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2025" windowWidth="14805" windowHeight="6090" firstSheet="2" activeTab="2"/>
  </bookViews>
  <sheets>
    <sheet name="6.ВС" sheetId="1" state="hidden" r:id="rId1"/>
    <sheet name="7.ФС" sheetId="3" state="hidden" r:id="rId2"/>
    <sheet name="8.ПС" sheetId="2" r:id="rId3"/>
  </sheets>
  <definedNames>
    <definedName name="_xlnm.Print_Titles" localSheetId="0">'6.ВС'!$A:$DT,'6.ВС'!$5:$5</definedName>
    <definedName name="_xlnm.Print_Titles" localSheetId="1">'7.ФС'!$5:$5</definedName>
    <definedName name="_xlnm.Print_Titles" localSheetId="2">'8.ПС'!$5:$5</definedName>
  </definedNames>
  <calcPr calcId="145621"/>
</workbook>
</file>

<file path=xl/calcChain.xml><?xml version="1.0" encoding="utf-8"?>
<calcChain xmlns="http://schemas.openxmlformats.org/spreadsheetml/2006/main">
  <c r="U22" i="1" l="1"/>
  <c r="M22" i="1"/>
  <c r="Q22" i="1"/>
  <c r="R369" i="1" l="1"/>
  <c r="R357" i="1"/>
  <c r="N369" i="1"/>
  <c r="N357" i="1"/>
  <c r="J357" i="1"/>
  <c r="J363" i="1"/>
  <c r="J369" i="1"/>
  <c r="K21" i="2"/>
  <c r="K20" i="2" s="1"/>
  <c r="L21" i="2"/>
  <c r="L20" i="2" s="1"/>
  <c r="M21" i="2"/>
  <c r="M20" i="2" s="1"/>
  <c r="N21" i="2"/>
  <c r="N20" i="2" s="1"/>
  <c r="O21" i="2"/>
  <c r="O20" i="2" s="1"/>
  <c r="P21" i="2"/>
  <c r="P20" i="2" s="1"/>
  <c r="Q21" i="2"/>
  <c r="Q20" i="2" s="1"/>
  <c r="R21" i="2"/>
  <c r="R20" i="2" s="1"/>
  <c r="S21" i="2"/>
  <c r="S20" i="2" s="1"/>
  <c r="T21" i="2"/>
  <c r="T20" i="2" s="1"/>
  <c r="U21" i="2"/>
  <c r="U20" i="2" s="1"/>
  <c r="J21" i="2"/>
  <c r="J20" i="2" s="1"/>
  <c r="L24" i="3"/>
  <c r="N24" i="3"/>
  <c r="P24" i="3"/>
  <c r="R24" i="3"/>
  <c r="T24" i="3"/>
  <c r="J24" i="3"/>
  <c r="L25" i="3"/>
  <c r="P25" i="3"/>
  <c r="T25" i="3"/>
  <c r="K26" i="3"/>
  <c r="K25" i="3" s="1"/>
  <c r="K24" i="3" s="1"/>
  <c r="L26" i="3"/>
  <c r="M26" i="3"/>
  <c r="M25" i="3" s="1"/>
  <c r="M24" i="3" s="1"/>
  <c r="N26" i="3"/>
  <c r="N25" i="3" s="1"/>
  <c r="O26" i="3"/>
  <c r="O25" i="3" s="1"/>
  <c r="O24" i="3" s="1"/>
  <c r="P26" i="3"/>
  <c r="Q26" i="3"/>
  <c r="Q25" i="3" s="1"/>
  <c r="Q24" i="3" s="1"/>
  <c r="R26" i="3"/>
  <c r="R25" i="3" s="1"/>
  <c r="S26" i="3"/>
  <c r="S25" i="3" s="1"/>
  <c r="S24" i="3" s="1"/>
  <c r="T26" i="3"/>
  <c r="U26" i="3"/>
  <c r="U25" i="3" s="1"/>
  <c r="U24" i="3" s="1"/>
  <c r="J26" i="3"/>
  <c r="J25" i="3"/>
  <c r="L20" i="1"/>
  <c r="N20" i="1"/>
  <c r="O20" i="1"/>
  <c r="P20" i="1"/>
  <c r="R20" i="1"/>
  <c r="T20" i="1"/>
  <c r="V20" i="1"/>
  <c r="J20" i="1"/>
  <c r="DN22" i="1"/>
  <c r="DI22" i="1"/>
  <c r="DQ22" i="1" s="1"/>
  <c r="DQ21" i="1" s="1"/>
  <c r="DF22" i="1"/>
  <c r="DD22" i="1"/>
  <c r="DL22" i="1" s="1"/>
  <c r="DC22" i="1"/>
  <c r="DK22" i="1" s="1"/>
  <c r="DB22" i="1"/>
  <c r="DJ22" i="1" s="1"/>
  <c r="DA22" i="1"/>
  <c r="CX22" i="1"/>
  <c r="CT22" i="1"/>
  <c r="CQ22" i="1"/>
  <c r="CH22" i="1"/>
  <c r="CE22" i="1"/>
  <c r="CC22" i="1"/>
  <c r="CK22" i="1" s="1"/>
  <c r="CB22" i="1"/>
  <c r="CJ22" i="1" s="1"/>
  <c r="CA22" i="1"/>
  <c r="CI22" i="1" s="1"/>
  <c r="BZ22" i="1"/>
  <c r="BW22" i="1"/>
  <c r="BS22" i="1"/>
  <c r="BM22" i="1"/>
  <c r="BJ22" i="1"/>
  <c r="BH22" i="1"/>
  <c r="BP22" i="1" s="1"/>
  <c r="BG22" i="1"/>
  <c r="BO22" i="1" s="1"/>
  <c r="BF22" i="1"/>
  <c r="BQ22" i="1" s="1"/>
  <c r="BE22" i="1"/>
  <c r="BB22" i="1"/>
  <c r="AX22" i="1"/>
  <c r="AO22" i="1"/>
  <c r="AM22" i="1"/>
  <c r="AU22" i="1" s="1"/>
  <c r="AL22" i="1"/>
  <c r="AT22" i="1" s="1"/>
  <c r="AG22" i="1"/>
  <c r="AB22" i="1"/>
  <c r="AJ22" i="1" s="1"/>
  <c r="AR22" i="1" s="1"/>
  <c r="X22" i="1"/>
  <c r="V22" i="1"/>
  <c r="S21" i="1"/>
  <c r="S20" i="1" s="1"/>
  <c r="O21" i="1"/>
  <c r="Z22" i="1"/>
  <c r="DP21" i="1"/>
  <c r="DO21" i="1"/>
  <c r="DN21" i="1"/>
  <c r="DM21" i="1"/>
  <c r="DI21" i="1"/>
  <c r="DH21" i="1"/>
  <c r="DG21" i="1"/>
  <c r="DF21" i="1"/>
  <c r="DE21" i="1"/>
  <c r="DD21" i="1"/>
  <c r="DC21" i="1"/>
  <c r="DB21" i="1"/>
  <c r="DA21" i="1"/>
  <c r="CZ21" i="1"/>
  <c r="CY21" i="1"/>
  <c r="CX21" i="1"/>
  <c r="CW21" i="1"/>
  <c r="CV21" i="1"/>
  <c r="CU21" i="1"/>
  <c r="CT21" i="1"/>
  <c r="CS21" i="1"/>
  <c r="CG21" i="1"/>
  <c r="CF21" i="1"/>
  <c r="CE21" i="1"/>
  <c r="CD21" i="1"/>
  <c r="BY21" i="1"/>
  <c r="BX21" i="1"/>
  <c r="BW21" i="1"/>
  <c r="BV21" i="1"/>
  <c r="BU21" i="1"/>
  <c r="CC21" i="1" s="1"/>
  <c r="CK21" i="1" s="1"/>
  <c r="BT21" i="1"/>
  <c r="CB21" i="1" s="1"/>
  <c r="CJ21" i="1" s="1"/>
  <c r="BS21" i="1"/>
  <c r="CA21" i="1" s="1"/>
  <c r="CI21" i="1" s="1"/>
  <c r="BR21" i="1"/>
  <c r="CQ21" i="1" s="1"/>
  <c r="BL21" i="1"/>
  <c r="BK21" i="1"/>
  <c r="BJ21" i="1"/>
  <c r="BI21" i="1"/>
  <c r="BD21" i="1"/>
  <c r="BC21" i="1"/>
  <c r="BB21" i="1"/>
  <c r="BA21" i="1"/>
  <c r="AZ21" i="1"/>
  <c r="BH21" i="1" s="1"/>
  <c r="BP21" i="1" s="1"/>
  <c r="AY21" i="1"/>
  <c r="BG21" i="1" s="1"/>
  <c r="BO21" i="1" s="1"/>
  <c r="AX21" i="1"/>
  <c r="BF21" i="1" s="1"/>
  <c r="BN21" i="1" s="1"/>
  <c r="AW21" i="1"/>
  <c r="BE21" i="1" s="1"/>
  <c r="AQ21" i="1"/>
  <c r="AP21" i="1"/>
  <c r="AO21" i="1"/>
  <c r="AN21" i="1"/>
  <c r="AI21" i="1"/>
  <c r="AH21" i="1"/>
  <c r="AG21" i="1"/>
  <c r="AF21" i="1"/>
  <c r="AE21" i="1"/>
  <c r="AM21" i="1" s="1"/>
  <c r="AU21" i="1" s="1"/>
  <c r="AD21" i="1"/>
  <c r="AL21" i="1" s="1"/>
  <c r="AT21" i="1" s="1"/>
  <c r="AB21" i="1"/>
  <c r="AJ21" i="1" s="1"/>
  <c r="AR21" i="1" s="1"/>
  <c r="AA21" i="1"/>
  <c r="Y21" i="1"/>
  <c r="U21" i="1"/>
  <c r="U20" i="1" s="1"/>
  <c r="T21" i="1"/>
  <c r="R21" i="1"/>
  <c r="Q21" i="1"/>
  <c r="Q20" i="1" s="1"/>
  <c r="P21" i="1"/>
  <c r="N21" i="1"/>
  <c r="M21" i="1"/>
  <c r="M20" i="1" s="1"/>
  <c r="L21" i="1"/>
  <c r="X21" i="1" s="1"/>
  <c r="J21" i="1"/>
  <c r="Z21" i="1" s="1"/>
  <c r="DT22" i="1" l="1"/>
  <c r="DT21" i="1" s="1"/>
  <c r="DL21" i="1"/>
  <c r="DJ21" i="1"/>
  <c r="DR22" i="1"/>
  <c r="DR21" i="1" s="1"/>
  <c r="BQ21" i="1"/>
  <c r="BM21" i="1"/>
  <c r="DK21" i="1"/>
  <c r="DS22" i="1"/>
  <c r="DS21" i="1" s="1"/>
  <c r="V21" i="1"/>
  <c r="BZ21" i="1"/>
  <c r="CH21" i="1" s="1"/>
  <c r="AC22" i="1"/>
  <c r="BN22" i="1"/>
  <c r="K21" i="1" l="1"/>
  <c r="K20" i="1" s="1"/>
  <c r="W22" i="1"/>
  <c r="AK22" i="1"/>
  <c r="AS22" i="1" s="1"/>
  <c r="AV22" i="1" s="1"/>
  <c r="AC21" i="1"/>
  <c r="AK21" i="1" s="1"/>
  <c r="AS21" i="1" s="1"/>
  <c r="AV21" i="1" s="1"/>
  <c r="W21" i="1" l="1"/>
  <c r="R314" i="1" l="1"/>
  <c r="R323" i="1"/>
  <c r="N323" i="1"/>
  <c r="N314" i="1"/>
  <c r="J323" i="1"/>
  <c r="J314" i="1"/>
  <c r="K11" i="2" l="1"/>
  <c r="K10" i="2" s="1"/>
  <c r="L11" i="2"/>
  <c r="L10" i="2" s="1"/>
  <c r="M11" i="2"/>
  <c r="M10" i="2" s="1"/>
  <c r="N11" i="2"/>
  <c r="N10" i="2" s="1"/>
  <c r="O11" i="2"/>
  <c r="O10" i="2" s="1"/>
  <c r="P11" i="2"/>
  <c r="P10" i="2" s="1"/>
  <c r="Q11" i="2"/>
  <c r="Q10" i="2" s="1"/>
  <c r="R11" i="2"/>
  <c r="R10" i="2" s="1"/>
  <c r="S11" i="2"/>
  <c r="S10" i="2" s="1"/>
  <c r="T11" i="2"/>
  <c r="T10" i="2" s="1"/>
  <c r="U11" i="2"/>
  <c r="U10" i="2" s="1"/>
  <c r="K13" i="2"/>
  <c r="K12" i="2" s="1"/>
  <c r="L13" i="2"/>
  <c r="L12" i="2" s="1"/>
  <c r="M13" i="2"/>
  <c r="M12" i="2" s="1"/>
  <c r="N13" i="2"/>
  <c r="N12" i="2" s="1"/>
  <c r="O13" i="2"/>
  <c r="O12" i="2" s="1"/>
  <c r="P13" i="2"/>
  <c r="P12" i="2" s="1"/>
  <c r="Q13" i="2"/>
  <c r="Q12" i="2" s="1"/>
  <c r="R13" i="2"/>
  <c r="R12" i="2" s="1"/>
  <c r="S13" i="2"/>
  <c r="S12" i="2" s="1"/>
  <c r="T13" i="2"/>
  <c r="T12" i="2" s="1"/>
  <c r="U13" i="2"/>
  <c r="U12" i="2" s="1"/>
  <c r="J13" i="2"/>
  <c r="J12" i="2" s="1"/>
  <c r="J11" i="2"/>
  <c r="J10" i="2" s="1"/>
  <c r="K16" i="3"/>
  <c r="K15" i="3" s="1"/>
  <c r="L16" i="3"/>
  <c r="M16" i="3"/>
  <c r="M15" i="3" s="1"/>
  <c r="N16" i="3"/>
  <c r="O16" i="3"/>
  <c r="O15" i="3" s="1"/>
  <c r="P16" i="3"/>
  <c r="Q16" i="3"/>
  <c r="Q15" i="3" s="1"/>
  <c r="R16" i="3"/>
  <c r="S16" i="3"/>
  <c r="S15" i="3" s="1"/>
  <c r="T16" i="3"/>
  <c r="U16" i="3"/>
  <c r="U15" i="3" s="1"/>
  <c r="Y16" i="3"/>
  <c r="Y15" i="3" s="1"/>
  <c r="AA16" i="3"/>
  <c r="AB16" i="3"/>
  <c r="AC16" i="3"/>
  <c r="AD16" i="3"/>
  <c r="AE16" i="3"/>
  <c r="AF16" i="3"/>
  <c r="AG16" i="3"/>
  <c r="AH16" i="3"/>
  <c r="AI16" i="3"/>
  <c r="AN16" i="3"/>
  <c r="AO16" i="3"/>
  <c r="AP16" i="3"/>
  <c r="AQ16" i="3"/>
  <c r="AW16" i="3"/>
  <c r="AX16" i="3"/>
  <c r="AY16" i="3"/>
  <c r="K18" i="3"/>
  <c r="L18" i="3"/>
  <c r="M18" i="3"/>
  <c r="M17" i="3" s="1"/>
  <c r="N18" i="3"/>
  <c r="O18" i="3"/>
  <c r="P18" i="3"/>
  <c r="Q18" i="3"/>
  <c r="R18" i="3"/>
  <c r="S18" i="3"/>
  <c r="T18" i="3"/>
  <c r="U18" i="3"/>
  <c r="Y18" i="3"/>
  <c r="Y17" i="3" s="1"/>
  <c r="AA18" i="3"/>
  <c r="AB18" i="3"/>
  <c r="AC18" i="3"/>
  <c r="AD18" i="3"/>
  <c r="AE18" i="3"/>
  <c r="AF18" i="3"/>
  <c r="AG18" i="3"/>
  <c r="AH18" i="3"/>
  <c r="AI18" i="3"/>
  <c r="AN18" i="3"/>
  <c r="AO18" i="3"/>
  <c r="AP18" i="3"/>
  <c r="AQ18" i="3"/>
  <c r="AW18" i="3"/>
  <c r="AX18" i="3"/>
  <c r="AY18" i="3"/>
  <c r="AZ18" i="3"/>
  <c r="BA18" i="3"/>
  <c r="BB18" i="3"/>
  <c r="BC18" i="3"/>
  <c r="BD18" i="3"/>
  <c r="K21" i="3"/>
  <c r="L21" i="3"/>
  <c r="M21" i="3"/>
  <c r="N21" i="3"/>
  <c r="O21" i="3"/>
  <c r="P21" i="3"/>
  <c r="Q21" i="3"/>
  <c r="R21" i="3"/>
  <c r="S21" i="3"/>
  <c r="T21" i="3"/>
  <c r="U21" i="3"/>
  <c r="Y21" i="3"/>
  <c r="AA21" i="3"/>
  <c r="AB21" i="3"/>
  <c r="AC21" i="3"/>
  <c r="AD21" i="3"/>
  <c r="AE21" i="3"/>
  <c r="AF21" i="3"/>
  <c r="AG21" i="3"/>
  <c r="AH21" i="3"/>
  <c r="AI21" i="3"/>
  <c r="K23" i="3"/>
  <c r="L23" i="3"/>
  <c r="L22" i="3" s="1"/>
  <c r="M23" i="3"/>
  <c r="M22" i="3" s="1"/>
  <c r="N23" i="3"/>
  <c r="O23" i="3"/>
  <c r="P23" i="3"/>
  <c r="P22" i="3" s="1"/>
  <c r="Q23" i="3"/>
  <c r="Q22" i="3" s="1"/>
  <c r="R23" i="3"/>
  <c r="S23" i="3"/>
  <c r="T23" i="3"/>
  <c r="T22" i="3" s="1"/>
  <c r="U23" i="3"/>
  <c r="U22" i="3" s="1"/>
  <c r="Y23" i="3"/>
  <c r="Y22" i="3" s="1"/>
  <c r="AA23" i="3"/>
  <c r="AB23" i="3"/>
  <c r="AC23" i="3"/>
  <c r="AD23" i="3"/>
  <c r="AE23" i="3"/>
  <c r="AF23" i="3"/>
  <c r="AG23" i="3"/>
  <c r="AH23" i="3"/>
  <c r="AI23" i="3"/>
  <c r="AN23" i="3"/>
  <c r="AO23" i="3"/>
  <c r="AP23" i="3"/>
  <c r="AQ23" i="3"/>
  <c r="AW23" i="3"/>
  <c r="AX23" i="3"/>
  <c r="AY23" i="3"/>
  <c r="K28" i="3"/>
  <c r="L28" i="3"/>
  <c r="M28" i="3"/>
  <c r="N28" i="3"/>
  <c r="O28" i="3"/>
  <c r="P28" i="3"/>
  <c r="Q28" i="3"/>
  <c r="R28" i="3"/>
  <c r="S28" i="3"/>
  <c r="T28" i="3"/>
  <c r="U28" i="3"/>
  <c r="Y28" i="3"/>
  <c r="J28" i="3"/>
  <c r="J23" i="3"/>
  <c r="J21" i="3"/>
  <c r="J18" i="3"/>
  <c r="J16" i="3"/>
  <c r="L15" i="3"/>
  <c r="N15" i="3"/>
  <c r="P15" i="3"/>
  <c r="R15" i="3"/>
  <c r="T15" i="3"/>
  <c r="K17" i="3"/>
  <c r="L17" i="3"/>
  <c r="N17" i="3"/>
  <c r="O17" i="3"/>
  <c r="P17" i="3"/>
  <c r="P14" i="3" s="1"/>
  <c r="Q17" i="3"/>
  <c r="R17" i="3"/>
  <c r="S17" i="3"/>
  <c r="T17" i="3"/>
  <c r="T14" i="3" s="1"/>
  <c r="U17" i="3"/>
  <c r="K20" i="3"/>
  <c r="L20" i="3"/>
  <c r="M20" i="3"/>
  <c r="N20" i="3"/>
  <c r="O20" i="3"/>
  <c r="P20" i="3"/>
  <c r="Q20" i="3"/>
  <c r="R20" i="3"/>
  <c r="S20" i="3"/>
  <c r="T20" i="3"/>
  <c r="U20" i="3"/>
  <c r="Y20" i="3"/>
  <c r="K22" i="3"/>
  <c r="K19" i="3" s="1"/>
  <c r="N22" i="3"/>
  <c r="N19" i="3" s="1"/>
  <c r="O22" i="3"/>
  <c r="O19" i="3" s="1"/>
  <c r="R22" i="3"/>
  <c r="R19" i="3" s="1"/>
  <c r="S22" i="3"/>
  <c r="S19" i="3" s="1"/>
  <c r="K27" i="3"/>
  <c r="L27" i="3"/>
  <c r="M27" i="3"/>
  <c r="N27" i="3"/>
  <c r="O27" i="3"/>
  <c r="P27" i="3"/>
  <c r="Q27" i="3"/>
  <c r="R27" i="3"/>
  <c r="S27" i="3"/>
  <c r="T27" i="3"/>
  <c r="U27" i="3"/>
  <c r="Y27" i="3"/>
  <c r="Y24" i="3" s="1"/>
  <c r="J27" i="3"/>
  <c r="J22" i="3"/>
  <c r="J20" i="3"/>
  <c r="J17" i="3"/>
  <c r="J15" i="3"/>
  <c r="K9" i="1"/>
  <c r="L9" i="1"/>
  <c r="M9" i="1"/>
  <c r="N9" i="1"/>
  <c r="O9" i="1"/>
  <c r="P9" i="1"/>
  <c r="Q9" i="1"/>
  <c r="R9" i="1"/>
  <c r="S9" i="1"/>
  <c r="T9" i="1"/>
  <c r="U9" i="1"/>
  <c r="Y9" i="1"/>
  <c r="AA9" i="1"/>
  <c r="AB9" i="1"/>
  <c r="AC9" i="1"/>
  <c r="AD9" i="1"/>
  <c r="AE9" i="1"/>
  <c r="AF9" i="1"/>
  <c r="AG9" i="1"/>
  <c r="AH9" i="1"/>
  <c r="AI9" i="1"/>
  <c r="AN9" i="1"/>
  <c r="AO9" i="1"/>
  <c r="AP9" i="1"/>
  <c r="AQ9" i="1"/>
  <c r="AW9" i="1"/>
  <c r="AX9" i="1"/>
  <c r="AY9" i="1"/>
  <c r="AZ9" i="1"/>
  <c r="BA9" i="1"/>
  <c r="BB9" i="1"/>
  <c r="BC9" i="1"/>
  <c r="BD9" i="1"/>
  <c r="BI9" i="1"/>
  <c r="BJ9" i="1"/>
  <c r="BK9" i="1"/>
  <c r="BL9" i="1"/>
  <c r="BR9" i="1"/>
  <c r="BS9" i="1"/>
  <c r="BT9" i="1"/>
  <c r="BU9" i="1"/>
  <c r="BV9" i="1"/>
  <c r="BW9" i="1"/>
  <c r="BX9" i="1"/>
  <c r="BY9" i="1"/>
  <c r="CD9" i="1"/>
  <c r="CE9" i="1"/>
  <c r="CF9" i="1"/>
  <c r="CG9" i="1"/>
  <c r="J9" i="1"/>
  <c r="Y20" i="1"/>
  <c r="AA20" i="1"/>
  <c r="AB20" i="1"/>
  <c r="AC20" i="1"/>
  <c r="AD20" i="1"/>
  <c r="AE20" i="1"/>
  <c r="AF20" i="1"/>
  <c r="AG20" i="1"/>
  <c r="AH20" i="1"/>
  <c r="AI20" i="1"/>
  <c r="AN20" i="1"/>
  <c r="AO20" i="1"/>
  <c r="AP20" i="1"/>
  <c r="AQ20" i="1"/>
  <c r="AW20" i="1"/>
  <c r="AX20" i="1"/>
  <c r="AY20" i="1"/>
  <c r="AZ20" i="1"/>
  <c r="BA20" i="1"/>
  <c r="BB20" i="1"/>
  <c r="BC20" i="1"/>
  <c r="BD20" i="1"/>
  <c r="BI20" i="1"/>
  <c r="BJ20" i="1"/>
  <c r="BK20" i="1"/>
  <c r="BL20" i="1"/>
  <c r="BR20" i="1"/>
  <c r="BS20" i="1"/>
  <c r="BT20" i="1"/>
  <c r="BU20" i="1"/>
  <c r="BV20" i="1"/>
  <c r="BW20" i="1"/>
  <c r="BX20" i="1"/>
  <c r="BY20" i="1"/>
  <c r="CD20" i="1"/>
  <c r="CE20" i="1"/>
  <c r="CF20" i="1"/>
  <c r="CG20" i="1"/>
  <c r="R19" i="1"/>
  <c r="R18" i="1"/>
  <c r="R17" i="1"/>
  <c r="N19" i="1"/>
  <c r="N18" i="1"/>
  <c r="N17" i="1"/>
  <c r="K15" i="1"/>
  <c r="L15" i="1"/>
  <c r="M15" i="1"/>
  <c r="P15" i="1"/>
  <c r="Q15" i="1"/>
  <c r="T15" i="1"/>
  <c r="U15" i="1"/>
  <c r="Y15" i="1"/>
  <c r="AA15" i="1"/>
  <c r="AB15" i="1"/>
  <c r="AC15" i="1"/>
  <c r="AD15" i="1"/>
  <c r="AE15" i="1"/>
  <c r="AF15" i="1"/>
  <c r="AG15" i="1"/>
  <c r="AH15" i="1"/>
  <c r="AI15" i="1"/>
  <c r="AN15" i="1"/>
  <c r="AO15" i="1"/>
  <c r="AP15" i="1"/>
  <c r="AQ15" i="1"/>
  <c r="AW15" i="1"/>
  <c r="AX15" i="1"/>
  <c r="AY15" i="1"/>
  <c r="AZ15" i="1"/>
  <c r="BA15" i="1"/>
  <c r="BB15" i="1"/>
  <c r="BC15" i="1"/>
  <c r="BD15" i="1"/>
  <c r="BI15" i="1"/>
  <c r="BJ15" i="1"/>
  <c r="BK15" i="1"/>
  <c r="BL15" i="1"/>
  <c r="BR15" i="1"/>
  <c r="BS15" i="1"/>
  <c r="BT15" i="1"/>
  <c r="BU15" i="1"/>
  <c r="BV15" i="1"/>
  <c r="BW15" i="1"/>
  <c r="BX15" i="1"/>
  <c r="BY15" i="1"/>
  <c r="CD15" i="1"/>
  <c r="CE15" i="1"/>
  <c r="CF15" i="1"/>
  <c r="CG15" i="1"/>
  <c r="J19" i="1"/>
  <c r="J17" i="1"/>
  <c r="Y10" i="1"/>
  <c r="AA10" i="1"/>
  <c r="AB10" i="1"/>
  <c r="AC10" i="1"/>
  <c r="AD10" i="1"/>
  <c r="AE10" i="1"/>
  <c r="AF10" i="1"/>
  <c r="AG10" i="1"/>
  <c r="AH10" i="1"/>
  <c r="AI10" i="1"/>
  <c r="AN10" i="1"/>
  <c r="AO10" i="1"/>
  <c r="AP10" i="1"/>
  <c r="AQ10" i="1"/>
  <c r="AW10" i="1"/>
  <c r="AX10" i="1"/>
  <c r="AY10" i="1"/>
  <c r="AZ10" i="1"/>
  <c r="BA10" i="1"/>
  <c r="BB10" i="1"/>
  <c r="BC10" i="1"/>
  <c r="BD10" i="1"/>
  <c r="BI10" i="1"/>
  <c r="BJ10" i="1"/>
  <c r="BK10" i="1"/>
  <c r="BL10" i="1"/>
  <c r="BR10" i="1"/>
  <c r="BS10" i="1"/>
  <c r="BT10" i="1"/>
  <c r="BU10" i="1"/>
  <c r="BV10" i="1"/>
  <c r="BW10" i="1"/>
  <c r="BX10" i="1"/>
  <c r="BY10" i="1"/>
  <c r="CD10" i="1"/>
  <c r="CE10" i="1"/>
  <c r="CF10" i="1"/>
  <c r="CG10" i="1"/>
  <c r="CL10" i="1"/>
  <c r="K10" i="1"/>
  <c r="L10" i="1"/>
  <c r="M10" i="1"/>
  <c r="N10" i="1"/>
  <c r="O10" i="1"/>
  <c r="P10" i="1"/>
  <c r="Q10" i="1"/>
  <c r="R10" i="1"/>
  <c r="S10" i="1"/>
  <c r="T10" i="1"/>
  <c r="U10" i="1"/>
  <c r="J10" i="1"/>
  <c r="R13" i="1"/>
  <c r="N13" i="1"/>
  <c r="U9" i="2" l="1"/>
  <c r="M9" i="2"/>
  <c r="T9" i="2"/>
  <c r="P9" i="2"/>
  <c r="L9" i="2"/>
  <c r="S9" i="2"/>
  <c r="O9" i="2"/>
  <c r="K9" i="2"/>
  <c r="R9" i="2"/>
  <c r="N9" i="2"/>
  <c r="Q9" i="2"/>
  <c r="J9" i="2"/>
  <c r="L14" i="3"/>
  <c r="K14" i="3"/>
  <c r="S14" i="3"/>
  <c r="O14" i="3"/>
  <c r="Y14" i="3"/>
  <c r="U14" i="3"/>
  <c r="Q14" i="3"/>
  <c r="M14" i="3"/>
  <c r="R14" i="3"/>
  <c r="N14" i="3"/>
  <c r="Y19" i="3"/>
  <c r="M19" i="3"/>
  <c r="U19" i="3"/>
  <c r="Q19" i="3"/>
  <c r="T19" i="3"/>
  <c r="P19" i="3"/>
  <c r="L19" i="3"/>
  <c r="J14" i="3"/>
  <c r="J19" i="3"/>
  <c r="DN14" i="1" l="1"/>
  <c r="DF14" i="1"/>
  <c r="DD14" i="1"/>
  <c r="DL14" i="1" s="1"/>
  <c r="DC14" i="1"/>
  <c r="DC13" i="1" s="1"/>
  <c r="DA14" i="1"/>
  <c r="DI14" i="1" s="1"/>
  <c r="CX14" i="1"/>
  <c r="CT14" i="1"/>
  <c r="DB14" i="1" s="1"/>
  <c r="CE14" i="1"/>
  <c r="CC14" i="1"/>
  <c r="CK14" i="1" s="1"/>
  <c r="CB14" i="1"/>
  <c r="CJ14" i="1" s="1"/>
  <c r="BZ14" i="1"/>
  <c r="CH14" i="1" s="1"/>
  <c r="BW14" i="1"/>
  <c r="BS14" i="1"/>
  <c r="CQ14" i="1" s="1"/>
  <c r="BJ14" i="1"/>
  <c r="BH14" i="1"/>
  <c r="BP14" i="1" s="1"/>
  <c r="BG14" i="1"/>
  <c r="BO14" i="1" s="1"/>
  <c r="BE14" i="1"/>
  <c r="BE18" i="3" s="1"/>
  <c r="BB14" i="1"/>
  <c r="AX14" i="1"/>
  <c r="BF14" i="1" s="1"/>
  <c r="BN14" i="1" s="1"/>
  <c r="AO14" i="1"/>
  <c r="AM14" i="1"/>
  <c r="AL14" i="1"/>
  <c r="AG14" i="1"/>
  <c r="AC14" i="1"/>
  <c r="AK14" i="1" s="1"/>
  <c r="AB14" i="1"/>
  <c r="AJ14" i="1" s="1"/>
  <c r="X14" i="1"/>
  <c r="X18" i="3" s="1"/>
  <c r="X17" i="3" s="1"/>
  <c r="S14" i="1"/>
  <c r="S13" i="1" s="1"/>
  <c r="O14" i="1"/>
  <c r="O13" i="1" s="1"/>
  <c r="V14" i="1"/>
  <c r="V18" i="3" s="1"/>
  <c r="V17" i="3" s="1"/>
  <c r="DP13" i="1"/>
  <c r="DO13" i="1"/>
  <c r="DN13" i="1"/>
  <c r="DM13" i="1"/>
  <c r="DH13" i="1"/>
  <c r="DG13" i="1"/>
  <c r="DF13" i="1"/>
  <c r="DE13" i="1"/>
  <c r="DD13" i="1"/>
  <c r="DA13" i="1"/>
  <c r="CZ13" i="1"/>
  <c r="CY13" i="1"/>
  <c r="CX13" i="1"/>
  <c r="CW13" i="1"/>
  <c r="CV13" i="1"/>
  <c r="CU13" i="1"/>
  <c r="CS13" i="1"/>
  <c r="CG13" i="1"/>
  <c r="CF13" i="1"/>
  <c r="CE13" i="1"/>
  <c r="CD13" i="1"/>
  <c r="BY13" i="1"/>
  <c r="BX13" i="1"/>
  <c r="BW13" i="1"/>
  <c r="BV13" i="1"/>
  <c r="BU13" i="1"/>
  <c r="CC13" i="1" s="1"/>
  <c r="CK13" i="1" s="1"/>
  <c r="BT13" i="1"/>
  <c r="CB13" i="1" s="1"/>
  <c r="CJ13" i="1" s="1"/>
  <c r="BR13" i="1"/>
  <c r="BL13" i="1"/>
  <c r="BK13" i="1"/>
  <c r="BJ13" i="1"/>
  <c r="BI13" i="1"/>
  <c r="BD13" i="1"/>
  <c r="BC13" i="1"/>
  <c r="BB13" i="1"/>
  <c r="BA13" i="1"/>
  <c r="AZ13" i="1"/>
  <c r="BH13" i="1" s="1"/>
  <c r="BP13" i="1" s="1"/>
  <c r="AY13" i="1"/>
  <c r="BG13" i="1" s="1"/>
  <c r="BO13" i="1" s="1"/>
  <c r="AX13" i="1"/>
  <c r="BF13" i="1" s="1"/>
  <c r="BN13" i="1" s="1"/>
  <c r="AW13" i="1"/>
  <c r="BE13" i="1" s="1"/>
  <c r="AQ13" i="1"/>
  <c r="AP13" i="1"/>
  <c r="AO13" i="1"/>
  <c r="AN13" i="1"/>
  <c r="AI13" i="1"/>
  <c r="AH13" i="1"/>
  <c r="AG13" i="1"/>
  <c r="AF13" i="1"/>
  <c r="AE13" i="1"/>
  <c r="AM13" i="1" s="1"/>
  <c r="AU13" i="1" s="1"/>
  <c r="AD13" i="1"/>
  <c r="AL13" i="1" s="1"/>
  <c r="AT13" i="1" s="1"/>
  <c r="AB13" i="1"/>
  <c r="AJ13" i="1" s="1"/>
  <c r="AR13" i="1" s="1"/>
  <c r="AA13" i="1"/>
  <c r="Y13" i="1"/>
  <c r="U13" i="1"/>
  <c r="T13" i="1"/>
  <c r="Q13" i="1"/>
  <c r="P13" i="1"/>
  <c r="M13" i="1"/>
  <c r="L13" i="1"/>
  <c r="X13" i="1" s="1"/>
  <c r="J13" i="1"/>
  <c r="V13" i="1" s="1"/>
  <c r="DN12" i="1"/>
  <c r="DF12" i="1"/>
  <c r="DD12" i="1"/>
  <c r="DL12" i="1" s="1"/>
  <c r="DT12" i="1" s="1"/>
  <c r="DT11" i="1" s="1"/>
  <c r="DC12" i="1"/>
  <c r="DC11" i="1" s="1"/>
  <c r="DC10" i="1" s="1"/>
  <c r="DA12" i="1"/>
  <c r="DI12" i="1" s="1"/>
  <c r="CX12" i="1"/>
  <c r="CT12" i="1"/>
  <c r="DB12" i="1" s="1"/>
  <c r="CE12" i="1"/>
  <c r="CC12" i="1"/>
  <c r="CK12" i="1" s="1"/>
  <c r="CB12" i="1"/>
  <c r="CJ12" i="1" s="1"/>
  <c r="BZ12" i="1"/>
  <c r="CH12" i="1" s="1"/>
  <c r="BW12" i="1"/>
  <c r="BS12" i="1"/>
  <c r="BJ12" i="1"/>
  <c r="BH12" i="1"/>
  <c r="BP12" i="1" s="1"/>
  <c r="BG12" i="1"/>
  <c r="BO12" i="1" s="1"/>
  <c r="BE12" i="1"/>
  <c r="BB12" i="1"/>
  <c r="AX12" i="1"/>
  <c r="BF12" i="1" s="1"/>
  <c r="BN12" i="1" s="1"/>
  <c r="AO12" i="1"/>
  <c r="AM12" i="1"/>
  <c r="AL12" i="1"/>
  <c r="AG12" i="1"/>
  <c r="AC12" i="1"/>
  <c r="AB12" i="1"/>
  <c r="AJ12" i="1" s="1"/>
  <c r="X12" i="1"/>
  <c r="X16" i="3" s="1"/>
  <c r="X15" i="3" s="1"/>
  <c r="S12" i="1"/>
  <c r="S11" i="1" s="1"/>
  <c r="O12" i="1"/>
  <c r="O11" i="1" s="1"/>
  <c r="V12" i="1"/>
  <c r="V16" i="3" s="1"/>
  <c r="V15" i="3" s="1"/>
  <c r="DP11" i="1"/>
  <c r="DP10" i="1" s="1"/>
  <c r="DO11" i="1"/>
  <c r="DN11" i="1"/>
  <c r="DM11" i="1"/>
  <c r="DL11" i="1"/>
  <c r="DH11" i="1"/>
  <c r="DH10" i="1" s="1"/>
  <c r="DG11" i="1"/>
  <c r="DF11" i="1"/>
  <c r="DE11" i="1"/>
  <c r="DD11" i="1"/>
  <c r="DD10" i="1" s="1"/>
  <c r="DA11" i="1"/>
  <c r="CZ11" i="1"/>
  <c r="CZ10" i="1" s="1"/>
  <c r="CY11" i="1"/>
  <c r="CX11" i="1"/>
  <c r="CW11" i="1"/>
  <c r="CV11" i="1"/>
  <c r="CV10" i="1" s="1"/>
  <c r="CU11" i="1"/>
  <c r="CS11" i="1"/>
  <c r="CG11" i="1"/>
  <c r="CF11" i="1"/>
  <c r="CE11" i="1"/>
  <c r="CD11" i="1"/>
  <c r="BY11" i="1"/>
  <c r="BX11" i="1"/>
  <c r="BW11" i="1"/>
  <c r="BV11" i="1"/>
  <c r="BU11" i="1"/>
  <c r="CC11" i="1" s="1"/>
  <c r="BT11" i="1"/>
  <c r="CB11" i="1" s="1"/>
  <c r="BR11" i="1"/>
  <c r="BL11" i="1"/>
  <c r="BK11" i="1"/>
  <c r="BJ11" i="1"/>
  <c r="BI11" i="1"/>
  <c r="BD11" i="1"/>
  <c r="BC11" i="1"/>
  <c r="BB11" i="1"/>
  <c r="BA11" i="1"/>
  <c r="AZ11" i="1"/>
  <c r="BH11" i="1" s="1"/>
  <c r="AY11" i="1"/>
  <c r="BG11" i="1" s="1"/>
  <c r="AX11" i="1"/>
  <c r="AW11" i="1"/>
  <c r="BE11" i="1" s="1"/>
  <c r="BE10" i="1" s="1"/>
  <c r="AQ11" i="1"/>
  <c r="AP11" i="1"/>
  <c r="AO11" i="1"/>
  <c r="AN11" i="1"/>
  <c r="AL11" i="1"/>
  <c r="AI11" i="1"/>
  <c r="AH11" i="1"/>
  <c r="AG11" i="1"/>
  <c r="AF11" i="1"/>
  <c r="AE11" i="1"/>
  <c r="AM11" i="1" s="1"/>
  <c r="AD11" i="1"/>
  <c r="AB11" i="1"/>
  <c r="AJ11" i="1" s="1"/>
  <c r="AA11" i="1"/>
  <c r="Y11" i="1"/>
  <c r="U11" i="1"/>
  <c r="T11" i="1"/>
  <c r="R11" i="1"/>
  <c r="Q11" i="1"/>
  <c r="P11" i="1"/>
  <c r="N11" i="1"/>
  <c r="M11" i="1"/>
  <c r="L11" i="1"/>
  <c r="X11" i="1" s="1"/>
  <c r="X10" i="1" s="1"/>
  <c r="J11" i="1"/>
  <c r="DO10" i="1"/>
  <c r="DN10" i="1"/>
  <c r="DM10" i="1"/>
  <c r="DG10" i="1"/>
  <c r="DF10" i="1"/>
  <c r="DE10" i="1"/>
  <c r="DA10" i="1"/>
  <c r="CY10" i="1"/>
  <c r="CX10" i="1"/>
  <c r="CW10" i="1"/>
  <c r="CU10" i="1"/>
  <c r="CS10" i="1"/>
  <c r="V14" i="3" l="1"/>
  <c r="AT11" i="1"/>
  <c r="AT10" i="1" s="1"/>
  <c r="AL10" i="1"/>
  <c r="BP11" i="1"/>
  <c r="BP10" i="1" s="1"/>
  <c r="BH10" i="1"/>
  <c r="AS14" i="1"/>
  <c r="AS18" i="3" s="1"/>
  <c r="AK18" i="3"/>
  <c r="AR11" i="1"/>
  <c r="AR10" i="1" s="1"/>
  <c r="AJ10" i="1"/>
  <c r="AT12" i="1"/>
  <c r="AT16" i="3" s="1"/>
  <c r="AL16" i="3"/>
  <c r="CJ11" i="1"/>
  <c r="CJ10" i="1" s="1"/>
  <c r="CB10" i="1"/>
  <c r="AR12" i="1"/>
  <c r="AR16" i="3" s="1"/>
  <c r="AJ16" i="3"/>
  <c r="AU12" i="1"/>
  <c r="AU16" i="3" s="1"/>
  <c r="AM16" i="3"/>
  <c r="X14" i="3"/>
  <c r="AT14" i="1"/>
  <c r="AT18" i="3" s="1"/>
  <c r="AL18" i="3"/>
  <c r="AU11" i="1"/>
  <c r="AU10" i="1" s="1"/>
  <c r="AM10" i="1"/>
  <c r="BO11" i="1"/>
  <c r="BO10" i="1" s="1"/>
  <c r="BG10" i="1"/>
  <c r="CK11" i="1"/>
  <c r="CK10" i="1" s="1"/>
  <c r="CC10" i="1"/>
  <c r="AR14" i="1"/>
  <c r="AR18" i="3" s="1"/>
  <c r="AJ18" i="3"/>
  <c r="AU14" i="1"/>
  <c r="AU18" i="3" s="1"/>
  <c r="AM18" i="3"/>
  <c r="Z11" i="1"/>
  <c r="Z10" i="1" s="1"/>
  <c r="BQ12" i="1"/>
  <c r="BZ11" i="1"/>
  <c r="DJ12" i="1"/>
  <c r="DB11" i="1"/>
  <c r="BQ13" i="1"/>
  <c r="BM13" i="1"/>
  <c r="CQ13" i="1"/>
  <c r="V11" i="1"/>
  <c r="V10" i="1" s="1"/>
  <c r="CQ11" i="1"/>
  <c r="CQ12" i="1"/>
  <c r="CA12" i="1"/>
  <c r="CI12" i="1" s="1"/>
  <c r="BS11" i="1"/>
  <c r="DQ12" i="1"/>
  <c r="DQ11" i="1" s="1"/>
  <c r="DI11" i="1"/>
  <c r="DI10" i="1" s="1"/>
  <c r="AV14" i="1"/>
  <c r="AV18" i="3" s="1"/>
  <c r="BQ14" i="1"/>
  <c r="DQ14" i="1"/>
  <c r="DQ13" i="1" s="1"/>
  <c r="DI13" i="1"/>
  <c r="BQ11" i="1"/>
  <c r="BQ10" i="1" s="1"/>
  <c r="BM11" i="1"/>
  <c r="BM10" i="1" s="1"/>
  <c r="BF11" i="1"/>
  <c r="DL10" i="1"/>
  <c r="DT14" i="1"/>
  <c r="DT13" i="1" s="1"/>
  <c r="DT10" i="1" s="1"/>
  <c r="DL13" i="1"/>
  <c r="DJ14" i="1"/>
  <c r="DB13" i="1"/>
  <c r="AK12" i="1"/>
  <c r="AC11" i="1"/>
  <c r="Z13" i="1"/>
  <c r="BZ13" i="1"/>
  <c r="CH13" i="1" s="1"/>
  <c r="DK12" i="1"/>
  <c r="BS13" i="1"/>
  <c r="CA13" i="1" s="1"/>
  <c r="CI13" i="1" s="1"/>
  <c r="DK14" i="1"/>
  <c r="CT11" i="1"/>
  <c r="CT10" i="1" s="1"/>
  <c r="K12" i="1"/>
  <c r="Z12" i="1"/>
  <c r="Z16" i="3" s="1"/>
  <c r="CT13" i="1"/>
  <c r="K14" i="1"/>
  <c r="Z14" i="1"/>
  <c r="Z18" i="3" s="1"/>
  <c r="BM12" i="1"/>
  <c r="AC13" i="1"/>
  <c r="AK13" i="1" s="1"/>
  <c r="AS13" i="1" s="1"/>
  <c r="AV13" i="1" s="1"/>
  <c r="BM14" i="1"/>
  <c r="CA14" i="1"/>
  <c r="CI14" i="1" s="1"/>
  <c r="S485" i="1"/>
  <c r="R445" i="1"/>
  <c r="N445" i="1"/>
  <c r="O485" i="1"/>
  <c r="R329" i="1"/>
  <c r="T329" i="1"/>
  <c r="S329" i="1"/>
  <c r="R490" i="1"/>
  <c r="R332" i="1"/>
  <c r="T332" i="1"/>
  <c r="S332" i="1"/>
  <c r="N332" i="1"/>
  <c r="P332" i="1"/>
  <c r="O332" i="1"/>
  <c r="N164" i="1"/>
  <c r="P164" i="1"/>
  <c r="O164" i="1"/>
  <c r="M494" i="1"/>
  <c r="N494" i="1"/>
  <c r="O494" i="1"/>
  <c r="P494" i="1"/>
  <c r="Q494" i="1"/>
  <c r="S494" i="1"/>
  <c r="T494" i="1"/>
  <c r="U494" i="1"/>
  <c r="N489" i="1"/>
  <c r="R491" i="1"/>
  <c r="N491" i="1"/>
  <c r="J493" i="1"/>
  <c r="K498" i="1"/>
  <c r="K494" i="1"/>
  <c r="L494" i="1"/>
  <c r="J494" i="1"/>
  <c r="J498" i="1" s="1"/>
  <c r="J492" i="1"/>
  <c r="J491" i="1"/>
  <c r="J490" i="1"/>
  <c r="J488" i="1"/>
  <c r="J489" i="1"/>
  <c r="L350" i="1"/>
  <c r="K350" i="1"/>
  <c r="J350" i="1"/>
  <c r="J329" i="1"/>
  <c r="L329" i="1"/>
  <c r="K329" i="1"/>
  <c r="J332" i="1"/>
  <c r="L332" i="1"/>
  <c r="K332" i="1"/>
  <c r="J109" i="1"/>
  <c r="J164" i="1"/>
  <c r="R295" i="1"/>
  <c r="R286" i="1"/>
  <c r="N295" i="1"/>
  <c r="N286" i="1"/>
  <c r="J286" i="1"/>
  <c r="J295" i="1"/>
  <c r="AS12" i="1" l="1"/>
  <c r="AK16" i="3"/>
  <c r="CH11" i="1"/>
  <c r="CH10" i="1" s="1"/>
  <c r="BZ10" i="1"/>
  <c r="BN11" i="1"/>
  <c r="BN10" i="1" s="1"/>
  <c r="BF10" i="1"/>
  <c r="K11" i="1"/>
  <c r="W12" i="1"/>
  <c r="W16" i="3" s="1"/>
  <c r="W15" i="3" s="1"/>
  <c r="W14" i="3" s="1"/>
  <c r="DK11" i="1"/>
  <c r="DK10" i="1" s="1"/>
  <c r="DS12" i="1"/>
  <c r="DS11" i="1" s="1"/>
  <c r="W14" i="1"/>
  <c r="W18" i="3" s="1"/>
  <c r="W17" i="3" s="1"/>
  <c r="K13" i="1"/>
  <c r="W13" i="1" s="1"/>
  <c r="DQ10" i="1"/>
  <c r="DB10" i="1"/>
  <c r="DK13" i="1"/>
  <c r="DS14" i="1"/>
  <c r="DS13" i="1" s="1"/>
  <c r="DJ13" i="1"/>
  <c r="DR14" i="1"/>
  <c r="DR13" i="1" s="1"/>
  <c r="CA11" i="1"/>
  <c r="DJ11" i="1"/>
  <c r="DJ10" i="1" s="1"/>
  <c r="DR12" i="1"/>
  <c r="DR11" i="1" s="1"/>
  <c r="DR10" i="1" s="1"/>
  <c r="AK11" i="1"/>
  <c r="R494" i="1"/>
  <c r="L164" i="1"/>
  <c r="K164" i="1"/>
  <c r="AS11" i="1" l="1"/>
  <c r="AK10" i="1"/>
  <c r="AV12" i="1"/>
  <c r="AV16" i="3" s="1"/>
  <c r="AS16" i="3"/>
  <c r="CI11" i="1"/>
  <c r="CI10" i="1" s="1"/>
  <c r="CA10" i="1"/>
  <c r="CQ10" i="1"/>
  <c r="W11" i="1"/>
  <c r="W10" i="1" s="1"/>
  <c r="DS10" i="1"/>
  <c r="AV11" i="1" l="1"/>
  <c r="AV10" i="1" s="1"/>
  <c r="AS10" i="1"/>
  <c r="AB19" i="1" l="1"/>
  <c r="AB17" i="1"/>
  <c r="CM481" i="1" l="1"/>
  <c r="CN481" i="1"/>
  <c r="CO481" i="1"/>
  <c r="CP481" i="1"/>
  <c r="L303" i="2" l="1"/>
  <c r="L302" i="2" s="1"/>
  <c r="M303" i="2"/>
  <c r="M302" i="2" s="1"/>
  <c r="N303" i="2"/>
  <c r="N302" i="2" s="1"/>
  <c r="P303" i="2"/>
  <c r="P302" i="2" s="1"/>
  <c r="Q303" i="2"/>
  <c r="Q302" i="2" s="1"/>
  <c r="R303" i="2"/>
  <c r="R302" i="2" s="1"/>
  <c r="T303" i="2"/>
  <c r="T302" i="2" s="1"/>
  <c r="U303" i="2"/>
  <c r="U302" i="2" s="1"/>
  <c r="L305" i="2"/>
  <c r="L304" i="2" s="1"/>
  <c r="M305" i="2"/>
  <c r="M304" i="2" s="1"/>
  <c r="N305" i="2"/>
  <c r="N304" i="2" s="1"/>
  <c r="P305" i="2"/>
  <c r="P304" i="2" s="1"/>
  <c r="Q305" i="2"/>
  <c r="Q304" i="2" s="1"/>
  <c r="R305" i="2"/>
  <c r="R304" i="2" s="1"/>
  <c r="T305" i="2"/>
  <c r="T304" i="2" s="1"/>
  <c r="U305" i="2"/>
  <c r="U304" i="2" s="1"/>
  <c r="J303" i="2"/>
  <c r="J305" i="2"/>
  <c r="J304" i="2" s="1"/>
  <c r="AA406" i="3"/>
  <c r="L318" i="3"/>
  <c r="L317" i="3" s="1"/>
  <c r="M318" i="3"/>
  <c r="M317" i="3" s="1"/>
  <c r="N318" i="3"/>
  <c r="N317" i="3" s="1"/>
  <c r="P318" i="3"/>
  <c r="P317" i="3" s="1"/>
  <c r="Q318" i="3"/>
  <c r="Q317" i="3" s="1"/>
  <c r="R318" i="3"/>
  <c r="R317" i="3" s="1"/>
  <c r="T318" i="3"/>
  <c r="T317" i="3" s="1"/>
  <c r="U318" i="3"/>
  <c r="U317" i="3" s="1"/>
  <c r="Y318" i="3"/>
  <c r="Y317" i="3" s="1"/>
  <c r="AA318" i="3"/>
  <c r="AA317" i="3" s="1"/>
  <c r="AB318" i="3"/>
  <c r="AB317" i="3" s="1"/>
  <c r="AD318" i="3"/>
  <c r="AD317" i="3" s="1"/>
  <c r="AE318" i="3"/>
  <c r="AE317" i="3" s="1"/>
  <c r="AF318" i="3"/>
  <c r="AF317" i="3" s="1"/>
  <c r="AH318" i="3"/>
  <c r="AH317" i="3" s="1"/>
  <c r="AI318" i="3"/>
  <c r="AI317" i="3" s="1"/>
  <c r="AN318" i="3"/>
  <c r="AN317" i="3" s="1"/>
  <c r="AP318" i="3"/>
  <c r="AP317" i="3" s="1"/>
  <c r="AQ318" i="3"/>
  <c r="AQ317" i="3" s="1"/>
  <c r="AW318" i="3"/>
  <c r="AW317" i="3" s="1"/>
  <c r="AY318" i="3"/>
  <c r="AY317" i="3" s="1"/>
  <c r="AZ318" i="3"/>
  <c r="AZ317" i="3" s="1"/>
  <c r="BA318" i="3"/>
  <c r="BA317" i="3" s="1"/>
  <c r="BC318" i="3"/>
  <c r="BC317" i="3" s="1"/>
  <c r="BD318" i="3"/>
  <c r="BD317" i="3" s="1"/>
  <c r="BI318" i="3"/>
  <c r="BI317" i="3" s="1"/>
  <c r="BK318" i="3"/>
  <c r="BK317" i="3" s="1"/>
  <c r="BL318" i="3"/>
  <c r="BL317" i="3" s="1"/>
  <c r="BR318" i="3"/>
  <c r="BR317" i="3" s="1"/>
  <c r="BT318" i="3"/>
  <c r="BT317" i="3" s="1"/>
  <c r="BU318" i="3"/>
  <c r="BU317" i="3" s="1"/>
  <c r="BV318" i="3"/>
  <c r="BV317" i="3" s="1"/>
  <c r="BX318" i="3"/>
  <c r="BX317" i="3" s="1"/>
  <c r="BY318" i="3"/>
  <c r="BY317" i="3" s="1"/>
  <c r="CD318" i="3"/>
  <c r="CD317" i="3" s="1"/>
  <c r="CF318" i="3"/>
  <c r="CF317" i="3" s="1"/>
  <c r="CG318" i="3"/>
  <c r="CG317" i="3" s="1"/>
  <c r="L320" i="3"/>
  <c r="L319" i="3" s="1"/>
  <c r="M320" i="3"/>
  <c r="M319" i="3" s="1"/>
  <c r="N320" i="3"/>
  <c r="N319" i="3" s="1"/>
  <c r="P320" i="3"/>
  <c r="P319" i="3" s="1"/>
  <c r="Q320" i="3"/>
  <c r="Q319" i="3" s="1"/>
  <c r="R320" i="3"/>
  <c r="R319" i="3" s="1"/>
  <c r="T320" i="3"/>
  <c r="T319" i="3" s="1"/>
  <c r="U320" i="3"/>
  <c r="U319" i="3" s="1"/>
  <c r="Y320" i="3"/>
  <c r="Y319" i="3" s="1"/>
  <c r="AA320" i="3"/>
  <c r="AA319" i="3" s="1"/>
  <c r="AB320" i="3"/>
  <c r="AB319" i="3" s="1"/>
  <c r="AD320" i="3"/>
  <c r="AD319" i="3" s="1"/>
  <c r="AE320" i="3"/>
  <c r="AE319" i="3" s="1"/>
  <c r="AF320" i="3"/>
  <c r="AF319" i="3" s="1"/>
  <c r="AH320" i="3"/>
  <c r="AH319" i="3" s="1"/>
  <c r="AI320" i="3"/>
  <c r="AI319" i="3" s="1"/>
  <c r="AN320" i="3"/>
  <c r="AN319" i="3" s="1"/>
  <c r="AP320" i="3"/>
  <c r="AP319" i="3" s="1"/>
  <c r="AQ320" i="3"/>
  <c r="AQ319" i="3" s="1"/>
  <c r="AW320" i="3"/>
  <c r="AW319" i="3" s="1"/>
  <c r="AY320" i="3"/>
  <c r="AY319" i="3" s="1"/>
  <c r="AZ320" i="3"/>
  <c r="AZ319" i="3" s="1"/>
  <c r="BA320" i="3"/>
  <c r="BA319" i="3" s="1"/>
  <c r="BC320" i="3"/>
  <c r="BC319" i="3" s="1"/>
  <c r="BD320" i="3"/>
  <c r="BD319" i="3" s="1"/>
  <c r="BI320" i="3"/>
  <c r="BI319" i="3" s="1"/>
  <c r="BK320" i="3"/>
  <c r="BK319" i="3" s="1"/>
  <c r="BL320" i="3"/>
  <c r="BL319" i="3" s="1"/>
  <c r="BR320" i="3"/>
  <c r="BR319" i="3" s="1"/>
  <c r="BT320" i="3"/>
  <c r="BT319" i="3" s="1"/>
  <c r="BU320" i="3"/>
  <c r="BU319" i="3" s="1"/>
  <c r="BV320" i="3"/>
  <c r="BV319" i="3" s="1"/>
  <c r="BX320" i="3"/>
  <c r="BX319" i="3" s="1"/>
  <c r="BY320" i="3"/>
  <c r="BY319" i="3" s="1"/>
  <c r="CD320" i="3"/>
  <c r="CD319" i="3" s="1"/>
  <c r="CF320" i="3"/>
  <c r="CF319" i="3" s="1"/>
  <c r="CG320" i="3"/>
  <c r="CG319" i="3" s="1"/>
  <c r="J318" i="3"/>
  <c r="J317" i="3" s="1"/>
  <c r="J320" i="3"/>
  <c r="J319" i="3" s="1"/>
  <c r="CM423" i="1"/>
  <c r="CN423" i="1"/>
  <c r="CO423" i="1"/>
  <c r="CP423" i="1"/>
  <c r="CM385" i="1"/>
  <c r="CN385" i="1"/>
  <c r="CO385" i="1"/>
  <c r="CP385" i="1"/>
  <c r="DN390" i="1"/>
  <c r="DN389" i="1" s="1"/>
  <c r="DF390" i="1"/>
  <c r="DF389" i="1" s="1"/>
  <c r="DD390" i="1"/>
  <c r="DD389" i="1" s="1"/>
  <c r="DC390" i="1"/>
  <c r="DK390" i="1" s="1"/>
  <c r="DA390" i="1"/>
  <c r="DI390" i="1" s="1"/>
  <c r="DQ390" i="1" s="1"/>
  <c r="DQ389" i="1" s="1"/>
  <c r="CX390" i="1"/>
  <c r="CT390" i="1"/>
  <c r="CT389" i="1" s="1"/>
  <c r="CR390" i="1"/>
  <c r="CQ390" i="1"/>
  <c r="CE390" i="1"/>
  <c r="CE389" i="1" s="1"/>
  <c r="CC390" i="1"/>
  <c r="CK390" i="1" s="1"/>
  <c r="CK320" i="3" s="1"/>
  <c r="CK319" i="3" s="1"/>
  <c r="CB390" i="1"/>
  <c r="BZ390" i="1"/>
  <c r="BW390" i="1"/>
  <c r="BW389" i="1" s="1"/>
  <c r="BS390" i="1"/>
  <c r="BJ390" i="1"/>
  <c r="BH390" i="1"/>
  <c r="BP390" i="1" s="1"/>
  <c r="BG390" i="1"/>
  <c r="BO390" i="1" s="1"/>
  <c r="BE390" i="1"/>
  <c r="BE320" i="3" s="1"/>
  <c r="BE319" i="3" s="1"/>
  <c r="BB390" i="1"/>
  <c r="BB389" i="1" s="1"/>
  <c r="AX390" i="1"/>
  <c r="BF390" i="1" s="1"/>
  <c r="BN390" i="1" s="1"/>
  <c r="AO390" i="1"/>
  <c r="AO320" i="3" s="1"/>
  <c r="AO319" i="3" s="1"/>
  <c r="AM390" i="1"/>
  <c r="AU390" i="1" s="1"/>
  <c r="AL390" i="1"/>
  <c r="AT390" i="1" s="1"/>
  <c r="AJ390" i="1"/>
  <c r="AR390" i="1" s="1"/>
  <c r="AG390" i="1"/>
  <c r="AG320" i="3" s="1"/>
  <c r="AG319" i="3" s="1"/>
  <c r="AC390" i="1"/>
  <c r="AK390" i="1" s="1"/>
  <c r="AS390" i="1" s="1"/>
  <c r="AS320" i="3" s="1"/>
  <c r="AS319" i="3" s="1"/>
  <c r="Z390" i="1"/>
  <c r="X390" i="1"/>
  <c r="V390" i="1"/>
  <c r="S390" i="1"/>
  <c r="S305" i="2" s="1"/>
  <c r="S304" i="2" s="1"/>
  <c r="O390" i="1"/>
  <c r="O389" i="1" s="1"/>
  <c r="K390" i="1"/>
  <c r="W390" i="1" s="1"/>
  <c r="DP389" i="1"/>
  <c r="DO389" i="1"/>
  <c r="DM389" i="1"/>
  <c r="DH389" i="1"/>
  <c r="DG389" i="1"/>
  <c r="DE389" i="1"/>
  <c r="DA389" i="1"/>
  <c r="CZ389" i="1"/>
  <c r="CY389" i="1"/>
  <c r="CX389" i="1"/>
  <c r="CW389" i="1"/>
  <c r="CV389" i="1"/>
  <c r="CU389" i="1"/>
  <c r="CS389" i="1"/>
  <c r="CG389" i="1"/>
  <c r="CF389" i="1"/>
  <c r="CD389" i="1"/>
  <c r="BY389" i="1"/>
  <c r="BX389" i="1"/>
  <c r="BV389" i="1"/>
  <c r="BU389" i="1"/>
  <c r="BT389" i="1"/>
  <c r="CB389" i="1" s="1"/>
  <c r="CJ389" i="1" s="1"/>
  <c r="BR389" i="1"/>
  <c r="BL389" i="1"/>
  <c r="BK389" i="1"/>
  <c r="BJ389" i="1"/>
  <c r="BI389" i="1"/>
  <c r="BD389" i="1"/>
  <c r="BC389" i="1"/>
  <c r="BA389" i="1"/>
  <c r="AZ389" i="1"/>
  <c r="AY389" i="1"/>
  <c r="AW389" i="1"/>
  <c r="AQ389" i="1"/>
  <c r="AP389" i="1"/>
  <c r="AO389" i="1"/>
  <c r="AN389" i="1"/>
  <c r="AI389" i="1"/>
  <c r="AH389" i="1"/>
  <c r="AG389" i="1"/>
  <c r="AF389" i="1"/>
  <c r="AE389" i="1"/>
  <c r="AM389" i="1" s="1"/>
  <c r="AU389" i="1" s="1"/>
  <c r="AD389" i="1"/>
  <c r="AL389" i="1" s="1"/>
  <c r="AT389" i="1" s="1"/>
  <c r="AC389" i="1"/>
  <c r="AK389" i="1" s="1"/>
  <c r="AS389" i="1" s="1"/>
  <c r="AB389" i="1"/>
  <c r="CR389" i="1" s="1"/>
  <c r="AA389" i="1"/>
  <c r="Y389" i="1"/>
  <c r="U389" i="1"/>
  <c r="T389" i="1"/>
  <c r="S389" i="1"/>
  <c r="R389" i="1"/>
  <c r="Q389" i="1"/>
  <c r="P389" i="1"/>
  <c r="N389" i="1"/>
  <c r="M389" i="1"/>
  <c r="L389" i="1"/>
  <c r="X389" i="1" s="1"/>
  <c r="J389" i="1"/>
  <c r="DN388" i="1"/>
  <c r="DN387" i="1" s="1"/>
  <c r="DN386" i="1" s="1"/>
  <c r="DF388" i="1"/>
  <c r="DF387" i="1" s="1"/>
  <c r="DF386" i="1" s="1"/>
  <c r="DD388" i="1"/>
  <c r="DD387" i="1" s="1"/>
  <c r="DD386" i="1" s="1"/>
  <c r="DC388" i="1"/>
  <c r="DK388" i="1" s="1"/>
  <c r="DA388" i="1"/>
  <c r="DI388" i="1" s="1"/>
  <c r="DQ388" i="1" s="1"/>
  <c r="DQ387" i="1" s="1"/>
  <c r="DQ386" i="1" s="1"/>
  <c r="CX388" i="1"/>
  <c r="CT388" i="1"/>
  <c r="DB388" i="1" s="1"/>
  <c r="DJ388" i="1" s="1"/>
  <c r="CR388" i="1"/>
  <c r="CQ388" i="1"/>
  <c r="CE388" i="1"/>
  <c r="CE387" i="1" s="1"/>
  <c r="CE386" i="1" s="1"/>
  <c r="CC388" i="1"/>
  <c r="CK388" i="1" s="1"/>
  <c r="CK318" i="3" s="1"/>
  <c r="CK317" i="3" s="1"/>
  <c r="CB388" i="1"/>
  <c r="CB318" i="3" s="1"/>
  <c r="CB317" i="3" s="1"/>
  <c r="BZ388" i="1"/>
  <c r="BW388" i="1"/>
  <c r="BW387" i="1" s="1"/>
  <c r="BW386" i="1" s="1"/>
  <c r="BS388" i="1"/>
  <c r="BS318" i="3" s="1"/>
  <c r="BS317" i="3" s="1"/>
  <c r="BJ388" i="1"/>
  <c r="BH388" i="1"/>
  <c r="BP388" i="1" s="1"/>
  <c r="BP318" i="3" s="1"/>
  <c r="BP317" i="3" s="1"/>
  <c r="BG388" i="1"/>
  <c r="BO388" i="1" s="1"/>
  <c r="BO318" i="3" s="1"/>
  <c r="BO317" i="3" s="1"/>
  <c r="BE388" i="1"/>
  <c r="BE318" i="3" s="1"/>
  <c r="BE317" i="3" s="1"/>
  <c r="BB388" i="1"/>
  <c r="BB387" i="1" s="1"/>
  <c r="BB386" i="1" s="1"/>
  <c r="AX388" i="1"/>
  <c r="BF388" i="1" s="1"/>
  <c r="BN388" i="1" s="1"/>
  <c r="AO388" i="1"/>
  <c r="AO318" i="3" s="1"/>
  <c r="AO317" i="3" s="1"/>
  <c r="AM388" i="1"/>
  <c r="AU388" i="1" s="1"/>
  <c r="AU318" i="3" s="1"/>
  <c r="AU317" i="3" s="1"/>
  <c r="AL388" i="1"/>
  <c r="AT388" i="1" s="1"/>
  <c r="AJ388" i="1"/>
  <c r="AR388" i="1" s="1"/>
  <c r="AR318" i="3" s="1"/>
  <c r="AR317" i="3" s="1"/>
  <c r="AG388" i="1"/>
  <c r="AG318" i="3" s="1"/>
  <c r="AG317" i="3" s="1"/>
  <c r="AC388" i="1"/>
  <c r="AC318" i="3" s="1"/>
  <c r="AC317" i="3" s="1"/>
  <c r="Z388" i="1"/>
  <c r="X388" i="1"/>
  <c r="X318" i="3" s="1"/>
  <c r="X317" i="3" s="1"/>
  <c r="V388" i="1"/>
  <c r="S388" i="1"/>
  <c r="S318" i="3" s="1"/>
  <c r="S317" i="3" s="1"/>
  <c r="O388" i="1"/>
  <c r="O387" i="1" s="1"/>
  <c r="K388" i="1"/>
  <c r="W388" i="1" s="1"/>
  <c r="W318" i="3" s="1"/>
  <c r="W317" i="3" s="1"/>
  <c r="DP387" i="1"/>
  <c r="DO387" i="1"/>
  <c r="DM387" i="1"/>
  <c r="DM386" i="1" s="1"/>
  <c r="DH387" i="1"/>
  <c r="DG387" i="1"/>
  <c r="DG386" i="1" s="1"/>
  <c r="DE387" i="1"/>
  <c r="DE386" i="1" s="1"/>
  <c r="DA387" i="1"/>
  <c r="DA386" i="1" s="1"/>
  <c r="CZ387" i="1"/>
  <c r="CY387" i="1"/>
  <c r="CX387" i="1"/>
  <c r="CW387" i="1"/>
  <c r="CW386" i="1" s="1"/>
  <c r="CV387" i="1"/>
  <c r="CU387" i="1"/>
  <c r="CS387" i="1"/>
  <c r="CS386" i="1" s="1"/>
  <c r="CG387" i="1"/>
  <c r="CG386" i="1" s="1"/>
  <c r="CF387" i="1"/>
  <c r="CD387" i="1"/>
  <c r="CD386" i="1" s="1"/>
  <c r="BY387" i="1"/>
  <c r="BY386" i="1" s="1"/>
  <c r="BX387" i="1"/>
  <c r="BV387" i="1"/>
  <c r="BU387" i="1"/>
  <c r="BU386" i="1" s="1"/>
  <c r="BT387" i="1"/>
  <c r="BR387" i="1"/>
  <c r="BL387" i="1"/>
  <c r="BL386" i="1" s="1"/>
  <c r="BK387" i="1"/>
  <c r="BK386" i="1" s="1"/>
  <c r="BJ387" i="1"/>
  <c r="BI387" i="1"/>
  <c r="BI386" i="1" s="1"/>
  <c r="BD387" i="1"/>
  <c r="BC387" i="1"/>
  <c r="BC386" i="1" s="1"/>
  <c r="BA387" i="1"/>
  <c r="BA386" i="1" s="1"/>
  <c r="AZ387" i="1"/>
  <c r="AY387" i="1"/>
  <c r="AW387" i="1"/>
  <c r="AW386" i="1" s="1"/>
  <c r="BE386" i="1" s="1"/>
  <c r="AQ387" i="1"/>
  <c r="AP387" i="1"/>
  <c r="AO387" i="1"/>
  <c r="AO386" i="1" s="1"/>
  <c r="AN387" i="1"/>
  <c r="AN386" i="1" s="1"/>
  <c r="AI387" i="1"/>
  <c r="AH387" i="1"/>
  <c r="AG387" i="1"/>
  <c r="AG386" i="1" s="1"/>
  <c r="AF387" i="1"/>
  <c r="AF386" i="1" s="1"/>
  <c r="AE387" i="1"/>
  <c r="AM387" i="1" s="1"/>
  <c r="AU387" i="1" s="1"/>
  <c r="AD387" i="1"/>
  <c r="AL387" i="1" s="1"/>
  <c r="AT387" i="1" s="1"/>
  <c r="AC387" i="1"/>
  <c r="AK387" i="1" s="1"/>
  <c r="AS387" i="1" s="1"/>
  <c r="AB387" i="1"/>
  <c r="CR387" i="1" s="1"/>
  <c r="AA387" i="1"/>
  <c r="AA386" i="1" s="1"/>
  <c r="Y387" i="1"/>
  <c r="Y386" i="1" s="1"/>
  <c r="U387" i="1"/>
  <c r="U386" i="1" s="1"/>
  <c r="T387" i="1"/>
  <c r="T386" i="1" s="1"/>
  <c r="S387" i="1"/>
  <c r="R387" i="1"/>
  <c r="Q387" i="1"/>
  <c r="Q386" i="1" s="1"/>
  <c r="P387" i="1"/>
  <c r="P386" i="1" s="1"/>
  <c r="N387" i="1"/>
  <c r="M387" i="1"/>
  <c r="M386" i="1" s="1"/>
  <c r="L387" i="1"/>
  <c r="X387" i="1" s="1"/>
  <c r="J387" i="1"/>
  <c r="J386" i="1" s="1"/>
  <c r="DP386" i="1"/>
  <c r="DO386" i="1"/>
  <c r="DH386" i="1"/>
  <c r="CZ386" i="1"/>
  <c r="CY386" i="1"/>
  <c r="CX386" i="1"/>
  <c r="CV386" i="1"/>
  <c r="CU386" i="1"/>
  <c r="CF386" i="1"/>
  <c r="BX386" i="1"/>
  <c r="BV386" i="1"/>
  <c r="BT386" i="1"/>
  <c r="CB386" i="1" s="1"/>
  <c r="CJ386" i="1" s="1"/>
  <c r="BR386" i="1"/>
  <c r="BJ386" i="1"/>
  <c r="BD386" i="1"/>
  <c r="AZ386" i="1"/>
  <c r="AY386" i="1"/>
  <c r="AQ386" i="1"/>
  <c r="AP386" i="1"/>
  <c r="AI386" i="1"/>
  <c r="AH386" i="1"/>
  <c r="AD386" i="1"/>
  <c r="AL386" i="1" s="1"/>
  <c r="S386" i="1"/>
  <c r="R386" i="1"/>
  <c r="N386" i="1"/>
  <c r="AT386" i="1" l="1"/>
  <c r="CC386" i="1"/>
  <c r="CK386" i="1" s="1"/>
  <c r="CJ388" i="1"/>
  <c r="BE389" i="1"/>
  <c r="CC389" i="1"/>
  <c r="CK389" i="1" s="1"/>
  <c r="CB320" i="3"/>
  <c r="CB319" i="3" s="1"/>
  <c r="BP320" i="3"/>
  <c r="BP319" i="3" s="1"/>
  <c r="BH320" i="3"/>
  <c r="BH319" i="3" s="1"/>
  <c r="AR320" i="3"/>
  <c r="AR319" i="3" s="1"/>
  <c r="AJ320" i="3"/>
  <c r="AJ319" i="3" s="1"/>
  <c r="X320" i="3"/>
  <c r="X319" i="3" s="1"/>
  <c r="BZ318" i="3"/>
  <c r="BZ317" i="3" s="1"/>
  <c r="BZ316" i="3" s="1"/>
  <c r="BN318" i="3"/>
  <c r="BN317" i="3" s="1"/>
  <c r="BJ318" i="3"/>
  <c r="BJ317" i="3" s="1"/>
  <c r="BF318" i="3"/>
  <c r="BF317" i="3" s="1"/>
  <c r="BB318" i="3"/>
  <c r="BB317" i="3" s="1"/>
  <c r="BB316" i="3" s="1"/>
  <c r="AX318" i="3"/>
  <c r="AX317" i="3" s="1"/>
  <c r="AT318" i="3"/>
  <c r="AT317" i="3" s="1"/>
  <c r="AL318" i="3"/>
  <c r="AL317" i="3" s="1"/>
  <c r="Z318" i="3"/>
  <c r="Z317" i="3" s="1"/>
  <c r="Z316" i="3" s="1"/>
  <c r="V318" i="3"/>
  <c r="V317" i="3" s="1"/>
  <c r="CJ390" i="1"/>
  <c r="CE320" i="3"/>
  <c r="CE319" i="3" s="1"/>
  <c r="BW320" i="3"/>
  <c r="BW319" i="3" s="1"/>
  <c r="BS320" i="3"/>
  <c r="BS319" i="3" s="1"/>
  <c r="BO320" i="3"/>
  <c r="BO319" i="3" s="1"/>
  <c r="BG320" i="3"/>
  <c r="BG319" i="3" s="1"/>
  <c r="AU320" i="3"/>
  <c r="AU319" i="3" s="1"/>
  <c r="AM320" i="3"/>
  <c r="AM319" i="3" s="1"/>
  <c r="W320" i="3"/>
  <c r="W319" i="3" s="1"/>
  <c r="W316" i="3" s="1"/>
  <c r="S320" i="3"/>
  <c r="S319" i="3" s="1"/>
  <c r="O320" i="3"/>
  <c r="O319" i="3" s="1"/>
  <c r="K320" i="3"/>
  <c r="K319" i="3" s="1"/>
  <c r="CC318" i="3"/>
  <c r="CC317" i="3" s="1"/>
  <c r="CC316" i="3" s="1"/>
  <c r="Y316" i="3"/>
  <c r="BZ386" i="1"/>
  <c r="CB387" i="1"/>
  <c r="CJ387" i="1" s="1"/>
  <c r="AK388" i="1"/>
  <c r="DL388" i="1"/>
  <c r="DL387" i="1" s="1"/>
  <c r="BZ320" i="3"/>
  <c r="BZ319" i="3" s="1"/>
  <c r="BN320" i="3"/>
  <c r="BN319" i="3" s="1"/>
  <c r="BJ320" i="3"/>
  <c r="BJ319" i="3" s="1"/>
  <c r="BJ316" i="3" s="1"/>
  <c r="BF320" i="3"/>
  <c r="BF319" i="3" s="1"/>
  <c r="BB320" i="3"/>
  <c r="BB319" i="3" s="1"/>
  <c r="AX320" i="3"/>
  <c r="AX319" i="3" s="1"/>
  <c r="AT320" i="3"/>
  <c r="AT319" i="3" s="1"/>
  <c r="AT316" i="3" s="1"/>
  <c r="AL320" i="3"/>
  <c r="AL319" i="3" s="1"/>
  <c r="Z320" i="3"/>
  <c r="Z319" i="3" s="1"/>
  <c r="V320" i="3"/>
  <c r="V319" i="3" s="1"/>
  <c r="BH318" i="3"/>
  <c r="BH317" i="3" s="1"/>
  <c r="BH316" i="3" s="1"/>
  <c r="AJ318" i="3"/>
  <c r="AJ317" i="3" s="1"/>
  <c r="O305" i="2"/>
  <c r="O304" i="2" s="1"/>
  <c r="K305" i="2"/>
  <c r="K304" i="2" s="1"/>
  <c r="S303" i="2"/>
  <c r="S302" i="2" s="1"/>
  <c r="O303" i="2"/>
  <c r="O302" i="2" s="1"/>
  <c r="O301" i="2" s="1"/>
  <c r="K303" i="2"/>
  <c r="K302" i="2" s="1"/>
  <c r="DL390" i="1"/>
  <c r="DL389" i="1" s="1"/>
  <c r="CC320" i="3"/>
  <c r="CC319" i="3" s="1"/>
  <c r="AK320" i="3"/>
  <c r="AK319" i="3" s="1"/>
  <c r="AC320" i="3"/>
  <c r="AC319" i="3" s="1"/>
  <c r="CE318" i="3"/>
  <c r="CE317" i="3" s="1"/>
  <c r="BW318" i="3"/>
  <c r="BW317" i="3" s="1"/>
  <c r="BW316" i="3" s="1"/>
  <c r="BG318" i="3"/>
  <c r="BG317" i="3" s="1"/>
  <c r="AM318" i="3"/>
  <c r="AM317" i="3" s="1"/>
  <c r="O318" i="3"/>
  <c r="O317" i="3" s="1"/>
  <c r="K318" i="3"/>
  <c r="K317" i="3" s="1"/>
  <c r="K316" i="3" s="1"/>
  <c r="S301" i="2"/>
  <c r="R301" i="2"/>
  <c r="N301" i="2"/>
  <c r="U301" i="2"/>
  <c r="Q301" i="2"/>
  <c r="M301" i="2"/>
  <c r="T301" i="2"/>
  <c r="P301" i="2"/>
  <c r="L301" i="2"/>
  <c r="J302" i="2"/>
  <c r="CK316" i="3"/>
  <c r="CG316" i="3"/>
  <c r="BU316" i="3"/>
  <c r="BE316" i="3"/>
  <c r="BA316" i="3"/>
  <c r="AW316" i="3"/>
  <c r="AO316" i="3"/>
  <c r="AG316" i="3"/>
  <c r="U316" i="3"/>
  <c r="Q316" i="3"/>
  <c r="BS316" i="3"/>
  <c r="BC316" i="3"/>
  <c r="AM316" i="3"/>
  <c r="CB316" i="3"/>
  <c r="BT316" i="3"/>
  <c r="BL316" i="3"/>
  <c r="AZ316" i="3"/>
  <c r="AR316" i="3"/>
  <c r="T316" i="3"/>
  <c r="CE316" i="3"/>
  <c r="BO316" i="3"/>
  <c r="BK316" i="3"/>
  <c r="BG316" i="3"/>
  <c r="AY316" i="3"/>
  <c r="AU316" i="3"/>
  <c r="AQ316" i="3"/>
  <c r="AI316" i="3"/>
  <c r="AE316" i="3"/>
  <c r="AA316" i="3"/>
  <c r="AA315" i="3" s="1"/>
  <c r="S316" i="3"/>
  <c r="O316" i="3"/>
  <c r="CF316" i="3"/>
  <c r="BP316" i="3"/>
  <c r="BD316" i="3"/>
  <c r="X316" i="3"/>
  <c r="BY316" i="3"/>
  <c r="BI316" i="3"/>
  <c r="AC316" i="3"/>
  <c r="M316" i="3"/>
  <c r="BX316" i="3"/>
  <c r="AN316" i="3"/>
  <c r="AJ316" i="3"/>
  <c r="AF316" i="3"/>
  <c r="AB316" i="3"/>
  <c r="P316" i="3"/>
  <c r="L316" i="3"/>
  <c r="CD316" i="3"/>
  <c r="BV316" i="3"/>
  <c r="BR316" i="3"/>
  <c r="BN316" i="3"/>
  <c r="BF316" i="3"/>
  <c r="AX316" i="3"/>
  <c r="AP316" i="3"/>
  <c r="AL316" i="3"/>
  <c r="AH316" i="3"/>
  <c r="AD316" i="3"/>
  <c r="V316" i="3"/>
  <c r="R316" i="3"/>
  <c r="N316" i="3"/>
  <c r="J316" i="3"/>
  <c r="O386" i="1"/>
  <c r="BG386" i="1"/>
  <c r="BH386" i="1"/>
  <c r="BG387" i="1"/>
  <c r="BO387" i="1" s="1"/>
  <c r="CT387" i="1"/>
  <c r="CT386" i="1" s="1"/>
  <c r="DC387" i="1"/>
  <c r="BH387" i="1"/>
  <c r="BP387" i="1" s="1"/>
  <c r="BZ387" i="1"/>
  <c r="DI387" i="1"/>
  <c r="DT388" i="1"/>
  <c r="DT387" i="1" s="1"/>
  <c r="BH389" i="1"/>
  <c r="BP389" i="1" s="1"/>
  <c r="BZ389" i="1"/>
  <c r="DI389" i="1"/>
  <c r="DT390" i="1"/>
  <c r="DT389" i="1" s="1"/>
  <c r="L386" i="1"/>
  <c r="AB386" i="1"/>
  <c r="CQ386" i="1" s="1"/>
  <c r="Z387" i="1"/>
  <c r="CA388" i="1"/>
  <c r="Z389" i="1"/>
  <c r="CA390" i="1"/>
  <c r="CL390" i="1" s="1"/>
  <c r="DB390" i="1"/>
  <c r="DJ390" i="1" s="1"/>
  <c r="AE386" i="1"/>
  <c r="BG389" i="1"/>
  <c r="BO389" i="1" s="1"/>
  <c r="DC389" i="1"/>
  <c r="BM386" i="1"/>
  <c r="DS388" i="1"/>
  <c r="DS387" i="1" s="1"/>
  <c r="DK387" i="1"/>
  <c r="BM389" i="1"/>
  <c r="CH387" i="1"/>
  <c r="BQ388" i="1"/>
  <c r="CH389" i="1"/>
  <c r="BQ390" i="1"/>
  <c r="CH386" i="1"/>
  <c r="DR388" i="1"/>
  <c r="DR387" i="1" s="1"/>
  <c r="DJ387" i="1"/>
  <c r="AV390" i="1"/>
  <c r="DR390" i="1"/>
  <c r="DR389" i="1" s="1"/>
  <c r="DJ389" i="1"/>
  <c r="DS390" i="1"/>
  <c r="DS389" i="1" s="1"/>
  <c r="DK389" i="1"/>
  <c r="BE387" i="1"/>
  <c r="CC387" i="1"/>
  <c r="CK387" i="1" s="1"/>
  <c r="AC386" i="1"/>
  <c r="V387" i="1"/>
  <c r="AX387" i="1"/>
  <c r="DB387" i="1"/>
  <c r="V389" i="1"/>
  <c r="AX389" i="1"/>
  <c r="BF389" i="1" s="1"/>
  <c r="BN389" i="1" s="1"/>
  <c r="DB389" i="1"/>
  <c r="V386" i="1"/>
  <c r="K387" i="1"/>
  <c r="BS387" i="1"/>
  <c r="CQ387" i="1"/>
  <c r="BM388" i="1"/>
  <c r="CH388" i="1"/>
  <c r="K389" i="1"/>
  <c r="W389" i="1" s="1"/>
  <c r="BS389" i="1"/>
  <c r="CA389" i="1" s="1"/>
  <c r="CI389" i="1" s="1"/>
  <c r="CQ389" i="1"/>
  <c r="BM390" i="1"/>
  <c r="CH390" i="1"/>
  <c r="AJ387" i="1"/>
  <c r="AR387" i="1" s="1"/>
  <c r="AV387" i="1" s="1"/>
  <c r="AJ389" i="1"/>
  <c r="AR389" i="1" s="1"/>
  <c r="AV389" i="1" s="1"/>
  <c r="AJ386" i="1"/>
  <c r="L16" i="2"/>
  <c r="M16" i="2"/>
  <c r="N16" i="2"/>
  <c r="P16" i="2"/>
  <c r="Q16" i="2"/>
  <c r="R16" i="2"/>
  <c r="T16" i="2"/>
  <c r="U16" i="2"/>
  <c r="L18" i="2"/>
  <c r="L17" i="2" s="1"/>
  <c r="M18" i="2"/>
  <c r="M17" i="2" s="1"/>
  <c r="N18" i="2"/>
  <c r="N17" i="2" s="1"/>
  <c r="P18" i="2"/>
  <c r="P17" i="2" s="1"/>
  <c r="Q18" i="2"/>
  <c r="Q17" i="2" s="1"/>
  <c r="R18" i="2"/>
  <c r="R17" i="2" s="1"/>
  <c r="T18" i="2"/>
  <c r="T17" i="2" s="1"/>
  <c r="U18" i="2"/>
  <c r="U17" i="2" s="1"/>
  <c r="K19" i="1"/>
  <c r="K18" i="2" s="1"/>
  <c r="K17" i="2" s="1"/>
  <c r="J16" i="2"/>
  <c r="L26" i="2"/>
  <c r="M26" i="2"/>
  <c r="N26" i="2"/>
  <c r="P26" i="2"/>
  <c r="Q26" i="2"/>
  <c r="R26" i="2"/>
  <c r="T26" i="2"/>
  <c r="U26" i="2"/>
  <c r="L28" i="2"/>
  <c r="L27" i="2" s="1"/>
  <c r="M28" i="2"/>
  <c r="M27" i="2" s="1"/>
  <c r="N28" i="2"/>
  <c r="N27" i="2" s="1"/>
  <c r="P28" i="2"/>
  <c r="P27" i="2" s="1"/>
  <c r="Q28" i="2"/>
  <c r="Q27" i="2" s="1"/>
  <c r="R28" i="2"/>
  <c r="R27" i="2" s="1"/>
  <c r="T28" i="2"/>
  <c r="T27" i="2" s="1"/>
  <c r="U28" i="2"/>
  <c r="U27" i="2" s="1"/>
  <c r="J26" i="2"/>
  <c r="J28" i="2"/>
  <c r="L31" i="3"/>
  <c r="L30" i="3" s="1"/>
  <c r="M31" i="3"/>
  <c r="M30" i="3" s="1"/>
  <c r="N31" i="3"/>
  <c r="N30" i="3" s="1"/>
  <c r="P31" i="3"/>
  <c r="P30" i="3" s="1"/>
  <c r="Q31" i="3"/>
  <c r="Q30" i="3" s="1"/>
  <c r="R31" i="3"/>
  <c r="R30" i="3" s="1"/>
  <c r="T31" i="3"/>
  <c r="T30" i="3" s="1"/>
  <c r="U31" i="3"/>
  <c r="U30" i="3" s="1"/>
  <c r="Y31" i="3"/>
  <c r="Y30" i="3" s="1"/>
  <c r="AA31" i="3"/>
  <c r="AA30" i="3" s="1"/>
  <c r="AB31" i="3"/>
  <c r="AB30" i="3" s="1"/>
  <c r="AD31" i="3"/>
  <c r="AD30" i="3" s="1"/>
  <c r="AE31" i="3"/>
  <c r="AE30" i="3" s="1"/>
  <c r="AF31" i="3"/>
  <c r="AF30" i="3" s="1"/>
  <c r="AH31" i="3"/>
  <c r="AH30" i="3" s="1"/>
  <c r="AI31" i="3"/>
  <c r="AI30" i="3" s="1"/>
  <c r="AN31" i="3"/>
  <c r="AN30" i="3" s="1"/>
  <c r="AP31" i="3"/>
  <c r="AP30" i="3" s="1"/>
  <c r="AQ31" i="3"/>
  <c r="AQ30" i="3" s="1"/>
  <c r="AW31" i="3"/>
  <c r="AW30" i="3" s="1"/>
  <c r="AY31" i="3"/>
  <c r="AY30" i="3" s="1"/>
  <c r="AZ31" i="3"/>
  <c r="AZ30" i="3" s="1"/>
  <c r="BA31" i="3"/>
  <c r="BA30" i="3" s="1"/>
  <c r="BC31" i="3"/>
  <c r="BC30" i="3" s="1"/>
  <c r="BD31" i="3"/>
  <c r="BD30" i="3" s="1"/>
  <c r="BI31" i="3"/>
  <c r="BI30" i="3" s="1"/>
  <c r="BK31" i="3"/>
  <c r="BK30" i="3" s="1"/>
  <c r="BL31" i="3"/>
  <c r="BL30" i="3" s="1"/>
  <c r="BR31" i="3"/>
  <c r="BR30" i="3" s="1"/>
  <c r="BT31" i="3"/>
  <c r="BT30" i="3" s="1"/>
  <c r="BU31" i="3"/>
  <c r="BU30" i="3" s="1"/>
  <c r="BV31" i="3"/>
  <c r="BV30" i="3" s="1"/>
  <c r="BX31" i="3"/>
  <c r="BX30" i="3" s="1"/>
  <c r="BY31" i="3"/>
  <c r="BY30" i="3" s="1"/>
  <c r="CD31" i="3"/>
  <c r="CD30" i="3" s="1"/>
  <c r="CF31" i="3"/>
  <c r="CF30" i="3" s="1"/>
  <c r="CG31" i="3"/>
  <c r="CG30" i="3" s="1"/>
  <c r="L33" i="3"/>
  <c r="L32" i="3" s="1"/>
  <c r="M33" i="3"/>
  <c r="M32" i="3" s="1"/>
  <c r="N33" i="3"/>
  <c r="N32" i="3" s="1"/>
  <c r="P33" i="3"/>
  <c r="P32" i="3" s="1"/>
  <c r="Q33" i="3"/>
  <c r="Q32" i="3" s="1"/>
  <c r="R33" i="3"/>
  <c r="R32" i="3" s="1"/>
  <c r="T33" i="3"/>
  <c r="T32" i="3" s="1"/>
  <c r="U33" i="3"/>
  <c r="U32" i="3" s="1"/>
  <c r="Y33" i="3"/>
  <c r="Y32" i="3" s="1"/>
  <c r="AA33" i="3"/>
  <c r="AA32" i="3" s="1"/>
  <c r="AB33" i="3"/>
  <c r="AB32" i="3" s="1"/>
  <c r="AD33" i="3"/>
  <c r="AD32" i="3" s="1"/>
  <c r="AE33" i="3"/>
  <c r="AE32" i="3" s="1"/>
  <c r="AF33" i="3"/>
  <c r="AF32" i="3" s="1"/>
  <c r="AH33" i="3"/>
  <c r="AH32" i="3" s="1"/>
  <c r="AI33" i="3"/>
  <c r="AI32" i="3" s="1"/>
  <c r="AN33" i="3"/>
  <c r="AN32" i="3" s="1"/>
  <c r="AP33" i="3"/>
  <c r="AP32" i="3" s="1"/>
  <c r="AQ33" i="3"/>
  <c r="AQ32" i="3" s="1"/>
  <c r="AW33" i="3"/>
  <c r="AW32" i="3" s="1"/>
  <c r="AY33" i="3"/>
  <c r="AY32" i="3" s="1"/>
  <c r="AZ33" i="3"/>
  <c r="AZ32" i="3" s="1"/>
  <c r="BA33" i="3"/>
  <c r="BA32" i="3" s="1"/>
  <c r="BC33" i="3"/>
  <c r="BC32" i="3" s="1"/>
  <c r="BD33" i="3"/>
  <c r="BD32" i="3" s="1"/>
  <c r="BI33" i="3"/>
  <c r="BI32" i="3" s="1"/>
  <c r="BK33" i="3"/>
  <c r="BK32" i="3" s="1"/>
  <c r="BL33" i="3"/>
  <c r="BL32" i="3" s="1"/>
  <c r="BR33" i="3"/>
  <c r="BR32" i="3" s="1"/>
  <c r="BT33" i="3"/>
  <c r="BT32" i="3" s="1"/>
  <c r="BU33" i="3"/>
  <c r="BU32" i="3" s="1"/>
  <c r="BV33" i="3"/>
  <c r="BV32" i="3" s="1"/>
  <c r="BX33" i="3"/>
  <c r="BX32" i="3" s="1"/>
  <c r="BY33" i="3"/>
  <c r="BY32" i="3" s="1"/>
  <c r="CD33" i="3"/>
  <c r="CD32" i="3" s="1"/>
  <c r="CF33" i="3"/>
  <c r="CF32" i="3" s="1"/>
  <c r="CG33" i="3"/>
  <c r="CG32" i="3" s="1"/>
  <c r="J31" i="3"/>
  <c r="J33" i="3"/>
  <c r="AA146" i="3"/>
  <c r="BU146" i="3"/>
  <c r="BV146" i="3"/>
  <c r="BW146" i="3"/>
  <c r="BX146" i="3"/>
  <c r="BY146" i="3"/>
  <c r="BZ146" i="3"/>
  <c r="CA146" i="3"/>
  <c r="CB146" i="3"/>
  <c r="CC146" i="3"/>
  <c r="CD146" i="3"/>
  <c r="CE146" i="3"/>
  <c r="CF146" i="3"/>
  <c r="CG146" i="3"/>
  <c r="CH146" i="3"/>
  <c r="CI146" i="3"/>
  <c r="CJ146" i="3"/>
  <c r="CK146" i="3"/>
  <c r="J30" i="3"/>
  <c r="CO117" i="1"/>
  <c r="CP117" i="1"/>
  <c r="CQ117" i="1"/>
  <c r="CR117" i="1"/>
  <c r="DN29" i="1"/>
  <c r="DN28" i="1" s="1"/>
  <c r="DF29" i="1"/>
  <c r="DF28" i="1" s="1"/>
  <c r="DD29" i="1"/>
  <c r="DL29" i="1" s="1"/>
  <c r="DC29" i="1"/>
  <c r="DA29" i="1"/>
  <c r="DI29" i="1" s="1"/>
  <c r="CX29" i="1"/>
  <c r="CX28" i="1" s="1"/>
  <c r="CT29" i="1"/>
  <c r="CE29" i="1"/>
  <c r="CC29" i="1"/>
  <c r="CB29" i="1"/>
  <c r="BZ29" i="1"/>
  <c r="BW29" i="1"/>
  <c r="BS29" i="1"/>
  <c r="BS33" i="3" s="1"/>
  <c r="BS32" i="3" s="1"/>
  <c r="BJ29" i="1"/>
  <c r="BJ28" i="1" s="1"/>
  <c r="BH29" i="1"/>
  <c r="BG29" i="1"/>
  <c r="BE29" i="1"/>
  <c r="BB29" i="1"/>
  <c r="AX29" i="1"/>
  <c r="AO29" i="1"/>
  <c r="AM29" i="1"/>
  <c r="AM33" i="3" s="1"/>
  <c r="AM32" i="3" s="1"/>
  <c r="AL29" i="1"/>
  <c r="AJ29" i="1"/>
  <c r="AJ33" i="3" s="1"/>
  <c r="AJ32" i="3" s="1"/>
  <c r="AG29" i="1"/>
  <c r="AG33" i="3" s="1"/>
  <c r="AG32" i="3" s="1"/>
  <c r="AC29" i="1"/>
  <c r="Z29" i="1"/>
  <c r="X29" i="1"/>
  <c r="V29" i="1"/>
  <c r="S29" i="1"/>
  <c r="S28" i="2" s="1"/>
  <c r="S27" i="2" s="1"/>
  <c r="O29" i="1"/>
  <c r="O28" i="2" s="1"/>
  <c r="O27" i="2" s="1"/>
  <c r="K29" i="1"/>
  <c r="K33" i="3" s="1"/>
  <c r="K32" i="3" s="1"/>
  <c r="DP28" i="1"/>
  <c r="DO28" i="1"/>
  <c r="DM28" i="1"/>
  <c r="DH28" i="1"/>
  <c r="DG28" i="1"/>
  <c r="DE28" i="1"/>
  <c r="DD28" i="1"/>
  <c r="CZ28" i="1"/>
  <c r="CY28" i="1"/>
  <c r="CW28" i="1"/>
  <c r="CV28" i="1"/>
  <c r="CU28" i="1"/>
  <c r="CS28" i="1"/>
  <c r="CG28" i="1"/>
  <c r="CF28" i="1"/>
  <c r="CD28" i="1"/>
  <c r="BY28" i="1"/>
  <c r="BX28" i="1"/>
  <c r="BV28" i="1"/>
  <c r="BU28" i="1"/>
  <c r="BT28" i="1"/>
  <c r="BR28" i="1"/>
  <c r="BZ28" i="1" s="1"/>
  <c r="BL28" i="1"/>
  <c r="BK28" i="1"/>
  <c r="BI28" i="1"/>
  <c r="BD28" i="1"/>
  <c r="BC28" i="1"/>
  <c r="BA28" i="1"/>
  <c r="AZ28" i="1"/>
  <c r="AY28" i="1"/>
  <c r="AW28" i="1"/>
  <c r="AQ28" i="1"/>
  <c r="AP28" i="1"/>
  <c r="AN28" i="1"/>
  <c r="AI28" i="1"/>
  <c r="AH28" i="1"/>
  <c r="AF28" i="1"/>
  <c r="AE28" i="1"/>
  <c r="AM28" i="1" s="1"/>
  <c r="AU28" i="1" s="1"/>
  <c r="AD28" i="1"/>
  <c r="AB28" i="1"/>
  <c r="AA28" i="1"/>
  <c r="Y28" i="1"/>
  <c r="U28" i="1"/>
  <c r="T28" i="1"/>
  <c r="S28" i="1"/>
  <c r="R28" i="1"/>
  <c r="Q28" i="1"/>
  <c r="P28" i="1"/>
  <c r="N28" i="1"/>
  <c r="M28" i="1"/>
  <c r="L28" i="1"/>
  <c r="X28" i="1" s="1"/>
  <c r="J28" i="1"/>
  <c r="DN27" i="1"/>
  <c r="DN26" i="1" s="1"/>
  <c r="DN25" i="1" s="1"/>
  <c r="DF27" i="1"/>
  <c r="DF26" i="1" s="1"/>
  <c r="DD27" i="1"/>
  <c r="DD26" i="1" s="1"/>
  <c r="DC27" i="1"/>
  <c r="DK27" i="1" s="1"/>
  <c r="DA27" i="1"/>
  <c r="CX27" i="1"/>
  <c r="CT27" i="1"/>
  <c r="CT26" i="1" s="1"/>
  <c r="CE27" i="1"/>
  <c r="CC27" i="1"/>
  <c r="CB27" i="1"/>
  <c r="CB31" i="3" s="1"/>
  <c r="CB30" i="3" s="1"/>
  <c r="BZ27" i="1"/>
  <c r="CH27" i="1" s="1"/>
  <c r="BW27" i="1"/>
  <c r="BS27" i="1"/>
  <c r="BJ27" i="1"/>
  <c r="BJ26" i="1" s="1"/>
  <c r="BH27" i="1"/>
  <c r="BG27" i="1"/>
  <c r="BG31" i="3" s="1"/>
  <c r="BG30" i="3" s="1"/>
  <c r="BE27" i="1"/>
  <c r="BE31" i="3" s="1"/>
  <c r="BE30" i="3" s="1"/>
  <c r="BB27" i="1"/>
  <c r="BB26" i="1" s="1"/>
  <c r="AX27" i="1"/>
  <c r="AO27" i="1"/>
  <c r="AM27" i="1"/>
  <c r="AL27" i="1"/>
  <c r="AJ27" i="1"/>
  <c r="AG27" i="1"/>
  <c r="AC27" i="1"/>
  <c r="Z27" i="1"/>
  <c r="X27" i="1"/>
  <c r="V27" i="1"/>
  <c r="S27" i="1"/>
  <c r="S31" i="3" s="1"/>
  <c r="S30" i="3" s="1"/>
  <c r="O27" i="1"/>
  <c r="O31" i="3" s="1"/>
  <c r="O30" i="3" s="1"/>
  <c r="K27" i="1"/>
  <c r="K31" i="3" s="1"/>
  <c r="K30" i="3" s="1"/>
  <c r="DP26" i="1"/>
  <c r="DO26" i="1"/>
  <c r="DM26" i="1"/>
  <c r="DM25" i="1" s="1"/>
  <c r="DH26" i="1"/>
  <c r="DG26" i="1"/>
  <c r="DG25" i="1" s="1"/>
  <c r="DE26" i="1"/>
  <c r="CZ26" i="1"/>
  <c r="CY26" i="1"/>
  <c r="CY25" i="1" s="1"/>
  <c r="CX26" i="1"/>
  <c r="CW26" i="1"/>
  <c r="CV26" i="1"/>
  <c r="CV25" i="1" s="1"/>
  <c r="CU26" i="1"/>
  <c r="CS26" i="1"/>
  <c r="CG26" i="1"/>
  <c r="CF26" i="1"/>
  <c r="CF25" i="1" s="1"/>
  <c r="CD26" i="1"/>
  <c r="BY26" i="1"/>
  <c r="BX26" i="1"/>
  <c r="BW26" i="1"/>
  <c r="BV26" i="1"/>
  <c r="BV25" i="1" s="1"/>
  <c r="BU26" i="1"/>
  <c r="CC26" i="1" s="1"/>
  <c r="BT26" i="1"/>
  <c r="CB26" i="1" s="1"/>
  <c r="BR26" i="1"/>
  <c r="BL26" i="1"/>
  <c r="BL25" i="1" s="1"/>
  <c r="BK26" i="1"/>
  <c r="BI26" i="1"/>
  <c r="BI25" i="1" s="1"/>
  <c r="BD26" i="1"/>
  <c r="BC26" i="1"/>
  <c r="BC25" i="1" s="1"/>
  <c r="BA26" i="1"/>
  <c r="BA25" i="1" s="1"/>
  <c r="AZ26" i="1"/>
  <c r="AY26" i="1"/>
  <c r="AX26" i="1"/>
  <c r="AW26" i="1"/>
  <c r="BE26" i="1" s="1"/>
  <c r="AQ26" i="1"/>
  <c r="AP26" i="1"/>
  <c r="AP25" i="1" s="1"/>
  <c r="AO26" i="1"/>
  <c r="AN26" i="1"/>
  <c r="AI26" i="1"/>
  <c r="AI25" i="1" s="1"/>
  <c r="AH26" i="1"/>
  <c r="AH25" i="1" s="1"/>
  <c r="AG26" i="1"/>
  <c r="AF26" i="1"/>
  <c r="AE26" i="1"/>
  <c r="AM26" i="1" s="1"/>
  <c r="AU26" i="1" s="1"/>
  <c r="AD26" i="1"/>
  <c r="AC26" i="1"/>
  <c r="AK26" i="1" s="1"/>
  <c r="AS26" i="1" s="1"/>
  <c r="AB26" i="1"/>
  <c r="AJ26" i="1" s="1"/>
  <c r="AR26" i="1" s="1"/>
  <c r="AA26" i="1"/>
  <c r="AA25" i="1" s="1"/>
  <c r="Y26" i="1"/>
  <c r="U26" i="1"/>
  <c r="U25" i="1" s="1"/>
  <c r="T26" i="1"/>
  <c r="T25" i="1" s="1"/>
  <c r="R26" i="1"/>
  <c r="Q26" i="1"/>
  <c r="Q25" i="1" s="1"/>
  <c r="P26" i="1"/>
  <c r="P25" i="1" s="1"/>
  <c r="N26" i="1"/>
  <c r="M26" i="1"/>
  <c r="L26" i="1"/>
  <c r="L25" i="1" s="1"/>
  <c r="K26" i="1"/>
  <c r="W26" i="1" s="1"/>
  <c r="J26" i="1"/>
  <c r="Z26" i="1" s="1"/>
  <c r="DH25" i="1"/>
  <c r="AQ25" i="1"/>
  <c r="L23" i="2"/>
  <c r="L22" i="2" s="1"/>
  <c r="L19" i="2" s="1"/>
  <c r="M23" i="2"/>
  <c r="M22" i="2" s="1"/>
  <c r="M19" i="2" s="1"/>
  <c r="N23" i="2"/>
  <c r="N22" i="2" s="1"/>
  <c r="N19" i="2" s="1"/>
  <c r="P23" i="2"/>
  <c r="P22" i="2" s="1"/>
  <c r="P19" i="2" s="1"/>
  <c r="Q23" i="2"/>
  <c r="Q22" i="2" s="1"/>
  <c r="Q19" i="2" s="1"/>
  <c r="R23" i="2"/>
  <c r="R22" i="2" s="1"/>
  <c r="R19" i="2" s="1"/>
  <c r="T23" i="2"/>
  <c r="T22" i="2" s="1"/>
  <c r="T19" i="2" s="1"/>
  <c r="U23" i="2"/>
  <c r="U22" i="2" s="1"/>
  <c r="U19" i="2" s="1"/>
  <c r="J23" i="2"/>
  <c r="AA15" i="3"/>
  <c r="AB15" i="3"/>
  <c r="AD15" i="3"/>
  <c r="AE15" i="3"/>
  <c r="AF15" i="3"/>
  <c r="AH15" i="3"/>
  <c r="AI15" i="3"/>
  <c r="AN15" i="3"/>
  <c r="AP15" i="3"/>
  <c r="AQ15" i="3"/>
  <c r="AW15" i="3"/>
  <c r="AY15" i="3"/>
  <c r="AZ16" i="3"/>
  <c r="AZ15" i="3" s="1"/>
  <c r="BA16" i="3"/>
  <c r="BA15" i="3" s="1"/>
  <c r="BC16" i="3"/>
  <c r="BC15" i="3" s="1"/>
  <c r="BD16" i="3"/>
  <c r="BD15" i="3" s="1"/>
  <c r="BI16" i="3"/>
  <c r="BI15" i="3" s="1"/>
  <c r="BK16" i="3"/>
  <c r="BK15" i="3" s="1"/>
  <c r="BL16" i="3"/>
  <c r="BL15" i="3" s="1"/>
  <c r="BR16" i="3"/>
  <c r="BR15" i="3" s="1"/>
  <c r="BT16" i="3"/>
  <c r="BT15" i="3" s="1"/>
  <c r="BU16" i="3"/>
  <c r="BU15" i="3" s="1"/>
  <c r="BV16" i="3"/>
  <c r="BV15" i="3" s="1"/>
  <c r="BX16" i="3"/>
  <c r="BX15" i="3" s="1"/>
  <c r="BY16" i="3"/>
  <c r="BY15" i="3" s="1"/>
  <c r="CD16" i="3"/>
  <c r="CD15" i="3" s="1"/>
  <c r="CF16" i="3"/>
  <c r="CF15" i="3" s="1"/>
  <c r="CG16" i="3"/>
  <c r="CG15" i="3" s="1"/>
  <c r="CL16" i="3"/>
  <c r="CL15" i="3" s="1"/>
  <c r="AA17" i="3"/>
  <c r="AB17" i="3"/>
  <c r="AD17" i="3"/>
  <c r="AE17" i="3"/>
  <c r="AF17" i="3"/>
  <c r="AH17" i="3"/>
  <c r="AI17" i="3"/>
  <c r="AN17" i="3"/>
  <c r="AP17" i="3"/>
  <c r="AQ17" i="3"/>
  <c r="AW17" i="3"/>
  <c r="AY17" i="3"/>
  <c r="AZ17" i="3"/>
  <c r="BA17" i="3"/>
  <c r="BC17" i="3"/>
  <c r="BD17" i="3"/>
  <c r="BI18" i="3"/>
  <c r="BI17" i="3" s="1"/>
  <c r="BK18" i="3"/>
  <c r="BK17" i="3" s="1"/>
  <c r="BL18" i="3"/>
  <c r="BL17" i="3" s="1"/>
  <c r="BR18" i="3"/>
  <c r="BR17" i="3" s="1"/>
  <c r="BT18" i="3"/>
  <c r="BT17" i="3" s="1"/>
  <c r="BU18" i="3"/>
  <c r="BU17" i="3" s="1"/>
  <c r="BV18" i="3"/>
  <c r="BV17" i="3" s="1"/>
  <c r="BX18" i="3"/>
  <c r="BX17" i="3" s="1"/>
  <c r="BY18" i="3"/>
  <c r="BY17" i="3" s="1"/>
  <c r="CD18" i="3"/>
  <c r="CD17" i="3" s="1"/>
  <c r="CF18" i="3"/>
  <c r="CF17" i="3" s="1"/>
  <c r="CG18" i="3"/>
  <c r="CG17" i="3" s="1"/>
  <c r="CL18" i="3"/>
  <c r="CL17" i="3" s="1"/>
  <c r="CL19" i="3"/>
  <c r="AA20" i="3"/>
  <c r="AB20" i="3"/>
  <c r="AD20" i="3"/>
  <c r="AE20" i="3"/>
  <c r="AF20" i="3"/>
  <c r="AH20" i="3"/>
  <c r="AI20" i="3"/>
  <c r="AN20" i="3"/>
  <c r="AP20" i="3"/>
  <c r="AQ20" i="3"/>
  <c r="AW20" i="3"/>
  <c r="AY20" i="3"/>
  <c r="AZ20" i="3"/>
  <c r="BA20" i="3"/>
  <c r="BC20" i="3"/>
  <c r="BD20" i="3"/>
  <c r="BI20" i="3"/>
  <c r="BK20" i="3"/>
  <c r="BL20" i="3"/>
  <c r="BR20" i="3"/>
  <c r="BT20" i="3"/>
  <c r="BU20" i="3"/>
  <c r="BV20" i="3"/>
  <c r="BX20" i="3"/>
  <c r="BY20" i="3"/>
  <c r="CD20" i="3"/>
  <c r="CF20" i="3"/>
  <c r="CG20" i="3"/>
  <c r="CL20" i="3"/>
  <c r="AA84" i="3"/>
  <c r="CM84" i="3"/>
  <c r="CM456" i="3"/>
  <c r="CN456" i="3"/>
  <c r="CO456" i="3"/>
  <c r="CP456" i="3"/>
  <c r="DN24" i="1"/>
  <c r="DF24" i="1"/>
  <c r="DD24" i="1"/>
  <c r="DL24" i="1" s="1"/>
  <c r="DC24" i="1"/>
  <c r="DC23" i="1" s="1"/>
  <c r="DA24" i="1"/>
  <c r="DI24" i="1" s="1"/>
  <c r="CX24" i="1"/>
  <c r="CX23" i="1" s="1"/>
  <c r="CT24" i="1"/>
  <c r="CE24" i="1"/>
  <c r="CE23" i="1" s="1"/>
  <c r="CE19" i="3" s="1"/>
  <c r="CC24" i="1"/>
  <c r="CB24" i="1"/>
  <c r="BZ24" i="1"/>
  <c r="CH24" i="1" s="1"/>
  <c r="BW24" i="1"/>
  <c r="BW23" i="1" s="1"/>
  <c r="BW19" i="3" s="1"/>
  <c r="BS24" i="1"/>
  <c r="BJ24" i="1"/>
  <c r="BJ23" i="1" s="1"/>
  <c r="BJ19" i="3" s="1"/>
  <c r="BH24" i="1"/>
  <c r="BG24" i="1"/>
  <c r="BE24" i="1"/>
  <c r="BE20" i="3" s="1"/>
  <c r="BB24" i="1"/>
  <c r="BB23" i="1" s="1"/>
  <c r="BB19" i="3" s="1"/>
  <c r="AX24" i="1"/>
  <c r="AO24" i="1"/>
  <c r="AO23" i="1" s="1"/>
  <c r="AO19" i="3" s="1"/>
  <c r="AM24" i="1"/>
  <c r="AL24" i="1"/>
  <c r="AL20" i="3" s="1"/>
  <c r="AJ24" i="1"/>
  <c r="AG24" i="1"/>
  <c r="AC24" i="1"/>
  <c r="Z24" i="1"/>
  <c r="X24" i="1"/>
  <c r="X28" i="3" s="1"/>
  <c r="X27" i="3" s="1"/>
  <c r="X24" i="3" s="1"/>
  <c r="V24" i="1"/>
  <c r="S24" i="1"/>
  <c r="O24" i="1"/>
  <c r="K24" i="1"/>
  <c r="DP23" i="1"/>
  <c r="DO23" i="1"/>
  <c r="DN23" i="1"/>
  <c r="DM23" i="1"/>
  <c r="DH23" i="1"/>
  <c r="DG23" i="1"/>
  <c r="DF23" i="1"/>
  <c r="DE23" i="1"/>
  <c r="DA23" i="1"/>
  <c r="CZ23" i="1"/>
  <c r="CY23" i="1"/>
  <c r="CW23" i="1"/>
  <c r="CV23" i="1"/>
  <c r="CU23" i="1"/>
  <c r="CS23" i="1"/>
  <c r="CG23" i="1"/>
  <c r="CG19" i="3" s="1"/>
  <c r="CF23" i="1"/>
  <c r="CF19" i="3" s="1"/>
  <c r="CD23" i="1"/>
  <c r="CD19" i="3" s="1"/>
  <c r="BY23" i="1"/>
  <c r="BY19" i="3" s="1"/>
  <c r="BX23" i="1"/>
  <c r="BX19" i="3" s="1"/>
  <c r="BV23" i="1"/>
  <c r="BV19" i="3" s="1"/>
  <c r="BU23" i="1"/>
  <c r="BT23" i="1"/>
  <c r="CB23" i="1" s="1"/>
  <c r="CB20" i="1" s="1"/>
  <c r="BS23" i="1"/>
  <c r="BR23" i="1"/>
  <c r="BR19" i="3" s="1"/>
  <c r="BL23" i="1"/>
  <c r="BL19" i="3" s="1"/>
  <c r="BK23" i="1"/>
  <c r="BK19" i="3" s="1"/>
  <c r="BI23" i="1"/>
  <c r="BI19" i="3" s="1"/>
  <c r="BD23" i="1"/>
  <c r="BD19" i="3" s="1"/>
  <c r="BC23" i="1"/>
  <c r="BC19" i="3" s="1"/>
  <c r="BA23" i="1"/>
  <c r="BA19" i="3" s="1"/>
  <c r="AZ23" i="1"/>
  <c r="AY23" i="1"/>
  <c r="BG23" i="1" s="1"/>
  <c r="AX23" i="1"/>
  <c r="AW23" i="1"/>
  <c r="BE23" i="1" s="1"/>
  <c r="AQ23" i="1"/>
  <c r="AQ19" i="3" s="1"/>
  <c r="AP23" i="1"/>
  <c r="AP19" i="3" s="1"/>
  <c r="AN23" i="1"/>
  <c r="AN19" i="3" s="1"/>
  <c r="AI23" i="1"/>
  <c r="AI19" i="3" s="1"/>
  <c r="AH23" i="1"/>
  <c r="AH19" i="3" s="1"/>
  <c r="AF23" i="1"/>
  <c r="AF19" i="3" s="1"/>
  <c r="AE23" i="1"/>
  <c r="AE19" i="3" s="1"/>
  <c r="AD23" i="1"/>
  <c r="AD19" i="3" s="1"/>
  <c r="AB23" i="1"/>
  <c r="AB19" i="3" s="1"/>
  <c r="AA23" i="1"/>
  <c r="AA19" i="3" s="1"/>
  <c r="Y23" i="1"/>
  <c r="U23" i="1"/>
  <c r="T23" i="1"/>
  <c r="S23" i="1"/>
  <c r="R23" i="1"/>
  <c r="Q23" i="1"/>
  <c r="P23" i="1"/>
  <c r="O23" i="1"/>
  <c r="N23" i="1"/>
  <c r="M23" i="1"/>
  <c r="L23" i="1"/>
  <c r="K23" i="1"/>
  <c r="J23" i="1"/>
  <c r="DN19" i="1"/>
  <c r="DN18" i="1" s="1"/>
  <c r="DF19" i="1"/>
  <c r="DF18" i="1" s="1"/>
  <c r="DD19" i="1"/>
  <c r="DL19" i="1" s="1"/>
  <c r="DC19" i="1"/>
  <c r="DC18" i="1" s="1"/>
  <c r="DA19" i="1"/>
  <c r="DI19" i="1" s="1"/>
  <c r="CX19" i="1"/>
  <c r="CX18" i="1" s="1"/>
  <c r="CT19" i="1"/>
  <c r="CE19" i="1"/>
  <c r="CE18" i="3" s="1"/>
  <c r="CE17" i="3" s="1"/>
  <c r="CC19" i="1"/>
  <c r="CB19" i="1"/>
  <c r="BZ19" i="1"/>
  <c r="BZ18" i="3" s="1"/>
  <c r="BZ17" i="3" s="1"/>
  <c r="BW19" i="1"/>
  <c r="BW18" i="3" s="1"/>
  <c r="BW17" i="3" s="1"/>
  <c r="BS19" i="1"/>
  <c r="BJ19" i="1"/>
  <c r="BH19" i="1"/>
  <c r="BG19" i="1"/>
  <c r="BE19" i="1"/>
  <c r="BB19" i="1"/>
  <c r="BB18" i="1" s="1"/>
  <c r="AX19" i="1"/>
  <c r="AO19" i="1"/>
  <c r="AM19" i="1"/>
  <c r="AL19" i="1"/>
  <c r="AJ19" i="1"/>
  <c r="AG19" i="1"/>
  <c r="AC19" i="1"/>
  <c r="X19" i="1"/>
  <c r="S19" i="1"/>
  <c r="S18" i="2" s="1"/>
  <c r="S17" i="2" s="1"/>
  <c r="O19" i="1"/>
  <c r="O18" i="1" s="1"/>
  <c r="DP18" i="1"/>
  <c r="DO18" i="1"/>
  <c r="DM18" i="1"/>
  <c r="DH18" i="1"/>
  <c r="DG18" i="1"/>
  <c r="DE18" i="1"/>
  <c r="CZ18" i="1"/>
  <c r="CY18" i="1"/>
  <c r="CW18" i="1"/>
  <c r="CV18" i="1"/>
  <c r="CU18" i="1"/>
  <c r="CS18" i="1"/>
  <c r="CG18" i="1"/>
  <c r="CF18" i="1"/>
  <c r="CD18" i="1"/>
  <c r="BY18" i="1"/>
  <c r="BX18" i="1"/>
  <c r="BV18" i="1"/>
  <c r="BU18" i="1"/>
  <c r="CC18" i="1" s="1"/>
  <c r="BT18" i="1"/>
  <c r="BR18" i="1"/>
  <c r="BL18" i="1"/>
  <c r="BK18" i="1"/>
  <c r="BI18" i="1"/>
  <c r="BD18" i="1"/>
  <c r="BC18" i="1"/>
  <c r="BA18" i="1"/>
  <c r="AZ18" i="1"/>
  <c r="AY18" i="1"/>
  <c r="AW18" i="1"/>
  <c r="AQ18" i="1"/>
  <c r="AP18" i="1"/>
  <c r="AN18" i="1"/>
  <c r="AI18" i="1"/>
  <c r="AH18" i="1"/>
  <c r="AF18" i="1"/>
  <c r="AE18" i="1"/>
  <c r="AD18" i="1"/>
  <c r="AB18" i="1"/>
  <c r="AA18" i="1"/>
  <c r="Y18" i="1"/>
  <c r="U18" i="1"/>
  <c r="T18" i="1"/>
  <c r="Q18" i="1"/>
  <c r="P18" i="1"/>
  <c r="M18" i="1"/>
  <c r="L18" i="1"/>
  <c r="X18" i="1" s="1"/>
  <c r="DN17" i="1"/>
  <c r="DN16" i="1" s="1"/>
  <c r="DF17" i="1"/>
  <c r="DF16" i="1" s="1"/>
  <c r="DD17" i="1"/>
  <c r="DL17" i="1" s="1"/>
  <c r="DT17" i="1" s="1"/>
  <c r="DT16" i="1" s="1"/>
  <c r="DC17" i="1"/>
  <c r="DA17" i="1"/>
  <c r="DI17" i="1" s="1"/>
  <c r="DQ17" i="1" s="1"/>
  <c r="CX17" i="1"/>
  <c r="CX16" i="1" s="1"/>
  <c r="CT17" i="1"/>
  <c r="CE17" i="1"/>
  <c r="CC17" i="1"/>
  <c r="CB17" i="1"/>
  <c r="BZ17" i="1"/>
  <c r="BW17" i="1"/>
  <c r="BS17" i="1"/>
  <c r="BJ17" i="1"/>
  <c r="BH17" i="1"/>
  <c r="BG17" i="1"/>
  <c r="BE17" i="1"/>
  <c r="BB17" i="1"/>
  <c r="AX17" i="1"/>
  <c r="AO17" i="1"/>
  <c r="AM17" i="1"/>
  <c r="AL17" i="1"/>
  <c r="AJ17" i="1"/>
  <c r="AG17" i="1"/>
  <c r="AC17" i="1"/>
  <c r="Z17" i="1"/>
  <c r="X17" i="1"/>
  <c r="V17" i="1"/>
  <c r="S17" i="1"/>
  <c r="S16" i="1" s="1"/>
  <c r="O17" i="1"/>
  <c r="O16" i="2" s="1"/>
  <c r="K17" i="1"/>
  <c r="K16" i="2" s="1"/>
  <c r="DQ16" i="1"/>
  <c r="DP16" i="1"/>
  <c r="DO16" i="1"/>
  <c r="DM16" i="1"/>
  <c r="DI16" i="1"/>
  <c r="DH16" i="1"/>
  <c r="DG16" i="1"/>
  <c r="DE16" i="1"/>
  <c r="CZ16" i="1"/>
  <c r="CY16" i="1"/>
  <c r="CW16" i="1"/>
  <c r="CV16" i="1"/>
  <c r="CU16" i="1"/>
  <c r="CU15" i="1" s="1"/>
  <c r="CS16" i="1"/>
  <c r="CG16" i="1"/>
  <c r="CF16" i="1"/>
  <c r="CD16" i="1"/>
  <c r="BY16" i="1"/>
  <c r="BX16" i="1"/>
  <c r="BV16" i="1"/>
  <c r="BU16" i="1"/>
  <c r="BT16" i="1"/>
  <c r="BR16" i="1"/>
  <c r="BL16" i="1"/>
  <c r="BK16" i="1"/>
  <c r="BI16" i="1"/>
  <c r="BD16" i="1"/>
  <c r="BC16" i="1"/>
  <c r="BA16" i="1"/>
  <c r="AZ16" i="1"/>
  <c r="AY16" i="1"/>
  <c r="AW16" i="1"/>
  <c r="AQ16" i="1"/>
  <c r="AP16" i="1"/>
  <c r="AN16" i="1"/>
  <c r="AI16" i="1"/>
  <c r="AH16" i="1"/>
  <c r="AF16" i="1"/>
  <c r="AE16" i="1"/>
  <c r="AD16" i="1"/>
  <c r="AB16" i="1"/>
  <c r="AA16" i="1"/>
  <c r="Y16" i="1"/>
  <c r="U16" i="1"/>
  <c r="T16" i="1"/>
  <c r="R16" i="1"/>
  <c r="R15" i="1" s="1"/>
  <c r="Q16" i="1"/>
  <c r="P16" i="1"/>
  <c r="O16" i="1"/>
  <c r="O15" i="1" s="1"/>
  <c r="N16" i="1"/>
  <c r="N15" i="1" s="1"/>
  <c r="M16" i="1"/>
  <c r="L16" i="1"/>
  <c r="J16" i="1"/>
  <c r="V21" i="3" l="1"/>
  <c r="V20" i="3" s="1"/>
  <c r="AJ23" i="3"/>
  <c r="BO23" i="1"/>
  <c r="BG20" i="1"/>
  <c r="V28" i="3"/>
  <c r="V27" i="3" s="1"/>
  <c r="V24" i="3" s="1"/>
  <c r="X21" i="3"/>
  <c r="X20" i="3" s="1"/>
  <c r="X23" i="3"/>
  <c r="X22" i="3" s="1"/>
  <c r="AL23" i="3"/>
  <c r="Z21" i="3"/>
  <c r="AM23" i="3"/>
  <c r="BE19" i="3"/>
  <c r="BE20" i="1"/>
  <c r="K301" i="2"/>
  <c r="S15" i="1"/>
  <c r="DL386" i="1"/>
  <c r="CL320" i="3"/>
  <c r="CL319" i="3" s="1"/>
  <c r="BM318" i="3"/>
  <c r="BM317" i="3" s="1"/>
  <c r="CL389" i="1"/>
  <c r="CI390" i="1"/>
  <c r="CA320" i="3"/>
  <c r="CA319" i="3" s="1"/>
  <c r="BH26" i="1"/>
  <c r="CA27" i="1"/>
  <c r="CH320" i="3"/>
  <c r="CH319" i="3" s="1"/>
  <c r="AV320" i="3"/>
  <c r="AV319" i="3" s="1"/>
  <c r="BQ318" i="3"/>
  <c r="BQ317" i="3" s="1"/>
  <c r="AS388" i="1"/>
  <c r="AK318" i="3"/>
  <c r="AK317" i="3" s="1"/>
  <c r="AK316" i="3" s="1"/>
  <c r="CJ320" i="3"/>
  <c r="CJ319" i="3" s="1"/>
  <c r="BM320" i="3"/>
  <c r="BM319" i="3" s="1"/>
  <c r="CH318" i="3"/>
  <c r="CH317" i="3" s="1"/>
  <c r="BQ320" i="3"/>
  <c r="BQ319" i="3" s="1"/>
  <c r="CI388" i="1"/>
  <c r="CA318" i="3"/>
  <c r="CA317" i="3" s="1"/>
  <c r="CJ318" i="3"/>
  <c r="CJ317" i="3" s="1"/>
  <c r="J301" i="2"/>
  <c r="DI386" i="1"/>
  <c r="DD18" i="1"/>
  <c r="BF23" i="1"/>
  <c r="N25" i="1"/>
  <c r="AN25" i="1"/>
  <c r="BK25" i="1"/>
  <c r="CW25" i="1"/>
  <c r="DE25" i="1"/>
  <c r="BJ25" i="1"/>
  <c r="AK386" i="1"/>
  <c r="DJ386" i="1"/>
  <c r="CR386" i="1"/>
  <c r="X386" i="1"/>
  <c r="DT386" i="1"/>
  <c r="DC386" i="1"/>
  <c r="BO386" i="1"/>
  <c r="DE15" i="1"/>
  <c r="BH18" i="1"/>
  <c r="BP18" i="1" s="1"/>
  <c r="Z19" i="1"/>
  <c r="Y25" i="1"/>
  <c r="BG26" i="1"/>
  <c r="BO26" i="1" s="1"/>
  <c r="O28" i="1"/>
  <c r="AF25" i="1"/>
  <c r="AO28" i="1"/>
  <c r="AY25" i="1"/>
  <c r="BG25" i="1" s="1"/>
  <c r="BO25" i="1" s="1"/>
  <c r="CL388" i="1"/>
  <c r="CK18" i="1"/>
  <c r="BS26" i="1"/>
  <c r="CA26" i="1" s="1"/>
  <c r="AR386" i="1"/>
  <c r="AM386" i="1"/>
  <c r="BP386" i="1"/>
  <c r="Z386" i="1"/>
  <c r="AX386" i="1"/>
  <c r="BF387" i="1"/>
  <c r="BN387" i="1" s="1"/>
  <c r="BM387" i="1"/>
  <c r="DK386" i="1"/>
  <c r="BS386" i="1"/>
  <c r="CA387" i="1"/>
  <c r="DS386" i="1"/>
  <c r="W387" i="1"/>
  <c r="K386" i="1"/>
  <c r="DB386" i="1"/>
  <c r="DR386" i="1"/>
  <c r="BQ389" i="1"/>
  <c r="AE25" i="1"/>
  <c r="CD25" i="1"/>
  <c r="DF25" i="1"/>
  <c r="AJ28" i="1"/>
  <c r="AR28" i="1" s="1"/>
  <c r="DA28" i="1"/>
  <c r="BW31" i="3"/>
  <c r="BW30" i="3" s="1"/>
  <c r="AO31" i="3"/>
  <c r="AO30" i="3" s="1"/>
  <c r="O18" i="2"/>
  <c r="O17" i="2" s="1"/>
  <c r="V19" i="1"/>
  <c r="AZ25" i="1"/>
  <c r="AO25" i="1"/>
  <c r="BF26" i="1"/>
  <c r="BN26" i="1" s="1"/>
  <c r="CU25" i="1"/>
  <c r="DL27" i="1"/>
  <c r="BS28" i="1"/>
  <c r="BS25" i="1" s="1"/>
  <c r="J18" i="2"/>
  <c r="DM15" i="1"/>
  <c r="J18" i="1"/>
  <c r="J15" i="1" s="1"/>
  <c r="DB19" i="1"/>
  <c r="DB18" i="1" s="1"/>
  <c r="CA23" i="1"/>
  <c r="CK27" i="1"/>
  <c r="S16" i="2"/>
  <c r="CI27" i="1"/>
  <c r="CA31" i="3"/>
  <c r="CA30" i="3" s="1"/>
  <c r="DS27" i="1"/>
  <c r="DS26" i="1" s="1"/>
  <c r="DK26" i="1"/>
  <c r="CB16" i="1"/>
  <c r="CS15" i="1"/>
  <c r="CY15" i="1"/>
  <c r="DP15" i="1"/>
  <c r="CX15" i="1"/>
  <c r="BG18" i="1"/>
  <c r="BO18" i="1" s="1"/>
  <c r="M25" i="1"/>
  <c r="CK26" i="1"/>
  <c r="BY25" i="1"/>
  <c r="DC26" i="1"/>
  <c r="DP25" i="1"/>
  <c r="V31" i="3"/>
  <c r="V30" i="3" s="1"/>
  <c r="AK27" i="1"/>
  <c r="BO27" i="1"/>
  <c r="DD25" i="1"/>
  <c r="AL28" i="1"/>
  <c r="AT28" i="1" s="1"/>
  <c r="CE28" i="1"/>
  <c r="CZ25" i="1"/>
  <c r="AK29" i="1"/>
  <c r="AU29" i="1"/>
  <c r="CQ29" i="1"/>
  <c r="CK29" i="1"/>
  <c r="CC33" i="3"/>
  <c r="CC32" i="3" s="1"/>
  <c r="BE33" i="3"/>
  <c r="BE32" i="3" s="1"/>
  <c r="BE29" i="3" s="1"/>
  <c r="AC33" i="3"/>
  <c r="AC32" i="3" s="1"/>
  <c r="X33" i="3"/>
  <c r="X32" i="3" s="1"/>
  <c r="S33" i="3"/>
  <c r="S32" i="3" s="1"/>
  <c r="S29" i="3" s="1"/>
  <c r="O33" i="3"/>
  <c r="O32" i="3" s="1"/>
  <c r="O29" i="3" s="1"/>
  <c r="CC31" i="3"/>
  <c r="CC30" i="3" s="1"/>
  <c r="AG31" i="3"/>
  <c r="AG30" i="3" s="1"/>
  <c r="AG29" i="3" s="1"/>
  <c r="AC31" i="3"/>
  <c r="AC30" i="3" s="1"/>
  <c r="X31" i="3"/>
  <c r="X30" i="3" s="1"/>
  <c r="W27" i="1"/>
  <c r="K26" i="2"/>
  <c r="AR27" i="1"/>
  <c r="BF27" i="1"/>
  <c r="BQ27" i="1" s="1"/>
  <c r="AX31" i="3"/>
  <c r="AX30" i="3" s="1"/>
  <c r="BP27" i="1"/>
  <c r="BZ31" i="3"/>
  <c r="BZ30" i="3" s="1"/>
  <c r="CE26" i="1"/>
  <c r="Z28" i="1"/>
  <c r="CQ28" i="1"/>
  <c r="BX25" i="1"/>
  <c r="V33" i="3"/>
  <c r="V32" i="3" s="1"/>
  <c r="AG28" i="1"/>
  <c r="AG25" i="1" s="1"/>
  <c r="BO29" i="1"/>
  <c r="BW28" i="1"/>
  <c r="BW25" i="1" s="1"/>
  <c r="CA25" i="1" s="1"/>
  <c r="CB33" i="3"/>
  <c r="CB32" i="3" s="1"/>
  <c r="CB29" i="3" s="1"/>
  <c r="BW33" i="3"/>
  <c r="BW32" i="3" s="1"/>
  <c r="AO33" i="3"/>
  <c r="AO32" i="3" s="1"/>
  <c r="BS31" i="3"/>
  <c r="BS30" i="3" s="1"/>
  <c r="BS29" i="3" s="1"/>
  <c r="AJ31" i="3"/>
  <c r="AJ30" i="3" s="1"/>
  <c r="AJ29" i="3" s="1"/>
  <c r="O26" i="1"/>
  <c r="O25" i="1" s="1"/>
  <c r="O26" i="2"/>
  <c r="Z31" i="3"/>
  <c r="Z30" i="3" s="1"/>
  <c r="AT27" i="1"/>
  <c r="AL31" i="3"/>
  <c r="AL30" i="3" s="1"/>
  <c r="BB31" i="3"/>
  <c r="BB30" i="3" s="1"/>
  <c r="BJ31" i="3"/>
  <c r="BJ30" i="3" s="1"/>
  <c r="CH31" i="3"/>
  <c r="CH30" i="3" s="1"/>
  <c r="BT25" i="1"/>
  <c r="CB25" i="1" s="1"/>
  <c r="CJ25" i="1" s="1"/>
  <c r="K28" i="1"/>
  <c r="K25" i="1" s="1"/>
  <c r="K28" i="2"/>
  <c r="K27" i="2" s="1"/>
  <c r="AR29" i="1"/>
  <c r="BF29" i="1"/>
  <c r="AX33" i="3"/>
  <c r="AX32" i="3" s="1"/>
  <c r="BP29" i="1"/>
  <c r="BZ33" i="3"/>
  <c r="BZ32" i="3" s="1"/>
  <c r="CJ29" i="1"/>
  <c r="CE33" i="3"/>
  <c r="CE32" i="3" s="1"/>
  <c r="BH33" i="3"/>
  <c r="BH32" i="3" s="1"/>
  <c r="CE31" i="3"/>
  <c r="CE30" i="3" s="1"/>
  <c r="BH31" i="3"/>
  <c r="BH30" i="3" s="1"/>
  <c r="S26" i="1"/>
  <c r="S25" i="1" s="1"/>
  <c r="S26" i="2"/>
  <c r="AU27" i="1"/>
  <c r="BM27" i="1"/>
  <c r="CQ27" i="1"/>
  <c r="CJ27" i="1"/>
  <c r="Z33" i="3"/>
  <c r="Z32" i="3" s="1"/>
  <c r="AT29" i="1"/>
  <c r="AL33" i="3"/>
  <c r="AL32" i="3" s="1"/>
  <c r="BB28" i="1"/>
  <c r="BB25" i="1" s="1"/>
  <c r="BB33" i="3"/>
  <c r="BB32" i="3" s="1"/>
  <c r="BJ33" i="3"/>
  <c r="BJ32" i="3" s="1"/>
  <c r="BG33" i="3"/>
  <c r="BG32" i="3" s="1"/>
  <c r="BG29" i="3" s="1"/>
  <c r="AM31" i="3"/>
  <c r="AM30" i="3" s="1"/>
  <c r="AM29" i="3" s="1"/>
  <c r="BC29" i="3"/>
  <c r="AE29" i="3"/>
  <c r="K29" i="3"/>
  <c r="CD29" i="3"/>
  <c r="BV29" i="3"/>
  <c r="BR29" i="3"/>
  <c r="AP29" i="3"/>
  <c r="AH29" i="3"/>
  <c r="AD29" i="3"/>
  <c r="R29" i="3"/>
  <c r="N29" i="3"/>
  <c r="CG29" i="3"/>
  <c r="BY29" i="3"/>
  <c r="BU29" i="3"/>
  <c r="BI29" i="3"/>
  <c r="BA29" i="3"/>
  <c r="AW29" i="3"/>
  <c r="Y29" i="3"/>
  <c r="U29" i="3"/>
  <c r="Q29" i="3"/>
  <c r="M29" i="3"/>
  <c r="CF29" i="3"/>
  <c r="BX29" i="3"/>
  <c r="BT29" i="3"/>
  <c r="BL29" i="3"/>
  <c r="BD29" i="3"/>
  <c r="AZ29" i="3"/>
  <c r="AN29" i="3"/>
  <c r="AF29" i="3"/>
  <c r="AB29" i="3"/>
  <c r="T29" i="3"/>
  <c r="P29" i="3"/>
  <c r="L29" i="3"/>
  <c r="BK29" i="3"/>
  <c r="AY29" i="3"/>
  <c r="AQ29" i="3"/>
  <c r="AI29" i="3"/>
  <c r="AA29" i="3"/>
  <c r="J32" i="3"/>
  <c r="CV15" i="1"/>
  <c r="AG16" i="1"/>
  <c r="AG15" i="3"/>
  <c r="BW16" i="1"/>
  <c r="BW16" i="3"/>
  <c r="BW15" i="3" s="1"/>
  <c r="BW14" i="3" s="1"/>
  <c r="CQ24" i="1"/>
  <c r="BS20" i="3"/>
  <c r="BG16" i="1"/>
  <c r="DO15" i="1"/>
  <c r="K16" i="1"/>
  <c r="AX16" i="1"/>
  <c r="AX15" i="3"/>
  <c r="BJ18" i="1"/>
  <c r="S18" i="1"/>
  <c r="AC17" i="3"/>
  <c r="CQ19" i="1"/>
  <c r="BH23" i="1"/>
  <c r="AZ19" i="3"/>
  <c r="AZ14" i="3" s="1"/>
  <c r="CC23" i="1"/>
  <c r="BU19" i="3"/>
  <c r="BU14" i="3" s="1"/>
  <c r="DD23" i="1"/>
  <c r="AG23" i="1"/>
  <c r="AG19" i="3" s="1"/>
  <c r="AO20" i="3"/>
  <c r="BW20" i="3"/>
  <c r="CE20" i="3"/>
  <c r="AG20" i="3"/>
  <c r="AC20" i="3"/>
  <c r="AW19" i="3"/>
  <c r="AW14" i="3" s="1"/>
  <c r="BS18" i="3"/>
  <c r="BS17" i="3" s="1"/>
  <c r="BJ18" i="3"/>
  <c r="BJ17" i="3" s="1"/>
  <c r="BB16" i="1"/>
  <c r="BB16" i="3"/>
  <c r="BB15" i="3" s="1"/>
  <c r="BJ16" i="1"/>
  <c r="BJ16" i="3"/>
  <c r="BJ15" i="3" s="1"/>
  <c r="BJ14" i="3" s="1"/>
  <c r="DF15" i="1"/>
  <c r="AG18" i="1"/>
  <c r="AG17" i="3"/>
  <c r="AO18" i="1"/>
  <c r="AO17" i="3"/>
  <c r="BW18" i="1"/>
  <c r="CE18" i="1"/>
  <c r="K23" i="2"/>
  <c r="K22" i="2" s="1"/>
  <c r="K19" i="2" s="1"/>
  <c r="AX20" i="3"/>
  <c r="BT19" i="3"/>
  <c r="BT14" i="3" s="1"/>
  <c r="BF19" i="1"/>
  <c r="AX17" i="3"/>
  <c r="CH19" i="1"/>
  <c r="O23" i="2"/>
  <c r="O22" i="2" s="1"/>
  <c r="O19" i="2" s="1"/>
  <c r="Z20" i="3"/>
  <c r="BB20" i="3"/>
  <c r="BJ20" i="3"/>
  <c r="BS19" i="3"/>
  <c r="AY19" i="3"/>
  <c r="AY14" i="3" s="1"/>
  <c r="AC15" i="3"/>
  <c r="BS16" i="1"/>
  <c r="CQ16" i="1" s="1"/>
  <c r="BS16" i="3"/>
  <c r="BS15" i="3" s="1"/>
  <c r="AO16" i="1"/>
  <c r="AO15" i="3"/>
  <c r="CE16" i="1"/>
  <c r="CE16" i="3"/>
  <c r="CE15" i="3" s="1"/>
  <c r="CE14" i="3" s="1"/>
  <c r="BB17" i="3"/>
  <c r="S23" i="2"/>
  <c r="S22" i="2" s="1"/>
  <c r="S19" i="2" s="1"/>
  <c r="AX19" i="3"/>
  <c r="BN27" i="1"/>
  <c r="DI28" i="1"/>
  <c r="DQ29" i="1"/>
  <c r="DQ28" i="1" s="1"/>
  <c r="AB25" i="1"/>
  <c r="R25" i="1"/>
  <c r="BP26" i="1"/>
  <c r="CJ26" i="1"/>
  <c r="CG25" i="1"/>
  <c r="DO25" i="1"/>
  <c r="DB27" i="1"/>
  <c r="DJ27" i="1" s="1"/>
  <c r="BG28" i="1"/>
  <c r="BO28" i="1" s="1"/>
  <c r="BD25" i="1"/>
  <c r="CC28" i="1"/>
  <c r="CK28" i="1" s="1"/>
  <c r="CS25" i="1"/>
  <c r="AM25" i="1"/>
  <c r="AU25" i="1" s="1"/>
  <c r="CX25" i="1"/>
  <c r="BH25" i="1"/>
  <c r="BP25" i="1" s="1"/>
  <c r="BE28" i="1"/>
  <c r="BM28" i="1" s="1"/>
  <c r="AT17" i="1"/>
  <c r="AT19" i="1"/>
  <c r="AU24" i="1"/>
  <c r="AR17" i="1"/>
  <c r="AJ15" i="3"/>
  <c r="BP17" i="1"/>
  <c r="BH16" i="3"/>
  <c r="BH15" i="3" s="1"/>
  <c r="CH17" i="1"/>
  <c r="AU19" i="1"/>
  <c r="BE17" i="3"/>
  <c r="CK19" i="1"/>
  <c r="CC18" i="3"/>
  <c r="CC17" i="3" s="1"/>
  <c r="BH19" i="3"/>
  <c r="BO24" i="1"/>
  <c r="BG20" i="3"/>
  <c r="AM20" i="3"/>
  <c r="BZ16" i="3"/>
  <c r="BZ15" i="3" s="1"/>
  <c r="Z15" i="3"/>
  <c r="BQ26" i="1"/>
  <c r="BM26" i="1"/>
  <c r="BH28" i="1"/>
  <c r="BP28" i="1" s="1"/>
  <c r="CJ17" i="1"/>
  <c r="CB16" i="3"/>
  <c r="CB15" i="3" s="1"/>
  <c r="BO19" i="1"/>
  <c r="AR24" i="1"/>
  <c r="AJ20" i="3"/>
  <c r="BP24" i="1"/>
  <c r="BH20" i="3"/>
  <c r="BZ20" i="3"/>
  <c r="Z17" i="3"/>
  <c r="DA26" i="1"/>
  <c r="DA25" i="1" s="1"/>
  <c r="DI27" i="1"/>
  <c r="BG19" i="3"/>
  <c r="AU17" i="1"/>
  <c r="AM15" i="3"/>
  <c r="BE16" i="3"/>
  <c r="BE15" i="3" s="1"/>
  <c r="CK17" i="1"/>
  <c r="CC16" i="3"/>
  <c r="CC15" i="3" s="1"/>
  <c r="AR19" i="1"/>
  <c r="AJ17" i="3"/>
  <c r="BP19" i="1"/>
  <c r="BH18" i="3"/>
  <c r="BH17" i="3" s="1"/>
  <c r="AT24" i="1"/>
  <c r="CJ24" i="1"/>
  <c r="CB20" i="3"/>
  <c r="BG18" i="3"/>
  <c r="BG17" i="3" s="1"/>
  <c r="AM17" i="3"/>
  <c r="AL15" i="3"/>
  <c r="AD25" i="1"/>
  <c r="AL26" i="1"/>
  <c r="AT26" i="1" s="1"/>
  <c r="AV26" i="1" s="1"/>
  <c r="CB28" i="1"/>
  <c r="CJ28" i="1" s="1"/>
  <c r="BO17" i="1"/>
  <c r="CJ19" i="1"/>
  <c r="CB18" i="3"/>
  <c r="CB17" i="3" s="1"/>
  <c r="CJ23" i="1"/>
  <c r="CB19" i="3"/>
  <c r="CK24" i="1"/>
  <c r="CC20" i="3"/>
  <c r="CH20" i="3"/>
  <c r="AL17" i="3"/>
  <c r="BG16" i="3"/>
  <c r="BG15" i="3" s="1"/>
  <c r="J25" i="1"/>
  <c r="V26" i="1"/>
  <c r="CL27" i="1"/>
  <c r="CL31" i="3" s="1"/>
  <c r="CL30" i="3" s="1"/>
  <c r="DT27" i="1"/>
  <c r="DT26" i="1" s="1"/>
  <c r="DL26" i="1"/>
  <c r="DC28" i="1"/>
  <c r="DC25" i="1" s="1"/>
  <c r="DK29" i="1"/>
  <c r="X26" i="1"/>
  <c r="BR25" i="1"/>
  <c r="CQ26" i="1"/>
  <c r="BZ26" i="1"/>
  <c r="DB26" i="1"/>
  <c r="W29" i="1"/>
  <c r="BQ29" i="1"/>
  <c r="DB29" i="1"/>
  <c r="CT28" i="1"/>
  <c r="CT25" i="1" s="1"/>
  <c r="DT29" i="1"/>
  <c r="DT28" i="1" s="1"/>
  <c r="DL28" i="1"/>
  <c r="CH28" i="1"/>
  <c r="AW25" i="1"/>
  <c r="BE25" i="1" s="1"/>
  <c r="BU25" i="1"/>
  <c r="CC25" i="1" s="1"/>
  <c r="CK25" i="1" s="1"/>
  <c r="AC28" i="1"/>
  <c r="AK28" i="1" s="1"/>
  <c r="AS28" i="1" s="1"/>
  <c r="V28" i="1"/>
  <c r="AX28" i="1"/>
  <c r="BM29" i="1"/>
  <c r="CA29" i="1"/>
  <c r="CH29" i="1"/>
  <c r="BK14" i="3"/>
  <c r="BC14" i="3"/>
  <c r="AQ14" i="3"/>
  <c r="AI14" i="3"/>
  <c r="AE14" i="3"/>
  <c r="AA14" i="3"/>
  <c r="CL14" i="3"/>
  <c r="CD14" i="3"/>
  <c r="BV14" i="3"/>
  <c r="BR14" i="3"/>
  <c r="AP14" i="3"/>
  <c r="AH14" i="3"/>
  <c r="AD14" i="3"/>
  <c r="CG14" i="3"/>
  <c r="BY14" i="3"/>
  <c r="BI14" i="3"/>
  <c r="BA14" i="3"/>
  <c r="CF14" i="3"/>
  <c r="BX14" i="3"/>
  <c r="BL14" i="3"/>
  <c r="BD14" i="3"/>
  <c r="AN14" i="3"/>
  <c r="AF14" i="3"/>
  <c r="AB14" i="3"/>
  <c r="CC16" i="1"/>
  <c r="DD16" i="1"/>
  <c r="DD15" i="1" s="1"/>
  <c r="DN15" i="1"/>
  <c r="DA18" i="1"/>
  <c r="DG15" i="1"/>
  <c r="Z23" i="1"/>
  <c r="AM23" i="1"/>
  <c r="AM20" i="1" s="1"/>
  <c r="CQ23" i="1"/>
  <c r="W24" i="1"/>
  <c r="W28" i="3" s="1"/>
  <c r="W27" i="3" s="1"/>
  <c r="W24" i="3" s="1"/>
  <c r="BF24" i="1"/>
  <c r="AL23" i="1"/>
  <c r="AL20" i="1" s="1"/>
  <c r="BH16" i="1"/>
  <c r="AJ18" i="1"/>
  <c r="AR18" i="1" s="1"/>
  <c r="AL16" i="1"/>
  <c r="CZ15" i="1"/>
  <c r="BE18" i="1"/>
  <c r="BM18" i="1" s="1"/>
  <c r="CB18" i="1"/>
  <c r="CJ18" i="1" s="1"/>
  <c r="AK19" i="1"/>
  <c r="DB24" i="1"/>
  <c r="DJ24" i="1" s="1"/>
  <c r="X16" i="1"/>
  <c r="X15" i="1" s="1"/>
  <c r="BE16" i="1"/>
  <c r="BE15" i="1" s="1"/>
  <c r="BE9" i="1" s="1"/>
  <c r="DA16" i="1"/>
  <c r="AM18" i="1"/>
  <c r="AU18" i="1" s="1"/>
  <c r="W19" i="1"/>
  <c r="AJ16" i="1"/>
  <c r="CW15" i="1"/>
  <c r="DH15" i="1"/>
  <c r="BF17" i="1"/>
  <c r="K18" i="1"/>
  <c r="AX18" i="1"/>
  <c r="BF18" i="1" s="1"/>
  <c r="BN18" i="1" s="1"/>
  <c r="BS18" i="1"/>
  <c r="X23" i="1"/>
  <c r="X20" i="1" s="1"/>
  <c r="AJ23" i="1"/>
  <c r="AJ20" i="1" s="1"/>
  <c r="AK24" i="1"/>
  <c r="AL18" i="1"/>
  <c r="AT18" i="1" s="1"/>
  <c r="Z16" i="1"/>
  <c r="Z18" i="1"/>
  <c r="V16" i="1"/>
  <c r="AM16" i="1"/>
  <c r="W17" i="1"/>
  <c r="DL16" i="1"/>
  <c r="BM23" i="1"/>
  <c r="DT24" i="1"/>
  <c r="DT23" i="1" s="1"/>
  <c r="DL23" i="1"/>
  <c r="DI18" i="1"/>
  <c r="DQ19" i="1"/>
  <c r="DQ18" i="1" s="1"/>
  <c r="DC16" i="1"/>
  <c r="DC15" i="1" s="1"/>
  <c r="DK17" i="1"/>
  <c r="DJ19" i="1"/>
  <c r="DT19" i="1"/>
  <c r="DT18" i="1" s="1"/>
  <c r="DL18" i="1"/>
  <c r="BZ16" i="1"/>
  <c r="AK17" i="1"/>
  <c r="AC16" i="1"/>
  <c r="CQ17" i="1"/>
  <c r="CA17" i="1"/>
  <c r="DB17" i="1"/>
  <c r="CT16" i="1"/>
  <c r="DI23" i="1"/>
  <c r="DQ24" i="1"/>
  <c r="DQ23" i="1" s="1"/>
  <c r="V18" i="1"/>
  <c r="BZ18" i="1"/>
  <c r="CH18" i="1" s="1"/>
  <c r="V23" i="1"/>
  <c r="BZ23" i="1"/>
  <c r="BZ20" i="1" s="1"/>
  <c r="DK19" i="1"/>
  <c r="DK24" i="1"/>
  <c r="CT18" i="1"/>
  <c r="CT23" i="1"/>
  <c r="BM17" i="1"/>
  <c r="AC18" i="1"/>
  <c r="AK18" i="1" s="1"/>
  <c r="BM19" i="1"/>
  <c r="CA19" i="1"/>
  <c r="AC23" i="1"/>
  <c r="BM24" i="1"/>
  <c r="CA24" i="1"/>
  <c r="BM19" i="3" l="1"/>
  <c r="BM20" i="1"/>
  <c r="V15" i="1"/>
  <c r="AK23" i="3"/>
  <c r="AT16" i="1"/>
  <c r="AT15" i="1" s="1"/>
  <c r="AL15" i="1"/>
  <c r="Z19" i="3"/>
  <c r="Z14" i="3" s="1"/>
  <c r="Z20" i="1"/>
  <c r="CJ19" i="3"/>
  <c r="CJ20" i="1"/>
  <c r="BP23" i="1"/>
  <c r="BH20" i="1"/>
  <c r="CJ16" i="1"/>
  <c r="CJ15" i="1" s="1"/>
  <c r="CJ9" i="1" s="1"/>
  <c r="CB15" i="1"/>
  <c r="CB9" i="1" s="1"/>
  <c r="CI23" i="1"/>
  <c r="CA20" i="1"/>
  <c r="CK16" i="1"/>
  <c r="CK15" i="1" s="1"/>
  <c r="CC15" i="1"/>
  <c r="BO16" i="1"/>
  <c r="BO15" i="1" s="1"/>
  <c r="BG15" i="1"/>
  <c r="BG9" i="1" s="1"/>
  <c r="Z23" i="3"/>
  <c r="BN23" i="1"/>
  <c r="BF20" i="1"/>
  <c r="AR16" i="1"/>
  <c r="AR15" i="1" s="1"/>
  <c r="AJ15" i="1"/>
  <c r="CH16" i="1"/>
  <c r="CH15" i="1" s="1"/>
  <c r="BZ15" i="1"/>
  <c r="W21" i="3"/>
  <c r="W20" i="3" s="1"/>
  <c r="Z15" i="1"/>
  <c r="W23" i="3"/>
  <c r="W22" i="3" s="1"/>
  <c r="BP16" i="1"/>
  <c r="BP15" i="1" s="1"/>
  <c r="BH15" i="1"/>
  <c r="BH9" i="1" s="1"/>
  <c r="AU23" i="3"/>
  <c r="AT23" i="3"/>
  <c r="CK23" i="1"/>
  <c r="CC20" i="1"/>
  <c r="X19" i="3"/>
  <c r="AU16" i="1"/>
  <c r="AU15" i="1" s="1"/>
  <c r="AM15" i="1"/>
  <c r="AM9" i="1" s="1"/>
  <c r="AR23" i="3"/>
  <c r="V23" i="3"/>
  <c r="V22" i="3" s="1"/>
  <c r="V19" i="3" s="1"/>
  <c r="BO19" i="3"/>
  <c r="BO20" i="1"/>
  <c r="AA13" i="3"/>
  <c r="CJ316" i="3"/>
  <c r="AX29" i="3"/>
  <c r="AV28" i="1"/>
  <c r="CR481" i="1"/>
  <c r="CA316" i="3"/>
  <c r="CH316" i="3"/>
  <c r="CI26" i="1"/>
  <c r="CL318" i="3"/>
  <c r="CL317" i="3" s="1"/>
  <c r="CL316" i="3" s="1"/>
  <c r="CI318" i="3"/>
  <c r="CI317" i="3" s="1"/>
  <c r="BF16" i="1"/>
  <c r="BQ316" i="3"/>
  <c r="BM316" i="3"/>
  <c r="CI320" i="3"/>
  <c r="CI319" i="3" s="1"/>
  <c r="AS318" i="3"/>
  <c r="AS317" i="3" s="1"/>
  <c r="AS316" i="3" s="1"/>
  <c r="AV388" i="1"/>
  <c r="Z29" i="3"/>
  <c r="AO29" i="3"/>
  <c r="AO14" i="3"/>
  <c r="BQ23" i="1"/>
  <c r="CA28" i="1"/>
  <c r="CI28" i="1" s="1"/>
  <c r="BF19" i="3"/>
  <c r="CC19" i="3"/>
  <c r="CC14" i="3" s="1"/>
  <c r="AJ25" i="1"/>
  <c r="AR25" i="1" s="1"/>
  <c r="CK31" i="3"/>
  <c r="CK30" i="3" s="1"/>
  <c r="AS386" i="1"/>
  <c r="AS18" i="1"/>
  <c r="BW29" i="3"/>
  <c r="W386" i="1"/>
  <c r="CA386" i="1"/>
  <c r="CL386" i="1" s="1"/>
  <c r="AU386" i="1"/>
  <c r="BF386" i="1"/>
  <c r="CA19" i="3"/>
  <c r="CE29" i="3"/>
  <c r="AC29" i="3"/>
  <c r="CI387" i="1"/>
  <c r="CL387" i="1"/>
  <c r="BQ387" i="1"/>
  <c r="CI386" i="1"/>
  <c r="BN386" i="1"/>
  <c r="BQ386" i="1"/>
  <c r="DB23" i="1"/>
  <c r="CA16" i="1"/>
  <c r="BQ19" i="1"/>
  <c r="CC29" i="3"/>
  <c r="AL29" i="3"/>
  <c r="BZ29" i="3"/>
  <c r="BH29" i="3"/>
  <c r="X29" i="3"/>
  <c r="V29" i="3"/>
  <c r="BB29" i="3"/>
  <c r="AX14" i="3"/>
  <c r="BJ29" i="3"/>
  <c r="BQ31" i="3"/>
  <c r="BQ30" i="3" s="1"/>
  <c r="BQ16" i="1"/>
  <c r="BF28" i="1"/>
  <c r="BN28" i="1" s="1"/>
  <c r="W33" i="3"/>
  <c r="W32" i="3" s="1"/>
  <c r="AT33" i="3"/>
  <c r="AT32" i="3" s="1"/>
  <c r="CJ31" i="3"/>
  <c r="CJ30" i="3" s="1"/>
  <c r="BM31" i="3"/>
  <c r="BM30" i="3" s="1"/>
  <c r="BN29" i="1"/>
  <c r="BF33" i="3"/>
  <c r="BF32" i="3" s="1"/>
  <c r="CE25" i="1"/>
  <c r="CI25" i="1" s="1"/>
  <c r="BP31" i="3"/>
  <c r="BP30" i="3" s="1"/>
  <c r="CH33" i="3"/>
  <c r="CH32" i="3" s="1"/>
  <c r="CH29" i="3" s="1"/>
  <c r="BN31" i="3"/>
  <c r="BN30" i="3" s="1"/>
  <c r="CJ33" i="3"/>
  <c r="CJ32" i="3" s="1"/>
  <c r="BP33" i="3"/>
  <c r="BP32" i="3" s="1"/>
  <c r="AR31" i="3"/>
  <c r="AR30" i="3" s="1"/>
  <c r="AS29" i="1"/>
  <c r="AK33" i="3"/>
  <c r="AK32" i="3" s="1"/>
  <c r="AS27" i="1"/>
  <c r="AK31" i="3"/>
  <c r="AK30" i="3" s="1"/>
  <c r="CI29" i="1"/>
  <c r="CA33" i="3"/>
  <c r="CA32" i="3" s="1"/>
  <c r="CA29" i="3" s="1"/>
  <c r="AG14" i="3"/>
  <c r="AU31" i="3"/>
  <c r="AU30" i="3" s="1"/>
  <c r="AR33" i="3"/>
  <c r="AR32" i="3" s="1"/>
  <c r="AT31" i="3"/>
  <c r="AT30" i="3" s="1"/>
  <c r="BM33" i="3"/>
  <c r="BM32" i="3" s="1"/>
  <c r="BQ33" i="3"/>
  <c r="BQ32" i="3" s="1"/>
  <c r="BO33" i="3"/>
  <c r="BO32" i="3" s="1"/>
  <c r="BF31" i="3"/>
  <c r="BF30" i="3" s="1"/>
  <c r="W31" i="3"/>
  <c r="W30" i="3" s="1"/>
  <c r="CK33" i="3"/>
  <c r="CK32" i="3" s="1"/>
  <c r="AU33" i="3"/>
  <c r="AU32" i="3" s="1"/>
  <c r="BO31" i="3"/>
  <c r="BO30" i="3" s="1"/>
  <c r="CI31" i="3"/>
  <c r="CI30" i="3" s="1"/>
  <c r="J29" i="3"/>
  <c r="BH14" i="3"/>
  <c r="BE14" i="3"/>
  <c r="BG14" i="3"/>
  <c r="BB14" i="3"/>
  <c r="BS14" i="3"/>
  <c r="CB14" i="3"/>
  <c r="CA18" i="1"/>
  <c r="CI18" i="1" s="1"/>
  <c r="DA15" i="1"/>
  <c r="CH18" i="3"/>
  <c r="CH17" i="3" s="1"/>
  <c r="DT25" i="1"/>
  <c r="CQ15" i="1"/>
  <c r="AK23" i="1"/>
  <c r="AC19" i="3"/>
  <c r="AC14" i="3" s="1"/>
  <c r="BN19" i="1"/>
  <c r="BF18" i="3"/>
  <c r="BF17" i="3" s="1"/>
  <c r="DB28" i="1"/>
  <c r="DB25" i="1" s="1"/>
  <c r="DJ29" i="1"/>
  <c r="W28" i="1"/>
  <c r="DS29" i="1"/>
  <c r="DS28" i="1" s="1"/>
  <c r="DS25" i="1" s="1"/>
  <c r="DK28" i="1"/>
  <c r="DK25" i="1" s="1"/>
  <c r="BM20" i="3"/>
  <c r="AR23" i="1"/>
  <c r="AJ19" i="3"/>
  <c r="AJ14" i="3" s="1"/>
  <c r="AU23" i="1"/>
  <c r="AM19" i="3"/>
  <c r="AM14" i="3" s="1"/>
  <c r="CL28" i="1"/>
  <c r="DR27" i="1"/>
  <c r="DR26" i="1" s="1"/>
  <c r="DJ26" i="1"/>
  <c r="CQ25" i="1"/>
  <c r="BZ25" i="1"/>
  <c r="Z25" i="1"/>
  <c r="V25" i="1"/>
  <c r="BP18" i="3"/>
  <c r="BP17" i="3" s="1"/>
  <c r="AU15" i="3"/>
  <c r="BO18" i="3"/>
  <c r="BO17" i="3" s="1"/>
  <c r="BO20" i="3"/>
  <c r="BP16" i="3"/>
  <c r="BP15" i="3" s="1"/>
  <c r="CL29" i="1"/>
  <c r="CL33" i="3" s="1"/>
  <c r="CL32" i="3" s="1"/>
  <c r="CL29" i="3" s="1"/>
  <c r="AL25" i="1"/>
  <c r="AT25" i="1" s="1"/>
  <c r="X25" i="1"/>
  <c r="X9" i="1" s="1"/>
  <c r="DQ27" i="1"/>
  <c r="DQ26" i="1" s="1"/>
  <c r="DQ25" i="1" s="1"/>
  <c r="DI26" i="1"/>
  <c r="DI25" i="1" s="1"/>
  <c r="CH16" i="3"/>
  <c r="CH15" i="3" s="1"/>
  <c r="AT17" i="3"/>
  <c r="BM18" i="3"/>
  <c r="BM17" i="3" s="1"/>
  <c r="BM16" i="3"/>
  <c r="BM15" i="3" s="1"/>
  <c r="AS17" i="1"/>
  <c r="AK15" i="3"/>
  <c r="BQ18" i="3"/>
  <c r="BQ17" i="3" s="1"/>
  <c r="BN17" i="1"/>
  <c r="BF16" i="3"/>
  <c r="BF15" i="3" s="1"/>
  <c r="AS19" i="1"/>
  <c r="AK17" i="3"/>
  <c r="BN24" i="1"/>
  <c r="BF20" i="3"/>
  <c r="BM25" i="1"/>
  <c r="BO16" i="3"/>
  <c r="BO15" i="3" s="1"/>
  <c r="AT20" i="3"/>
  <c r="CI19" i="1"/>
  <c r="CA18" i="3"/>
  <c r="CA17" i="3" s="1"/>
  <c r="CH23" i="1"/>
  <c r="BZ19" i="3"/>
  <c r="BZ14" i="3" s="1"/>
  <c r="CI17" i="1"/>
  <c r="CA16" i="3"/>
  <c r="CA15" i="3" s="1"/>
  <c r="BQ24" i="1"/>
  <c r="AT23" i="1"/>
  <c r="AL19" i="3"/>
  <c r="AL14" i="3" s="1"/>
  <c r="AC25" i="1"/>
  <c r="AK25" i="1" s="1"/>
  <c r="AS25" i="1" s="1"/>
  <c r="CL26" i="1"/>
  <c r="CH26" i="1"/>
  <c r="DL25" i="1"/>
  <c r="AX25" i="1"/>
  <c r="BF25" i="1" s="1"/>
  <c r="BN25" i="1" s="1"/>
  <c r="CK20" i="3"/>
  <c r="AR17" i="3"/>
  <c r="AR20" i="3"/>
  <c r="CI24" i="1"/>
  <c r="CA20" i="3"/>
  <c r="AS24" i="1"/>
  <c r="AK20" i="3"/>
  <c r="CJ18" i="3"/>
  <c r="CJ17" i="3" s="1"/>
  <c r="CJ20" i="3"/>
  <c r="CK16" i="3"/>
  <c r="CK15" i="3" s="1"/>
  <c r="BP20" i="3"/>
  <c r="CJ16" i="3"/>
  <c r="CJ15" i="3" s="1"/>
  <c r="CK18" i="3"/>
  <c r="CK17" i="3" s="1"/>
  <c r="AU17" i="3"/>
  <c r="AR15" i="3"/>
  <c r="AU20" i="3"/>
  <c r="AT15" i="3"/>
  <c r="BQ18" i="1"/>
  <c r="AV18" i="1"/>
  <c r="DT15" i="1"/>
  <c r="DI15" i="1"/>
  <c r="BM16" i="1"/>
  <c r="BM15" i="1" s="1"/>
  <c r="BQ17" i="1"/>
  <c r="CQ18" i="1"/>
  <c r="AK16" i="1"/>
  <c r="DJ18" i="1"/>
  <c r="DR19" i="1"/>
  <c r="DR18" i="1" s="1"/>
  <c r="DJ23" i="1"/>
  <c r="DR24" i="1"/>
  <c r="DR23" i="1" s="1"/>
  <c r="DB16" i="1"/>
  <c r="DB15" i="1" s="1"/>
  <c r="DJ17" i="1"/>
  <c r="W23" i="1"/>
  <c r="W20" i="1" s="1"/>
  <c r="DK16" i="1"/>
  <c r="DS17" i="1"/>
  <c r="DS16" i="1" s="1"/>
  <c r="CT15" i="1"/>
  <c r="DK23" i="1"/>
  <c r="DS24" i="1"/>
  <c r="DS23" i="1" s="1"/>
  <c r="DK18" i="1"/>
  <c r="DS19" i="1"/>
  <c r="DS18" i="1" s="1"/>
  <c r="W18" i="1"/>
  <c r="DQ15" i="1"/>
  <c r="DL15" i="1"/>
  <c r="W16" i="1"/>
  <c r="W15" i="1" s="1"/>
  <c r="AR19" i="3" l="1"/>
  <c r="AR20" i="1"/>
  <c r="BQ15" i="1"/>
  <c r="BN16" i="1"/>
  <c r="BN15" i="1" s="1"/>
  <c r="BF15" i="1"/>
  <c r="BF9" i="1" s="1"/>
  <c r="BN19" i="3"/>
  <c r="BN20" i="1"/>
  <c r="BP19" i="3"/>
  <c r="BP14" i="3" s="1"/>
  <c r="BP20" i="1"/>
  <c r="BP9" i="1" s="1"/>
  <c r="BM9" i="1"/>
  <c r="AT19" i="3"/>
  <c r="AT20" i="1"/>
  <c r="AS23" i="3"/>
  <c r="BQ19" i="3"/>
  <c r="BQ20" i="1"/>
  <c r="AJ9" i="1"/>
  <c r="AL9" i="1"/>
  <c r="V9" i="1"/>
  <c r="AS16" i="1"/>
  <c r="AK15" i="1"/>
  <c r="CH19" i="3"/>
  <c r="CH20" i="1"/>
  <c r="CH9" i="1" s="1"/>
  <c r="AU19" i="3"/>
  <c r="AU14" i="3" s="1"/>
  <c r="AU20" i="1"/>
  <c r="AU9" i="1" s="1"/>
  <c r="CI16" i="1"/>
  <c r="CI15" i="1" s="1"/>
  <c r="CI9" i="1" s="1"/>
  <c r="CA15" i="1"/>
  <c r="CA9" i="1" s="1"/>
  <c r="CK19" i="3"/>
  <c r="CK14" i="3" s="1"/>
  <c r="CK20" i="1"/>
  <c r="CK9" i="1" s="1"/>
  <c r="W19" i="3"/>
  <c r="AR9" i="1"/>
  <c r="BO9" i="1"/>
  <c r="CI19" i="3"/>
  <c r="CI20" i="1"/>
  <c r="AT9" i="1"/>
  <c r="AS23" i="1"/>
  <c r="AS20" i="1" s="1"/>
  <c r="AK20" i="1"/>
  <c r="BZ9" i="1"/>
  <c r="CC9" i="1"/>
  <c r="CI316" i="3"/>
  <c r="AV318" i="3"/>
  <c r="AV317" i="3" s="1"/>
  <c r="AV316" i="3" s="1"/>
  <c r="BF14" i="3"/>
  <c r="CK29" i="3"/>
  <c r="AT29" i="3"/>
  <c r="BF29" i="3"/>
  <c r="AV386" i="1"/>
  <c r="AK19" i="3"/>
  <c r="AK14" i="3" s="1"/>
  <c r="AS19" i="3"/>
  <c r="AV23" i="1"/>
  <c r="AV25" i="1"/>
  <c r="BP29" i="3"/>
  <c r="AR29" i="3"/>
  <c r="W29" i="3"/>
  <c r="AS31" i="3"/>
  <c r="AS30" i="3" s="1"/>
  <c r="AV27" i="1"/>
  <c r="CJ29" i="3"/>
  <c r="BQ28" i="1"/>
  <c r="AS33" i="3"/>
  <c r="AS32" i="3" s="1"/>
  <c r="AV29" i="1"/>
  <c r="BQ29" i="3"/>
  <c r="AU29" i="3"/>
  <c r="CI33" i="3"/>
  <c r="CI32" i="3" s="1"/>
  <c r="CI29" i="3" s="1"/>
  <c r="BN33" i="3"/>
  <c r="BN32" i="3" s="1"/>
  <c r="BN29" i="3" s="1"/>
  <c r="BO29" i="3"/>
  <c r="AK29" i="3"/>
  <c r="BM29" i="3"/>
  <c r="AT14" i="3"/>
  <c r="CJ14" i="3"/>
  <c r="BM14" i="3"/>
  <c r="W25" i="1"/>
  <c r="W9" i="1" s="1"/>
  <c r="BN18" i="3"/>
  <c r="BN17" i="3" s="1"/>
  <c r="BQ16" i="3"/>
  <c r="BQ15" i="3" s="1"/>
  <c r="BQ14" i="3" s="1"/>
  <c r="CI20" i="3"/>
  <c r="CA14" i="3"/>
  <c r="BN20" i="3"/>
  <c r="CH14" i="3"/>
  <c r="DR29" i="1"/>
  <c r="DR28" i="1" s="1"/>
  <c r="DR25" i="1" s="1"/>
  <c r="DJ28" i="1"/>
  <c r="DJ25" i="1" s="1"/>
  <c r="BQ25" i="1"/>
  <c r="AR14" i="3"/>
  <c r="CI16" i="3"/>
  <c r="CI15" i="3" s="1"/>
  <c r="BO14" i="3"/>
  <c r="BN16" i="3"/>
  <c r="BN15" i="3" s="1"/>
  <c r="AV24" i="1"/>
  <c r="AS20" i="3"/>
  <c r="BQ20" i="3"/>
  <c r="CI18" i="3"/>
  <c r="CI17" i="3" s="1"/>
  <c r="AS17" i="3"/>
  <c r="AV19" i="1"/>
  <c r="AV17" i="1"/>
  <c r="AS15" i="3"/>
  <c r="CL25" i="1"/>
  <c r="CH25" i="1"/>
  <c r="DK15" i="1"/>
  <c r="DS15" i="1"/>
  <c r="DJ16" i="1"/>
  <c r="DJ15" i="1" s="1"/>
  <c r="DR17" i="1"/>
  <c r="DR16" i="1" s="1"/>
  <c r="DR15" i="1" s="1"/>
  <c r="Z158" i="3"/>
  <c r="Z159" i="3"/>
  <c r="Z188" i="3"/>
  <c r="Z189" i="3"/>
  <c r="Y10" i="3"/>
  <c r="Y9" i="3" s="1"/>
  <c r="Y12" i="3"/>
  <c r="Y11" i="3" s="1"/>
  <c r="Y36" i="3"/>
  <c r="Y35" i="3" s="1"/>
  <c r="Y34" i="3" s="1"/>
  <c r="Y39" i="3"/>
  <c r="Y38" i="3" s="1"/>
  <c r="Y41" i="3"/>
  <c r="Y40" i="3" s="1"/>
  <c r="Y43" i="3"/>
  <c r="Y42" i="3" s="1"/>
  <c r="Y45" i="3"/>
  <c r="Y44" i="3" s="1"/>
  <c r="Y48" i="3"/>
  <c r="Y47" i="3" s="1"/>
  <c r="Y46" i="3" s="1"/>
  <c r="Y51" i="3"/>
  <c r="Y50" i="3" s="1"/>
  <c r="Y49" i="3" s="1"/>
  <c r="Y54" i="3"/>
  <c r="Y53" i="3" s="1"/>
  <c r="Y52" i="3" s="1"/>
  <c r="Y57" i="3"/>
  <c r="Y56" i="3" s="1"/>
  <c r="Y55" i="3" s="1"/>
  <c r="Y61" i="3"/>
  <c r="Y60" i="3" s="1"/>
  <c r="Y59" i="3" s="1"/>
  <c r="Y58" i="3" s="1"/>
  <c r="Y65" i="3"/>
  <c r="Y64" i="3" s="1"/>
  <c r="Y67" i="3"/>
  <c r="Y66" i="3" s="1"/>
  <c r="Y70" i="3"/>
  <c r="Y69" i="3" s="1"/>
  <c r="Y68" i="3" s="1"/>
  <c r="Y73" i="3"/>
  <c r="Y72" i="3" s="1"/>
  <c r="Y71" i="3" s="1"/>
  <c r="Y76" i="3"/>
  <c r="Y75" i="3" s="1"/>
  <c r="Y74" i="3" s="1"/>
  <c r="Y79" i="3"/>
  <c r="Y78" i="3" s="1"/>
  <c r="Y77" i="3" s="1"/>
  <c r="Y83" i="3"/>
  <c r="Y82" i="3" s="1"/>
  <c r="Y81" i="3" s="1"/>
  <c r="Y80" i="3" s="1"/>
  <c r="Y87" i="3"/>
  <c r="Y86" i="3" s="1"/>
  <c r="Y85" i="3" s="1"/>
  <c r="Y90" i="3"/>
  <c r="Y89" i="3" s="1"/>
  <c r="Y88" i="3" s="1"/>
  <c r="Y93" i="3"/>
  <c r="Y92" i="3" s="1"/>
  <c r="Y91" i="3" s="1"/>
  <c r="Y96" i="3"/>
  <c r="Y95" i="3" s="1"/>
  <c r="Y94" i="3" s="1"/>
  <c r="Y99" i="3"/>
  <c r="Y98" i="3" s="1"/>
  <c r="Y97" i="3" s="1"/>
  <c r="Y102" i="3"/>
  <c r="Y101" i="3" s="1"/>
  <c r="Y100" i="3" s="1"/>
  <c r="Y105" i="3"/>
  <c r="Y104" i="3" s="1"/>
  <c r="Y103" i="3" s="1"/>
  <c r="Y108" i="3"/>
  <c r="Y106" i="3" s="1"/>
  <c r="Y113" i="3"/>
  <c r="Y112" i="3" s="1"/>
  <c r="Y115" i="3"/>
  <c r="Y114" i="3" s="1"/>
  <c r="Y117" i="3"/>
  <c r="Y116" i="3" s="1"/>
  <c r="Y122" i="3"/>
  <c r="Y121" i="3" s="1"/>
  <c r="Y124" i="3"/>
  <c r="Y123" i="3" s="1"/>
  <c r="Y126" i="3"/>
  <c r="Y125" i="3" s="1"/>
  <c r="Y129" i="3"/>
  <c r="Y128" i="3" s="1"/>
  <c r="Y127" i="3" s="1"/>
  <c r="Y134" i="3"/>
  <c r="Y133" i="3" s="1"/>
  <c r="Y132" i="3" s="1"/>
  <c r="Y131" i="3" s="1"/>
  <c r="Y138" i="3"/>
  <c r="Y137" i="3" s="1"/>
  <c r="Y136" i="3" s="1"/>
  <c r="Y141" i="3"/>
  <c r="Y140" i="3" s="1"/>
  <c r="Y139" i="3" s="1"/>
  <c r="Y145" i="3"/>
  <c r="Y144" i="3" s="1"/>
  <c r="Y143" i="3" s="1"/>
  <c r="Y142" i="3" s="1"/>
  <c r="Y149" i="3"/>
  <c r="Y148" i="3" s="1"/>
  <c r="Y147" i="3" s="1"/>
  <c r="Y152" i="3"/>
  <c r="Y151" i="3" s="1"/>
  <c r="Y150" i="3" s="1"/>
  <c r="Y157" i="3"/>
  <c r="Y156" i="3" s="1"/>
  <c r="Y155" i="3" s="1"/>
  <c r="Y160" i="3"/>
  <c r="Y163" i="3"/>
  <c r="Y162" i="3" s="1"/>
  <c r="Y161" i="3" s="1"/>
  <c r="Y167" i="3"/>
  <c r="Y166" i="3" s="1"/>
  <c r="Y165" i="3" s="1"/>
  <c r="Y170" i="3"/>
  <c r="Y169" i="3" s="1"/>
  <c r="Y168" i="3" s="1"/>
  <c r="Y173" i="3"/>
  <c r="Y172" i="3" s="1"/>
  <c r="Y171" i="3" s="1"/>
  <c r="Y176" i="3"/>
  <c r="Y175" i="3" s="1"/>
  <c r="Y174" i="3" s="1"/>
  <c r="Y179" i="3"/>
  <c r="Y178" i="3" s="1"/>
  <c r="Y177" i="3" s="1"/>
  <c r="Y182" i="3"/>
  <c r="Y181" i="3" s="1"/>
  <c r="Y180" i="3" s="1"/>
  <c r="Y186" i="3"/>
  <c r="Y185" i="3" s="1"/>
  <c r="Y184" i="3" s="1"/>
  <c r="Y183" i="3" s="1"/>
  <c r="Y190" i="3"/>
  <c r="Y193" i="3"/>
  <c r="Y192" i="3" s="1"/>
  <c r="Y191" i="3" s="1"/>
  <c r="Y196" i="3"/>
  <c r="Y195" i="3" s="1"/>
  <c r="Y194" i="3" s="1"/>
  <c r="Y201" i="3"/>
  <c r="Y200" i="3" s="1"/>
  <c r="Y199" i="3" s="1"/>
  <c r="Y204" i="3"/>
  <c r="Y203" i="3" s="1"/>
  <c r="Y202" i="3" s="1"/>
  <c r="Y207" i="3"/>
  <c r="Y206" i="3" s="1"/>
  <c r="Y205" i="3" s="1"/>
  <c r="Y210" i="3"/>
  <c r="Y209" i="3" s="1"/>
  <c r="Y208" i="3" s="1"/>
  <c r="Y213" i="3"/>
  <c r="Y212" i="3" s="1"/>
  <c r="Y211" i="3" s="1"/>
  <c r="Y216" i="3"/>
  <c r="Y215" i="3" s="1"/>
  <c r="Y214" i="3" s="1"/>
  <c r="Y219" i="3"/>
  <c r="Y218" i="3" s="1"/>
  <c r="Y217" i="3" s="1"/>
  <c r="Y222" i="3"/>
  <c r="Y221" i="3" s="1"/>
  <c r="Y220" i="3" s="1"/>
  <c r="Y226" i="3"/>
  <c r="Y225" i="3" s="1"/>
  <c r="Y224" i="3" s="1"/>
  <c r="Y229" i="3"/>
  <c r="Y228" i="3" s="1"/>
  <c r="Y227" i="3" s="1"/>
  <c r="Y232" i="3"/>
  <c r="Y231" i="3" s="1"/>
  <c r="Y230" i="3" s="1"/>
  <c r="Y235" i="3"/>
  <c r="Y234" i="3" s="1"/>
  <c r="Y233" i="3" s="1"/>
  <c r="Y238" i="3"/>
  <c r="Y237" i="3" s="1"/>
  <c r="Y236" i="3" s="1"/>
  <c r="Y241" i="3"/>
  <c r="Y240" i="3" s="1"/>
  <c r="Y239" i="3" s="1"/>
  <c r="Y244" i="3"/>
  <c r="Y243" i="3" s="1"/>
  <c r="Y242" i="3" s="1"/>
  <c r="Y247" i="3"/>
  <c r="Y246" i="3" s="1"/>
  <c r="Y245" i="3" s="1"/>
  <c r="Y250" i="3"/>
  <c r="Y249" i="3" s="1"/>
  <c r="Y248" i="3" s="1"/>
  <c r="Y253" i="3"/>
  <c r="Y252" i="3" s="1"/>
  <c r="Y251" i="3" s="1"/>
  <c r="Y256" i="3"/>
  <c r="Y255" i="3" s="1"/>
  <c r="Y254" i="3" s="1"/>
  <c r="Y259" i="3"/>
  <c r="Y258" i="3" s="1"/>
  <c r="Y257" i="3" s="1"/>
  <c r="Y262" i="3"/>
  <c r="Y261" i="3" s="1"/>
  <c r="Y260" i="3" s="1"/>
  <c r="Y265" i="3"/>
  <c r="Y264" i="3" s="1"/>
  <c r="Y263" i="3" s="1"/>
  <c r="Y268" i="3"/>
  <c r="Y267" i="3" s="1"/>
  <c r="Y266" i="3" s="1"/>
  <c r="Y272" i="3"/>
  <c r="Y271" i="3" s="1"/>
  <c r="Y270" i="3" s="1"/>
  <c r="Y275" i="3"/>
  <c r="Y274" i="3" s="1"/>
  <c r="Y273" i="3" s="1"/>
  <c r="Y278" i="3"/>
  <c r="Y277" i="3" s="1"/>
  <c r="Y276" i="3" s="1"/>
  <c r="Y281" i="3"/>
  <c r="Y280" i="3" s="1"/>
  <c r="Y279" i="3" s="1"/>
  <c r="Y284" i="3"/>
  <c r="Y283" i="3" s="1"/>
  <c r="Y282" i="3" s="1"/>
  <c r="Y287" i="3"/>
  <c r="Y286" i="3" s="1"/>
  <c r="Y285" i="3" s="1"/>
  <c r="Y290" i="3"/>
  <c r="Y289" i="3" s="1"/>
  <c r="Y288" i="3" s="1"/>
  <c r="Y293" i="3"/>
  <c r="Y292" i="3" s="1"/>
  <c r="Y291" i="3" s="1"/>
  <c r="Y296" i="3"/>
  <c r="Y295" i="3" s="1"/>
  <c r="Y294" i="3" s="1"/>
  <c r="Y299" i="3"/>
  <c r="Y298" i="3" s="1"/>
  <c r="Y297" i="3" s="1"/>
  <c r="Y302" i="3"/>
  <c r="Y301" i="3" s="1"/>
  <c r="Y300" i="3" s="1"/>
  <c r="Y305" i="3"/>
  <c r="Y304" i="3" s="1"/>
  <c r="Y303" i="3" s="1"/>
  <c r="Y308" i="3"/>
  <c r="Y307" i="3" s="1"/>
  <c r="Y306" i="3" s="1"/>
  <c r="Y312" i="3"/>
  <c r="Y311" i="3" s="1"/>
  <c r="Y314" i="3"/>
  <c r="Y313" i="3" s="1"/>
  <c r="Y323" i="3"/>
  <c r="Y322" i="3" s="1"/>
  <c r="Y321" i="3" s="1"/>
  <c r="Y326" i="3"/>
  <c r="Y325" i="3" s="1"/>
  <c r="Y328" i="3"/>
  <c r="Y327" i="3" s="1"/>
  <c r="Y330" i="3"/>
  <c r="Y329" i="3" s="1"/>
  <c r="Y333" i="3"/>
  <c r="Y332" i="3" s="1"/>
  <c r="Y331" i="3" s="1"/>
  <c r="Y338" i="3"/>
  <c r="Y337" i="3" s="1"/>
  <c r="Y336" i="3" s="1"/>
  <c r="Y341" i="3"/>
  <c r="Y340" i="3" s="1"/>
  <c r="Y339" i="3" s="1"/>
  <c r="Y344" i="3"/>
  <c r="Y343" i="3" s="1"/>
  <c r="Y342" i="3" s="1"/>
  <c r="Y347" i="3"/>
  <c r="Y346" i="3" s="1"/>
  <c r="Y345" i="3" s="1"/>
  <c r="Y350" i="3"/>
  <c r="Y349" i="3" s="1"/>
  <c r="Y352" i="3"/>
  <c r="Y351" i="3" s="1"/>
  <c r="Y355" i="3"/>
  <c r="Y354" i="3" s="1"/>
  <c r="Y357" i="3"/>
  <c r="Y356" i="3" s="1"/>
  <c r="Y360" i="3"/>
  <c r="Y359" i="3" s="1"/>
  <c r="Y358" i="3" s="1"/>
  <c r="Y363" i="3"/>
  <c r="Y362" i="3" s="1"/>
  <c r="Y361" i="3" s="1"/>
  <c r="Y366" i="3"/>
  <c r="Y365" i="3" s="1"/>
  <c r="Y364" i="3" s="1"/>
  <c r="Y369" i="3"/>
  <c r="Y368" i="3" s="1"/>
  <c r="Y367" i="3" s="1"/>
  <c r="Y372" i="3"/>
  <c r="Y371" i="3" s="1"/>
  <c r="Y370" i="3" s="1"/>
  <c r="Y376" i="3"/>
  <c r="Y375" i="3" s="1"/>
  <c r="Y374" i="3" s="1"/>
  <c r="Y373" i="3" s="1"/>
  <c r="Y381" i="3"/>
  <c r="Y380" i="3" s="1"/>
  <c r="Y379" i="3" s="1"/>
  <c r="Y378" i="3" s="1"/>
  <c r="Y385" i="3"/>
  <c r="Y384" i="3" s="1"/>
  <c r="Y383" i="3" s="1"/>
  <c r="Y382" i="3" s="1"/>
  <c r="Y389" i="3"/>
  <c r="Y388" i="3" s="1"/>
  <c r="Y387" i="3" s="1"/>
  <c r="Y392" i="3"/>
  <c r="Y391" i="3" s="1"/>
  <c r="Y390" i="3" s="1"/>
  <c r="Y395" i="3"/>
  <c r="Y394" i="3" s="1"/>
  <c r="Y393" i="3" s="1"/>
  <c r="Y398" i="3"/>
  <c r="Y397" i="3" s="1"/>
  <c r="Y396" i="3" s="1"/>
  <c r="Y401" i="3"/>
  <c r="Y402" i="3"/>
  <c r="Y405" i="3"/>
  <c r="Y404" i="3" s="1"/>
  <c r="Y403" i="3" s="1"/>
  <c r="Y409" i="3"/>
  <c r="Y408" i="3" s="1"/>
  <c r="Y407" i="3" s="1"/>
  <c r="Y412" i="3"/>
  <c r="Y411" i="3" s="1"/>
  <c r="Y410" i="3" s="1"/>
  <c r="Y417" i="3"/>
  <c r="Y416" i="3" s="1"/>
  <c r="Y415" i="3" s="1"/>
  <c r="Y414" i="3" s="1"/>
  <c r="Y421" i="3"/>
  <c r="Y420" i="3" s="1"/>
  <c r="Y423" i="3"/>
  <c r="Y422" i="3" s="1"/>
  <c r="Y426" i="3"/>
  <c r="Y425" i="3" s="1"/>
  <c r="Y428" i="3"/>
  <c r="Y427" i="3" s="1"/>
  <c r="Y431" i="3"/>
  <c r="Y430" i="3" s="1"/>
  <c r="Y429" i="3" s="1"/>
  <c r="Y434" i="3"/>
  <c r="Y433" i="3" s="1"/>
  <c r="Y436" i="3"/>
  <c r="Y435" i="3" s="1"/>
  <c r="Y439" i="3"/>
  <c r="Y438" i="3" s="1"/>
  <c r="Y437" i="3" s="1"/>
  <c r="Y444" i="3"/>
  <c r="Y443" i="3" s="1"/>
  <c r="Y442" i="3" s="1"/>
  <c r="Y441" i="3" s="1"/>
  <c r="Y448" i="3"/>
  <c r="Y447" i="3" s="1"/>
  <c r="Y446" i="3" s="1"/>
  <c r="Y445" i="3" s="1"/>
  <c r="AV23" i="3" l="1"/>
  <c r="AK9" i="1"/>
  <c r="AV19" i="3"/>
  <c r="AV20" i="1"/>
  <c r="AV16" i="1"/>
  <c r="AV15" i="1" s="1"/>
  <c r="AS15" i="1"/>
  <c r="AS9" i="1" s="1"/>
  <c r="BN9" i="1"/>
  <c r="Y406" i="3"/>
  <c r="CL481" i="1"/>
  <c r="Y146" i="3"/>
  <c r="AV33" i="3"/>
  <c r="AV32" i="3" s="1"/>
  <c r="AV31" i="3"/>
  <c r="AV30" i="3" s="1"/>
  <c r="AS29" i="3"/>
  <c r="AS14" i="3"/>
  <c r="BN14" i="3"/>
  <c r="AV17" i="3"/>
  <c r="CI14" i="3"/>
  <c r="AV20" i="3"/>
  <c r="AV15" i="3"/>
  <c r="Y84" i="3"/>
  <c r="Y187" i="3"/>
  <c r="Y424" i="3"/>
  <c r="Y400" i="3"/>
  <c r="Y399" i="3" s="1"/>
  <c r="Y386" i="3" s="1"/>
  <c r="Y63" i="3"/>
  <c r="Y62" i="3" s="1"/>
  <c r="Y440" i="3"/>
  <c r="Y432" i="3"/>
  <c r="Y353" i="3"/>
  <c r="Y348" i="3"/>
  <c r="Y419" i="3"/>
  <c r="Y324" i="3"/>
  <c r="Y315" i="3" s="1"/>
  <c r="Y310" i="3"/>
  <c r="Y309" i="3" s="1"/>
  <c r="Y269" i="3"/>
  <c r="Y223" i="3"/>
  <c r="Y198" i="3"/>
  <c r="Y164" i="3"/>
  <c r="Y154" i="3"/>
  <c r="Y111" i="3"/>
  <c r="Y110" i="3" s="1"/>
  <c r="Y109" i="3" s="1"/>
  <c r="Y37" i="3"/>
  <c r="Y13" i="3" s="1"/>
  <c r="Y8" i="3"/>
  <c r="Y7" i="3" s="1"/>
  <c r="Y135" i="3"/>
  <c r="Y120" i="3"/>
  <c r="Y119" i="3" s="1"/>
  <c r="Y118" i="3" s="1"/>
  <c r="Y107" i="3"/>
  <c r="Y130" i="3" l="1"/>
  <c r="AV29" i="3"/>
  <c r="AV14" i="3"/>
  <c r="Y377" i="3"/>
  <c r="Y335" i="3"/>
  <c r="Y334" i="3" s="1"/>
  <c r="Y153" i="3"/>
  <c r="Y197" i="3"/>
  <c r="Y6" i="3"/>
  <c r="Y418" i="3"/>
  <c r="Y413" i="3" s="1"/>
  <c r="Y449" i="3" l="1"/>
  <c r="P211" i="1" l="1"/>
  <c r="N211" i="1"/>
  <c r="N157" i="1"/>
  <c r="Z35" i="1" l="1"/>
  <c r="Z37" i="1"/>
  <c r="Z39" i="1"/>
  <c r="Z41" i="1"/>
  <c r="Z44" i="1"/>
  <c r="Z47" i="1"/>
  <c r="Z50" i="1"/>
  <c r="Z53" i="1"/>
  <c r="Z57" i="1"/>
  <c r="Z61" i="1"/>
  <c r="Z64" i="1"/>
  <c r="Z70" i="1"/>
  <c r="Z73" i="1"/>
  <c r="Z76" i="1"/>
  <c r="Z79" i="1"/>
  <c r="Z84" i="1"/>
  <c r="Z86" i="1"/>
  <c r="Z88" i="1"/>
  <c r="Z93" i="1"/>
  <c r="Z95" i="1"/>
  <c r="Z97" i="1"/>
  <c r="Z100" i="1"/>
  <c r="Z109" i="1"/>
  <c r="Z112" i="1"/>
  <c r="Z116" i="1"/>
  <c r="Z120" i="1"/>
  <c r="Z123" i="1"/>
  <c r="Z128" i="1"/>
  <c r="Z129" i="1"/>
  <c r="Z130" i="1"/>
  <c r="Z131" i="1"/>
  <c r="Z134" i="1"/>
  <c r="Z138" i="1"/>
  <c r="Z141" i="1"/>
  <c r="Z144" i="1"/>
  <c r="Z147" i="1"/>
  <c r="Z150" i="1"/>
  <c r="Z153" i="1"/>
  <c r="Z157" i="1"/>
  <c r="Z161" i="1"/>
  <c r="Z164" i="1"/>
  <c r="Z172" i="1"/>
  <c r="Z175" i="1"/>
  <c r="Z178" i="1"/>
  <c r="Z181" i="1"/>
  <c r="Z184" i="1"/>
  <c r="Z187" i="1"/>
  <c r="Z192" i="1"/>
  <c r="Z195" i="1"/>
  <c r="Z198" i="1"/>
  <c r="Z201" i="1"/>
  <c r="Z203" i="1"/>
  <c r="Z206" i="1"/>
  <c r="Z208" i="1"/>
  <c r="Z214" i="1"/>
  <c r="Z217" i="1"/>
  <c r="Z220" i="1"/>
  <c r="Z223" i="1"/>
  <c r="Z226" i="1"/>
  <c r="Z230" i="1"/>
  <c r="Z235" i="1"/>
  <c r="Z239" i="1"/>
  <c r="Z242" i="1"/>
  <c r="Z246" i="1"/>
  <c r="Z251" i="1"/>
  <c r="Z254" i="1"/>
  <c r="Z258" i="1"/>
  <c r="Z260" i="1"/>
  <c r="Z263" i="1"/>
  <c r="Z265" i="1"/>
  <c r="Z268" i="1"/>
  <c r="Z271" i="1"/>
  <c r="Z273" i="1"/>
  <c r="Z276" i="1"/>
  <c r="Z283" i="1"/>
  <c r="Z286" i="1"/>
  <c r="Z289" i="1"/>
  <c r="Z292" i="1"/>
  <c r="Z295" i="1"/>
  <c r="Z298" i="1"/>
  <c r="Z301" i="1"/>
  <c r="Z304" i="1"/>
  <c r="Z307" i="1"/>
  <c r="Z311" i="1"/>
  <c r="Z314" i="1"/>
  <c r="Z317" i="1"/>
  <c r="Z323" i="1"/>
  <c r="Z326" i="1"/>
  <c r="Z332" i="1"/>
  <c r="Z338" i="1"/>
  <c r="Z341" i="1"/>
  <c r="Z342" i="1"/>
  <c r="Z343" i="1"/>
  <c r="Z344" i="1"/>
  <c r="Z347" i="1"/>
  <c r="Z350" i="1"/>
  <c r="Z353" i="1"/>
  <c r="Z360" i="1"/>
  <c r="Z363" i="1"/>
  <c r="Z366" i="1"/>
  <c r="Z369" i="1"/>
  <c r="Z372" i="1"/>
  <c r="Z375" i="1"/>
  <c r="Z378" i="1"/>
  <c r="Z382" i="1"/>
  <c r="Z384" i="1"/>
  <c r="Z393" i="1"/>
  <c r="Z396" i="1"/>
  <c r="Z398" i="1"/>
  <c r="Z400" i="1"/>
  <c r="Z403" i="1"/>
  <c r="Z408" i="1"/>
  <c r="Z412" i="1"/>
  <c r="Z415" i="1"/>
  <c r="Z418" i="1"/>
  <c r="Z419" i="1"/>
  <c r="Z422" i="1"/>
  <c r="Z426" i="1"/>
  <c r="Z432" i="1"/>
  <c r="Z434" i="1"/>
  <c r="Z437" i="1"/>
  <c r="Z441" i="1"/>
  <c r="Z445" i="1"/>
  <c r="Z450" i="1"/>
  <c r="Z454" i="1"/>
  <c r="Z460" i="1"/>
  <c r="Z462" i="1"/>
  <c r="Z468" i="1"/>
  <c r="Z471" i="1"/>
  <c r="Z474" i="1"/>
  <c r="Z32" i="1"/>
  <c r="V32" i="1"/>
  <c r="V31" i="1" s="1"/>
  <c r="V30" i="1" s="1"/>
  <c r="W32" i="1"/>
  <c r="W31" i="1" s="1"/>
  <c r="W30" i="1" s="1"/>
  <c r="V35" i="1"/>
  <c r="W35" i="1"/>
  <c r="V37" i="1"/>
  <c r="W37" i="1"/>
  <c r="V39" i="1"/>
  <c r="W39" i="1"/>
  <c r="V41" i="1"/>
  <c r="W41" i="1"/>
  <c r="V44" i="1"/>
  <c r="W44" i="1"/>
  <c r="V47" i="1"/>
  <c r="W47" i="1"/>
  <c r="V50" i="1"/>
  <c r="W50" i="1"/>
  <c r="V53" i="1"/>
  <c r="W53" i="1"/>
  <c r="X53" i="1"/>
  <c r="V57" i="1"/>
  <c r="X57" i="1"/>
  <c r="V61" i="1"/>
  <c r="X61" i="1"/>
  <c r="V64" i="1"/>
  <c r="W64" i="1"/>
  <c r="W67" i="1"/>
  <c r="V70" i="1"/>
  <c r="W70" i="1"/>
  <c r="V73" i="1"/>
  <c r="W73" i="1"/>
  <c r="V76" i="1"/>
  <c r="W76" i="1"/>
  <c r="V79" i="1"/>
  <c r="X79" i="1"/>
  <c r="V84" i="1"/>
  <c r="W84" i="1"/>
  <c r="X84" i="1"/>
  <c r="V86" i="1"/>
  <c r="W86" i="1"/>
  <c r="X86" i="1"/>
  <c r="V88" i="1"/>
  <c r="X88" i="1"/>
  <c r="V93" i="1"/>
  <c r="W93" i="1"/>
  <c r="V95" i="1"/>
  <c r="W95" i="1"/>
  <c r="V97" i="1"/>
  <c r="W97" i="1"/>
  <c r="V100" i="1"/>
  <c r="W100" i="1"/>
  <c r="X105" i="1"/>
  <c r="V109" i="1"/>
  <c r="W109" i="1"/>
  <c r="V112" i="1"/>
  <c r="W112" i="1"/>
  <c r="V116" i="1"/>
  <c r="W116" i="1"/>
  <c r="V120" i="1"/>
  <c r="W120" i="1"/>
  <c r="V123" i="1"/>
  <c r="W123" i="1"/>
  <c r="X123" i="1"/>
  <c r="V128" i="1"/>
  <c r="W128" i="1"/>
  <c r="V129" i="1"/>
  <c r="W129" i="1"/>
  <c r="X129" i="1"/>
  <c r="V130" i="1"/>
  <c r="W130" i="1"/>
  <c r="X130" i="1"/>
  <c r="V131" i="1"/>
  <c r="W131" i="1"/>
  <c r="V134" i="1"/>
  <c r="W134" i="1"/>
  <c r="V138" i="1"/>
  <c r="W138" i="1"/>
  <c r="V141" i="1"/>
  <c r="W141" i="1"/>
  <c r="V144" i="1"/>
  <c r="W144" i="1"/>
  <c r="V147" i="1"/>
  <c r="W147" i="1"/>
  <c r="V150" i="1"/>
  <c r="W150" i="1"/>
  <c r="X150" i="1"/>
  <c r="V153" i="1"/>
  <c r="W153" i="1"/>
  <c r="X153" i="1"/>
  <c r="V157" i="1"/>
  <c r="W157" i="1"/>
  <c r="X157" i="1"/>
  <c r="V161" i="1"/>
  <c r="W161" i="1"/>
  <c r="X161" i="1"/>
  <c r="V164" i="1"/>
  <c r="W164" i="1"/>
  <c r="X164" i="1"/>
  <c r="V172" i="1"/>
  <c r="W172" i="1"/>
  <c r="X172" i="1"/>
  <c r="V175" i="1"/>
  <c r="W175" i="1"/>
  <c r="V178" i="1"/>
  <c r="W178" i="1"/>
  <c r="V181" i="1"/>
  <c r="W181" i="1"/>
  <c r="V184" i="1"/>
  <c r="W184" i="1"/>
  <c r="V187" i="1"/>
  <c r="X187" i="1"/>
  <c r="V192" i="1"/>
  <c r="X192" i="1"/>
  <c r="V195" i="1"/>
  <c r="W195" i="1"/>
  <c r="V198" i="1"/>
  <c r="W198" i="1"/>
  <c r="V201" i="1"/>
  <c r="W201" i="1"/>
  <c r="V203" i="1"/>
  <c r="W203" i="1"/>
  <c r="V206" i="1"/>
  <c r="W206" i="1"/>
  <c r="X206" i="1"/>
  <c r="V208" i="1"/>
  <c r="W208" i="1"/>
  <c r="X208" i="1"/>
  <c r="W211" i="1"/>
  <c r="V214" i="1"/>
  <c r="W214" i="1"/>
  <c r="V217" i="1"/>
  <c r="W217" i="1"/>
  <c r="X217" i="1"/>
  <c r="V220" i="1"/>
  <c r="W220" i="1"/>
  <c r="X220" i="1"/>
  <c r="V223" i="1"/>
  <c r="W223" i="1"/>
  <c r="V226" i="1"/>
  <c r="W226" i="1"/>
  <c r="X226" i="1"/>
  <c r="V230" i="1"/>
  <c r="W230" i="1"/>
  <c r="V235" i="1"/>
  <c r="W235" i="1"/>
  <c r="V239" i="1"/>
  <c r="X239" i="1"/>
  <c r="V242" i="1"/>
  <c r="W242" i="1"/>
  <c r="X242" i="1"/>
  <c r="V246" i="1"/>
  <c r="W246" i="1"/>
  <c r="V251" i="1"/>
  <c r="W251" i="1"/>
  <c r="V254" i="1"/>
  <c r="W254" i="1"/>
  <c r="X254" i="1"/>
  <c r="V258" i="1"/>
  <c r="W258" i="1"/>
  <c r="V260" i="1"/>
  <c r="W260" i="1"/>
  <c r="V263" i="1"/>
  <c r="W263" i="1"/>
  <c r="V265" i="1"/>
  <c r="W265" i="1"/>
  <c r="V268" i="1"/>
  <c r="W268" i="1"/>
  <c r="V271" i="1"/>
  <c r="W271" i="1"/>
  <c r="X271" i="1"/>
  <c r="V273" i="1"/>
  <c r="W273" i="1"/>
  <c r="X273" i="1"/>
  <c r="V276" i="1"/>
  <c r="W276" i="1"/>
  <c r="X276" i="1"/>
  <c r="W277" i="1"/>
  <c r="X277" i="1"/>
  <c r="V283" i="1"/>
  <c r="X283" i="1"/>
  <c r="V286" i="1"/>
  <c r="W286" i="1"/>
  <c r="V289" i="1"/>
  <c r="W289" i="1"/>
  <c r="V292" i="1"/>
  <c r="W292" i="1"/>
  <c r="V295" i="1"/>
  <c r="W295" i="1"/>
  <c r="V298" i="1"/>
  <c r="V213" i="3" s="1"/>
  <c r="V212" i="3" s="1"/>
  <c r="V211" i="3" s="1"/>
  <c r="W298" i="1"/>
  <c r="W213" i="3" s="1"/>
  <c r="W212" i="3" s="1"/>
  <c r="W211" i="3" s="1"/>
  <c r="V301" i="1"/>
  <c r="V216" i="3" s="1"/>
  <c r="V215" i="3" s="1"/>
  <c r="V214" i="3" s="1"/>
  <c r="X301" i="1"/>
  <c r="X216" i="3" s="1"/>
  <c r="X215" i="3" s="1"/>
  <c r="X214" i="3" s="1"/>
  <c r="V304" i="1"/>
  <c r="V219" i="3" s="1"/>
  <c r="V218" i="3" s="1"/>
  <c r="V217" i="3" s="1"/>
  <c r="W304" i="1"/>
  <c r="W219" i="3" s="1"/>
  <c r="W218" i="3" s="1"/>
  <c r="W217" i="3" s="1"/>
  <c r="X304" i="1"/>
  <c r="X219" i="3" s="1"/>
  <c r="X218" i="3" s="1"/>
  <c r="X217" i="3" s="1"/>
  <c r="V307" i="1"/>
  <c r="W307" i="1"/>
  <c r="X307" i="1"/>
  <c r="V311" i="1"/>
  <c r="X311" i="1"/>
  <c r="V314" i="1"/>
  <c r="W314" i="1"/>
  <c r="V317" i="1"/>
  <c r="V232" i="3" s="1"/>
  <c r="V231" i="3" s="1"/>
  <c r="V230" i="3" s="1"/>
  <c r="W317" i="1"/>
  <c r="W232" i="3" s="1"/>
  <c r="W231" i="3" s="1"/>
  <c r="W230" i="3" s="1"/>
  <c r="W320" i="1"/>
  <c r="W235" i="3" s="1"/>
  <c r="W234" i="3" s="1"/>
  <c r="W233" i="3" s="1"/>
  <c r="V323" i="1"/>
  <c r="V238" i="3" s="1"/>
  <c r="V237" i="3" s="1"/>
  <c r="V236" i="3" s="1"/>
  <c r="W323" i="1"/>
  <c r="W238" i="3" s="1"/>
  <c r="W237" i="3" s="1"/>
  <c r="W236" i="3" s="1"/>
  <c r="V326" i="1"/>
  <c r="W326" i="1"/>
  <c r="W329" i="1"/>
  <c r="V332" i="1"/>
  <c r="W332" i="1"/>
  <c r="X332" i="1"/>
  <c r="V338" i="1"/>
  <c r="V253" i="3" s="1"/>
  <c r="V252" i="3" s="1"/>
  <c r="V251" i="3" s="1"/>
  <c r="X338" i="1"/>
  <c r="X253" i="3" s="1"/>
  <c r="X252" i="3" s="1"/>
  <c r="X251" i="3" s="1"/>
  <c r="V341" i="1"/>
  <c r="X341" i="1"/>
  <c r="V342" i="1"/>
  <c r="W342" i="1"/>
  <c r="X342" i="1"/>
  <c r="V343" i="1"/>
  <c r="W343" i="1"/>
  <c r="X343" i="1"/>
  <c r="V344" i="1"/>
  <c r="W344" i="1"/>
  <c r="X344" i="1"/>
  <c r="V347" i="1"/>
  <c r="W347" i="1"/>
  <c r="X347" i="1"/>
  <c r="V350" i="1"/>
  <c r="V265" i="3" s="1"/>
  <c r="V264" i="3" s="1"/>
  <c r="V263" i="3" s="1"/>
  <c r="W350" i="1"/>
  <c r="W265" i="3" s="1"/>
  <c r="W264" i="3" s="1"/>
  <c r="W263" i="3" s="1"/>
  <c r="X350" i="1"/>
  <c r="X265" i="3" s="1"/>
  <c r="X264" i="3" s="1"/>
  <c r="X263" i="3" s="1"/>
  <c r="V353" i="1"/>
  <c r="W353" i="1"/>
  <c r="X353" i="1"/>
  <c r="W357" i="1"/>
  <c r="V360" i="1"/>
  <c r="V290" i="3" s="1"/>
  <c r="V289" i="3" s="1"/>
  <c r="V288" i="3" s="1"/>
  <c r="W360" i="1"/>
  <c r="W290" i="3" s="1"/>
  <c r="W289" i="3" s="1"/>
  <c r="W288" i="3" s="1"/>
  <c r="V363" i="1"/>
  <c r="V293" i="3" s="1"/>
  <c r="V292" i="3" s="1"/>
  <c r="V291" i="3" s="1"/>
  <c r="W363" i="1"/>
  <c r="W293" i="3" s="1"/>
  <c r="W292" i="3" s="1"/>
  <c r="W291" i="3" s="1"/>
  <c r="V366" i="1"/>
  <c r="V296" i="3" s="1"/>
  <c r="V295" i="3" s="1"/>
  <c r="V294" i="3" s="1"/>
  <c r="W366" i="1"/>
  <c r="W296" i="3" s="1"/>
  <c r="W295" i="3" s="1"/>
  <c r="W294" i="3" s="1"/>
  <c r="V369" i="1"/>
  <c r="W369" i="1"/>
  <c r="V372" i="1"/>
  <c r="W372" i="1"/>
  <c r="V375" i="1"/>
  <c r="W375" i="1"/>
  <c r="X375" i="1"/>
  <c r="V378" i="1"/>
  <c r="X378" i="1"/>
  <c r="V382" i="1"/>
  <c r="W382" i="1"/>
  <c r="V384" i="1"/>
  <c r="W384" i="1"/>
  <c r="V393" i="1"/>
  <c r="W393" i="1"/>
  <c r="V396" i="1"/>
  <c r="W396" i="1"/>
  <c r="V398" i="1"/>
  <c r="W398" i="1"/>
  <c r="V400" i="1"/>
  <c r="W400" i="1"/>
  <c r="V403" i="1"/>
  <c r="X403" i="1"/>
  <c r="V408" i="1"/>
  <c r="X408" i="1"/>
  <c r="V412" i="1"/>
  <c r="X412" i="1"/>
  <c r="V415" i="1"/>
  <c r="V398" i="3" s="1"/>
  <c r="V397" i="3" s="1"/>
  <c r="V396" i="3" s="1"/>
  <c r="X415" i="1"/>
  <c r="X398" i="3" s="1"/>
  <c r="X397" i="3" s="1"/>
  <c r="X396" i="3" s="1"/>
  <c r="V418" i="1"/>
  <c r="X418" i="1"/>
  <c r="V419" i="1"/>
  <c r="X419" i="1"/>
  <c r="V422" i="1"/>
  <c r="X422" i="1"/>
  <c r="V426" i="1"/>
  <c r="X426" i="1"/>
  <c r="V432" i="1"/>
  <c r="W432" i="1"/>
  <c r="V434" i="1"/>
  <c r="W434" i="1"/>
  <c r="V437" i="1"/>
  <c r="W437" i="1"/>
  <c r="X437" i="1"/>
  <c r="V441" i="1"/>
  <c r="W441" i="1"/>
  <c r="V445" i="1"/>
  <c r="W445" i="1"/>
  <c r="X445" i="1"/>
  <c r="V450" i="1"/>
  <c r="X450" i="1"/>
  <c r="V454" i="1"/>
  <c r="W454" i="1"/>
  <c r="V460" i="1"/>
  <c r="W460" i="1"/>
  <c r="V462" i="1"/>
  <c r="W462" i="1"/>
  <c r="V468" i="1"/>
  <c r="W468" i="1"/>
  <c r="V471" i="1"/>
  <c r="W471" i="1"/>
  <c r="W474" i="1"/>
  <c r="X474" i="1"/>
  <c r="V474" i="1"/>
  <c r="L15" i="2"/>
  <c r="L14" i="2" s="1"/>
  <c r="M15" i="2"/>
  <c r="M14" i="2" s="1"/>
  <c r="N15" i="2"/>
  <c r="N14" i="2" s="1"/>
  <c r="P15" i="2"/>
  <c r="P14" i="2" s="1"/>
  <c r="Q15" i="2"/>
  <c r="Q14" i="2" s="1"/>
  <c r="R15" i="2"/>
  <c r="R14" i="2" s="1"/>
  <c r="T15" i="2"/>
  <c r="T14" i="2" s="1"/>
  <c r="U15" i="2"/>
  <c r="U14" i="2" s="1"/>
  <c r="L25" i="2"/>
  <c r="M25" i="2"/>
  <c r="N25" i="2"/>
  <c r="P25" i="2"/>
  <c r="Q25" i="2"/>
  <c r="R25" i="2"/>
  <c r="T25" i="2"/>
  <c r="U25" i="2"/>
  <c r="K31" i="2"/>
  <c r="K30" i="2" s="1"/>
  <c r="K29" i="2" s="1"/>
  <c r="L31" i="2"/>
  <c r="L30" i="2" s="1"/>
  <c r="L29" i="2" s="1"/>
  <c r="M31" i="2"/>
  <c r="M30" i="2" s="1"/>
  <c r="M29" i="2" s="1"/>
  <c r="N31" i="2"/>
  <c r="N30" i="2" s="1"/>
  <c r="N29" i="2" s="1"/>
  <c r="O31" i="2"/>
  <c r="O30" i="2" s="1"/>
  <c r="O29" i="2" s="1"/>
  <c r="P31" i="2"/>
  <c r="P30" i="2" s="1"/>
  <c r="P29" i="2" s="1"/>
  <c r="Q31" i="2"/>
  <c r="Q30" i="2" s="1"/>
  <c r="Q29" i="2" s="1"/>
  <c r="R31" i="2"/>
  <c r="R30" i="2" s="1"/>
  <c r="R29" i="2" s="1"/>
  <c r="S31" i="2"/>
  <c r="S30" i="2" s="1"/>
  <c r="S29" i="2" s="1"/>
  <c r="T31" i="2"/>
  <c r="T30" i="2" s="1"/>
  <c r="T29" i="2" s="1"/>
  <c r="U31" i="2"/>
  <c r="U30" i="2" s="1"/>
  <c r="U29" i="2" s="1"/>
  <c r="K34" i="2"/>
  <c r="K33" i="2" s="1"/>
  <c r="K32" i="2" s="1"/>
  <c r="M34" i="2"/>
  <c r="M33" i="2" s="1"/>
  <c r="M32" i="2" s="1"/>
  <c r="N34" i="2"/>
  <c r="N33" i="2" s="1"/>
  <c r="N32" i="2" s="1"/>
  <c r="O34" i="2"/>
  <c r="O33" i="2" s="1"/>
  <c r="O32" i="2" s="1"/>
  <c r="Q34" i="2"/>
  <c r="Q33" i="2" s="1"/>
  <c r="Q32" i="2" s="1"/>
  <c r="R34" i="2"/>
  <c r="R33" i="2" s="1"/>
  <c r="R32" i="2" s="1"/>
  <c r="S34" i="2"/>
  <c r="S33" i="2" s="1"/>
  <c r="S32" i="2" s="1"/>
  <c r="U34" i="2"/>
  <c r="U33" i="2" s="1"/>
  <c r="U32" i="2" s="1"/>
  <c r="K37" i="2"/>
  <c r="K36" i="2" s="1"/>
  <c r="M37" i="2"/>
  <c r="M36" i="2" s="1"/>
  <c r="N37" i="2"/>
  <c r="N36" i="2" s="1"/>
  <c r="O37" i="2"/>
  <c r="O36" i="2" s="1"/>
  <c r="Q37" i="2"/>
  <c r="Q36" i="2" s="1"/>
  <c r="R37" i="2"/>
  <c r="R36" i="2" s="1"/>
  <c r="S37" i="2"/>
  <c r="S36" i="2" s="1"/>
  <c r="U37" i="2"/>
  <c r="U36" i="2" s="1"/>
  <c r="K39" i="2"/>
  <c r="K38" i="2" s="1"/>
  <c r="M39" i="2"/>
  <c r="M38" i="2" s="1"/>
  <c r="N39" i="2"/>
  <c r="N38" i="2" s="1"/>
  <c r="O39" i="2"/>
  <c r="O38" i="2" s="1"/>
  <c r="Q39" i="2"/>
  <c r="Q38" i="2" s="1"/>
  <c r="R39" i="2"/>
  <c r="R38" i="2" s="1"/>
  <c r="S39" i="2"/>
  <c r="S38" i="2" s="1"/>
  <c r="U39" i="2"/>
  <c r="U38" i="2" s="1"/>
  <c r="K41" i="2"/>
  <c r="K40" i="2" s="1"/>
  <c r="M41" i="2"/>
  <c r="M40" i="2" s="1"/>
  <c r="N41" i="2"/>
  <c r="N40" i="2" s="1"/>
  <c r="O41" i="2"/>
  <c r="O40" i="2" s="1"/>
  <c r="Q41" i="2"/>
  <c r="Q40" i="2" s="1"/>
  <c r="R41" i="2"/>
  <c r="R40" i="2" s="1"/>
  <c r="S41" i="2"/>
  <c r="S40" i="2" s="1"/>
  <c r="U41" i="2"/>
  <c r="U40" i="2" s="1"/>
  <c r="K43" i="2"/>
  <c r="K42" i="2" s="1"/>
  <c r="M43" i="2"/>
  <c r="M42" i="2" s="1"/>
  <c r="N43" i="2"/>
  <c r="N42" i="2" s="1"/>
  <c r="O43" i="2"/>
  <c r="O42" i="2" s="1"/>
  <c r="Q43" i="2"/>
  <c r="Q42" i="2" s="1"/>
  <c r="R43" i="2"/>
  <c r="R42" i="2" s="1"/>
  <c r="S43" i="2"/>
  <c r="S42" i="2" s="1"/>
  <c r="U43" i="2"/>
  <c r="U42" i="2" s="1"/>
  <c r="K46" i="2"/>
  <c r="K45" i="2" s="1"/>
  <c r="K44" i="2" s="1"/>
  <c r="M46" i="2"/>
  <c r="M45" i="2" s="1"/>
  <c r="M44" i="2" s="1"/>
  <c r="N46" i="2"/>
  <c r="N45" i="2" s="1"/>
  <c r="N44" i="2" s="1"/>
  <c r="O46" i="2"/>
  <c r="O45" i="2" s="1"/>
  <c r="O44" i="2" s="1"/>
  <c r="Q46" i="2"/>
  <c r="Q45" i="2" s="1"/>
  <c r="Q44" i="2" s="1"/>
  <c r="R46" i="2"/>
  <c r="R45" i="2" s="1"/>
  <c r="R44" i="2" s="1"/>
  <c r="S46" i="2"/>
  <c r="S45" i="2" s="1"/>
  <c r="S44" i="2" s="1"/>
  <c r="U46" i="2"/>
  <c r="U45" i="2" s="1"/>
  <c r="U44" i="2" s="1"/>
  <c r="K49" i="2"/>
  <c r="K48" i="2" s="1"/>
  <c r="K47" i="2" s="1"/>
  <c r="M49" i="2"/>
  <c r="M48" i="2" s="1"/>
  <c r="M47" i="2" s="1"/>
  <c r="N49" i="2"/>
  <c r="N48" i="2" s="1"/>
  <c r="N47" i="2" s="1"/>
  <c r="O49" i="2"/>
  <c r="O48" i="2" s="1"/>
  <c r="O47" i="2" s="1"/>
  <c r="Q49" i="2"/>
  <c r="Q48" i="2" s="1"/>
  <c r="Q47" i="2" s="1"/>
  <c r="R49" i="2"/>
  <c r="R48" i="2" s="1"/>
  <c r="R47" i="2" s="1"/>
  <c r="S49" i="2"/>
  <c r="S48" i="2" s="1"/>
  <c r="S47" i="2" s="1"/>
  <c r="U49" i="2"/>
  <c r="U48" i="2" s="1"/>
  <c r="U47" i="2" s="1"/>
  <c r="K52" i="2"/>
  <c r="K51" i="2" s="1"/>
  <c r="K50" i="2" s="1"/>
  <c r="M52" i="2"/>
  <c r="M51" i="2" s="1"/>
  <c r="M50" i="2" s="1"/>
  <c r="N52" i="2"/>
  <c r="N51" i="2" s="1"/>
  <c r="N50" i="2" s="1"/>
  <c r="O52" i="2"/>
  <c r="O51" i="2" s="1"/>
  <c r="O50" i="2" s="1"/>
  <c r="Q52" i="2"/>
  <c r="Q51" i="2" s="1"/>
  <c r="Q50" i="2" s="1"/>
  <c r="R52" i="2"/>
  <c r="R51" i="2" s="1"/>
  <c r="R50" i="2" s="1"/>
  <c r="S52" i="2"/>
  <c r="S51" i="2" s="1"/>
  <c r="S50" i="2" s="1"/>
  <c r="U52" i="2"/>
  <c r="U51" i="2" s="1"/>
  <c r="U50" i="2" s="1"/>
  <c r="K55" i="2"/>
  <c r="K54" i="2" s="1"/>
  <c r="K53" i="2" s="1"/>
  <c r="M55" i="2"/>
  <c r="M54" i="2" s="1"/>
  <c r="M53" i="2" s="1"/>
  <c r="N55" i="2"/>
  <c r="N54" i="2" s="1"/>
  <c r="N53" i="2" s="1"/>
  <c r="O55" i="2"/>
  <c r="O54" i="2" s="1"/>
  <c r="O53" i="2" s="1"/>
  <c r="Q55" i="2"/>
  <c r="Q54" i="2" s="1"/>
  <c r="Q53" i="2" s="1"/>
  <c r="R55" i="2"/>
  <c r="R54" i="2" s="1"/>
  <c r="R53" i="2" s="1"/>
  <c r="S55" i="2"/>
  <c r="S54" i="2" s="1"/>
  <c r="S53" i="2" s="1"/>
  <c r="U55" i="2"/>
  <c r="U54" i="2" s="1"/>
  <c r="U53" i="2" s="1"/>
  <c r="K58" i="2"/>
  <c r="K57" i="2" s="1"/>
  <c r="K56" i="2" s="1"/>
  <c r="L58" i="2"/>
  <c r="L57" i="2" s="1"/>
  <c r="L56" i="2" s="1"/>
  <c r="N58" i="2"/>
  <c r="N57" i="2" s="1"/>
  <c r="N56" i="2" s="1"/>
  <c r="O58" i="2"/>
  <c r="O57" i="2" s="1"/>
  <c r="O56" i="2" s="1"/>
  <c r="P58" i="2"/>
  <c r="P57" i="2" s="1"/>
  <c r="P56" i="2" s="1"/>
  <c r="R58" i="2"/>
  <c r="R57" i="2" s="1"/>
  <c r="R56" i="2" s="1"/>
  <c r="S58" i="2"/>
  <c r="S57" i="2" s="1"/>
  <c r="S56" i="2" s="1"/>
  <c r="T58" i="2"/>
  <c r="T57" i="2" s="1"/>
  <c r="T56" i="2" s="1"/>
  <c r="K63" i="2"/>
  <c r="K62" i="2" s="1"/>
  <c r="K61" i="2" s="1"/>
  <c r="M63" i="2"/>
  <c r="M62" i="2" s="1"/>
  <c r="M61" i="2" s="1"/>
  <c r="N63" i="2"/>
  <c r="N62" i="2" s="1"/>
  <c r="N61" i="2" s="1"/>
  <c r="O63" i="2"/>
  <c r="O62" i="2" s="1"/>
  <c r="O61" i="2" s="1"/>
  <c r="Q63" i="2"/>
  <c r="Q62" i="2" s="1"/>
  <c r="Q61" i="2" s="1"/>
  <c r="R63" i="2"/>
  <c r="R62" i="2" s="1"/>
  <c r="R61" i="2" s="1"/>
  <c r="S63" i="2"/>
  <c r="S62" i="2" s="1"/>
  <c r="S61" i="2" s="1"/>
  <c r="U63" i="2"/>
  <c r="U62" i="2" s="1"/>
  <c r="U61" i="2" s="1"/>
  <c r="K66" i="2"/>
  <c r="K65" i="2" s="1"/>
  <c r="K64" i="2" s="1"/>
  <c r="M66" i="2"/>
  <c r="M65" i="2" s="1"/>
  <c r="M64" i="2" s="1"/>
  <c r="N66" i="2"/>
  <c r="N65" i="2" s="1"/>
  <c r="N64" i="2" s="1"/>
  <c r="O66" i="2"/>
  <c r="O65" i="2" s="1"/>
  <c r="O64" i="2" s="1"/>
  <c r="Q66" i="2"/>
  <c r="Q65" i="2" s="1"/>
  <c r="Q64" i="2" s="1"/>
  <c r="R66" i="2"/>
  <c r="R65" i="2" s="1"/>
  <c r="R64" i="2" s="1"/>
  <c r="S66" i="2"/>
  <c r="S65" i="2" s="1"/>
  <c r="S64" i="2" s="1"/>
  <c r="U66" i="2"/>
  <c r="U65" i="2" s="1"/>
  <c r="U64" i="2" s="1"/>
  <c r="K69" i="2"/>
  <c r="K68" i="2" s="1"/>
  <c r="K67" i="2" s="1"/>
  <c r="M69" i="2"/>
  <c r="M68" i="2" s="1"/>
  <c r="M67" i="2" s="1"/>
  <c r="N69" i="2"/>
  <c r="N68" i="2" s="1"/>
  <c r="N67" i="2" s="1"/>
  <c r="O69" i="2"/>
  <c r="O68" i="2" s="1"/>
  <c r="O67" i="2" s="1"/>
  <c r="Q69" i="2"/>
  <c r="Q68" i="2" s="1"/>
  <c r="Q67" i="2" s="1"/>
  <c r="R69" i="2"/>
  <c r="R68" i="2" s="1"/>
  <c r="R67" i="2" s="1"/>
  <c r="S69" i="2"/>
  <c r="S68" i="2" s="1"/>
  <c r="S67" i="2" s="1"/>
  <c r="U69" i="2"/>
  <c r="U68" i="2" s="1"/>
  <c r="U67" i="2" s="1"/>
  <c r="K72" i="2"/>
  <c r="K71" i="2" s="1"/>
  <c r="K70" i="2" s="1"/>
  <c r="M72" i="2"/>
  <c r="M71" i="2" s="1"/>
  <c r="M70" i="2" s="1"/>
  <c r="N72" i="2"/>
  <c r="N71" i="2" s="1"/>
  <c r="N70" i="2" s="1"/>
  <c r="O72" i="2"/>
  <c r="O71" i="2" s="1"/>
  <c r="O70" i="2" s="1"/>
  <c r="Q72" i="2"/>
  <c r="Q71" i="2" s="1"/>
  <c r="Q70" i="2" s="1"/>
  <c r="R72" i="2"/>
  <c r="R71" i="2" s="1"/>
  <c r="R70" i="2" s="1"/>
  <c r="S72" i="2"/>
  <c r="S71" i="2" s="1"/>
  <c r="S70" i="2" s="1"/>
  <c r="U72" i="2"/>
  <c r="U71" i="2" s="1"/>
  <c r="U70" i="2" s="1"/>
  <c r="K75" i="2"/>
  <c r="K74" i="2" s="1"/>
  <c r="K73" i="2" s="1"/>
  <c r="M75" i="2"/>
  <c r="M74" i="2" s="1"/>
  <c r="M73" i="2" s="1"/>
  <c r="N75" i="2"/>
  <c r="N74" i="2" s="1"/>
  <c r="N73" i="2" s="1"/>
  <c r="O75" i="2"/>
  <c r="O74" i="2" s="1"/>
  <c r="O73" i="2" s="1"/>
  <c r="Q75" i="2"/>
  <c r="Q74" i="2" s="1"/>
  <c r="Q73" i="2" s="1"/>
  <c r="R75" i="2"/>
  <c r="R74" i="2" s="1"/>
  <c r="R73" i="2" s="1"/>
  <c r="S75" i="2"/>
  <c r="S74" i="2" s="1"/>
  <c r="S73" i="2" s="1"/>
  <c r="U75" i="2"/>
  <c r="U74" i="2" s="1"/>
  <c r="U73" i="2" s="1"/>
  <c r="K78" i="2"/>
  <c r="K77" i="2" s="1"/>
  <c r="K76" i="2" s="1"/>
  <c r="L78" i="2"/>
  <c r="L77" i="2" s="1"/>
  <c r="L76" i="2" s="1"/>
  <c r="M78" i="2"/>
  <c r="M77" i="2" s="1"/>
  <c r="M76" i="2" s="1"/>
  <c r="N78" i="2"/>
  <c r="N77" i="2" s="1"/>
  <c r="N76" i="2" s="1"/>
  <c r="O78" i="2"/>
  <c r="O77" i="2" s="1"/>
  <c r="O76" i="2" s="1"/>
  <c r="P78" i="2"/>
  <c r="P77" i="2" s="1"/>
  <c r="P76" i="2" s="1"/>
  <c r="Q78" i="2"/>
  <c r="Q77" i="2" s="1"/>
  <c r="Q76" i="2" s="1"/>
  <c r="R78" i="2"/>
  <c r="R77" i="2" s="1"/>
  <c r="R76" i="2" s="1"/>
  <c r="S78" i="2"/>
  <c r="S77" i="2" s="1"/>
  <c r="S76" i="2" s="1"/>
  <c r="T78" i="2"/>
  <c r="T77" i="2" s="1"/>
  <c r="T76" i="2" s="1"/>
  <c r="U78" i="2"/>
  <c r="U77" i="2" s="1"/>
  <c r="U76" i="2" s="1"/>
  <c r="K83" i="2"/>
  <c r="K82" i="2" s="1"/>
  <c r="K81" i="2" s="1"/>
  <c r="M83" i="2"/>
  <c r="M82" i="2" s="1"/>
  <c r="M81" i="2" s="1"/>
  <c r="N83" i="2"/>
  <c r="N82" i="2" s="1"/>
  <c r="N81" i="2" s="1"/>
  <c r="O83" i="2"/>
  <c r="O82" i="2" s="1"/>
  <c r="O81" i="2" s="1"/>
  <c r="Q83" i="2"/>
  <c r="Q82" i="2" s="1"/>
  <c r="Q81" i="2" s="1"/>
  <c r="R83" i="2"/>
  <c r="R82" i="2" s="1"/>
  <c r="R81" i="2" s="1"/>
  <c r="S83" i="2"/>
  <c r="S82" i="2" s="1"/>
  <c r="S81" i="2" s="1"/>
  <c r="U83" i="2"/>
  <c r="U82" i="2" s="1"/>
  <c r="U81" i="2" s="1"/>
  <c r="K86" i="2"/>
  <c r="K85" i="2" s="1"/>
  <c r="K84" i="2" s="1"/>
  <c r="L86" i="2"/>
  <c r="L85" i="2" s="1"/>
  <c r="L84" i="2" s="1"/>
  <c r="M86" i="2"/>
  <c r="M85" i="2" s="1"/>
  <c r="M84" i="2" s="1"/>
  <c r="N86" i="2"/>
  <c r="N85" i="2" s="1"/>
  <c r="N84" i="2" s="1"/>
  <c r="O86" i="2"/>
  <c r="O85" i="2" s="1"/>
  <c r="O84" i="2" s="1"/>
  <c r="P86" i="2"/>
  <c r="P85" i="2" s="1"/>
  <c r="P84" i="2" s="1"/>
  <c r="Q86" i="2"/>
  <c r="Q85" i="2" s="1"/>
  <c r="Q84" i="2" s="1"/>
  <c r="R86" i="2"/>
  <c r="R85" i="2" s="1"/>
  <c r="R84" i="2" s="1"/>
  <c r="S86" i="2"/>
  <c r="S85" i="2" s="1"/>
  <c r="S84" i="2" s="1"/>
  <c r="T86" i="2"/>
  <c r="T85" i="2" s="1"/>
  <c r="T84" i="2" s="1"/>
  <c r="U86" i="2"/>
  <c r="U85" i="2" s="1"/>
  <c r="U84" i="2" s="1"/>
  <c r="K91" i="2"/>
  <c r="K90" i="2" s="1"/>
  <c r="L91" i="2"/>
  <c r="L90" i="2" s="1"/>
  <c r="N91" i="2"/>
  <c r="N90" i="2" s="1"/>
  <c r="O91" i="2"/>
  <c r="O90" i="2" s="1"/>
  <c r="P91" i="2"/>
  <c r="P90" i="2" s="1"/>
  <c r="Q91" i="2"/>
  <c r="Q90" i="2" s="1"/>
  <c r="R91" i="2"/>
  <c r="R90" i="2" s="1"/>
  <c r="S91" i="2"/>
  <c r="S90" i="2" s="1"/>
  <c r="T91" i="2"/>
  <c r="T90" i="2" s="1"/>
  <c r="U91" i="2"/>
  <c r="U90" i="2" s="1"/>
  <c r="K93" i="2"/>
  <c r="K92" i="2" s="1"/>
  <c r="L93" i="2"/>
  <c r="L92" i="2" s="1"/>
  <c r="N93" i="2"/>
  <c r="N92" i="2" s="1"/>
  <c r="O93" i="2"/>
  <c r="O92" i="2" s="1"/>
  <c r="P93" i="2"/>
  <c r="P92" i="2" s="1"/>
  <c r="Q93" i="2"/>
  <c r="Q92" i="2" s="1"/>
  <c r="R93" i="2"/>
  <c r="R92" i="2" s="1"/>
  <c r="S93" i="2"/>
  <c r="S92" i="2" s="1"/>
  <c r="T93" i="2"/>
  <c r="T92" i="2" s="1"/>
  <c r="U93" i="2"/>
  <c r="U92" i="2" s="1"/>
  <c r="L95" i="2"/>
  <c r="L94" i="2" s="1"/>
  <c r="M95" i="2"/>
  <c r="M94" i="2" s="1"/>
  <c r="N95" i="2"/>
  <c r="N94" i="2" s="1"/>
  <c r="P95" i="2"/>
  <c r="P94" i="2" s="1"/>
  <c r="Q95" i="2"/>
  <c r="Q94" i="2" s="1"/>
  <c r="R95" i="2"/>
  <c r="R94" i="2" s="1"/>
  <c r="T95" i="2"/>
  <c r="T94" i="2" s="1"/>
  <c r="U95" i="2"/>
  <c r="U94" i="2" s="1"/>
  <c r="L98" i="2"/>
  <c r="L97" i="2" s="1"/>
  <c r="L96" i="2" s="1"/>
  <c r="M98" i="2"/>
  <c r="M97" i="2" s="1"/>
  <c r="M96" i="2" s="1"/>
  <c r="N98" i="2"/>
  <c r="N97" i="2" s="1"/>
  <c r="N96" i="2" s="1"/>
  <c r="P98" i="2"/>
  <c r="P97" i="2" s="1"/>
  <c r="P96" i="2" s="1"/>
  <c r="Q98" i="2"/>
  <c r="Q97" i="2" s="1"/>
  <c r="Q96" i="2" s="1"/>
  <c r="R98" i="2"/>
  <c r="R97" i="2" s="1"/>
  <c r="R96" i="2" s="1"/>
  <c r="T98" i="2"/>
  <c r="T97" i="2" s="1"/>
  <c r="T96" i="2" s="1"/>
  <c r="U98" i="2"/>
  <c r="U97" i="2" s="1"/>
  <c r="U96" i="2" s="1"/>
  <c r="K103" i="2"/>
  <c r="K102" i="2" s="1"/>
  <c r="M103" i="2"/>
  <c r="M102" i="2" s="1"/>
  <c r="N103" i="2"/>
  <c r="N102" i="2" s="1"/>
  <c r="O103" i="2"/>
  <c r="O102" i="2" s="1"/>
  <c r="Q103" i="2"/>
  <c r="Q102" i="2" s="1"/>
  <c r="R103" i="2"/>
  <c r="R102" i="2" s="1"/>
  <c r="S103" i="2"/>
  <c r="S102" i="2" s="1"/>
  <c r="U103" i="2"/>
  <c r="U102" i="2" s="1"/>
  <c r="K105" i="2"/>
  <c r="K104" i="2" s="1"/>
  <c r="M105" i="2"/>
  <c r="M104" i="2" s="1"/>
  <c r="N105" i="2"/>
  <c r="N104" i="2" s="1"/>
  <c r="O105" i="2"/>
  <c r="O104" i="2" s="1"/>
  <c r="Q105" i="2"/>
  <c r="Q104" i="2" s="1"/>
  <c r="R105" i="2"/>
  <c r="R104" i="2" s="1"/>
  <c r="S105" i="2"/>
  <c r="S104" i="2" s="1"/>
  <c r="U105" i="2"/>
  <c r="U104" i="2" s="1"/>
  <c r="K107" i="2"/>
  <c r="K106" i="2" s="1"/>
  <c r="M107" i="2"/>
  <c r="M106" i="2" s="1"/>
  <c r="N107" i="2"/>
  <c r="N106" i="2" s="1"/>
  <c r="O107" i="2"/>
  <c r="O106" i="2" s="1"/>
  <c r="Q107" i="2"/>
  <c r="Q106" i="2" s="1"/>
  <c r="R107" i="2"/>
  <c r="R106" i="2" s="1"/>
  <c r="S107" i="2"/>
  <c r="S106" i="2" s="1"/>
  <c r="U107" i="2"/>
  <c r="U106" i="2" s="1"/>
  <c r="K110" i="2"/>
  <c r="K109" i="2" s="1"/>
  <c r="K108" i="2" s="1"/>
  <c r="M110" i="2"/>
  <c r="M109" i="2" s="1"/>
  <c r="M108" i="2" s="1"/>
  <c r="N110" i="2"/>
  <c r="N109" i="2" s="1"/>
  <c r="N108" i="2" s="1"/>
  <c r="O110" i="2"/>
  <c r="O109" i="2" s="1"/>
  <c r="O108" i="2" s="1"/>
  <c r="Q110" i="2"/>
  <c r="Q109" i="2" s="1"/>
  <c r="Q108" i="2" s="1"/>
  <c r="R110" i="2"/>
  <c r="R109" i="2" s="1"/>
  <c r="R108" i="2" s="1"/>
  <c r="S110" i="2"/>
  <c r="S109" i="2" s="1"/>
  <c r="S108" i="2" s="1"/>
  <c r="U110" i="2"/>
  <c r="U109" i="2" s="1"/>
  <c r="U108" i="2" s="1"/>
  <c r="L115" i="2"/>
  <c r="L114" i="2" s="1"/>
  <c r="L113" i="2" s="1"/>
  <c r="L112" i="2" s="1"/>
  <c r="L111" i="2" s="1"/>
  <c r="M115" i="2"/>
  <c r="M114" i="2" s="1"/>
  <c r="M113" i="2" s="1"/>
  <c r="M112" i="2" s="1"/>
  <c r="M111" i="2" s="1"/>
  <c r="N115" i="2"/>
  <c r="N114" i="2" s="1"/>
  <c r="N113" i="2" s="1"/>
  <c r="N112" i="2" s="1"/>
  <c r="N111" i="2" s="1"/>
  <c r="P115" i="2"/>
  <c r="P114" i="2" s="1"/>
  <c r="P113" i="2" s="1"/>
  <c r="P112" i="2" s="1"/>
  <c r="P111" i="2" s="1"/>
  <c r="Q115" i="2"/>
  <c r="Q114" i="2" s="1"/>
  <c r="Q113" i="2" s="1"/>
  <c r="Q112" i="2" s="1"/>
  <c r="Q111" i="2" s="1"/>
  <c r="R115" i="2"/>
  <c r="R114" i="2" s="1"/>
  <c r="R113" i="2" s="1"/>
  <c r="R112" i="2" s="1"/>
  <c r="R111" i="2" s="1"/>
  <c r="T115" i="2"/>
  <c r="T114" i="2" s="1"/>
  <c r="T113" i="2" s="1"/>
  <c r="T112" i="2" s="1"/>
  <c r="T111" i="2" s="1"/>
  <c r="U115" i="2"/>
  <c r="U114" i="2" s="1"/>
  <c r="U113" i="2" s="1"/>
  <c r="U112" i="2" s="1"/>
  <c r="U111" i="2" s="1"/>
  <c r="K120" i="2"/>
  <c r="K119" i="2" s="1"/>
  <c r="K118" i="2" s="1"/>
  <c r="M120" i="2"/>
  <c r="M119" i="2" s="1"/>
  <c r="M118" i="2" s="1"/>
  <c r="N120" i="2"/>
  <c r="N119" i="2" s="1"/>
  <c r="N118" i="2" s="1"/>
  <c r="O120" i="2"/>
  <c r="O119" i="2" s="1"/>
  <c r="O118" i="2" s="1"/>
  <c r="Q120" i="2"/>
  <c r="Q119" i="2" s="1"/>
  <c r="Q118" i="2" s="1"/>
  <c r="R120" i="2"/>
  <c r="R119" i="2" s="1"/>
  <c r="R118" i="2" s="1"/>
  <c r="S120" i="2"/>
  <c r="S119" i="2" s="1"/>
  <c r="S118" i="2" s="1"/>
  <c r="U120" i="2"/>
  <c r="U119" i="2" s="1"/>
  <c r="U118" i="2" s="1"/>
  <c r="K123" i="2"/>
  <c r="K122" i="2" s="1"/>
  <c r="K121" i="2" s="1"/>
  <c r="M123" i="2"/>
  <c r="M122" i="2" s="1"/>
  <c r="M121" i="2" s="1"/>
  <c r="N123" i="2"/>
  <c r="N122" i="2" s="1"/>
  <c r="N121" i="2" s="1"/>
  <c r="O123" i="2"/>
  <c r="O122" i="2" s="1"/>
  <c r="O121" i="2" s="1"/>
  <c r="Q123" i="2"/>
  <c r="Q122" i="2" s="1"/>
  <c r="Q121" i="2" s="1"/>
  <c r="R123" i="2"/>
  <c r="R122" i="2" s="1"/>
  <c r="R121" i="2" s="1"/>
  <c r="S123" i="2"/>
  <c r="S122" i="2" s="1"/>
  <c r="S121" i="2" s="1"/>
  <c r="U123" i="2"/>
  <c r="U122" i="2" s="1"/>
  <c r="U121" i="2" s="1"/>
  <c r="K128" i="2"/>
  <c r="K127" i="2" s="1"/>
  <c r="K126" i="2" s="1"/>
  <c r="K125" i="2" s="1"/>
  <c r="K124" i="2" s="1"/>
  <c r="M128" i="2"/>
  <c r="M127" i="2" s="1"/>
  <c r="M126" i="2" s="1"/>
  <c r="M125" i="2" s="1"/>
  <c r="M124" i="2" s="1"/>
  <c r="N128" i="2"/>
  <c r="N127" i="2" s="1"/>
  <c r="N126" i="2" s="1"/>
  <c r="N125" i="2" s="1"/>
  <c r="N124" i="2" s="1"/>
  <c r="O128" i="2"/>
  <c r="O127" i="2" s="1"/>
  <c r="O126" i="2" s="1"/>
  <c r="O125" i="2" s="1"/>
  <c r="O124" i="2" s="1"/>
  <c r="Q128" i="2"/>
  <c r="Q127" i="2" s="1"/>
  <c r="Q126" i="2" s="1"/>
  <c r="Q125" i="2" s="1"/>
  <c r="Q124" i="2" s="1"/>
  <c r="R128" i="2"/>
  <c r="R127" i="2" s="1"/>
  <c r="R126" i="2" s="1"/>
  <c r="R125" i="2" s="1"/>
  <c r="R124" i="2" s="1"/>
  <c r="S128" i="2"/>
  <c r="S127" i="2" s="1"/>
  <c r="S126" i="2" s="1"/>
  <c r="S125" i="2" s="1"/>
  <c r="S124" i="2" s="1"/>
  <c r="U128" i="2"/>
  <c r="U127" i="2" s="1"/>
  <c r="U126" i="2" s="1"/>
  <c r="U125" i="2" s="1"/>
  <c r="U124" i="2" s="1"/>
  <c r="K133" i="2"/>
  <c r="K132" i="2" s="1"/>
  <c r="K131" i="2" s="1"/>
  <c r="M133" i="2"/>
  <c r="M132" i="2" s="1"/>
  <c r="M131" i="2" s="1"/>
  <c r="N133" i="2"/>
  <c r="N132" i="2" s="1"/>
  <c r="N131" i="2" s="1"/>
  <c r="O133" i="2"/>
  <c r="O132" i="2" s="1"/>
  <c r="O131" i="2" s="1"/>
  <c r="Q133" i="2"/>
  <c r="Q132" i="2" s="1"/>
  <c r="Q131" i="2" s="1"/>
  <c r="R133" i="2"/>
  <c r="R132" i="2" s="1"/>
  <c r="R131" i="2" s="1"/>
  <c r="S133" i="2"/>
  <c r="S132" i="2" s="1"/>
  <c r="S131" i="2" s="1"/>
  <c r="U133" i="2"/>
  <c r="U132" i="2" s="1"/>
  <c r="U131" i="2" s="1"/>
  <c r="K136" i="2"/>
  <c r="K135" i="2" s="1"/>
  <c r="K134" i="2" s="1"/>
  <c r="M136" i="2"/>
  <c r="M135" i="2" s="1"/>
  <c r="M134" i="2" s="1"/>
  <c r="N136" i="2"/>
  <c r="N135" i="2" s="1"/>
  <c r="N134" i="2" s="1"/>
  <c r="O136" i="2"/>
  <c r="O135" i="2" s="1"/>
  <c r="O134" i="2" s="1"/>
  <c r="Q136" i="2"/>
  <c r="Q135" i="2" s="1"/>
  <c r="Q134" i="2" s="1"/>
  <c r="R136" i="2"/>
  <c r="R135" i="2" s="1"/>
  <c r="R134" i="2" s="1"/>
  <c r="S136" i="2"/>
  <c r="S135" i="2" s="1"/>
  <c r="S134" i="2" s="1"/>
  <c r="U136" i="2"/>
  <c r="U135" i="2" s="1"/>
  <c r="U134" i="2" s="1"/>
  <c r="K139" i="2"/>
  <c r="K138" i="2" s="1"/>
  <c r="K137" i="2" s="1"/>
  <c r="M139" i="2"/>
  <c r="M138" i="2" s="1"/>
  <c r="M137" i="2" s="1"/>
  <c r="N139" i="2"/>
  <c r="N138" i="2" s="1"/>
  <c r="N137" i="2" s="1"/>
  <c r="O139" i="2"/>
  <c r="O138" i="2" s="1"/>
  <c r="O137" i="2" s="1"/>
  <c r="Q139" i="2"/>
  <c r="Q138" i="2" s="1"/>
  <c r="Q137" i="2" s="1"/>
  <c r="R139" i="2"/>
  <c r="R138" i="2" s="1"/>
  <c r="R137" i="2" s="1"/>
  <c r="S139" i="2"/>
  <c r="S138" i="2" s="1"/>
  <c r="S137" i="2" s="1"/>
  <c r="U139" i="2"/>
  <c r="U138" i="2" s="1"/>
  <c r="U137" i="2" s="1"/>
  <c r="K142" i="2"/>
  <c r="K141" i="2" s="1"/>
  <c r="K140" i="2" s="1"/>
  <c r="M142" i="2"/>
  <c r="M141" i="2" s="1"/>
  <c r="M140" i="2" s="1"/>
  <c r="N142" i="2"/>
  <c r="N141" i="2" s="1"/>
  <c r="N140" i="2" s="1"/>
  <c r="O142" i="2"/>
  <c r="O141" i="2" s="1"/>
  <c r="O140" i="2" s="1"/>
  <c r="Q142" i="2"/>
  <c r="Q141" i="2" s="1"/>
  <c r="Q140" i="2" s="1"/>
  <c r="R142" i="2"/>
  <c r="R141" i="2" s="1"/>
  <c r="R140" i="2" s="1"/>
  <c r="S142" i="2"/>
  <c r="S141" i="2" s="1"/>
  <c r="S140" i="2" s="1"/>
  <c r="U142" i="2"/>
  <c r="U141" i="2" s="1"/>
  <c r="U140" i="2" s="1"/>
  <c r="K145" i="2"/>
  <c r="K144" i="2" s="1"/>
  <c r="K143" i="2" s="1"/>
  <c r="M145" i="2"/>
  <c r="M144" i="2" s="1"/>
  <c r="M143" i="2" s="1"/>
  <c r="N145" i="2"/>
  <c r="N144" i="2" s="1"/>
  <c r="N143" i="2" s="1"/>
  <c r="O145" i="2"/>
  <c r="O144" i="2" s="1"/>
  <c r="O143" i="2" s="1"/>
  <c r="Q145" i="2"/>
  <c r="Q144" i="2" s="1"/>
  <c r="Q143" i="2" s="1"/>
  <c r="R145" i="2"/>
  <c r="R144" i="2" s="1"/>
  <c r="R143" i="2" s="1"/>
  <c r="S145" i="2"/>
  <c r="S144" i="2" s="1"/>
  <c r="S143" i="2" s="1"/>
  <c r="U145" i="2"/>
  <c r="U144" i="2" s="1"/>
  <c r="U143" i="2" s="1"/>
  <c r="K148" i="2"/>
  <c r="K147" i="2" s="1"/>
  <c r="K146" i="2" s="1"/>
  <c r="M148" i="2"/>
  <c r="M147" i="2" s="1"/>
  <c r="M146" i="2" s="1"/>
  <c r="N148" i="2"/>
  <c r="N147" i="2" s="1"/>
  <c r="N146" i="2" s="1"/>
  <c r="O148" i="2"/>
  <c r="O147" i="2" s="1"/>
  <c r="O146" i="2" s="1"/>
  <c r="Q148" i="2"/>
  <c r="Q147" i="2" s="1"/>
  <c r="Q146" i="2" s="1"/>
  <c r="R148" i="2"/>
  <c r="R147" i="2" s="1"/>
  <c r="R146" i="2" s="1"/>
  <c r="S148" i="2"/>
  <c r="S147" i="2" s="1"/>
  <c r="S146" i="2" s="1"/>
  <c r="U148" i="2"/>
  <c r="U147" i="2" s="1"/>
  <c r="U146" i="2" s="1"/>
  <c r="K151" i="2"/>
  <c r="K150" i="2" s="1"/>
  <c r="K149" i="2" s="1"/>
  <c r="L151" i="2"/>
  <c r="L150" i="2" s="1"/>
  <c r="L149" i="2" s="1"/>
  <c r="M151" i="2"/>
  <c r="M150" i="2" s="1"/>
  <c r="M149" i="2" s="1"/>
  <c r="N151" i="2"/>
  <c r="N150" i="2" s="1"/>
  <c r="N149" i="2" s="1"/>
  <c r="O151" i="2"/>
  <c r="O150" i="2" s="1"/>
  <c r="O149" i="2" s="1"/>
  <c r="P151" i="2"/>
  <c r="P150" i="2" s="1"/>
  <c r="P149" i="2" s="1"/>
  <c r="Q151" i="2"/>
  <c r="Q150" i="2" s="1"/>
  <c r="Q149" i="2" s="1"/>
  <c r="R151" i="2"/>
  <c r="R150" i="2" s="1"/>
  <c r="R149" i="2" s="1"/>
  <c r="S151" i="2"/>
  <c r="S150" i="2" s="1"/>
  <c r="S149" i="2" s="1"/>
  <c r="T151" i="2"/>
  <c r="T150" i="2" s="1"/>
  <c r="T149" i="2" s="1"/>
  <c r="U151" i="2"/>
  <c r="U150" i="2" s="1"/>
  <c r="U149" i="2" s="1"/>
  <c r="K154" i="2"/>
  <c r="K153" i="2" s="1"/>
  <c r="K152" i="2" s="1"/>
  <c r="L154" i="2"/>
  <c r="L153" i="2" s="1"/>
  <c r="L152" i="2" s="1"/>
  <c r="M154" i="2"/>
  <c r="M153" i="2" s="1"/>
  <c r="M152" i="2" s="1"/>
  <c r="N154" i="2"/>
  <c r="N153" i="2" s="1"/>
  <c r="N152" i="2" s="1"/>
  <c r="O154" i="2"/>
  <c r="O153" i="2" s="1"/>
  <c r="O152" i="2" s="1"/>
  <c r="P154" i="2"/>
  <c r="P153" i="2" s="1"/>
  <c r="P152" i="2" s="1"/>
  <c r="Q154" i="2"/>
  <c r="Q153" i="2" s="1"/>
  <c r="Q152" i="2" s="1"/>
  <c r="R154" i="2"/>
  <c r="R153" i="2" s="1"/>
  <c r="R152" i="2" s="1"/>
  <c r="S154" i="2"/>
  <c r="S153" i="2" s="1"/>
  <c r="S152" i="2" s="1"/>
  <c r="T154" i="2"/>
  <c r="T153" i="2" s="1"/>
  <c r="T152" i="2" s="1"/>
  <c r="U154" i="2"/>
  <c r="U153" i="2" s="1"/>
  <c r="U152" i="2" s="1"/>
  <c r="K159" i="2"/>
  <c r="K158" i="2" s="1"/>
  <c r="K157" i="2" s="1"/>
  <c r="K156" i="2" s="1"/>
  <c r="K155" i="2" s="1"/>
  <c r="L159" i="2"/>
  <c r="L158" i="2" s="1"/>
  <c r="L157" i="2" s="1"/>
  <c r="L156" i="2" s="1"/>
  <c r="L155" i="2" s="1"/>
  <c r="M159" i="2"/>
  <c r="M158" i="2" s="1"/>
  <c r="M157" i="2" s="1"/>
  <c r="M156" i="2" s="1"/>
  <c r="M155" i="2" s="1"/>
  <c r="N159" i="2"/>
  <c r="N158" i="2" s="1"/>
  <c r="N157" i="2" s="1"/>
  <c r="N156" i="2" s="1"/>
  <c r="N155" i="2" s="1"/>
  <c r="O159" i="2"/>
  <c r="O158" i="2" s="1"/>
  <c r="O157" i="2" s="1"/>
  <c r="O156" i="2" s="1"/>
  <c r="O155" i="2" s="1"/>
  <c r="P159" i="2"/>
  <c r="P158" i="2" s="1"/>
  <c r="P157" i="2" s="1"/>
  <c r="P156" i="2" s="1"/>
  <c r="P155" i="2" s="1"/>
  <c r="Q159" i="2"/>
  <c r="Q158" i="2" s="1"/>
  <c r="Q157" i="2" s="1"/>
  <c r="Q156" i="2" s="1"/>
  <c r="Q155" i="2" s="1"/>
  <c r="R159" i="2"/>
  <c r="R158" i="2" s="1"/>
  <c r="R157" i="2" s="1"/>
  <c r="R156" i="2" s="1"/>
  <c r="R155" i="2" s="1"/>
  <c r="S159" i="2"/>
  <c r="S158" i="2" s="1"/>
  <c r="S157" i="2" s="1"/>
  <c r="S156" i="2" s="1"/>
  <c r="S155" i="2" s="1"/>
  <c r="T159" i="2"/>
  <c r="T158" i="2" s="1"/>
  <c r="T157" i="2" s="1"/>
  <c r="T156" i="2" s="1"/>
  <c r="T155" i="2" s="1"/>
  <c r="U159" i="2"/>
  <c r="U158" i="2" s="1"/>
  <c r="U157" i="2" s="1"/>
  <c r="U156" i="2" s="1"/>
  <c r="U155" i="2" s="1"/>
  <c r="K164" i="2"/>
  <c r="K163" i="2" s="1"/>
  <c r="K162" i="2" s="1"/>
  <c r="M164" i="2"/>
  <c r="M163" i="2" s="1"/>
  <c r="M162" i="2" s="1"/>
  <c r="N164" i="2"/>
  <c r="N163" i="2" s="1"/>
  <c r="N162" i="2" s="1"/>
  <c r="O164" i="2"/>
  <c r="O163" i="2" s="1"/>
  <c r="O162" i="2" s="1"/>
  <c r="Q164" i="2"/>
  <c r="Q163" i="2" s="1"/>
  <c r="Q162" i="2" s="1"/>
  <c r="R164" i="2"/>
  <c r="R163" i="2" s="1"/>
  <c r="R162" i="2" s="1"/>
  <c r="S164" i="2"/>
  <c r="S163" i="2" s="1"/>
  <c r="S162" i="2" s="1"/>
  <c r="U164" i="2"/>
  <c r="U163" i="2" s="1"/>
  <c r="U162" i="2" s="1"/>
  <c r="K167" i="2"/>
  <c r="K166" i="2" s="1"/>
  <c r="K165" i="2" s="1"/>
  <c r="M167" i="2"/>
  <c r="M166" i="2" s="1"/>
  <c r="M165" i="2" s="1"/>
  <c r="N167" i="2"/>
  <c r="N166" i="2" s="1"/>
  <c r="N165" i="2" s="1"/>
  <c r="O167" i="2"/>
  <c r="O166" i="2" s="1"/>
  <c r="O165" i="2" s="1"/>
  <c r="Q167" i="2"/>
  <c r="Q166" i="2" s="1"/>
  <c r="Q165" i="2" s="1"/>
  <c r="R167" i="2"/>
  <c r="R166" i="2" s="1"/>
  <c r="R165" i="2" s="1"/>
  <c r="S167" i="2"/>
  <c r="S166" i="2" s="1"/>
  <c r="S165" i="2" s="1"/>
  <c r="U167" i="2"/>
  <c r="U166" i="2" s="1"/>
  <c r="U165" i="2" s="1"/>
  <c r="K170" i="2"/>
  <c r="K169" i="2" s="1"/>
  <c r="K168" i="2" s="1"/>
  <c r="M170" i="2"/>
  <c r="M169" i="2" s="1"/>
  <c r="M168" i="2" s="1"/>
  <c r="N170" i="2"/>
  <c r="N169" i="2" s="1"/>
  <c r="N168" i="2" s="1"/>
  <c r="O170" i="2"/>
  <c r="O169" i="2" s="1"/>
  <c r="O168" i="2" s="1"/>
  <c r="Q170" i="2"/>
  <c r="Q169" i="2" s="1"/>
  <c r="Q168" i="2" s="1"/>
  <c r="R170" i="2"/>
  <c r="R169" i="2" s="1"/>
  <c r="R168" i="2" s="1"/>
  <c r="S170" i="2"/>
  <c r="S169" i="2" s="1"/>
  <c r="S168" i="2" s="1"/>
  <c r="U170" i="2"/>
  <c r="U169" i="2" s="1"/>
  <c r="U168" i="2" s="1"/>
  <c r="L175" i="2"/>
  <c r="L174" i="2" s="1"/>
  <c r="L173" i="2" s="1"/>
  <c r="L172" i="2" s="1"/>
  <c r="L171" i="2" s="1"/>
  <c r="M175" i="2"/>
  <c r="M174" i="2" s="1"/>
  <c r="M173" i="2" s="1"/>
  <c r="M172" i="2" s="1"/>
  <c r="M171" i="2" s="1"/>
  <c r="N175" i="2"/>
  <c r="N174" i="2" s="1"/>
  <c r="N173" i="2" s="1"/>
  <c r="N172" i="2" s="1"/>
  <c r="N171" i="2" s="1"/>
  <c r="P175" i="2"/>
  <c r="P174" i="2" s="1"/>
  <c r="P173" i="2" s="1"/>
  <c r="P172" i="2" s="1"/>
  <c r="P171" i="2" s="1"/>
  <c r="Q175" i="2"/>
  <c r="Q174" i="2" s="1"/>
  <c r="Q173" i="2" s="1"/>
  <c r="Q172" i="2" s="1"/>
  <c r="Q171" i="2" s="1"/>
  <c r="R175" i="2"/>
  <c r="R174" i="2" s="1"/>
  <c r="R173" i="2" s="1"/>
  <c r="R172" i="2" s="1"/>
  <c r="R171" i="2" s="1"/>
  <c r="T175" i="2"/>
  <c r="T174" i="2" s="1"/>
  <c r="T173" i="2" s="1"/>
  <c r="T172" i="2" s="1"/>
  <c r="T171" i="2" s="1"/>
  <c r="U175" i="2"/>
  <c r="U174" i="2" s="1"/>
  <c r="U173" i="2" s="1"/>
  <c r="U172" i="2" s="1"/>
  <c r="U171" i="2" s="1"/>
  <c r="K180" i="2"/>
  <c r="K179" i="2" s="1"/>
  <c r="K178" i="2" s="1"/>
  <c r="K177" i="2" s="1"/>
  <c r="K176" i="2" s="1"/>
  <c r="L180" i="2"/>
  <c r="L179" i="2" s="1"/>
  <c r="L178" i="2" s="1"/>
  <c r="L177" i="2" s="1"/>
  <c r="L176" i="2" s="1"/>
  <c r="M180" i="2"/>
  <c r="M179" i="2" s="1"/>
  <c r="M178" i="2" s="1"/>
  <c r="M177" i="2" s="1"/>
  <c r="M176" i="2" s="1"/>
  <c r="N180" i="2"/>
  <c r="N179" i="2" s="1"/>
  <c r="N178" i="2" s="1"/>
  <c r="N177" i="2" s="1"/>
  <c r="N176" i="2" s="1"/>
  <c r="O180" i="2"/>
  <c r="O179" i="2" s="1"/>
  <c r="O178" i="2" s="1"/>
  <c r="O177" i="2" s="1"/>
  <c r="O176" i="2" s="1"/>
  <c r="P180" i="2"/>
  <c r="P179" i="2" s="1"/>
  <c r="P178" i="2" s="1"/>
  <c r="P177" i="2" s="1"/>
  <c r="P176" i="2" s="1"/>
  <c r="Q180" i="2"/>
  <c r="Q179" i="2" s="1"/>
  <c r="Q178" i="2" s="1"/>
  <c r="Q177" i="2" s="1"/>
  <c r="Q176" i="2" s="1"/>
  <c r="R180" i="2"/>
  <c r="R179" i="2" s="1"/>
  <c r="R178" i="2" s="1"/>
  <c r="R177" i="2" s="1"/>
  <c r="R176" i="2" s="1"/>
  <c r="S180" i="2"/>
  <c r="S179" i="2" s="1"/>
  <c r="S178" i="2" s="1"/>
  <c r="S177" i="2" s="1"/>
  <c r="S176" i="2" s="1"/>
  <c r="T180" i="2"/>
  <c r="T179" i="2" s="1"/>
  <c r="T178" i="2" s="1"/>
  <c r="T177" i="2" s="1"/>
  <c r="T176" i="2" s="1"/>
  <c r="U180" i="2"/>
  <c r="U179" i="2" s="1"/>
  <c r="U178" i="2" s="1"/>
  <c r="U177" i="2" s="1"/>
  <c r="U176" i="2" s="1"/>
  <c r="K185" i="2"/>
  <c r="K184" i="2" s="1"/>
  <c r="K183" i="2" s="1"/>
  <c r="L185" i="2"/>
  <c r="L184" i="2" s="1"/>
  <c r="L183" i="2" s="1"/>
  <c r="M185" i="2"/>
  <c r="M184" i="2" s="1"/>
  <c r="M183" i="2" s="1"/>
  <c r="N185" i="2"/>
  <c r="N184" i="2" s="1"/>
  <c r="N183" i="2" s="1"/>
  <c r="O185" i="2"/>
  <c r="O184" i="2" s="1"/>
  <c r="O183" i="2" s="1"/>
  <c r="P185" i="2"/>
  <c r="P184" i="2" s="1"/>
  <c r="P183" i="2" s="1"/>
  <c r="Q185" i="2"/>
  <c r="Q184" i="2" s="1"/>
  <c r="Q183" i="2" s="1"/>
  <c r="R185" i="2"/>
  <c r="R184" i="2" s="1"/>
  <c r="R183" i="2" s="1"/>
  <c r="S185" i="2"/>
  <c r="S184" i="2" s="1"/>
  <c r="S183" i="2" s="1"/>
  <c r="T185" i="2"/>
  <c r="T184" i="2" s="1"/>
  <c r="T183" i="2" s="1"/>
  <c r="U185" i="2"/>
  <c r="U184" i="2" s="1"/>
  <c r="U183" i="2" s="1"/>
  <c r="K188" i="2"/>
  <c r="K187" i="2" s="1"/>
  <c r="K186" i="2" s="1"/>
  <c r="L188" i="2"/>
  <c r="L187" i="2" s="1"/>
  <c r="L186" i="2" s="1"/>
  <c r="M188" i="2"/>
  <c r="M187" i="2" s="1"/>
  <c r="M186" i="2" s="1"/>
  <c r="N188" i="2"/>
  <c r="N187" i="2" s="1"/>
  <c r="N186" i="2" s="1"/>
  <c r="O188" i="2"/>
  <c r="O187" i="2" s="1"/>
  <c r="O186" i="2" s="1"/>
  <c r="P188" i="2"/>
  <c r="P187" i="2" s="1"/>
  <c r="P186" i="2" s="1"/>
  <c r="Q188" i="2"/>
  <c r="Q187" i="2" s="1"/>
  <c r="Q186" i="2" s="1"/>
  <c r="R188" i="2"/>
  <c r="R187" i="2" s="1"/>
  <c r="R186" i="2" s="1"/>
  <c r="S188" i="2"/>
  <c r="S187" i="2" s="1"/>
  <c r="S186" i="2" s="1"/>
  <c r="T188" i="2"/>
  <c r="T187" i="2" s="1"/>
  <c r="T186" i="2" s="1"/>
  <c r="U188" i="2"/>
  <c r="U187" i="2" s="1"/>
  <c r="U186" i="2" s="1"/>
  <c r="L194" i="2"/>
  <c r="L193" i="2" s="1"/>
  <c r="L192" i="2" s="1"/>
  <c r="L191" i="2" s="1"/>
  <c r="L190" i="2" s="1"/>
  <c r="M194" i="2"/>
  <c r="M193" i="2" s="1"/>
  <c r="M192" i="2" s="1"/>
  <c r="M191" i="2" s="1"/>
  <c r="M190" i="2" s="1"/>
  <c r="N194" i="2"/>
  <c r="N193" i="2" s="1"/>
  <c r="N192" i="2" s="1"/>
  <c r="N191" i="2" s="1"/>
  <c r="N190" i="2" s="1"/>
  <c r="P194" i="2"/>
  <c r="P193" i="2" s="1"/>
  <c r="P192" i="2" s="1"/>
  <c r="P191" i="2" s="1"/>
  <c r="P190" i="2" s="1"/>
  <c r="Q194" i="2"/>
  <c r="Q193" i="2" s="1"/>
  <c r="Q192" i="2" s="1"/>
  <c r="Q191" i="2" s="1"/>
  <c r="Q190" i="2" s="1"/>
  <c r="R194" i="2"/>
  <c r="R193" i="2" s="1"/>
  <c r="R192" i="2" s="1"/>
  <c r="R191" i="2" s="1"/>
  <c r="R190" i="2" s="1"/>
  <c r="T194" i="2"/>
  <c r="T193" i="2" s="1"/>
  <c r="T192" i="2" s="1"/>
  <c r="T191" i="2" s="1"/>
  <c r="T190" i="2" s="1"/>
  <c r="U194" i="2"/>
  <c r="U193" i="2" s="1"/>
  <c r="U192" i="2" s="1"/>
  <c r="U191" i="2" s="1"/>
  <c r="U190" i="2" s="1"/>
  <c r="K199" i="2"/>
  <c r="K198" i="2" s="1"/>
  <c r="K197" i="2" s="1"/>
  <c r="M199" i="2"/>
  <c r="M198" i="2" s="1"/>
  <c r="M197" i="2" s="1"/>
  <c r="N199" i="2"/>
  <c r="N198" i="2" s="1"/>
  <c r="N197" i="2" s="1"/>
  <c r="O199" i="2"/>
  <c r="O198" i="2" s="1"/>
  <c r="O197" i="2" s="1"/>
  <c r="Q199" i="2"/>
  <c r="Q198" i="2" s="1"/>
  <c r="Q197" i="2" s="1"/>
  <c r="R199" i="2"/>
  <c r="R198" i="2" s="1"/>
  <c r="R197" i="2" s="1"/>
  <c r="S199" i="2"/>
  <c r="S198" i="2" s="1"/>
  <c r="S197" i="2" s="1"/>
  <c r="U199" i="2"/>
  <c r="U198" i="2" s="1"/>
  <c r="U197" i="2" s="1"/>
  <c r="K202" i="2"/>
  <c r="K201" i="2" s="1"/>
  <c r="K200" i="2" s="1"/>
  <c r="M202" i="2"/>
  <c r="M201" i="2" s="1"/>
  <c r="M200" i="2" s="1"/>
  <c r="N202" i="2"/>
  <c r="N201" i="2" s="1"/>
  <c r="N200" i="2" s="1"/>
  <c r="O202" i="2"/>
  <c r="O201" i="2" s="1"/>
  <c r="O200" i="2" s="1"/>
  <c r="Q202" i="2"/>
  <c r="Q201" i="2" s="1"/>
  <c r="Q200" i="2" s="1"/>
  <c r="R202" i="2"/>
  <c r="R201" i="2" s="1"/>
  <c r="R200" i="2" s="1"/>
  <c r="S202" i="2"/>
  <c r="S201" i="2" s="1"/>
  <c r="S200" i="2" s="1"/>
  <c r="U202" i="2"/>
  <c r="U201" i="2" s="1"/>
  <c r="U200" i="2" s="1"/>
  <c r="K205" i="2"/>
  <c r="K204" i="2" s="1"/>
  <c r="M205" i="2"/>
  <c r="M204" i="2" s="1"/>
  <c r="N205" i="2"/>
  <c r="N204" i="2" s="1"/>
  <c r="O205" i="2"/>
  <c r="O204" i="2" s="1"/>
  <c r="Q205" i="2"/>
  <c r="Q204" i="2" s="1"/>
  <c r="R205" i="2"/>
  <c r="R204" i="2" s="1"/>
  <c r="S205" i="2"/>
  <c r="S204" i="2" s="1"/>
  <c r="U205" i="2"/>
  <c r="U204" i="2" s="1"/>
  <c r="K207" i="2"/>
  <c r="K206" i="2" s="1"/>
  <c r="M207" i="2"/>
  <c r="M206" i="2" s="1"/>
  <c r="N207" i="2"/>
  <c r="N206" i="2" s="1"/>
  <c r="O207" i="2"/>
  <c r="O206" i="2" s="1"/>
  <c r="Q207" i="2"/>
  <c r="Q206" i="2" s="1"/>
  <c r="R207" i="2"/>
  <c r="R206" i="2" s="1"/>
  <c r="S207" i="2"/>
  <c r="S206" i="2" s="1"/>
  <c r="U207" i="2"/>
  <c r="U206" i="2" s="1"/>
  <c r="K210" i="2"/>
  <c r="K209" i="2" s="1"/>
  <c r="L210" i="2"/>
  <c r="L209" i="2" s="1"/>
  <c r="N210" i="2"/>
  <c r="N209" i="2" s="1"/>
  <c r="O210" i="2"/>
  <c r="O209" i="2" s="1"/>
  <c r="P210" i="2"/>
  <c r="P209" i="2" s="1"/>
  <c r="R210" i="2"/>
  <c r="R209" i="2" s="1"/>
  <c r="S210" i="2"/>
  <c r="S209" i="2" s="1"/>
  <c r="T210" i="2"/>
  <c r="T209" i="2" s="1"/>
  <c r="K212" i="2"/>
  <c r="K211" i="2" s="1"/>
  <c r="L212" i="2"/>
  <c r="L211" i="2" s="1"/>
  <c r="N212" i="2"/>
  <c r="N211" i="2" s="1"/>
  <c r="O212" i="2"/>
  <c r="O211" i="2" s="1"/>
  <c r="P212" i="2"/>
  <c r="P211" i="2" s="1"/>
  <c r="R212" i="2"/>
  <c r="R211" i="2" s="1"/>
  <c r="S212" i="2"/>
  <c r="S211" i="2" s="1"/>
  <c r="T212" i="2"/>
  <c r="T211" i="2" s="1"/>
  <c r="K215" i="2"/>
  <c r="K214" i="2" s="1"/>
  <c r="K213" i="2" s="1"/>
  <c r="L215" i="2"/>
  <c r="L214" i="2" s="1"/>
  <c r="L213" i="2" s="1"/>
  <c r="M215" i="2"/>
  <c r="M214" i="2" s="1"/>
  <c r="M213" i="2" s="1"/>
  <c r="N215" i="2"/>
  <c r="N214" i="2" s="1"/>
  <c r="N213" i="2" s="1"/>
  <c r="O215" i="2"/>
  <c r="O214" i="2" s="1"/>
  <c r="O213" i="2" s="1"/>
  <c r="P215" i="2"/>
  <c r="P214" i="2" s="1"/>
  <c r="P213" i="2" s="1"/>
  <c r="Q215" i="2"/>
  <c r="Q214" i="2" s="1"/>
  <c r="Q213" i="2" s="1"/>
  <c r="R215" i="2"/>
  <c r="R214" i="2" s="1"/>
  <c r="R213" i="2" s="1"/>
  <c r="S215" i="2"/>
  <c r="S214" i="2" s="1"/>
  <c r="S213" i="2" s="1"/>
  <c r="T215" i="2"/>
  <c r="T214" i="2" s="1"/>
  <c r="T213" i="2" s="1"/>
  <c r="U215" i="2"/>
  <c r="U214" i="2" s="1"/>
  <c r="U213" i="2" s="1"/>
  <c r="K218" i="2"/>
  <c r="K217" i="2" s="1"/>
  <c r="K216" i="2" s="1"/>
  <c r="L218" i="2"/>
  <c r="L217" i="2" s="1"/>
  <c r="L216" i="2" s="1"/>
  <c r="M218" i="2"/>
  <c r="M217" i="2" s="1"/>
  <c r="M216" i="2" s="1"/>
  <c r="N218" i="2"/>
  <c r="N217" i="2" s="1"/>
  <c r="N216" i="2" s="1"/>
  <c r="O218" i="2"/>
  <c r="O217" i="2" s="1"/>
  <c r="O216" i="2" s="1"/>
  <c r="P218" i="2"/>
  <c r="P217" i="2" s="1"/>
  <c r="P216" i="2" s="1"/>
  <c r="Q218" i="2"/>
  <c r="Q217" i="2" s="1"/>
  <c r="Q216" i="2" s="1"/>
  <c r="R218" i="2"/>
  <c r="R217" i="2" s="1"/>
  <c r="R216" i="2" s="1"/>
  <c r="S218" i="2"/>
  <c r="S217" i="2" s="1"/>
  <c r="S216" i="2" s="1"/>
  <c r="T218" i="2"/>
  <c r="T217" i="2" s="1"/>
  <c r="T216" i="2" s="1"/>
  <c r="U218" i="2"/>
  <c r="U217" i="2" s="1"/>
  <c r="U216" i="2" s="1"/>
  <c r="K221" i="2"/>
  <c r="K220" i="2" s="1"/>
  <c r="K219" i="2" s="1"/>
  <c r="L221" i="2"/>
  <c r="L220" i="2" s="1"/>
  <c r="L219" i="2" s="1"/>
  <c r="M221" i="2"/>
  <c r="M220" i="2" s="1"/>
  <c r="M219" i="2" s="1"/>
  <c r="N221" i="2"/>
  <c r="N220" i="2" s="1"/>
  <c r="N219" i="2" s="1"/>
  <c r="O221" i="2"/>
  <c r="O220" i="2" s="1"/>
  <c r="O219" i="2" s="1"/>
  <c r="P221" i="2"/>
  <c r="P220" i="2" s="1"/>
  <c r="P219" i="2" s="1"/>
  <c r="Q221" i="2"/>
  <c r="Q220" i="2" s="1"/>
  <c r="Q219" i="2" s="1"/>
  <c r="R221" i="2"/>
  <c r="R220" i="2" s="1"/>
  <c r="R219" i="2" s="1"/>
  <c r="S221" i="2"/>
  <c r="S220" i="2" s="1"/>
  <c r="S219" i="2" s="1"/>
  <c r="T221" i="2"/>
  <c r="T220" i="2" s="1"/>
  <c r="T219" i="2" s="1"/>
  <c r="U221" i="2"/>
  <c r="U220" i="2" s="1"/>
  <c r="U219" i="2" s="1"/>
  <c r="K224" i="2"/>
  <c r="K223" i="2" s="1"/>
  <c r="K222" i="2" s="1"/>
  <c r="L224" i="2"/>
  <c r="L223" i="2" s="1"/>
  <c r="L222" i="2" s="1"/>
  <c r="M224" i="2"/>
  <c r="M223" i="2" s="1"/>
  <c r="M222" i="2" s="1"/>
  <c r="N224" i="2"/>
  <c r="N223" i="2" s="1"/>
  <c r="N222" i="2" s="1"/>
  <c r="O224" i="2"/>
  <c r="O223" i="2" s="1"/>
  <c r="O222" i="2" s="1"/>
  <c r="P224" i="2"/>
  <c r="P223" i="2" s="1"/>
  <c r="P222" i="2" s="1"/>
  <c r="Q224" i="2"/>
  <c r="Q223" i="2" s="1"/>
  <c r="Q222" i="2" s="1"/>
  <c r="R224" i="2"/>
  <c r="R223" i="2" s="1"/>
  <c r="R222" i="2" s="1"/>
  <c r="S224" i="2"/>
  <c r="S223" i="2" s="1"/>
  <c r="S222" i="2" s="1"/>
  <c r="T224" i="2"/>
  <c r="T223" i="2" s="1"/>
  <c r="T222" i="2" s="1"/>
  <c r="U224" i="2"/>
  <c r="U223" i="2" s="1"/>
  <c r="U222" i="2" s="1"/>
  <c r="K229" i="2"/>
  <c r="K228" i="2" s="1"/>
  <c r="K227" i="2" s="1"/>
  <c r="K226" i="2" s="1"/>
  <c r="K225" i="2" s="1"/>
  <c r="M229" i="2"/>
  <c r="M228" i="2" s="1"/>
  <c r="M227" i="2" s="1"/>
  <c r="M226" i="2" s="1"/>
  <c r="M225" i="2" s="1"/>
  <c r="N229" i="2"/>
  <c r="N228" i="2" s="1"/>
  <c r="N227" i="2" s="1"/>
  <c r="N226" i="2" s="1"/>
  <c r="N225" i="2" s="1"/>
  <c r="O229" i="2"/>
  <c r="O228" i="2" s="1"/>
  <c r="O227" i="2" s="1"/>
  <c r="O226" i="2" s="1"/>
  <c r="O225" i="2" s="1"/>
  <c r="Q229" i="2"/>
  <c r="Q228" i="2" s="1"/>
  <c r="Q227" i="2" s="1"/>
  <c r="Q226" i="2" s="1"/>
  <c r="Q225" i="2" s="1"/>
  <c r="R229" i="2"/>
  <c r="R228" i="2" s="1"/>
  <c r="R227" i="2" s="1"/>
  <c r="R226" i="2" s="1"/>
  <c r="R225" i="2" s="1"/>
  <c r="S229" i="2"/>
  <c r="S228" i="2" s="1"/>
  <c r="S227" i="2" s="1"/>
  <c r="S226" i="2" s="1"/>
  <c r="S225" i="2" s="1"/>
  <c r="U229" i="2"/>
  <c r="U228" i="2" s="1"/>
  <c r="U227" i="2" s="1"/>
  <c r="U226" i="2" s="1"/>
  <c r="U225" i="2" s="1"/>
  <c r="K234" i="2"/>
  <c r="K233" i="2" s="1"/>
  <c r="K232" i="2" s="1"/>
  <c r="K231" i="2" s="1"/>
  <c r="K230" i="2" s="1"/>
  <c r="L234" i="2"/>
  <c r="L233" i="2" s="1"/>
  <c r="L232" i="2" s="1"/>
  <c r="L231" i="2" s="1"/>
  <c r="L230" i="2" s="1"/>
  <c r="M234" i="2"/>
  <c r="M233" i="2" s="1"/>
  <c r="M232" i="2" s="1"/>
  <c r="M231" i="2" s="1"/>
  <c r="M230" i="2" s="1"/>
  <c r="N234" i="2"/>
  <c r="N233" i="2" s="1"/>
  <c r="N232" i="2" s="1"/>
  <c r="N231" i="2" s="1"/>
  <c r="N230" i="2" s="1"/>
  <c r="O234" i="2"/>
  <c r="O233" i="2" s="1"/>
  <c r="O232" i="2" s="1"/>
  <c r="O231" i="2" s="1"/>
  <c r="O230" i="2" s="1"/>
  <c r="P234" i="2"/>
  <c r="P233" i="2" s="1"/>
  <c r="P232" i="2" s="1"/>
  <c r="P231" i="2" s="1"/>
  <c r="P230" i="2" s="1"/>
  <c r="Q234" i="2"/>
  <c r="Q233" i="2" s="1"/>
  <c r="Q232" i="2" s="1"/>
  <c r="Q231" i="2" s="1"/>
  <c r="Q230" i="2" s="1"/>
  <c r="R234" i="2"/>
  <c r="R233" i="2" s="1"/>
  <c r="R232" i="2" s="1"/>
  <c r="R231" i="2" s="1"/>
  <c r="R230" i="2" s="1"/>
  <c r="S234" i="2"/>
  <c r="S233" i="2" s="1"/>
  <c r="S232" i="2" s="1"/>
  <c r="S231" i="2" s="1"/>
  <c r="S230" i="2" s="1"/>
  <c r="T234" i="2"/>
  <c r="T233" i="2" s="1"/>
  <c r="T232" i="2" s="1"/>
  <c r="T231" i="2" s="1"/>
  <c r="T230" i="2" s="1"/>
  <c r="U234" i="2"/>
  <c r="U233" i="2" s="1"/>
  <c r="U232" i="2" s="1"/>
  <c r="U231" i="2" s="1"/>
  <c r="U230" i="2" s="1"/>
  <c r="K239" i="2"/>
  <c r="K238" i="2" s="1"/>
  <c r="K237" i="2" s="1"/>
  <c r="K236" i="2" s="1"/>
  <c r="K235" i="2" s="1"/>
  <c r="L239" i="2"/>
  <c r="L238" i="2" s="1"/>
  <c r="L237" i="2" s="1"/>
  <c r="L236" i="2" s="1"/>
  <c r="L235" i="2" s="1"/>
  <c r="M239" i="2"/>
  <c r="M238" i="2" s="1"/>
  <c r="M237" i="2" s="1"/>
  <c r="M236" i="2" s="1"/>
  <c r="M235" i="2" s="1"/>
  <c r="N239" i="2"/>
  <c r="N238" i="2" s="1"/>
  <c r="N237" i="2" s="1"/>
  <c r="N236" i="2" s="1"/>
  <c r="N235" i="2" s="1"/>
  <c r="O239" i="2"/>
  <c r="O238" i="2" s="1"/>
  <c r="O237" i="2" s="1"/>
  <c r="O236" i="2" s="1"/>
  <c r="O235" i="2" s="1"/>
  <c r="P239" i="2"/>
  <c r="P238" i="2" s="1"/>
  <c r="P237" i="2" s="1"/>
  <c r="P236" i="2" s="1"/>
  <c r="P235" i="2" s="1"/>
  <c r="Q239" i="2"/>
  <c r="Q238" i="2" s="1"/>
  <c r="Q237" i="2" s="1"/>
  <c r="Q236" i="2" s="1"/>
  <c r="Q235" i="2" s="1"/>
  <c r="R239" i="2"/>
  <c r="R238" i="2" s="1"/>
  <c r="R237" i="2" s="1"/>
  <c r="R236" i="2" s="1"/>
  <c r="R235" i="2" s="1"/>
  <c r="S239" i="2"/>
  <c r="S238" i="2" s="1"/>
  <c r="S237" i="2" s="1"/>
  <c r="S236" i="2" s="1"/>
  <c r="S235" i="2" s="1"/>
  <c r="T239" i="2"/>
  <c r="T238" i="2" s="1"/>
  <c r="T237" i="2" s="1"/>
  <c r="T236" i="2" s="1"/>
  <c r="T235" i="2" s="1"/>
  <c r="U239" i="2"/>
  <c r="U238" i="2" s="1"/>
  <c r="U237" i="2" s="1"/>
  <c r="U236" i="2" s="1"/>
  <c r="U235" i="2" s="1"/>
  <c r="K245" i="2"/>
  <c r="K244" i="2" s="1"/>
  <c r="K243" i="2" s="1"/>
  <c r="K242" i="2" s="1"/>
  <c r="M245" i="2"/>
  <c r="M244" i="2" s="1"/>
  <c r="M243" i="2" s="1"/>
  <c r="M242" i="2" s="1"/>
  <c r="N245" i="2"/>
  <c r="N244" i="2" s="1"/>
  <c r="N243" i="2" s="1"/>
  <c r="N242" i="2" s="1"/>
  <c r="O245" i="2"/>
  <c r="O244" i="2" s="1"/>
  <c r="O243" i="2" s="1"/>
  <c r="O242" i="2" s="1"/>
  <c r="Q245" i="2"/>
  <c r="Q244" i="2" s="1"/>
  <c r="Q243" i="2" s="1"/>
  <c r="Q242" i="2" s="1"/>
  <c r="R245" i="2"/>
  <c r="R244" i="2" s="1"/>
  <c r="R243" i="2" s="1"/>
  <c r="R242" i="2" s="1"/>
  <c r="S245" i="2"/>
  <c r="S244" i="2" s="1"/>
  <c r="S243" i="2" s="1"/>
  <c r="S242" i="2" s="1"/>
  <c r="U245" i="2"/>
  <c r="U244" i="2" s="1"/>
  <c r="U243" i="2" s="1"/>
  <c r="U242" i="2" s="1"/>
  <c r="K251" i="2"/>
  <c r="K250" i="2" s="1"/>
  <c r="M251" i="2"/>
  <c r="M250" i="2" s="1"/>
  <c r="N251" i="2"/>
  <c r="N250" i="2" s="1"/>
  <c r="O251" i="2"/>
  <c r="O250" i="2" s="1"/>
  <c r="Q251" i="2"/>
  <c r="Q250" i="2" s="1"/>
  <c r="R251" i="2"/>
  <c r="R250" i="2" s="1"/>
  <c r="S251" i="2"/>
  <c r="S250" i="2" s="1"/>
  <c r="U251" i="2"/>
  <c r="U250" i="2" s="1"/>
  <c r="K253" i="2"/>
  <c r="K252" i="2" s="1"/>
  <c r="M253" i="2"/>
  <c r="M252" i="2" s="1"/>
  <c r="N253" i="2"/>
  <c r="N252" i="2" s="1"/>
  <c r="O253" i="2"/>
  <c r="O252" i="2" s="1"/>
  <c r="Q253" i="2"/>
  <c r="Q252" i="2" s="1"/>
  <c r="R253" i="2"/>
  <c r="R252" i="2" s="1"/>
  <c r="S253" i="2"/>
  <c r="S252" i="2" s="1"/>
  <c r="U253" i="2"/>
  <c r="U252" i="2" s="1"/>
  <c r="K256" i="2"/>
  <c r="K255" i="2" s="1"/>
  <c r="M256" i="2"/>
  <c r="M255" i="2" s="1"/>
  <c r="N256" i="2"/>
  <c r="N255" i="2" s="1"/>
  <c r="O256" i="2"/>
  <c r="O255" i="2" s="1"/>
  <c r="Q256" i="2"/>
  <c r="Q255" i="2" s="1"/>
  <c r="R256" i="2"/>
  <c r="R255" i="2" s="1"/>
  <c r="S256" i="2"/>
  <c r="S255" i="2" s="1"/>
  <c r="U256" i="2"/>
  <c r="U255" i="2" s="1"/>
  <c r="K258" i="2"/>
  <c r="K257" i="2" s="1"/>
  <c r="M258" i="2"/>
  <c r="M257" i="2" s="1"/>
  <c r="N258" i="2"/>
  <c r="N257" i="2" s="1"/>
  <c r="O258" i="2"/>
  <c r="O257" i="2" s="1"/>
  <c r="Q258" i="2"/>
  <c r="Q257" i="2" s="1"/>
  <c r="R258" i="2"/>
  <c r="R257" i="2" s="1"/>
  <c r="S258" i="2"/>
  <c r="S257" i="2" s="1"/>
  <c r="U258" i="2"/>
  <c r="U257" i="2" s="1"/>
  <c r="K261" i="2"/>
  <c r="K260" i="2" s="1"/>
  <c r="K259" i="2" s="1"/>
  <c r="M261" i="2"/>
  <c r="M260" i="2" s="1"/>
  <c r="M259" i="2" s="1"/>
  <c r="N261" i="2"/>
  <c r="N260" i="2" s="1"/>
  <c r="N259" i="2" s="1"/>
  <c r="O261" i="2"/>
  <c r="O260" i="2" s="1"/>
  <c r="O259" i="2" s="1"/>
  <c r="Q261" i="2"/>
  <c r="Q260" i="2" s="1"/>
  <c r="Q259" i="2" s="1"/>
  <c r="R261" i="2"/>
  <c r="R260" i="2" s="1"/>
  <c r="R259" i="2" s="1"/>
  <c r="S261" i="2"/>
  <c r="S260" i="2" s="1"/>
  <c r="S259" i="2" s="1"/>
  <c r="U261" i="2"/>
  <c r="U260" i="2" s="1"/>
  <c r="U259" i="2" s="1"/>
  <c r="K264" i="2"/>
  <c r="K263" i="2" s="1"/>
  <c r="L264" i="2"/>
  <c r="L263" i="2" s="1"/>
  <c r="N264" i="2"/>
  <c r="N263" i="2" s="1"/>
  <c r="O264" i="2"/>
  <c r="O263" i="2" s="1"/>
  <c r="P264" i="2"/>
  <c r="P263" i="2" s="1"/>
  <c r="R264" i="2"/>
  <c r="R263" i="2" s="1"/>
  <c r="S264" i="2"/>
  <c r="S263" i="2" s="1"/>
  <c r="T264" i="2"/>
  <c r="T263" i="2" s="1"/>
  <c r="K266" i="2"/>
  <c r="K265" i="2" s="1"/>
  <c r="L266" i="2"/>
  <c r="L265" i="2" s="1"/>
  <c r="N266" i="2"/>
  <c r="N265" i="2" s="1"/>
  <c r="O266" i="2"/>
  <c r="O265" i="2" s="1"/>
  <c r="P266" i="2"/>
  <c r="P265" i="2" s="1"/>
  <c r="R266" i="2"/>
  <c r="R265" i="2" s="1"/>
  <c r="S266" i="2"/>
  <c r="S265" i="2" s="1"/>
  <c r="T266" i="2"/>
  <c r="T265" i="2" s="1"/>
  <c r="K271" i="2"/>
  <c r="K270" i="2" s="1"/>
  <c r="K269" i="2" s="1"/>
  <c r="K268" i="2" s="1"/>
  <c r="K267" i="2" s="1"/>
  <c r="L271" i="2"/>
  <c r="L270" i="2" s="1"/>
  <c r="L269" i="2" s="1"/>
  <c r="L268" i="2" s="1"/>
  <c r="L267" i="2" s="1"/>
  <c r="M271" i="2"/>
  <c r="M270" i="2" s="1"/>
  <c r="M269" i="2" s="1"/>
  <c r="M268" i="2" s="1"/>
  <c r="M267" i="2" s="1"/>
  <c r="N271" i="2"/>
  <c r="N270" i="2" s="1"/>
  <c r="N269" i="2" s="1"/>
  <c r="N268" i="2" s="1"/>
  <c r="N267" i="2" s="1"/>
  <c r="O271" i="2"/>
  <c r="O270" i="2" s="1"/>
  <c r="O269" i="2" s="1"/>
  <c r="O268" i="2" s="1"/>
  <c r="O267" i="2" s="1"/>
  <c r="P271" i="2"/>
  <c r="P270" i="2" s="1"/>
  <c r="P269" i="2" s="1"/>
  <c r="P268" i="2" s="1"/>
  <c r="P267" i="2" s="1"/>
  <c r="Q271" i="2"/>
  <c r="Q270" i="2" s="1"/>
  <c r="Q269" i="2" s="1"/>
  <c r="Q268" i="2" s="1"/>
  <c r="Q267" i="2" s="1"/>
  <c r="R271" i="2"/>
  <c r="R270" i="2" s="1"/>
  <c r="R269" i="2" s="1"/>
  <c r="R268" i="2" s="1"/>
  <c r="R267" i="2" s="1"/>
  <c r="S271" i="2"/>
  <c r="S270" i="2" s="1"/>
  <c r="S269" i="2" s="1"/>
  <c r="S268" i="2" s="1"/>
  <c r="S267" i="2" s="1"/>
  <c r="T271" i="2"/>
  <c r="T270" i="2" s="1"/>
  <c r="T269" i="2" s="1"/>
  <c r="T268" i="2" s="1"/>
  <c r="T267" i="2" s="1"/>
  <c r="U271" i="2"/>
  <c r="U270" i="2" s="1"/>
  <c r="U269" i="2" s="1"/>
  <c r="U268" i="2" s="1"/>
  <c r="U267" i="2" s="1"/>
  <c r="K277" i="2"/>
  <c r="K276" i="2" s="1"/>
  <c r="K275" i="2" s="1"/>
  <c r="K274" i="2" s="1"/>
  <c r="K273" i="2" s="1"/>
  <c r="M277" i="2"/>
  <c r="M276" i="2" s="1"/>
  <c r="M275" i="2" s="1"/>
  <c r="M274" i="2" s="1"/>
  <c r="M273" i="2" s="1"/>
  <c r="N277" i="2"/>
  <c r="N276" i="2" s="1"/>
  <c r="N275" i="2" s="1"/>
  <c r="N274" i="2" s="1"/>
  <c r="N273" i="2" s="1"/>
  <c r="O277" i="2"/>
  <c r="O276" i="2" s="1"/>
  <c r="O275" i="2" s="1"/>
  <c r="O274" i="2" s="1"/>
  <c r="O273" i="2" s="1"/>
  <c r="Q277" i="2"/>
  <c r="Q276" i="2" s="1"/>
  <c r="Q275" i="2" s="1"/>
  <c r="Q274" i="2" s="1"/>
  <c r="Q273" i="2" s="1"/>
  <c r="R277" i="2"/>
  <c r="R276" i="2" s="1"/>
  <c r="R275" i="2" s="1"/>
  <c r="R274" i="2" s="1"/>
  <c r="R273" i="2" s="1"/>
  <c r="S277" i="2"/>
  <c r="S276" i="2" s="1"/>
  <c r="S275" i="2" s="1"/>
  <c r="S274" i="2" s="1"/>
  <c r="S273" i="2" s="1"/>
  <c r="U277" i="2"/>
  <c r="U276" i="2" s="1"/>
  <c r="U275" i="2" s="1"/>
  <c r="U274" i="2" s="1"/>
  <c r="U273" i="2" s="1"/>
  <c r="K281" i="2"/>
  <c r="K280" i="2" s="1"/>
  <c r="L281" i="2"/>
  <c r="L280" i="2" s="1"/>
  <c r="M281" i="2"/>
  <c r="M280" i="2" s="1"/>
  <c r="N281" i="2"/>
  <c r="N280" i="2" s="1"/>
  <c r="O281" i="2"/>
  <c r="O280" i="2" s="1"/>
  <c r="P281" i="2"/>
  <c r="P280" i="2" s="1"/>
  <c r="Q281" i="2"/>
  <c r="Q280" i="2" s="1"/>
  <c r="R281" i="2"/>
  <c r="R280" i="2" s="1"/>
  <c r="S281" i="2"/>
  <c r="S280" i="2" s="1"/>
  <c r="T281" i="2"/>
  <c r="T280" i="2" s="1"/>
  <c r="U281" i="2"/>
  <c r="U280" i="2" s="1"/>
  <c r="L285" i="2"/>
  <c r="L284" i="2" s="1"/>
  <c r="L283" i="2" s="1"/>
  <c r="M285" i="2"/>
  <c r="M284" i="2" s="1"/>
  <c r="M283" i="2" s="1"/>
  <c r="N285" i="2"/>
  <c r="N284" i="2" s="1"/>
  <c r="N283" i="2" s="1"/>
  <c r="P285" i="2"/>
  <c r="P284" i="2" s="1"/>
  <c r="P283" i="2" s="1"/>
  <c r="Q285" i="2"/>
  <c r="Q284" i="2" s="1"/>
  <c r="Q283" i="2" s="1"/>
  <c r="R285" i="2"/>
  <c r="R284" i="2" s="1"/>
  <c r="R283" i="2" s="1"/>
  <c r="T285" i="2"/>
  <c r="T284" i="2" s="1"/>
  <c r="T283" i="2" s="1"/>
  <c r="U285" i="2"/>
  <c r="U284" i="2" s="1"/>
  <c r="U283" i="2" s="1"/>
  <c r="K291" i="2"/>
  <c r="K290" i="2" s="1"/>
  <c r="K289" i="2" s="1"/>
  <c r="K288" i="2" s="1"/>
  <c r="L291" i="2"/>
  <c r="L290" i="2" s="1"/>
  <c r="L289" i="2" s="1"/>
  <c r="L288" i="2" s="1"/>
  <c r="M291" i="2"/>
  <c r="M290" i="2" s="1"/>
  <c r="M289" i="2" s="1"/>
  <c r="M288" i="2" s="1"/>
  <c r="N291" i="2"/>
  <c r="N290" i="2" s="1"/>
  <c r="N289" i="2" s="1"/>
  <c r="N288" i="2" s="1"/>
  <c r="O291" i="2"/>
  <c r="O290" i="2" s="1"/>
  <c r="O289" i="2" s="1"/>
  <c r="O288" i="2" s="1"/>
  <c r="P291" i="2"/>
  <c r="P290" i="2" s="1"/>
  <c r="P289" i="2" s="1"/>
  <c r="P288" i="2" s="1"/>
  <c r="Q291" i="2"/>
  <c r="Q290" i="2" s="1"/>
  <c r="Q289" i="2" s="1"/>
  <c r="Q288" i="2" s="1"/>
  <c r="R291" i="2"/>
  <c r="R290" i="2" s="1"/>
  <c r="R289" i="2" s="1"/>
  <c r="R288" i="2" s="1"/>
  <c r="S291" i="2"/>
  <c r="S290" i="2" s="1"/>
  <c r="S289" i="2" s="1"/>
  <c r="S288" i="2" s="1"/>
  <c r="T291" i="2"/>
  <c r="T290" i="2" s="1"/>
  <c r="T289" i="2" s="1"/>
  <c r="T288" i="2" s="1"/>
  <c r="U291" i="2"/>
  <c r="U290" i="2" s="1"/>
  <c r="U289" i="2" s="1"/>
  <c r="U288" i="2" s="1"/>
  <c r="K297" i="2"/>
  <c r="K296" i="2" s="1"/>
  <c r="K295" i="2" s="1"/>
  <c r="K294" i="2" s="1"/>
  <c r="K293" i="2" s="1"/>
  <c r="L297" i="2"/>
  <c r="L296" i="2" s="1"/>
  <c r="L295" i="2" s="1"/>
  <c r="L294" i="2" s="1"/>
  <c r="L293" i="2" s="1"/>
  <c r="M297" i="2"/>
  <c r="M296" i="2" s="1"/>
  <c r="M295" i="2" s="1"/>
  <c r="M294" i="2" s="1"/>
  <c r="M293" i="2" s="1"/>
  <c r="N297" i="2"/>
  <c r="N296" i="2" s="1"/>
  <c r="N295" i="2" s="1"/>
  <c r="N294" i="2" s="1"/>
  <c r="N293" i="2" s="1"/>
  <c r="O297" i="2"/>
  <c r="O296" i="2" s="1"/>
  <c r="O295" i="2" s="1"/>
  <c r="O294" i="2" s="1"/>
  <c r="O293" i="2" s="1"/>
  <c r="P297" i="2"/>
  <c r="P296" i="2" s="1"/>
  <c r="P295" i="2" s="1"/>
  <c r="P294" i="2" s="1"/>
  <c r="P293" i="2" s="1"/>
  <c r="Q297" i="2"/>
  <c r="Q296" i="2" s="1"/>
  <c r="Q295" i="2" s="1"/>
  <c r="Q294" i="2" s="1"/>
  <c r="Q293" i="2" s="1"/>
  <c r="R297" i="2"/>
  <c r="R296" i="2" s="1"/>
  <c r="R295" i="2" s="1"/>
  <c r="R294" i="2" s="1"/>
  <c r="R293" i="2" s="1"/>
  <c r="S297" i="2"/>
  <c r="S296" i="2" s="1"/>
  <c r="S295" i="2" s="1"/>
  <c r="S294" i="2" s="1"/>
  <c r="S293" i="2" s="1"/>
  <c r="T297" i="2"/>
  <c r="T296" i="2" s="1"/>
  <c r="T295" i="2" s="1"/>
  <c r="T294" i="2" s="1"/>
  <c r="T293" i="2" s="1"/>
  <c r="U297" i="2"/>
  <c r="U296" i="2" s="1"/>
  <c r="U295" i="2" s="1"/>
  <c r="U294" i="2" s="1"/>
  <c r="U293" i="2" s="1"/>
  <c r="K308" i="2"/>
  <c r="K307" i="2" s="1"/>
  <c r="K306" i="2" s="1"/>
  <c r="M308" i="2"/>
  <c r="M307" i="2" s="1"/>
  <c r="M306" i="2" s="1"/>
  <c r="N308" i="2"/>
  <c r="N307" i="2" s="1"/>
  <c r="N306" i="2" s="1"/>
  <c r="O308" i="2"/>
  <c r="O307" i="2" s="1"/>
  <c r="O306" i="2" s="1"/>
  <c r="Q308" i="2"/>
  <c r="Q307" i="2" s="1"/>
  <c r="Q306" i="2" s="1"/>
  <c r="R308" i="2"/>
  <c r="R307" i="2" s="1"/>
  <c r="R306" i="2" s="1"/>
  <c r="S308" i="2"/>
  <c r="S307" i="2" s="1"/>
  <c r="S306" i="2" s="1"/>
  <c r="U308" i="2"/>
  <c r="U307" i="2" s="1"/>
  <c r="U306" i="2" s="1"/>
  <c r="K311" i="2"/>
  <c r="K310" i="2" s="1"/>
  <c r="M311" i="2"/>
  <c r="M310" i="2" s="1"/>
  <c r="N311" i="2"/>
  <c r="N310" i="2" s="1"/>
  <c r="O311" i="2"/>
  <c r="O310" i="2" s="1"/>
  <c r="Q311" i="2"/>
  <c r="Q310" i="2" s="1"/>
  <c r="R311" i="2"/>
  <c r="R310" i="2" s="1"/>
  <c r="S311" i="2"/>
  <c r="S310" i="2" s="1"/>
  <c r="U311" i="2"/>
  <c r="U310" i="2" s="1"/>
  <c r="K313" i="2"/>
  <c r="K312" i="2" s="1"/>
  <c r="M313" i="2"/>
  <c r="M312" i="2" s="1"/>
  <c r="N313" i="2"/>
  <c r="N312" i="2" s="1"/>
  <c r="O313" i="2"/>
  <c r="O312" i="2" s="1"/>
  <c r="Q313" i="2"/>
  <c r="Q312" i="2" s="1"/>
  <c r="R313" i="2"/>
  <c r="R312" i="2" s="1"/>
  <c r="S313" i="2"/>
  <c r="S312" i="2" s="1"/>
  <c r="U313" i="2"/>
  <c r="U312" i="2" s="1"/>
  <c r="K315" i="2"/>
  <c r="K314" i="2" s="1"/>
  <c r="M315" i="2"/>
  <c r="M314" i="2" s="1"/>
  <c r="N315" i="2"/>
  <c r="N314" i="2" s="1"/>
  <c r="O315" i="2"/>
  <c r="O314" i="2" s="1"/>
  <c r="Q315" i="2"/>
  <c r="Q314" i="2" s="1"/>
  <c r="R315" i="2"/>
  <c r="R314" i="2" s="1"/>
  <c r="S315" i="2"/>
  <c r="S314" i="2" s="1"/>
  <c r="U315" i="2"/>
  <c r="U314" i="2" s="1"/>
  <c r="L320" i="2"/>
  <c r="L319" i="2" s="1"/>
  <c r="L318" i="2" s="1"/>
  <c r="M320" i="2"/>
  <c r="M319" i="2" s="1"/>
  <c r="M318" i="2" s="1"/>
  <c r="N320" i="2"/>
  <c r="N319" i="2" s="1"/>
  <c r="N318" i="2" s="1"/>
  <c r="P320" i="2"/>
  <c r="P319" i="2" s="1"/>
  <c r="P318" i="2" s="1"/>
  <c r="Q320" i="2"/>
  <c r="Q319" i="2" s="1"/>
  <c r="Q318" i="2" s="1"/>
  <c r="R320" i="2"/>
  <c r="R319" i="2" s="1"/>
  <c r="R318" i="2" s="1"/>
  <c r="T320" i="2"/>
  <c r="T319" i="2" s="1"/>
  <c r="T318" i="2" s="1"/>
  <c r="U320" i="2"/>
  <c r="U319" i="2" s="1"/>
  <c r="U318" i="2" s="1"/>
  <c r="L323" i="2"/>
  <c r="L322" i="2" s="1"/>
  <c r="L321" i="2" s="1"/>
  <c r="M323" i="2"/>
  <c r="M322" i="2" s="1"/>
  <c r="M321" i="2" s="1"/>
  <c r="N323" i="2"/>
  <c r="N322" i="2" s="1"/>
  <c r="N321" i="2" s="1"/>
  <c r="P323" i="2"/>
  <c r="P322" i="2" s="1"/>
  <c r="P321" i="2" s="1"/>
  <c r="Q323" i="2"/>
  <c r="Q322" i="2" s="1"/>
  <c r="Q321" i="2" s="1"/>
  <c r="R323" i="2"/>
  <c r="R322" i="2" s="1"/>
  <c r="R321" i="2" s="1"/>
  <c r="T323" i="2"/>
  <c r="T322" i="2" s="1"/>
  <c r="T321" i="2" s="1"/>
  <c r="U323" i="2"/>
  <c r="U322" i="2" s="1"/>
  <c r="U321" i="2" s="1"/>
  <c r="L326" i="2"/>
  <c r="L325" i="2" s="1"/>
  <c r="L324" i="2" s="1"/>
  <c r="M326" i="2"/>
  <c r="M325" i="2" s="1"/>
  <c r="M324" i="2" s="1"/>
  <c r="N326" i="2"/>
  <c r="N325" i="2" s="1"/>
  <c r="N324" i="2" s="1"/>
  <c r="P326" i="2"/>
  <c r="P325" i="2" s="1"/>
  <c r="P324" i="2" s="1"/>
  <c r="Q326" i="2"/>
  <c r="Q325" i="2" s="1"/>
  <c r="Q324" i="2" s="1"/>
  <c r="R326" i="2"/>
  <c r="R325" i="2" s="1"/>
  <c r="R324" i="2" s="1"/>
  <c r="T326" i="2"/>
  <c r="T325" i="2" s="1"/>
  <c r="T324" i="2" s="1"/>
  <c r="U326" i="2"/>
  <c r="U325" i="2" s="1"/>
  <c r="U324" i="2" s="1"/>
  <c r="K329" i="2"/>
  <c r="K328" i="2" s="1"/>
  <c r="K327" i="2" s="1"/>
  <c r="M329" i="2"/>
  <c r="M328" i="2" s="1"/>
  <c r="M327" i="2" s="1"/>
  <c r="N329" i="2"/>
  <c r="N328" i="2" s="1"/>
  <c r="N327" i="2" s="1"/>
  <c r="O329" i="2"/>
  <c r="O328" i="2" s="1"/>
  <c r="O327" i="2" s="1"/>
  <c r="Q329" i="2"/>
  <c r="Q328" i="2" s="1"/>
  <c r="Q327" i="2" s="1"/>
  <c r="R329" i="2"/>
  <c r="R328" i="2" s="1"/>
  <c r="R327" i="2" s="1"/>
  <c r="S329" i="2"/>
  <c r="S328" i="2" s="1"/>
  <c r="S327" i="2" s="1"/>
  <c r="U329" i="2"/>
  <c r="U328" i="2" s="1"/>
  <c r="U327" i="2" s="1"/>
  <c r="K332" i="2"/>
  <c r="K331" i="2" s="1"/>
  <c r="K330" i="2" s="1"/>
  <c r="M332" i="2"/>
  <c r="M331" i="2" s="1"/>
  <c r="M330" i="2" s="1"/>
  <c r="N332" i="2"/>
  <c r="N331" i="2" s="1"/>
  <c r="N330" i="2" s="1"/>
  <c r="O332" i="2"/>
  <c r="O331" i="2" s="1"/>
  <c r="O330" i="2" s="1"/>
  <c r="Q332" i="2"/>
  <c r="Q331" i="2" s="1"/>
  <c r="Q330" i="2" s="1"/>
  <c r="R332" i="2"/>
  <c r="R331" i="2" s="1"/>
  <c r="R330" i="2" s="1"/>
  <c r="S332" i="2"/>
  <c r="S331" i="2" s="1"/>
  <c r="S330" i="2" s="1"/>
  <c r="U332" i="2"/>
  <c r="U331" i="2" s="1"/>
  <c r="U330" i="2" s="1"/>
  <c r="K335" i="2"/>
  <c r="K334" i="2" s="1"/>
  <c r="K333" i="2" s="1"/>
  <c r="M335" i="2"/>
  <c r="M334" i="2" s="1"/>
  <c r="M333" i="2" s="1"/>
  <c r="N335" i="2"/>
  <c r="N334" i="2" s="1"/>
  <c r="N333" i="2" s="1"/>
  <c r="O335" i="2"/>
  <c r="O334" i="2" s="1"/>
  <c r="O333" i="2" s="1"/>
  <c r="Q335" i="2"/>
  <c r="Q334" i="2" s="1"/>
  <c r="Q333" i="2" s="1"/>
  <c r="R335" i="2"/>
  <c r="R334" i="2" s="1"/>
  <c r="R333" i="2" s="1"/>
  <c r="S335" i="2"/>
  <c r="S334" i="2" s="1"/>
  <c r="S333" i="2" s="1"/>
  <c r="U335" i="2"/>
  <c r="U334" i="2" s="1"/>
  <c r="U333" i="2" s="1"/>
  <c r="K338" i="2"/>
  <c r="K337" i="2" s="1"/>
  <c r="K336" i="2" s="1"/>
  <c r="M338" i="2"/>
  <c r="M337" i="2" s="1"/>
  <c r="M336" i="2" s="1"/>
  <c r="N338" i="2"/>
  <c r="N337" i="2" s="1"/>
  <c r="N336" i="2" s="1"/>
  <c r="O338" i="2"/>
  <c r="O337" i="2" s="1"/>
  <c r="O336" i="2" s="1"/>
  <c r="Q338" i="2"/>
  <c r="Q337" i="2" s="1"/>
  <c r="Q336" i="2" s="1"/>
  <c r="R338" i="2"/>
  <c r="R337" i="2" s="1"/>
  <c r="R336" i="2" s="1"/>
  <c r="S338" i="2"/>
  <c r="S337" i="2" s="1"/>
  <c r="S336" i="2" s="1"/>
  <c r="U338" i="2"/>
  <c r="U337" i="2" s="1"/>
  <c r="U336" i="2" s="1"/>
  <c r="K341" i="2"/>
  <c r="K340" i="2" s="1"/>
  <c r="K339" i="2" s="1"/>
  <c r="M341" i="2"/>
  <c r="M340" i="2" s="1"/>
  <c r="M339" i="2" s="1"/>
  <c r="N341" i="2"/>
  <c r="N340" i="2" s="1"/>
  <c r="N339" i="2" s="1"/>
  <c r="O341" i="2"/>
  <c r="O340" i="2" s="1"/>
  <c r="O339" i="2" s="1"/>
  <c r="Q341" i="2"/>
  <c r="Q340" i="2" s="1"/>
  <c r="Q339" i="2" s="1"/>
  <c r="R341" i="2"/>
  <c r="R340" i="2" s="1"/>
  <c r="R339" i="2" s="1"/>
  <c r="S341" i="2"/>
  <c r="S340" i="2" s="1"/>
  <c r="S339" i="2" s="1"/>
  <c r="U341" i="2"/>
  <c r="U340" i="2" s="1"/>
  <c r="U339" i="2" s="1"/>
  <c r="K344" i="2"/>
  <c r="K343" i="2" s="1"/>
  <c r="K342" i="2" s="1"/>
  <c r="M344" i="2"/>
  <c r="M343" i="2" s="1"/>
  <c r="M342" i="2" s="1"/>
  <c r="N344" i="2"/>
  <c r="N343" i="2" s="1"/>
  <c r="N342" i="2" s="1"/>
  <c r="O344" i="2"/>
  <c r="O343" i="2" s="1"/>
  <c r="O342" i="2" s="1"/>
  <c r="Q344" i="2"/>
  <c r="Q343" i="2" s="1"/>
  <c r="Q342" i="2" s="1"/>
  <c r="R344" i="2"/>
  <c r="R343" i="2" s="1"/>
  <c r="R342" i="2" s="1"/>
  <c r="S344" i="2"/>
  <c r="S343" i="2" s="1"/>
  <c r="S342" i="2" s="1"/>
  <c r="U344" i="2"/>
  <c r="U343" i="2" s="1"/>
  <c r="U342" i="2" s="1"/>
  <c r="K347" i="2"/>
  <c r="K346" i="2" s="1"/>
  <c r="K345" i="2" s="1"/>
  <c r="M347" i="2"/>
  <c r="M346" i="2" s="1"/>
  <c r="M345" i="2" s="1"/>
  <c r="N347" i="2"/>
  <c r="N346" i="2" s="1"/>
  <c r="N345" i="2" s="1"/>
  <c r="O347" i="2"/>
  <c r="O346" i="2" s="1"/>
  <c r="O345" i="2" s="1"/>
  <c r="Q347" i="2"/>
  <c r="Q346" i="2" s="1"/>
  <c r="Q345" i="2" s="1"/>
  <c r="R347" i="2"/>
  <c r="R346" i="2" s="1"/>
  <c r="R345" i="2" s="1"/>
  <c r="S347" i="2"/>
  <c r="S346" i="2" s="1"/>
  <c r="S345" i="2" s="1"/>
  <c r="U347" i="2"/>
  <c r="U346" i="2" s="1"/>
  <c r="U345" i="2" s="1"/>
  <c r="K350" i="2"/>
  <c r="K349" i="2" s="1"/>
  <c r="K348" i="2" s="1"/>
  <c r="M350" i="2"/>
  <c r="M349" i="2" s="1"/>
  <c r="M348" i="2" s="1"/>
  <c r="N350" i="2"/>
  <c r="N349" i="2" s="1"/>
  <c r="N348" i="2" s="1"/>
  <c r="O350" i="2"/>
  <c r="O349" i="2" s="1"/>
  <c r="O348" i="2" s="1"/>
  <c r="Q350" i="2"/>
  <c r="Q349" i="2" s="1"/>
  <c r="Q348" i="2" s="1"/>
  <c r="R350" i="2"/>
  <c r="R349" i="2" s="1"/>
  <c r="R348" i="2" s="1"/>
  <c r="S350" i="2"/>
  <c r="S349" i="2" s="1"/>
  <c r="S348" i="2" s="1"/>
  <c r="U350" i="2"/>
  <c r="U349" i="2" s="1"/>
  <c r="U348" i="2" s="1"/>
  <c r="K353" i="2"/>
  <c r="K352" i="2" s="1"/>
  <c r="K351" i="2" s="1"/>
  <c r="L353" i="2"/>
  <c r="L352" i="2" s="1"/>
  <c r="L351" i="2" s="1"/>
  <c r="M353" i="2"/>
  <c r="M352" i="2" s="1"/>
  <c r="M351" i="2" s="1"/>
  <c r="N353" i="2"/>
  <c r="N352" i="2" s="1"/>
  <c r="N351" i="2" s="1"/>
  <c r="O353" i="2"/>
  <c r="O352" i="2" s="1"/>
  <c r="O351" i="2" s="1"/>
  <c r="P353" i="2"/>
  <c r="P352" i="2" s="1"/>
  <c r="P351" i="2" s="1"/>
  <c r="Q353" i="2"/>
  <c r="Q352" i="2" s="1"/>
  <c r="Q351" i="2" s="1"/>
  <c r="R353" i="2"/>
  <c r="R352" i="2" s="1"/>
  <c r="R351" i="2" s="1"/>
  <c r="S353" i="2"/>
  <c r="S352" i="2" s="1"/>
  <c r="S351" i="2" s="1"/>
  <c r="T353" i="2"/>
  <c r="T352" i="2" s="1"/>
  <c r="T351" i="2" s="1"/>
  <c r="U353" i="2"/>
  <c r="U352" i="2" s="1"/>
  <c r="U351" i="2" s="1"/>
  <c r="K356" i="2"/>
  <c r="K355" i="2" s="1"/>
  <c r="K354" i="2" s="1"/>
  <c r="L356" i="2"/>
  <c r="L355" i="2" s="1"/>
  <c r="L354" i="2" s="1"/>
  <c r="M356" i="2"/>
  <c r="M355" i="2" s="1"/>
  <c r="M354" i="2" s="1"/>
  <c r="N356" i="2"/>
  <c r="N355" i="2" s="1"/>
  <c r="N354" i="2" s="1"/>
  <c r="O356" i="2"/>
  <c r="O355" i="2" s="1"/>
  <c r="O354" i="2" s="1"/>
  <c r="P356" i="2"/>
  <c r="P355" i="2" s="1"/>
  <c r="P354" i="2" s="1"/>
  <c r="Q356" i="2"/>
  <c r="Q355" i="2" s="1"/>
  <c r="Q354" i="2" s="1"/>
  <c r="R356" i="2"/>
  <c r="R355" i="2" s="1"/>
  <c r="R354" i="2" s="1"/>
  <c r="S356" i="2"/>
  <c r="S355" i="2" s="1"/>
  <c r="S354" i="2" s="1"/>
  <c r="T356" i="2"/>
  <c r="T355" i="2" s="1"/>
  <c r="T354" i="2" s="1"/>
  <c r="U356" i="2"/>
  <c r="U355" i="2" s="1"/>
  <c r="U354" i="2" s="1"/>
  <c r="K359" i="2"/>
  <c r="K358" i="2" s="1"/>
  <c r="K357" i="2" s="1"/>
  <c r="L359" i="2"/>
  <c r="L358" i="2" s="1"/>
  <c r="L357" i="2" s="1"/>
  <c r="M359" i="2"/>
  <c r="M358" i="2" s="1"/>
  <c r="M357" i="2" s="1"/>
  <c r="N359" i="2"/>
  <c r="N358" i="2" s="1"/>
  <c r="N357" i="2" s="1"/>
  <c r="O359" i="2"/>
  <c r="O358" i="2" s="1"/>
  <c r="O357" i="2" s="1"/>
  <c r="P359" i="2"/>
  <c r="P358" i="2" s="1"/>
  <c r="P357" i="2" s="1"/>
  <c r="Q359" i="2"/>
  <c r="Q358" i="2" s="1"/>
  <c r="Q357" i="2" s="1"/>
  <c r="R359" i="2"/>
  <c r="R358" i="2" s="1"/>
  <c r="R357" i="2" s="1"/>
  <c r="S359" i="2"/>
  <c r="S358" i="2" s="1"/>
  <c r="S357" i="2" s="1"/>
  <c r="T359" i="2"/>
  <c r="T358" i="2" s="1"/>
  <c r="T357" i="2" s="1"/>
  <c r="U359" i="2"/>
  <c r="U358" i="2" s="1"/>
  <c r="U357" i="2" s="1"/>
  <c r="K362" i="2"/>
  <c r="K361" i="2" s="1"/>
  <c r="K360" i="2" s="1"/>
  <c r="L362" i="2"/>
  <c r="L361" i="2" s="1"/>
  <c r="L360" i="2" s="1"/>
  <c r="M362" i="2"/>
  <c r="M361" i="2" s="1"/>
  <c r="M360" i="2" s="1"/>
  <c r="N362" i="2"/>
  <c r="N361" i="2" s="1"/>
  <c r="N360" i="2" s="1"/>
  <c r="O362" i="2"/>
  <c r="O361" i="2" s="1"/>
  <c r="O360" i="2" s="1"/>
  <c r="P362" i="2"/>
  <c r="P361" i="2" s="1"/>
  <c r="P360" i="2" s="1"/>
  <c r="Q362" i="2"/>
  <c r="Q361" i="2" s="1"/>
  <c r="Q360" i="2" s="1"/>
  <c r="R362" i="2"/>
  <c r="R361" i="2" s="1"/>
  <c r="R360" i="2" s="1"/>
  <c r="S362" i="2"/>
  <c r="S361" i="2" s="1"/>
  <c r="S360" i="2" s="1"/>
  <c r="T362" i="2"/>
  <c r="T361" i="2" s="1"/>
  <c r="T360" i="2" s="1"/>
  <c r="U362" i="2"/>
  <c r="U361" i="2" s="1"/>
  <c r="U360" i="2" s="1"/>
  <c r="K365" i="2"/>
  <c r="K364" i="2" s="1"/>
  <c r="K363" i="2" s="1"/>
  <c r="L365" i="2"/>
  <c r="L364" i="2" s="1"/>
  <c r="L363" i="2" s="1"/>
  <c r="M365" i="2"/>
  <c r="M364" i="2" s="1"/>
  <c r="M363" i="2" s="1"/>
  <c r="N365" i="2"/>
  <c r="N364" i="2" s="1"/>
  <c r="N363" i="2" s="1"/>
  <c r="O365" i="2"/>
  <c r="O364" i="2" s="1"/>
  <c r="O363" i="2" s="1"/>
  <c r="P365" i="2"/>
  <c r="P364" i="2" s="1"/>
  <c r="P363" i="2" s="1"/>
  <c r="Q365" i="2"/>
  <c r="Q364" i="2" s="1"/>
  <c r="Q363" i="2" s="1"/>
  <c r="R365" i="2"/>
  <c r="R364" i="2" s="1"/>
  <c r="R363" i="2" s="1"/>
  <c r="S365" i="2"/>
  <c r="S364" i="2" s="1"/>
  <c r="S363" i="2" s="1"/>
  <c r="T365" i="2"/>
  <c r="T364" i="2" s="1"/>
  <c r="T363" i="2" s="1"/>
  <c r="U365" i="2"/>
  <c r="U364" i="2" s="1"/>
  <c r="U363" i="2" s="1"/>
  <c r="L370" i="2"/>
  <c r="L369" i="2" s="1"/>
  <c r="M370" i="2"/>
  <c r="M369" i="2" s="1"/>
  <c r="N370" i="2"/>
  <c r="N369" i="2" s="1"/>
  <c r="P370" i="2"/>
  <c r="P369" i="2" s="1"/>
  <c r="Q370" i="2"/>
  <c r="Q369" i="2" s="1"/>
  <c r="R370" i="2"/>
  <c r="R369" i="2" s="1"/>
  <c r="T370" i="2"/>
  <c r="T369" i="2" s="1"/>
  <c r="U370" i="2"/>
  <c r="U369" i="2" s="1"/>
  <c r="L372" i="2"/>
  <c r="L371" i="2" s="1"/>
  <c r="M372" i="2"/>
  <c r="M371" i="2" s="1"/>
  <c r="N372" i="2"/>
  <c r="N371" i="2" s="1"/>
  <c r="P372" i="2"/>
  <c r="P371" i="2" s="1"/>
  <c r="Q372" i="2"/>
  <c r="Q371" i="2" s="1"/>
  <c r="R372" i="2"/>
  <c r="R371" i="2" s="1"/>
  <c r="T372" i="2"/>
  <c r="T371" i="2" s="1"/>
  <c r="U372" i="2"/>
  <c r="U371" i="2" s="1"/>
  <c r="L377" i="2"/>
  <c r="L376" i="2" s="1"/>
  <c r="L375" i="2" s="1"/>
  <c r="L374" i="2" s="1"/>
  <c r="L373" i="2" s="1"/>
  <c r="M377" i="2"/>
  <c r="M376" i="2" s="1"/>
  <c r="M375" i="2" s="1"/>
  <c r="M374" i="2" s="1"/>
  <c r="M373" i="2" s="1"/>
  <c r="N377" i="2"/>
  <c r="N376" i="2" s="1"/>
  <c r="N375" i="2" s="1"/>
  <c r="N374" i="2" s="1"/>
  <c r="N373" i="2" s="1"/>
  <c r="P377" i="2"/>
  <c r="P376" i="2" s="1"/>
  <c r="P375" i="2" s="1"/>
  <c r="P374" i="2" s="1"/>
  <c r="P373" i="2" s="1"/>
  <c r="Q377" i="2"/>
  <c r="Q376" i="2" s="1"/>
  <c r="Q375" i="2" s="1"/>
  <c r="Q374" i="2" s="1"/>
  <c r="Q373" i="2" s="1"/>
  <c r="R377" i="2"/>
  <c r="R376" i="2" s="1"/>
  <c r="R375" i="2" s="1"/>
  <c r="R374" i="2" s="1"/>
  <c r="R373" i="2" s="1"/>
  <c r="T377" i="2"/>
  <c r="T376" i="2" s="1"/>
  <c r="T375" i="2" s="1"/>
  <c r="T374" i="2" s="1"/>
  <c r="T373" i="2" s="1"/>
  <c r="U377" i="2"/>
  <c r="U376" i="2" s="1"/>
  <c r="U375" i="2" s="1"/>
  <c r="U374" i="2" s="1"/>
  <c r="U373" i="2" s="1"/>
  <c r="K382" i="2"/>
  <c r="K381" i="2" s="1"/>
  <c r="K380" i="2" s="1"/>
  <c r="L382" i="2"/>
  <c r="L381" i="2" s="1"/>
  <c r="L380" i="2" s="1"/>
  <c r="M382" i="2"/>
  <c r="M381" i="2" s="1"/>
  <c r="M380" i="2" s="1"/>
  <c r="N382" i="2"/>
  <c r="N381" i="2" s="1"/>
  <c r="N380" i="2" s="1"/>
  <c r="O382" i="2"/>
  <c r="O381" i="2" s="1"/>
  <c r="O380" i="2" s="1"/>
  <c r="P382" i="2"/>
  <c r="P381" i="2" s="1"/>
  <c r="P380" i="2" s="1"/>
  <c r="Q382" i="2"/>
  <c r="Q381" i="2" s="1"/>
  <c r="Q380" i="2" s="1"/>
  <c r="R382" i="2"/>
  <c r="R381" i="2" s="1"/>
  <c r="R380" i="2" s="1"/>
  <c r="S382" i="2"/>
  <c r="S381" i="2" s="1"/>
  <c r="S380" i="2" s="1"/>
  <c r="T382" i="2"/>
  <c r="T381" i="2" s="1"/>
  <c r="T380" i="2" s="1"/>
  <c r="U382" i="2"/>
  <c r="U381" i="2" s="1"/>
  <c r="U380" i="2" s="1"/>
  <c r="K385" i="2"/>
  <c r="K384" i="2" s="1"/>
  <c r="K383" i="2" s="1"/>
  <c r="L385" i="2"/>
  <c r="L384" i="2" s="1"/>
  <c r="L383" i="2" s="1"/>
  <c r="M385" i="2"/>
  <c r="M384" i="2" s="1"/>
  <c r="M383" i="2" s="1"/>
  <c r="N385" i="2"/>
  <c r="N384" i="2" s="1"/>
  <c r="N383" i="2" s="1"/>
  <c r="O385" i="2"/>
  <c r="O384" i="2" s="1"/>
  <c r="O383" i="2" s="1"/>
  <c r="P385" i="2"/>
  <c r="P384" i="2" s="1"/>
  <c r="P383" i="2" s="1"/>
  <c r="Q385" i="2"/>
  <c r="Q384" i="2" s="1"/>
  <c r="Q383" i="2" s="1"/>
  <c r="R385" i="2"/>
  <c r="R384" i="2" s="1"/>
  <c r="R383" i="2" s="1"/>
  <c r="S385" i="2"/>
  <c r="S384" i="2" s="1"/>
  <c r="S383" i="2" s="1"/>
  <c r="T385" i="2"/>
  <c r="T384" i="2" s="1"/>
  <c r="T383" i="2" s="1"/>
  <c r="U385" i="2"/>
  <c r="U384" i="2" s="1"/>
  <c r="U383" i="2" s="1"/>
  <c r="K388" i="2"/>
  <c r="K387" i="2" s="1"/>
  <c r="K386" i="2" s="1"/>
  <c r="L388" i="2"/>
  <c r="L387" i="2" s="1"/>
  <c r="L386" i="2" s="1"/>
  <c r="M388" i="2"/>
  <c r="M387" i="2" s="1"/>
  <c r="M386" i="2" s="1"/>
  <c r="N388" i="2"/>
  <c r="N387" i="2" s="1"/>
  <c r="N386" i="2" s="1"/>
  <c r="O388" i="2"/>
  <c r="O387" i="2" s="1"/>
  <c r="O386" i="2" s="1"/>
  <c r="P388" i="2"/>
  <c r="P387" i="2" s="1"/>
  <c r="P386" i="2" s="1"/>
  <c r="Q388" i="2"/>
  <c r="Q387" i="2" s="1"/>
  <c r="Q386" i="2" s="1"/>
  <c r="R388" i="2"/>
  <c r="R387" i="2" s="1"/>
  <c r="R386" i="2" s="1"/>
  <c r="S388" i="2"/>
  <c r="S387" i="2" s="1"/>
  <c r="S386" i="2" s="1"/>
  <c r="T388" i="2"/>
  <c r="T387" i="2" s="1"/>
  <c r="T386" i="2" s="1"/>
  <c r="U388" i="2"/>
  <c r="U387" i="2" s="1"/>
  <c r="U386" i="2" s="1"/>
  <c r="K393" i="2"/>
  <c r="K392" i="2" s="1"/>
  <c r="K391" i="2" s="1"/>
  <c r="K390" i="2" s="1"/>
  <c r="K389" i="2" s="1"/>
  <c r="L393" i="2"/>
  <c r="L392" i="2" s="1"/>
  <c r="L391" i="2" s="1"/>
  <c r="L390" i="2" s="1"/>
  <c r="L389" i="2" s="1"/>
  <c r="M393" i="2"/>
  <c r="M392" i="2" s="1"/>
  <c r="M391" i="2" s="1"/>
  <c r="M390" i="2" s="1"/>
  <c r="M389" i="2" s="1"/>
  <c r="N393" i="2"/>
  <c r="N392" i="2" s="1"/>
  <c r="N391" i="2" s="1"/>
  <c r="N390" i="2" s="1"/>
  <c r="N389" i="2" s="1"/>
  <c r="O393" i="2"/>
  <c r="O392" i="2" s="1"/>
  <c r="O391" i="2" s="1"/>
  <c r="O390" i="2" s="1"/>
  <c r="O389" i="2" s="1"/>
  <c r="P393" i="2"/>
  <c r="P392" i="2" s="1"/>
  <c r="P391" i="2" s="1"/>
  <c r="P390" i="2" s="1"/>
  <c r="P389" i="2" s="1"/>
  <c r="Q393" i="2"/>
  <c r="Q392" i="2" s="1"/>
  <c r="Q391" i="2" s="1"/>
  <c r="Q390" i="2" s="1"/>
  <c r="Q389" i="2" s="1"/>
  <c r="R393" i="2"/>
  <c r="R392" i="2" s="1"/>
  <c r="R391" i="2" s="1"/>
  <c r="R390" i="2" s="1"/>
  <c r="R389" i="2" s="1"/>
  <c r="S393" i="2"/>
  <c r="S392" i="2" s="1"/>
  <c r="S391" i="2" s="1"/>
  <c r="S390" i="2" s="1"/>
  <c r="S389" i="2" s="1"/>
  <c r="T393" i="2"/>
  <c r="T392" i="2" s="1"/>
  <c r="T391" i="2" s="1"/>
  <c r="T390" i="2" s="1"/>
  <c r="T389" i="2" s="1"/>
  <c r="U393" i="2"/>
  <c r="U392" i="2" s="1"/>
  <c r="U391" i="2" s="1"/>
  <c r="U390" i="2" s="1"/>
  <c r="U389" i="2" s="1"/>
  <c r="K398" i="2"/>
  <c r="K397" i="2" s="1"/>
  <c r="M398" i="2"/>
  <c r="M397" i="2" s="1"/>
  <c r="N398" i="2"/>
  <c r="N397" i="2" s="1"/>
  <c r="O398" i="2"/>
  <c r="O397" i="2" s="1"/>
  <c r="Q398" i="2"/>
  <c r="Q397" i="2" s="1"/>
  <c r="R398" i="2"/>
  <c r="R397" i="2" s="1"/>
  <c r="S398" i="2"/>
  <c r="S397" i="2" s="1"/>
  <c r="U398" i="2"/>
  <c r="U397" i="2" s="1"/>
  <c r="K400" i="2"/>
  <c r="K399" i="2" s="1"/>
  <c r="M400" i="2"/>
  <c r="M399" i="2" s="1"/>
  <c r="N400" i="2"/>
  <c r="N399" i="2" s="1"/>
  <c r="O400" i="2"/>
  <c r="O399" i="2" s="1"/>
  <c r="Q400" i="2"/>
  <c r="Q399" i="2" s="1"/>
  <c r="R400" i="2"/>
  <c r="R399" i="2" s="1"/>
  <c r="R396" i="2" s="1"/>
  <c r="R395" i="2" s="1"/>
  <c r="R394" i="2" s="1"/>
  <c r="S400" i="2"/>
  <c r="S399" i="2" s="1"/>
  <c r="U400" i="2"/>
  <c r="U399" i="2" s="1"/>
  <c r="L405" i="2"/>
  <c r="L404" i="2" s="1"/>
  <c r="L403" i="2" s="1"/>
  <c r="M405" i="2"/>
  <c r="M404" i="2" s="1"/>
  <c r="M403" i="2" s="1"/>
  <c r="N405" i="2"/>
  <c r="N404" i="2" s="1"/>
  <c r="N403" i="2" s="1"/>
  <c r="P405" i="2"/>
  <c r="P404" i="2" s="1"/>
  <c r="P403" i="2" s="1"/>
  <c r="Q405" i="2"/>
  <c r="Q404" i="2" s="1"/>
  <c r="Q403" i="2" s="1"/>
  <c r="R405" i="2"/>
  <c r="R404" i="2" s="1"/>
  <c r="R403" i="2" s="1"/>
  <c r="T405" i="2"/>
  <c r="T404" i="2" s="1"/>
  <c r="T403" i="2" s="1"/>
  <c r="U405" i="2"/>
  <c r="U404" i="2" s="1"/>
  <c r="U403" i="2" s="1"/>
  <c r="L408" i="2"/>
  <c r="L407" i="2" s="1"/>
  <c r="L406" i="2" s="1"/>
  <c r="M408" i="2"/>
  <c r="M407" i="2" s="1"/>
  <c r="M406" i="2" s="1"/>
  <c r="N408" i="2"/>
  <c r="N407" i="2" s="1"/>
  <c r="N406" i="2" s="1"/>
  <c r="P408" i="2"/>
  <c r="P407" i="2" s="1"/>
  <c r="P406" i="2" s="1"/>
  <c r="Q408" i="2"/>
  <c r="Q407" i="2" s="1"/>
  <c r="Q406" i="2" s="1"/>
  <c r="R408" i="2"/>
  <c r="R407" i="2" s="1"/>
  <c r="R406" i="2" s="1"/>
  <c r="T408" i="2"/>
  <c r="T407" i="2" s="1"/>
  <c r="T406" i="2" s="1"/>
  <c r="U408" i="2"/>
  <c r="U407" i="2" s="1"/>
  <c r="U406" i="2" s="1"/>
  <c r="L411" i="2"/>
  <c r="M411" i="2"/>
  <c r="N411" i="2"/>
  <c r="P411" i="2"/>
  <c r="Q411" i="2"/>
  <c r="R411" i="2"/>
  <c r="T411" i="2"/>
  <c r="U411" i="2"/>
  <c r="L412" i="2"/>
  <c r="M412" i="2"/>
  <c r="N412" i="2"/>
  <c r="N410" i="2" s="1"/>
  <c r="N409" i="2" s="1"/>
  <c r="P412" i="2"/>
  <c r="Q412" i="2"/>
  <c r="R412" i="2"/>
  <c r="R410" i="2" s="1"/>
  <c r="R409" i="2" s="1"/>
  <c r="T412" i="2"/>
  <c r="U412" i="2"/>
  <c r="L415" i="2"/>
  <c r="L414" i="2" s="1"/>
  <c r="L413" i="2" s="1"/>
  <c r="M415" i="2"/>
  <c r="M414" i="2" s="1"/>
  <c r="M413" i="2" s="1"/>
  <c r="N415" i="2"/>
  <c r="N414" i="2" s="1"/>
  <c r="N413" i="2" s="1"/>
  <c r="P415" i="2"/>
  <c r="P414" i="2" s="1"/>
  <c r="P413" i="2" s="1"/>
  <c r="Q415" i="2"/>
  <c r="Q414" i="2" s="1"/>
  <c r="Q413" i="2" s="1"/>
  <c r="R415" i="2"/>
  <c r="R414" i="2" s="1"/>
  <c r="R413" i="2" s="1"/>
  <c r="T415" i="2"/>
  <c r="T414" i="2" s="1"/>
  <c r="T413" i="2" s="1"/>
  <c r="U415" i="2"/>
  <c r="U414" i="2" s="1"/>
  <c r="U413" i="2" s="1"/>
  <c r="K421" i="2"/>
  <c r="K420" i="2" s="1"/>
  <c r="M421" i="2"/>
  <c r="M420" i="2" s="1"/>
  <c r="N421" i="2"/>
  <c r="N420" i="2" s="1"/>
  <c r="O421" i="2"/>
  <c r="O420" i="2" s="1"/>
  <c r="Q421" i="2"/>
  <c r="Q420" i="2" s="1"/>
  <c r="R421" i="2"/>
  <c r="R420" i="2" s="1"/>
  <c r="S421" i="2"/>
  <c r="S420" i="2" s="1"/>
  <c r="U421" i="2"/>
  <c r="U420" i="2" s="1"/>
  <c r="K423" i="2"/>
  <c r="K422" i="2" s="1"/>
  <c r="M423" i="2"/>
  <c r="M422" i="2" s="1"/>
  <c r="N423" i="2"/>
  <c r="N422" i="2" s="1"/>
  <c r="O423" i="2"/>
  <c r="O422" i="2" s="1"/>
  <c r="Q423" i="2"/>
  <c r="Q422" i="2" s="1"/>
  <c r="R423" i="2"/>
  <c r="R422" i="2" s="1"/>
  <c r="S423" i="2"/>
  <c r="S422" i="2" s="1"/>
  <c r="U423" i="2"/>
  <c r="U422" i="2" s="1"/>
  <c r="K426" i="2"/>
  <c r="K425" i="2" s="1"/>
  <c r="K424" i="2" s="1"/>
  <c r="L426" i="2"/>
  <c r="L425" i="2" s="1"/>
  <c r="L424" i="2" s="1"/>
  <c r="N426" i="2"/>
  <c r="N425" i="2" s="1"/>
  <c r="N424" i="2" s="1"/>
  <c r="O426" i="2"/>
  <c r="O425" i="2" s="1"/>
  <c r="O424" i="2" s="1"/>
  <c r="P426" i="2"/>
  <c r="P425" i="2" s="1"/>
  <c r="P424" i="2" s="1"/>
  <c r="R426" i="2"/>
  <c r="R425" i="2" s="1"/>
  <c r="R424" i="2" s="1"/>
  <c r="S426" i="2"/>
  <c r="S425" i="2" s="1"/>
  <c r="S424" i="2" s="1"/>
  <c r="T426" i="2"/>
  <c r="T425" i="2" s="1"/>
  <c r="T424" i="2" s="1"/>
  <c r="L431" i="2"/>
  <c r="L430" i="2" s="1"/>
  <c r="L429" i="2" s="1"/>
  <c r="M431" i="2"/>
  <c r="M430" i="2" s="1"/>
  <c r="M429" i="2" s="1"/>
  <c r="N431" i="2"/>
  <c r="N430" i="2" s="1"/>
  <c r="N429" i="2" s="1"/>
  <c r="P431" i="2"/>
  <c r="P430" i="2" s="1"/>
  <c r="P429" i="2" s="1"/>
  <c r="Q431" i="2"/>
  <c r="Q430" i="2" s="1"/>
  <c r="Q429" i="2" s="1"/>
  <c r="R431" i="2"/>
  <c r="R430" i="2" s="1"/>
  <c r="R429" i="2" s="1"/>
  <c r="T431" i="2"/>
  <c r="T430" i="2" s="1"/>
  <c r="T429" i="2" s="1"/>
  <c r="U431" i="2"/>
  <c r="U430" i="2" s="1"/>
  <c r="U429" i="2" s="1"/>
  <c r="K434" i="2"/>
  <c r="K433" i="2" s="1"/>
  <c r="K432" i="2" s="1"/>
  <c r="M434" i="2"/>
  <c r="M433" i="2" s="1"/>
  <c r="M432" i="2" s="1"/>
  <c r="N434" i="2"/>
  <c r="N433" i="2" s="1"/>
  <c r="N432" i="2" s="1"/>
  <c r="O434" i="2"/>
  <c r="O433" i="2" s="1"/>
  <c r="O432" i="2" s="1"/>
  <c r="Q434" i="2"/>
  <c r="Q433" i="2" s="1"/>
  <c r="Q432" i="2" s="1"/>
  <c r="R434" i="2"/>
  <c r="R433" i="2" s="1"/>
  <c r="R432" i="2" s="1"/>
  <c r="S434" i="2"/>
  <c r="S433" i="2" s="1"/>
  <c r="S432" i="2" s="1"/>
  <c r="U434" i="2"/>
  <c r="U433" i="2" s="1"/>
  <c r="U432" i="2" s="1"/>
  <c r="K439" i="2"/>
  <c r="K438" i="2" s="1"/>
  <c r="K437" i="2" s="1"/>
  <c r="K436" i="2" s="1"/>
  <c r="M439" i="2"/>
  <c r="M438" i="2" s="1"/>
  <c r="M437" i="2" s="1"/>
  <c r="M436" i="2" s="1"/>
  <c r="N439" i="2"/>
  <c r="N438" i="2" s="1"/>
  <c r="N437" i="2" s="1"/>
  <c r="N436" i="2" s="1"/>
  <c r="O439" i="2"/>
  <c r="O438" i="2" s="1"/>
  <c r="O437" i="2" s="1"/>
  <c r="O436" i="2" s="1"/>
  <c r="Q439" i="2"/>
  <c r="Q438" i="2" s="1"/>
  <c r="Q437" i="2" s="1"/>
  <c r="Q436" i="2" s="1"/>
  <c r="R439" i="2"/>
  <c r="R438" i="2" s="1"/>
  <c r="R437" i="2" s="1"/>
  <c r="R436" i="2" s="1"/>
  <c r="S439" i="2"/>
  <c r="S438" i="2" s="1"/>
  <c r="S437" i="2" s="1"/>
  <c r="S436" i="2" s="1"/>
  <c r="U439" i="2"/>
  <c r="U438" i="2" s="1"/>
  <c r="U437" i="2" s="1"/>
  <c r="U436" i="2" s="1"/>
  <c r="K442" i="2"/>
  <c r="K441" i="2" s="1"/>
  <c r="L442" i="2"/>
  <c r="L441" i="2" s="1"/>
  <c r="M442" i="2"/>
  <c r="M441" i="2" s="1"/>
  <c r="N442" i="2"/>
  <c r="N441" i="2" s="1"/>
  <c r="O442" i="2"/>
  <c r="O441" i="2" s="1"/>
  <c r="Q442" i="2"/>
  <c r="Q441" i="2" s="1"/>
  <c r="R442" i="2"/>
  <c r="R441" i="2" s="1"/>
  <c r="S442" i="2"/>
  <c r="S441" i="2" s="1"/>
  <c r="U442" i="2"/>
  <c r="U441" i="2" s="1"/>
  <c r="K445" i="2"/>
  <c r="K444" i="2" s="1"/>
  <c r="K443" i="2" s="1"/>
  <c r="M445" i="2"/>
  <c r="M444" i="2" s="1"/>
  <c r="M443" i="2" s="1"/>
  <c r="N445" i="2"/>
  <c r="N444" i="2" s="1"/>
  <c r="N443" i="2" s="1"/>
  <c r="O445" i="2"/>
  <c r="O444" i="2" s="1"/>
  <c r="O443" i="2" s="1"/>
  <c r="Q445" i="2"/>
  <c r="Q444" i="2" s="1"/>
  <c r="Q443" i="2" s="1"/>
  <c r="R445" i="2"/>
  <c r="R444" i="2" s="1"/>
  <c r="R443" i="2" s="1"/>
  <c r="S445" i="2"/>
  <c r="S444" i="2" s="1"/>
  <c r="S443" i="2" s="1"/>
  <c r="U445" i="2"/>
  <c r="U444" i="2" s="1"/>
  <c r="U443" i="2" s="1"/>
  <c r="K449" i="2"/>
  <c r="K448" i="2" s="1"/>
  <c r="M449" i="2"/>
  <c r="M448" i="2" s="1"/>
  <c r="N449" i="2"/>
  <c r="N448" i="2" s="1"/>
  <c r="O449" i="2"/>
  <c r="O448" i="2" s="1"/>
  <c r="Q449" i="2"/>
  <c r="Q448" i="2" s="1"/>
  <c r="R449" i="2"/>
  <c r="R448" i="2" s="1"/>
  <c r="S449" i="2"/>
  <c r="S448" i="2" s="1"/>
  <c r="U449" i="2"/>
  <c r="U448" i="2" s="1"/>
  <c r="K451" i="2"/>
  <c r="K450" i="2" s="1"/>
  <c r="M451" i="2"/>
  <c r="M450" i="2" s="1"/>
  <c r="N451" i="2"/>
  <c r="N450" i="2" s="1"/>
  <c r="O451" i="2"/>
  <c r="O450" i="2" s="1"/>
  <c r="Q451" i="2"/>
  <c r="Q450" i="2" s="1"/>
  <c r="R451" i="2"/>
  <c r="R450" i="2" s="1"/>
  <c r="S451" i="2"/>
  <c r="S450" i="2" s="1"/>
  <c r="U451" i="2"/>
  <c r="U450" i="2" s="1"/>
  <c r="K455" i="2"/>
  <c r="K454" i="2" s="1"/>
  <c r="K453" i="2" s="1"/>
  <c r="M455" i="2"/>
  <c r="M454" i="2" s="1"/>
  <c r="M453" i="2" s="1"/>
  <c r="N455" i="2"/>
  <c r="N454" i="2" s="1"/>
  <c r="N453" i="2" s="1"/>
  <c r="O455" i="2"/>
  <c r="O454" i="2" s="1"/>
  <c r="O453" i="2" s="1"/>
  <c r="Q455" i="2"/>
  <c r="Q454" i="2" s="1"/>
  <c r="Q453" i="2" s="1"/>
  <c r="R455" i="2"/>
  <c r="R454" i="2" s="1"/>
  <c r="R453" i="2" s="1"/>
  <c r="S455" i="2"/>
  <c r="S454" i="2" s="1"/>
  <c r="S453" i="2" s="1"/>
  <c r="U455" i="2"/>
  <c r="U454" i="2" s="1"/>
  <c r="U453" i="2" s="1"/>
  <c r="K458" i="2"/>
  <c r="K457" i="2" s="1"/>
  <c r="K456" i="2" s="1"/>
  <c r="M458" i="2"/>
  <c r="M457" i="2" s="1"/>
  <c r="M456" i="2" s="1"/>
  <c r="N458" i="2"/>
  <c r="N457" i="2" s="1"/>
  <c r="N456" i="2" s="1"/>
  <c r="O458" i="2"/>
  <c r="O457" i="2" s="1"/>
  <c r="O456" i="2" s="1"/>
  <c r="Q458" i="2"/>
  <c r="Q457" i="2" s="1"/>
  <c r="Q456" i="2" s="1"/>
  <c r="R458" i="2"/>
  <c r="R457" i="2" s="1"/>
  <c r="R456" i="2" s="1"/>
  <c r="S458" i="2"/>
  <c r="S457" i="2" s="1"/>
  <c r="S456" i="2" s="1"/>
  <c r="U458" i="2"/>
  <c r="U457" i="2" s="1"/>
  <c r="U456" i="2" s="1"/>
  <c r="K461" i="2"/>
  <c r="K460" i="2" s="1"/>
  <c r="K459" i="2" s="1"/>
  <c r="L461" i="2"/>
  <c r="L460" i="2" s="1"/>
  <c r="L459" i="2" s="1"/>
  <c r="N461" i="2"/>
  <c r="N460" i="2" s="1"/>
  <c r="N459" i="2" s="1"/>
  <c r="O461" i="2"/>
  <c r="O460" i="2" s="1"/>
  <c r="O459" i="2" s="1"/>
  <c r="P461" i="2"/>
  <c r="P460" i="2" s="1"/>
  <c r="P459" i="2" s="1"/>
  <c r="R461" i="2"/>
  <c r="R460" i="2" s="1"/>
  <c r="R459" i="2" s="1"/>
  <c r="S461" i="2"/>
  <c r="S460" i="2" s="1"/>
  <c r="S459" i="2" s="1"/>
  <c r="T461" i="2"/>
  <c r="T460" i="2" s="1"/>
  <c r="T459" i="2" s="1"/>
  <c r="S10" i="3"/>
  <c r="S9" i="3" s="1"/>
  <c r="U10" i="3"/>
  <c r="U9" i="3" s="1"/>
  <c r="S12" i="3"/>
  <c r="S11" i="3" s="1"/>
  <c r="U12" i="3"/>
  <c r="U11" i="3" s="1"/>
  <c r="S36" i="3"/>
  <c r="S35" i="3" s="1"/>
  <c r="S34" i="3" s="1"/>
  <c r="U36" i="3"/>
  <c r="U35" i="3" s="1"/>
  <c r="U34" i="3" s="1"/>
  <c r="S39" i="3"/>
  <c r="S38" i="3" s="1"/>
  <c r="U39" i="3"/>
  <c r="U38" i="3" s="1"/>
  <c r="S41" i="3"/>
  <c r="S40" i="3" s="1"/>
  <c r="U41" i="3"/>
  <c r="U40" i="3" s="1"/>
  <c r="S43" i="3"/>
  <c r="S42" i="3" s="1"/>
  <c r="U43" i="3"/>
  <c r="U42" i="3" s="1"/>
  <c r="S45" i="3"/>
  <c r="S44" i="3" s="1"/>
  <c r="U45" i="3"/>
  <c r="U44" i="3" s="1"/>
  <c r="S48" i="3"/>
  <c r="S47" i="3" s="1"/>
  <c r="S46" i="3" s="1"/>
  <c r="U48" i="3"/>
  <c r="U47" i="3" s="1"/>
  <c r="U46" i="3" s="1"/>
  <c r="S51" i="3"/>
  <c r="S50" i="3" s="1"/>
  <c r="S49" i="3" s="1"/>
  <c r="U51" i="3"/>
  <c r="U50" i="3" s="1"/>
  <c r="U49" i="3" s="1"/>
  <c r="S54" i="3"/>
  <c r="S53" i="3" s="1"/>
  <c r="S52" i="3" s="1"/>
  <c r="U54" i="3"/>
  <c r="U53" i="3" s="1"/>
  <c r="U52" i="3" s="1"/>
  <c r="S57" i="3"/>
  <c r="S56" i="3" s="1"/>
  <c r="S55" i="3" s="1"/>
  <c r="T57" i="3"/>
  <c r="T56" i="3" s="1"/>
  <c r="T55" i="3" s="1"/>
  <c r="T61" i="3"/>
  <c r="T60" i="3" s="1"/>
  <c r="T59" i="3" s="1"/>
  <c r="T58" i="3" s="1"/>
  <c r="U61" i="3"/>
  <c r="U60" i="3" s="1"/>
  <c r="U59" i="3" s="1"/>
  <c r="U58" i="3" s="1"/>
  <c r="S65" i="3"/>
  <c r="S64" i="3" s="1"/>
  <c r="U65" i="3"/>
  <c r="U64" i="3" s="1"/>
  <c r="S67" i="3"/>
  <c r="S66" i="3" s="1"/>
  <c r="U67" i="3"/>
  <c r="U66" i="3" s="1"/>
  <c r="S70" i="3"/>
  <c r="S69" i="3" s="1"/>
  <c r="S68" i="3" s="1"/>
  <c r="T70" i="3"/>
  <c r="T69" i="3" s="1"/>
  <c r="T68" i="3" s="1"/>
  <c r="S73" i="3"/>
  <c r="S72" i="3" s="1"/>
  <c r="S71" i="3" s="1"/>
  <c r="U73" i="3"/>
  <c r="U72" i="3" s="1"/>
  <c r="U71" i="3" s="1"/>
  <c r="S76" i="3"/>
  <c r="S75" i="3" s="1"/>
  <c r="S74" i="3" s="1"/>
  <c r="U76" i="3"/>
  <c r="U75" i="3" s="1"/>
  <c r="U74" i="3" s="1"/>
  <c r="S79" i="3"/>
  <c r="S78" i="3" s="1"/>
  <c r="S77" i="3" s="1"/>
  <c r="T79" i="3"/>
  <c r="T78" i="3" s="1"/>
  <c r="T77" i="3" s="1"/>
  <c r="S83" i="3"/>
  <c r="S82" i="3" s="1"/>
  <c r="S81" i="3" s="1"/>
  <c r="S80" i="3" s="1"/>
  <c r="U83" i="3"/>
  <c r="U82" i="3" s="1"/>
  <c r="U81" i="3" s="1"/>
  <c r="U80" i="3" s="1"/>
  <c r="S87" i="3"/>
  <c r="S86" i="3" s="1"/>
  <c r="S85" i="3" s="1"/>
  <c r="T87" i="3"/>
  <c r="T86" i="3" s="1"/>
  <c r="T85" i="3" s="1"/>
  <c r="U87" i="3"/>
  <c r="U86" i="3" s="1"/>
  <c r="U85" i="3" s="1"/>
  <c r="S90" i="3"/>
  <c r="S89" i="3" s="1"/>
  <c r="S88" i="3" s="1"/>
  <c r="U90" i="3"/>
  <c r="U89" i="3" s="1"/>
  <c r="U88" i="3" s="1"/>
  <c r="S93" i="3"/>
  <c r="S92" i="3" s="1"/>
  <c r="S91" i="3" s="1"/>
  <c r="U93" i="3"/>
  <c r="U92" i="3" s="1"/>
  <c r="U91" i="3" s="1"/>
  <c r="S96" i="3"/>
  <c r="S95" i="3" s="1"/>
  <c r="S94" i="3" s="1"/>
  <c r="U96" i="3"/>
  <c r="U95" i="3" s="1"/>
  <c r="U94" i="3" s="1"/>
  <c r="S99" i="3"/>
  <c r="S98" i="3" s="1"/>
  <c r="S97" i="3" s="1"/>
  <c r="U99" i="3"/>
  <c r="U98" i="3" s="1"/>
  <c r="U97" i="3" s="1"/>
  <c r="S102" i="3"/>
  <c r="S101" i="3" s="1"/>
  <c r="S100" i="3" s="1"/>
  <c r="U102" i="3"/>
  <c r="U101" i="3" s="1"/>
  <c r="U100" i="3" s="1"/>
  <c r="S105" i="3"/>
  <c r="S104" i="3" s="1"/>
  <c r="S103" i="3" s="1"/>
  <c r="T105" i="3"/>
  <c r="T104" i="3" s="1"/>
  <c r="T103" i="3" s="1"/>
  <c r="U105" i="3"/>
  <c r="U104" i="3" s="1"/>
  <c r="U103" i="3" s="1"/>
  <c r="S108" i="3"/>
  <c r="S107" i="3" s="1"/>
  <c r="U108" i="3"/>
  <c r="U107" i="3" s="1"/>
  <c r="S113" i="3"/>
  <c r="S112" i="3" s="1"/>
  <c r="T113" i="3"/>
  <c r="T112" i="3" s="1"/>
  <c r="U113" i="3"/>
  <c r="U112" i="3" s="1"/>
  <c r="S115" i="3"/>
  <c r="S114" i="3" s="1"/>
  <c r="T115" i="3"/>
  <c r="T114" i="3" s="1"/>
  <c r="U115" i="3"/>
  <c r="U114" i="3" s="1"/>
  <c r="T117" i="3"/>
  <c r="T116" i="3" s="1"/>
  <c r="U117" i="3"/>
  <c r="U116" i="3" s="1"/>
  <c r="S122" i="3"/>
  <c r="S121" i="3" s="1"/>
  <c r="U122" i="3"/>
  <c r="U121" i="3" s="1"/>
  <c r="S124" i="3"/>
  <c r="S123" i="3" s="1"/>
  <c r="U124" i="3"/>
  <c r="U123" i="3" s="1"/>
  <c r="S126" i="3"/>
  <c r="S125" i="3" s="1"/>
  <c r="U126" i="3"/>
  <c r="U125" i="3" s="1"/>
  <c r="S129" i="3"/>
  <c r="S128" i="3" s="1"/>
  <c r="S127" i="3" s="1"/>
  <c r="U129" i="3"/>
  <c r="U128" i="3" s="1"/>
  <c r="U127" i="3" s="1"/>
  <c r="T134" i="3"/>
  <c r="T133" i="3" s="1"/>
  <c r="T132" i="3" s="1"/>
  <c r="T131" i="3" s="1"/>
  <c r="U134" i="3"/>
  <c r="U133" i="3" s="1"/>
  <c r="U132" i="3" s="1"/>
  <c r="U131" i="3" s="1"/>
  <c r="S138" i="3"/>
  <c r="S137" i="3" s="1"/>
  <c r="S136" i="3" s="1"/>
  <c r="U138" i="3"/>
  <c r="U137" i="3" s="1"/>
  <c r="U136" i="3" s="1"/>
  <c r="S141" i="3"/>
  <c r="S140" i="3" s="1"/>
  <c r="S139" i="3" s="1"/>
  <c r="U141" i="3"/>
  <c r="U140" i="3" s="1"/>
  <c r="U139" i="3" s="1"/>
  <c r="S145" i="3"/>
  <c r="S144" i="3" s="1"/>
  <c r="S143" i="3" s="1"/>
  <c r="S142" i="3" s="1"/>
  <c r="U145" i="3"/>
  <c r="U144" i="3" s="1"/>
  <c r="U143" i="3" s="1"/>
  <c r="U142" i="3" s="1"/>
  <c r="S149" i="3"/>
  <c r="S148" i="3" s="1"/>
  <c r="S147" i="3" s="1"/>
  <c r="U149" i="3"/>
  <c r="U148" i="3" s="1"/>
  <c r="U147" i="3" s="1"/>
  <c r="S152" i="3"/>
  <c r="S151" i="3" s="1"/>
  <c r="S150" i="3" s="1"/>
  <c r="T152" i="3"/>
  <c r="T151" i="3" s="1"/>
  <c r="T150" i="3" s="1"/>
  <c r="U152" i="3"/>
  <c r="U151" i="3" s="1"/>
  <c r="U150" i="3" s="1"/>
  <c r="S157" i="3"/>
  <c r="S156" i="3" s="1"/>
  <c r="S155" i="3" s="1"/>
  <c r="U157" i="3"/>
  <c r="U156" i="3" s="1"/>
  <c r="U155" i="3" s="1"/>
  <c r="S160" i="3"/>
  <c r="U160" i="3"/>
  <c r="S163" i="3"/>
  <c r="S162" i="3" s="1"/>
  <c r="S161" i="3" s="1"/>
  <c r="U163" i="3"/>
  <c r="U162" i="3" s="1"/>
  <c r="U161" i="3" s="1"/>
  <c r="S167" i="3"/>
  <c r="S166" i="3" s="1"/>
  <c r="S165" i="3" s="1"/>
  <c r="U167" i="3"/>
  <c r="U166" i="3" s="1"/>
  <c r="U165" i="3" s="1"/>
  <c r="S170" i="3"/>
  <c r="S169" i="3" s="1"/>
  <c r="S168" i="3" s="1"/>
  <c r="U170" i="3"/>
  <c r="U169" i="3" s="1"/>
  <c r="U168" i="3" s="1"/>
  <c r="S173" i="3"/>
  <c r="S172" i="3" s="1"/>
  <c r="S171" i="3" s="1"/>
  <c r="U173" i="3"/>
  <c r="U172" i="3" s="1"/>
  <c r="U171" i="3" s="1"/>
  <c r="S176" i="3"/>
  <c r="S175" i="3" s="1"/>
  <c r="S174" i="3" s="1"/>
  <c r="U176" i="3"/>
  <c r="U175" i="3" s="1"/>
  <c r="U174" i="3" s="1"/>
  <c r="S179" i="3"/>
  <c r="S178" i="3" s="1"/>
  <c r="S177" i="3" s="1"/>
  <c r="T179" i="3"/>
  <c r="T178" i="3" s="1"/>
  <c r="T177" i="3" s="1"/>
  <c r="U179" i="3"/>
  <c r="U178" i="3" s="1"/>
  <c r="U177" i="3" s="1"/>
  <c r="S182" i="3"/>
  <c r="S181" i="3" s="1"/>
  <c r="S180" i="3" s="1"/>
  <c r="T182" i="3"/>
  <c r="T181" i="3" s="1"/>
  <c r="T180" i="3" s="1"/>
  <c r="U182" i="3"/>
  <c r="U181" i="3" s="1"/>
  <c r="U180" i="3" s="1"/>
  <c r="S186" i="3"/>
  <c r="S185" i="3" s="1"/>
  <c r="S184" i="3" s="1"/>
  <c r="S183" i="3" s="1"/>
  <c r="T186" i="3"/>
  <c r="T185" i="3" s="1"/>
  <c r="T184" i="3" s="1"/>
  <c r="T183" i="3" s="1"/>
  <c r="U186" i="3"/>
  <c r="U185" i="3" s="1"/>
  <c r="U184" i="3" s="1"/>
  <c r="U183" i="3" s="1"/>
  <c r="S190" i="3"/>
  <c r="T190" i="3"/>
  <c r="U190" i="3"/>
  <c r="S193" i="3"/>
  <c r="S192" i="3" s="1"/>
  <c r="S191" i="3" s="1"/>
  <c r="T193" i="3"/>
  <c r="T192" i="3" s="1"/>
  <c r="T191" i="3" s="1"/>
  <c r="U193" i="3"/>
  <c r="U192" i="3" s="1"/>
  <c r="U191" i="3" s="1"/>
  <c r="S196" i="3"/>
  <c r="S195" i="3" s="1"/>
  <c r="S194" i="3" s="1"/>
  <c r="T196" i="3"/>
  <c r="T195" i="3" s="1"/>
  <c r="T194" i="3" s="1"/>
  <c r="U196" i="3"/>
  <c r="U195" i="3" s="1"/>
  <c r="U194" i="3" s="1"/>
  <c r="T201" i="3"/>
  <c r="T200" i="3" s="1"/>
  <c r="T199" i="3" s="1"/>
  <c r="U201" i="3"/>
  <c r="U200" i="3" s="1"/>
  <c r="U199" i="3" s="1"/>
  <c r="S204" i="3"/>
  <c r="S203" i="3" s="1"/>
  <c r="S202" i="3" s="1"/>
  <c r="U204" i="3"/>
  <c r="U203" i="3" s="1"/>
  <c r="U202" i="3" s="1"/>
  <c r="S207" i="3"/>
  <c r="S206" i="3" s="1"/>
  <c r="S205" i="3" s="1"/>
  <c r="U207" i="3"/>
  <c r="U206" i="3" s="1"/>
  <c r="U205" i="3" s="1"/>
  <c r="S210" i="3"/>
  <c r="S209" i="3" s="1"/>
  <c r="S208" i="3" s="1"/>
  <c r="U210" i="3"/>
  <c r="U209" i="3" s="1"/>
  <c r="U208" i="3" s="1"/>
  <c r="S213" i="3"/>
  <c r="S212" i="3" s="1"/>
  <c r="S211" i="3" s="1"/>
  <c r="U213" i="3"/>
  <c r="U212" i="3" s="1"/>
  <c r="U211" i="3" s="1"/>
  <c r="T216" i="3"/>
  <c r="T215" i="3" s="1"/>
  <c r="T214" i="3" s="1"/>
  <c r="U216" i="3"/>
  <c r="U215" i="3" s="1"/>
  <c r="U214" i="3" s="1"/>
  <c r="S219" i="3"/>
  <c r="S218" i="3" s="1"/>
  <c r="S217" i="3" s="1"/>
  <c r="T219" i="3"/>
  <c r="T218" i="3" s="1"/>
  <c r="T217" i="3" s="1"/>
  <c r="U219" i="3"/>
  <c r="U218" i="3" s="1"/>
  <c r="U217" i="3" s="1"/>
  <c r="S222" i="3"/>
  <c r="S221" i="3" s="1"/>
  <c r="S220" i="3" s="1"/>
  <c r="T222" i="3"/>
  <c r="T221" i="3" s="1"/>
  <c r="T220" i="3" s="1"/>
  <c r="U222" i="3"/>
  <c r="U221" i="3" s="1"/>
  <c r="U220" i="3" s="1"/>
  <c r="T226" i="3"/>
  <c r="T225" i="3" s="1"/>
  <c r="T224" i="3" s="1"/>
  <c r="U226" i="3"/>
  <c r="U225" i="3" s="1"/>
  <c r="U224" i="3" s="1"/>
  <c r="S229" i="3"/>
  <c r="S228" i="3" s="1"/>
  <c r="S227" i="3" s="1"/>
  <c r="U229" i="3"/>
  <c r="U228" i="3" s="1"/>
  <c r="U227" i="3" s="1"/>
  <c r="S232" i="3"/>
  <c r="S231" i="3" s="1"/>
  <c r="S230" i="3" s="1"/>
  <c r="U232" i="3"/>
  <c r="U231" i="3" s="1"/>
  <c r="U230" i="3" s="1"/>
  <c r="S235" i="3"/>
  <c r="S234" i="3" s="1"/>
  <c r="S233" i="3" s="1"/>
  <c r="U235" i="3"/>
  <c r="U234" i="3" s="1"/>
  <c r="U233" i="3" s="1"/>
  <c r="S238" i="3"/>
  <c r="S237" i="3" s="1"/>
  <c r="S236" i="3" s="1"/>
  <c r="U238" i="3"/>
  <c r="U237" i="3" s="1"/>
  <c r="U236" i="3" s="1"/>
  <c r="S241" i="3"/>
  <c r="S240" i="3" s="1"/>
  <c r="S239" i="3" s="1"/>
  <c r="U241" i="3"/>
  <c r="U240" i="3" s="1"/>
  <c r="U239" i="3" s="1"/>
  <c r="S244" i="3"/>
  <c r="S243" i="3" s="1"/>
  <c r="S242" i="3" s="1"/>
  <c r="T244" i="3"/>
  <c r="T243" i="3" s="1"/>
  <c r="T242" i="3" s="1"/>
  <c r="U244" i="3"/>
  <c r="U243" i="3" s="1"/>
  <c r="U242" i="3" s="1"/>
  <c r="S247" i="3"/>
  <c r="S246" i="3" s="1"/>
  <c r="S245" i="3" s="1"/>
  <c r="T247" i="3"/>
  <c r="T246" i="3" s="1"/>
  <c r="T245" i="3" s="1"/>
  <c r="U247" i="3"/>
  <c r="U246" i="3" s="1"/>
  <c r="U245" i="3" s="1"/>
  <c r="S250" i="3"/>
  <c r="S249" i="3" s="1"/>
  <c r="S248" i="3" s="1"/>
  <c r="T250" i="3"/>
  <c r="T249" i="3" s="1"/>
  <c r="T248" i="3" s="1"/>
  <c r="U250" i="3"/>
  <c r="U249" i="3" s="1"/>
  <c r="U248" i="3" s="1"/>
  <c r="T253" i="3"/>
  <c r="T252" i="3" s="1"/>
  <c r="T251" i="3" s="1"/>
  <c r="U253" i="3"/>
  <c r="U252" i="3" s="1"/>
  <c r="U251" i="3" s="1"/>
  <c r="T256" i="3"/>
  <c r="T255" i="3" s="1"/>
  <c r="T254" i="3" s="1"/>
  <c r="U256" i="3"/>
  <c r="U255" i="3" s="1"/>
  <c r="U254" i="3" s="1"/>
  <c r="S259" i="3"/>
  <c r="S258" i="3" s="1"/>
  <c r="S257" i="3" s="1"/>
  <c r="T259" i="3"/>
  <c r="T258" i="3" s="1"/>
  <c r="T257" i="3" s="1"/>
  <c r="U259" i="3"/>
  <c r="U258" i="3" s="1"/>
  <c r="U257" i="3" s="1"/>
  <c r="S262" i="3"/>
  <c r="S261" i="3" s="1"/>
  <c r="S260" i="3" s="1"/>
  <c r="T262" i="3"/>
  <c r="T261" i="3" s="1"/>
  <c r="T260" i="3" s="1"/>
  <c r="U262" i="3"/>
  <c r="U261" i="3" s="1"/>
  <c r="U260" i="3" s="1"/>
  <c r="S265" i="3"/>
  <c r="S264" i="3" s="1"/>
  <c r="S263" i="3" s="1"/>
  <c r="T265" i="3"/>
  <c r="T264" i="3" s="1"/>
  <c r="T263" i="3" s="1"/>
  <c r="U265" i="3"/>
  <c r="U264" i="3" s="1"/>
  <c r="U263" i="3" s="1"/>
  <c r="S268" i="3"/>
  <c r="S267" i="3" s="1"/>
  <c r="S266" i="3" s="1"/>
  <c r="T268" i="3"/>
  <c r="T267" i="3" s="1"/>
  <c r="T266" i="3" s="1"/>
  <c r="U268" i="3"/>
  <c r="U267" i="3" s="1"/>
  <c r="U266" i="3" s="1"/>
  <c r="S272" i="3"/>
  <c r="S271" i="3" s="1"/>
  <c r="S270" i="3" s="1"/>
  <c r="T272" i="3"/>
  <c r="T271" i="3" s="1"/>
  <c r="T270" i="3" s="1"/>
  <c r="U272" i="3"/>
  <c r="U271" i="3" s="1"/>
  <c r="U270" i="3" s="1"/>
  <c r="S275" i="3"/>
  <c r="S274" i="3" s="1"/>
  <c r="S273" i="3" s="1"/>
  <c r="U275" i="3"/>
  <c r="U274" i="3" s="1"/>
  <c r="U273" i="3" s="1"/>
  <c r="S278" i="3"/>
  <c r="S277" i="3" s="1"/>
  <c r="S276" i="3" s="1"/>
  <c r="U278" i="3"/>
  <c r="U277" i="3" s="1"/>
  <c r="U276" i="3" s="1"/>
  <c r="S281" i="3"/>
  <c r="S280" i="3" s="1"/>
  <c r="S279" i="3" s="1"/>
  <c r="U281" i="3"/>
  <c r="U280" i="3" s="1"/>
  <c r="U279" i="3" s="1"/>
  <c r="T284" i="3"/>
  <c r="T283" i="3" s="1"/>
  <c r="T282" i="3" s="1"/>
  <c r="U284" i="3"/>
  <c r="U283" i="3" s="1"/>
  <c r="U282" i="3" s="1"/>
  <c r="S287" i="3"/>
  <c r="S286" i="3" s="1"/>
  <c r="S285" i="3" s="1"/>
  <c r="U287" i="3"/>
  <c r="U286" i="3" s="1"/>
  <c r="U285" i="3" s="1"/>
  <c r="S290" i="3"/>
  <c r="S289" i="3" s="1"/>
  <c r="S288" i="3" s="1"/>
  <c r="U290" i="3"/>
  <c r="U289" i="3" s="1"/>
  <c r="U288" i="3" s="1"/>
  <c r="S293" i="3"/>
  <c r="S292" i="3" s="1"/>
  <c r="S291" i="3" s="1"/>
  <c r="U293" i="3"/>
  <c r="U292" i="3" s="1"/>
  <c r="U291" i="3" s="1"/>
  <c r="S296" i="3"/>
  <c r="S295" i="3" s="1"/>
  <c r="S294" i="3" s="1"/>
  <c r="U296" i="3"/>
  <c r="U295" i="3" s="1"/>
  <c r="U294" i="3" s="1"/>
  <c r="S299" i="3"/>
  <c r="S298" i="3" s="1"/>
  <c r="S297" i="3" s="1"/>
  <c r="U299" i="3"/>
  <c r="U298" i="3" s="1"/>
  <c r="U297" i="3" s="1"/>
  <c r="S302" i="3"/>
  <c r="S301" i="3" s="1"/>
  <c r="S300" i="3" s="1"/>
  <c r="T302" i="3"/>
  <c r="T301" i="3" s="1"/>
  <c r="T300" i="3" s="1"/>
  <c r="U302" i="3"/>
  <c r="U301" i="3" s="1"/>
  <c r="U300" i="3" s="1"/>
  <c r="S305" i="3"/>
  <c r="S304" i="3" s="1"/>
  <c r="S303" i="3" s="1"/>
  <c r="T305" i="3"/>
  <c r="T304" i="3" s="1"/>
  <c r="T303" i="3" s="1"/>
  <c r="U305" i="3"/>
  <c r="U304" i="3" s="1"/>
  <c r="U303" i="3" s="1"/>
  <c r="T308" i="3"/>
  <c r="T307" i="3" s="1"/>
  <c r="T306" i="3" s="1"/>
  <c r="U308" i="3"/>
  <c r="U307" i="3" s="1"/>
  <c r="U306" i="3" s="1"/>
  <c r="S312" i="3"/>
  <c r="S311" i="3" s="1"/>
  <c r="U312" i="3"/>
  <c r="U311" i="3" s="1"/>
  <c r="S314" i="3"/>
  <c r="S313" i="3" s="1"/>
  <c r="U314" i="3"/>
  <c r="U313" i="3" s="1"/>
  <c r="S323" i="3"/>
  <c r="S322" i="3" s="1"/>
  <c r="S321" i="3" s="1"/>
  <c r="U323" i="3"/>
  <c r="U322" i="3" s="1"/>
  <c r="U321" i="3" s="1"/>
  <c r="S326" i="3"/>
  <c r="S325" i="3" s="1"/>
  <c r="U326" i="3"/>
  <c r="U325" i="3" s="1"/>
  <c r="S328" i="3"/>
  <c r="S327" i="3" s="1"/>
  <c r="U328" i="3"/>
  <c r="U327" i="3" s="1"/>
  <c r="S330" i="3"/>
  <c r="S329" i="3" s="1"/>
  <c r="U330" i="3"/>
  <c r="U329" i="3" s="1"/>
  <c r="T333" i="3"/>
  <c r="T332" i="3" s="1"/>
  <c r="T331" i="3" s="1"/>
  <c r="U333" i="3"/>
  <c r="U332" i="3" s="1"/>
  <c r="U331" i="3" s="1"/>
  <c r="S338" i="3"/>
  <c r="S337" i="3" s="1"/>
  <c r="S336" i="3" s="1"/>
  <c r="T338" i="3"/>
  <c r="T337" i="3" s="1"/>
  <c r="T336" i="3" s="1"/>
  <c r="U338" i="3"/>
  <c r="U337" i="3" s="1"/>
  <c r="U336" i="3" s="1"/>
  <c r="T341" i="3"/>
  <c r="T340" i="3" s="1"/>
  <c r="T339" i="3" s="1"/>
  <c r="U341" i="3"/>
  <c r="U340" i="3" s="1"/>
  <c r="U339" i="3" s="1"/>
  <c r="S344" i="3"/>
  <c r="S343" i="3" s="1"/>
  <c r="S342" i="3" s="1"/>
  <c r="U344" i="3"/>
  <c r="U343" i="3" s="1"/>
  <c r="U342" i="3" s="1"/>
  <c r="S347" i="3"/>
  <c r="S346" i="3" s="1"/>
  <c r="S345" i="3" s="1"/>
  <c r="U347" i="3"/>
  <c r="U346" i="3" s="1"/>
  <c r="U345" i="3" s="1"/>
  <c r="S350" i="3"/>
  <c r="S349" i="3" s="1"/>
  <c r="U350" i="3"/>
  <c r="U349" i="3" s="1"/>
  <c r="S352" i="3"/>
  <c r="S351" i="3" s="1"/>
  <c r="U352" i="3"/>
  <c r="U351" i="3" s="1"/>
  <c r="S355" i="3"/>
  <c r="S354" i="3" s="1"/>
  <c r="T355" i="3"/>
  <c r="T354" i="3" s="1"/>
  <c r="S357" i="3"/>
  <c r="S356" i="3" s="1"/>
  <c r="T357" i="3"/>
  <c r="T356" i="3" s="1"/>
  <c r="S360" i="3"/>
  <c r="S359" i="3" s="1"/>
  <c r="S358" i="3" s="1"/>
  <c r="T360" i="3"/>
  <c r="T359" i="3" s="1"/>
  <c r="T358" i="3" s="1"/>
  <c r="U360" i="3"/>
  <c r="U359" i="3" s="1"/>
  <c r="U358" i="3" s="1"/>
  <c r="S363" i="3"/>
  <c r="S362" i="3" s="1"/>
  <c r="S361" i="3" s="1"/>
  <c r="T363" i="3"/>
  <c r="T362" i="3" s="1"/>
  <c r="T361" i="3" s="1"/>
  <c r="U363" i="3"/>
  <c r="U362" i="3" s="1"/>
  <c r="U361" i="3" s="1"/>
  <c r="S366" i="3"/>
  <c r="S365" i="3" s="1"/>
  <c r="S364" i="3" s="1"/>
  <c r="T366" i="3"/>
  <c r="T365" i="3" s="1"/>
  <c r="T364" i="3" s="1"/>
  <c r="U366" i="3"/>
  <c r="U365" i="3" s="1"/>
  <c r="U364" i="3" s="1"/>
  <c r="S369" i="3"/>
  <c r="S368" i="3" s="1"/>
  <c r="S367" i="3" s="1"/>
  <c r="T369" i="3"/>
  <c r="T368" i="3" s="1"/>
  <c r="T367" i="3" s="1"/>
  <c r="U369" i="3"/>
  <c r="U368" i="3" s="1"/>
  <c r="U367" i="3" s="1"/>
  <c r="S372" i="3"/>
  <c r="S371" i="3" s="1"/>
  <c r="S370" i="3" s="1"/>
  <c r="U372" i="3"/>
  <c r="U371" i="3" s="1"/>
  <c r="U370" i="3" s="1"/>
  <c r="S376" i="3"/>
  <c r="S375" i="3" s="1"/>
  <c r="S374" i="3" s="1"/>
  <c r="S373" i="3" s="1"/>
  <c r="U376" i="3"/>
  <c r="U375" i="3" s="1"/>
  <c r="U374" i="3" s="1"/>
  <c r="U373" i="3" s="1"/>
  <c r="S381" i="3"/>
  <c r="S380" i="3" s="1"/>
  <c r="S379" i="3" s="1"/>
  <c r="S378" i="3" s="1"/>
  <c r="U381" i="3"/>
  <c r="U380" i="3" s="1"/>
  <c r="U379" i="3" s="1"/>
  <c r="U378" i="3" s="1"/>
  <c r="S385" i="3"/>
  <c r="S384" i="3" s="1"/>
  <c r="S383" i="3" s="1"/>
  <c r="S382" i="3" s="1"/>
  <c r="T385" i="3"/>
  <c r="T384" i="3" s="1"/>
  <c r="T383" i="3" s="1"/>
  <c r="T382" i="3" s="1"/>
  <c r="U385" i="3"/>
  <c r="U384" i="3" s="1"/>
  <c r="U383" i="3" s="1"/>
  <c r="U382" i="3" s="1"/>
  <c r="T389" i="3"/>
  <c r="T388" i="3" s="1"/>
  <c r="T387" i="3" s="1"/>
  <c r="U389" i="3"/>
  <c r="U388" i="3" s="1"/>
  <c r="U387" i="3" s="1"/>
  <c r="S392" i="3"/>
  <c r="S391" i="3" s="1"/>
  <c r="S390" i="3" s="1"/>
  <c r="T392" i="3"/>
  <c r="T391" i="3" s="1"/>
  <c r="T390" i="3" s="1"/>
  <c r="U392" i="3"/>
  <c r="U391" i="3" s="1"/>
  <c r="U390" i="3" s="1"/>
  <c r="T395" i="3"/>
  <c r="T394" i="3" s="1"/>
  <c r="T393" i="3" s="1"/>
  <c r="U395" i="3"/>
  <c r="U394" i="3" s="1"/>
  <c r="U393" i="3" s="1"/>
  <c r="T398" i="3"/>
  <c r="T397" i="3" s="1"/>
  <c r="T396" i="3" s="1"/>
  <c r="U398" i="3"/>
  <c r="U397" i="3" s="1"/>
  <c r="U396" i="3" s="1"/>
  <c r="T401" i="3"/>
  <c r="U401" i="3"/>
  <c r="T402" i="3"/>
  <c r="U402" i="3"/>
  <c r="T405" i="3"/>
  <c r="T404" i="3" s="1"/>
  <c r="T403" i="3" s="1"/>
  <c r="U405" i="3"/>
  <c r="U404" i="3" s="1"/>
  <c r="U403" i="3" s="1"/>
  <c r="T409" i="3"/>
  <c r="T408" i="3" s="1"/>
  <c r="T407" i="3" s="1"/>
  <c r="U409" i="3"/>
  <c r="U408" i="3" s="1"/>
  <c r="U407" i="3" s="1"/>
  <c r="S412" i="3"/>
  <c r="S411" i="3" s="1"/>
  <c r="S410" i="3" s="1"/>
  <c r="U412" i="3"/>
  <c r="U411" i="3" s="1"/>
  <c r="U410" i="3" s="1"/>
  <c r="S417" i="3"/>
  <c r="S416" i="3" s="1"/>
  <c r="S415" i="3" s="1"/>
  <c r="S414" i="3" s="1"/>
  <c r="T417" i="3"/>
  <c r="T416" i="3" s="1"/>
  <c r="T415" i="3" s="1"/>
  <c r="T414" i="3" s="1"/>
  <c r="U417" i="3"/>
  <c r="U416" i="3" s="1"/>
  <c r="U415" i="3" s="1"/>
  <c r="U414" i="3" s="1"/>
  <c r="S421" i="3"/>
  <c r="S420" i="3" s="1"/>
  <c r="U421" i="3"/>
  <c r="U420" i="3" s="1"/>
  <c r="S423" i="3"/>
  <c r="S422" i="3" s="1"/>
  <c r="U423" i="3"/>
  <c r="U422" i="3" s="1"/>
  <c r="S426" i="3"/>
  <c r="S425" i="3" s="1"/>
  <c r="U426" i="3"/>
  <c r="U425" i="3" s="1"/>
  <c r="S428" i="3"/>
  <c r="S427" i="3" s="1"/>
  <c r="U428" i="3"/>
  <c r="U427" i="3" s="1"/>
  <c r="S431" i="3"/>
  <c r="S430" i="3" s="1"/>
  <c r="S429" i="3" s="1"/>
  <c r="U431" i="3"/>
  <c r="U430" i="3" s="1"/>
  <c r="U429" i="3" s="1"/>
  <c r="S434" i="3"/>
  <c r="S433" i="3" s="1"/>
  <c r="T434" i="3"/>
  <c r="T433" i="3" s="1"/>
  <c r="S436" i="3"/>
  <c r="S435" i="3" s="1"/>
  <c r="T436" i="3"/>
  <c r="T435" i="3" s="1"/>
  <c r="S439" i="3"/>
  <c r="S438" i="3" s="1"/>
  <c r="S437" i="3" s="1"/>
  <c r="T439" i="3"/>
  <c r="T438" i="3" s="1"/>
  <c r="T437" i="3" s="1"/>
  <c r="U439" i="3"/>
  <c r="U438" i="3" s="1"/>
  <c r="U437" i="3" s="1"/>
  <c r="T444" i="3"/>
  <c r="T443" i="3" s="1"/>
  <c r="T442" i="3" s="1"/>
  <c r="T441" i="3" s="1"/>
  <c r="U444" i="3"/>
  <c r="U443" i="3" s="1"/>
  <c r="U442" i="3" s="1"/>
  <c r="U441" i="3" s="1"/>
  <c r="S448" i="3"/>
  <c r="S447" i="3" s="1"/>
  <c r="S446" i="3" s="1"/>
  <c r="S445" i="3" s="1"/>
  <c r="U448" i="3"/>
  <c r="U447" i="3" s="1"/>
  <c r="U446" i="3" s="1"/>
  <c r="U445" i="3" s="1"/>
  <c r="O10" i="3"/>
  <c r="O9" i="3" s="1"/>
  <c r="Q10" i="3"/>
  <c r="Q9" i="3" s="1"/>
  <c r="O12" i="3"/>
  <c r="O11" i="3" s="1"/>
  <c r="Q12" i="3"/>
  <c r="Q11" i="3" s="1"/>
  <c r="O36" i="3"/>
  <c r="O35" i="3" s="1"/>
  <c r="O34" i="3" s="1"/>
  <c r="Q36" i="3"/>
  <c r="Q35" i="3" s="1"/>
  <c r="Q34" i="3" s="1"/>
  <c r="O39" i="3"/>
  <c r="O38" i="3" s="1"/>
  <c r="Q39" i="3"/>
  <c r="Q38" i="3" s="1"/>
  <c r="O41" i="3"/>
  <c r="O40" i="3" s="1"/>
  <c r="Q41" i="3"/>
  <c r="Q40" i="3" s="1"/>
  <c r="O43" i="3"/>
  <c r="O42" i="3" s="1"/>
  <c r="Q43" i="3"/>
  <c r="Q42" i="3" s="1"/>
  <c r="O45" i="3"/>
  <c r="O44" i="3" s="1"/>
  <c r="Q45" i="3"/>
  <c r="Q44" i="3" s="1"/>
  <c r="O48" i="3"/>
  <c r="O47" i="3" s="1"/>
  <c r="O46" i="3" s="1"/>
  <c r="Q48" i="3"/>
  <c r="Q47" i="3" s="1"/>
  <c r="Q46" i="3" s="1"/>
  <c r="O51" i="3"/>
  <c r="O50" i="3" s="1"/>
  <c r="O49" i="3" s="1"/>
  <c r="Q51" i="3"/>
  <c r="Q50" i="3" s="1"/>
  <c r="Q49" i="3" s="1"/>
  <c r="O54" i="3"/>
  <c r="O53" i="3" s="1"/>
  <c r="O52" i="3" s="1"/>
  <c r="Q54" i="3"/>
  <c r="Q53" i="3" s="1"/>
  <c r="Q52" i="3" s="1"/>
  <c r="O57" i="3"/>
  <c r="O56" i="3" s="1"/>
  <c r="O55" i="3" s="1"/>
  <c r="P57" i="3"/>
  <c r="P56" i="3" s="1"/>
  <c r="P55" i="3" s="1"/>
  <c r="P61" i="3"/>
  <c r="P60" i="3" s="1"/>
  <c r="P59" i="3" s="1"/>
  <c r="P58" i="3" s="1"/>
  <c r="Q61" i="3"/>
  <c r="Q60" i="3" s="1"/>
  <c r="Q59" i="3" s="1"/>
  <c r="Q58" i="3" s="1"/>
  <c r="O65" i="3"/>
  <c r="O64" i="3" s="1"/>
  <c r="Q65" i="3"/>
  <c r="Q64" i="3" s="1"/>
  <c r="O67" i="3"/>
  <c r="O66" i="3" s="1"/>
  <c r="Q67" i="3"/>
  <c r="Q66" i="3" s="1"/>
  <c r="O70" i="3"/>
  <c r="O69" i="3" s="1"/>
  <c r="O68" i="3" s="1"/>
  <c r="P70" i="3"/>
  <c r="P69" i="3" s="1"/>
  <c r="P68" i="3" s="1"/>
  <c r="O73" i="3"/>
  <c r="O72" i="3" s="1"/>
  <c r="O71" i="3" s="1"/>
  <c r="Q73" i="3"/>
  <c r="Q72" i="3" s="1"/>
  <c r="Q71" i="3" s="1"/>
  <c r="O76" i="3"/>
  <c r="O75" i="3" s="1"/>
  <c r="O74" i="3" s="1"/>
  <c r="Q76" i="3"/>
  <c r="Q75" i="3" s="1"/>
  <c r="Q74" i="3" s="1"/>
  <c r="O79" i="3"/>
  <c r="O78" i="3" s="1"/>
  <c r="O77" i="3" s="1"/>
  <c r="P79" i="3"/>
  <c r="P78" i="3" s="1"/>
  <c r="P77" i="3" s="1"/>
  <c r="O83" i="3"/>
  <c r="O82" i="3" s="1"/>
  <c r="O81" i="3" s="1"/>
  <c r="O80" i="3" s="1"/>
  <c r="Q83" i="3"/>
  <c r="Q82" i="3" s="1"/>
  <c r="Q81" i="3" s="1"/>
  <c r="Q80" i="3" s="1"/>
  <c r="O87" i="3"/>
  <c r="O86" i="3" s="1"/>
  <c r="O85" i="3" s="1"/>
  <c r="P87" i="3"/>
  <c r="P86" i="3" s="1"/>
  <c r="P85" i="3" s="1"/>
  <c r="Q87" i="3"/>
  <c r="Q86" i="3" s="1"/>
  <c r="Q85" i="3" s="1"/>
  <c r="O90" i="3"/>
  <c r="O89" i="3" s="1"/>
  <c r="O88" i="3" s="1"/>
  <c r="Q90" i="3"/>
  <c r="Q89" i="3" s="1"/>
  <c r="Q88" i="3" s="1"/>
  <c r="O93" i="3"/>
  <c r="O92" i="3" s="1"/>
  <c r="O91" i="3" s="1"/>
  <c r="Q93" i="3"/>
  <c r="Q92" i="3" s="1"/>
  <c r="Q91" i="3" s="1"/>
  <c r="O96" i="3"/>
  <c r="O95" i="3" s="1"/>
  <c r="O94" i="3" s="1"/>
  <c r="Q96" i="3"/>
  <c r="Q95" i="3" s="1"/>
  <c r="Q94" i="3" s="1"/>
  <c r="O99" i="3"/>
  <c r="O98" i="3" s="1"/>
  <c r="O97" i="3" s="1"/>
  <c r="Q99" i="3"/>
  <c r="Q98" i="3" s="1"/>
  <c r="Q97" i="3" s="1"/>
  <c r="O102" i="3"/>
  <c r="O101" i="3" s="1"/>
  <c r="O100" i="3" s="1"/>
  <c r="Q102" i="3"/>
  <c r="Q101" i="3" s="1"/>
  <c r="Q100" i="3" s="1"/>
  <c r="O105" i="3"/>
  <c r="O104" i="3" s="1"/>
  <c r="O103" i="3" s="1"/>
  <c r="P105" i="3"/>
  <c r="P104" i="3" s="1"/>
  <c r="P103" i="3" s="1"/>
  <c r="Q105" i="3"/>
  <c r="Q104" i="3" s="1"/>
  <c r="Q103" i="3" s="1"/>
  <c r="O108" i="3"/>
  <c r="Q108" i="3"/>
  <c r="Q106" i="3" s="1"/>
  <c r="O113" i="3"/>
  <c r="O112" i="3" s="1"/>
  <c r="P113" i="3"/>
  <c r="P112" i="3" s="1"/>
  <c r="Q113" i="3"/>
  <c r="Q112" i="3" s="1"/>
  <c r="O115" i="3"/>
  <c r="O114" i="3" s="1"/>
  <c r="P115" i="3"/>
  <c r="P114" i="3" s="1"/>
  <c r="Q115" i="3"/>
  <c r="Q114" i="3" s="1"/>
  <c r="P117" i="3"/>
  <c r="P116" i="3" s="1"/>
  <c r="Q117" i="3"/>
  <c r="Q116" i="3" s="1"/>
  <c r="O122" i="3"/>
  <c r="O121" i="3" s="1"/>
  <c r="Q122" i="3"/>
  <c r="Q121" i="3" s="1"/>
  <c r="O124" i="3"/>
  <c r="O123" i="3" s="1"/>
  <c r="Q124" i="3"/>
  <c r="Q123" i="3" s="1"/>
  <c r="O126" i="3"/>
  <c r="O125" i="3" s="1"/>
  <c r="Q126" i="3"/>
  <c r="Q125" i="3" s="1"/>
  <c r="O129" i="3"/>
  <c r="O128" i="3" s="1"/>
  <c r="O127" i="3" s="1"/>
  <c r="Q129" i="3"/>
  <c r="Q128" i="3" s="1"/>
  <c r="Q127" i="3" s="1"/>
  <c r="P134" i="3"/>
  <c r="P133" i="3" s="1"/>
  <c r="P132" i="3" s="1"/>
  <c r="P131" i="3" s="1"/>
  <c r="Q134" i="3"/>
  <c r="Q133" i="3" s="1"/>
  <c r="Q132" i="3" s="1"/>
  <c r="Q131" i="3" s="1"/>
  <c r="O138" i="3"/>
  <c r="O137" i="3" s="1"/>
  <c r="O136" i="3" s="1"/>
  <c r="Q138" i="3"/>
  <c r="Q137" i="3" s="1"/>
  <c r="Q136" i="3" s="1"/>
  <c r="O141" i="3"/>
  <c r="O140" i="3" s="1"/>
  <c r="O139" i="3" s="1"/>
  <c r="Q141" i="3"/>
  <c r="Q140" i="3" s="1"/>
  <c r="Q139" i="3" s="1"/>
  <c r="O145" i="3"/>
  <c r="O144" i="3" s="1"/>
  <c r="O143" i="3" s="1"/>
  <c r="O142" i="3" s="1"/>
  <c r="Q145" i="3"/>
  <c r="Q144" i="3" s="1"/>
  <c r="Q143" i="3" s="1"/>
  <c r="Q142" i="3" s="1"/>
  <c r="O149" i="3"/>
  <c r="O148" i="3" s="1"/>
  <c r="O147" i="3" s="1"/>
  <c r="Q149" i="3"/>
  <c r="Q148" i="3" s="1"/>
  <c r="Q147" i="3" s="1"/>
  <c r="O152" i="3"/>
  <c r="O151" i="3" s="1"/>
  <c r="O150" i="3" s="1"/>
  <c r="P152" i="3"/>
  <c r="P151" i="3" s="1"/>
  <c r="P150" i="3" s="1"/>
  <c r="Q152" i="3"/>
  <c r="Q151" i="3" s="1"/>
  <c r="Q150" i="3" s="1"/>
  <c r="O157" i="3"/>
  <c r="O156" i="3" s="1"/>
  <c r="O155" i="3" s="1"/>
  <c r="Q157" i="3"/>
  <c r="Q156" i="3" s="1"/>
  <c r="Q155" i="3" s="1"/>
  <c r="O160" i="3"/>
  <c r="Q160" i="3"/>
  <c r="O163" i="3"/>
  <c r="O162" i="3" s="1"/>
  <c r="O161" i="3" s="1"/>
  <c r="Q163" i="3"/>
  <c r="Q162" i="3" s="1"/>
  <c r="Q161" i="3" s="1"/>
  <c r="O167" i="3"/>
  <c r="O166" i="3" s="1"/>
  <c r="O165" i="3" s="1"/>
  <c r="Q167" i="3"/>
  <c r="Q166" i="3" s="1"/>
  <c r="Q165" i="3" s="1"/>
  <c r="O170" i="3"/>
  <c r="O169" i="3" s="1"/>
  <c r="O168" i="3" s="1"/>
  <c r="Q170" i="3"/>
  <c r="Q169" i="3" s="1"/>
  <c r="Q168" i="3" s="1"/>
  <c r="O173" i="3"/>
  <c r="O172" i="3" s="1"/>
  <c r="O171" i="3" s="1"/>
  <c r="Q173" i="3"/>
  <c r="Q172" i="3" s="1"/>
  <c r="Q171" i="3" s="1"/>
  <c r="O176" i="3"/>
  <c r="O175" i="3" s="1"/>
  <c r="O174" i="3" s="1"/>
  <c r="Q176" i="3"/>
  <c r="Q175" i="3" s="1"/>
  <c r="Q174" i="3" s="1"/>
  <c r="O179" i="3"/>
  <c r="O178" i="3" s="1"/>
  <c r="O177" i="3" s="1"/>
  <c r="P179" i="3"/>
  <c r="P178" i="3" s="1"/>
  <c r="P177" i="3" s="1"/>
  <c r="Q179" i="3"/>
  <c r="Q178" i="3" s="1"/>
  <c r="Q177" i="3" s="1"/>
  <c r="O182" i="3"/>
  <c r="O181" i="3" s="1"/>
  <c r="O180" i="3" s="1"/>
  <c r="P182" i="3"/>
  <c r="P181" i="3" s="1"/>
  <c r="P180" i="3" s="1"/>
  <c r="Q182" i="3"/>
  <c r="Q181" i="3" s="1"/>
  <c r="Q180" i="3" s="1"/>
  <c r="O186" i="3"/>
  <c r="O185" i="3" s="1"/>
  <c r="O184" i="3" s="1"/>
  <c r="O183" i="3" s="1"/>
  <c r="P186" i="3"/>
  <c r="P185" i="3" s="1"/>
  <c r="P184" i="3" s="1"/>
  <c r="P183" i="3" s="1"/>
  <c r="Q186" i="3"/>
  <c r="Q185" i="3" s="1"/>
  <c r="Q184" i="3" s="1"/>
  <c r="Q183" i="3" s="1"/>
  <c r="O190" i="3"/>
  <c r="P190" i="3"/>
  <c r="Q190" i="3"/>
  <c r="O193" i="3"/>
  <c r="O192" i="3" s="1"/>
  <c r="O191" i="3" s="1"/>
  <c r="P193" i="3"/>
  <c r="P192" i="3" s="1"/>
  <c r="P191" i="3" s="1"/>
  <c r="Q193" i="3"/>
  <c r="Q192" i="3" s="1"/>
  <c r="Q191" i="3" s="1"/>
  <c r="O196" i="3"/>
  <c r="O195" i="3" s="1"/>
  <c r="O194" i="3" s="1"/>
  <c r="P196" i="3"/>
  <c r="P195" i="3" s="1"/>
  <c r="P194" i="3" s="1"/>
  <c r="Q196" i="3"/>
  <c r="Q195" i="3" s="1"/>
  <c r="Q194" i="3" s="1"/>
  <c r="P201" i="3"/>
  <c r="P200" i="3" s="1"/>
  <c r="P199" i="3" s="1"/>
  <c r="Q201" i="3"/>
  <c r="Q200" i="3" s="1"/>
  <c r="Q199" i="3" s="1"/>
  <c r="O204" i="3"/>
  <c r="O203" i="3" s="1"/>
  <c r="O202" i="3" s="1"/>
  <c r="Q204" i="3"/>
  <c r="Q203" i="3" s="1"/>
  <c r="Q202" i="3" s="1"/>
  <c r="O207" i="3"/>
  <c r="O206" i="3" s="1"/>
  <c r="O205" i="3" s="1"/>
  <c r="Q207" i="3"/>
  <c r="Q206" i="3" s="1"/>
  <c r="Q205" i="3" s="1"/>
  <c r="O210" i="3"/>
  <c r="O209" i="3" s="1"/>
  <c r="O208" i="3" s="1"/>
  <c r="Q210" i="3"/>
  <c r="Q209" i="3" s="1"/>
  <c r="Q208" i="3" s="1"/>
  <c r="O213" i="3"/>
  <c r="O212" i="3" s="1"/>
  <c r="O211" i="3" s="1"/>
  <c r="Q213" i="3"/>
  <c r="Q212" i="3" s="1"/>
  <c r="Q211" i="3" s="1"/>
  <c r="P216" i="3"/>
  <c r="P215" i="3" s="1"/>
  <c r="P214" i="3" s="1"/>
  <c r="Q216" i="3"/>
  <c r="Q215" i="3" s="1"/>
  <c r="Q214" i="3" s="1"/>
  <c r="O219" i="3"/>
  <c r="O218" i="3" s="1"/>
  <c r="O217" i="3" s="1"/>
  <c r="P219" i="3"/>
  <c r="P218" i="3" s="1"/>
  <c r="P217" i="3" s="1"/>
  <c r="Q219" i="3"/>
  <c r="Q218" i="3" s="1"/>
  <c r="Q217" i="3" s="1"/>
  <c r="O222" i="3"/>
  <c r="O221" i="3" s="1"/>
  <c r="O220" i="3" s="1"/>
  <c r="P222" i="3"/>
  <c r="P221" i="3" s="1"/>
  <c r="P220" i="3" s="1"/>
  <c r="Q222" i="3"/>
  <c r="Q221" i="3" s="1"/>
  <c r="Q220" i="3" s="1"/>
  <c r="P226" i="3"/>
  <c r="P225" i="3" s="1"/>
  <c r="P224" i="3" s="1"/>
  <c r="Q226" i="3"/>
  <c r="Q225" i="3" s="1"/>
  <c r="Q224" i="3" s="1"/>
  <c r="O229" i="3"/>
  <c r="O228" i="3" s="1"/>
  <c r="O227" i="3" s="1"/>
  <c r="Q229" i="3"/>
  <c r="Q228" i="3" s="1"/>
  <c r="Q227" i="3" s="1"/>
  <c r="O232" i="3"/>
  <c r="O231" i="3" s="1"/>
  <c r="O230" i="3" s="1"/>
  <c r="Q232" i="3"/>
  <c r="Q231" i="3" s="1"/>
  <c r="Q230" i="3" s="1"/>
  <c r="O235" i="3"/>
  <c r="O234" i="3" s="1"/>
  <c r="O233" i="3" s="1"/>
  <c r="Q235" i="3"/>
  <c r="Q234" i="3" s="1"/>
  <c r="Q233" i="3" s="1"/>
  <c r="O238" i="3"/>
  <c r="O237" i="3" s="1"/>
  <c r="O236" i="3" s="1"/>
  <c r="Q238" i="3"/>
  <c r="Q237" i="3" s="1"/>
  <c r="Q236" i="3" s="1"/>
  <c r="O241" i="3"/>
  <c r="O240" i="3" s="1"/>
  <c r="O239" i="3" s="1"/>
  <c r="Q241" i="3"/>
  <c r="Q240" i="3" s="1"/>
  <c r="Q239" i="3" s="1"/>
  <c r="O244" i="3"/>
  <c r="O243" i="3" s="1"/>
  <c r="O242" i="3" s="1"/>
  <c r="P244" i="3"/>
  <c r="P243" i="3" s="1"/>
  <c r="P242" i="3" s="1"/>
  <c r="Q244" i="3"/>
  <c r="Q243" i="3" s="1"/>
  <c r="Q242" i="3" s="1"/>
  <c r="O247" i="3"/>
  <c r="O246" i="3" s="1"/>
  <c r="O245" i="3" s="1"/>
  <c r="P247" i="3"/>
  <c r="P246" i="3" s="1"/>
  <c r="P245" i="3" s="1"/>
  <c r="Q247" i="3"/>
  <c r="Q246" i="3" s="1"/>
  <c r="Q245" i="3" s="1"/>
  <c r="O250" i="3"/>
  <c r="O249" i="3" s="1"/>
  <c r="O248" i="3" s="1"/>
  <c r="P250" i="3"/>
  <c r="P249" i="3" s="1"/>
  <c r="P248" i="3" s="1"/>
  <c r="Q250" i="3"/>
  <c r="Q249" i="3" s="1"/>
  <c r="Q248" i="3" s="1"/>
  <c r="P253" i="3"/>
  <c r="P252" i="3" s="1"/>
  <c r="P251" i="3" s="1"/>
  <c r="Q253" i="3"/>
  <c r="Q252" i="3" s="1"/>
  <c r="Q251" i="3" s="1"/>
  <c r="P256" i="3"/>
  <c r="P255" i="3" s="1"/>
  <c r="P254" i="3" s="1"/>
  <c r="Q256" i="3"/>
  <c r="Q255" i="3" s="1"/>
  <c r="Q254" i="3" s="1"/>
  <c r="O259" i="3"/>
  <c r="O258" i="3" s="1"/>
  <c r="O257" i="3" s="1"/>
  <c r="P259" i="3"/>
  <c r="P258" i="3" s="1"/>
  <c r="P257" i="3" s="1"/>
  <c r="Q259" i="3"/>
  <c r="Q258" i="3" s="1"/>
  <c r="Q257" i="3" s="1"/>
  <c r="O262" i="3"/>
  <c r="O261" i="3" s="1"/>
  <c r="O260" i="3" s="1"/>
  <c r="P262" i="3"/>
  <c r="P261" i="3" s="1"/>
  <c r="P260" i="3" s="1"/>
  <c r="Q262" i="3"/>
  <c r="Q261" i="3" s="1"/>
  <c r="Q260" i="3" s="1"/>
  <c r="O265" i="3"/>
  <c r="O264" i="3" s="1"/>
  <c r="O263" i="3" s="1"/>
  <c r="P265" i="3"/>
  <c r="P264" i="3" s="1"/>
  <c r="P263" i="3" s="1"/>
  <c r="Q265" i="3"/>
  <c r="Q264" i="3" s="1"/>
  <c r="Q263" i="3" s="1"/>
  <c r="O268" i="3"/>
  <c r="O267" i="3" s="1"/>
  <c r="O266" i="3" s="1"/>
  <c r="P268" i="3"/>
  <c r="P267" i="3" s="1"/>
  <c r="P266" i="3" s="1"/>
  <c r="Q268" i="3"/>
  <c r="Q267" i="3" s="1"/>
  <c r="Q266" i="3" s="1"/>
  <c r="O272" i="3"/>
  <c r="O271" i="3" s="1"/>
  <c r="O270" i="3" s="1"/>
  <c r="P272" i="3"/>
  <c r="P271" i="3" s="1"/>
  <c r="P270" i="3" s="1"/>
  <c r="Q272" i="3"/>
  <c r="Q271" i="3" s="1"/>
  <c r="Q270" i="3" s="1"/>
  <c r="O275" i="3"/>
  <c r="O274" i="3" s="1"/>
  <c r="O273" i="3" s="1"/>
  <c r="Q275" i="3"/>
  <c r="Q274" i="3" s="1"/>
  <c r="Q273" i="3" s="1"/>
  <c r="O278" i="3"/>
  <c r="O277" i="3" s="1"/>
  <c r="O276" i="3" s="1"/>
  <c r="Q278" i="3"/>
  <c r="Q277" i="3" s="1"/>
  <c r="Q276" i="3" s="1"/>
  <c r="O281" i="3"/>
  <c r="O280" i="3" s="1"/>
  <c r="O279" i="3" s="1"/>
  <c r="Q281" i="3"/>
  <c r="Q280" i="3" s="1"/>
  <c r="Q279" i="3" s="1"/>
  <c r="P284" i="3"/>
  <c r="P283" i="3" s="1"/>
  <c r="P282" i="3" s="1"/>
  <c r="Q284" i="3"/>
  <c r="Q283" i="3" s="1"/>
  <c r="Q282" i="3" s="1"/>
  <c r="O287" i="3"/>
  <c r="O286" i="3" s="1"/>
  <c r="O285" i="3" s="1"/>
  <c r="Q287" i="3"/>
  <c r="Q286" i="3" s="1"/>
  <c r="Q285" i="3" s="1"/>
  <c r="O290" i="3"/>
  <c r="O289" i="3" s="1"/>
  <c r="O288" i="3" s="1"/>
  <c r="Q290" i="3"/>
  <c r="Q289" i="3" s="1"/>
  <c r="Q288" i="3" s="1"/>
  <c r="O293" i="3"/>
  <c r="O292" i="3" s="1"/>
  <c r="O291" i="3" s="1"/>
  <c r="Q293" i="3"/>
  <c r="Q292" i="3" s="1"/>
  <c r="Q291" i="3" s="1"/>
  <c r="O296" i="3"/>
  <c r="O295" i="3" s="1"/>
  <c r="O294" i="3" s="1"/>
  <c r="Q296" i="3"/>
  <c r="Q295" i="3" s="1"/>
  <c r="Q294" i="3" s="1"/>
  <c r="O299" i="3"/>
  <c r="O298" i="3" s="1"/>
  <c r="O297" i="3" s="1"/>
  <c r="Q299" i="3"/>
  <c r="Q298" i="3" s="1"/>
  <c r="Q297" i="3" s="1"/>
  <c r="O302" i="3"/>
  <c r="O301" i="3" s="1"/>
  <c r="O300" i="3" s="1"/>
  <c r="P302" i="3"/>
  <c r="P301" i="3" s="1"/>
  <c r="P300" i="3" s="1"/>
  <c r="Q302" i="3"/>
  <c r="Q301" i="3" s="1"/>
  <c r="Q300" i="3" s="1"/>
  <c r="O305" i="3"/>
  <c r="O304" i="3" s="1"/>
  <c r="O303" i="3" s="1"/>
  <c r="P305" i="3"/>
  <c r="P304" i="3" s="1"/>
  <c r="P303" i="3" s="1"/>
  <c r="Q305" i="3"/>
  <c r="Q304" i="3" s="1"/>
  <c r="Q303" i="3" s="1"/>
  <c r="P308" i="3"/>
  <c r="P307" i="3" s="1"/>
  <c r="P306" i="3" s="1"/>
  <c r="Q308" i="3"/>
  <c r="Q307" i="3" s="1"/>
  <c r="Q306" i="3" s="1"/>
  <c r="O312" i="3"/>
  <c r="O311" i="3" s="1"/>
  <c r="Q312" i="3"/>
  <c r="Q311" i="3" s="1"/>
  <c r="O314" i="3"/>
  <c r="O313" i="3" s="1"/>
  <c r="Q314" i="3"/>
  <c r="Q313" i="3" s="1"/>
  <c r="O323" i="3"/>
  <c r="O322" i="3" s="1"/>
  <c r="O321" i="3" s="1"/>
  <c r="Q323" i="3"/>
  <c r="Q322" i="3" s="1"/>
  <c r="Q321" i="3" s="1"/>
  <c r="O326" i="3"/>
  <c r="O325" i="3" s="1"/>
  <c r="Q326" i="3"/>
  <c r="Q325" i="3" s="1"/>
  <c r="O328" i="3"/>
  <c r="O327" i="3" s="1"/>
  <c r="Q328" i="3"/>
  <c r="Q327" i="3" s="1"/>
  <c r="O330" i="3"/>
  <c r="O329" i="3" s="1"/>
  <c r="Q330" i="3"/>
  <c r="Q329" i="3" s="1"/>
  <c r="P333" i="3"/>
  <c r="P332" i="3" s="1"/>
  <c r="P331" i="3" s="1"/>
  <c r="Q333" i="3"/>
  <c r="Q332" i="3" s="1"/>
  <c r="Q331" i="3" s="1"/>
  <c r="O338" i="3"/>
  <c r="O337" i="3" s="1"/>
  <c r="O336" i="3" s="1"/>
  <c r="P338" i="3"/>
  <c r="P337" i="3" s="1"/>
  <c r="P336" i="3" s="1"/>
  <c r="Q338" i="3"/>
  <c r="Q337" i="3" s="1"/>
  <c r="Q336" i="3" s="1"/>
  <c r="P341" i="3"/>
  <c r="P340" i="3" s="1"/>
  <c r="P339" i="3" s="1"/>
  <c r="Q341" i="3"/>
  <c r="Q340" i="3" s="1"/>
  <c r="Q339" i="3" s="1"/>
  <c r="O344" i="3"/>
  <c r="O343" i="3" s="1"/>
  <c r="O342" i="3" s="1"/>
  <c r="Q344" i="3"/>
  <c r="Q343" i="3" s="1"/>
  <c r="Q342" i="3" s="1"/>
  <c r="O347" i="3"/>
  <c r="O346" i="3" s="1"/>
  <c r="O345" i="3" s="1"/>
  <c r="Q347" i="3"/>
  <c r="Q346" i="3" s="1"/>
  <c r="Q345" i="3" s="1"/>
  <c r="O350" i="3"/>
  <c r="O349" i="3" s="1"/>
  <c r="Q350" i="3"/>
  <c r="Q349" i="3" s="1"/>
  <c r="O352" i="3"/>
  <c r="O351" i="3" s="1"/>
  <c r="Q352" i="3"/>
  <c r="Q351" i="3" s="1"/>
  <c r="O355" i="3"/>
  <c r="O354" i="3" s="1"/>
  <c r="P355" i="3"/>
  <c r="P354" i="3" s="1"/>
  <c r="O357" i="3"/>
  <c r="O356" i="3" s="1"/>
  <c r="P357" i="3"/>
  <c r="P356" i="3" s="1"/>
  <c r="O360" i="3"/>
  <c r="O359" i="3" s="1"/>
  <c r="O358" i="3" s="1"/>
  <c r="P360" i="3"/>
  <c r="P359" i="3" s="1"/>
  <c r="P358" i="3" s="1"/>
  <c r="Q360" i="3"/>
  <c r="Q359" i="3" s="1"/>
  <c r="Q358" i="3" s="1"/>
  <c r="O363" i="3"/>
  <c r="O362" i="3" s="1"/>
  <c r="O361" i="3" s="1"/>
  <c r="P363" i="3"/>
  <c r="P362" i="3" s="1"/>
  <c r="P361" i="3" s="1"/>
  <c r="Q363" i="3"/>
  <c r="Q362" i="3" s="1"/>
  <c r="Q361" i="3" s="1"/>
  <c r="O366" i="3"/>
  <c r="O365" i="3" s="1"/>
  <c r="O364" i="3" s="1"/>
  <c r="P366" i="3"/>
  <c r="P365" i="3" s="1"/>
  <c r="P364" i="3" s="1"/>
  <c r="Q366" i="3"/>
  <c r="Q365" i="3" s="1"/>
  <c r="Q364" i="3" s="1"/>
  <c r="O369" i="3"/>
  <c r="O368" i="3" s="1"/>
  <c r="O367" i="3" s="1"/>
  <c r="P369" i="3"/>
  <c r="P368" i="3" s="1"/>
  <c r="P367" i="3" s="1"/>
  <c r="Q369" i="3"/>
  <c r="Q368" i="3" s="1"/>
  <c r="Q367" i="3" s="1"/>
  <c r="O372" i="3"/>
  <c r="O371" i="3" s="1"/>
  <c r="O370" i="3" s="1"/>
  <c r="Q372" i="3"/>
  <c r="Q371" i="3" s="1"/>
  <c r="Q370" i="3" s="1"/>
  <c r="O376" i="3"/>
  <c r="O375" i="3" s="1"/>
  <c r="O374" i="3" s="1"/>
  <c r="O373" i="3" s="1"/>
  <c r="Q376" i="3"/>
  <c r="Q375" i="3" s="1"/>
  <c r="Q374" i="3" s="1"/>
  <c r="Q373" i="3" s="1"/>
  <c r="O381" i="3"/>
  <c r="O380" i="3" s="1"/>
  <c r="O379" i="3" s="1"/>
  <c r="O378" i="3" s="1"/>
  <c r="Q381" i="3"/>
  <c r="Q380" i="3" s="1"/>
  <c r="Q379" i="3" s="1"/>
  <c r="Q378" i="3" s="1"/>
  <c r="O385" i="3"/>
  <c r="O384" i="3" s="1"/>
  <c r="O383" i="3" s="1"/>
  <c r="O382" i="3" s="1"/>
  <c r="P385" i="3"/>
  <c r="P384" i="3" s="1"/>
  <c r="P383" i="3" s="1"/>
  <c r="P382" i="3" s="1"/>
  <c r="Q385" i="3"/>
  <c r="Q384" i="3" s="1"/>
  <c r="Q383" i="3" s="1"/>
  <c r="Q382" i="3" s="1"/>
  <c r="P389" i="3"/>
  <c r="P388" i="3" s="1"/>
  <c r="P387" i="3" s="1"/>
  <c r="Q389" i="3"/>
  <c r="Q388" i="3" s="1"/>
  <c r="Q387" i="3" s="1"/>
  <c r="O392" i="3"/>
  <c r="O391" i="3" s="1"/>
  <c r="O390" i="3" s="1"/>
  <c r="P392" i="3"/>
  <c r="P391" i="3" s="1"/>
  <c r="P390" i="3" s="1"/>
  <c r="Q392" i="3"/>
  <c r="Q391" i="3" s="1"/>
  <c r="Q390" i="3" s="1"/>
  <c r="P395" i="3"/>
  <c r="P394" i="3" s="1"/>
  <c r="P393" i="3" s="1"/>
  <c r="Q395" i="3"/>
  <c r="Q394" i="3" s="1"/>
  <c r="Q393" i="3" s="1"/>
  <c r="P398" i="3"/>
  <c r="P397" i="3" s="1"/>
  <c r="P396" i="3" s="1"/>
  <c r="Q398" i="3"/>
  <c r="Q397" i="3" s="1"/>
  <c r="Q396" i="3" s="1"/>
  <c r="P401" i="3"/>
  <c r="Q401" i="3"/>
  <c r="P402" i="3"/>
  <c r="Q402" i="3"/>
  <c r="P405" i="3"/>
  <c r="P404" i="3" s="1"/>
  <c r="P403" i="3" s="1"/>
  <c r="Q405" i="3"/>
  <c r="Q404" i="3" s="1"/>
  <c r="Q403" i="3" s="1"/>
  <c r="P409" i="3"/>
  <c r="P408" i="3" s="1"/>
  <c r="P407" i="3" s="1"/>
  <c r="Q409" i="3"/>
  <c r="Q408" i="3" s="1"/>
  <c r="Q407" i="3" s="1"/>
  <c r="O412" i="3"/>
  <c r="O411" i="3" s="1"/>
  <c r="O410" i="3" s="1"/>
  <c r="Q412" i="3"/>
  <c r="Q411" i="3" s="1"/>
  <c r="Q410" i="3" s="1"/>
  <c r="O417" i="3"/>
  <c r="O416" i="3" s="1"/>
  <c r="O415" i="3" s="1"/>
  <c r="O414" i="3" s="1"/>
  <c r="P417" i="3"/>
  <c r="P416" i="3" s="1"/>
  <c r="P415" i="3" s="1"/>
  <c r="P414" i="3" s="1"/>
  <c r="Q417" i="3"/>
  <c r="Q416" i="3" s="1"/>
  <c r="Q415" i="3" s="1"/>
  <c r="Q414" i="3" s="1"/>
  <c r="O421" i="3"/>
  <c r="O420" i="3" s="1"/>
  <c r="Q421" i="3"/>
  <c r="Q420" i="3" s="1"/>
  <c r="O423" i="3"/>
  <c r="O422" i="3" s="1"/>
  <c r="Q423" i="3"/>
  <c r="Q422" i="3" s="1"/>
  <c r="O426" i="3"/>
  <c r="O425" i="3" s="1"/>
  <c r="Q426" i="3"/>
  <c r="Q425" i="3" s="1"/>
  <c r="O428" i="3"/>
  <c r="O427" i="3" s="1"/>
  <c r="Q428" i="3"/>
  <c r="Q427" i="3" s="1"/>
  <c r="O431" i="3"/>
  <c r="O430" i="3" s="1"/>
  <c r="O429" i="3" s="1"/>
  <c r="Q431" i="3"/>
  <c r="Q430" i="3" s="1"/>
  <c r="Q429" i="3" s="1"/>
  <c r="O434" i="3"/>
  <c r="O433" i="3" s="1"/>
  <c r="P434" i="3"/>
  <c r="P433" i="3" s="1"/>
  <c r="O436" i="3"/>
  <c r="O435" i="3" s="1"/>
  <c r="P436" i="3"/>
  <c r="P435" i="3" s="1"/>
  <c r="O439" i="3"/>
  <c r="O438" i="3" s="1"/>
  <c r="O437" i="3" s="1"/>
  <c r="P439" i="3"/>
  <c r="P438" i="3" s="1"/>
  <c r="P437" i="3" s="1"/>
  <c r="Q439" i="3"/>
  <c r="Q438" i="3" s="1"/>
  <c r="Q437" i="3" s="1"/>
  <c r="P444" i="3"/>
  <c r="P443" i="3" s="1"/>
  <c r="P442" i="3" s="1"/>
  <c r="P441" i="3" s="1"/>
  <c r="Q444" i="3"/>
  <c r="Q443" i="3" s="1"/>
  <c r="Q442" i="3" s="1"/>
  <c r="Q441" i="3" s="1"/>
  <c r="O448" i="3"/>
  <c r="O447" i="3" s="1"/>
  <c r="O446" i="3" s="1"/>
  <c r="O445" i="3" s="1"/>
  <c r="Q448" i="3"/>
  <c r="Q447" i="3" s="1"/>
  <c r="Q446" i="3" s="1"/>
  <c r="Q445" i="3" s="1"/>
  <c r="K10" i="3"/>
  <c r="K9" i="3" s="1"/>
  <c r="M10" i="3"/>
  <c r="M9" i="3" s="1"/>
  <c r="K12" i="3"/>
  <c r="K11" i="3" s="1"/>
  <c r="M12" i="3"/>
  <c r="M11" i="3" s="1"/>
  <c r="K36" i="3"/>
  <c r="K35" i="3" s="1"/>
  <c r="K34" i="3" s="1"/>
  <c r="M36" i="3"/>
  <c r="M35" i="3" s="1"/>
  <c r="M34" i="3" s="1"/>
  <c r="K39" i="3"/>
  <c r="K38" i="3" s="1"/>
  <c r="M39" i="3"/>
  <c r="M38" i="3" s="1"/>
  <c r="K41" i="3"/>
  <c r="K40" i="3" s="1"/>
  <c r="M41" i="3"/>
  <c r="M40" i="3" s="1"/>
  <c r="K43" i="3"/>
  <c r="K42" i="3" s="1"/>
  <c r="M43" i="3"/>
  <c r="M42" i="3" s="1"/>
  <c r="K45" i="3"/>
  <c r="K44" i="3" s="1"/>
  <c r="M45" i="3"/>
  <c r="M44" i="3" s="1"/>
  <c r="K48" i="3"/>
  <c r="K47" i="3" s="1"/>
  <c r="K46" i="3" s="1"/>
  <c r="M48" i="3"/>
  <c r="M47" i="3" s="1"/>
  <c r="M46" i="3" s="1"/>
  <c r="K51" i="3"/>
  <c r="K50" i="3" s="1"/>
  <c r="K49" i="3" s="1"/>
  <c r="M51" i="3"/>
  <c r="M50" i="3" s="1"/>
  <c r="M49" i="3" s="1"/>
  <c r="K54" i="3"/>
  <c r="K53" i="3" s="1"/>
  <c r="K52" i="3" s="1"/>
  <c r="M54" i="3"/>
  <c r="M53" i="3" s="1"/>
  <c r="M52" i="3" s="1"/>
  <c r="K57" i="3"/>
  <c r="K56" i="3" s="1"/>
  <c r="K55" i="3" s="1"/>
  <c r="L57" i="3"/>
  <c r="L56" i="3" s="1"/>
  <c r="L55" i="3" s="1"/>
  <c r="L61" i="3"/>
  <c r="L60" i="3" s="1"/>
  <c r="L59" i="3" s="1"/>
  <c r="L58" i="3" s="1"/>
  <c r="M61" i="3"/>
  <c r="M60" i="3" s="1"/>
  <c r="M59" i="3" s="1"/>
  <c r="M58" i="3" s="1"/>
  <c r="K65" i="3"/>
  <c r="K64" i="3" s="1"/>
  <c r="M65" i="3"/>
  <c r="M64" i="3" s="1"/>
  <c r="K67" i="3"/>
  <c r="K66" i="3" s="1"/>
  <c r="M67" i="3"/>
  <c r="M66" i="3" s="1"/>
  <c r="K70" i="3"/>
  <c r="K69" i="3" s="1"/>
  <c r="K68" i="3" s="1"/>
  <c r="L70" i="3"/>
  <c r="L69" i="3" s="1"/>
  <c r="L68" i="3" s="1"/>
  <c r="K73" i="3"/>
  <c r="K72" i="3" s="1"/>
  <c r="K71" i="3" s="1"/>
  <c r="M73" i="3"/>
  <c r="M72" i="3" s="1"/>
  <c r="M71" i="3" s="1"/>
  <c r="K76" i="3"/>
  <c r="K75" i="3" s="1"/>
  <c r="K74" i="3" s="1"/>
  <c r="M76" i="3"/>
  <c r="M75" i="3" s="1"/>
  <c r="M74" i="3" s="1"/>
  <c r="K79" i="3"/>
  <c r="K78" i="3" s="1"/>
  <c r="K77" i="3" s="1"/>
  <c r="L79" i="3"/>
  <c r="L78" i="3" s="1"/>
  <c r="L77" i="3" s="1"/>
  <c r="K83" i="3"/>
  <c r="K82" i="3" s="1"/>
  <c r="K81" i="3" s="1"/>
  <c r="K80" i="3" s="1"/>
  <c r="M83" i="3"/>
  <c r="M82" i="3" s="1"/>
  <c r="M81" i="3" s="1"/>
  <c r="M80" i="3" s="1"/>
  <c r="K87" i="3"/>
  <c r="K86" i="3" s="1"/>
  <c r="K85" i="3" s="1"/>
  <c r="L87" i="3"/>
  <c r="L86" i="3" s="1"/>
  <c r="L85" i="3" s="1"/>
  <c r="M87" i="3"/>
  <c r="M86" i="3" s="1"/>
  <c r="M85" i="3" s="1"/>
  <c r="K90" i="3"/>
  <c r="K89" i="3" s="1"/>
  <c r="K88" i="3" s="1"/>
  <c r="M90" i="3"/>
  <c r="M89" i="3" s="1"/>
  <c r="M88" i="3" s="1"/>
  <c r="K93" i="3"/>
  <c r="K92" i="3" s="1"/>
  <c r="K91" i="3" s="1"/>
  <c r="M93" i="3"/>
  <c r="M92" i="3" s="1"/>
  <c r="M91" i="3" s="1"/>
  <c r="K96" i="3"/>
  <c r="K95" i="3" s="1"/>
  <c r="K94" i="3" s="1"/>
  <c r="M96" i="3"/>
  <c r="M95" i="3" s="1"/>
  <c r="M94" i="3" s="1"/>
  <c r="K99" i="3"/>
  <c r="K98" i="3" s="1"/>
  <c r="K97" i="3" s="1"/>
  <c r="M99" i="3"/>
  <c r="M98" i="3" s="1"/>
  <c r="M97" i="3" s="1"/>
  <c r="K102" i="3"/>
  <c r="K101" i="3" s="1"/>
  <c r="K100" i="3" s="1"/>
  <c r="M102" i="3"/>
  <c r="M101" i="3" s="1"/>
  <c r="M100" i="3" s="1"/>
  <c r="K105" i="3"/>
  <c r="K104" i="3" s="1"/>
  <c r="K103" i="3" s="1"/>
  <c r="L105" i="3"/>
  <c r="L104" i="3" s="1"/>
  <c r="L103" i="3" s="1"/>
  <c r="M105" i="3"/>
  <c r="M104" i="3" s="1"/>
  <c r="M103" i="3" s="1"/>
  <c r="K108" i="3"/>
  <c r="L108" i="3"/>
  <c r="L107" i="3" s="1"/>
  <c r="M108" i="3"/>
  <c r="M107" i="3" s="1"/>
  <c r="K113" i="3"/>
  <c r="K112" i="3" s="1"/>
  <c r="L113" i="3"/>
  <c r="L112" i="3" s="1"/>
  <c r="K115" i="3"/>
  <c r="K114" i="3" s="1"/>
  <c r="L115" i="3"/>
  <c r="L114" i="3" s="1"/>
  <c r="L117" i="3"/>
  <c r="L116" i="3" s="1"/>
  <c r="M117" i="3"/>
  <c r="M116" i="3" s="1"/>
  <c r="K122" i="3"/>
  <c r="K121" i="3" s="1"/>
  <c r="M122" i="3"/>
  <c r="M121" i="3" s="1"/>
  <c r="K124" i="3"/>
  <c r="K123" i="3" s="1"/>
  <c r="M124" i="3"/>
  <c r="M123" i="3" s="1"/>
  <c r="K126" i="3"/>
  <c r="K125" i="3" s="1"/>
  <c r="M126" i="3"/>
  <c r="M125" i="3" s="1"/>
  <c r="K129" i="3"/>
  <c r="K128" i="3" s="1"/>
  <c r="K127" i="3" s="1"/>
  <c r="M129" i="3"/>
  <c r="M128" i="3" s="1"/>
  <c r="M127" i="3" s="1"/>
  <c r="L134" i="3"/>
  <c r="L133" i="3" s="1"/>
  <c r="L132" i="3" s="1"/>
  <c r="L131" i="3" s="1"/>
  <c r="M134" i="3"/>
  <c r="M133" i="3" s="1"/>
  <c r="M132" i="3" s="1"/>
  <c r="M131" i="3" s="1"/>
  <c r="K138" i="3"/>
  <c r="K137" i="3" s="1"/>
  <c r="K136" i="3" s="1"/>
  <c r="M138" i="3"/>
  <c r="M137" i="3" s="1"/>
  <c r="M136" i="3" s="1"/>
  <c r="K141" i="3"/>
  <c r="K140" i="3" s="1"/>
  <c r="K139" i="3" s="1"/>
  <c r="M141" i="3"/>
  <c r="M140" i="3" s="1"/>
  <c r="M139" i="3" s="1"/>
  <c r="K145" i="3"/>
  <c r="K144" i="3" s="1"/>
  <c r="K143" i="3" s="1"/>
  <c r="K142" i="3" s="1"/>
  <c r="M145" i="3"/>
  <c r="M144" i="3" s="1"/>
  <c r="M143" i="3" s="1"/>
  <c r="M142" i="3" s="1"/>
  <c r="K149" i="3"/>
  <c r="K148" i="3" s="1"/>
  <c r="K147" i="3" s="1"/>
  <c r="M149" i="3"/>
  <c r="M148" i="3" s="1"/>
  <c r="M147" i="3" s="1"/>
  <c r="K152" i="3"/>
  <c r="K151" i="3" s="1"/>
  <c r="K150" i="3" s="1"/>
  <c r="L152" i="3"/>
  <c r="L151" i="3" s="1"/>
  <c r="L150" i="3" s="1"/>
  <c r="M152" i="3"/>
  <c r="M151" i="3" s="1"/>
  <c r="M150" i="3" s="1"/>
  <c r="K157" i="3"/>
  <c r="K156" i="3" s="1"/>
  <c r="K155" i="3" s="1"/>
  <c r="M157" i="3"/>
  <c r="M156" i="3" s="1"/>
  <c r="M155" i="3" s="1"/>
  <c r="K160" i="3"/>
  <c r="M160" i="3"/>
  <c r="K163" i="3"/>
  <c r="K162" i="3" s="1"/>
  <c r="K161" i="3" s="1"/>
  <c r="M163" i="3"/>
  <c r="M162" i="3" s="1"/>
  <c r="M161" i="3" s="1"/>
  <c r="K167" i="3"/>
  <c r="K166" i="3" s="1"/>
  <c r="K165" i="3" s="1"/>
  <c r="M167" i="3"/>
  <c r="M166" i="3" s="1"/>
  <c r="M165" i="3" s="1"/>
  <c r="K170" i="3"/>
  <c r="K169" i="3" s="1"/>
  <c r="K168" i="3" s="1"/>
  <c r="M170" i="3"/>
  <c r="M169" i="3" s="1"/>
  <c r="M168" i="3" s="1"/>
  <c r="K173" i="3"/>
  <c r="K172" i="3" s="1"/>
  <c r="K171" i="3" s="1"/>
  <c r="M173" i="3"/>
  <c r="M172" i="3" s="1"/>
  <c r="M171" i="3" s="1"/>
  <c r="K176" i="3"/>
  <c r="K175" i="3" s="1"/>
  <c r="K174" i="3" s="1"/>
  <c r="M176" i="3"/>
  <c r="M175" i="3" s="1"/>
  <c r="M174" i="3" s="1"/>
  <c r="K179" i="3"/>
  <c r="K178" i="3" s="1"/>
  <c r="K177" i="3" s="1"/>
  <c r="L179" i="3"/>
  <c r="L178" i="3" s="1"/>
  <c r="L177" i="3" s="1"/>
  <c r="M179" i="3"/>
  <c r="M178" i="3" s="1"/>
  <c r="M177" i="3" s="1"/>
  <c r="K182" i="3"/>
  <c r="K181" i="3" s="1"/>
  <c r="K180" i="3" s="1"/>
  <c r="L182" i="3"/>
  <c r="L181" i="3" s="1"/>
  <c r="L180" i="3" s="1"/>
  <c r="M182" i="3"/>
  <c r="M181" i="3" s="1"/>
  <c r="M180" i="3" s="1"/>
  <c r="K186" i="3"/>
  <c r="K185" i="3" s="1"/>
  <c r="K184" i="3" s="1"/>
  <c r="K183" i="3" s="1"/>
  <c r="L186" i="3"/>
  <c r="L185" i="3" s="1"/>
  <c r="L184" i="3" s="1"/>
  <c r="L183" i="3" s="1"/>
  <c r="M186" i="3"/>
  <c r="M185" i="3" s="1"/>
  <c r="M184" i="3" s="1"/>
  <c r="M183" i="3" s="1"/>
  <c r="K190" i="3"/>
  <c r="L190" i="3"/>
  <c r="M190" i="3"/>
  <c r="K193" i="3"/>
  <c r="K192" i="3" s="1"/>
  <c r="K191" i="3" s="1"/>
  <c r="L193" i="3"/>
  <c r="L192" i="3" s="1"/>
  <c r="L191" i="3" s="1"/>
  <c r="M193" i="3"/>
  <c r="M192" i="3" s="1"/>
  <c r="M191" i="3" s="1"/>
  <c r="K196" i="3"/>
  <c r="K195" i="3" s="1"/>
  <c r="K194" i="3" s="1"/>
  <c r="L196" i="3"/>
  <c r="L195" i="3" s="1"/>
  <c r="L194" i="3" s="1"/>
  <c r="M196" i="3"/>
  <c r="M195" i="3" s="1"/>
  <c r="M194" i="3" s="1"/>
  <c r="L201" i="3"/>
  <c r="L200" i="3" s="1"/>
  <c r="L199" i="3" s="1"/>
  <c r="M201" i="3"/>
  <c r="M200" i="3" s="1"/>
  <c r="M199" i="3" s="1"/>
  <c r="K204" i="3"/>
  <c r="K203" i="3" s="1"/>
  <c r="K202" i="3" s="1"/>
  <c r="M204" i="3"/>
  <c r="M203" i="3" s="1"/>
  <c r="M202" i="3" s="1"/>
  <c r="K207" i="3"/>
  <c r="K206" i="3" s="1"/>
  <c r="K205" i="3" s="1"/>
  <c r="M207" i="3"/>
  <c r="M206" i="3" s="1"/>
  <c r="M205" i="3" s="1"/>
  <c r="K210" i="3"/>
  <c r="K209" i="3" s="1"/>
  <c r="K208" i="3" s="1"/>
  <c r="M210" i="3"/>
  <c r="M209" i="3" s="1"/>
  <c r="M208" i="3" s="1"/>
  <c r="K213" i="3"/>
  <c r="K212" i="3" s="1"/>
  <c r="K211" i="3" s="1"/>
  <c r="M213" i="3"/>
  <c r="M212" i="3" s="1"/>
  <c r="M211" i="3" s="1"/>
  <c r="L216" i="3"/>
  <c r="L215" i="3" s="1"/>
  <c r="L214" i="3" s="1"/>
  <c r="M216" i="3"/>
  <c r="M215" i="3" s="1"/>
  <c r="M214" i="3" s="1"/>
  <c r="K219" i="3"/>
  <c r="K218" i="3" s="1"/>
  <c r="K217" i="3" s="1"/>
  <c r="L219" i="3"/>
  <c r="L218" i="3" s="1"/>
  <c r="L217" i="3" s="1"/>
  <c r="M219" i="3"/>
  <c r="M218" i="3" s="1"/>
  <c r="M217" i="3" s="1"/>
  <c r="K222" i="3"/>
  <c r="K221" i="3" s="1"/>
  <c r="K220" i="3" s="1"/>
  <c r="L222" i="3"/>
  <c r="L221" i="3" s="1"/>
  <c r="L220" i="3" s="1"/>
  <c r="M222" i="3"/>
  <c r="M221" i="3" s="1"/>
  <c r="M220" i="3" s="1"/>
  <c r="L226" i="3"/>
  <c r="L225" i="3" s="1"/>
  <c r="L224" i="3" s="1"/>
  <c r="M226" i="3"/>
  <c r="M225" i="3" s="1"/>
  <c r="M224" i="3" s="1"/>
  <c r="K229" i="3"/>
  <c r="K228" i="3" s="1"/>
  <c r="K227" i="3" s="1"/>
  <c r="M229" i="3"/>
  <c r="M228" i="3" s="1"/>
  <c r="M227" i="3" s="1"/>
  <c r="K232" i="3"/>
  <c r="K231" i="3" s="1"/>
  <c r="K230" i="3" s="1"/>
  <c r="M232" i="3"/>
  <c r="M231" i="3" s="1"/>
  <c r="M230" i="3" s="1"/>
  <c r="K235" i="3"/>
  <c r="K234" i="3" s="1"/>
  <c r="K233" i="3" s="1"/>
  <c r="M235" i="3"/>
  <c r="M234" i="3" s="1"/>
  <c r="M233" i="3" s="1"/>
  <c r="K238" i="3"/>
  <c r="K237" i="3" s="1"/>
  <c r="K236" i="3" s="1"/>
  <c r="M238" i="3"/>
  <c r="M237" i="3" s="1"/>
  <c r="M236" i="3" s="1"/>
  <c r="K241" i="3"/>
  <c r="K240" i="3" s="1"/>
  <c r="K239" i="3" s="1"/>
  <c r="M241" i="3"/>
  <c r="M240" i="3" s="1"/>
  <c r="M239" i="3" s="1"/>
  <c r="K244" i="3"/>
  <c r="K243" i="3" s="1"/>
  <c r="K242" i="3" s="1"/>
  <c r="L244" i="3"/>
  <c r="L243" i="3" s="1"/>
  <c r="L242" i="3" s="1"/>
  <c r="M244" i="3"/>
  <c r="M243" i="3" s="1"/>
  <c r="M242" i="3" s="1"/>
  <c r="K247" i="3"/>
  <c r="K246" i="3" s="1"/>
  <c r="K245" i="3" s="1"/>
  <c r="L247" i="3"/>
  <c r="L246" i="3" s="1"/>
  <c r="L245" i="3" s="1"/>
  <c r="M247" i="3"/>
  <c r="M246" i="3" s="1"/>
  <c r="M245" i="3" s="1"/>
  <c r="K250" i="3"/>
  <c r="K249" i="3" s="1"/>
  <c r="K248" i="3" s="1"/>
  <c r="L250" i="3"/>
  <c r="L249" i="3" s="1"/>
  <c r="L248" i="3" s="1"/>
  <c r="M250" i="3"/>
  <c r="M249" i="3" s="1"/>
  <c r="M248" i="3" s="1"/>
  <c r="L253" i="3"/>
  <c r="L252" i="3" s="1"/>
  <c r="L251" i="3" s="1"/>
  <c r="M253" i="3"/>
  <c r="M252" i="3" s="1"/>
  <c r="M251" i="3" s="1"/>
  <c r="L256" i="3"/>
  <c r="L255" i="3" s="1"/>
  <c r="L254" i="3" s="1"/>
  <c r="M256" i="3"/>
  <c r="M255" i="3" s="1"/>
  <c r="M254" i="3" s="1"/>
  <c r="K259" i="3"/>
  <c r="K258" i="3" s="1"/>
  <c r="K257" i="3" s="1"/>
  <c r="L259" i="3"/>
  <c r="L258" i="3" s="1"/>
  <c r="L257" i="3" s="1"/>
  <c r="M259" i="3"/>
  <c r="M258" i="3" s="1"/>
  <c r="M257" i="3" s="1"/>
  <c r="K262" i="3"/>
  <c r="K261" i="3" s="1"/>
  <c r="K260" i="3" s="1"/>
  <c r="L262" i="3"/>
  <c r="L261" i="3" s="1"/>
  <c r="L260" i="3" s="1"/>
  <c r="M262" i="3"/>
  <c r="M261" i="3" s="1"/>
  <c r="M260" i="3" s="1"/>
  <c r="K265" i="3"/>
  <c r="K264" i="3" s="1"/>
  <c r="K263" i="3" s="1"/>
  <c r="L265" i="3"/>
  <c r="L264" i="3" s="1"/>
  <c r="L263" i="3" s="1"/>
  <c r="M265" i="3"/>
  <c r="M264" i="3" s="1"/>
  <c r="M263" i="3" s="1"/>
  <c r="K268" i="3"/>
  <c r="K267" i="3" s="1"/>
  <c r="K266" i="3" s="1"/>
  <c r="L268" i="3"/>
  <c r="L267" i="3" s="1"/>
  <c r="L266" i="3" s="1"/>
  <c r="M268" i="3"/>
  <c r="M267" i="3" s="1"/>
  <c r="M266" i="3" s="1"/>
  <c r="K272" i="3"/>
  <c r="K271" i="3" s="1"/>
  <c r="K270" i="3" s="1"/>
  <c r="L272" i="3"/>
  <c r="L271" i="3" s="1"/>
  <c r="L270" i="3" s="1"/>
  <c r="M272" i="3"/>
  <c r="M271" i="3" s="1"/>
  <c r="M270" i="3" s="1"/>
  <c r="K275" i="3"/>
  <c r="K274" i="3" s="1"/>
  <c r="K273" i="3" s="1"/>
  <c r="M275" i="3"/>
  <c r="M274" i="3" s="1"/>
  <c r="M273" i="3" s="1"/>
  <c r="K278" i="3"/>
  <c r="K277" i="3" s="1"/>
  <c r="K276" i="3" s="1"/>
  <c r="M278" i="3"/>
  <c r="M277" i="3" s="1"/>
  <c r="M276" i="3" s="1"/>
  <c r="K281" i="3"/>
  <c r="K280" i="3" s="1"/>
  <c r="K279" i="3" s="1"/>
  <c r="M281" i="3"/>
  <c r="M280" i="3" s="1"/>
  <c r="M279" i="3" s="1"/>
  <c r="L284" i="3"/>
  <c r="L283" i="3" s="1"/>
  <c r="L282" i="3" s="1"/>
  <c r="M284" i="3"/>
  <c r="M283" i="3" s="1"/>
  <c r="M282" i="3" s="1"/>
  <c r="K287" i="3"/>
  <c r="K286" i="3" s="1"/>
  <c r="K285" i="3" s="1"/>
  <c r="M287" i="3"/>
  <c r="M286" i="3" s="1"/>
  <c r="M285" i="3" s="1"/>
  <c r="K290" i="3"/>
  <c r="K289" i="3" s="1"/>
  <c r="K288" i="3" s="1"/>
  <c r="M290" i="3"/>
  <c r="M289" i="3" s="1"/>
  <c r="M288" i="3" s="1"/>
  <c r="K293" i="3"/>
  <c r="K292" i="3" s="1"/>
  <c r="K291" i="3" s="1"/>
  <c r="M293" i="3"/>
  <c r="M292" i="3" s="1"/>
  <c r="M291" i="3" s="1"/>
  <c r="K296" i="3"/>
  <c r="K295" i="3" s="1"/>
  <c r="K294" i="3" s="1"/>
  <c r="M296" i="3"/>
  <c r="M295" i="3" s="1"/>
  <c r="M294" i="3" s="1"/>
  <c r="K299" i="3"/>
  <c r="K298" i="3" s="1"/>
  <c r="K297" i="3" s="1"/>
  <c r="M299" i="3"/>
  <c r="M298" i="3" s="1"/>
  <c r="M297" i="3" s="1"/>
  <c r="K302" i="3"/>
  <c r="K301" i="3" s="1"/>
  <c r="K300" i="3" s="1"/>
  <c r="L302" i="3"/>
  <c r="L301" i="3" s="1"/>
  <c r="L300" i="3" s="1"/>
  <c r="M302" i="3"/>
  <c r="M301" i="3" s="1"/>
  <c r="M300" i="3" s="1"/>
  <c r="K305" i="3"/>
  <c r="K304" i="3" s="1"/>
  <c r="K303" i="3" s="1"/>
  <c r="L305" i="3"/>
  <c r="L304" i="3" s="1"/>
  <c r="L303" i="3" s="1"/>
  <c r="M305" i="3"/>
  <c r="M304" i="3" s="1"/>
  <c r="M303" i="3" s="1"/>
  <c r="L308" i="3"/>
  <c r="L307" i="3" s="1"/>
  <c r="L306" i="3" s="1"/>
  <c r="M308" i="3"/>
  <c r="M307" i="3" s="1"/>
  <c r="M306" i="3" s="1"/>
  <c r="K312" i="3"/>
  <c r="K311" i="3" s="1"/>
  <c r="M312" i="3"/>
  <c r="M311" i="3" s="1"/>
  <c r="K314" i="3"/>
  <c r="K313" i="3" s="1"/>
  <c r="M314" i="3"/>
  <c r="M313" i="3" s="1"/>
  <c r="K323" i="3"/>
  <c r="K322" i="3" s="1"/>
  <c r="K321" i="3" s="1"/>
  <c r="M323" i="3"/>
  <c r="M322" i="3" s="1"/>
  <c r="M321" i="3" s="1"/>
  <c r="K326" i="3"/>
  <c r="K325" i="3" s="1"/>
  <c r="M326" i="3"/>
  <c r="M325" i="3" s="1"/>
  <c r="K328" i="3"/>
  <c r="K327" i="3" s="1"/>
  <c r="M328" i="3"/>
  <c r="M327" i="3" s="1"/>
  <c r="K330" i="3"/>
  <c r="K329" i="3" s="1"/>
  <c r="M330" i="3"/>
  <c r="M329" i="3" s="1"/>
  <c r="L333" i="3"/>
  <c r="L332" i="3" s="1"/>
  <c r="L331" i="3" s="1"/>
  <c r="M333" i="3"/>
  <c r="M332" i="3" s="1"/>
  <c r="M331" i="3" s="1"/>
  <c r="K338" i="3"/>
  <c r="K337" i="3" s="1"/>
  <c r="K336" i="3" s="1"/>
  <c r="L338" i="3"/>
  <c r="L337" i="3" s="1"/>
  <c r="L336" i="3" s="1"/>
  <c r="M338" i="3"/>
  <c r="M337" i="3" s="1"/>
  <c r="M336" i="3" s="1"/>
  <c r="L341" i="3"/>
  <c r="L340" i="3" s="1"/>
  <c r="L339" i="3" s="1"/>
  <c r="M341" i="3"/>
  <c r="M340" i="3" s="1"/>
  <c r="M339" i="3" s="1"/>
  <c r="K344" i="3"/>
  <c r="K343" i="3" s="1"/>
  <c r="K342" i="3" s="1"/>
  <c r="M344" i="3"/>
  <c r="M343" i="3" s="1"/>
  <c r="M342" i="3" s="1"/>
  <c r="K347" i="3"/>
  <c r="K346" i="3" s="1"/>
  <c r="K345" i="3" s="1"/>
  <c r="M347" i="3"/>
  <c r="M346" i="3" s="1"/>
  <c r="M345" i="3" s="1"/>
  <c r="K350" i="3"/>
  <c r="K349" i="3" s="1"/>
  <c r="M350" i="3"/>
  <c r="M349" i="3" s="1"/>
  <c r="K352" i="3"/>
  <c r="K351" i="3" s="1"/>
  <c r="M352" i="3"/>
  <c r="M351" i="3" s="1"/>
  <c r="K355" i="3"/>
  <c r="K354" i="3" s="1"/>
  <c r="L355" i="3"/>
  <c r="L354" i="3" s="1"/>
  <c r="K357" i="3"/>
  <c r="K356" i="3" s="1"/>
  <c r="L357" i="3"/>
  <c r="L356" i="3" s="1"/>
  <c r="K360" i="3"/>
  <c r="K359" i="3" s="1"/>
  <c r="K358" i="3" s="1"/>
  <c r="L360" i="3"/>
  <c r="L359" i="3" s="1"/>
  <c r="L358" i="3" s="1"/>
  <c r="M360" i="3"/>
  <c r="M359" i="3" s="1"/>
  <c r="M358" i="3" s="1"/>
  <c r="K363" i="3"/>
  <c r="K362" i="3" s="1"/>
  <c r="K361" i="3" s="1"/>
  <c r="L363" i="3"/>
  <c r="L362" i="3" s="1"/>
  <c r="L361" i="3" s="1"/>
  <c r="M363" i="3"/>
  <c r="M362" i="3" s="1"/>
  <c r="M361" i="3" s="1"/>
  <c r="K366" i="3"/>
  <c r="K365" i="3" s="1"/>
  <c r="K364" i="3" s="1"/>
  <c r="L366" i="3"/>
  <c r="L365" i="3" s="1"/>
  <c r="L364" i="3" s="1"/>
  <c r="M366" i="3"/>
  <c r="M365" i="3" s="1"/>
  <c r="M364" i="3" s="1"/>
  <c r="K369" i="3"/>
  <c r="K368" i="3" s="1"/>
  <c r="K367" i="3" s="1"/>
  <c r="L369" i="3"/>
  <c r="L368" i="3" s="1"/>
  <c r="L367" i="3" s="1"/>
  <c r="M369" i="3"/>
  <c r="M368" i="3" s="1"/>
  <c r="M367" i="3" s="1"/>
  <c r="K372" i="3"/>
  <c r="K371" i="3" s="1"/>
  <c r="K370" i="3" s="1"/>
  <c r="M372" i="3"/>
  <c r="M371" i="3" s="1"/>
  <c r="M370" i="3" s="1"/>
  <c r="K376" i="3"/>
  <c r="K375" i="3" s="1"/>
  <c r="K374" i="3" s="1"/>
  <c r="K373" i="3" s="1"/>
  <c r="M376" i="3"/>
  <c r="M375" i="3" s="1"/>
  <c r="M374" i="3" s="1"/>
  <c r="M373" i="3" s="1"/>
  <c r="K381" i="3"/>
  <c r="K380" i="3" s="1"/>
  <c r="K379" i="3" s="1"/>
  <c r="K378" i="3" s="1"/>
  <c r="M381" i="3"/>
  <c r="M380" i="3" s="1"/>
  <c r="M379" i="3" s="1"/>
  <c r="M378" i="3" s="1"/>
  <c r="K385" i="3"/>
  <c r="K384" i="3" s="1"/>
  <c r="K383" i="3" s="1"/>
  <c r="K382" i="3" s="1"/>
  <c r="L385" i="3"/>
  <c r="L384" i="3" s="1"/>
  <c r="L383" i="3" s="1"/>
  <c r="L382" i="3" s="1"/>
  <c r="M385" i="3"/>
  <c r="M384" i="3" s="1"/>
  <c r="M383" i="3" s="1"/>
  <c r="M382" i="3" s="1"/>
  <c r="L389" i="3"/>
  <c r="L388" i="3" s="1"/>
  <c r="L387" i="3" s="1"/>
  <c r="M389" i="3"/>
  <c r="M388" i="3" s="1"/>
  <c r="M387" i="3" s="1"/>
  <c r="K392" i="3"/>
  <c r="K391" i="3" s="1"/>
  <c r="K390" i="3" s="1"/>
  <c r="L392" i="3"/>
  <c r="L391" i="3" s="1"/>
  <c r="L390" i="3" s="1"/>
  <c r="M392" i="3"/>
  <c r="M391" i="3" s="1"/>
  <c r="M390" i="3" s="1"/>
  <c r="L395" i="3"/>
  <c r="L394" i="3" s="1"/>
  <c r="L393" i="3" s="1"/>
  <c r="M395" i="3"/>
  <c r="M394" i="3" s="1"/>
  <c r="M393" i="3" s="1"/>
  <c r="L398" i="3"/>
  <c r="L397" i="3" s="1"/>
  <c r="L396" i="3" s="1"/>
  <c r="M398" i="3"/>
  <c r="M397" i="3" s="1"/>
  <c r="M396" i="3" s="1"/>
  <c r="L401" i="3"/>
  <c r="M401" i="3"/>
  <c r="L402" i="3"/>
  <c r="M402" i="3"/>
  <c r="L405" i="3"/>
  <c r="L404" i="3" s="1"/>
  <c r="L403" i="3" s="1"/>
  <c r="M405" i="3"/>
  <c r="M404" i="3" s="1"/>
  <c r="M403" i="3" s="1"/>
  <c r="L409" i="3"/>
  <c r="L408" i="3" s="1"/>
  <c r="L407" i="3" s="1"/>
  <c r="M409" i="3"/>
  <c r="M408" i="3" s="1"/>
  <c r="M407" i="3" s="1"/>
  <c r="K412" i="3"/>
  <c r="K411" i="3" s="1"/>
  <c r="K410" i="3" s="1"/>
  <c r="M412" i="3"/>
  <c r="M411" i="3" s="1"/>
  <c r="M410" i="3" s="1"/>
  <c r="K417" i="3"/>
  <c r="K416" i="3" s="1"/>
  <c r="K415" i="3" s="1"/>
  <c r="K414" i="3" s="1"/>
  <c r="L417" i="3"/>
  <c r="L416" i="3" s="1"/>
  <c r="L415" i="3" s="1"/>
  <c r="L414" i="3" s="1"/>
  <c r="M417" i="3"/>
  <c r="M416" i="3" s="1"/>
  <c r="M415" i="3" s="1"/>
  <c r="M414" i="3" s="1"/>
  <c r="K421" i="3"/>
  <c r="K420" i="3" s="1"/>
  <c r="M421" i="3"/>
  <c r="M420" i="3" s="1"/>
  <c r="K423" i="3"/>
  <c r="K422" i="3" s="1"/>
  <c r="M423" i="3"/>
  <c r="M422" i="3" s="1"/>
  <c r="K426" i="3"/>
  <c r="K425" i="3" s="1"/>
  <c r="M426" i="3"/>
  <c r="M425" i="3" s="1"/>
  <c r="K428" i="3"/>
  <c r="K427" i="3" s="1"/>
  <c r="M428" i="3"/>
  <c r="M427" i="3" s="1"/>
  <c r="K431" i="3"/>
  <c r="K430" i="3" s="1"/>
  <c r="K429" i="3" s="1"/>
  <c r="M431" i="3"/>
  <c r="M430" i="3" s="1"/>
  <c r="M429" i="3" s="1"/>
  <c r="K434" i="3"/>
  <c r="K433" i="3" s="1"/>
  <c r="L434" i="3"/>
  <c r="L433" i="3" s="1"/>
  <c r="K436" i="3"/>
  <c r="K435" i="3" s="1"/>
  <c r="L436" i="3"/>
  <c r="L435" i="3" s="1"/>
  <c r="K439" i="3"/>
  <c r="K438" i="3" s="1"/>
  <c r="K437" i="3" s="1"/>
  <c r="L439" i="3"/>
  <c r="L438" i="3" s="1"/>
  <c r="L437" i="3" s="1"/>
  <c r="M439" i="3"/>
  <c r="M438" i="3" s="1"/>
  <c r="M437" i="3" s="1"/>
  <c r="L444" i="3"/>
  <c r="L443" i="3" s="1"/>
  <c r="L442" i="3" s="1"/>
  <c r="L441" i="3" s="1"/>
  <c r="M444" i="3"/>
  <c r="M443" i="3" s="1"/>
  <c r="M442" i="3" s="1"/>
  <c r="M441" i="3" s="1"/>
  <c r="K448" i="3"/>
  <c r="K447" i="3" s="1"/>
  <c r="K446" i="3" s="1"/>
  <c r="K445" i="3" s="1"/>
  <c r="M448" i="3"/>
  <c r="M447" i="3" s="1"/>
  <c r="M446" i="3" s="1"/>
  <c r="M445" i="3" s="1"/>
  <c r="T445" i="1"/>
  <c r="P445" i="1"/>
  <c r="K341" i="1"/>
  <c r="K256" i="3" s="1"/>
  <c r="K255" i="3" s="1"/>
  <c r="K254" i="3" s="1"/>
  <c r="O341" i="1"/>
  <c r="O377" i="2" s="1"/>
  <c r="O376" i="2" s="1"/>
  <c r="O375" i="2" s="1"/>
  <c r="O374" i="2" s="1"/>
  <c r="O373" i="2" s="1"/>
  <c r="S341" i="1"/>
  <c r="J320" i="1"/>
  <c r="U80" i="2" l="1"/>
  <c r="U79" i="2" s="1"/>
  <c r="S424" i="3"/>
  <c r="Q80" i="2"/>
  <c r="Q79" i="2" s="1"/>
  <c r="T292" i="2"/>
  <c r="P292" i="2"/>
  <c r="L292" i="2"/>
  <c r="S292" i="2"/>
  <c r="O292" i="2"/>
  <c r="K292" i="2"/>
  <c r="Q406" i="3"/>
  <c r="U406" i="3"/>
  <c r="R292" i="2"/>
  <c r="N292" i="2"/>
  <c r="M406" i="3"/>
  <c r="U292" i="2"/>
  <c r="Q292" i="2"/>
  <c r="M292" i="2"/>
  <c r="N402" i="2"/>
  <c r="R402" i="2"/>
  <c r="R401" i="2" s="1"/>
  <c r="M80" i="2"/>
  <c r="M79" i="2" s="1"/>
  <c r="Q187" i="3"/>
  <c r="O146" i="3"/>
  <c r="M146" i="3"/>
  <c r="S146" i="3"/>
  <c r="Q146" i="3"/>
  <c r="U146" i="3"/>
  <c r="K146" i="3"/>
  <c r="T187" i="3"/>
  <c r="L432" i="3"/>
  <c r="Q84" i="3"/>
  <c r="L187" i="3"/>
  <c r="P108" i="3"/>
  <c r="P107" i="3" s="1"/>
  <c r="P442" i="2"/>
  <c r="P441" i="2" s="1"/>
  <c r="S377" i="2"/>
  <c r="S376" i="2" s="1"/>
  <c r="S375" i="2" s="1"/>
  <c r="S374" i="2" s="1"/>
  <c r="S373" i="2" s="1"/>
  <c r="S256" i="3"/>
  <c r="S255" i="3" s="1"/>
  <c r="S254" i="3" s="1"/>
  <c r="T108" i="3"/>
  <c r="T106" i="3" s="1"/>
  <c r="T442" i="2"/>
  <c r="T441" i="2" s="1"/>
  <c r="Z320" i="1"/>
  <c r="V320" i="1"/>
  <c r="V235" i="3" s="1"/>
  <c r="V234" i="3" s="1"/>
  <c r="V233" i="3" s="1"/>
  <c r="K377" i="2"/>
  <c r="K376" i="2" s="1"/>
  <c r="K375" i="2" s="1"/>
  <c r="K374" i="2" s="1"/>
  <c r="K373" i="2" s="1"/>
  <c r="O256" i="3"/>
  <c r="O255" i="3" s="1"/>
  <c r="O254" i="3" s="1"/>
  <c r="T410" i="2"/>
  <c r="T409" i="2" s="1"/>
  <c r="T402" i="2" s="1"/>
  <c r="T401" i="2" s="1"/>
  <c r="P410" i="2"/>
  <c r="P409" i="2" s="1"/>
  <c r="P402" i="2" s="1"/>
  <c r="W73" i="3"/>
  <c r="W72" i="3" s="1"/>
  <c r="W71" i="3" s="1"/>
  <c r="V12" i="3"/>
  <c r="V11" i="3" s="1"/>
  <c r="W108" i="3"/>
  <c r="V83" i="3"/>
  <c r="V82" i="3" s="1"/>
  <c r="V81" i="3" s="1"/>
  <c r="V80" i="3" s="1"/>
  <c r="W65" i="3"/>
  <c r="W64" i="3" s="1"/>
  <c r="V409" i="3"/>
  <c r="V408" i="3" s="1"/>
  <c r="V407" i="3" s="1"/>
  <c r="V402" i="3"/>
  <c r="V385" i="3"/>
  <c r="V384" i="3" s="1"/>
  <c r="V383" i="3" s="1"/>
  <c r="V382" i="3" s="1"/>
  <c r="W328" i="3"/>
  <c r="W327" i="3" s="1"/>
  <c r="V326" i="3"/>
  <c r="V325" i="3" s="1"/>
  <c r="W312" i="3"/>
  <c r="W311" i="3" s="1"/>
  <c r="V308" i="3"/>
  <c r="V307" i="3" s="1"/>
  <c r="V306" i="3" s="1"/>
  <c r="W299" i="3"/>
  <c r="W298" i="3" s="1"/>
  <c r="W297" i="3" s="1"/>
  <c r="W287" i="3"/>
  <c r="W286" i="3" s="1"/>
  <c r="W285" i="3" s="1"/>
  <c r="V268" i="3"/>
  <c r="V267" i="3" s="1"/>
  <c r="V266" i="3" s="1"/>
  <c r="X262" i="3"/>
  <c r="X261" i="3" s="1"/>
  <c r="X260" i="3" s="1"/>
  <c r="W259" i="3"/>
  <c r="W258" i="3" s="1"/>
  <c r="W257" i="3" s="1"/>
  <c r="X256" i="3"/>
  <c r="X255" i="3" s="1"/>
  <c r="X254" i="3" s="1"/>
  <c r="W241" i="3"/>
  <c r="W240" i="3" s="1"/>
  <c r="W239" i="3" s="1"/>
  <c r="W229" i="3"/>
  <c r="W228" i="3" s="1"/>
  <c r="W227" i="3" s="1"/>
  <c r="V226" i="3"/>
  <c r="V225" i="3" s="1"/>
  <c r="V224" i="3" s="1"/>
  <c r="V204" i="3"/>
  <c r="V203" i="3" s="1"/>
  <c r="V202" i="3" s="1"/>
  <c r="V439" i="3"/>
  <c r="V438" i="3" s="1"/>
  <c r="V437" i="3" s="1"/>
  <c r="X434" i="3"/>
  <c r="X433" i="3" s="1"/>
  <c r="W431" i="3"/>
  <c r="W430" i="3" s="1"/>
  <c r="W429" i="3" s="1"/>
  <c r="V428" i="3"/>
  <c r="V427" i="3" s="1"/>
  <c r="W421" i="3"/>
  <c r="W420" i="3" s="1"/>
  <c r="V417" i="3"/>
  <c r="V416" i="3" s="1"/>
  <c r="V415" i="3" s="1"/>
  <c r="V414" i="3" s="1"/>
  <c r="X389" i="3"/>
  <c r="X388" i="3" s="1"/>
  <c r="X387" i="3" s="1"/>
  <c r="W381" i="3"/>
  <c r="W380" i="3" s="1"/>
  <c r="W379" i="3" s="1"/>
  <c r="W378" i="3" s="1"/>
  <c r="V376" i="3"/>
  <c r="V375" i="3" s="1"/>
  <c r="V374" i="3" s="1"/>
  <c r="V373" i="3" s="1"/>
  <c r="W369" i="3"/>
  <c r="W368" i="3" s="1"/>
  <c r="W367" i="3" s="1"/>
  <c r="V366" i="3"/>
  <c r="V365" i="3" s="1"/>
  <c r="V364" i="3" s="1"/>
  <c r="W357" i="3"/>
  <c r="W356" i="3" s="1"/>
  <c r="V355" i="3"/>
  <c r="V354" i="3" s="1"/>
  <c r="W347" i="3"/>
  <c r="W346" i="3" s="1"/>
  <c r="W345" i="3" s="1"/>
  <c r="V344" i="3"/>
  <c r="V343" i="3" s="1"/>
  <c r="V342" i="3" s="1"/>
  <c r="X284" i="3"/>
  <c r="X283" i="3" s="1"/>
  <c r="X282" i="3" s="1"/>
  <c r="V281" i="3"/>
  <c r="V280" i="3" s="1"/>
  <c r="V279" i="3" s="1"/>
  <c r="W272" i="3"/>
  <c r="W271" i="3" s="1"/>
  <c r="W270" i="3" s="1"/>
  <c r="X190" i="3"/>
  <c r="W186" i="3"/>
  <c r="W185" i="3" s="1"/>
  <c r="W184" i="3" s="1"/>
  <c r="W183" i="3" s="1"/>
  <c r="V182" i="3"/>
  <c r="V181" i="3" s="1"/>
  <c r="V180" i="3" s="1"/>
  <c r="W173" i="3"/>
  <c r="W172" i="3" s="1"/>
  <c r="W171" i="3" s="1"/>
  <c r="V170" i="3"/>
  <c r="V169" i="3" s="1"/>
  <c r="V168" i="3" s="1"/>
  <c r="W160" i="3"/>
  <c r="W152" i="3"/>
  <c r="W151" i="3" s="1"/>
  <c r="W150" i="3" s="1"/>
  <c r="V149" i="3"/>
  <c r="V148" i="3" s="1"/>
  <c r="V147" i="3" s="1"/>
  <c r="W145" i="3"/>
  <c r="W144" i="3" s="1"/>
  <c r="W143" i="3" s="1"/>
  <c r="W142" i="3" s="1"/>
  <c r="V141" i="3"/>
  <c r="V140" i="3" s="1"/>
  <c r="V139" i="3" s="1"/>
  <c r="X134" i="3"/>
  <c r="X133" i="3" s="1"/>
  <c r="X132" i="3" s="1"/>
  <c r="X131" i="3" s="1"/>
  <c r="W129" i="3"/>
  <c r="W128" i="3" s="1"/>
  <c r="W127" i="3" s="1"/>
  <c r="V126" i="3"/>
  <c r="V125" i="3" s="1"/>
  <c r="V115" i="3"/>
  <c r="V114" i="3" s="1"/>
  <c r="X105" i="3"/>
  <c r="X104" i="3" s="1"/>
  <c r="X103" i="3" s="1"/>
  <c r="W102" i="3"/>
  <c r="W101" i="3" s="1"/>
  <c r="W100" i="3" s="1"/>
  <c r="V99" i="3"/>
  <c r="V98" i="3" s="1"/>
  <c r="V97" i="3" s="1"/>
  <c r="W90" i="3"/>
  <c r="W89" i="3" s="1"/>
  <c r="W88" i="3" s="1"/>
  <c r="V87" i="3"/>
  <c r="V86" i="3" s="1"/>
  <c r="V85" i="3" s="1"/>
  <c r="X57" i="3"/>
  <c r="X56" i="3" s="1"/>
  <c r="X55" i="3" s="1"/>
  <c r="W54" i="3"/>
  <c r="W53" i="3" s="1"/>
  <c r="W52" i="3" s="1"/>
  <c r="V51" i="3"/>
  <c r="V50" i="3" s="1"/>
  <c r="V49" i="3" s="1"/>
  <c r="W43" i="3"/>
  <c r="W42" i="3" s="1"/>
  <c r="W39" i="3"/>
  <c r="W38" i="3" s="1"/>
  <c r="V79" i="3"/>
  <c r="V78" i="3" s="1"/>
  <c r="V77" i="3" s="1"/>
  <c r="W76" i="3"/>
  <c r="W75" i="3" s="1"/>
  <c r="W74" i="3" s="1"/>
  <c r="V73" i="3"/>
  <c r="V72" i="3" s="1"/>
  <c r="V71" i="3" s="1"/>
  <c r="W448" i="3"/>
  <c r="W447" i="3" s="1"/>
  <c r="W446" i="3" s="1"/>
  <c r="W445" i="3" s="1"/>
  <c r="V444" i="3"/>
  <c r="V443" i="3" s="1"/>
  <c r="V442" i="3" s="1"/>
  <c r="V441" i="3" s="1"/>
  <c r="V108" i="3"/>
  <c r="X70" i="3"/>
  <c r="X69" i="3" s="1"/>
  <c r="X68" i="3" s="1"/>
  <c r="W67" i="3"/>
  <c r="W66" i="3" s="1"/>
  <c r="V65" i="3"/>
  <c r="V64" i="3" s="1"/>
  <c r="V405" i="3"/>
  <c r="V404" i="3" s="1"/>
  <c r="V403" i="3" s="1"/>
  <c r="X401" i="3"/>
  <c r="V395" i="3"/>
  <c r="V394" i="3" s="1"/>
  <c r="V393" i="3" s="1"/>
  <c r="X333" i="3"/>
  <c r="X332" i="3" s="1"/>
  <c r="X331" i="3" s="1"/>
  <c r="W330" i="3"/>
  <c r="W329" i="3" s="1"/>
  <c r="V328" i="3"/>
  <c r="V327" i="3" s="1"/>
  <c r="W314" i="3"/>
  <c r="W313" i="3" s="1"/>
  <c r="V312" i="3"/>
  <c r="V311" i="3" s="1"/>
  <c r="X305" i="3"/>
  <c r="X304" i="3" s="1"/>
  <c r="X303" i="3" s="1"/>
  <c r="W302" i="3"/>
  <c r="W301" i="3" s="1"/>
  <c r="W300" i="3" s="1"/>
  <c r="V299" i="3"/>
  <c r="V298" i="3" s="1"/>
  <c r="V297" i="3" s="1"/>
  <c r="W262" i="3"/>
  <c r="W261" i="3" s="1"/>
  <c r="W260" i="3" s="1"/>
  <c r="V259" i="3"/>
  <c r="V258" i="3" s="1"/>
  <c r="V257" i="3" s="1"/>
  <c r="X247" i="3"/>
  <c r="X246" i="3" s="1"/>
  <c r="X245" i="3" s="1"/>
  <c r="W244" i="3"/>
  <c r="W243" i="3" s="1"/>
  <c r="W242" i="3" s="1"/>
  <c r="V241" i="3"/>
  <c r="V240" i="3" s="1"/>
  <c r="V239" i="3" s="1"/>
  <c r="V229" i="3"/>
  <c r="V228" i="3" s="1"/>
  <c r="V227" i="3" s="1"/>
  <c r="X222" i="3"/>
  <c r="X221" i="3" s="1"/>
  <c r="X220" i="3" s="1"/>
  <c r="W207" i="3"/>
  <c r="W206" i="3" s="1"/>
  <c r="W205" i="3" s="1"/>
  <c r="X201" i="3"/>
  <c r="X200" i="3" s="1"/>
  <c r="X199" i="3" s="1"/>
  <c r="X436" i="3"/>
  <c r="X435" i="3" s="1"/>
  <c r="W434" i="3"/>
  <c r="W433" i="3" s="1"/>
  <c r="V431" i="3"/>
  <c r="V430" i="3" s="1"/>
  <c r="V429" i="3" s="1"/>
  <c r="W423" i="3"/>
  <c r="W422" i="3" s="1"/>
  <c r="V421" i="3"/>
  <c r="V420" i="3" s="1"/>
  <c r="W412" i="3"/>
  <c r="W411" i="3" s="1"/>
  <c r="W410" i="3" s="1"/>
  <c r="X392" i="3"/>
  <c r="X391" i="3" s="1"/>
  <c r="X390" i="3" s="1"/>
  <c r="V381" i="3"/>
  <c r="V380" i="3" s="1"/>
  <c r="V379" i="3" s="1"/>
  <c r="V378" i="3" s="1"/>
  <c r="X338" i="3"/>
  <c r="X337" i="3" s="1"/>
  <c r="X336" i="3" s="1"/>
  <c r="W372" i="3"/>
  <c r="W371" i="3" s="1"/>
  <c r="W370" i="3" s="1"/>
  <c r="V369" i="3"/>
  <c r="V368" i="3" s="1"/>
  <c r="V367" i="3" s="1"/>
  <c r="W360" i="3"/>
  <c r="W359" i="3" s="1"/>
  <c r="W358" i="3" s="1"/>
  <c r="V357" i="3"/>
  <c r="V356" i="3" s="1"/>
  <c r="W350" i="3"/>
  <c r="W349" i="3" s="1"/>
  <c r="V347" i="3"/>
  <c r="V346" i="3" s="1"/>
  <c r="V345" i="3" s="1"/>
  <c r="X341" i="3"/>
  <c r="X340" i="3" s="1"/>
  <c r="X339" i="3" s="1"/>
  <c r="W275" i="3"/>
  <c r="W274" i="3" s="1"/>
  <c r="W273" i="3" s="1"/>
  <c r="V272" i="3"/>
  <c r="V271" i="3" s="1"/>
  <c r="V270" i="3" s="1"/>
  <c r="X193" i="3"/>
  <c r="X192" i="3" s="1"/>
  <c r="X191" i="3" s="1"/>
  <c r="W190" i="3"/>
  <c r="V186" i="3"/>
  <c r="V185" i="3" s="1"/>
  <c r="V184" i="3" s="1"/>
  <c r="V183" i="3" s="1"/>
  <c r="X179" i="3"/>
  <c r="X178" i="3" s="1"/>
  <c r="X177" i="3" s="1"/>
  <c r="W176" i="3"/>
  <c r="W175" i="3" s="1"/>
  <c r="W174" i="3" s="1"/>
  <c r="V173" i="3"/>
  <c r="V172" i="3" s="1"/>
  <c r="V171" i="3" s="1"/>
  <c r="W163" i="3"/>
  <c r="W162" i="3" s="1"/>
  <c r="W161" i="3" s="1"/>
  <c r="V160" i="3"/>
  <c r="W157" i="3"/>
  <c r="W156" i="3" s="1"/>
  <c r="W155" i="3" s="1"/>
  <c r="W154" i="3" s="1"/>
  <c r="V152" i="3"/>
  <c r="V151" i="3" s="1"/>
  <c r="V150" i="3" s="1"/>
  <c r="V145" i="3"/>
  <c r="V144" i="3" s="1"/>
  <c r="V143" i="3" s="1"/>
  <c r="V142" i="3" s="1"/>
  <c r="V129" i="3"/>
  <c r="V128" i="3" s="1"/>
  <c r="V127" i="3" s="1"/>
  <c r="W122" i="3"/>
  <c r="W121" i="3" s="1"/>
  <c r="V117" i="3"/>
  <c r="V116" i="3" s="1"/>
  <c r="X113" i="3"/>
  <c r="X112" i="3" s="1"/>
  <c r="V102" i="3"/>
  <c r="V101" i="3" s="1"/>
  <c r="V100" i="3" s="1"/>
  <c r="W93" i="3"/>
  <c r="W92" i="3" s="1"/>
  <c r="W91" i="3" s="1"/>
  <c r="V90" i="3"/>
  <c r="V89" i="3" s="1"/>
  <c r="V88" i="3" s="1"/>
  <c r="X61" i="3"/>
  <c r="X60" i="3" s="1"/>
  <c r="X59" i="3" s="1"/>
  <c r="X58" i="3" s="1"/>
  <c r="W57" i="3"/>
  <c r="W56" i="3" s="1"/>
  <c r="W55" i="3" s="1"/>
  <c r="V54" i="3"/>
  <c r="V53" i="3" s="1"/>
  <c r="V52" i="3" s="1"/>
  <c r="W45" i="3"/>
  <c r="W44" i="3" s="1"/>
  <c r="V43" i="3"/>
  <c r="V42" i="3" s="1"/>
  <c r="W41" i="3"/>
  <c r="W40" i="3" s="1"/>
  <c r="X79" i="3"/>
  <c r="X78" i="3" s="1"/>
  <c r="X77" i="3" s="1"/>
  <c r="V76" i="3"/>
  <c r="V75" i="3" s="1"/>
  <c r="V74" i="3" s="1"/>
  <c r="W10" i="3"/>
  <c r="W9" i="3" s="1"/>
  <c r="V448" i="3"/>
  <c r="V447" i="3" s="1"/>
  <c r="V446" i="3" s="1"/>
  <c r="V445" i="3" s="1"/>
  <c r="W70" i="3"/>
  <c r="W69" i="3" s="1"/>
  <c r="W68" i="3" s="1"/>
  <c r="V67" i="3"/>
  <c r="V66" i="3" s="1"/>
  <c r="X409" i="3"/>
  <c r="X408" i="3" s="1"/>
  <c r="X407" i="3" s="1"/>
  <c r="X402" i="3"/>
  <c r="X385" i="3"/>
  <c r="X384" i="3" s="1"/>
  <c r="X383" i="3" s="1"/>
  <c r="X382" i="3" s="1"/>
  <c r="V330" i="3"/>
  <c r="V329" i="3" s="1"/>
  <c r="W323" i="3"/>
  <c r="W322" i="3" s="1"/>
  <c r="W321" i="3" s="1"/>
  <c r="V314" i="3"/>
  <c r="V313" i="3" s="1"/>
  <c r="X308" i="3"/>
  <c r="X307" i="3" s="1"/>
  <c r="X306" i="3" s="1"/>
  <c r="W305" i="3"/>
  <c r="W304" i="3" s="1"/>
  <c r="W303" i="3" s="1"/>
  <c r="V302" i="3"/>
  <c r="V301" i="3" s="1"/>
  <c r="V300" i="3" s="1"/>
  <c r="X268" i="3"/>
  <c r="X267" i="3" s="1"/>
  <c r="X266" i="3" s="1"/>
  <c r="V262" i="3"/>
  <c r="V261" i="3" s="1"/>
  <c r="V260" i="3" s="1"/>
  <c r="V256" i="3"/>
  <c r="V255" i="3" s="1"/>
  <c r="V254" i="3" s="1"/>
  <c r="W247" i="3"/>
  <c r="W246" i="3" s="1"/>
  <c r="W245" i="3" s="1"/>
  <c r="X226" i="3"/>
  <c r="X225" i="3" s="1"/>
  <c r="X224" i="3" s="1"/>
  <c r="W222" i="3"/>
  <c r="W221" i="3" s="1"/>
  <c r="W220" i="3" s="1"/>
  <c r="W210" i="3"/>
  <c r="W209" i="3" s="1"/>
  <c r="W208" i="3" s="1"/>
  <c r="V207" i="3"/>
  <c r="V206" i="3" s="1"/>
  <c r="V205" i="3" s="1"/>
  <c r="X439" i="3"/>
  <c r="X438" i="3" s="1"/>
  <c r="X437" i="3" s="1"/>
  <c r="W436" i="3"/>
  <c r="W435" i="3" s="1"/>
  <c r="W432" i="3" s="1"/>
  <c r="V434" i="3"/>
  <c r="V433" i="3" s="1"/>
  <c r="W426" i="3"/>
  <c r="W425" i="3" s="1"/>
  <c r="V423" i="3"/>
  <c r="V422" i="3" s="1"/>
  <c r="X417" i="3"/>
  <c r="X416" i="3" s="1"/>
  <c r="X415" i="3" s="1"/>
  <c r="X414" i="3" s="1"/>
  <c r="V412" i="3"/>
  <c r="V411" i="3" s="1"/>
  <c r="V410" i="3" s="1"/>
  <c r="W392" i="3"/>
  <c r="W391" i="3" s="1"/>
  <c r="W390" i="3" s="1"/>
  <c r="V389" i="3"/>
  <c r="V388" i="3" s="1"/>
  <c r="V387" i="3" s="1"/>
  <c r="W338" i="3"/>
  <c r="W337" i="3" s="1"/>
  <c r="W336" i="3" s="1"/>
  <c r="V372" i="3"/>
  <c r="V371" i="3" s="1"/>
  <c r="V370" i="3" s="1"/>
  <c r="X366" i="3"/>
  <c r="X365" i="3" s="1"/>
  <c r="X364" i="3" s="1"/>
  <c r="W363" i="3"/>
  <c r="W362" i="3" s="1"/>
  <c r="W361" i="3" s="1"/>
  <c r="X355" i="3"/>
  <c r="X354" i="3" s="1"/>
  <c r="W352" i="3"/>
  <c r="W351" i="3" s="1"/>
  <c r="V350" i="3"/>
  <c r="V349" i="3" s="1"/>
  <c r="V284" i="3"/>
  <c r="V283" i="3" s="1"/>
  <c r="V282" i="3" s="1"/>
  <c r="W278" i="3"/>
  <c r="W277" i="3" s="1"/>
  <c r="W276" i="3" s="1"/>
  <c r="V275" i="3"/>
  <c r="V274" i="3" s="1"/>
  <c r="V273" i="3" s="1"/>
  <c r="W193" i="3"/>
  <c r="W192" i="3" s="1"/>
  <c r="W191" i="3" s="1"/>
  <c r="V190" i="3"/>
  <c r="X182" i="3"/>
  <c r="X181" i="3" s="1"/>
  <c r="X180" i="3" s="1"/>
  <c r="W179" i="3"/>
  <c r="W178" i="3" s="1"/>
  <c r="W177" i="3" s="1"/>
  <c r="V176" i="3"/>
  <c r="V175" i="3" s="1"/>
  <c r="V174" i="3" s="1"/>
  <c r="W167" i="3"/>
  <c r="W166" i="3" s="1"/>
  <c r="W165" i="3" s="1"/>
  <c r="V163" i="3"/>
  <c r="V162" i="3" s="1"/>
  <c r="V161" i="3" s="1"/>
  <c r="V157" i="3"/>
  <c r="V156" i="3" s="1"/>
  <c r="V155" i="3" s="1"/>
  <c r="W138" i="3"/>
  <c r="W137" i="3" s="1"/>
  <c r="W136" i="3" s="1"/>
  <c r="W124" i="3"/>
  <c r="W123" i="3" s="1"/>
  <c r="V122" i="3"/>
  <c r="V121" i="3" s="1"/>
  <c r="X115" i="3"/>
  <c r="X114" i="3" s="1"/>
  <c r="W113" i="3"/>
  <c r="W112" i="3" s="1"/>
  <c r="V105" i="3"/>
  <c r="V104" i="3" s="1"/>
  <c r="V103" i="3" s="1"/>
  <c r="W96" i="3"/>
  <c r="W95" i="3" s="1"/>
  <c r="W94" i="3" s="1"/>
  <c r="X87" i="3"/>
  <c r="X86" i="3" s="1"/>
  <c r="X85" i="3" s="1"/>
  <c r="V57" i="3"/>
  <c r="V56" i="3" s="1"/>
  <c r="V55" i="3" s="1"/>
  <c r="W48" i="3"/>
  <c r="W47" i="3" s="1"/>
  <c r="W46" i="3" s="1"/>
  <c r="V45" i="3"/>
  <c r="V44" i="3" s="1"/>
  <c r="V41" i="3"/>
  <c r="V40" i="3" s="1"/>
  <c r="W79" i="3"/>
  <c r="W78" i="3" s="1"/>
  <c r="W77" i="3" s="1"/>
  <c r="W12" i="3"/>
  <c r="W11" i="3" s="1"/>
  <c r="V10" i="3"/>
  <c r="V9" i="3" s="1"/>
  <c r="V8" i="3" s="1"/>
  <c r="V7" i="3" s="1"/>
  <c r="X444" i="3"/>
  <c r="X443" i="3" s="1"/>
  <c r="X442" i="3" s="1"/>
  <c r="X441" i="3" s="1"/>
  <c r="X108" i="3"/>
  <c r="W83" i="3"/>
  <c r="W82" i="3" s="1"/>
  <c r="W81" i="3" s="1"/>
  <c r="W80" i="3" s="1"/>
  <c r="V70" i="3"/>
  <c r="V69" i="3" s="1"/>
  <c r="V68" i="3" s="1"/>
  <c r="X405" i="3"/>
  <c r="X404" i="3" s="1"/>
  <c r="X403" i="3" s="1"/>
  <c r="V401" i="3"/>
  <c r="V400" i="3" s="1"/>
  <c r="V399" i="3" s="1"/>
  <c r="X395" i="3"/>
  <c r="X394" i="3" s="1"/>
  <c r="X393" i="3" s="1"/>
  <c r="V333" i="3"/>
  <c r="V332" i="3" s="1"/>
  <c r="V331" i="3" s="1"/>
  <c r="W326" i="3"/>
  <c r="W325" i="3" s="1"/>
  <c r="V323" i="3"/>
  <c r="V322" i="3" s="1"/>
  <c r="V321" i="3" s="1"/>
  <c r="V305" i="3"/>
  <c r="V304" i="3" s="1"/>
  <c r="V303" i="3" s="1"/>
  <c r="W268" i="3"/>
  <c r="W267" i="3" s="1"/>
  <c r="W266" i="3" s="1"/>
  <c r="X259" i="3"/>
  <c r="X258" i="3" s="1"/>
  <c r="X257" i="3" s="1"/>
  <c r="V247" i="3"/>
  <c r="V246" i="3" s="1"/>
  <c r="V245" i="3" s="1"/>
  <c r="V222" i="3"/>
  <c r="V221" i="3" s="1"/>
  <c r="V220" i="3" s="1"/>
  <c r="V210" i="3"/>
  <c r="V209" i="3" s="1"/>
  <c r="V208" i="3" s="1"/>
  <c r="W204" i="3"/>
  <c r="W203" i="3" s="1"/>
  <c r="W202" i="3" s="1"/>
  <c r="V201" i="3"/>
  <c r="V200" i="3" s="1"/>
  <c r="V199" i="3" s="1"/>
  <c r="W439" i="3"/>
  <c r="W438" i="3" s="1"/>
  <c r="W437" i="3" s="1"/>
  <c r="V436" i="3"/>
  <c r="V435" i="3" s="1"/>
  <c r="W428" i="3"/>
  <c r="W427" i="3" s="1"/>
  <c r="V426" i="3"/>
  <c r="V425" i="3" s="1"/>
  <c r="W417" i="3"/>
  <c r="W416" i="3" s="1"/>
  <c r="W415" i="3" s="1"/>
  <c r="W414" i="3" s="1"/>
  <c r="V392" i="3"/>
  <c r="V391" i="3" s="1"/>
  <c r="V390" i="3" s="1"/>
  <c r="W376" i="3"/>
  <c r="W375" i="3" s="1"/>
  <c r="W374" i="3" s="1"/>
  <c r="W373" i="3" s="1"/>
  <c r="V338" i="3"/>
  <c r="V337" i="3" s="1"/>
  <c r="V336" i="3" s="1"/>
  <c r="X369" i="3"/>
  <c r="X368" i="3" s="1"/>
  <c r="X367" i="3" s="1"/>
  <c r="W366" i="3"/>
  <c r="W365" i="3" s="1"/>
  <c r="W364" i="3" s="1"/>
  <c r="V363" i="3"/>
  <c r="V362" i="3" s="1"/>
  <c r="V361" i="3" s="1"/>
  <c r="X357" i="3"/>
  <c r="X356" i="3" s="1"/>
  <c r="W355" i="3"/>
  <c r="W354" i="3" s="1"/>
  <c r="V352" i="3"/>
  <c r="V351" i="3" s="1"/>
  <c r="W344" i="3"/>
  <c r="W343" i="3" s="1"/>
  <c r="W342" i="3" s="1"/>
  <c r="V341" i="3"/>
  <c r="V340" i="3" s="1"/>
  <c r="V339" i="3" s="1"/>
  <c r="W281" i="3"/>
  <c r="W280" i="3" s="1"/>
  <c r="W279" i="3" s="1"/>
  <c r="V278" i="3"/>
  <c r="V277" i="3" s="1"/>
  <c r="V276" i="3" s="1"/>
  <c r="X272" i="3"/>
  <c r="X271" i="3" s="1"/>
  <c r="X270" i="3" s="1"/>
  <c r="V193" i="3"/>
  <c r="V192" i="3" s="1"/>
  <c r="V191" i="3" s="1"/>
  <c r="X186" i="3"/>
  <c r="X185" i="3" s="1"/>
  <c r="X184" i="3" s="1"/>
  <c r="X183" i="3" s="1"/>
  <c r="W182" i="3"/>
  <c r="W181" i="3" s="1"/>
  <c r="W180" i="3" s="1"/>
  <c r="V179" i="3"/>
  <c r="V178" i="3" s="1"/>
  <c r="V177" i="3" s="1"/>
  <c r="W170" i="3"/>
  <c r="W169" i="3" s="1"/>
  <c r="W168" i="3" s="1"/>
  <c r="V167" i="3"/>
  <c r="V166" i="3" s="1"/>
  <c r="V165" i="3" s="1"/>
  <c r="X152" i="3"/>
  <c r="X151" i="3" s="1"/>
  <c r="X150" i="3" s="1"/>
  <c r="W149" i="3"/>
  <c r="W148" i="3" s="1"/>
  <c r="W147" i="3" s="1"/>
  <c r="W146" i="3" s="1"/>
  <c r="W141" i="3"/>
  <c r="W140" i="3" s="1"/>
  <c r="W139" i="3" s="1"/>
  <c r="V138" i="3"/>
  <c r="V137" i="3" s="1"/>
  <c r="V136" i="3" s="1"/>
  <c r="V135" i="3" s="1"/>
  <c r="W126" i="3"/>
  <c r="W125" i="3" s="1"/>
  <c r="V124" i="3"/>
  <c r="V123" i="3" s="1"/>
  <c r="X117" i="3"/>
  <c r="X116" i="3" s="1"/>
  <c r="W115" i="3"/>
  <c r="W114" i="3" s="1"/>
  <c r="V113" i="3"/>
  <c r="V112" i="3" s="1"/>
  <c r="W99" i="3"/>
  <c r="W98" i="3" s="1"/>
  <c r="W97" i="3" s="1"/>
  <c r="V96" i="3"/>
  <c r="V95" i="3" s="1"/>
  <c r="V94" i="3" s="1"/>
  <c r="V61" i="3"/>
  <c r="V60" i="3" s="1"/>
  <c r="V59" i="3" s="1"/>
  <c r="V58" i="3" s="1"/>
  <c r="W51" i="3"/>
  <c r="W50" i="3" s="1"/>
  <c r="W49" i="3" s="1"/>
  <c r="V48" i="3"/>
  <c r="V47" i="3" s="1"/>
  <c r="V46" i="3" s="1"/>
  <c r="V39" i="3"/>
  <c r="V38" i="3" s="1"/>
  <c r="W36" i="3"/>
  <c r="W35" i="3" s="1"/>
  <c r="W34" i="3" s="1"/>
  <c r="V36" i="3"/>
  <c r="V35" i="3" s="1"/>
  <c r="V34" i="3" s="1"/>
  <c r="M63" i="3"/>
  <c r="T24" i="2"/>
  <c r="L262" i="2"/>
  <c r="L410" i="2"/>
  <c r="L409" i="2" s="1"/>
  <c r="L402" i="2" s="1"/>
  <c r="Q24" i="2"/>
  <c r="L24" i="2"/>
  <c r="O187" i="3"/>
  <c r="R447" i="2"/>
  <c r="R446" i="2" s="1"/>
  <c r="Q279" i="2"/>
  <c r="Q278" i="2" s="1"/>
  <c r="U396" i="2"/>
  <c r="U395" i="2" s="1"/>
  <c r="U394" i="2" s="1"/>
  <c r="L208" i="2"/>
  <c r="O432" i="3"/>
  <c r="Q310" i="3"/>
  <c r="Q309" i="3" s="1"/>
  <c r="U424" i="3"/>
  <c r="U400" i="3"/>
  <c r="U399" i="3" s="1"/>
  <c r="S249" i="2"/>
  <c r="O249" i="2"/>
  <c r="R117" i="2"/>
  <c r="R116" i="2" s="1"/>
  <c r="P208" i="2"/>
  <c r="N447" i="2"/>
  <c r="N446" i="2" s="1"/>
  <c r="S440" i="2"/>
  <c r="S203" i="2"/>
  <c r="O203" i="2"/>
  <c r="Q101" i="2"/>
  <c r="Q100" i="2" s="1"/>
  <c r="Q99" i="2" s="1"/>
  <c r="T208" i="2"/>
  <c r="O419" i="3"/>
  <c r="K440" i="2"/>
  <c r="R368" i="2"/>
  <c r="R367" i="2" s="1"/>
  <c r="R366" i="2" s="1"/>
  <c r="N368" i="2"/>
  <c r="N367" i="2" s="1"/>
  <c r="N366" i="2" s="1"/>
  <c r="K35" i="2"/>
  <c r="S419" i="3"/>
  <c r="M37" i="3"/>
  <c r="O120" i="3"/>
  <c r="O119" i="3" s="1"/>
  <c r="O118" i="3" s="1"/>
  <c r="Q107" i="3"/>
  <c r="S310" i="3"/>
  <c r="S309" i="3" s="1"/>
  <c r="Q400" i="3"/>
  <c r="Q399" i="3" s="1"/>
  <c r="Q386" i="3" s="1"/>
  <c r="Q37" i="3"/>
  <c r="R419" i="2"/>
  <c r="R418" i="2" s="1"/>
  <c r="R417" i="2" s="1"/>
  <c r="N419" i="2"/>
  <c r="N418" i="2" s="1"/>
  <c r="N417" i="2" s="1"/>
  <c r="S379" i="2"/>
  <c r="S378" i="2" s="1"/>
  <c r="K348" i="3"/>
  <c r="Q309" i="2"/>
  <c r="K120" i="3"/>
  <c r="K119" i="3" s="1"/>
  <c r="K118" i="3" s="1"/>
  <c r="Q419" i="3"/>
  <c r="U187" i="3"/>
  <c r="U447" i="2"/>
  <c r="U446" i="2" s="1"/>
  <c r="Q447" i="2"/>
  <c r="Q446" i="2" s="1"/>
  <c r="M447" i="2"/>
  <c r="M446" i="2" s="1"/>
  <c r="Q396" i="2"/>
  <c r="Q395" i="2" s="1"/>
  <c r="Q394" i="2" s="1"/>
  <c r="M396" i="2"/>
  <c r="M395" i="2" s="1"/>
  <c r="M394" i="2" s="1"/>
  <c r="U379" i="2"/>
  <c r="U378" i="2" s="1"/>
  <c r="Q379" i="2"/>
  <c r="Q378" i="2" s="1"/>
  <c r="M379" i="2"/>
  <c r="M378" i="2" s="1"/>
  <c r="U309" i="2"/>
  <c r="U300" i="2" s="1"/>
  <c r="U299" i="2" s="1"/>
  <c r="M309" i="2"/>
  <c r="S135" i="3"/>
  <c r="S447" i="2"/>
  <c r="S446" i="2" s="1"/>
  <c r="O447" i="2"/>
  <c r="O446" i="2" s="1"/>
  <c r="K447" i="2"/>
  <c r="K446" i="2" s="1"/>
  <c r="U410" i="2"/>
  <c r="U409" i="2" s="1"/>
  <c r="U402" i="2" s="1"/>
  <c r="Q410" i="2"/>
  <c r="Q409" i="2" s="1"/>
  <c r="Q402" i="2" s="1"/>
  <c r="M410" i="2"/>
  <c r="M409" i="2" s="1"/>
  <c r="M402" i="2" s="1"/>
  <c r="T368" i="2"/>
  <c r="T367" i="2" s="1"/>
  <c r="T366" i="2" s="1"/>
  <c r="P368" i="2"/>
  <c r="P367" i="2" s="1"/>
  <c r="P366" i="2" s="1"/>
  <c r="L368" i="2"/>
  <c r="L367" i="2" s="1"/>
  <c r="L366" i="2" s="1"/>
  <c r="R262" i="2"/>
  <c r="N262" i="2"/>
  <c r="R440" i="2"/>
  <c r="N440" i="2"/>
  <c r="N396" i="2"/>
  <c r="N395" i="2" s="1"/>
  <c r="N394" i="2" s="1"/>
  <c r="R379" i="2"/>
  <c r="R378" i="2" s="1"/>
  <c r="N379" i="2"/>
  <c r="N378" i="2" s="1"/>
  <c r="U279" i="2"/>
  <c r="U278" i="2" s="1"/>
  <c r="S254" i="2"/>
  <c r="P279" i="2"/>
  <c r="P278" i="2" s="1"/>
  <c r="M279" i="2"/>
  <c r="M278" i="2" s="1"/>
  <c r="Q117" i="2"/>
  <c r="Q116" i="2" s="1"/>
  <c r="M101" i="2"/>
  <c r="M100" i="2" s="1"/>
  <c r="M99" i="2" s="1"/>
  <c r="U101" i="2"/>
  <c r="U100" i="2" s="1"/>
  <c r="U99" i="2" s="1"/>
  <c r="S35" i="2"/>
  <c r="O35" i="2"/>
  <c r="O254" i="2"/>
  <c r="K254" i="2"/>
  <c r="R249" i="2"/>
  <c r="N249" i="2"/>
  <c r="R80" i="2"/>
  <c r="R79" i="2" s="1"/>
  <c r="N80" i="2"/>
  <c r="N79" i="2" s="1"/>
  <c r="P24" i="2"/>
  <c r="U117" i="2"/>
  <c r="U116" i="2" s="1"/>
  <c r="M117" i="2"/>
  <c r="M116" i="2" s="1"/>
  <c r="U89" i="2"/>
  <c r="Q89" i="2"/>
  <c r="Q88" i="2" s="1"/>
  <c r="Q87" i="2" s="1"/>
  <c r="R24" i="2"/>
  <c r="U440" i="2"/>
  <c r="M440" i="2"/>
  <c r="U419" i="2"/>
  <c r="Q419" i="2"/>
  <c r="M419" i="2"/>
  <c r="R452" i="2"/>
  <c r="N428" i="2"/>
  <c r="N427" i="2" s="1"/>
  <c r="Q440" i="2"/>
  <c r="S419" i="2"/>
  <c r="S418" i="2" s="1"/>
  <c r="S417" i="2" s="1"/>
  <c r="O419" i="2"/>
  <c r="O418" i="2" s="1"/>
  <c r="O417" i="2" s="1"/>
  <c r="K419" i="2"/>
  <c r="K418" i="2" s="1"/>
  <c r="K417" i="2" s="1"/>
  <c r="S452" i="2"/>
  <c r="O452" i="2"/>
  <c r="K452" i="2"/>
  <c r="N452" i="2"/>
  <c r="O440" i="2"/>
  <c r="U428" i="2"/>
  <c r="U427" i="2" s="1"/>
  <c r="Q428" i="2"/>
  <c r="Q427" i="2" s="1"/>
  <c r="M428" i="2"/>
  <c r="M427" i="2" s="1"/>
  <c r="R428" i="2"/>
  <c r="R427" i="2" s="1"/>
  <c r="O396" i="2"/>
  <c r="O395" i="2" s="1"/>
  <c r="O394" i="2" s="1"/>
  <c r="R286" i="2"/>
  <c r="R287" i="2"/>
  <c r="S396" i="2"/>
  <c r="S395" i="2" s="1"/>
  <c r="S394" i="2" s="1"/>
  <c r="U368" i="2"/>
  <c r="U367" i="2" s="1"/>
  <c r="U366" i="2" s="1"/>
  <c r="Q368" i="2"/>
  <c r="Q367" i="2" s="1"/>
  <c r="Q366" i="2" s="1"/>
  <c r="M368" i="2"/>
  <c r="M367" i="2" s="1"/>
  <c r="M366" i="2" s="1"/>
  <c r="K396" i="2"/>
  <c r="K395" i="2" s="1"/>
  <c r="K394" i="2" s="1"/>
  <c r="O379" i="2"/>
  <c r="O378" i="2" s="1"/>
  <c r="N401" i="2"/>
  <c r="T379" i="2"/>
  <c r="T378" i="2" s="1"/>
  <c r="P379" i="2"/>
  <c r="P378" i="2" s="1"/>
  <c r="L379" i="2"/>
  <c r="L378" i="2" s="1"/>
  <c r="K379" i="2"/>
  <c r="K378" i="2" s="1"/>
  <c r="U317" i="2"/>
  <c r="U316" i="2" s="1"/>
  <c r="Q317" i="2"/>
  <c r="Q316" i="2" s="1"/>
  <c r="M317" i="2"/>
  <c r="M316" i="2" s="1"/>
  <c r="N317" i="2"/>
  <c r="N316" i="2" s="1"/>
  <c r="R309" i="2"/>
  <c r="N309" i="2"/>
  <c r="S287" i="2"/>
  <c r="S286" i="2"/>
  <c r="O287" i="2"/>
  <c r="O286" i="2"/>
  <c r="K287" i="2"/>
  <c r="K286" i="2"/>
  <c r="R279" i="2"/>
  <c r="R278" i="2" s="1"/>
  <c r="N279" i="2"/>
  <c r="N278" i="2" s="1"/>
  <c r="P262" i="2"/>
  <c r="M254" i="2"/>
  <c r="K249" i="2"/>
  <c r="U287" i="2"/>
  <c r="U286" i="2"/>
  <c r="Q287" i="2"/>
  <c r="Q286" i="2"/>
  <c r="M287" i="2"/>
  <c r="M286" i="2"/>
  <c r="N286" i="2"/>
  <c r="N287" i="2"/>
  <c r="T279" i="2"/>
  <c r="T278" i="2" s="1"/>
  <c r="L279" i="2"/>
  <c r="L278" i="2" s="1"/>
  <c r="S262" i="2"/>
  <c r="O262" i="2"/>
  <c r="K262" i="2"/>
  <c r="R254" i="2"/>
  <c r="N254" i="2"/>
  <c r="U254" i="2"/>
  <c r="U249" i="2"/>
  <c r="Q249" i="2"/>
  <c r="M249" i="2"/>
  <c r="R317" i="2"/>
  <c r="R316" i="2" s="1"/>
  <c r="S309" i="2"/>
  <c r="O309" i="2"/>
  <c r="O300" i="2" s="1"/>
  <c r="K309" i="2"/>
  <c r="T287" i="2"/>
  <c r="T286" i="2"/>
  <c r="P287" i="2"/>
  <c r="P286" i="2"/>
  <c r="L287" i="2"/>
  <c r="L286" i="2"/>
  <c r="T262" i="2"/>
  <c r="Q254" i="2"/>
  <c r="U240" i="2"/>
  <c r="U241" i="2"/>
  <c r="Q240" i="2"/>
  <c r="Q241" i="2"/>
  <c r="M240" i="2"/>
  <c r="M241" i="2"/>
  <c r="R208" i="2"/>
  <c r="N208" i="2"/>
  <c r="S208" i="2"/>
  <c r="R203" i="2"/>
  <c r="S182" i="2"/>
  <c r="S181" i="2" s="1"/>
  <c r="O182" i="2"/>
  <c r="O181" i="2" s="1"/>
  <c r="K182" i="2"/>
  <c r="K181" i="2" s="1"/>
  <c r="O208" i="2"/>
  <c r="U203" i="2"/>
  <c r="Q203" i="2"/>
  <c r="M203" i="2"/>
  <c r="N203" i="2"/>
  <c r="R182" i="2"/>
  <c r="R181" i="2" s="1"/>
  <c r="S241" i="2"/>
  <c r="S240" i="2"/>
  <c r="O241" i="2"/>
  <c r="O240" i="2"/>
  <c r="K241" i="2"/>
  <c r="K240" i="2"/>
  <c r="K208" i="2"/>
  <c r="U182" i="2"/>
  <c r="U181" i="2" s="1"/>
  <c r="Q182" i="2"/>
  <c r="Q181" i="2" s="1"/>
  <c r="M182" i="2"/>
  <c r="M181" i="2" s="1"/>
  <c r="N182" i="2"/>
  <c r="N181" i="2" s="1"/>
  <c r="R241" i="2"/>
  <c r="R240" i="2"/>
  <c r="N241" i="2"/>
  <c r="N240" i="2"/>
  <c r="K203" i="2"/>
  <c r="T182" i="2"/>
  <c r="T181" i="2" s="1"/>
  <c r="P182" i="2"/>
  <c r="P181" i="2" s="1"/>
  <c r="L182" i="2"/>
  <c r="L181" i="2" s="1"/>
  <c r="Q161" i="2"/>
  <c r="Q160" i="2" s="1"/>
  <c r="R130" i="2"/>
  <c r="R129" i="2" s="1"/>
  <c r="M161" i="2"/>
  <c r="M160" i="2" s="1"/>
  <c r="S130" i="2"/>
  <c r="S129" i="2" s="1"/>
  <c r="O130" i="2"/>
  <c r="O129" i="2" s="1"/>
  <c r="K130" i="2"/>
  <c r="K129" i="2" s="1"/>
  <c r="S161" i="2"/>
  <c r="S160" i="2" s="1"/>
  <c r="O161" i="2"/>
  <c r="O160" i="2" s="1"/>
  <c r="K161" i="2"/>
  <c r="K160" i="2" s="1"/>
  <c r="U130" i="2"/>
  <c r="U129" i="2" s="1"/>
  <c r="N130" i="2"/>
  <c r="N129" i="2" s="1"/>
  <c r="R161" i="2"/>
  <c r="R160" i="2" s="1"/>
  <c r="N161" i="2"/>
  <c r="N160" i="2" s="1"/>
  <c r="U161" i="2"/>
  <c r="U160" i="2" s="1"/>
  <c r="S117" i="2"/>
  <c r="S116" i="2" s="1"/>
  <c r="K117" i="2"/>
  <c r="K116" i="2" s="1"/>
  <c r="S101" i="2"/>
  <c r="S100" i="2" s="1"/>
  <c r="S99" i="2" s="1"/>
  <c r="O101" i="2"/>
  <c r="O100" i="2" s="1"/>
  <c r="O99" i="2" s="1"/>
  <c r="K101" i="2"/>
  <c r="K100" i="2" s="1"/>
  <c r="K99" i="2" s="1"/>
  <c r="N101" i="2"/>
  <c r="N100" i="2" s="1"/>
  <c r="N99" i="2" s="1"/>
  <c r="Q130" i="2"/>
  <c r="Q129" i="2" s="1"/>
  <c r="M130" i="2"/>
  <c r="M129" i="2" s="1"/>
  <c r="O117" i="2"/>
  <c r="O116" i="2" s="1"/>
  <c r="N117" i="2"/>
  <c r="N116" i="2" s="1"/>
  <c r="U88" i="2"/>
  <c r="U87" i="2" s="1"/>
  <c r="R101" i="2"/>
  <c r="R100" i="2" s="1"/>
  <c r="R99" i="2" s="1"/>
  <c r="T89" i="2"/>
  <c r="T88" i="2" s="1"/>
  <c r="T87" i="2" s="1"/>
  <c r="L89" i="2"/>
  <c r="L88" i="2" s="1"/>
  <c r="L87" i="2" s="1"/>
  <c r="N89" i="2"/>
  <c r="N88" i="2" s="1"/>
  <c r="N87" i="2" s="1"/>
  <c r="O80" i="2"/>
  <c r="O79" i="2" s="1"/>
  <c r="S60" i="2"/>
  <c r="S59" i="2" s="1"/>
  <c r="O60" i="2"/>
  <c r="O59" i="2" s="1"/>
  <c r="K60" i="2"/>
  <c r="K59" i="2" s="1"/>
  <c r="N60" i="2"/>
  <c r="N59" i="2" s="1"/>
  <c r="R89" i="2"/>
  <c r="R88" i="2" s="1"/>
  <c r="R87" i="2" s="1"/>
  <c r="S80" i="2"/>
  <c r="S79" i="2" s="1"/>
  <c r="K80" i="2"/>
  <c r="K79" i="2" s="1"/>
  <c r="U60" i="2"/>
  <c r="U59" i="2" s="1"/>
  <c r="Q60" i="2"/>
  <c r="Q59" i="2" s="1"/>
  <c r="M60" i="2"/>
  <c r="M59" i="2" s="1"/>
  <c r="R60" i="2"/>
  <c r="R59" i="2" s="1"/>
  <c r="P89" i="2"/>
  <c r="P88" i="2" s="1"/>
  <c r="P87" i="2" s="1"/>
  <c r="U35" i="2"/>
  <c r="Q35" i="2"/>
  <c r="M35" i="2"/>
  <c r="M24" i="2"/>
  <c r="R35" i="2"/>
  <c r="N35" i="2"/>
  <c r="N24" i="2"/>
  <c r="U24" i="2"/>
  <c r="K135" i="3"/>
  <c r="P353" i="3"/>
  <c r="M187" i="3"/>
  <c r="M198" i="3"/>
  <c r="M419" i="3"/>
  <c r="K8" i="3"/>
  <c r="K7" i="3" s="1"/>
  <c r="Q440" i="3"/>
  <c r="P432" i="3"/>
  <c r="O353" i="3"/>
  <c r="T432" i="3"/>
  <c r="U8" i="3"/>
  <c r="U7" i="3" s="1"/>
  <c r="M440" i="3"/>
  <c r="M348" i="3"/>
  <c r="Q424" i="3"/>
  <c r="M424" i="3"/>
  <c r="M400" i="3"/>
  <c r="M399" i="3" s="1"/>
  <c r="M386" i="3" s="1"/>
  <c r="M135" i="3"/>
  <c r="M106" i="3"/>
  <c r="M84" i="3" s="1"/>
  <c r="K63" i="3"/>
  <c r="K62" i="3" s="1"/>
  <c r="S432" i="3"/>
  <c r="U324" i="3"/>
  <c r="U315" i="3" s="1"/>
  <c r="T107" i="3"/>
  <c r="K419" i="3"/>
  <c r="L400" i="3"/>
  <c r="L399" i="3" s="1"/>
  <c r="L386" i="3" s="1"/>
  <c r="L353" i="3"/>
  <c r="M310" i="3"/>
  <c r="M309" i="3" s="1"/>
  <c r="M120" i="3"/>
  <c r="M119" i="3" s="1"/>
  <c r="M118" i="3" s="1"/>
  <c r="Q348" i="3"/>
  <c r="U419" i="3"/>
  <c r="S353" i="3"/>
  <c r="U120" i="3"/>
  <c r="U119" i="3" s="1"/>
  <c r="U118" i="3" s="1"/>
  <c r="U310" i="3"/>
  <c r="U309" i="3" s="1"/>
  <c r="S154" i="3"/>
  <c r="U37" i="3"/>
  <c r="P111" i="3"/>
  <c r="P110" i="3" s="1"/>
  <c r="P109" i="3" s="1"/>
  <c r="O8" i="3"/>
  <c r="O7" i="3" s="1"/>
  <c r="T400" i="3"/>
  <c r="T399" i="3" s="1"/>
  <c r="T386" i="3" s="1"/>
  <c r="S187" i="3"/>
  <c r="U135" i="3"/>
  <c r="U130" i="3" s="1"/>
  <c r="S120" i="3"/>
  <c r="S119" i="3" s="1"/>
  <c r="S118" i="3" s="1"/>
  <c r="U63" i="3"/>
  <c r="T111" i="3"/>
  <c r="T110" i="3" s="1"/>
  <c r="T109" i="3" s="1"/>
  <c r="S37" i="3"/>
  <c r="S13" i="3" s="1"/>
  <c r="U440" i="3"/>
  <c r="T353" i="3"/>
  <c r="U348" i="3"/>
  <c r="U269" i="3"/>
  <c r="U386" i="3"/>
  <c r="S324" i="3"/>
  <c r="U198" i="3"/>
  <c r="S348" i="3"/>
  <c r="U223" i="3"/>
  <c r="U106" i="3"/>
  <c r="U84" i="3" s="1"/>
  <c r="U154" i="3"/>
  <c r="U164" i="3"/>
  <c r="S164" i="3"/>
  <c r="S63" i="3"/>
  <c r="S62" i="3" s="1"/>
  <c r="S106" i="3"/>
  <c r="S84" i="3" s="1"/>
  <c r="U111" i="3"/>
  <c r="U110" i="3" s="1"/>
  <c r="U109" i="3" s="1"/>
  <c r="S8" i="3"/>
  <c r="S7" i="3" s="1"/>
  <c r="Q324" i="3"/>
  <c r="Q315" i="3" s="1"/>
  <c r="P400" i="3"/>
  <c r="P399" i="3" s="1"/>
  <c r="P386" i="3" s="1"/>
  <c r="Q269" i="3"/>
  <c r="O424" i="3"/>
  <c r="O418" i="3" s="1"/>
  <c r="O413" i="3" s="1"/>
  <c r="O348" i="3"/>
  <c r="O324" i="3"/>
  <c r="O310" i="3"/>
  <c r="O309" i="3" s="1"/>
  <c r="Q223" i="3"/>
  <c r="P187" i="3"/>
  <c r="Q154" i="3"/>
  <c r="O154" i="3"/>
  <c r="O63" i="3"/>
  <c r="O62" i="3" s="1"/>
  <c r="Q198" i="3"/>
  <c r="Q8" i="3"/>
  <c r="Q7" i="3" s="1"/>
  <c r="Q63" i="3"/>
  <c r="Q164" i="3"/>
  <c r="O164" i="3"/>
  <c r="Q135" i="3"/>
  <c r="O135" i="3"/>
  <c r="Q120" i="3"/>
  <c r="Q119" i="3" s="1"/>
  <c r="Q118" i="3" s="1"/>
  <c r="Q111" i="3"/>
  <c r="Q110" i="3" s="1"/>
  <c r="Q109" i="3" s="1"/>
  <c r="O107" i="3"/>
  <c r="O106" i="3"/>
  <c r="O84" i="3" s="1"/>
  <c r="O37" i="3"/>
  <c r="O13" i="3" s="1"/>
  <c r="K424" i="3"/>
  <c r="K432" i="3"/>
  <c r="K353" i="3"/>
  <c r="M269" i="3"/>
  <c r="M324" i="3"/>
  <c r="M315" i="3" s="1"/>
  <c r="M164" i="3"/>
  <c r="K164" i="3"/>
  <c r="K310" i="3"/>
  <c r="K309" i="3" s="1"/>
  <c r="M223" i="3"/>
  <c r="K107" i="3"/>
  <c r="K106" i="3"/>
  <c r="K84" i="3" s="1"/>
  <c r="K324" i="3"/>
  <c r="K187" i="3"/>
  <c r="M154" i="3"/>
  <c r="K154" i="3"/>
  <c r="L111" i="3"/>
  <c r="L110" i="3" s="1"/>
  <c r="L109" i="3" s="1"/>
  <c r="M8" i="3"/>
  <c r="M7" i="3" s="1"/>
  <c r="K37" i="3"/>
  <c r="K13" i="3" s="1"/>
  <c r="L106" i="3"/>
  <c r="S239" i="1"/>
  <c r="O239" i="1"/>
  <c r="O238" i="1" s="1"/>
  <c r="O237" i="1" s="1"/>
  <c r="K239" i="1"/>
  <c r="M84" i="1"/>
  <c r="M86" i="1"/>
  <c r="U474" i="1"/>
  <c r="T473" i="1"/>
  <c r="T472" i="1" s="1"/>
  <c r="S473" i="1"/>
  <c r="S472" i="1" s="1"/>
  <c r="T471" i="1"/>
  <c r="U470" i="1"/>
  <c r="U469" i="1" s="1"/>
  <c r="S470" i="1"/>
  <c r="S469" i="1" s="1"/>
  <c r="T468" i="1"/>
  <c r="U467" i="1"/>
  <c r="U466" i="1" s="1"/>
  <c r="S467" i="1"/>
  <c r="S466" i="1" s="1"/>
  <c r="T462" i="1"/>
  <c r="U461" i="1"/>
  <c r="S461" i="1"/>
  <c r="T460" i="1"/>
  <c r="U459" i="1"/>
  <c r="S459" i="1"/>
  <c r="T454" i="1"/>
  <c r="U453" i="1"/>
  <c r="U452" i="1" s="1"/>
  <c r="U451" i="1" s="1"/>
  <c r="S453" i="1"/>
  <c r="S452" i="1" s="1"/>
  <c r="S451" i="1" s="1"/>
  <c r="S450" i="1"/>
  <c r="U449" i="1"/>
  <c r="U448" i="1" s="1"/>
  <c r="U447" i="1" s="1"/>
  <c r="T449" i="1"/>
  <c r="T448" i="1" s="1"/>
  <c r="T447" i="1" s="1"/>
  <c r="U444" i="1"/>
  <c r="T444" i="1"/>
  <c r="S444" i="1"/>
  <c r="U443" i="1"/>
  <c r="U442" i="1" s="1"/>
  <c r="T443" i="1"/>
  <c r="T442" i="1" s="1"/>
  <c r="S443" i="1"/>
  <c r="S442" i="1" s="1"/>
  <c r="T441" i="1"/>
  <c r="U440" i="1"/>
  <c r="U439" i="1" s="1"/>
  <c r="U438" i="1" s="1"/>
  <c r="S440" i="1"/>
  <c r="S439" i="1" s="1"/>
  <c r="S438" i="1" s="1"/>
  <c r="U437" i="1"/>
  <c r="T436" i="1"/>
  <c r="T435" i="1" s="1"/>
  <c r="S436" i="1"/>
  <c r="S435" i="1" s="1"/>
  <c r="T434" i="1"/>
  <c r="U433" i="1"/>
  <c r="S433" i="1"/>
  <c r="T432" i="1"/>
  <c r="U431" i="1"/>
  <c r="S431" i="1"/>
  <c r="S426" i="1"/>
  <c r="U425" i="1"/>
  <c r="U424" i="1" s="1"/>
  <c r="U423" i="1" s="1"/>
  <c r="T425" i="1"/>
  <c r="T424" i="1" s="1"/>
  <c r="T423" i="1" s="1"/>
  <c r="S422" i="1"/>
  <c r="U421" i="1"/>
  <c r="U420" i="1" s="1"/>
  <c r="T421" i="1"/>
  <c r="T420" i="1" s="1"/>
  <c r="S419" i="1"/>
  <c r="S418" i="1"/>
  <c r="U417" i="1"/>
  <c r="U416" i="1" s="1"/>
  <c r="T417" i="1"/>
  <c r="T416" i="1" s="1"/>
  <c r="S415" i="1"/>
  <c r="U414" i="1"/>
  <c r="U413" i="1" s="1"/>
  <c r="T414" i="1"/>
  <c r="T413" i="1" s="1"/>
  <c r="S412" i="1"/>
  <c r="U411" i="1"/>
  <c r="U410" i="1" s="1"/>
  <c r="T411" i="1"/>
  <c r="T410" i="1" s="1"/>
  <c r="U407" i="1"/>
  <c r="U406" i="1" s="1"/>
  <c r="U405" i="1" s="1"/>
  <c r="T407" i="1"/>
  <c r="T406" i="1" s="1"/>
  <c r="T405" i="1" s="1"/>
  <c r="S407" i="1"/>
  <c r="S406" i="1" s="1"/>
  <c r="S405" i="1" s="1"/>
  <c r="S403" i="1"/>
  <c r="U402" i="1"/>
  <c r="U401" i="1" s="1"/>
  <c r="T402" i="1"/>
  <c r="T401" i="1" s="1"/>
  <c r="T400" i="1"/>
  <c r="U399" i="1"/>
  <c r="S399" i="1"/>
  <c r="T398" i="1"/>
  <c r="U397" i="1"/>
  <c r="S397" i="1"/>
  <c r="T396" i="1"/>
  <c r="U395" i="1"/>
  <c r="U394" i="1" s="1"/>
  <c r="S395" i="1"/>
  <c r="T393" i="1"/>
  <c r="U392" i="1"/>
  <c r="U391" i="1" s="1"/>
  <c r="S392" i="1"/>
  <c r="S391" i="1" s="1"/>
  <c r="T384" i="1"/>
  <c r="U383" i="1"/>
  <c r="S383" i="1"/>
  <c r="T382" i="1"/>
  <c r="U381" i="1"/>
  <c r="S381" i="1"/>
  <c r="S378" i="1"/>
  <c r="U377" i="1"/>
  <c r="U376" i="1" s="1"/>
  <c r="T377" i="1"/>
  <c r="T376" i="1" s="1"/>
  <c r="U374" i="1"/>
  <c r="T374" i="1"/>
  <c r="T373" i="1" s="1"/>
  <c r="S374" i="1"/>
  <c r="S373" i="1" s="1"/>
  <c r="U373" i="1"/>
  <c r="U371" i="1"/>
  <c r="U370" i="1" s="1"/>
  <c r="T371" i="1"/>
  <c r="T370" i="1" s="1"/>
  <c r="S371" i="1"/>
  <c r="S370" i="1" s="1"/>
  <c r="T369" i="1"/>
  <c r="U368" i="1"/>
  <c r="U367" i="1" s="1"/>
  <c r="S368" i="1"/>
  <c r="S367" i="1" s="1"/>
  <c r="T366" i="1"/>
  <c r="U365" i="1"/>
  <c r="U364" i="1" s="1"/>
  <c r="S365" i="1"/>
  <c r="S364" i="1" s="1"/>
  <c r="T363" i="1"/>
  <c r="T293" i="3" s="1"/>
  <c r="T292" i="3" s="1"/>
  <c r="T291" i="3" s="1"/>
  <c r="U362" i="1"/>
  <c r="U361" i="1" s="1"/>
  <c r="S362" i="1"/>
  <c r="S361" i="1" s="1"/>
  <c r="T360" i="1"/>
  <c r="T290" i="3" s="1"/>
  <c r="T289" i="3" s="1"/>
  <c r="T288" i="3" s="1"/>
  <c r="U359" i="1"/>
  <c r="U358" i="1" s="1"/>
  <c r="S359" i="1"/>
  <c r="S358" i="1" s="1"/>
  <c r="T357" i="1"/>
  <c r="U356" i="1"/>
  <c r="U355" i="1" s="1"/>
  <c r="S356" i="1"/>
  <c r="S355" i="1" s="1"/>
  <c r="U352" i="1"/>
  <c r="U351" i="1" s="1"/>
  <c r="T352" i="1"/>
  <c r="T351" i="1" s="1"/>
  <c r="S352" i="1"/>
  <c r="S351" i="1" s="1"/>
  <c r="U349" i="1"/>
  <c r="U348" i="1" s="1"/>
  <c r="T349" i="1"/>
  <c r="T348" i="1" s="1"/>
  <c r="S349" i="1"/>
  <c r="S348" i="1" s="1"/>
  <c r="U346" i="1"/>
  <c r="U345" i="1" s="1"/>
  <c r="T346" i="1"/>
  <c r="T345" i="1" s="1"/>
  <c r="S346" i="1"/>
  <c r="S345" i="1" s="1"/>
  <c r="U340" i="1"/>
  <c r="U339" i="1" s="1"/>
  <c r="T340" i="1"/>
  <c r="T339" i="1" s="1"/>
  <c r="S340" i="1"/>
  <c r="S339" i="1" s="1"/>
  <c r="S338" i="1"/>
  <c r="S253" i="3" s="1"/>
  <c r="S252" i="3" s="1"/>
  <c r="S251" i="3" s="1"/>
  <c r="U337" i="1"/>
  <c r="U336" i="1" s="1"/>
  <c r="T337" i="1"/>
  <c r="T336" i="1" s="1"/>
  <c r="U334" i="1"/>
  <c r="U333" i="1" s="1"/>
  <c r="T334" i="1"/>
  <c r="T333" i="1" s="1"/>
  <c r="S334" i="1"/>
  <c r="S333" i="1" s="1"/>
  <c r="U331" i="1"/>
  <c r="U330" i="1" s="1"/>
  <c r="T331" i="1"/>
  <c r="T330" i="1" s="1"/>
  <c r="S331" i="1"/>
  <c r="S330" i="1" s="1"/>
  <c r="U328" i="1"/>
  <c r="U327" i="1" s="1"/>
  <c r="T328" i="1"/>
  <c r="T327" i="1" s="1"/>
  <c r="S328" i="1"/>
  <c r="S327" i="1" s="1"/>
  <c r="T326" i="1"/>
  <c r="U325" i="1"/>
  <c r="U324" i="1" s="1"/>
  <c r="S325" i="1"/>
  <c r="S324" i="1" s="1"/>
  <c r="T323" i="1"/>
  <c r="T238" i="3" s="1"/>
  <c r="T237" i="3" s="1"/>
  <c r="T236" i="3" s="1"/>
  <c r="U322" i="1"/>
  <c r="U321" i="1" s="1"/>
  <c r="S322" i="1"/>
  <c r="S321" i="1" s="1"/>
  <c r="T320" i="1"/>
  <c r="T235" i="3" s="1"/>
  <c r="T234" i="3" s="1"/>
  <c r="T233" i="3" s="1"/>
  <c r="U319" i="1"/>
  <c r="U318" i="1" s="1"/>
  <c r="S319" i="1"/>
  <c r="S318" i="1" s="1"/>
  <c r="T317" i="1"/>
  <c r="U316" i="1"/>
  <c r="U315" i="1" s="1"/>
  <c r="S316" i="1"/>
  <c r="S315" i="1" s="1"/>
  <c r="T314" i="1"/>
  <c r="U313" i="1"/>
  <c r="U312" i="1" s="1"/>
  <c r="S313" i="1"/>
  <c r="S312" i="1" s="1"/>
  <c r="S311" i="1"/>
  <c r="U310" i="1"/>
  <c r="U309" i="1" s="1"/>
  <c r="T310" i="1"/>
  <c r="T309" i="1" s="1"/>
  <c r="U306" i="1"/>
  <c r="U305" i="1" s="1"/>
  <c r="T306" i="1"/>
  <c r="T305" i="1" s="1"/>
  <c r="S306" i="1"/>
  <c r="S305" i="1" s="1"/>
  <c r="U303" i="1"/>
  <c r="U302" i="1" s="1"/>
  <c r="T303" i="1"/>
  <c r="T302" i="1" s="1"/>
  <c r="S303" i="1"/>
  <c r="S302" i="1" s="1"/>
  <c r="S301" i="1"/>
  <c r="U300" i="1"/>
  <c r="U299" i="1" s="1"/>
  <c r="T300" i="1"/>
  <c r="T299" i="1" s="1"/>
  <c r="T298" i="1"/>
  <c r="U297" i="1"/>
  <c r="U296" i="1" s="1"/>
  <c r="S297" i="1"/>
  <c r="S296" i="1" s="1"/>
  <c r="T295" i="1"/>
  <c r="U294" i="1"/>
  <c r="U293" i="1" s="1"/>
  <c r="S294" i="1"/>
  <c r="S293" i="1" s="1"/>
  <c r="T292" i="1"/>
  <c r="U291" i="1"/>
  <c r="U290" i="1" s="1"/>
  <c r="S291" i="1"/>
  <c r="S290" i="1" s="1"/>
  <c r="T289" i="1"/>
  <c r="U288" i="1"/>
  <c r="U287" i="1" s="1"/>
  <c r="S288" i="1"/>
  <c r="S287" i="1" s="1"/>
  <c r="T286" i="1"/>
  <c r="U285" i="1"/>
  <c r="U284" i="1" s="1"/>
  <c r="S285" i="1"/>
  <c r="S284" i="1" s="1"/>
  <c r="S283" i="1"/>
  <c r="U282" i="1"/>
  <c r="U281" i="1" s="1"/>
  <c r="T282" i="1"/>
  <c r="T281" i="1" s="1"/>
  <c r="S282" i="1"/>
  <c r="S281" i="1" s="1"/>
  <c r="U275" i="1"/>
  <c r="U274" i="1" s="1"/>
  <c r="T275" i="1"/>
  <c r="T274" i="1" s="1"/>
  <c r="S275" i="1"/>
  <c r="S274" i="1" s="1"/>
  <c r="U273" i="1"/>
  <c r="T272" i="1"/>
  <c r="S272" i="1"/>
  <c r="U271" i="1"/>
  <c r="T270" i="1"/>
  <c r="T269" i="1" s="1"/>
  <c r="S270" i="1"/>
  <c r="T268" i="1"/>
  <c r="U267" i="1"/>
  <c r="U266" i="1" s="1"/>
  <c r="S267" i="1"/>
  <c r="S266" i="1" s="1"/>
  <c r="T265" i="1"/>
  <c r="U264" i="1"/>
  <c r="S264" i="1"/>
  <c r="T263" i="1"/>
  <c r="U262" i="1"/>
  <c r="S262" i="1"/>
  <c r="T260" i="1"/>
  <c r="U259" i="1"/>
  <c r="S259" i="1"/>
  <c r="T258" i="1"/>
  <c r="U257" i="1"/>
  <c r="U256" i="1" s="1"/>
  <c r="S257" i="1"/>
  <c r="S256" i="1" s="1"/>
  <c r="U253" i="1"/>
  <c r="U252" i="1" s="1"/>
  <c r="T253" i="1"/>
  <c r="T252" i="1" s="1"/>
  <c r="S253" i="1"/>
  <c r="S252" i="1" s="1"/>
  <c r="T251" i="1"/>
  <c r="T250" i="1" s="1"/>
  <c r="T249" i="1" s="1"/>
  <c r="U250" i="1"/>
  <c r="U249" i="1" s="1"/>
  <c r="S250" i="1"/>
  <c r="S249" i="1" s="1"/>
  <c r="T246" i="1"/>
  <c r="T245" i="1" s="1"/>
  <c r="T244" i="1" s="1"/>
  <c r="T243" i="1" s="1"/>
  <c r="U245" i="1"/>
  <c r="U244" i="1" s="1"/>
  <c r="U243" i="1" s="1"/>
  <c r="S245" i="1"/>
  <c r="S244" i="1" s="1"/>
  <c r="S243" i="1" s="1"/>
  <c r="U241" i="1"/>
  <c r="U240" i="1" s="1"/>
  <c r="T241" i="1"/>
  <c r="T240" i="1" s="1"/>
  <c r="S241" i="1"/>
  <c r="S240" i="1" s="1"/>
  <c r="U238" i="1"/>
  <c r="U237" i="1" s="1"/>
  <c r="T238" i="1"/>
  <c r="T237" i="1" s="1"/>
  <c r="S238" i="1"/>
  <c r="S237" i="1" s="1"/>
  <c r="S236" i="1" s="1"/>
  <c r="T235" i="1"/>
  <c r="U234" i="1"/>
  <c r="U233" i="1" s="1"/>
  <c r="U232" i="1" s="1"/>
  <c r="S234" i="1"/>
  <c r="S233" i="1" s="1"/>
  <c r="S232" i="1" s="1"/>
  <c r="T230" i="1"/>
  <c r="U229" i="1"/>
  <c r="U228" i="1" s="1"/>
  <c r="U227" i="1" s="1"/>
  <c r="S229" i="1"/>
  <c r="S228" i="1" s="1"/>
  <c r="S227" i="1" s="1"/>
  <c r="U225" i="1"/>
  <c r="U224" i="1" s="1"/>
  <c r="T225" i="1"/>
  <c r="T224" i="1" s="1"/>
  <c r="S225" i="1"/>
  <c r="S224" i="1" s="1"/>
  <c r="T223" i="1"/>
  <c r="U222" i="1"/>
  <c r="U221" i="1" s="1"/>
  <c r="S222" i="1"/>
  <c r="S221" i="1" s="1"/>
  <c r="U219" i="1"/>
  <c r="U218" i="1" s="1"/>
  <c r="T219" i="1"/>
  <c r="T218" i="1" s="1"/>
  <c r="S219" i="1"/>
  <c r="S218" i="1" s="1"/>
  <c r="U216" i="1"/>
  <c r="U215" i="1" s="1"/>
  <c r="T216" i="1"/>
  <c r="T215" i="1" s="1"/>
  <c r="S216" i="1"/>
  <c r="S215" i="1" s="1"/>
  <c r="U213" i="1"/>
  <c r="U212" i="1" s="1"/>
  <c r="T213" i="1"/>
  <c r="T212" i="1" s="1"/>
  <c r="S213" i="1"/>
  <c r="S212" i="1" s="1"/>
  <c r="U210" i="1"/>
  <c r="U209" i="1" s="1"/>
  <c r="T210" i="1"/>
  <c r="T209" i="1" s="1"/>
  <c r="S210" i="1"/>
  <c r="S209" i="1" s="1"/>
  <c r="U208" i="1"/>
  <c r="T207" i="1"/>
  <c r="S207" i="1"/>
  <c r="U206" i="1"/>
  <c r="T205" i="1"/>
  <c r="S205" i="1"/>
  <c r="T203" i="1"/>
  <c r="T202" i="1" s="1"/>
  <c r="U202" i="1"/>
  <c r="S202" i="1"/>
  <c r="T201" i="1"/>
  <c r="T200" i="1" s="1"/>
  <c r="U200" i="1"/>
  <c r="U199" i="1" s="1"/>
  <c r="S200" i="1"/>
  <c r="S199" i="1" s="1"/>
  <c r="T198" i="1"/>
  <c r="T197" i="1" s="1"/>
  <c r="T196" i="1" s="1"/>
  <c r="U197" i="1"/>
  <c r="U196" i="1" s="1"/>
  <c r="S197" i="1"/>
  <c r="S196" i="1" s="1"/>
  <c r="T195" i="1"/>
  <c r="U194" i="1"/>
  <c r="U193" i="1" s="1"/>
  <c r="S194" i="1"/>
  <c r="S193" i="1" s="1"/>
  <c r="S192" i="1"/>
  <c r="U191" i="1"/>
  <c r="U190" i="1" s="1"/>
  <c r="T191" i="1"/>
  <c r="T190" i="1" s="1"/>
  <c r="S187" i="1"/>
  <c r="U186" i="1"/>
  <c r="U185" i="1" s="1"/>
  <c r="T186" i="1"/>
  <c r="T185" i="1" s="1"/>
  <c r="T184" i="1"/>
  <c r="T183" i="1" s="1"/>
  <c r="T182" i="1" s="1"/>
  <c r="U183" i="1"/>
  <c r="U182" i="1" s="1"/>
  <c r="S183" i="1"/>
  <c r="S182" i="1" s="1"/>
  <c r="T181" i="1"/>
  <c r="T180" i="1" s="1"/>
  <c r="T179" i="1" s="1"/>
  <c r="U180" i="1"/>
  <c r="U179" i="1" s="1"/>
  <c r="S180" i="1"/>
  <c r="S179" i="1" s="1"/>
  <c r="T178" i="1"/>
  <c r="T177" i="1" s="1"/>
  <c r="T176" i="1" s="1"/>
  <c r="U177" i="1"/>
  <c r="U176" i="1" s="1"/>
  <c r="S177" i="1"/>
  <c r="S176" i="1" s="1"/>
  <c r="T175" i="1"/>
  <c r="T174" i="1" s="1"/>
  <c r="T173" i="1" s="1"/>
  <c r="U174" i="1"/>
  <c r="U173" i="1" s="1"/>
  <c r="S174" i="1"/>
  <c r="S173" i="1" s="1"/>
  <c r="U171" i="1"/>
  <c r="U170" i="1" s="1"/>
  <c r="T171" i="1"/>
  <c r="T170" i="1" s="1"/>
  <c r="S171" i="1"/>
  <c r="S170" i="1" s="1"/>
  <c r="U166" i="1"/>
  <c r="U165" i="1" s="1"/>
  <c r="T166" i="1"/>
  <c r="T165" i="1" s="1"/>
  <c r="S166" i="1"/>
  <c r="S165" i="1" s="1"/>
  <c r="U163" i="1"/>
  <c r="U162" i="1" s="1"/>
  <c r="T163" i="1"/>
  <c r="T162" i="1" s="1"/>
  <c r="S163" i="1"/>
  <c r="S162" i="1" s="1"/>
  <c r="U160" i="1"/>
  <c r="U159" i="1" s="1"/>
  <c r="T160" i="1"/>
  <c r="T159" i="1" s="1"/>
  <c r="S160" i="1"/>
  <c r="S159" i="1" s="1"/>
  <c r="U156" i="1"/>
  <c r="U155" i="1" s="1"/>
  <c r="U154" i="1" s="1"/>
  <c r="T156" i="1"/>
  <c r="T155" i="1" s="1"/>
  <c r="T154" i="1" s="1"/>
  <c r="S156" i="1"/>
  <c r="S155" i="1" s="1"/>
  <c r="S154" i="1" s="1"/>
  <c r="U152" i="1"/>
  <c r="U151" i="1" s="1"/>
  <c r="T152" i="1"/>
  <c r="T151" i="1" s="1"/>
  <c r="S152" i="1"/>
  <c r="S151" i="1" s="1"/>
  <c r="U149" i="1"/>
  <c r="U148" i="1" s="1"/>
  <c r="T149" i="1"/>
  <c r="T148" i="1" s="1"/>
  <c r="S149" i="1"/>
  <c r="S148" i="1" s="1"/>
  <c r="T147" i="1"/>
  <c r="U146" i="1"/>
  <c r="U145" i="1" s="1"/>
  <c r="S146" i="1"/>
  <c r="S145" i="1" s="1"/>
  <c r="T144" i="1"/>
  <c r="U143" i="1"/>
  <c r="U142" i="1" s="1"/>
  <c r="S143" i="1"/>
  <c r="S142" i="1" s="1"/>
  <c r="T141" i="1"/>
  <c r="U140" i="1"/>
  <c r="U139" i="1" s="1"/>
  <c r="S140" i="1"/>
  <c r="S139" i="1" s="1"/>
  <c r="T138" i="1"/>
  <c r="U137" i="1"/>
  <c r="U136" i="1" s="1"/>
  <c r="S137" i="1"/>
  <c r="S136" i="1" s="1"/>
  <c r="T134" i="1"/>
  <c r="U133" i="1"/>
  <c r="U132" i="1" s="1"/>
  <c r="S133" i="1"/>
  <c r="S132" i="1" s="1"/>
  <c r="T131" i="1"/>
  <c r="T128" i="1"/>
  <c r="U127" i="1"/>
  <c r="U126" i="1" s="1"/>
  <c r="U125" i="1" s="1"/>
  <c r="S127" i="1"/>
  <c r="S126" i="1" s="1"/>
  <c r="T120" i="1"/>
  <c r="T119" i="1" s="1"/>
  <c r="T118" i="1" s="1"/>
  <c r="T117" i="1" s="1"/>
  <c r="U119" i="1"/>
  <c r="U118" i="1" s="1"/>
  <c r="U117" i="1" s="1"/>
  <c r="S119" i="1"/>
  <c r="S118" i="1" s="1"/>
  <c r="S117" i="1" s="1"/>
  <c r="T116" i="1"/>
  <c r="T115" i="1" s="1"/>
  <c r="T114" i="1" s="1"/>
  <c r="T113" i="1" s="1"/>
  <c r="U115" i="1"/>
  <c r="U114" i="1" s="1"/>
  <c r="U113" i="1" s="1"/>
  <c r="S115" i="1"/>
  <c r="S114" i="1" s="1"/>
  <c r="S113" i="1" s="1"/>
  <c r="T112" i="1"/>
  <c r="U111" i="1"/>
  <c r="U110" i="1" s="1"/>
  <c r="S111" i="1"/>
  <c r="S110" i="1" s="1"/>
  <c r="T109" i="1"/>
  <c r="U108" i="1"/>
  <c r="U107" i="1" s="1"/>
  <c r="S108" i="1"/>
  <c r="S107" i="1" s="1"/>
  <c r="S105" i="1"/>
  <c r="U104" i="1"/>
  <c r="U103" i="1" s="1"/>
  <c r="U102" i="1" s="1"/>
  <c r="T104" i="1"/>
  <c r="T103" i="1" s="1"/>
  <c r="T102" i="1" s="1"/>
  <c r="T100" i="1"/>
  <c r="T99" i="1" s="1"/>
  <c r="T98" i="1" s="1"/>
  <c r="U99" i="1"/>
  <c r="U98" i="1" s="1"/>
  <c r="S99" i="1"/>
  <c r="S98" i="1" s="1"/>
  <c r="T97" i="1"/>
  <c r="T96" i="1" s="1"/>
  <c r="U96" i="1"/>
  <c r="S96" i="1"/>
  <c r="T95" i="1"/>
  <c r="T94" i="1" s="1"/>
  <c r="U94" i="1"/>
  <c r="S94" i="1"/>
  <c r="T93" i="1"/>
  <c r="T92" i="1" s="1"/>
  <c r="U92" i="1"/>
  <c r="U91" i="1" s="1"/>
  <c r="S92" i="1"/>
  <c r="S91" i="1" s="1"/>
  <c r="S88" i="1"/>
  <c r="S87" i="1" s="1"/>
  <c r="U87" i="1"/>
  <c r="T87" i="1"/>
  <c r="U85" i="1"/>
  <c r="T85" i="1"/>
  <c r="S85" i="1"/>
  <c r="U83" i="1"/>
  <c r="U481" i="1" s="1"/>
  <c r="T83" i="1"/>
  <c r="T481" i="1" s="1"/>
  <c r="S83" i="1"/>
  <c r="S481" i="1" s="1"/>
  <c r="U78" i="1"/>
  <c r="U77" i="1" s="1"/>
  <c r="T78" i="1"/>
  <c r="T77" i="1" s="1"/>
  <c r="S78" i="1"/>
  <c r="S77" i="1" s="1"/>
  <c r="T76" i="1"/>
  <c r="U75" i="1"/>
  <c r="U74" i="1" s="1"/>
  <c r="S75" i="1"/>
  <c r="S74" i="1" s="1"/>
  <c r="T73" i="1"/>
  <c r="T72" i="1" s="1"/>
  <c r="T71" i="1" s="1"/>
  <c r="U72" i="1"/>
  <c r="U71" i="1" s="1"/>
  <c r="S72" i="1"/>
  <c r="S71" i="1" s="1"/>
  <c r="T70" i="1"/>
  <c r="T69" i="1" s="1"/>
  <c r="T68" i="1" s="1"/>
  <c r="U69" i="1"/>
  <c r="U68" i="1" s="1"/>
  <c r="S69" i="1"/>
  <c r="S68" i="1" s="1"/>
  <c r="T67" i="1"/>
  <c r="T66" i="1" s="1"/>
  <c r="T65" i="1" s="1"/>
  <c r="U66" i="1"/>
  <c r="U65" i="1" s="1"/>
  <c r="S66" i="1"/>
  <c r="S65" i="1" s="1"/>
  <c r="T64" i="1"/>
  <c r="U63" i="1"/>
  <c r="U62" i="1" s="1"/>
  <c r="S63" i="1"/>
  <c r="S62" i="1" s="1"/>
  <c r="U60" i="1"/>
  <c r="U59" i="1" s="1"/>
  <c r="T60" i="1"/>
  <c r="T59" i="1" s="1"/>
  <c r="S60" i="1"/>
  <c r="S59" i="1" s="1"/>
  <c r="S57" i="1"/>
  <c r="U56" i="1"/>
  <c r="U55" i="1" s="1"/>
  <c r="U54" i="1" s="1"/>
  <c r="T56" i="1"/>
  <c r="T55" i="1" s="1"/>
  <c r="T54" i="1" s="1"/>
  <c r="U53" i="1"/>
  <c r="T52" i="1"/>
  <c r="T51" i="1" s="1"/>
  <c r="S52" i="1"/>
  <c r="S51" i="1" s="1"/>
  <c r="T50" i="1"/>
  <c r="T49" i="1" s="1"/>
  <c r="T48" i="1" s="1"/>
  <c r="U49" i="1"/>
  <c r="U48" i="1" s="1"/>
  <c r="S49" i="1"/>
  <c r="S48" i="1" s="1"/>
  <c r="T47" i="1"/>
  <c r="T46" i="1" s="1"/>
  <c r="T45" i="1" s="1"/>
  <c r="U46" i="1"/>
  <c r="U45" i="1" s="1"/>
  <c r="S46" i="1"/>
  <c r="S45" i="1" s="1"/>
  <c r="T44" i="1"/>
  <c r="T43" i="1" s="1"/>
  <c r="T42" i="1" s="1"/>
  <c r="U43" i="1"/>
  <c r="U42" i="1" s="1"/>
  <c r="S43" i="1"/>
  <c r="S42" i="1" s="1"/>
  <c r="T41" i="1"/>
  <c r="T40" i="1" s="1"/>
  <c r="U40" i="1"/>
  <c r="S40" i="1"/>
  <c r="T39" i="1"/>
  <c r="T37" i="1"/>
  <c r="U36" i="1"/>
  <c r="S36" i="1"/>
  <c r="T35" i="1"/>
  <c r="T34" i="1" s="1"/>
  <c r="U34" i="1"/>
  <c r="S34" i="1"/>
  <c r="S33" i="1" s="1"/>
  <c r="T32" i="1"/>
  <c r="T31" i="1" s="1"/>
  <c r="T30" i="1" s="1"/>
  <c r="U31" i="1"/>
  <c r="U30" i="1" s="1"/>
  <c r="S31" i="1"/>
  <c r="S30" i="1" s="1"/>
  <c r="Q474" i="1"/>
  <c r="P473" i="1"/>
  <c r="P472" i="1" s="1"/>
  <c r="O473" i="1"/>
  <c r="O472" i="1" s="1"/>
  <c r="P471" i="1"/>
  <c r="Q470" i="1"/>
  <c r="Q469" i="1" s="1"/>
  <c r="O470" i="1"/>
  <c r="O469" i="1" s="1"/>
  <c r="P468" i="1"/>
  <c r="Q467" i="1"/>
  <c r="Q466" i="1" s="1"/>
  <c r="O467" i="1"/>
  <c r="O466" i="1" s="1"/>
  <c r="P462" i="1"/>
  <c r="Q461" i="1"/>
  <c r="O461" i="1"/>
  <c r="P460" i="1"/>
  <c r="Q459" i="1"/>
  <c r="O459" i="1"/>
  <c r="P454" i="1"/>
  <c r="Q453" i="1"/>
  <c r="Q452" i="1" s="1"/>
  <c r="Q451" i="1" s="1"/>
  <c r="O453" i="1"/>
  <c r="O452" i="1" s="1"/>
  <c r="O451" i="1" s="1"/>
  <c r="O450" i="1"/>
  <c r="Q449" i="1"/>
  <c r="Q448" i="1" s="1"/>
  <c r="Q447" i="1" s="1"/>
  <c r="Q446" i="1" s="1"/>
  <c r="P449" i="1"/>
  <c r="P448" i="1" s="1"/>
  <c r="P447" i="1" s="1"/>
  <c r="Q444" i="1"/>
  <c r="P444" i="1"/>
  <c r="O444" i="1"/>
  <c r="Q443" i="1"/>
  <c r="Q442" i="1" s="1"/>
  <c r="P443" i="1"/>
  <c r="P442" i="1" s="1"/>
  <c r="O443" i="1"/>
  <c r="O442" i="1" s="1"/>
  <c r="P441" i="1"/>
  <c r="Q440" i="1"/>
  <c r="Q439" i="1" s="1"/>
  <c r="Q438" i="1" s="1"/>
  <c r="O440" i="1"/>
  <c r="O439" i="1" s="1"/>
  <c r="O438" i="1" s="1"/>
  <c r="Q437" i="1"/>
  <c r="P436" i="1"/>
  <c r="P435" i="1" s="1"/>
  <c r="O436" i="1"/>
  <c r="O435" i="1" s="1"/>
  <c r="P434" i="1"/>
  <c r="Q433" i="1"/>
  <c r="O433" i="1"/>
  <c r="P432" i="1"/>
  <c r="Q431" i="1"/>
  <c r="O431" i="1"/>
  <c r="O426" i="1"/>
  <c r="Q425" i="1"/>
  <c r="Q424" i="1" s="1"/>
  <c r="Q423" i="1" s="1"/>
  <c r="P425" i="1"/>
  <c r="P424" i="1" s="1"/>
  <c r="P423" i="1" s="1"/>
  <c r="O422" i="1"/>
  <c r="Q421" i="1"/>
  <c r="Q420" i="1" s="1"/>
  <c r="P421" i="1"/>
  <c r="P420" i="1" s="1"/>
  <c r="O419" i="1"/>
  <c r="O418" i="1"/>
  <c r="Q417" i="1"/>
  <c r="Q416" i="1" s="1"/>
  <c r="P417" i="1"/>
  <c r="P416" i="1" s="1"/>
  <c r="O415" i="1"/>
  <c r="O414" i="1" s="1"/>
  <c r="O413" i="1" s="1"/>
  <c r="Q414" i="1"/>
  <c r="Q413" i="1" s="1"/>
  <c r="P414" i="1"/>
  <c r="P413" i="1" s="1"/>
  <c r="O412" i="1"/>
  <c r="O411" i="1" s="1"/>
  <c r="O410" i="1" s="1"/>
  <c r="Q411" i="1"/>
  <c r="Q410" i="1" s="1"/>
  <c r="P411" i="1"/>
  <c r="P410" i="1" s="1"/>
  <c r="Q407" i="1"/>
  <c r="Q406" i="1" s="1"/>
  <c r="Q405" i="1" s="1"/>
  <c r="P407" i="1"/>
  <c r="P406" i="1" s="1"/>
  <c r="P405" i="1" s="1"/>
  <c r="O407" i="1"/>
  <c r="O406" i="1" s="1"/>
  <c r="O405" i="1" s="1"/>
  <c r="O403" i="1"/>
  <c r="Q402" i="1"/>
  <c r="Q401" i="1" s="1"/>
  <c r="P402" i="1"/>
  <c r="P401" i="1" s="1"/>
  <c r="P400" i="1"/>
  <c r="Q399" i="1"/>
  <c r="O399" i="1"/>
  <c r="P398" i="1"/>
  <c r="Q397" i="1"/>
  <c r="O397" i="1"/>
  <c r="P396" i="1"/>
  <c r="Q395" i="1"/>
  <c r="O395" i="1"/>
  <c r="P393" i="1"/>
  <c r="Q392" i="1"/>
  <c r="Q391" i="1" s="1"/>
  <c r="O392" i="1"/>
  <c r="O391" i="1" s="1"/>
  <c r="P384" i="1"/>
  <c r="Q383" i="1"/>
  <c r="O383" i="1"/>
  <c r="P382" i="1"/>
  <c r="Q381" i="1"/>
  <c r="O381" i="1"/>
  <c r="O378" i="1"/>
  <c r="Q377" i="1"/>
  <c r="Q376" i="1" s="1"/>
  <c r="P377" i="1"/>
  <c r="P376" i="1" s="1"/>
  <c r="Q374" i="1"/>
  <c r="Q373" i="1" s="1"/>
  <c r="P374" i="1"/>
  <c r="P373" i="1" s="1"/>
  <c r="O374" i="1"/>
  <c r="O373" i="1" s="1"/>
  <c r="Q371" i="1"/>
  <c r="Q370" i="1" s="1"/>
  <c r="P371" i="1"/>
  <c r="P370" i="1" s="1"/>
  <c r="O371" i="1"/>
  <c r="O370" i="1" s="1"/>
  <c r="P369" i="1"/>
  <c r="Q368" i="1"/>
  <c r="Q367" i="1" s="1"/>
  <c r="O368" i="1"/>
  <c r="O367" i="1" s="1"/>
  <c r="P366" i="1"/>
  <c r="Q365" i="1"/>
  <c r="Q364" i="1" s="1"/>
  <c r="O365" i="1"/>
  <c r="O364" i="1" s="1"/>
  <c r="P363" i="1"/>
  <c r="P293" i="3" s="1"/>
  <c r="P292" i="3" s="1"/>
  <c r="P291" i="3" s="1"/>
  <c r="Q362" i="1"/>
  <c r="Q361" i="1" s="1"/>
  <c r="O362" i="1"/>
  <c r="O361" i="1" s="1"/>
  <c r="P360" i="1"/>
  <c r="Q359" i="1"/>
  <c r="Q358" i="1" s="1"/>
  <c r="O359" i="1"/>
  <c r="O358" i="1" s="1"/>
  <c r="P357" i="1"/>
  <c r="Q356" i="1"/>
  <c r="Q355" i="1" s="1"/>
  <c r="O356" i="1"/>
  <c r="O355" i="1" s="1"/>
  <c r="Q352" i="1"/>
  <c r="Q351" i="1" s="1"/>
  <c r="P352" i="1"/>
  <c r="P351" i="1" s="1"/>
  <c r="O352" i="1"/>
  <c r="O351" i="1" s="1"/>
  <c r="Q349" i="1"/>
  <c r="Q348" i="1" s="1"/>
  <c r="P349" i="1"/>
  <c r="P348" i="1" s="1"/>
  <c r="O349" i="1"/>
  <c r="O348" i="1" s="1"/>
  <c r="Q346" i="1"/>
  <c r="Q345" i="1" s="1"/>
  <c r="P346" i="1"/>
  <c r="P345" i="1" s="1"/>
  <c r="O346" i="1"/>
  <c r="O345" i="1" s="1"/>
  <c r="Q340" i="1"/>
  <c r="Q339" i="1" s="1"/>
  <c r="P340" i="1"/>
  <c r="P339" i="1" s="1"/>
  <c r="O340" i="1"/>
  <c r="O339" i="1" s="1"/>
  <c r="O338" i="1"/>
  <c r="Q337" i="1"/>
  <c r="Q336" i="1" s="1"/>
  <c r="P337" i="1"/>
  <c r="P336" i="1" s="1"/>
  <c r="Q334" i="1"/>
  <c r="Q333" i="1" s="1"/>
  <c r="P334" i="1"/>
  <c r="P333" i="1" s="1"/>
  <c r="O334" i="1"/>
  <c r="O333" i="1" s="1"/>
  <c r="Q331" i="1"/>
  <c r="Q330" i="1" s="1"/>
  <c r="P331" i="1"/>
  <c r="P330" i="1" s="1"/>
  <c r="O331" i="1"/>
  <c r="O330" i="1" s="1"/>
  <c r="Q328" i="1"/>
  <c r="Q327" i="1" s="1"/>
  <c r="P328" i="1"/>
  <c r="P327" i="1" s="1"/>
  <c r="O328" i="1"/>
  <c r="O327" i="1" s="1"/>
  <c r="P326" i="1"/>
  <c r="Q325" i="1"/>
  <c r="Q324" i="1" s="1"/>
  <c r="O325" i="1"/>
  <c r="O324" i="1" s="1"/>
  <c r="P323" i="1"/>
  <c r="Q322" i="1"/>
  <c r="Q321" i="1" s="1"/>
  <c r="O322" i="1"/>
  <c r="O321" i="1" s="1"/>
  <c r="P320" i="1"/>
  <c r="Q319" i="1"/>
  <c r="Q318" i="1" s="1"/>
  <c r="O319" i="1"/>
  <c r="O318" i="1" s="1"/>
  <c r="P317" i="1"/>
  <c r="Q316" i="1"/>
  <c r="Q315" i="1" s="1"/>
  <c r="O316" i="1"/>
  <c r="O315" i="1" s="1"/>
  <c r="P314" i="1"/>
  <c r="Q313" i="1"/>
  <c r="Q312" i="1" s="1"/>
  <c r="O313" i="1"/>
  <c r="O312" i="1" s="1"/>
  <c r="O311" i="1"/>
  <c r="Q310" i="1"/>
  <c r="Q309" i="1" s="1"/>
  <c r="P310" i="1"/>
  <c r="P309" i="1" s="1"/>
  <c r="Q306" i="1"/>
  <c r="Q305" i="1" s="1"/>
  <c r="P306" i="1"/>
  <c r="P305" i="1" s="1"/>
  <c r="O306" i="1"/>
  <c r="O305" i="1" s="1"/>
  <c r="Q303" i="1"/>
  <c r="Q302" i="1" s="1"/>
  <c r="P303" i="1"/>
  <c r="P302" i="1" s="1"/>
  <c r="O303" i="1"/>
  <c r="O302" i="1" s="1"/>
  <c r="O301" i="1"/>
  <c r="O216" i="3" s="1"/>
  <c r="O215" i="3" s="1"/>
  <c r="O214" i="3" s="1"/>
  <c r="Q300" i="1"/>
  <c r="Q299" i="1" s="1"/>
  <c r="P300" i="1"/>
  <c r="P299" i="1" s="1"/>
  <c r="P298" i="1"/>
  <c r="Q297" i="1"/>
  <c r="Q296" i="1" s="1"/>
  <c r="O297" i="1"/>
  <c r="O296" i="1" s="1"/>
  <c r="P295" i="1"/>
  <c r="P294" i="1" s="1"/>
  <c r="P293" i="1" s="1"/>
  <c r="Q294" i="1"/>
  <c r="Q293" i="1" s="1"/>
  <c r="O294" i="1"/>
  <c r="O293" i="1" s="1"/>
  <c r="P292" i="1"/>
  <c r="Q291" i="1"/>
  <c r="Q290" i="1" s="1"/>
  <c r="P291" i="1"/>
  <c r="P290" i="1" s="1"/>
  <c r="O291" i="1"/>
  <c r="O290" i="1" s="1"/>
  <c r="P289" i="1"/>
  <c r="Q288" i="1"/>
  <c r="Q287" i="1" s="1"/>
  <c r="P288" i="1"/>
  <c r="P287" i="1" s="1"/>
  <c r="O288" i="1"/>
  <c r="O287" i="1" s="1"/>
  <c r="P286" i="1"/>
  <c r="Q285" i="1"/>
  <c r="Q284" i="1" s="1"/>
  <c r="O285" i="1"/>
  <c r="O284" i="1" s="1"/>
  <c r="O283" i="1"/>
  <c r="O282" i="1" s="1"/>
  <c r="O281" i="1" s="1"/>
  <c r="Q282" i="1"/>
  <c r="Q281" i="1" s="1"/>
  <c r="P282" i="1"/>
  <c r="P281" i="1" s="1"/>
  <c r="Q275" i="1"/>
  <c r="Q274" i="1" s="1"/>
  <c r="P275" i="1"/>
  <c r="P274" i="1" s="1"/>
  <c r="O275" i="1"/>
  <c r="O274" i="1" s="1"/>
  <c r="Q273" i="1"/>
  <c r="P272" i="1"/>
  <c r="O272" i="1"/>
  <c r="Q271" i="1"/>
  <c r="P270" i="1"/>
  <c r="O270" i="1"/>
  <c r="P268" i="1"/>
  <c r="Q267" i="1"/>
  <c r="Q266" i="1" s="1"/>
  <c r="O267" i="1"/>
  <c r="O266" i="1" s="1"/>
  <c r="P265" i="1"/>
  <c r="P264" i="1" s="1"/>
  <c r="Q264" i="1"/>
  <c r="O264" i="1"/>
  <c r="P263" i="1"/>
  <c r="P262" i="1" s="1"/>
  <c r="Q262" i="1"/>
  <c r="O262" i="1"/>
  <c r="P260" i="1"/>
  <c r="P259" i="1" s="1"/>
  <c r="Q259" i="1"/>
  <c r="O259" i="1"/>
  <c r="P258" i="1"/>
  <c r="P257" i="1" s="1"/>
  <c r="P256" i="1" s="1"/>
  <c r="Q257" i="1"/>
  <c r="O257" i="1"/>
  <c r="O256" i="1" s="1"/>
  <c r="Q253" i="1"/>
  <c r="Q252" i="1" s="1"/>
  <c r="P253" i="1"/>
  <c r="P252" i="1" s="1"/>
  <c r="O253" i="1"/>
  <c r="O252" i="1" s="1"/>
  <c r="P251" i="1"/>
  <c r="P250" i="1" s="1"/>
  <c r="P249" i="1" s="1"/>
  <c r="Q250" i="1"/>
  <c r="Q249" i="1" s="1"/>
  <c r="Q248" i="1" s="1"/>
  <c r="O250" i="1"/>
  <c r="O249" i="1" s="1"/>
  <c r="P246" i="1"/>
  <c r="Q245" i="1"/>
  <c r="Q244" i="1" s="1"/>
  <c r="Q243" i="1" s="1"/>
  <c r="O245" i="1"/>
  <c r="O244" i="1" s="1"/>
  <c r="O243" i="1" s="1"/>
  <c r="Q241" i="1"/>
  <c r="Q240" i="1" s="1"/>
  <c r="P241" i="1"/>
  <c r="P240" i="1" s="1"/>
  <c r="O241" i="1"/>
  <c r="O240" i="1" s="1"/>
  <c r="Q238" i="1"/>
  <c r="Q237" i="1" s="1"/>
  <c r="P238" i="1"/>
  <c r="P237" i="1" s="1"/>
  <c r="P235" i="1"/>
  <c r="Q234" i="1"/>
  <c r="Q233" i="1" s="1"/>
  <c r="Q232" i="1" s="1"/>
  <c r="O234" i="1"/>
  <c r="O233" i="1" s="1"/>
  <c r="O232" i="1" s="1"/>
  <c r="P230" i="1"/>
  <c r="Q229" i="1"/>
  <c r="Q228" i="1" s="1"/>
  <c r="Q227" i="1" s="1"/>
  <c r="O229" i="1"/>
  <c r="O228" i="1" s="1"/>
  <c r="O227" i="1" s="1"/>
  <c r="Q225" i="1"/>
  <c r="Q224" i="1" s="1"/>
  <c r="P225" i="1"/>
  <c r="P224" i="1" s="1"/>
  <c r="O225" i="1"/>
  <c r="O224" i="1" s="1"/>
  <c r="P223" i="1"/>
  <c r="P222" i="1" s="1"/>
  <c r="P221" i="1" s="1"/>
  <c r="Q222" i="1"/>
  <c r="Q221" i="1" s="1"/>
  <c r="O222" i="1"/>
  <c r="O221" i="1" s="1"/>
  <c r="Q219" i="1"/>
  <c r="Q218" i="1" s="1"/>
  <c r="P219" i="1"/>
  <c r="P218" i="1" s="1"/>
  <c r="O219" i="1"/>
  <c r="O218" i="1" s="1"/>
  <c r="Q216" i="1"/>
  <c r="Q215" i="1" s="1"/>
  <c r="P216" i="1"/>
  <c r="P215" i="1" s="1"/>
  <c r="O216" i="1"/>
  <c r="O215" i="1" s="1"/>
  <c r="Q213" i="1"/>
  <c r="Q212" i="1" s="1"/>
  <c r="P213" i="1"/>
  <c r="P212" i="1" s="1"/>
  <c r="O213" i="1"/>
  <c r="O212" i="1" s="1"/>
  <c r="Q210" i="1"/>
  <c r="Q209" i="1" s="1"/>
  <c r="P210" i="1"/>
  <c r="P209" i="1" s="1"/>
  <c r="O210" i="1"/>
  <c r="O209" i="1" s="1"/>
  <c r="Q208" i="1"/>
  <c r="P207" i="1"/>
  <c r="O207" i="1"/>
  <c r="Q206" i="1"/>
  <c r="P205" i="1"/>
  <c r="O205" i="1"/>
  <c r="P203" i="1"/>
  <c r="Q202" i="1"/>
  <c r="O202" i="1"/>
  <c r="P201" i="1"/>
  <c r="Q200" i="1"/>
  <c r="O200" i="1"/>
  <c r="P198" i="1"/>
  <c r="Q197" i="1"/>
  <c r="Q196" i="1" s="1"/>
  <c r="O197" i="1"/>
  <c r="O196" i="1" s="1"/>
  <c r="P195" i="1"/>
  <c r="Q194" i="1"/>
  <c r="Q193" i="1" s="1"/>
  <c r="O194" i="1"/>
  <c r="O193" i="1" s="1"/>
  <c r="O192" i="1"/>
  <c r="Q191" i="1"/>
  <c r="Q190" i="1" s="1"/>
  <c r="P191" i="1"/>
  <c r="P190" i="1" s="1"/>
  <c r="O187" i="1"/>
  <c r="Q186" i="1"/>
  <c r="Q185" i="1" s="1"/>
  <c r="P186" i="1"/>
  <c r="P185" i="1" s="1"/>
  <c r="P184" i="1"/>
  <c r="P183" i="1" s="1"/>
  <c r="P182" i="1" s="1"/>
  <c r="Q183" i="1"/>
  <c r="Q182" i="1" s="1"/>
  <c r="O183" i="1"/>
  <c r="O182" i="1" s="1"/>
  <c r="P181" i="1"/>
  <c r="P180" i="1" s="1"/>
  <c r="P179" i="1" s="1"/>
  <c r="Q180" i="1"/>
  <c r="Q179" i="1" s="1"/>
  <c r="O180" i="1"/>
  <c r="O179" i="1" s="1"/>
  <c r="P178" i="1"/>
  <c r="Q177" i="1"/>
  <c r="Q176" i="1" s="1"/>
  <c r="O177" i="1"/>
  <c r="O176" i="1" s="1"/>
  <c r="P175" i="1"/>
  <c r="Q174" i="1"/>
  <c r="Q173" i="1" s="1"/>
  <c r="O174" i="1"/>
  <c r="O173" i="1" s="1"/>
  <c r="Q171" i="1"/>
  <c r="Q170" i="1" s="1"/>
  <c r="P171" i="1"/>
  <c r="P170" i="1" s="1"/>
  <c r="O171" i="1"/>
  <c r="O170" i="1" s="1"/>
  <c r="Q166" i="1"/>
  <c r="Q165" i="1" s="1"/>
  <c r="P166" i="1"/>
  <c r="P165" i="1" s="1"/>
  <c r="O166" i="1"/>
  <c r="O165" i="1" s="1"/>
  <c r="Q163" i="1"/>
  <c r="Q162" i="1" s="1"/>
  <c r="P163" i="1"/>
  <c r="P162" i="1" s="1"/>
  <c r="O163" i="1"/>
  <c r="O162" i="1" s="1"/>
  <c r="Q160" i="1"/>
  <c r="Q159" i="1" s="1"/>
  <c r="P160" i="1"/>
  <c r="P159" i="1" s="1"/>
  <c r="O160" i="1"/>
  <c r="O159" i="1" s="1"/>
  <c r="Q156" i="1"/>
  <c r="Q155" i="1" s="1"/>
  <c r="Q154" i="1" s="1"/>
  <c r="P156" i="1"/>
  <c r="P155" i="1" s="1"/>
  <c r="P154" i="1" s="1"/>
  <c r="O156" i="1"/>
  <c r="O155" i="1" s="1"/>
  <c r="O154" i="1" s="1"/>
  <c r="Q152" i="1"/>
  <c r="Q151" i="1" s="1"/>
  <c r="P152" i="1"/>
  <c r="P151" i="1" s="1"/>
  <c r="O152" i="1"/>
  <c r="O151" i="1" s="1"/>
  <c r="Q149" i="1"/>
  <c r="Q148" i="1" s="1"/>
  <c r="P149" i="1"/>
  <c r="P148" i="1" s="1"/>
  <c r="O149" i="1"/>
  <c r="O148" i="1" s="1"/>
  <c r="P147" i="1"/>
  <c r="Q146" i="1"/>
  <c r="Q145" i="1" s="1"/>
  <c r="O146" i="1"/>
  <c r="O145" i="1" s="1"/>
  <c r="P144" i="1"/>
  <c r="Q143" i="1"/>
  <c r="Q142" i="1" s="1"/>
  <c r="O143" i="1"/>
  <c r="O142" i="1" s="1"/>
  <c r="P141" i="1"/>
  <c r="Q140" i="1"/>
  <c r="Q139" i="1" s="1"/>
  <c r="O140" i="1"/>
  <c r="O139" i="1" s="1"/>
  <c r="P138" i="1"/>
  <c r="Q137" i="1"/>
  <c r="Q136" i="1" s="1"/>
  <c r="O137" i="1"/>
  <c r="O136" i="1" s="1"/>
  <c r="P134" i="1"/>
  <c r="Q133" i="1"/>
  <c r="Q132" i="1" s="1"/>
  <c r="O133" i="1"/>
  <c r="O132" i="1" s="1"/>
  <c r="P131" i="1"/>
  <c r="P128" i="1"/>
  <c r="Q127" i="1"/>
  <c r="Q126" i="1" s="1"/>
  <c r="O127" i="1"/>
  <c r="O126" i="1" s="1"/>
  <c r="P120" i="1"/>
  <c r="Q119" i="1"/>
  <c r="Q118" i="1" s="1"/>
  <c r="Q117" i="1" s="1"/>
  <c r="O119" i="1"/>
  <c r="O118" i="1" s="1"/>
  <c r="O117" i="1" s="1"/>
  <c r="P116" i="1"/>
  <c r="Q115" i="1"/>
  <c r="Q114" i="1" s="1"/>
  <c r="Q113" i="1" s="1"/>
  <c r="O115" i="1"/>
  <c r="O114" i="1" s="1"/>
  <c r="O113" i="1" s="1"/>
  <c r="P112" i="1"/>
  <c r="Q111" i="1"/>
  <c r="Q110" i="1" s="1"/>
  <c r="O111" i="1"/>
  <c r="O110" i="1" s="1"/>
  <c r="P109" i="1"/>
  <c r="Q108" i="1"/>
  <c r="Q107" i="1" s="1"/>
  <c r="O108" i="1"/>
  <c r="O107" i="1" s="1"/>
  <c r="O105" i="1"/>
  <c r="Q104" i="1"/>
  <c r="Q103" i="1" s="1"/>
  <c r="Q102" i="1" s="1"/>
  <c r="P104" i="1"/>
  <c r="P103" i="1" s="1"/>
  <c r="P102" i="1" s="1"/>
  <c r="P100" i="1"/>
  <c r="Q99" i="1"/>
  <c r="Q98" i="1" s="1"/>
  <c r="O99" i="1"/>
  <c r="O98" i="1" s="1"/>
  <c r="P97" i="1"/>
  <c r="Q96" i="1"/>
  <c r="O96" i="1"/>
  <c r="P95" i="1"/>
  <c r="Q94" i="1"/>
  <c r="O94" i="1"/>
  <c r="P93" i="1"/>
  <c r="Q92" i="1"/>
  <c r="O92" i="1"/>
  <c r="O88" i="1"/>
  <c r="Q87" i="1"/>
  <c r="P87" i="1"/>
  <c r="Q85" i="1"/>
  <c r="P85" i="1"/>
  <c r="O85" i="1"/>
  <c r="Q83" i="1"/>
  <c r="Q481" i="1" s="1"/>
  <c r="P83" i="1"/>
  <c r="P481" i="1" s="1"/>
  <c r="O83" i="1"/>
  <c r="O481" i="1" s="1"/>
  <c r="Q78" i="1"/>
  <c r="Q77" i="1" s="1"/>
  <c r="P78" i="1"/>
  <c r="P77" i="1" s="1"/>
  <c r="O78" i="1"/>
  <c r="O77" i="1" s="1"/>
  <c r="P76" i="1"/>
  <c r="Q75" i="1"/>
  <c r="Q74" i="1" s="1"/>
  <c r="O75" i="1"/>
  <c r="O74" i="1" s="1"/>
  <c r="P73" i="1"/>
  <c r="Q72" i="1"/>
  <c r="Q71" i="1" s="1"/>
  <c r="O72" i="1"/>
  <c r="O71" i="1" s="1"/>
  <c r="P70" i="1"/>
  <c r="Q69" i="1"/>
  <c r="Q68" i="1" s="1"/>
  <c r="O69" i="1"/>
  <c r="O68" i="1" s="1"/>
  <c r="P67" i="1"/>
  <c r="Q66" i="1"/>
  <c r="Q65" i="1" s="1"/>
  <c r="O66" i="1"/>
  <c r="O65" i="1" s="1"/>
  <c r="P64" i="1"/>
  <c r="Q63" i="1"/>
  <c r="Q62" i="1" s="1"/>
  <c r="O63" i="1"/>
  <c r="O62" i="1" s="1"/>
  <c r="Q60" i="1"/>
  <c r="Q59" i="1" s="1"/>
  <c r="P60" i="1"/>
  <c r="P59" i="1" s="1"/>
  <c r="O60" i="1"/>
  <c r="O59" i="1" s="1"/>
  <c r="O57" i="1"/>
  <c r="O56" i="1" s="1"/>
  <c r="O55" i="1" s="1"/>
  <c r="O54" i="1" s="1"/>
  <c r="Q56" i="1"/>
  <c r="Q55" i="1" s="1"/>
  <c r="Q54" i="1" s="1"/>
  <c r="P56" i="1"/>
  <c r="P55" i="1" s="1"/>
  <c r="P54" i="1" s="1"/>
  <c r="Q53" i="1"/>
  <c r="P52" i="1"/>
  <c r="P51" i="1" s="1"/>
  <c r="O52" i="1"/>
  <c r="O51" i="1" s="1"/>
  <c r="P50" i="1"/>
  <c r="Q49" i="1"/>
  <c r="Q48" i="1" s="1"/>
  <c r="O49" i="1"/>
  <c r="O48" i="1" s="1"/>
  <c r="P47" i="1"/>
  <c r="Q46" i="1"/>
  <c r="Q45" i="1" s="1"/>
  <c r="O46" i="1"/>
  <c r="O45" i="1" s="1"/>
  <c r="P44" i="1"/>
  <c r="Q43" i="1"/>
  <c r="Q42" i="1" s="1"/>
  <c r="O43" i="1"/>
  <c r="O42" i="1" s="1"/>
  <c r="P41" i="1"/>
  <c r="Q40" i="1"/>
  <c r="O40" i="1"/>
  <c r="P39" i="1"/>
  <c r="P37" i="1"/>
  <c r="Q36" i="1"/>
  <c r="O36" i="1"/>
  <c r="P35" i="1"/>
  <c r="Q34" i="1"/>
  <c r="O34" i="1"/>
  <c r="P32" i="1"/>
  <c r="Q31" i="1"/>
  <c r="Q30" i="1" s="1"/>
  <c r="O31" i="1"/>
  <c r="O30" i="1" s="1"/>
  <c r="K57" i="1"/>
  <c r="K88" i="1"/>
  <c r="K105" i="1"/>
  <c r="K187" i="1"/>
  <c r="K192" i="1"/>
  <c r="K283" i="1"/>
  <c r="K301" i="1"/>
  <c r="K311" i="1"/>
  <c r="K338" i="1"/>
  <c r="K337" i="1" s="1"/>
  <c r="K378" i="1"/>
  <c r="K403" i="1"/>
  <c r="K412" i="1"/>
  <c r="K415" i="1"/>
  <c r="K414" i="1" s="1"/>
  <c r="K418" i="1"/>
  <c r="K419" i="1"/>
  <c r="K417" i="1" s="1"/>
  <c r="K422" i="1"/>
  <c r="K426" i="1"/>
  <c r="K450" i="1"/>
  <c r="M53" i="1"/>
  <c r="M206" i="1"/>
  <c r="M208" i="1"/>
  <c r="M271" i="1"/>
  <c r="M273" i="1"/>
  <c r="M437" i="1"/>
  <c r="M474" i="1"/>
  <c r="L32" i="1"/>
  <c r="L35" i="1"/>
  <c r="L37" i="1"/>
  <c r="L39" i="1"/>
  <c r="L41" i="1"/>
  <c r="L44" i="1"/>
  <c r="L47" i="1"/>
  <c r="L50" i="1"/>
  <c r="L64" i="1"/>
  <c r="L67" i="1"/>
  <c r="L70" i="1"/>
  <c r="L73" i="1"/>
  <c r="L76" i="1"/>
  <c r="L93" i="1"/>
  <c r="L95" i="1"/>
  <c r="L97" i="1"/>
  <c r="L100" i="1"/>
  <c r="L109" i="1"/>
  <c r="L112" i="1"/>
  <c r="L116" i="1"/>
  <c r="L120" i="1"/>
  <c r="L128" i="1"/>
  <c r="L131" i="1"/>
  <c r="L134" i="1"/>
  <c r="L138" i="1"/>
  <c r="L141" i="1"/>
  <c r="L144" i="1"/>
  <c r="L147" i="1"/>
  <c r="L175" i="1"/>
  <c r="L178" i="1"/>
  <c r="L181" i="1"/>
  <c r="L184" i="1"/>
  <c r="L195" i="1"/>
  <c r="L198" i="1"/>
  <c r="L201" i="1"/>
  <c r="L203" i="1"/>
  <c r="L223" i="1"/>
  <c r="L230" i="1"/>
  <c r="L235" i="1"/>
  <c r="L246" i="1"/>
  <c r="L251" i="1"/>
  <c r="L258" i="1"/>
  <c r="L260" i="1"/>
  <c r="L263" i="1"/>
  <c r="L265" i="1"/>
  <c r="L268" i="1"/>
  <c r="L286" i="1"/>
  <c r="L289" i="1"/>
  <c r="L292" i="1"/>
  <c r="L295" i="1"/>
  <c r="L298" i="1"/>
  <c r="L314" i="1"/>
  <c r="L317" i="1"/>
  <c r="L316" i="1" s="1"/>
  <c r="L320" i="1"/>
  <c r="L319" i="1" s="1"/>
  <c r="L323" i="1"/>
  <c r="L326" i="1"/>
  <c r="L357" i="1"/>
  <c r="L360" i="1"/>
  <c r="L359" i="1" s="1"/>
  <c r="L363" i="1"/>
  <c r="L366" i="1"/>
  <c r="L369" i="1"/>
  <c r="L368" i="1" s="1"/>
  <c r="L382" i="1"/>
  <c r="L381" i="1" s="1"/>
  <c r="L384" i="1"/>
  <c r="L393" i="1"/>
  <c r="L396" i="1"/>
  <c r="L395" i="1" s="1"/>
  <c r="L398" i="1"/>
  <c r="L400" i="1"/>
  <c r="L432" i="1"/>
  <c r="L434" i="1"/>
  <c r="L441" i="1"/>
  <c r="L454" i="1"/>
  <c r="L460" i="1"/>
  <c r="L462" i="1"/>
  <c r="L468" i="1"/>
  <c r="L471" i="1"/>
  <c r="L473" i="1"/>
  <c r="K473" i="1"/>
  <c r="K470" i="1"/>
  <c r="L470" i="1"/>
  <c r="M470" i="1"/>
  <c r="M469" i="1" s="1"/>
  <c r="K467" i="1"/>
  <c r="L467" i="1"/>
  <c r="M467" i="1"/>
  <c r="M466" i="1" s="1"/>
  <c r="K461" i="1"/>
  <c r="L461" i="1"/>
  <c r="M461" i="1"/>
  <c r="K459" i="1"/>
  <c r="L459" i="1"/>
  <c r="M459" i="1"/>
  <c r="K453" i="1"/>
  <c r="M453" i="1"/>
  <c r="M452" i="1" s="1"/>
  <c r="M451" i="1" s="1"/>
  <c r="K449" i="1"/>
  <c r="L449" i="1"/>
  <c r="M449" i="1"/>
  <c r="M448" i="1" s="1"/>
  <c r="M447" i="1" s="1"/>
  <c r="K443" i="1"/>
  <c r="L443" i="1"/>
  <c r="M443" i="1"/>
  <c r="M442" i="1" s="1"/>
  <c r="K444" i="1"/>
  <c r="L444" i="1"/>
  <c r="M444" i="1"/>
  <c r="K440" i="1"/>
  <c r="L440" i="1"/>
  <c r="M440" i="1"/>
  <c r="M439" i="1" s="1"/>
  <c r="M438" i="1" s="1"/>
  <c r="K436" i="1"/>
  <c r="L436" i="1"/>
  <c r="M436" i="1"/>
  <c r="M435" i="1" s="1"/>
  <c r="K433" i="1"/>
  <c r="L433" i="1"/>
  <c r="M433" i="1"/>
  <c r="K431" i="1"/>
  <c r="M431" i="1"/>
  <c r="L425" i="1"/>
  <c r="M425" i="1"/>
  <c r="M424" i="1" s="1"/>
  <c r="M423" i="1" s="1"/>
  <c r="L421" i="1"/>
  <c r="M421" i="1"/>
  <c r="M420" i="1" s="1"/>
  <c r="L417" i="1"/>
  <c r="M417" i="1"/>
  <c r="M416" i="1" s="1"/>
  <c r="L414" i="1"/>
  <c r="M414" i="1"/>
  <c r="M413" i="1" s="1"/>
  <c r="K411" i="1"/>
  <c r="L411" i="1"/>
  <c r="M411" i="1"/>
  <c r="M410" i="1" s="1"/>
  <c r="K407" i="1"/>
  <c r="L407" i="1"/>
  <c r="M407" i="1"/>
  <c r="M406" i="1" s="1"/>
  <c r="M405" i="1" s="1"/>
  <c r="L402" i="1"/>
  <c r="M402" i="1"/>
  <c r="M401" i="1" s="1"/>
  <c r="K399" i="1"/>
  <c r="L399" i="1"/>
  <c r="M399" i="1"/>
  <c r="K397" i="1"/>
  <c r="M397" i="1"/>
  <c r="K395" i="1"/>
  <c r="M395" i="1"/>
  <c r="K392" i="1"/>
  <c r="M392" i="1"/>
  <c r="M391" i="1" s="1"/>
  <c r="K383" i="1"/>
  <c r="L383" i="1"/>
  <c r="M383" i="1"/>
  <c r="K381" i="1"/>
  <c r="M381" i="1"/>
  <c r="K377" i="1"/>
  <c r="L377" i="1"/>
  <c r="M377" i="1"/>
  <c r="M376" i="1" s="1"/>
  <c r="K374" i="1"/>
  <c r="L374" i="1"/>
  <c r="M374" i="1"/>
  <c r="M373" i="1" s="1"/>
  <c r="K371" i="1"/>
  <c r="L371" i="1"/>
  <c r="M371" i="1"/>
  <c r="M370" i="1" s="1"/>
  <c r="K368" i="1"/>
  <c r="M368" i="1"/>
  <c r="M367" i="1" s="1"/>
  <c r="K365" i="1"/>
  <c r="M365" i="1"/>
  <c r="M364" i="1" s="1"/>
  <c r="K362" i="1"/>
  <c r="L362" i="1"/>
  <c r="M362" i="1"/>
  <c r="M361" i="1" s="1"/>
  <c r="K359" i="1"/>
  <c r="M359" i="1"/>
  <c r="M358" i="1" s="1"/>
  <c r="K356" i="1"/>
  <c r="L356" i="1"/>
  <c r="M356" i="1"/>
  <c r="M355" i="1" s="1"/>
  <c r="K352" i="1"/>
  <c r="L352" i="1"/>
  <c r="M352" i="1"/>
  <c r="M351" i="1" s="1"/>
  <c r="K349" i="1"/>
  <c r="L349" i="1"/>
  <c r="M349" i="1"/>
  <c r="M348" i="1" s="1"/>
  <c r="K346" i="1"/>
  <c r="L346" i="1"/>
  <c r="M346" i="1"/>
  <c r="M345" i="1" s="1"/>
  <c r="K340" i="1"/>
  <c r="L340" i="1"/>
  <c r="M340" i="1"/>
  <c r="M339" i="1" s="1"/>
  <c r="L337" i="1"/>
  <c r="M337" i="1"/>
  <c r="M336" i="1" s="1"/>
  <c r="K334" i="1"/>
  <c r="L334" i="1"/>
  <c r="M334" i="1"/>
  <c r="M333" i="1" s="1"/>
  <c r="K331" i="1"/>
  <c r="L331" i="1"/>
  <c r="M331" i="1"/>
  <c r="M330" i="1" s="1"/>
  <c r="K328" i="1"/>
  <c r="L328" i="1"/>
  <c r="M328" i="1"/>
  <c r="M327" i="1" s="1"/>
  <c r="K325" i="1"/>
  <c r="M325" i="1"/>
  <c r="M324" i="1" s="1"/>
  <c r="K322" i="1"/>
  <c r="M322" i="1"/>
  <c r="M321" i="1" s="1"/>
  <c r="K319" i="1"/>
  <c r="M319" i="1"/>
  <c r="M318" i="1" s="1"/>
  <c r="K316" i="1"/>
  <c r="M316" i="1"/>
  <c r="M315" i="1" s="1"/>
  <c r="K313" i="1"/>
  <c r="M313" i="1"/>
  <c r="M312" i="1" s="1"/>
  <c r="K310" i="1"/>
  <c r="L310" i="1"/>
  <c r="M310" i="1"/>
  <c r="M309" i="1" s="1"/>
  <c r="K306" i="1"/>
  <c r="L306" i="1"/>
  <c r="M306" i="1"/>
  <c r="M305" i="1" s="1"/>
  <c r="K303" i="1"/>
  <c r="L303" i="1"/>
  <c r="M303" i="1"/>
  <c r="M302" i="1" s="1"/>
  <c r="L300" i="1"/>
  <c r="M300" i="1"/>
  <c r="M299" i="1" s="1"/>
  <c r="K297" i="1"/>
  <c r="L297" i="1"/>
  <c r="M297" i="1"/>
  <c r="M296" i="1" s="1"/>
  <c r="K294" i="1"/>
  <c r="M294" i="1"/>
  <c r="M293" i="1" s="1"/>
  <c r="K291" i="1"/>
  <c r="L291" i="1"/>
  <c r="M291" i="1"/>
  <c r="M290" i="1" s="1"/>
  <c r="K288" i="1"/>
  <c r="M288" i="1"/>
  <c r="M287" i="1" s="1"/>
  <c r="K285" i="1"/>
  <c r="L285" i="1"/>
  <c r="M285" i="1"/>
  <c r="M284" i="1" s="1"/>
  <c r="N8" i="2" l="1"/>
  <c r="R8" i="2"/>
  <c r="R7" i="2" s="1"/>
  <c r="N272" i="2"/>
  <c r="R272" i="2"/>
  <c r="U272" i="2"/>
  <c r="M272" i="2"/>
  <c r="Q272" i="2"/>
  <c r="V406" i="3"/>
  <c r="M300" i="2"/>
  <c r="M299" i="2" s="1"/>
  <c r="R300" i="2"/>
  <c r="R299" i="2" s="1"/>
  <c r="K300" i="2"/>
  <c r="K299" i="2" s="1"/>
  <c r="N300" i="2"/>
  <c r="N299" i="2" s="1"/>
  <c r="O299" i="2"/>
  <c r="Q300" i="2"/>
  <c r="Q299" i="2" s="1"/>
  <c r="S300" i="2"/>
  <c r="S299" i="2" s="1"/>
  <c r="W324" i="3"/>
  <c r="W424" i="3"/>
  <c r="S394" i="1"/>
  <c r="U385" i="1"/>
  <c r="O196" i="2"/>
  <c r="O195" i="2" s="1"/>
  <c r="M401" i="2"/>
  <c r="V432" i="3"/>
  <c r="V146" i="3"/>
  <c r="T199" i="1"/>
  <c r="P106" i="3"/>
  <c r="P401" i="2"/>
  <c r="Q256" i="1"/>
  <c r="O300" i="1"/>
  <c r="O299" i="1" s="1"/>
  <c r="U58" i="1"/>
  <c r="S435" i="2"/>
  <c r="O58" i="1"/>
  <c r="S269" i="1"/>
  <c r="S196" i="2"/>
  <c r="S195" i="2" s="1"/>
  <c r="Q130" i="3"/>
  <c r="S418" i="3"/>
  <c r="S413" i="3" s="1"/>
  <c r="V111" i="3"/>
  <c r="V110" i="3" s="1"/>
  <c r="V109" i="3" s="1"/>
  <c r="V164" i="3"/>
  <c r="W353" i="3"/>
  <c r="V386" i="3"/>
  <c r="P362" i="1"/>
  <c r="P361" i="1" s="1"/>
  <c r="Q394" i="1"/>
  <c r="Q385" i="1" s="1"/>
  <c r="S58" i="1"/>
  <c r="Q58" i="1"/>
  <c r="P338" i="2"/>
  <c r="P337" i="2" s="1"/>
  <c r="P336" i="2" s="1"/>
  <c r="R435" i="2"/>
  <c r="O394" i="1"/>
  <c r="R196" i="2"/>
  <c r="R195" i="2" s="1"/>
  <c r="V37" i="3"/>
  <c r="V13" i="3" s="1"/>
  <c r="X432" i="3"/>
  <c r="L451" i="2"/>
  <c r="L450" i="2" s="1"/>
  <c r="L12" i="3"/>
  <c r="L11" i="3" s="1"/>
  <c r="L423" i="2"/>
  <c r="L422" i="2" s="1"/>
  <c r="L67" i="3"/>
  <c r="L66" i="3" s="1"/>
  <c r="L311" i="2"/>
  <c r="L310" i="2" s="1"/>
  <c r="L326" i="3"/>
  <c r="L325" i="3" s="1"/>
  <c r="L350" i="2"/>
  <c r="L349" i="2" s="1"/>
  <c r="L348" i="2" s="1"/>
  <c r="L299" i="3"/>
  <c r="L298" i="3" s="1"/>
  <c r="L297" i="3" s="1"/>
  <c r="L335" i="2"/>
  <c r="L334" i="2" s="1"/>
  <c r="L333" i="2" s="1"/>
  <c r="L287" i="3"/>
  <c r="L286" i="3" s="1"/>
  <c r="L285" i="3" s="1"/>
  <c r="L232" i="3"/>
  <c r="L231" i="3" s="1"/>
  <c r="L230" i="3" s="1"/>
  <c r="L341" i="2"/>
  <c r="L340" i="2" s="1"/>
  <c r="L339" i="2" s="1"/>
  <c r="L207" i="3"/>
  <c r="L206" i="3" s="1"/>
  <c r="L205" i="3" s="1"/>
  <c r="L258" i="2"/>
  <c r="L257" i="2" s="1"/>
  <c r="L428" i="3"/>
  <c r="L427" i="3" s="1"/>
  <c r="L229" i="2"/>
  <c r="L228" i="2" s="1"/>
  <c r="L227" i="2" s="1"/>
  <c r="L226" i="2" s="1"/>
  <c r="L225" i="2" s="1"/>
  <c r="L372" i="3"/>
  <c r="L371" i="3" s="1"/>
  <c r="L370" i="3" s="1"/>
  <c r="L199" i="2"/>
  <c r="L198" i="2" s="1"/>
  <c r="L197" i="2" s="1"/>
  <c r="L344" i="3"/>
  <c r="L343" i="3" s="1"/>
  <c r="L342" i="3" s="1"/>
  <c r="L164" i="2"/>
  <c r="L163" i="2" s="1"/>
  <c r="L162" i="2" s="1"/>
  <c r="L275" i="3"/>
  <c r="L274" i="3" s="1"/>
  <c r="L273" i="3" s="1"/>
  <c r="L133" i="2"/>
  <c r="L132" i="2" s="1"/>
  <c r="L131" i="2" s="1"/>
  <c r="L167" i="3"/>
  <c r="L166" i="3" s="1"/>
  <c r="L165" i="3" s="1"/>
  <c r="X120" i="1"/>
  <c r="L66" i="2"/>
  <c r="L65" i="2" s="1"/>
  <c r="L64" i="2" s="1"/>
  <c r="L149" i="3"/>
  <c r="L148" i="3" s="1"/>
  <c r="L147" i="3" s="1"/>
  <c r="L146" i="3" s="1"/>
  <c r="L110" i="2"/>
  <c r="L109" i="2" s="1"/>
  <c r="L108" i="2" s="1"/>
  <c r="L129" i="3"/>
  <c r="L128" i="3" s="1"/>
  <c r="L127" i="3" s="1"/>
  <c r="L83" i="2"/>
  <c r="L82" i="2" s="1"/>
  <c r="L81" i="2" s="1"/>
  <c r="L80" i="2" s="1"/>
  <c r="L79" i="2" s="1"/>
  <c r="L102" i="3"/>
  <c r="L101" i="3" s="1"/>
  <c r="L100" i="3" s="1"/>
  <c r="L55" i="2"/>
  <c r="L54" i="2" s="1"/>
  <c r="L53" i="2" s="1"/>
  <c r="L90" i="3"/>
  <c r="L89" i="3" s="1"/>
  <c r="L88" i="3" s="1"/>
  <c r="L43" i="2"/>
  <c r="L42" i="2" s="1"/>
  <c r="L45" i="3"/>
  <c r="L44" i="3" s="1"/>
  <c r="L34" i="2"/>
  <c r="L33" i="2" s="1"/>
  <c r="L32" i="2" s="1"/>
  <c r="L36" i="3"/>
  <c r="L35" i="3" s="1"/>
  <c r="L34" i="3" s="1"/>
  <c r="M264" i="2"/>
  <c r="M263" i="2" s="1"/>
  <c r="M434" i="3"/>
  <c r="M433" i="3" s="1"/>
  <c r="K431" i="2"/>
  <c r="K430" i="2" s="1"/>
  <c r="K429" i="2" s="1"/>
  <c r="K428" i="2" s="1"/>
  <c r="K427" i="2" s="1"/>
  <c r="K444" i="3"/>
  <c r="K443" i="3" s="1"/>
  <c r="K442" i="3" s="1"/>
  <c r="K441" i="3" s="1"/>
  <c r="K440" i="3" s="1"/>
  <c r="K421" i="1"/>
  <c r="K415" i="2"/>
  <c r="K414" i="2" s="1"/>
  <c r="K413" i="2" s="1"/>
  <c r="K405" i="3"/>
  <c r="K404" i="3" s="1"/>
  <c r="K403" i="3" s="1"/>
  <c r="K326" i="2"/>
  <c r="K325" i="2" s="1"/>
  <c r="K324" i="2" s="1"/>
  <c r="K395" i="3"/>
  <c r="K394" i="3" s="1"/>
  <c r="K393" i="3" s="1"/>
  <c r="K320" i="2"/>
  <c r="K319" i="2" s="1"/>
  <c r="K318" i="2" s="1"/>
  <c r="K226" i="3"/>
  <c r="K225" i="3" s="1"/>
  <c r="K224" i="3" s="1"/>
  <c r="K175" i="2"/>
  <c r="K174" i="2" s="1"/>
  <c r="K173" i="2" s="1"/>
  <c r="K172" i="2" s="1"/>
  <c r="K171" i="2" s="1"/>
  <c r="K284" i="3"/>
  <c r="K283" i="3" s="1"/>
  <c r="K282" i="3" s="1"/>
  <c r="K95" i="2"/>
  <c r="K94" i="2" s="1"/>
  <c r="K89" i="2" s="1"/>
  <c r="K117" i="3"/>
  <c r="K116" i="3" s="1"/>
  <c r="K111" i="3" s="1"/>
  <c r="K110" i="3" s="1"/>
  <c r="K109" i="3" s="1"/>
  <c r="P31" i="1"/>
  <c r="P30" i="1" s="1"/>
  <c r="P34" i="2"/>
  <c r="P33" i="2" s="1"/>
  <c r="P32" i="2" s="1"/>
  <c r="P36" i="3"/>
  <c r="P35" i="3" s="1"/>
  <c r="P34" i="3" s="1"/>
  <c r="P46" i="1"/>
  <c r="P45" i="1" s="1"/>
  <c r="P49" i="2"/>
  <c r="P48" i="2" s="1"/>
  <c r="P47" i="2" s="1"/>
  <c r="P51" i="3"/>
  <c r="P50" i="3" s="1"/>
  <c r="P49" i="3" s="1"/>
  <c r="P69" i="1"/>
  <c r="P68" i="1" s="1"/>
  <c r="P96" i="3"/>
  <c r="P95" i="3" s="1"/>
  <c r="P94" i="3" s="1"/>
  <c r="P69" i="2"/>
  <c r="P68" i="2" s="1"/>
  <c r="P67" i="2" s="1"/>
  <c r="P94" i="1"/>
  <c r="P105" i="2"/>
  <c r="P104" i="2" s="1"/>
  <c r="P124" i="3"/>
  <c r="P123" i="3" s="1"/>
  <c r="P108" i="1"/>
  <c r="P107" i="1" s="1"/>
  <c r="P120" i="2"/>
  <c r="P119" i="2" s="1"/>
  <c r="P118" i="2" s="1"/>
  <c r="P138" i="3"/>
  <c r="P137" i="3" s="1"/>
  <c r="P136" i="3" s="1"/>
  <c r="P127" i="1"/>
  <c r="P126" i="1" s="1"/>
  <c r="P75" i="2"/>
  <c r="P74" i="2" s="1"/>
  <c r="P73" i="2" s="1"/>
  <c r="P157" i="3"/>
  <c r="P156" i="3" s="1"/>
  <c r="P155" i="3" s="1"/>
  <c r="P137" i="1"/>
  <c r="P136" i="1" s="1"/>
  <c r="P133" i="2"/>
  <c r="P132" i="2" s="1"/>
  <c r="P131" i="2" s="1"/>
  <c r="P167" i="3"/>
  <c r="P166" i="3" s="1"/>
  <c r="P165" i="3" s="1"/>
  <c r="P136" i="2"/>
  <c r="P135" i="2" s="1"/>
  <c r="P134" i="2" s="1"/>
  <c r="P170" i="3"/>
  <c r="P169" i="3" s="1"/>
  <c r="P168" i="3" s="1"/>
  <c r="P142" i="2"/>
  <c r="P141" i="2" s="1"/>
  <c r="P140" i="2" s="1"/>
  <c r="P173" i="3"/>
  <c r="P172" i="3" s="1"/>
  <c r="P171" i="3" s="1"/>
  <c r="O191" i="1"/>
  <c r="O190" i="1" s="1"/>
  <c r="O194" i="2"/>
  <c r="O193" i="2" s="1"/>
  <c r="O192" i="2" s="1"/>
  <c r="O191" i="2" s="1"/>
  <c r="O190" i="2" s="1"/>
  <c r="O341" i="3"/>
  <c r="O340" i="3" s="1"/>
  <c r="O339" i="3" s="1"/>
  <c r="O335" i="3" s="1"/>
  <c r="O334" i="3" s="1"/>
  <c r="P202" i="1"/>
  <c r="P207" i="2"/>
  <c r="P206" i="2" s="1"/>
  <c r="P352" i="3"/>
  <c r="P351" i="3" s="1"/>
  <c r="P229" i="1"/>
  <c r="P228" i="1" s="1"/>
  <c r="P227" i="1" s="1"/>
  <c r="P245" i="2"/>
  <c r="P244" i="2" s="1"/>
  <c r="P243" i="2" s="1"/>
  <c r="P242" i="2" s="1"/>
  <c r="P376" i="3"/>
  <c r="P375" i="3" s="1"/>
  <c r="P374" i="3" s="1"/>
  <c r="P373" i="3" s="1"/>
  <c r="P251" i="2"/>
  <c r="P250" i="2" s="1"/>
  <c r="P421" i="3"/>
  <c r="P420" i="3" s="1"/>
  <c r="P253" i="2"/>
  <c r="P252" i="2" s="1"/>
  <c r="P423" i="3"/>
  <c r="P422" i="3" s="1"/>
  <c r="P256" i="2"/>
  <c r="P255" i="2" s="1"/>
  <c r="P426" i="3"/>
  <c r="P425" i="3" s="1"/>
  <c r="P258" i="2"/>
  <c r="P257" i="2" s="1"/>
  <c r="P428" i="3"/>
  <c r="P427" i="3" s="1"/>
  <c r="O323" i="2"/>
  <c r="O322" i="2" s="1"/>
  <c r="O321" i="2" s="1"/>
  <c r="O201" i="3"/>
  <c r="O200" i="3" s="1"/>
  <c r="O199" i="3" s="1"/>
  <c r="O198" i="3" s="1"/>
  <c r="P319" i="1"/>
  <c r="P318" i="1" s="1"/>
  <c r="P235" i="3"/>
  <c r="P234" i="3" s="1"/>
  <c r="P233" i="3" s="1"/>
  <c r="P359" i="1"/>
  <c r="P358" i="1" s="1"/>
  <c r="P290" i="3"/>
  <c r="P289" i="3" s="1"/>
  <c r="P288" i="3" s="1"/>
  <c r="O402" i="1"/>
  <c r="O401" i="1" s="1"/>
  <c r="O372" i="2"/>
  <c r="O371" i="2" s="1"/>
  <c r="O333" i="3"/>
  <c r="O332" i="3" s="1"/>
  <c r="O331" i="3" s="1"/>
  <c r="O315" i="3" s="1"/>
  <c r="Q436" i="1"/>
  <c r="Q435" i="1" s="1"/>
  <c r="Q70" i="3"/>
  <c r="Q69" i="3" s="1"/>
  <c r="Q68" i="3" s="1"/>
  <c r="Q426" i="2"/>
  <c r="Q425" i="2" s="1"/>
  <c r="Q424" i="2" s="1"/>
  <c r="O449" i="1"/>
  <c r="O448" i="1" s="1"/>
  <c r="O447" i="1" s="1"/>
  <c r="O431" i="2"/>
  <c r="O430" i="2" s="1"/>
  <c r="O429" i="2" s="1"/>
  <c r="O428" i="2" s="1"/>
  <c r="O427" i="2" s="1"/>
  <c r="O444" i="3"/>
  <c r="O443" i="3" s="1"/>
  <c r="O442" i="3" s="1"/>
  <c r="O441" i="3" s="1"/>
  <c r="O440" i="3" s="1"/>
  <c r="P434" i="2"/>
  <c r="P433" i="2" s="1"/>
  <c r="P432" i="2" s="1"/>
  <c r="P428" i="2" s="1"/>
  <c r="P427" i="2" s="1"/>
  <c r="P448" i="3"/>
  <c r="P447" i="3" s="1"/>
  <c r="P446" i="3" s="1"/>
  <c r="P445" i="3" s="1"/>
  <c r="P440" i="3" s="1"/>
  <c r="P470" i="1"/>
  <c r="P469" i="1" s="1"/>
  <c r="P458" i="2"/>
  <c r="P457" i="2" s="1"/>
  <c r="P456" i="2" s="1"/>
  <c r="P76" i="3"/>
  <c r="P75" i="3" s="1"/>
  <c r="P74" i="3" s="1"/>
  <c r="T111" i="1"/>
  <c r="T110" i="1" s="1"/>
  <c r="T123" i="2"/>
  <c r="T122" i="2" s="1"/>
  <c r="T121" i="2" s="1"/>
  <c r="T141" i="3"/>
  <c r="T140" i="3" s="1"/>
  <c r="T139" i="3" s="1"/>
  <c r="T128" i="2"/>
  <c r="T127" i="2" s="1"/>
  <c r="T126" i="2" s="1"/>
  <c r="T125" i="2" s="1"/>
  <c r="T124" i="2" s="1"/>
  <c r="T145" i="3"/>
  <c r="T144" i="3" s="1"/>
  <c r="T143" i="3" s="1"/>
  <c r="T142" i="3" s="1"/>
  <c r="S25" i="2"/>
  <c r="T66" i="2"/>
  <c r="T65" i="2" s="1"/>
  <c r="T64" i="2" s="1"/>
  <c r="T149" i="3"/>
  <c r="T148" i="3" s="1"/>
  <c r="T147" i="3" s="1"/>
  <c r="T146" i="3" s="1"/>
  <c r="T160" i="3"/>
  <c r="T139" i="2"/>
  <c r="T138" i="2" s="1"/>
  <c r="T137" i="2" s="1"/>
  <c r="S191" i="1"/>
  <c r="S190" i="1" s="1"/>
  <c r="S194" i="2"/>
  <c r="S193" i="2" s="1"/>
  <c r="S192" i="2" s="1"/>
  <c r="S191" i="2" s="1"/>
  <c r="S190" i="2" s="1"/>
  <c r="S341" i="3"/>
  <c r="S340" i="3" s="1"/>
  <c r="S339" i="3" s="1"/>
  <c r="T267" i="1"/>
  <c r="T266" i="1" s="1"/>
  <c r="T261" i="2"/>
  <c r="T260" i="2" s="1"/>
  <c r="T259" i="2" s="1"/>
  <c r="T431" i="3"/>
  <c r="T430" i="3" s="1"/>
  <c r="T429" i="3" s="1"/>
  <c r="U264" i="2"/>
  <c r="U263" i="2" s="1"/>
  <c r="U434" i="3"/>
  <c r="U433" i="3" s="1"/>
  <c r="T288" i="1"/>
  <c r="T287" i="1" s="1"/>
  <c r="T338" i="2"/>
  <c r="T337" i="2" s="1"/>
  <c r="T336" i="2" s="1"/>
  <c r="T341" i="2"/>
  <c r="T340" i="2" s="1"/>
  <c r="T339" i="2" s="1"/>
  <c r="T207" i="3"/>
  <c r="T206" i="3" s="1"/>
  <c r="T205" i="3" s="1"/>
  <c r="T344" i="2"/>
  <c r="T343" i="2" s="1"/>
  <c r="T342" i="2" s="1"/>
  <c r="T210" i="3"/>
  <c r="T209" i="3" s="1"/>
  <c r="T208" i="3" s="1"/>
  <c r="T325" i="1"/>
  <c r="T324" i="1" s="1"/>
  <c r="T347" i="2"/>
  <c r="T346" i="2" s="1"/>
  <c r="T345" i="2" s="1"/>
  <c r="T241" i="3"/>
  <c r="T240" i="3" s="1"/>
  <c r="T239" i="3" s="1"/>
  <c r="T365" i="1"/>
  <c r="T364" i="1" s="1"/>
  <c r="T296" i="3"/>
  <c r="T295" i="3" s="1"/>
  <c r="T294" i="3" s="1"/>
  <c r="T383" i="1"/>
  <c r="T400" i="2"/>
  <c r="T399" i="2" s="1"/>
  <c r="T314" i="3"/>
  <c r="T313" i="3" s="1"/>
  <c r="T308" i="2"/>
  <c r="T307" i="2" s="1"/>
  <c r="T306" i="2" s="1"/>
  <c r="T323" i="3"/>
  <c r="T322" i="3" s="1"/>
  <c r="T321" i="3" s="1"/>
  <c r="T326" i="3"/>
  <c r="T325" i="3" s="1"/>
  <c r="T311" i="2"/>
  <c r="T310" i="2" s="1"/>
  <c r="T328" i="3"/>
  <c r="T327" i="3" s="1"/>
  <c r="T313" i="2"/>
  <c r="T312" i="2" s="1"/>
  <c r="T315" i="2"/>
  <c r="T314" i="2" s="1"/>
  <c r="T330" i="3"/>
  <c r="T329" i="3" s="1"/>
  <c r="S414" i="1"/>
  <c r="S413" i="1" s="1"/>
  <c r="S398" i="3"/>
  <c r="S397" i="3" s="1"/>
  <c r="S396" i="3" s="1"/>
  <c r="S405" i="2"/>
  <c r="S404" i="2" s="1"/>
  <c r="S403" i="2" s="1"/>
  <c r="S412" i="2"/>
  <c r="S402" i="3"/>
  <c r="T433" i="1"/>
  <c r="T67" i="3"/>
  <c r="T66" i="3" s="1"/>
  <c r="T423" i="2"/>
  <c r="T422" i="2" s="1"/>
  <c r="T461" i="1"/>
  <c r="T12" i="3"/>
  <c r="T11" i="3" s="1"/>
  <c r="T451" i="2"/>
  <c r="T450" i="2" s="1"/>
  <c r="K285" i="2"/>
  <c r="K284" i="2" s="1"/>
  <c r="K283" i="2" s="1"/>
  <c r="K279" i="2" s="1"/>
  <c r="K278" i="2" s="1"/>
  <c r="K389" i="3"/>
  <c r="K388" i="3" s="1"/>
  <c r="K387" i="3" s="1"/>
  <c r="O15" i="2"/>
  <c r="O14" i="2" s="1"/>
  <c r="S389" i="3"/>
  <c r="S388" i="3" s="1"/>
  <c r="S387" i="3" s="1"/>
  <c r="S285" i="2"/>
  <c r="S284" i="2" s="1"/>
  <c r="S283" i="2" s="1"/>
  <c r="S279" i="2" s="1"/>
  <c r="S278" i="2" s="1"/>
  <c r="V198" i="3"/>
  <c r="V310" i="3"/>
  <c r="V309" i="3" s="1"/>
  <c r="X400" i="3"/>
  <c r="X399" i="3" s="1"/>
  <c r="V107" i="3"/>
  <c r="V106" i="3"/>
  <c r="W37" i="3"/>
  <c r="W13" i="3" s="1"/>
  <c r="V353" i="3"/>
  <c r="V424" i="3"/>
  <c r="L449" i="2"/>
  <c r="L448" i="2" s="1"/>
  <c r="L10" i="3"/>
  <c r="L9" i="3" s="1"/>
  <c r="L431" i="1"/>
  <c r="L421" i="2"/>
  <c r="L420" i="2" s="1"/>
  <c r="L65" i="3"/>
  <c r="L64" i="3" s="1"/>
  <c r="L392" i="1"/>
  <c r="L391" i="1" s="1"/>
  <c r="L308" i="2"/>
  <c r="L307" i="2" s="1"/>
  <c r="L306" i="2" s="1"/>
  <c r="L323" i="3"/>
  <c r="L322" i="3" s="1"/>
  <c r="L321" i="3" s="1"/>
  <c r="L365" i="1"/>
  <c r="X366" i="1"/>
  <c r="X296" i="3" s="1"/>
  <c r="X295" i="3" s="1"/>
  <c r="X294" i="3" s="1"/>
  <c r="L296" i="3"/>
  <c r="L295" i="3" s="1"/>
  <c r="L294" i="3" s="1"/>
  <c r="L325" i="1"/>
  <c r="L347" i="2"/>
  <c r="L346" i="2" s="1"/>
  <c r="L345" i="2" s="1"/>
  <c r="L241" i="3"/>
  <c r="L240" i="3" s="1"/>
  <c r="L239" i="3" s="1"/>
  <c r="L313" i="1"/>
  <c r="L332" i="2"/>
  <c r="L331" i="2" s="1"/>
  <c r="L330" i="2" s="1"/>
  <c r="L229" i="3"/>
  <c r="L228" i="3" s="1"/>
  <c r="L227" i="3" s="1"/>
  <c r="L288" i="1"/>
  <c r="L338" i="2"/>
  <c r="L337" i="2" s="1"/>
  <c r="L336" i="2" s="1"/>
  <c r="L256" i="2"/>
  <c r="L255" i="2" s="1"/>
  <c r="L426" i="3"/>
  <c r="L425" i="3" s="1"/>
  <c r="L439" i="2"/>
  <c r="L438" i="2" s="1"/>
  <c r="L437" i="2" s="1"/>
  <c r="L436" i="2" s="1"/>
  <c r="L412" i="3"/>
  <c r="L411" i="3" s="1"/>
  <c r="L410" i="3" s="1"/>
  <c r="L406" i="3" s="1"/>
  <c r="L207" i="2"/>
  <c r="L206" i="2" s="1"/>
  <c r="L352" i="3"/>
  <c r="L351" i="3" s="1"/>
  <c r="L145" i="2"/>
  <c r="L144" i="2" s="1"/>
  <c r="L143" i="2" s="1"/>
  <c r="L176" i="3"/>
  <c r="L175" i="3" s="1"/>
  <c r="L174" i="3" s="1"/>
  <c r="L148" i="2"/>
  <c r="L147" i="2" s="1"/>
  <c r="L146" i="2" s="1"/>
  <c r="L163" i="3"/>
  <c r="L162" i="3" s="1"/>
  <c r="L161" i="3" s="1"/>
  <c r="L128" i="2"/>
  <c r="L127" i="2" s="1"/>
  <c r="L126" i="2" s="1"/>
  <c r="L125" i="2" s="1"/>
  <c r="L124" i="2" s="1"/>
  <c r="L145" i="3"/>
  <c r="L144" i="3" s="1"/>
  <c r="L143" i="3" s="1"/>
  <c r="L142" i="3" s="1"/>
  <c r="L107" i="2"/>
  <c r="L106" i="2" s="1"/>
  <c r="L126" i="3"/>
  <c r="L125" i="3" s="1"/>
  <c r="L72" i="2"/>
  <c r="L71" i="2" s="1"/>
  <c r="L70" i="2" s="1"/>
  <c r="L99" i="3"/>
  <c r="L98" i="3" s="1"/>
  <c r="L97" i="3" s="1"/>
  <c r="L52" i="2"/>
  <c r="L51" i="2" s="1"/>
  <c r="L50" i="2" s="1"/>
  <c r="L54" i="3"/>
  <c r="L53" i="3" s="1"/>
  <c r="L52" i="3" s="1"/>
  <c r="X39" i="1"/>
  <c r="L41" i="2"/>
  <c r="L40" i="2" s="1"/>
  <c r="L43" i="3"/>
  <c r="L42" i="3" s="1"/>
  <c r="M473" i="1"/>
  <c r="M472" i="1" s="1"/>
  <c r="M461" i="2"/>
  <c r="M460" i="2" s="1"/>
  <c r="M459" i="2" s="1"/>
  <c r="M452" i="2" s="1"/>
  <c r="M435" i="2" s="1"/>
  <c r="M79" i="3"/>
  <c r="M78" i="3" s="1"/>
  <c r="M77" i="3" s="1"/>
  <c r="M212" i="2"/>
  <c r="M211" i="2" s="1"/>
  <c r="M357" i="3"/>
  <c r="M356" i="3" s="1"/>
  <c r="K425" i="1"/>
  <c r="K408" i="2"/>
  <c r="K407" i="2" s="1"/>
  <c r="K406" i="2" s="1"/>
  <c r="K409" i="3"/>
  <c r="K408" i="3" s="1"/>
  <c r="K407" i="3" s="1"/>
  <c r="K406" i="3" s="1"/>
  <c r="K412" i="2"/>
  <c r="K402" i="3"/>
  <c r="K402" i="1"/>
  <c r="K372" i="2"/>
  <c r="K371" i="2" s="1"/>
  <c r="K333" i="3"/>
  <c r="K332" i="3" s="1"/>
  <c r="K331" i="3" s="1"/>
  <c r="K315" i="3" s="1"/>
  <c r="K300" i="1"/>
  <c r="K216" i="3"/>
  <c r="K215" i="3" s="1"/>
  <c r="K214" i="3" s="1"/>
  <c r="K98" i="2"/>
  <c r="K97" i="2" s="1"/>
  <c r="K96" i="2" s="1"/>
  <c r="K61" i="3"/>
  <c r="K60" i="3" s="1"/>
  <c r="K59" i="3" s="1"/>
  <c r="K58" i="3" s="1"/>
  <c r="P43" i="1"/>
  <c r="P42" i="1" s="1"/>
  <c r="P46" i="2"/>
  <c r="P45" i="2" s="1"/>
  <c r="P44" i="2" s="1"/>
  <c r="P48" i="3"/>
  <c r="P47" i="3" s="1"/>
  <c r="P46" i="3" s="1"/>
  <c r="P55" i="2"/>
  <c r="P54" i="2" s="1"/>
  <c r="P53" i="2" s="1"/>
  <c r="P90" i="3"/>
  <c r="P89" i="3" s="1"/>
  <c r="P88" i="3" s="1"/>
  <c r="P63" i="2"/>
  <c r="P62" i="2" s="1"/>
  <c r="P61" i="2" s="1"/>
  <c r="P93" i="3"/>
  <c r="P92" i="3" s="1"/>
  <c r="P91" i="3" s="1"/>
  <c r="P92" i="1"/>
  <c r="P103" i="2"/>
  <c r="P102" i="2" s="1"/>
  <c r="P122" i="3"/>
  <c r="P121" i="3" s="1"/>
  <c r="O104" i="1"/>
  <c r="O103" i="1" s="1"/>
  <c r="O102" i="1" s="1"/>
  <c r="O115" i="2"/>
  <c r="O114" i="2" s="1"/>
  <c r="O113" i="2" s="1"/>
  <c r="O112" i="2" s="1"/>
  <c r="O111" i="2" s="1"/>
  <c r="O134" i="3"/>
  <c r="O133" i="3" s="1"/>
  <c r="O132" i="3" s="1"/>
  <c r="O131" i="3" s="1"/>
  <c r="P119" i="1"/>
  <c r="P118" i="1" s="1"/>
  <c r="P117" i="1" s="1"/>
  <c r="P66" i="2"/>
  <c r="P65" i="2" s="1"/>
  <c r="P64" i="2" s="1"/>
  <c r="P149" i="3"/>
  <c r="P148" i="3" s="1"/>
  <c r="P147" i="3" s="1"/>
  <c r="P146" i="3" s="1"/>
  <c r="P139" i="2"/>
  <c r="P138" i="2" s="1"/>
  <c r="P137" i="2" s="1"/>
  <c r="P160" i="3"/>
  <c r="P148" i="2"/>
  <c r="P147" i="2" s="1"/>
  <c r="P146" i="2" s="1"/>
  <c r="P163" i="3"/>
  <c r="P162" i="3" s="1"/>
  <c r="P161" i="3" s="1"/>
  <c r="O186" i="1"/>
  <c r="O185" i="1" s="1"/>
  <c r="O175" i="2"/>
  <c r="O174" i="2" s="1"/>
  <c r="O173" i="2" s="1"/>
  <c r="O172" i="2" s="1"/>
  <c r="O171" i="2" s="1"/>
  <c r="O284" i="3"/>
  <c r="O283" i="3" s="1"/>
  <c r="O282" i="3" s="1"/>
  <c r="P200" i="1"/>
  <c r="P199" i="1" s="1"/>
  <c r="P205" i="2"/>
  <c r="P204" i="2" s="1"/>
  <c r="P203" i="2" s="1"/>
  <c r="P350" i="3"/>
  <c r="P349" i="3" s="1"/>
  <c r="Q272" i="1"/>
  <c r="Q266" i="2"/>
  <c r="Q265" i="2" s="1"/>
  <c r="Q436" i="3"/>
  <c r="Q435" i="3" s="1"/>
  <c r="P316" i="1"/>
  <c r="P315" i="1" s="1"/>
  <c r="P232" i="3"/>
  <c r="P231" i="3" s="1"/>
  <c r="P230" i="3" s="1"/>
  <c r="P356" i="1"/>
  <c r="P355" i="1" s="1"/>
  <c r="P335" i="2"/>
  <c r="P334" i="2" s="1"/>
  <c r="P333" i="2" s="1"/>
  <c r="P287" i="3"/>
  <c r="P286" i="3" s="1"/>
  <c r="P285" i="3" s="1"/>
  <c r="P383" i="1"/>
  <c r="P400" i="2"/>
  <c r="P399" i="2" s="1"/>
  <c r="P314" i="3"/>
  <c r="P313" i="3" s="1"/>
  <c r="P308" i="2"/>
  <c r="P307" i="2" s="1"/>
  <c r="P306" i="2" s="1"/>
  <c r="P323" i="3"/>
  <c r="P322" i="3" s="1"/>
  <c r="P321" i="3" s="1"/>
  <c r="P311" i="2"/>
  <c r="P310" i="2" s="1"/>
  <c r="P326" i="3"/>
  <c r="P325" i="3" s="1"/>
  <c r="P313" i="2"/>
  <c r="P312" i="2" s="1"/>
  <c r="P328" i="3"/>
  <c r="P327" i="3" s="1"/>
  <c r="P315" i="2"/>
  <c r="P314" i="2" s="1"/>
  <c r="P330" i="3"/>
  <c r="P329" i="3" s="1"/>
  <c r="P433" i="1"/>
  <c r="P67" i="3"/>
  <c r="P66" i="3" s="1"/>
  <c r="P423" i="2"/>
  <c r="P422" i="2" s="1"/>
  <c r="P467" i="1"/>
  <c r="P466" i="1" s="1"/>
  <c r="P455" i="2"/>
  <c r="P454" i="2" s="1"/>
  <c r="P453" i="2" s="1"/>
  <c r="P452" i="2" s="1"/>
  <c r="P73" i="3"/>
  <c r="P72" i="3" s="1"/>
  <c r="P71" i="3" s="1"/>
  <c r="S56" i="1"/>
  <c r="S55" i="1" s="1"/>
  <c r="S54" i="1" s="1"/>
  <c r="S98" i="2"/>
  <c r="S97" i="2" s="1"/>
  <c r="S96" i="2" s="1"/>
  <c r="S61" i="3"/>
  <c r="S60" i="3" s="1"/>
  <c r="S59" i="3" s="1"/>
  <c r="S58" i="3" s="1"/>
  <c r="S6" i="3" s="1"/>
  <c r="T91" i="1"/>
  <c r="T90" i="1" s="1"/>
  <c r="T89" i="1" s="1"/>
  <c r="T108" i="1"/>
  <c r="T107" i="1" s="1"/>
  <c r="T138" i="3"/>
  <c r="T137" i="3" s="1"/>
  <c r="T136" i="3" s="1"/>
  <c r="T120" i="2"/>
  <c r="T119" i="2" s="1"/>
  <c r="T118" i="2" s="1"/>
  <c r="T140" i="1"/>
  <c r="T139" i="1" s="1"/>
  <c r="T170" i="3"/>
  <c r="T169" i="3" s="1"/>
  <c r="T168" i="3" s="1"/>
  <c r="T136" i="2"/>
  <c r="T135" i="2" s="1"/>
  <c r="T134" i="2" s="1"/>
  <c r="T173" i="3"/>
  <c r="T172" i="3" s="1"/>
  <c r="T171" i="3" s="1"/>
  <c r="T142" i="2"/>
  <c r="T141" i="2" s="1"/>
  <c r="T140" i="2" s="1"/>
  <c r="T145" i="2"/>
  <c r="T144" i="2" s="1"/>
  <c r="T143" i="2" s="1"/>
  <c r="T176" i="3"/>
  <c r="T175" i="3" s="1"/>
  <c r="T174" i="3" s="1"/>
  <c r="S186" i="1"/>
  <c r="S185" i="1" s="1"/>
  <c r="S284" i="3"/>
  <c r="S283" i="3" s="1"/>
  <c r="S282" i="3" s="1"/>
  <c r="S175" i="2"/>
  <c r="S174" i="2" s="1"/>
  <c r="S173" i="2" s="1"/>
  <c r="S172" i="2" s="1"/>
  <c r="S171" i="2" s="1"/>
  <c r="U207" i="1"/>
  <c r="U212" i="2"/>
  <c r="U211" i="2" s="1"/>
  <c r="U357" i="3"/>
  <c r="U356" i="3" s="1"/>
  <c r="T229" i="2"/>
  <c r="T228" i="2" s="1"/>
  <c r="T227" i="2" s="1"/>
  <c r="T226" i="2" s="1"/>
  <c r="T225" i="2" s="1"/>
  <c r="T372" i="3"/>
  <c r="T371" i="3" s="1"/>
  <c r="T370" i="3" s="1"/>
  <c r="T251" i="2"/>
  <c r="T250" i="2" s="1"/>
  <c r="T421" i="3"/>
  <c r="T420" i="3" s="1"/>
  <c r="T253" i="2"/>
  <c r="T252" i="2" s="1"/>
  <c r="T423" i="3"/>
  <c r="T422" i="3" s="1"/>
  <c r="T426" i="3"/>
  <c r="T425" i="3" s="1"/>
  <c r="T256" i="2"/>
  <c r="T255" i="2" s="1"/>
  <c r="T428" i="3"/>
  <c r="T427" i="3" s="1"/>
  <c r="T258" i="2"/>
  <c r="T257" i="2" s="1"/>
  <c r="T285" i="1"/>
  <c r="T284" i="1" s="1"/>
  <c r="T329" i="2"/>
  <c r="T328" i="2" s="1"/>
  <c r="T327" i="2" s="1"/>
  <c r="T204" i="3"/>
  <c r="T203" i="3" s="1"/>
  <c r="T202" i="3" s="1"/>
  <c r="T316" i="1"/>
  <c r="T315" i="1" s="1"/>
  <c r="T232" i="3"/>
  <c r="T231" i="3" s="1"/>
  <c r="T230" i="3" s="1"/>
  <c r="T287" i="3"/>
  <c r="T286" i="3" s="1"/>
  <c r="T285" i="3" s="1"/>
  <c r="T335" i="2"/>
  <c r="T334" i="2" s="1"/>
  <c r="T333" i="2" s="1"/>
  <c r="T381" i="1"/>
  <c r="T312" i="3"/>
  <c r="T311" i="3" s="1"/>
  <c r="T398" i="2"/>
  <c r="T397" i="2" s="1"/>
  <c r="S411" i="1"/>
  <c r="S410" i="1" s="1"/>
  <c r="S326" i="2"/>
  <c r="S325" i="2" s="1"/>
  <c r="S324" i="2" s="1"/>
  <c r="S395" i="3"/>
  <c r="S394" i="3" s="1"/>
  <c r="S393" i="3" s="1"/>
  <c r="T431" i="1"/>
  <c r="T421" i="2"/>
  <c r="T420" i="2" s="1"/>
  <c r="T65" i="3"/>
  <c r="T64" i="3" s="1"/>
  <c r="T459" i="1"/>
  <c r="T449" i="2"/>
  <c r="T448" i="2" s="1"/>
  <c r="T10" i="3"/>
  <c r="T9" i="3" s="1"/>
  <c r="U473" i="1"/>
  <c r="U472" i="1" s="1"/>
  <c r="U461" i="2"/>
  <c r="U460" i="2" s="1"/>
  <c r="U459" i="2" s="1"/>
  <c r="U452" i="2" s="1"/>
  <c r="U79" i="3"/>
  <c r="U78" i="3" s="1"/>
  <c r="U77" i="3" s="1"/>
  <c r="S231" i="1"/>
  <c r="S15" i="2"/>
  <c r="S14" i="2" s="1"/>
  <c r="Q418" i="2"/>
  <c r="Q417" i="2" s="1"/>
  <c r="V348" i="3"/>
  <c r="X353" i="3"/>
  <c r="W8" i="3"/>
  <c r="W7" i="3" s="1"/>
  <c r="X111" i="3"/>
  <c r="X110" i="3" s="1"/>
  <c r="X109" i="3" s="1"/>
  <c r="W120" i="3"/>
  <c r="W119" i="3" s="1"/>
  <c r="W118" i="3" s="1"/>
  <c r="W348" i="3"/>
  <c r="V419" i="3"/>
  <c r="V324" i="3"/>
  <c r="V315" i="3" s="1"/>
  <c r="W63" i="3"/>
  <c r="W62" i="3" s="1"/>
  <c r="W107" i="3"/>
  <c r="W106" i="3"/>
  <c r="L458" i="2"/>
  <c r="L457" i="2" s="1"/>
  <c r="L456" i="2" s="1"/>
  <c r="L76" i="3"/>
  <c r="L75" i="3" s="1"/>
  <c r="L74" i="3" s="1"/>
  <c r="L453" i="1"/>
  <c r="L434" i="2"/>
  <c r="L433" i="2" s="1"/>
  <c r="L432" i="2" s="1"/>
  <c r="L428" i="2" s="1"/>
  <c r="L427" i="2" s="1"/>
  <c r="L448" i="3"/>
  <c r="L447" i="3" s="1"/>
  <c r="L446" i="3" s="1"/>
  <c r="L445" i="3" s="1"/>
  <c r="L440" i="3" s="1"/>
  <c r="L315" i="2"/>
  <c r="L314" i="2" s="1"/>
  <c r="L330" i="3"/>
  <c r="L329" i="3" s="1"/>
  <c r="L400" i="2"/>
  <c r="L399" i="2" s="1"/>
  <c r="L314" i="3"/>
  <c r="L313" i="3" s="1"/>
  <c r="L293" i="3"/>
  <c r="L292" i="3" s="1"/>
  <c r="L291" i="3" s="1"/>
  <c r="L322" i="1"/>
  <c r="L238" i="3"/>
  <c r="L237" i="3" s="1"/>
  <c r="L236" i="3" s="1"/>
  <c r="L213" i="3"/>
  <c r="L212" i="3" s="1"/>
  <c r="L211" i="3" s="1"/>
  <c r="L329" i="2"/>
  <c r="L328" i="2" s="1"/>
  <c r="L327" i="2" s="1"/>
  <c r="L204" i="3"/>
  <c r="L203" i="3" s="1"/>
  <c r="L202" i="3" s="1"/>
  <c r="L253" i="2"/>
  <c r="L252" i="2" s="1"/>
  <c r="L423" i="3"/>
  <c r="L422" i="3" s="1"/>
  <c r="L277" i="2"/>
  <c r="L276" i="2" s="1"/>
  <c r="L275" i="2" s="1"/>
  <c r="L274" i="2" s="1"/>
  <c r="L273" i="2" s="1"/>
  <c r="L381" i="3"/>
  <c r="L380" i="3" s="1"/>
  <c r="L379" i="3" s="1"/>
  <c r="L378" i="3" s="1"/>
  <c r="L205" i="2"/>
  <c r="L204" i="2" s="1"/>
  <c r="L350" i="3"/>
  <c r="L349" i="3" s="1"/>
  <c r="X181" i="1"/>
  <c r="L170" i="2"/>
  <c r="L169" i="2" s="1"/>
  <c r="L168" i="2" s="1"/>
  <c r="L281" i="3"/>
  <c r="L280" i="3" s="1"/>
  <c r="L279" i="3" s="1"/>
  <c r="X144" i="1"/>
  <c r="L142" i="2"/>
  <c r="L141" i="2" s="1"/>
  <c r="L140" i="2" s="1"/>
  <c r="L173" i="3"/>
  <c r="L172" i="3" s="1"/>
  <c r="L171" i="3" s="1"/>
  <c r="X131" i="1"/>
  <c r="L139" i="2"/>
  <c r="L138" i="2" s="1"/>
  <c r="L137" i="2" s="1"/>
  <c r="L160" i="3"/>
  <c r="L123" i="2"/>
  <c r="L122" i="2" s="1"/>
  <c r="L121" i="2" s="1"/>
  <c r="L141" i="3"/>
  <c r="L140" i="3" s="1"/>
  <c r="L139" i="3" s="1"/>
  <c r="L105" i="2"/>
  <c r="L104" i="2" s="1"/>
  <c r="L124" i="3"/>
  <c r="L123" i="3" s="1"/>
  <c r="L69" i="2"/>
  <c r="L68" i="2" s="1"/>
  <c r="L67" i="2" s="1"/>
  <c r="L96" i="3"/>
  <c r="L95" i="3" s="1"/>
  <c r="L94" i="3" s="1"/>
  <c r="L49" i="2"/>
  <c r="L48" i="2" s="1"/>
  <c r="L47" i="2" s="1"/>
  <c r="L51" i="3"/>
  <c r="L50" i="3" s="1"/>
  <c r="L49" i="3" s="1"/>
  <c r="L39" i="2"/>
  <c r="L38" i="2" s="1"/>
  <c r="L41" i="3"/>
  <c r="L40" i="3" s="1"/>
  <c r="M426" i="2"/>
  <c r="M425" i="2" s="1"/>
  <c r="M424" i="2" s="1"/>
  <c r="M418" i="2" s="1"/>
  <c r="M417" i="2" s="1"/>
  <c r="M70" i="3"/>
  <c r="M69" i="3" s="1"/>
  <c r="M68" i="3" s="1"/>
  <c r="M210" i="2"/>
  <c r="M209" i="2" s="1"/>
  <c r="M355" i="3"/>
  <c r="M354" i="3" s="1"/>
  <c r="K411" i="2"/>
  <c r="K401" i="3"/>
  <c r="K370" i="2"/>
  <c r="K369" i="2" s="1"/>
  <c r="K308" i="3"/>
  <c r="K307" i="3" s="1"/>
  <c r="K306" i="3" s="1"/>
  <c r="K323" i="2"/>
  <c r="K322" i="2" s="1"/>
  <c r="K321" i="2" s="1"/>
  <c r="K201" i="3"/>
  <c r="K200" i="3" s="1"/>
  <c r="K199" i="3" s="1"/>
  <c r="K198" i="3" s="1"/>
  <c r="K25" i="2"/>
  <c r="P36" i="1"/>
  <c r="P39" i="2"/>
  <c r="P38" i="2" s="1"/>
  <c r="P41" i="3"/>
  <c r="P40" i="3" s="1"/>
  <c r="P40" i="1"/>
  <c r="P43" i="2"/>
  <c r="P42" i="2" s="1"/>
  <c r="P45" i="3"/>
  <c r="P44" i="3" s="1"/>
  <c r="Q52" i="1"/>
  <c r="Q51" i="1" s="1"/>
  <c r="Q57" i="3"/>
  <c r="Q56" i="3" s="1"/>
  <c r="Q55" i="3" s="1"/>
  <c r="Q13" i="3" s="1"/>
  <c r="Q58" i="2"/>
  <c r="Q57" i="2" s="1"/>
  <c r="Q56" i="2" s="1"/>
  <c r="O98" i="2"/>
  <c r="O97" i="2" s="1"/>
  <c r="O96" i="2" s="1"/>
  <c r="O61" i="3"/>
  <c r="O60" i="3" s="1"/>
  <c r="O59" i="3" s="1"/>
  <c r="O58" i="3" s="1"/>
  <c r="P75" i="1"/>
  <c r="P74" i="1" s="1"/>
  <c r="P83" i="2"/>
  <c r="P82" i="2" s="1"/>
  <c r="P81" i="2" s="1"/>
  <c r="P80" i="2" s="1"/>
  <c r="P79" i="2" s="1"/>
  <c r="P102" i="3"/>
  <c r="P101" i="3" s="1"/>
  <c r="P100" i="3" s="1"/>
  <c r="O87" i="1"/>
  <c r="O117" i="3"/>
  <c r="O116" i="3" s="1"/>
  <c r="O111" i="3" s="1"/>
  <c r="O110" i="3" s="1"/>
  <c r="O109" i="3" s="1"/>
  <c r="O95" i="2"/>
  <c r="O94" i="2" s="1"/>
  <c r="O89" i="2" s="1"/>
  <c r="P99" i="1"/>
  <c r="P98" i="1" s="1"/>
  <c r="P110" i="2"/>
  <c r="P109" i="2" s="1"/>
  <c r="P108" i="2" s="1"/>
  <c r="P129" i="3"/>
  <c r="P128" i="3" s="1"/>
  <c r="P127" i="3" s="1"/>
  <c r="P115" i="1"/>
  <c r="P114" i="1" s="1"/>
  <c r="P113" i="1" s="1"/>
  <c r="P128" i="2"/>
  <c r="P127" i="2" s="1"/>
  <c r="P126" i="2" s="1"/>
  <c r="P125" i="2" s="1"/>
  <c r="P124" i="2" s="1"/>
  <c r="P145" i="3"/>
  <c r="P144" i="3" s="1"/>
  <c r="P143" i="3" s="1"/>
  <c r="P142" i="3" s="1"/>
  <c r="O25" i="2"/>
  <c r="P140" i="1"/>
  <c r="P139" i="1" s="1"/>
  <c r="P143" i="1"/>
  <c r="P142" i="1" s="1"/>
  <c r="P177" i="1"/>
  <c r="P176" i="1" s="1"/>
  <c r="P167" i="2"/>
  <c r="P166" i="2" s="1"/>
  <c r="P165" i="2" s="1"/>
  <c r="P278" i="3"/>
  <c r="P277" i="3" s="1"/>
  <c r="P276" i="3" s="1"/>
  <c r="P170" i="2"/>
  <c r="P169" i="2" s="1"/>
  <c r="P168" i="2" s="1"/>
  <c r="P281" i="3"/>
  <c r="P280" i="3" s="1"/>
  <c r="P279" i="3" s="1"/>
  <c r="P197" i="1"/>
  <c r="P196" i="1" s="1"/>
  <c r="P202" i="2"/>
  <c r="P201" i="2" s="1"/>
  <c r="P200" i="2" s="1"/>
  <c r="P347" i="3"/>
  <c r="P346" i="3" s="1"/>
  <c r="P345" i="3" s="1"/>
  <c r="Q207" i="1"/>
  <c r="Q212" i="2"/>
  <c r="Q211" i="2" s="1"/>
  <c r="Q357" i="3"/>
  <c r="Q356" i="3" s="1"/>
  <c r="P229" i="2"/>
  <c r="P228" i="2" s="1"/>
  <c r="P227" i="2" s="1"/>
  <c r="P226" i="2" s="1"/>
  <c r="P225" i="2" s="1"/>
  <c r="P372" i="3"/>
  <c r="P371" i="3" s="1"/>
  <c r="P370" i="3" s="1"/>
  <c r="P245" i="1"/>
  <c r="P244" i="1" s="1"/>
  <c r="P243" i="1" s="1"/>
  <c r="P439" i="2"/>
  <c r="P438" i="2" s="1"/>
  <c r="P437" i="2" s="1"/>
  <c r="P436" i="2" s="1"/>
  <c r="P412" i="3"/>
  <c r="P411" i="3" s="1"/>
  <c r="P410" i="3" s="1"/>
  <c r="P406" i="3" s="1"/>
  <c r="Q270" i="1"/>
  <c r="Q264" i="2"/>
  <c r="Q263" i="2" s="1"/>
  <c r="Q434" i="3"/>
  <c r="Q433" i="3" s="1"/>
  <c r="P297" i="1"/>
  <c r="P296" i="1" s="1"/>
  <c r="P213" i="3"/>
  <c r="P212" i="3" s="1"/>
  <c r="P211" i="3" s="1"/>
  <c r="P313" i="1"/>
  <c r="P312" i="1" s="1"/>
  <c r="P332" i="2"/>
  <c r="P331" i="2" s="1"/>
  <c r="P330" i="2" s="1"/>
  <c r="P229" i="3"/>
  <c r="P228" i="3" s="1"/>
  <c r="P227" i="3" s="1"/>
  <c r="P325" i="1"/>
  <c r="P324" i="1" s="1"/>
  <c r="P347" i="2"/>
  <c r="P346" i="2" s="1"/>
  <c r="P345" i="2" s="1"/>
  <c r="P241" i="3"/>
  <c r="P240" i="3" s="1"/>
  <c r="P239" i="3" s="1"/>
  <c r="O337" i="1"/>
  <c r="O336" i="1" s="1"/>
  <c r="O253" i="3"/>
  <c r="O252" i="3" s="1"/>
  <c r="O251" i="3" s="1"/>
  <c r="P368" i="1"/>
  <c r="P367" i="1" s="1"/>
  <c r="P350" i="2"/>
  <c r="P349" i="2" s="1"/>
  <c r="P348" i="2" s="1"/>
  <c r="P299" i="3"/>
  <c r="P298" i="3" s="1"/>
  <c r="P297" i="3" s="1"/>
  <c r="P381" i="1"/>
  <c r="P398" i="2"/>
  <c r="P397" i="2" s="1"/>
  <c r="P312" i="3"/>
  <c r="P311" i="3" s="1"/>
  <c r="O417" i="1"/>
  <c r="O416" i="1" s="1"/>
  <c r="O411" i="2"/>
  <c r="O401" i="3"/>
  <c r="O421" i="1"/>
  <c r="O420" i="1" s="1"/>
  <c r="O415" i="2"/>
  <c r="O414" i="2" s="1"/>
  <c r="O413" i="2" s="1"/>
  <c r="O405" i="3"/>
  <c r="O404" i="3" s="1"/>
  <c r="O403" i="3" s="1"/>
  <c r="P431" i="1"/>
  <c r="P421" i="2"/>
  <c r="P420" i="2" s="1"/>
  <c r="P65" i="3"/>
  <c r="P64" i="3" s="1"/>
  <c r="P453" i="1"/>
  <c r="P452" i="1" s="1"/>
  <c r="P451" i="1" s="1"/>
  <c r="P446" i="1" s="1"/>
  <c r="P461" i="1"/>
  <c r="P12" i="3"/>
  <c r="P11" i="3" s="1"/>
  <c r="P451" i="2"/>
  <c r="P450" i="2" s="1"/>
  <c r="T36" i="1"/>
  <c r="T39" i="2"/>
  <c r="T38" i="2" s="1"/>
  <c r="T41" i="3"/>
  <c r="T40" i="3" s="1"/>
  <c r="U52" i="1"/>
  <c r="U51" i="1" s="1"/>
  <c r="U57" i="3"/>
  <c r="U56" i="3" s="1"/>
  <c r="U55" i="3" s="1"/>
  <c r="U13" i="3" s="1"/>
  <c r="U58" i="2"/>
  <c r="U57" i="2" s="1"/>
  <c r="U56" i="2" s="1"/>
  <c r="U8" i="2" s="1"/>
  <c r="U7" i="2" s="1"/>
  <c r="T75" i="1"/>
  <c r="T74" i="1" s="1"/>
  <c r="T83" i="2"/>
  <c r="T82" i="2" s="1"/>
  <c r="T81" i="2" s="1"/>
  <c r="T80" i="2" s="1"/>
  <c r="T79" i="2" s="1"/>
  <c r="T102" i="3"/>
  <c r="T101" i="3" s="1"/>
  <c r="T100" i="3" s="1"/>
  <c r="S104" i="1"/>
  <c r="S103" i="1" s="1"/>
  <c r="S102" i="1" s="1"/>
  <c r="S134" i="3"/>
  <c r="S133" i="3" s="1"/>
  <c r="S132" i="3" s="1"/>
  <c r="S131" i="3" s="1"/>
  <c r="S115" i="2"/>
  <c r="S114" i="2" s="1"/>
  <c r="S113" i="2" s="1"/>
  <c r="S112" i="2" s="1"/>
  <c r="S111" i="2" s="1"/>
  <c r="T137" i="1"/>
  <c r="T136" i="1" s="1"/>
  <c r="T133" i="2"/>
  <c r="T132" i="2" s="1"/>
  <c r="T131" i="2" s="1"/>
  <c r="T167" i="3"/>
  <c r="T166" i="3" s="1"/>
  <c r="T165" i="3" s="1"/>
  <c r="U205" i="1"/>
  <c r="U210" i="2"/>
  <c r="U209" i="2" s="1"/>
  <c r="U355" i="3"/>
  <c r="U354" i="3" s="1"/>
  <c r="T234" i="1"/>
  <c r="T233" i="1" s="1"/>
  <c r="T232" i="1" s="1"/>
  <c r="T277" i="2"/>
  <c r="T276" i="2" s="1"/>
  <c r="T275" i="2" s="1"/>
  <c r="T274" i="2" s="1"/>
  <c r="T273" i="2" s="1"/>
  <c r="T381" i="3"/>
  <c r="T380" i="3" s="1"/>
  <c r="T379" i="3" s="1"/>
  <c r="T378" i="3" s="1"/>
  <c r="T412" i="3"/>
  <c r="T411" i="3" s="1"/>
  <c r="T410" i="3" s="1"/>
  <c r="T406" i="3" s="1"/>
  <c r="T439" i="2"/>
  <c r="T438" i="2" s="1"/>
  <c r="T437" i="2" s="1"/>
  <c r="T436" i="2" s="1"/>
  <c r="S323" i="2"/>
  <c r="S322" i="2" s="1"/>
  <c r="S321" i="2" s="1"/>
  <c r="S201" i="3"/>
  <c r="S200" i="3" s="1"/>
  <c r="S199" i="3" s="1"/>
  <c r="T291" i="1"/>
  <c r="T290" i="1" s="1"/>
  <c r="T294" i="1"/>
  <c r="T293" i="1" s="1"/>
  <c r="S300" i="1"/>
  <c r="S299" i="1" s="1"/>
  <c r="S280" i="1" s="1"/>
  <c r="S216" i="3"/>
  <c r="S215" i="3" s="1"/>
  <c r="S214" i="3" s="1"/>
  <c r="T313" i="1"/>
  <c r="T312" i="1" s="1"/>
  <c r="T332" i="2"/>
  <c r="T331" i="2" s="1"/>
  <c r="T330" i="2" s="1"/>
  <c r="T229" i="3"/>
  <c r="T228" i="3" s="1"/>
  <c r="T227" i="3" s="1"/>
  <c r="S337" i="1"/>
  <c r="S336" i="1" s="1"/>
  <c r="S377" i="1"/>
  <c r="S376" i="1" s="1"/>
  <c r="S308" i="3"/>
  <c r="S307" i="3" s="1"/>
  <c r="S306" i="3" s="1"/>
  <c r="S370" i="2"/>
  <c r="S369" i="2" s="1"/>
  <c r="T392" i="1"/>
  <c r="T391" i="1" s="1"/>
  <c r="T395" i="1"/>
  <c r="T397" i="1"/>
  <c r="T399" i="1"/>
  <c r="S425" i="1"/>
  <c r="S424" i="1" s="1"/>
  <c r="S423" i="1" s="1"/>
  <c r="S409" i="3"/>
  <c r="S408" i="3" s="1"/>
  <c r="S407" i="3" s="1"/>
  <c r="S406" i="3" s="1"/>
  <c r="S408" i="2"/>
  <c r="S407" i="2" s="1"/>
  <c r="S406" i="2" s="1"/>
  <c r="T440" i="1"/>
  <c r="T439" i="1" s="1"/>
  <c r="T438" i="1" s="1"/>
  <c r="T83" i="3"/>
  <c r="T82" i="3" s="1"/>
  <c r="T81" i="3" s="1"/>
  <c r="T80" i="3" s="1"/>
  <c r="T445" i="2"/>
  <c r="T444" i="2" s="1"/>
  <c r="T443" i="2" s="1"/>
  <c r="T440" i="2" s="1"/>
  <c r="T453" i="1"/>
  <c r="T452" i="1" s="1"/>
  <c r="T451" i="1" s="1"/>
  <c r="T434" i="2"/>
  <c r="T433" i="2" s="1"/>
  <c r="T432" i="2" s="1"/>
  <c r="T428" i="2" s="1"/>
  <c r="T427" i="2" s="1"/>
  <c r="T448" i="3"/>
  <c r="T447" i="3" s="1"/>
  <c r="T446" i="3" s="1"/>
  <c r="T445" i="3" s="1"/>
  <c r="T440" i="3" s="1"/>
  <c r="T470" i="1"/>
  <c r="T469" i="1" s="1"/>
  <c r="T458" i="2"/>
  <c r="T457" i="2" s="1"/>
  <c r="T456" i="2" s="1"/>
  <c r="T76" i="3"/>
  <c r="T75" i="3" s="1"/>
  <c r="T74" i="3" s="1"/>
  <c r="M93" i="2"/>
  <c r="M92" i="2" s="1"/>
  <c r="M115" i="3"/>
  <c r="M114" i="3" s="1"/>
  <c r="K15" i="2"/>
  <c r="K14" i="2" s="1"/>
  <c r="X106" i="3"/>
  <c r="X107" i="3"/>
  <c r="V63" i="3"/>
  <c r="V62" i="3" s="1"/>
  <c r="V440" i="3"/>
  <c r="W419" i="3"/>
  <c r="W418" i="3" s="1"/>
  <c r="W413" i="3" s="1"/>
  <c r="L455" i="2"/>
  <c r="L454" i="2" s="1"/>
  <c r="L453" i="2" s="1"/>
  <c r="L73" i="3"/>
  <c r="L72" i="3" s="1"/>
  <c r="L71" i="3" s="1"/>
  <c r="L445" i="2"/>
  <c r="L444" i="2" s="1"/>
  <c r="L443" i="2" s="1"/>
  <c r="L440" i="2" s="1"/>
  <c r="L83" i="3"/>
  <c r="L82" i="3" s="1"/>
  <c r="L81" i="3" s="1"/>
  <c r="L80" i="3" s="1"/>
  <c r="L397" i="1"/>
  <c r="L313" i="2"/>
  <c r="L312" i="2" s="1"/>
  <c r="L328" i="3"/>
  <c r="L327" i="3" s="1"/>
  <c r="L398" i="2"/>
  <c r="L397" i="2" s="1"/>
  <c r="L312" i="3"/>
  <c r="L311" i="3" s="1"/>
  <c r="L290" i="3"/>
  <c r="L289" i="3" s="1"/>
  <c r="L288" i="3" s="1"/>
  <c r="L235" i="3"/>
  <c r="L234" i="3" s="1"/>
  <c r="L233" i="3" s="1"/>
  <c r="L294" i="1"/>
  <c r="L344" i="2"/>
  <c r="L343" i="2" s="1"/>
  <c r="L342" i="2" s="1"/>
  <c r="L210" i="3"/>
  <c r="L209" i="3" s="1"/>
  <c r="L208" i="3" s="1"/>
  <c r="L261" i="2"/>
  <c r="L260" i="2" s="1"/>
  <c r="L259" i="2" s="1"/>
  <c r="L431" i="3"/>
  <c r="L430" i="3" s="1"/>
  <c r="L429" i="3" s="1"/>
  <c r="L251" i="2"/>
  <c r="L250" i="2" s="1"/>
  <c r="L421" i="3"/>
  <c r="L420" i="3" s="1"/>
  <c r="L245" i="2"/>
  <c r="L244" i="2" s="1"/>
  <c r="L243" i="2" s="1"/>
  <c r="L242" i="2" s="1"/>
  <c r="L376" i="3"/>
  <c r="L375" i="3" s="1"/>
  <c r="L374" i="3" s="1"/>
  <c r="L373" i="3" s="1"/>
  <c r="L202" i="2"/>
  <c r="L201" i="2" s="1"/>
  <c r="L200" i="2" s="1"/>
  <c r="L347" i="3"/>
  <c r="L346" i="3" s="1"/>
  <c r="L345" i="3" s="1"/>
  <c r="L167" i="2"/>
  <c r="L166" i="2" s="1"/>
  <c r="L165" i="2" s="1"/>
  <c r="L278" i="3"/>
  <c r="L277" i="3" s="1"/>
  <c r="L276" i="3" s="1"/>
  <c r="L136" i="2"/>
  <c r="L135" i="2" s="1"/>
  <c r="L134" i="2" s="1"/>
  <c r="L170" i="3"/>
  <c r="L169" i="3" s="1"/>
  <c r="L168" i="3" s="1"/>
  <c r="L75" i="2"/>
  <c r="L74" i="2" s="1"/>
  <c r="L73" i="2" s="1"/>
  <c r="L157" i="3"/>
  <c r="L156" i="3" s="1"/>
  <c r="L155" i="3" s="1"/>
  <c r="L154" i="3" s="1"/>
  <c r="L120" i="2"/>
  <c r="L119" i="2" s="1"/>
  <c r="L118" i="2" s="1"/>
  <c r="L138" i="3"/>
  <c r="L137" i="3" s="1"/>
  <c r="L136" i="3" s="1"/>
  <c r="L103" i="2"/>
  <c r="L102" i="2" s="1"/>
  <c r="L101" i="2" s="1"/>
  <c r="L100" i="2" s="1"/>
  <c r="L99" i="2" s="1"/>
  <c r="L122" i="3"/>
  <c r="L121" i="3" s="1"/>
  <c r="L63" i="2"/>
  <c r="L62" i="2" s="1"/>
  <c r="L61" i="2" s="1"/>
  <c r="L93" i="3"/>
  <c r="L92" i="3" s="1"/>
  <c r="L91" i="3" s="1"/>
  <c r="L46" i="2"/>
  <c r="L45" i="2" s="1"/>
  <c r="L44" i="2" s="1"/>
  <c r="L48" i="3"/>
  <c r="L47" i="3" s="1"/>
  <c r="L46" i="3" s="1"/>
  <c r="L37" i="2"/>
  <c r="L36" i="2" s="1"/>
  <c r="L39" i="3"/>
  <c r="L38" i="3" s="1"/>
  <c r="M266" i="2"/>
  <c r="M265" i="2" s="1"/>
  <c r="M436" i="3"/>
  <c r="M435" i="3" s="1"/>
  <c r="M432" i="3" s="1"/>
  <c r="M418" i="3" s="1"/>
  <c r="M413" i="3" s="1"/>
  <c r="M58" i="2"/>
  <c r="M57" i="2" s="1"/>
  <c r="M56" i="2" s="1"/>
  <c r="M8" i="2" s="1"/>
  <c r="M57" i="3"/>
  <c r="M56" i="3" s="1"/>
  <c r="M55" i="3" s="1"/>
  <c r="M13" i="3" s="1"/>
  <c r="K405" i="2"/>
  <c r="K404" i="2" s="1"/>
  <c r="K403" i="2" s="1"/>
  <c r="K398" i="3"/>
  <c r="K397" i="3" s="1"/>
  <c r="K396" i="3" s="1"/>
  <c r="K253" i="3"/>
  <c r="K252" i="3" s="1"/>
  <c r="K251" i="3" s="1"/>
  <c r="K194" i="2"/>
  <c r="K193" i="2" s="1"/>
  <c r="K192" i="2" s="1"/>
  <c r="K191" i="2" s="1"/>
  <c r="K190" i="2" s="1"/>
  <c r="K341" i="3"/>
  <c r="K340" i="3" s="1"/>
  <c r="K339" i="3" s="1"/>
  <c r="K335" i="3" s="1"/>
  <c r="K334" i="3" s="1"/>
  <c r="K115" i="2"/>
  <c r="K114" i="2" s="1"/>
  <c r="K113" i="2" s="1"/>
  <c r="K112" i="2" s="1"/>
  <c r="K111" i="2" s="1"/>
  <c r="K134" i="3"/>
  <c r="K133" i="3" s="1"/>
  <c r="K132" i="3" s="1"/>
  <c r="K131" i="3" s="1"/>
  <c r="P34" i="1"/>
  <c r="P33" i="1" s="1"/>
  <c r="P37" i="2"/>
  <c r="P36" i="2" s="1"/>
  <c r="P39" i="3"/>
  <c r="P38" i="3" s="1"/>
  <c r="P43" i="3"/>
  <c r="P42" i="3" s="1"/>
  <c r="P41" i="2"/>
  <c r="P40" i="2" s="1"/>
  <c r="P49" i="1"/>
  <c r="P48" i="1" s="1"/>
  <c r="P54" i="3"/>
  <c r="P53" i="3" s="1"/>
  <c r="P52" i="3" s="1"/>
  <c r="P52" i="2"/>
  <c r="P51" i="2" s="1"/>
  <c r="P50" i="2" s="1"/>
  <c r="P63" i="1"/>
  <c r="P62" i="1" s="1"/>
  <c r="P66" i="1"/>
  <c r="P65" i="1" s="1"/>
  <c r="P72" i="1"/>
  <c r="P71" i="1" s="1"/>
  <c r="P72" i="2"/>
  <c r="P71" i="2" s="1"/>
  <c r="P70" i="2" s="1"/>
  <c r="P99" i="3"/>
  <c r="P98" i="3" s="1"/>
  <c r="P97" i="3" s="1"/>
  <c r="P96" i="1"/>
  <c r="P107" i="2"/>
  <c r="P106" i="2" s="1"/>
  <c r="P126" i="3"/>
  <c r="P125" i="3" s="1"/>
  <c r="P111" i="1"/>
  <c r="P110" i="1" s="1"/>
  <c r="P123" i="2"/>
  <c r="P122" i="2" s="1"/>
  <c r="P121" i="2" s="1"/>
  <c r="P141" i="3"/>
  <c r="P140" i="3" s="1"/>
  <c r="P139" i="3" s="1"/>
  <c r="P133" i="1"/>
  <c r="P132" i="1" s="1"/>
  <c r="P146" i="1"/>
  <c r="P145" i="1" s="1"/>
  <c r="P145" i="2"/>
  <c r="P144" i="2" s="1"/>
  <c r="P143" i="2" s="1"/>
  <c r="P176" i="3"/>
  <c r="P175" i="3" s="1"/>
  <c r="P174" i="3" s="1"/>
  <c r="P174" i="1"/>
  <c r="P173" i="1" s="1"/>
  <c r="P164" i="2"/>
  <c r="P163" i="2" s="1"/>
  <c r="P162" i="2" s="1"/>
  <c r="P275" i="3"/>
  <c r="P274" i="3" s="1"/>
  <c r="P273" i="3" s="1"/>
  <c r="P194" i="1"/>
  <c r="P193" i="1" s="1"/>
  <c r="P199" i="2"/>
  <c r="P198" i="2" s="1"/>
  <c r="P197" i="2" s="1"/>
  <c r="P344" i="3"/>
  <c r="P343" i="3" s="1"/>
  <c r="P342" i="3" s="1"/>
  <c r="Q205" i="1"/>
  <c r="Q210" i="2"/>
  <c r="Q209" i="2" s="1"/>
  <c r="Q355" i="3"/>
  <c r="Q354" i="3" s="1"/>
  <c r="P234" i="1"/>
  <c r="P233" i="1" s="1"/>
  <c r="P232" i="1" s="1"/>
  <c r="P277" i="2"/>
  <c r="P276" i="2" s="1"/>
  <c r="P275" i="2" s="1"/>
  <c r="P274" i="2" s="1"/>
  <c r="P273" i="2" s="1"/>
  <c r="P381" i="3"/>
  <c r="P380" i="3" s="1"/>
  <c r="P379" i="3" s="1"/>
  <c r="P378" i="3" s="1"/>
  <c r="P267" i="1"/>
  <c r="P266" i="1" s="1"/>
  <c r="P261" i="2"/>
  <c r="P260" i="2" s="1"/>
  <c r="P259" i="2" s="1"/>
  <c r="P431" i="3"/>
  <c r="P430" i="3" s="1"/>
  <c r="P429" i="3" s="1"/>
  <c r="P285" i="1"/>
  <c r="P284" i="1" s="1"/>
  <c r="P329" i="2"/>
  <c r="P328" i="2" s="1"/>
  <c r="P327" i="2" s="1"/>
  <c r="P204" i="3"/>
  <c r="P203" i="3" s="1"/>
  <c r="P202" i="3" s="1"/>
  <c r="P341" i="2"/>
  <c r="P340" i="2" s="1"/>
  <c r="P339" i="2" s="1"/>
  <c r="P207" i="3"/>
  <c r="P206" i="3" s="1"/>
  <c r="P205" i="3" s="1"/>
  <c r="P344" i="2"/>
  <c r="P343" i="2" s="1"/>
  <c r="P342" i="2" s="1"/>
  <c r="P210" i="3"/>
  <c r="P209" i="3" s="1"/>
  <c r="P208" i="3" s="1"/>
  <c r="O310" i="1"/>
  <c r="O309" i="1" s="1"/>
  <c r="O320" i="2"/>
  <c r="O319" i="2" s="1"/>
  <c r="O318" i="2" s="1"/>
  <c r="O226" i="3"/>
  <c r="O225" i="3" s="1"/>
  <c r="O224" i="3" s="1"/>
  <c r="P322" i="1"/>
  <c r="P321" i="1" s="1"/>
  <c r="P308" i="1" s="1"/>
  <c r="P238" i="3"/>
  <c r="P237" i="3" s="1"/>
  <c r="P236" i="3" s="1"/>
  <c r="P365" i="1"/>
  <c r="P364" i="1" s="1"/>
  <c r="P296" i="3"/>
  <c r="P295" i="3" s="1"/>
  <c r="P294" i="3" s="1"/>
  <c r="O377" i="1"/>
  <c r="O376" i="1" s="1"/>
  <c r="O354" i="1" s="1"/>
  <c r="O370" i="2"/>
  <c r="O369" i="2" s="1"/>
  <c r="O368" i="2" s="1"/>
  <c r="O367" i="2" s="1"/>
  <c r="O366" i="2" s="1"/>
  <c r="O308" i="3"/>
  <c r="O307" i="3" s="1"/>
  <c r="O306" i="3" s="1"/>
  <c r="P392" i="1"/>
  <c r="P391" i="1" s="1"/>
  <c r="P395" i="1"/>
  <c r="P397" i="1"/>
  <c r="P399" i="1"/>
  <c r="O326" i="2"/>
  <c r="O325" i="2" s="1"/>
  <c r="O324" i="2" s="1"/>
  <c r="O395" i="3"/>
  <c r="O394" i="3" s="1"/>
  <c r="O393" i="3" s="1"/>
  <c r="O405" i="2"/>
  <c r="O404" i="2" s="1"/>
  <c r="O403" i="2" s="1"/>
  <c r="O398" i="3"/>
  <c r="O397" i="3" s="1"/>
  <c r="O396" i="3" s="1"/>
  <c r="O412" i="2"/>
  <c r="O402" i="3"/>
  <c r="O425" i="1"/>
  <c r="O424" i="1" s="1"/>
  <c r="O423" i="1" s="1"/>
  <c r="O408" i="2"/>
  <c r="O407" i="2" s="1"/>
  <c r="O406" i="2" s="1"/>
  <c r="O409" i="3"/>
  <c r="O408" i="3" s="1"/>
  <c r="O407" i="3" s="1"/>
  <c r="O406" i="3" s="1"/>
  <c r="P440" i="1"/>
  <c r="P439" i="1" s="1"/>
  <c r="P438" i="1" s="1"/>
  <c r="P445" i="2"/>
  <c r="P444" i="2" s="1"/>
  <c r="P443" i="2" s="1"/>
  <c r="P440" i="2" s="1"/>
  <c r="P83" i="3"/>
  <c r="P82" i="3" s="1"/>
  <c r="P81" i="3" s="1"/>
  <c r="P80" i="3" s="1"/>
  <c r="P459" i="1"/>
  <c r="P449" i="2"/>
  <c r="P448" i="2" s="1"/>
  <c r="P10" i="3"/>
  <c r="P9" i="3" s="1"/>
  <c r="Q473" i="1"/>
  <c r="Q472" i="1" s="1"/>
  <c r="Q461" i="2"/>
  <c r="Q460" i="2" s="1"/>
  <c r="Q459" i="2" s="1"/>
  <c r="Q452" i="2" s="1"/>
  <c r="Q435" i="2" s="1"/>
  <c r="Q79" i="3"/>
  <c r="Q78" i="3" s="1"/>
  <c r="Q77" i="3" s="1"/>
  <c r="Q62" i="3" s="1"/>
  <c r="T36" i="3"/>
  <c r="T35" i="3" s="1"/>
  <c r="T34" i="3" s="1"/>
  <c r="T34" i="2"/>
  <c r="T33" i="2" s="1"/>
  <c r="T32" i="2" s="1"/>
  <c r="T37" i="2"/>
  <c r="T36" i="2" s="1"/>
  <c r="T39" i="3"/>
  <c r="T38" i="3" s="1"/>
  <c r="T43" i="3"/>
  <c r="T42" i="3" s="1"/>
  <c r="T41" i="2"/>
  <c r="T40" i="2" s="1"/>
  <c r="T45" i="3"/>
  <c r="T44" i="3" s="1"/>
  <c r="T43" i="2"/>
  <c r="T42" i="2" s="1"/>
  <c r="T46" i="2"/>
  <c r="T45" i="2" s="1"/>
  <c r="T44" i="2" s="1"/>
  <c r="T48" i="3"/>
  <c r="T47" i="3" s="1"/>
  <c r="T46" i="3" s="1"/>
  <c r="T49" i="2"/>
  <c r="T48" i="2" s="1"/>
  <c r="T47" i="2" s="1"/>
  <c r="T51" i="3"/>
  <c r="T50" i="3" s="1"/>
  <c r="T49" i="3" s="1"/>
  <c r="T54" i="3"/>
  <c r="T53" i="3" s="1"/>
  <c r="T52" i="3" s="1"/>
  <c r="T52" i="2"/>
  <c r="T51" i="2" s="1"/>
  <c r="T50" i="2" s="1"/>
  <c r="T63" i="1"/>
  <c r="T62" i="1" s="1"/>
  <c r="T58" i="1" s="1"/>
  <c r="T55" i="2"/>
  <c r="T54" i="2" s="1"/>
  <c r="T53" i="2" s="1"/>
  <c r="T90" i="3"/>
  <c r="T89" i="3" s="1"/>
  <c r="T88" i="3" s="1"/>
  <c r="T63" i="2"/>
  <c r="T62" i="2" s="1"/>
  <c r="T61" i="2" s="1"/>
  <c r="T93" i="3"/>
  <c r="T92" i="3" s="1"/>
  <c r="T91" i="3" s="1"/>
  <c r="T96" i="3"/>
  <c r="T95" i="3" s="1"/>
  <c r="T94" i="3" s="1"/>
  <c r="T69" i="2"/>
  <c r="T68" i="2" s="1"/>
  <c r="T67" i="2" s="1"/>
  <c r="T99" i="3"/>
  <c r="T98" i="3" s="1"/>
  <c r="T97" i="3" s="1"/>
  <c r="T72" i="2"/>
  <c r="T71" i="2" s="1"/>
  <c r="T70" i="2" s="1"/>
  <c r="S95" i="2"/>
  <c r="S94" i="2" s="1"/>
  <c r="S89" i="2" s="1"/>
  <c r="S117" i="3"/>
  <c r="S116" i="3" s="1"/>
  <c r="S111" i="3" s="1"/>
  <c r="S110" i="3" s="1"/>
  <c r="S109" i="3" s="1"/>
  <c r="T103" i="2"/>
  <c r="T102" i="2" s="1"/>
  <c r="T122" i="3"/>
  <c r="T121" i="3" s="1"/>
  <c r="T124" i="3"/>
  <c r="T123" i="3" s="1"/>
  <c r="T105" i="2"/>
  <c r="T104" i="2" s="1"/>
  <c r="T107" i="2"/>
  <c r="T106" i="2" s="1"/>
  <c r="T126" i="3"/>
  <c r="T125" i="3" s="1"/>
  <c r="T110" i="2"/>
  <c r="T109" i="2" s="1"/>
  <c r="T108" i="2" s="1"/>
  <c r="T129" i="3"/>
  <c r="T128" i="3" s="1"/>
  <c r="T127" i="3" s="1"/>
  <c r="T127" i="1"/>
  <c r="T126" i="1" s="1"/>
  <c r="T75" i="2"/>
  <c r="T74" i="2" s="1"/>
  <c r="T73" i="2" s="1"/>
  <c r="T157" i="3"/>
  <c r="T156" i="3" s="1"/>
  <c r="T155" i="3" s="1"/>
  <c r="T133" i="1"/>
  <c r="T132" i="1" s="1"/>
  <c r="T148" i="2"/>
  <c r="T147" i="2" s="1"/>
  <c r="T146" i="2" s="1"/>
  <c r="T163" i="3"/>
  <c r="T162" i="3" s="1"/>
  <c r="T161" i="3" s="1"/>
  <c r="T143" i="1"/>
  <c r="T142" i="1" s="1"/>
  <c r="T146" i="1"/>
  <c r="T145" i="1" s="1"/>
  <c r="T275" i="3"/>
  <c r="T274" i="3" s="1"/>
  <c r="T273" i="3" s="1"/>
  <c r="T164" i="2"/>
  <c r="T163" i="2" s="1"/>
  <c r="T162" i="2" s="1"/>
  <c r="T167" i="2"/>
  <c r="T166" i="2" s="1"/>
  <c r="T165" i="2" s="1"/>
  <c r="T278" i="3"/>
  <c r="T277" i="3" s="1"/>
  <c r="T276" i="3" s="1"/>
  <c r="T170" i="2"/>
  <c r="T169" i="2" s="1"/>
  <c r="T168" i="2" s="1"/>
  <c r="T281" i="3"/>
  <c r="T280" i="3" s="1"/>
  <c r="T279" i="3" s="1"/>
  <c r="T194" i="1"/>
  <c r="T193" i="1" s="1"/>
  <c r="T199" i="2"/>
  <c r="T198" i="2" s="1"/>
  <c r="T197" i="2" s="1"/>
  <c r="T344" i="3"/>
  <c r="T343" i="3" s="1"/>
  <c r="T342" i="3" s="1"/>
  <c r="T202" i="2"/>
  <c r="T201" i="2" s="1"/>
  <c r="T200" i="2" s="1"/>
  <c r="T347" i="3"/>
  <c r="T346" i="3" s="1"/>
  <c r="T345" i="3" s="1"/>
  <c r="T205" i="2"/>
  <c r="T204" i="2" s="1"/>
  <c r="T350" i="3"/>
  <c r="T349" i="3" s="1"/>
  <c r="T207" i="2"/>
  <c r="T206" i="2" s="1"/>
  <c r="T352" i="3"/>
  <c r="T351" i="3" s="1"/>
  <c r="T222" i="1"/>
  <c r="T221" i="1" s="1"/>
  <c r="T229" i="1"/>
  <c r="T228" i="1" s="1"/>
  <c r="T227" i="1" s="1"/>
  <c r="T376" i="3"/>
  <c r="T375" i="3" s="1"/>
  <c r="T374" i="3" s="1"/>
  <c r="T373" i="3" s="1"/>
  <c r="T245" i="2"/>
  <c r="T244" i="2" s="1"/>
  <c r="T243" i="2" s="1"/>
  <c r="T242" i="2" s="1"/>
  <c r="T257" i="1"/>
  <c r="T259" i="1"/>
  <c r="T262" i="1"/>
  <c r="T264" i="1"/>
  <c r="U270" i="1"/>
  <c r="U269" i="1" s="1"/>
  <c r="U272" i="1"/>
  <c r="U266" i="2"/>
  <c r="U265" i="2" s="1"/>
  <c r="U436" i="3"/>
  <c r="U435" i="3" s="1"/>
  <c r="U432" i="3" s="1"/>
  <c r="U418" i="3" s="1"/>
  <c r="U413" i="3" s="1"/>
  <c r="T297" i="1"/>
  <c r="T296" i="1" s="1"/>
  <c r="T213" i="3"/>
  <c r="T212" i="3" s="1"/>
  <c r="T211" i="3" s="1"/>
  <c r="S310" i="1"/>
  <c r="S309" i="1" s="1"/>
  <c r="S320" i="2"/>
  <c r="S319" i="2" s="1"/>
  <c r="S318" i="2" s="1"/>
  <c r="S226" i="3"/>
  <c r="S225" i="3" s="1"/>
  <c r="S224" i="3" s="1"/>
  <c r="S223" i="3" s="1"/>
  <c r="T319" i="1"/>
  <c r="T318" i="1" s="1"/>
  <c r="T322" i="1"/>
  <c r="T321" i="1" s="1"/>
  <c r="T356" i="1"/>
  <c r="T355" i="1" s="1"/>
  <c r="T359" i="1"/>
  <c r="T358" i="1" s="1"/>
  <c r="T362" i="1"/>
  <c r="T361" i="1" s="1"/>
  <c r="T368" i="1"/>
  <c r="T367" i="1" s="1"/>
  <c r="T299" i="3"/>
  <c r="T298" i="3" s="1"/>
  <c r="T297" i="3" s="1"/>
  <c r="T350" i="2"/>
  <c r="T349" i="2" s="1"/>
  <c r="T348" i="2" s="1"/>
  <c r="U380" i="1"/>
  <c r="U379" i="1" s="1"/>
  <c r="S402" i="1"/>
  <c r="S401" i="1" s="1"/>
  <c r="S385" i="1" s="1"/>
  <c r="S333" i="3"/>
  <c r="S332" i="3" s="1"/>
  <c r="S331" i="3" s="1"/>
  <c r="S315" i="3" s="1"/>
  <c r="S372" i="2"/>
  <c r="S371" i="2" s="1"/>
  <c r="S401" i="3"/>
  <c r="S400" i="3" s="1"/>
  <c r="S399" i="3" s="1"/>
  <c r="S411" i="2"/>
  <c r="S410" i="2" s="1"/>
  <c r="S409" i="2" s="1"/>
  <c r="S421" i="1"/>
  <c r="S420" i="1" s="1"/>
  <c r="S415" i="2"/>
  <c r="S414" i="2" s="1"/>
  <c r="S413" i="2" s="1"/>
  <c r="S405" i="3"/>
  <c r="S404" i="3" s="1"/>
  <c r="S403" i="3" s="1"/>
  <c r="U436" i="1"/>
  <c r="U435" i="1" s="1"/>
  <c r="U70" i="3"/>
  <c r="U69" i="3" s="1"/>
  <c r="U68" i="3" s="1"/>
  <c r="U62" i="3" s="1"/>
  <c r="U426" i="2"/>
  <c r="U425" i="2" s="1"/>
  <c r="U424" i="2" s="1"/>
  <c r="U418" i="2" s="1"/>
  <c r="U417" i="2" s="1"/>
  <c r="S449" i="1"/>
  <c r="S448" i="1" s="1"/>
  <c r="S447" i="1" s="1"/>
  <c r="S431" i="2"/>
  <c r="S430" i="2" s="1"/>
  <c r="S429" i="2" s="1"/>
  <c r="S428" i="2" s="1"/>
  <c r="S427" i="2" s="1"/>
  <c r="S444" i="3"/>
  <c r="S443" i="3" s="1"/>
  <c r="S442" i="3" s="1"/>
  <c r="S441" i="3" s="1"/>
  <c r="S440" i="3" s="1"/>
  <c r="T467" i="1"/>
  <c r="T466" i="1" s="1"/>
  <c r="T455" i="2"/>
  <c r="T454" i="2" s="1"/>
  <c r="T453" i="2" s="1"/>
  <c r="T73" i="3"/>
  <c r="T72" i="3" s="1"/>
  <c r="T71" i="3" s="1"/>
  <c r="M91" i="2"/>
  <c r="M90" i="2" s="1"/>
  <c r="M89" i="2" s="1"/>
  <c r="M88" i="2" s="1"/>
  <c r="M87" i="2" s="1"/>
  <c r="M113" i="3"/>
  <c r="M112" i="3" s="1"/>
  <c r="O285" i="2"/>
  <c r="O284" i="2" s="1"/>
  <c r="O283" i="2" s="1"/>
  <c r="O279" i="2" s="1"/>
  <c r="O278" i="2" s="1"/>
  <c r="O389" i="3"/>
  <c r="O388" i="3" s="1"/>
  <c r="O387" i="3" s="1"/>
  <c r="S335" i="3"/>
  <c r="S334" i="3" s="1"/>
  <c r="O435" i="2"/>
  <c r="V120" i="3"/>
  <c r="V119" i="3" s="1"/>
  <c r="V118" i="3" s="1"/>
  <c r="W135" i="3"/>
  <c r="V154" i="3"/>
  <c r="W164" i="3"/>
  <c r="X386" i="3"/>
  <c r="W310" i="3"/>
  <c r="W309" i="3" s="1"/>
  <c r="Q401" i="2"/>
  <c r="L401" i="2"/>
  <c r="K305" i="1"/>
  <c r="K348" i="1"/>
  <c r="K361" i="1"/>
  <c r="L469" i="1"/>
  <c r="K293" i="1"/>
  <c r="K312" i="1"/>
  <c r="L339" i="1"/>
  <c r="K358" i="1"/>
  <c r="K367" i="1"/>
  <c r="L376" i="1"/>
  <c r="L410" i="1"/>
  <c r="L413" i="1"/>
  <c r="K416" i="1"/>
  <c r="L439" i="1"/>
  <c r="K452" i="1"/>
  <c r="L466" i="1"/>
  <c r="K469" i="1"/>
  <c r="L293" i="1"/>
  <c r="Q430" i="1"/>
  <c r="O458" i="1"/>
  <c r="O457" i="1" s="1"/>
  <c r="O456" i="1" s="1"/>
  <c r="O455" i="1" s="1"/>
  <c r="S204" i="1"/>
  <c r="O248" i="2"/>
  <c r="O247" i="2" s="1"/>
  <c r="U435" i="2"/>
  <c r="K287" i="1"/>
  <c r="L302" i="1"/>
  <c r="K315" i="1"/>
  <c r="L330" i="1"/>
  <c r="L345" i="1"/>
  <c r="L358" i="1"/>
  <c r="L321" i="1"/>
  <c r="K302" i="1"/>
  <c r="L327" i="1"/>
  <c r="K345" i="1"/>
  <c r="L290" i="1"/>
  <c r="L299" i="1"/>
  <c r="L309" i="1"/>
  <c r="L318" i="1"/>
  <c r="K327" i="1"/>
  <c r="L336" i="1"/>
  <c r="K339" i="1"/>
  <c r="L351" i="1"/>
  <c r="K355" i="1"/>
  <c r="K364" i="1"/>
  <c r="L373" i="1"/>
  <c r="K376" i="1"/>
  <c r="K391" i="1"/>
  <c r="L406" i="1"/>
  <c r="K413" i="1"/>
  <c r="K409" i="1" s="1"/>
  <c r="L435" i="1"/>
  <c r="K439" i="1"/>
  <c r="L448" i="1"/>
  <c r="K466" i="1"/>
  <c r="K472" i="1"/>
  <c r="K420" i="1"/>
  <c r="S458" i="1"/>
  <c r="S457" i="1" s="1"/>
  <c r="S456" i="1" s="1"/>
  <c r="S455" i="1" s="1"/>
  <c r="K196" i="2"/>
  <c r="K195" i="2" s="1"/>
  <c r="K296" i="1"/>
  <c r="K333" i="1"/>
  <c r="L367" i="1"/>
  <c r="K370" i="1"/>
  <c r="L401" i="1"/>
  <c r="L416" i="1"/>
  <c r="K442" i="1"/>
  <c r="L452" i="1"/>
  <c r="L284" i="1"/>
  <c r="K321" i="1"/>
  <c r="K330" i="1"/>
  <c r="L355" i="1"/>
  <c r="K284" i="1"/>
  <c r="K290" i="1"/>
  <c r="L296" i="1"/>
  <c r="L305" i="1"/>
  <c r="K309" i="1"/>
  <c r="L315" i="1"/>
  <c r="K318" i="1"/>
  <c r="K324" i="1"/>
  <c r="L333" i="1"/>
  <c r="K336" i="1"/>
  <c r="L348" i="1"/>
  <c r="K351" i="1"/>
  <c r="L361" i="1"/>
  <c r="L370" i="1"/>
  <c r="K373" i="1"/>
  <c r="M380" i="1"/>
  <c r="M379" i="1" s="1"/>
  <c r="K406" i="1"/>
  <c r="K410" i="1"/>
  <c r="L420" i="1"/>
  <c r="L424" i="1"/>
  <c r="L423" i="1" s="1"/>
  <c r="K435" i="1"/>
  <c r="L442" i="1"/>
  <c r="K448" i="1"/>
  <c r="L472" i="1"/>
  <c r="L364" i="1"/>
  <c r="L324" i="1"/>
  <c r="L312" i="1"/>
  <c r="L287" i="1"/>
  <c r="K424" i="1"/>
  <c r="K423" i="1" s="1"/>
  <c r="K401" i="1"/>
  <c r="K299" i="1"/>
  <c r="N416" i="2"/>
  <c r="K430" i="1"/>
  <c r="Q199" i="1"/>
  <c r="O269" i="1"/>
  <c r="P430" i="1"/>
  <c r="Q458" i="1"/>
  <c r="Q457" i="1" s="1"/>
  <c r="Q456" i="1" s="1"/>
  <c r="Q455" i="1" s="1"/>
  <c r="U33" i="1"/>
  <c r="T106" i="1"/>
  <c r="S153" i="3"/>
  <c r="M130" i="3"/>
  <c r="N435" i="2"/>
  <c r="U153" i="3"/>
  <c r="S248" i="2"/>
  <c r="S247" i="2" s="1"/>
  <c r="K435" i="2"/>
  <c r="N196" i="2"/>
  <c r="N195" i="2" s="1"/>
  <c r="R248" i="2"/>
  <c r="R247" i="2" s="1"/>
  <c r="U401" i="2"/>
  <c r="M430" i="1"/>
  <c r="M429" i="1" s="1"/>
  <c r="M428" i="1" s="1"/>
  <c r="O199" i="1"/>
  <c r="O248" i="1"/>
  <c r="O430" i="1"/>
  <c r="O429" i="1" s="1"/>
  <c r="O428" i="1" s="1"/>
  <c r="U458" i="1"/>
  <c r="U457" i="1" s="1"/>
  <c r="U456" i="1" s="1"/>
  <c r="U455" i="1" s="1"/>
  <c r="K6" i="3"/>
  <c r="U377" i="3"/>
  <c r="N248" i="2"/>
  <c r="N247" i="2" s="1"/>
  <c r="N7" i="2"/>
  <c r="R416" i="2"/>
  <c r="M416" i="2"/>
  <c r="K248" i="2"/>
  <c r="K247" i="2" s="1"/>
  <c r="Q416" i="2"/>
  <c r="M153" i="3"/>
  <c r="M197" i="3"/>
  <c r="K418" i="3"/>
  <c r="K413" i="3" s="1"/>
  <c r="O153" i="3"/>
  <c r="M377" i="3"/>
  <c r="Q377" i="3"/>
  <c r="U197" i="3"/>
  <c r="Q197" i="3"/>
  <c r="Q153" i="3"/>
  <c r="O6" i="3"/>
  <c r="K153" i="3"/>
  <c r="P458" i="1"/>
  <c r="P457" i="1" s="1"/>
  <c r="P456" i="1" s="1"/>
  <c r="P455" i="1" s="1"/>
  <c r="T458" i="1"/>
  <c r="T457" i="1" s="1"/>
  <c r="T456" i="1" s="1"/>
  <c r="T455" i="1" s="1"/>
  <c r="K458" i="1"/>
  <c r="O33" i="1"/>
  <c r="P269" i="1"/>
  <c r="S261" i="1"/>
  <c r="M458" i="1"/>
  <c r="M457" i="1" s="1"/>
  <c r="M456" i="1" s="1"/>
  <c r="M455" i="1" s="1"/>
  <c r="S417" i="1"/>
  <c r="S416" i="1" s="1"/>
  <c r="O125" i="1"/>
  <c r="Q236" i="1"/>
  <c r="U465" i="1"/>
  <c r="U464" i="1" s="1"/>
  <c r="U463" i="1" s="1"/>
  <c r="P429" i="1"/>
  <c r="P82" i="1"/>
  <c r="P81" i="1" s="1"/>
  <c r="P80" i="1" s="1"/>
  <c r="P204" i="1"/>
  <c r="P189" i="1" s="1"/>
  <c r="P188" i="1" s="1"/>
  <c r="Q231" i="1"/>
  <c r="O261" i="1"/>
  <c r="Q465" i="1"/>
  <c r="Q464" i="1" s="1"/>
  <c r="Q463" i="1" s="1"/>
  <c r="T446" i="1"/>
  <c r="S82" i="1"/>
  <c r="S81" i="1" s="1"/>
  <c r="S80" i="1" s="1"/>
  <c r="T82" i="1"/>
  <c r="T81" i="1" s="1"/>
  <c r="T80" i="1" s="1"/>
  <c r="S430" i="1"/>
  <c r="S429" i="1" s="1"/>
  <c r="S428" i="1" s="1"/>
  <c r="T204" i="1"/>
  <c r="K380" i="1"/>
  <c r="Q33" i="1"/>
  <c r="P261" i="1"/>
  <c r="U236" i="1"/>
  <c r="T248" i="1"/>
  <c r="L458" i="1"/>
  <c r="Q135" i="1"/>
  <c r="S8" i="1"/>
  <c r="O91" i="1"/>
  <c r="O90" i="1" s="1"/>
  <c r="O89" i="1" s="1"/>
  <c r="Q91" i="1"/>
  <c r="Q90" i="1" s="1"/>
  <c r="Q89" i="1" s="1"/>
  <c r="P125" i="1"/>
  <c r="O380" i="1"/>
  <c r="O379" i="1" s="1"/>
  <c r="Q380" i="1"/>
  <c r="Q379" i="1" s="1"/>
  <c r="O409" i="1"/>
  <c r="S90" i="1"/>
  <c r="S89" i="1" s="1"/>
  <c r="U169" i="1"/>
  <c r="U168" i="1" s="1"/>
  <c r="S248" i="1"/>
  <c r="Q106" i="1"/>
  <c r="O280" i="1"/>
  <c r="P409" i="1"/>
  <c r="U106" i="1"/>
  <c r="T169" i="1"/>
  <c r="T168" i="1" s="1"/>
  <c r="S380" i="1"/>
  <c r="S379" i="1" s="1"/>
  <c r="U409" i="1"/>
  <c r="T465" i="1"/>
  <c r="T464" i="1" s="1"/>
  <c r="T463" i="1" s="1"/>
  <c r="M394" i="1"/>
  <c r="M385" i="1" s="1"/>
  <c r="O82" i="1"/>
  <c r="O81" i="1" s="1"/>
  <c r="O80" i="1" s="1"/>
  <c r="P106" i="1"/>
  <c r="S308" i="1"/>
  <c r="O106" i="1"/>
  <c r="U308" i="1"/>
  <c r="O169" i="1"/>
  <c r="O168" i="1" s="1"/>
  <c r="Q354" i="1"/>
  <c r="O446" i="1"/>
  <c r="U135" i="1"/>
  <c r="S158" i="1"/>
  <c r="T409" i="1"/>
  <c r="Q158" i="1"/>
  <c r="O236" i="1"/>
  <c r="O308" i="1"/>
  <c r="P354" i="1"/>
  <c r="S106" i="1"/>
  <c r="U158" i="1"/>
  <c r="U354" i="1"/>
  <c r="S446" i="1"/>
  <c r="T33" i="1"/>
  <c r="U248" i="1"/>
  <c r="S354" i="1"/>
  <c r="U430" i="1"/>
  <c r="U429" i="1" s="1"/>
  <c r="U428" i="1" s="1"/>
  <c r="U82" i="1"/>
  <c r="U81" i="1" s="1"/>
  <c r="U80" i="1" s="1"/>
  <c r="Q82" i="1"/>
  <c r="Q81" i="1" s="1"/>
  <c r="Q80" i="1" s="1"/>
  <c r="S189" i="1"/>
  <c r="S188" i="1" s="1"/>
  <c r="O158" i="1"/>
  <c r="P236" i="1"/>
  <c r="T236" i="1"/>
  <c r="T158" i="1"/>
  <c r="O135" i="1"/>
  <c r="U90" i="1"/>
  <c r="U89" i="1" s="1"/>
  <c r="S125" i="1"/>
  <c r="U204" i="1"/>
  <c r="U189" i="1" s="1"/>
  <c r="U188" i="1" s="1"/>
  <c r="T125" i="1"/>
  <c r="S135" i="1"/>
  <c r="S169" i="1"/>
  <c r="S168" i="1" s="1"/>
  <c r="U280" i="1"/>
  <c r="T380" i="1"/>
  <c r="T379" i="1" s="1"/>
  <c r="U446" i="1"/>
  <c r="S465" i="1"/>
  <c r="S464" i="1" s="1"/>
  <c r="S463" i="1" s="1"/>
  <c r="S255" i="1"/>
  <c r="T308" i="1"/>
  <c r="U261" i="1"/>
  <c r="Q125" i="1"/>
  <c r="P91" i="1"/>
  <c r="P90" i="1" s="1"/>
  <c r="P89" i="1" s="1"/>
  <c r="Q169" i="1"/>
  <c r="Q168" i="1" s="1"/>
  <c r="P158" i="1"/>
  <c r="Q280" i="1"/>
  <c r="O465" i="1"/>
  <c r="O464" i="1" s="1"/>
  <c r="O463" i="1" s="1"/>
  <c r="O204" i="1"/>
  <c r="P280" i="1"/>
  <c r="Q308" i="1"/>
  <c r="Q261" i="1"/>
  <c r="P465" i="1"/>
  <c r="P464" i="1" s="1"/>
  <c r="P463" i="1" s="1"/>
  <c r="P248" i="1"/>
  <c r="Q409" i="1"/>
  <c r="P404" i="1"/>
  <c r="L380" i="1"/>
  <c r="L394" i="1"/>
  <c r="M465" i="1"/>
  <c r="M464" i="1" s="1"/>
  <c r="M463" i="1" s="1"/>
  <c r="K465" i="1"/>
  <c r="M446" i="1"/>
  <c r="K429" i="1"/>
  <c r="M409" i="1"/>
  <c r="K394" i="1"/>
  <c r="M354" i="1"/>
  <c r="M308" i="1"/>
  <c r="K282" i="1"/>
  <c r="L282" i="1"/>
  <c r="M282" i="1"/>
  <c r="M281" i="1" s="1"/>
  <c r="M280" i="1" s="1"/>
  <c r="K275" i="1"/>
  <c r="L275" i="1"/>
  <c r="M275" i="1"/>
  <c r="M274" i="1" s="1"/>
  <c r="K272" i="1"/>
  <c r="L272" i="1"/>
  <c r="M272" i="1"/>
  <c r="K270" i="1"/>
  <c r="L270" i="1"/>
  <c r="M270" i="1"/>
  <c r="K267" i="1"/>
  <c r="L267" i="1"/>
  <c r="M267" i="1"/>
  <c r="M266" i="1" s="1"/>
  <c r="K264" i="1"/>
  <c r="L264" i="1"/>
  <c r="M264" i="1"/>
  <c r="K262" i="1"/>
  <c r="L262" i="1"/>
  <c r="M262" i="1"/>
  <c r="K259" i="1"/>
  <c r="L259" i="1"/>
  <c r="M259" i="1"/>
  <c r="K257" i="1"/>
  <c r="L257" i="1"/>
  <c r="M257" i="1"/>
  <c r="K253" i="1"/>
  <c r="L253" i="1"/>
  <c r="M253" i="1"/>
  <c r="M252" i="1" s="1"/>
  <c r="K250" i="1"/>
  <c r="L250" i="1"/>
  <c r="M250" i="1"/>
  <c r="M249" i="1" s="1"/>
  <c r="K245" i="1"/>
  <c r="L245" i="1"/>
  <c r="M245" i="1"/>
  <c r="M244" i="1" s="1"/>
  <c r="M243" i="1" s="1"/>
  <c r="K241" i="1"/>
  <c r="L241" i="1"/>
  <c r="M241" i="1"/>
  <c r="M240" i="1" s="1"/>
  <c r="K238" i="1"/>
  <c r="L238" i="1"/>
  <c r="M238" i="1"/>
  <c r="M237" i="1" s="1"/>
  <c r="K234" i="1"/>
  <c r="L234" i="1"/>
  <c r="M234" i="1"/>
  <c r="M233" i="1" s="1"/>
  <c r="M232" i="1" s="1"/>
  <c r="K229" i="1"/>
  <c r="L229" i="1"/>
  <c r="M229" i="1"/>
  <c r="M228" i="1" s="1"/>
  <c r="M227" i="1" s="1"/>
  <c r="K225" i="1"/>
  <c r="L225" i="1"/>
  <c r="M225" i="1"/>
  <c r="M224" i="1" s="1"/>
  <c r="K222" i="1"/>
  <c r="L222" i="1"/>
  <c r="M222" i="1"/>
  <c r="M221" i="1" s="1"/>
  <c r="K219" i="1"/>
  <c r="L219" i="1"/>
  <c r="M219" i="1"/>
  <c r="M218" i="1" s="1"/>
  <c r="K216" i="1"/>
  <c r="L216" i="1"/>
  <c r="M216" i="1"/>
  <c r="M215" i="1" s="1"/>
  <c r="K213" i="1"/>
  <c r="L213" i="1"/>
  <c r="M213" i="1"/>
  <c r="M212" i="1" s="1"/>
  <c r="K210" i="1"/>
  <c r="L210" i="1"/>
  <c r="M210" i="1"/>
  <c r="M209" i="1" s="1"/>
  <c r="K207" i="1"/>
  <c r="L207" i="1"/>
  <c r="M207" i="1"/>
  <c r="K205" i="1"/>
  <c r="L205" i="1"/>
  <c r="M205" i="1"/>
  <c r="K202" i="1"/>
  <c r="L202" i="1"/>
  <c r="M202" i="1"/>
  <c r="K200" i="1"/>
  <c r="L200" i="1"/>
  <c r="M200" i="1"/>
  <c r="K197" i="1"/>
  <c r="L197" i="1"/>
  <c r="M197" i="1"/>
  <c r="M196" i="1" s="1"/>
  <c r="K194" i="1"/>
  <c r="L194" i="1"/>
  <c r="M194" i="1"/>
  <c r="M193" i="1" s="1"/>
  <c r="K191" i="1"/>
  <c r="L191" i="1"/>
  <c r="M191" i="1"/>
  <c r="M190" i="1" s="1"/>
  <c r="K186" i="1"/>
  <c r="L186" i="1"/>
  <c r="M186" i="1"/>
  <c r="M185" i="1" s="1"/>
  <c r="K183" i="1"/>
  <c r="L183" i="1"/>
  <c r="M183" i="1"/>
  <c r="M182" i="1" s="1"/>
  <c r="K180" i="1"/>
  <c r="L180" i="1"/>
  <c r="M180" i="1"/>
  <c r="M179" i="1" s="1"/>
  <c r="K177" i="1"/>
  <c r="L177" i="1"/>
  <c r="M177" i="1"/>
  <c r="M176" i="1" s="1"/>
  <c r="K174" i="1"/>
  <c r="L174" i="1"/>
  <c r="M174" i="1"/>
  <c r="M173" i="1" s="1"/>
  <c r="K171" i="1"/>
  <c r="L171" i="1"/>
  <c r="M171" i="1"/>
  <c r="M170" i="1" s="1"/>
  <c r="K166" i="1"/>
  <c r="L166" i="1"/>
  <c r="M166" i="1"/>
  <c r="M165" i="1" s="1"/>
  <c r="K163" i="1"/>
  <c r="L163" i="1"/>
  <c r="M163" i="1"/>
  <c r="M162" i="1" s="1"/>
  <c r="K160" i="1"/>
  <c r="L160" i="1"/>
  <c r="M160" i="1"/>
  <c r="M159" i="1" s="1"/>
  <c r="K156" i="1"/>
  <c r="L156" i="1"/>
  <c r="M156" i="1"/>
  <c r="M155" i="1" s="1"/>
  <c r="M154" i="1" s="1"/>
  <c r="K152" i="1"/>
  <c r="L152" i="1"/>
  <c r="M152" i="1"/>
  <c r="M151" i="1" s="1"/>
  <c r="K149" i="1"/>
  <c r="L149" i="1"/>
  <c r="M149" i="1"/>
  <c r="M148" i="1" s="1"/>
  <c r="K146" i="1"/>
  <c r="L146" i="1"/>
  <c r="M146" i="1"/>
  <c r="M145" i="1" s="1"/>
  <c r="K143" i="1"/>
  <c r="L143" i="1"/>
  <c r="M143" i="1"/>
  <c r="M142" i="1" s="1"/>
  <c r="K140" i="1"/>
  <c r="L140" i="1"/>
  <c r="M140" i="1"/>
  <c r="M139" i="1" s="1"/>
  <c r="K137" i="1"/>
  <c r="L137" i="1"/>
  <c r="M137" i="1"/>
  <c r="M136" i="1" s="1"/>
  <c r="K133" i="1"/>
  <c r="L133" i="1"/>
  <c r="M133" i="1"/>
  <c r="M132" i="1" s="1"/>
  <c r="K127" i="1"/>
  <c r="L127" i="1"/>
  <c r="M127" i="1"/>
  <c r="M126" i="1" s="1"/>
  <c r="K119" i="1"/>
  <c r="L119" i="1"/>
  <c r="M119" i="1"/>
  <c r="M118" i="1" s="1"/>
  <c r="M117" i="1" s="1"/>
  <c r="K115" i="1"/>
  <c r="L115" i="1"/>
  <c r="M115" i="1"/>
  <c r="M114" i="1" s="1"/>
  <c r="M113" i="1" s="1"/>
  <c r="K111" i="1"/>
  <c r="L111" i="1"/>
  <c r="M111" i="1"/>
  <c r="M110" i="1" s="1"/>
  <c r="K108" i="1"/>
  <c r="L108" i="1"/>
  <c r="M108" i="1"/>
  <c r="M107" i="1" s="1"/>
  <c r="K104" i="1"/>
  <c r="L104" i="1"/>
  <c r="M104" i="1"/>
  <c r="M103" i="1" s="1"/>
  <c r="M102" i="1" s="1"/>
  <c r="K99" i="1"/>
  <c r="L99" i="1"/>
  <c r="M99" i="1"/>
  <c r="M98" i="1" s="1"/>
  <c r="K96" i="1"/>
  <c r="L96" i="1"/>
  <c r="M96" i="1"/>
  <c r="K94" i="1"/>
  <c r="L94" i="1"/>
  <c r="M94" i="1"/>
  <c r="K92" i="1"/>
  <c r="L92" i="1"/>
  <c r="M92" i="1"/>
  <c r="K87" i="1"/>
  <c r="L87" i="1"/>
  <c r="M87" i="1"/>
  <c r="K85" i="1"/>
  <c r="L85" i="1"/>
  <c r="M85" i="1"/>
  <c r="K83" i="1"/>
  <c r="K481" i="1" s="1"/>
  <c r="L83" i="1"/>
  <c r="L481" i="1" s="1"/>
  <c r="M83" i="1"/>
  <c r="M481" i="1" s="1"/>
  <c r="K78" i="1"/>
  <c r="L78" i="1"/>
  <c r="M78" i="1"/>
  <c r="M77" i="1" s="1"/>
  <c r="K75" i="1"/>
  <c r="L75" i="1"/>
  <c r="M75" i="1"/>
  <c r="M74" i="1" s="1"/>
  <c r="K72" i="1"/>
  <c r="L72" i="1"/>
  <c r="M72" i="1"/>
  <c r="M71" i="1" s="1"/>
  <c r="K69" i="1"/>
  <c r="L69" i="1"/>
  <c r="M69" i="1"/>
  <c r="M68" i="1" s="1"/>
  <c r="K66" i="1"/>
  <c r="L66" i="1"/>
  <c r="M66" i="1"/>
  <c r="M65" i="1" s="1"/>
  <c r="K63" i="1"/>
  <c r="L63" i="1"/>
  <c r="M63" i="1"/>
  <c r="M62" i="1" s="1"/>
  <c r="K60" i="1"/>
  <c r="L60" i="1"/>
  <c r="M60" i="1"/>
  <c r="M59" i="1" s="1"/>
  <c r="K56" i="1"/>
  <c r="L56" i="1"/>
  <c r="M56" i="1"/>
  <c r="M55" i="1" s="1"/>
  <c r="M54" i="1" s="1"/>
  <c r="K52" i="1"/>
  <c r="L52" i="1"/>
  <c r="M52" i="1"/>
  <c r="M51" i="1" s="1"/>
  <c r="K49" i="1"/>
  <c r="L49" i="1"/>
  <c r="M49" i="1"/>
  <c r="M48" i="1" s="1"/>
  <c r="K46" i="1"/>
  <c r="L46" i="1"/>
  <c r="M46" i="1"/>
  <c r="M45" i="1" s="1"/>
  <c r="K43" i="1"/>
  <c r="L43" i="1"/>
  <c r="M43" i="1"/>
  <c r="M42" i="1" s="1"/>
  <c r="K40" i="1"/>
  <c r="L40" i="1"/>
  <c r="M40" i="1"/>
  <c r="K36" i="1"/>
  <c r="L36" i="1"/>
  <c r="M36" i="1"/>
  <c r="K34" i="1"/>
  <c r="L34" i="1"/>
  <c r="M34" i="1"/>
  <c r="K31" i="1"/>
  <c r="K30" i="1" s="1"/>
  <c r="L31" i="1"/>
  <c r="L30" i="1" s="1"/>
  <c r="M31" i="1"/>
  <c r="M30" i="1" s="1"/>
  <c r="U478" i="1"/>
  <c r="Q478" i="1"/>
  <c r="M478" i="1"/>
  <c r="S189" i="2" l="1"/>
  <c r="S88" i="2"/>
  <c r="S87" i="2" s="1"/>
  <c r="L419" i="2"/>
  <c r="L418" i="2" s="1"/>
  <c r="L417" i="2" s="1"/>
  <c r="O478" i="1"/>
  <c r="M7" i="2"/>
  <c r="Q8" i="2"/>
  <c r="Q7" i="2" s="1"/>
  <c r="T452" i="2"/>
  <c r="T419" i="2"/>
  <c r="T418" i="2" s="1"/>
  <c r="T417" i="2" s="1"/>
  <c r="P196" i="2"/>
  <c r="P195" i="2" s="1"/>
  <c r="P396" i="2"/>
  <c r="P395" i="2" s="1"/>
  <c r="P394" i="2" s="1"/>
  <c r="Q262" i="2"/>
  <c r="Q248" i="2" s="1"/>
  <c r="Q247" i="2" s="1"/>
  <c r="Q246" i="2" s="1"/>
  <c r="K410" i="2"/>
  <c r="K409" i="2" s="1"/>
  <c r="K402" i="2" s="1"/>
  <c r="K401" i="2" s="1"/>
  <c r="L348" i="3"/>
  <c r="L335" i="3" s="1"/>
  <c r="L334" i="3" s="1"/>
  <c r="O189" i="1"/>
  <c r="O188" i="1" s="1"/>
  <c r="P380" i="1"/>
  <c r="P379" i="1" s="1"/>
  <c r="Q269" i="1"/>
  <c r="Q480" i="1"/>
  <c r="O480" i="1"/>
  <c r="U480" i="1"/>
  <c r="S480" i="1"/>
  <c r="P480" i="1"/>
  <c r="N189" i="2"/>
  <c r="K189" i="2"/>
  <c r="U416" i="2"/>
  <c r="P272" i="2"/>
  <c r="T272" i="2"/>
  <c r="O416" i="2"/>
  <c r="K416" i="2"/>
  <c r="O189" i="2"/>
  <c r="R298" i="2"/>
  <c r="N246" i="2"/>
  <c r="U298" i="2"/>
  <c r="S246" i="2"/>
  <c r="O246" i="2"/>
  <c r="S416" i="2"/>
  <c r="S272" i="2"/>
  <c r="K272" i="2"/>
  <c r="R189" i="2"/>
  <c r="K246" i="2"/>
  <c r="R246" i="2"/>
  <c r="O272" i="2"/>
  <c r="L272" i="2"/>
  <c r="O385" i="1"/>
  <c r="N298" i="2"/>
  <c r="S317" i="2"/>
  <c r="S316" i="2" s="1"/>
  <c r="P447" i="2"/>
  <c r="P446" i="2" s="1"/>
  <c r="P435" i="2" s="1"/>
  <c r="P161" i="2"/>
  <c r="P160" i="2" s="1"/>
  <c r="Q298" i="2"/>
  <c r="M298" i="2"/>
  <c r="S402" i="2"/>
  <c r="S401" i="2" s="1"/>
  <c r="L396" i="2"/>
  <c r="L395" i="2" s="1"/>
  <c r="L394" i="2" s="1"/>
  <c r="U208" i="2"/>
  <c r="U196" i="2" s="1"/>
  <c r="U195" i="2" s="1"/>
  <c r="Q208" i="2"/>
  <c r="Q196" i="2" s="1"/>
  <c r="Q195" i="2" s="1"/>
  <c r="T447" i="2"/>
  <c r="T446" i="2" s="1"/>
  <c r="T435" i="2" s="1"/>
  <c r="T396" i="2"/>
  <c r="T395" i="2" s="1"/>
  <c r="T394" i="2" s="1"/>
  <c r="L84" i="3"/>
  <c r="L135" i="3"/>
  <c r="L130" i="3" s="1"/>
  <c r="T164" i="3"/>
  <c r="P310" i="3"/>
  <c r="P309" i="3" s="1"/>
  <c r="M62" i="3"/>
  <c r="M6" i="3" s="1"/>
  <c r="K385" i="1"/>
  <c r="L385" i="1"/>
  <c r="M58" i="1"/>
  <c r="T377" i="3"/>
  <c r="O404" i="1"/>
  <c r="P377" i="3"/>
  <c r="P58" i="1"/>
  <c r="L419" i="3"/>
  <c r="L198" i="3"/>
  <c r="M353" i="3"/>
  <c r="M335" i="3" s="1"/>
  <c r="M334" i="3" s="1"/>
  <c r="M111" i="3"/>
  <c r="M110" i="3" s="1"/>
  <c r="M109" i="3" s="1"/>
  <c r="P63" i="3"/>
  <c r="P62" i="3" s="1"/>
  <c r="K130" i="3"/>
  <c r="Q353" i="3"/>
  <c r="Q335" i="3" s="1"/>
  <c r="Q334" i="3" s="1"/>
  <c r="T310" i="3"/>
  <c r="T309" i="3" s="1"/>
  <c r="T135" i="3"/>
  <c r="T130" i="3" s="1"/>
  <c r="Q6" i="3"/>
  <c r="L120" i="3"/>
  <c r="L119" i="3" s="1"/>
  <c r="L118" i="3" s="1"/>
  <c r="T223" i="3"/>
  <c r="T84" i="3"/>
  <c r="P84" i="3"/>
  <c r="P255" i="1"/>
  <c r="T354" i="1"/>
  <c r="T261" i="1"/>
  <c r="P394" i="1"/>
  <c r="P385" i="1" s="1"/>
  <c r="P279" i="1" s="1"/>
  <c r="P278" i="1" s="1"/>
  <c r="O130" i="3"/>
  <c r="T256" i="1"/>
  <c r="Q204" i="1"/>
  <c r="Q124" i="1"/>
  <c r="P8" i="3"/>
  <c r="P7" i="3" s="1"/>
  <c r="L35" i="2"/>
  <c r="L117" i="2"/>
  <c r="L116" i="2" s="1"/>
  <c r="L249" i="2"/>
  <c r="K24" i="2"/>
  <c r="K368" i="2"/>
  <c r="K367" i="2" s="1"/>
  <c r="K366" i="2" s="1"/>
  <c r="T430" i="1"/>
  <c r="T429" i="1" s="1"/>
  <c r="T428" i="1" s="1"/>
  <c r="T427" i="1" s="1"/>
  <c r="T317" i="2"/>
  <c r="T316" i="2" s="1"/>
  <c r="T254" i="2"/>
  <c r="T419" i="3"/>
  <c r="S269" i="3"/>
  <c r="T324" i="3"/>
  <c r="T315" i="3" s="1"/>
  <c r="T280" i="1"/>
  <c r="S24" i="2"/>
  <c r="S8" i="2" s="1"/>
  <c r="P254" i="2"/>
  <c r="P249" i="2"/>
  <c r="P135" i="3"/>
  <c r="P130" i="3" s="1"/>
  <c r="U6" i="3"/>
  <c r="T154" i="3"/>
  <c r="T153" i="3" s="1"/>
  <c r="T37" i="3"/>
  <c r="T13" i="3" s="1"/>
  <c r="P428" i="1"/>
  <c r="P427" i="1" s="1"/>
  <c r="P198" i="3"/>
  <c r="O410" i="2"/>
  <c r="O409" i="2" s="1"/>
  <c r="P169" i="1"/>
  <c r="P168" i="1" s="1"/>
  <c r="T249" i="2"/>
  <c r="P424" i="3"/>
  <c r="S368" i="2"/>
  <c r="S367" i="2" s="1"/>
  <c r="S366" i="2" s="1"/>
  <c r="U8" i="1"/>
  <c r="L377" i="3"/>
  <c r="U427" i="1"/>
  <c r="O269" i="3"/>
  <c r="L354" i="1"/>
  <c r="L409" i="1"/>
  <c r="T135" i="1"/>
  <c r="T124" i="1" s="1"/>
  <c r="T241" i="2"/>
  <c r="T240" i="2"/>
  <c r="P135" i="1"/>
  <c r="P124" i="1" s="1"/>
  <c r="K354" i="1"/>
  <c r="S409" i="1"/>
  <c r="S404" i="1" s="1"/>
  <c r="L308" i="1"/>
  <c r="X281" i="3"/>
  <c r="X280" i="3" s="1"/>
  <c r="X279" i="3" s="1"/>
  <c r="T189" i="1"/>
  <c r="T188" i="1" s="1"/>
  <c r="T203" i="2"/>
  <c r="T196" i="2" s="1"/>
  <c r="T195" i="2" s="1"/>
  <c r="P269" i="3"/>
  <c r="P35" i="2"/>
  <c r="L37" i="3"/>
  <c r="L13" i="3" s="1"/>
  <c r="L60" i="2"/>
  <c r="L59" i="2" s="1"/>
  <c r="L241" i="2"/>
  <c r="L240" i="2"/>
  <c r="L310" i="3"/>
  <c r="L309" i="3" s="1"/>
  <c r="V377" i="3"/>
  <c r="S198" i="3"/>
  <c r="O400" i="3"/>
  <c r="O399" i="3" s="1"/>
  <c r="O386" i="3" s="1"/>
  <c r="K400" i="3"/>
  <c r="K399" i="3" s="1"/>
  <c r="K386" i="3" s="1"/>
  <c r="L203" i="2"/>
  <c r="L196" i="2" s="1"/>
  <c r="L195" i="2" s="1"/>
  <c r="L317" i="2"/>
  <c r="L316" i="2" s="1"/>
  <c r="T8" i="3"/>
  <c r="T7" i="3" s="1"/>
  <c r="T424" i="3"/>
  <c r="P309" i="2"/>
  <c r="L447" i="2"/>
  <c r="L446" i="2" s="1"/>
  <c r="T309" i="2"/>
  <c r="T198" i="3"/>
  <c r="S130" i="3"/>
  <c r="P419" i="3"/>
  <c r="P130" i="2"/>
  <c r="P129" i="2" s="1"/>
  <c r="M262" i="2"/>
  <c r="M248" i="2" s="1"/>
  <c r="M247" i="2" s="1"/>
  <c r="L424" i="3"/>
  <c r="L8" i="3"/>
  <c r="L7" i="3" s="1"/>
  <c r="L130" i="2"/>
  <c r="L129" i="2" s="1"/>
  <c r="L430" i="1"/>
  <c r="O255" i="1"/>
  <c r="O247" i="1" s="1"/>
  <c r="Q429" i="1"/>
  <c r="Q428" i="1" s="1"/>
  <c r="Q427" i="1" s="1"/>
  <c r="T161" i="2"/>
  <c r="T160" i="2" s="1"/>
  <c r="T120" i="3"/>
  <c r="T119" i="3" s="1"/>
  <c r="T118" i="3" s="1"/>
  <c r="T35" i="2"/>
  <c r="T8" i="2" s="1"/>
  <c r="O223" i="3"/>
  <c r="P317" i="2"/>
  <c r="P316" i="2" s="1"/>
  <c r="P223" i="3"/>
  <c r="O88" i="2"/>
  <c r="O87" i="2" s="1"/>
  <c r="X173" i="3"/>
  <c r="X172" i="3" s="1"/>
  <c r="X171" i="3" s="1"/>
  <c r="V418" i="3"/>
  <c r="V413" i="3" s="1"/>
  <c r="T117" i="2"/>
  <c r="T116" i="2" s="1"/>
  <c r="P348" i="3"/>
  <c r="P335" i="3" s="1"/>
  <c r="P334" i="3" s="1"/>
  <c r="P120" i="3"/>
  <c r="P119" i="3" s="1"/>
  <c r="P118" i="3" s="1"/>
  <c r="P60" i="2"/>
  <c r="P59" i="2" s="1"/>
  <c r="L254" i="2"/>
  <c r="L63" i="3"/>
  <c r="L62" i="3" s="1"/>
  <c r="P154" i="3"/>
  <c r="P117" i="2"/>
  <c r="P116" i="2" s="1"/>
  <c r="K88" i="2"/>
  <c r="K87" i="2" s="1"/>
  <c r="K223" i="3"/>
  <c r="X149" i="3"/>
  <c r="X148" i="3" s="1"/>
  <c r="X147" i="3" s="1"/>
  <c r="X146" i="3" s="1"/>
  <c r="L269" i="3"/>
  <c r="L324" i="3"/>
  <c r="L315" i="3" s="1"/>
  <c r="S247" i="1"/>
  <c r="T101" i="1"/>
  <c r="O101" i="1"/>
  <c r="T348" i="3"/>
  <c r="T335" i="3" s="1"/>
  <c r="T334" i="3" s="1"/>
  <c r="T269" i="3"/>
  <c r="T101" i="2"/>
  <c r="T100" i="2" s="1"/>
  <c r="T99" i="2" s="1"/>
  <c r="T60" i="2"/>
  <c r="T59" i="2" s="1"/>
  <c r="O317" i="2"/>
  <c r="O316" i="2" s="1"/>
  <c r="P37" i="3"/>
  <c r="P13" i="3" s="1"/>
  <c r="L452" i="2"/>
  <c r="T394" i="1"/>
  <c r="T385" i="1" s="1"/>
  <c r="U353" i="3"/>
  <c r="U335" i="3" s="1"/>
  <c r="U334" i="3" s="1"/>
  <c r="T130" i="2"/>
  <c r="T129" i="2" s="1"/>
  <c r="P419" i="2"/>
  <c r="P418" i="2" s="1"/>
  <c r="P417" i="2" s="1"/>
  <c r="O24" i="2"/>
  <c r="O8" i="2" s="1"/>
  <c r="M208" i="2"/>
  <c r="M196" i="2" s="1"/>
  <c r="M195" i="2" s="1"/>
  <c r="X160" i="3"/>
  <c r="T63" i="3"/>
  <c r="T62" i="3" s="1"/>
  <c r="P324" i="3"/>
  <c r="P315" i="3" s="1"/>
  <c r="Q432" i="3"/>
  <c r="Q418" i="3" s="1"/>
  <c r="Q413" i="3" s="1"/>
  <c r="P101" i="2"/>
  <c r="P100" i="2" s="1"/>
  <c r="P99" i="2" s="1"/>
  <c r="X43" i="3"/>
  <c r="X42" i="3" s="1"/>
  <c r="L223" i="3"/>
  <c r="L416" i="2"/>
  <c r="S386" i="3"/>
  <c r="U262" i="2"/>
  <c r="U248" i="2" s="1"/>
  <c r="U247" i="2" s="1"/>
  <c r="P240" i="2"/>
  <c r="P241" i="2"/>
  <c r="P164" i="3"/>
  <c r="K269" i="3"/>
  <c r="K317" i="2"/>
  <c r="K316" i="2" s="1"/>
  <c r="L164" i="3"/>
  <c r="L153" i="3" s="1"/>
  <c r="L161" i="2"/>
  <c r="L160" i="2" s="1"/>
  <c r="L309" i="2"/>
  <c r="L300" i="2" s="1"/>
  <c r="K65" i="1"/>
  <c r="L74" i="1"/>
  <c r="L98" i="1"/>
  <c r="K132" i="1"/>
  <c r="L170" i="1"/>
  <c r="X170" i="1" s="1"/>
  <c r="X171" i="1"/>
  <c r="L182" i="1"/>
  <c r="K185" i="1"/>
  <c r="L196" i="1"/>
  <c r="K209" i="1"/>
  <c r="L218" i="1"/>
  <c r="K244" i="1"/>
  <c r="K243" i="1" s="1"/>
  <c r="L48" i="1"/>
  <c r="K51" i="1"/>
  <c r="L65" i="1"/>
  <c r="K68" i="1"/>
  <c r="L77" i="1"/>
  <c r="L103" i="1"/>
  <c r="K107" i="1"/>
  <c r="L132" i="1"/>
  <c r="K136" i="1"/>
  <c r="L145" i="1"/>
  <c r="K148" i="1"/>
  <c r="L159" i="1"/>
  <c r="K162" i="1"/>
  <c r="L173" i="1"/>
  <c r="K176" i="1"/>
  <c r="L185" i="1"/>
  <c r="K190" i="1"/>
  <c r="L209" i="1"/>
  <c r="K212" i="1"/>
  <c r="L221" i="1"/>
  <c r="K224" i="1"/>
  <c r="L237" i="1"/>
  <c r="K240" i="1"/>
  <c r="L244" i="1"/>
  <c r="L243" i="1" s="1"/>
  <c r="K249" i="1"/>
  <c r="K308" i="1"/>
  <c r="K464" i="1"/>
  <c r="K379" i="1"/>
  <c r="L447" i="1"/>
  <c r="L405" i="1"/>
  <c r="L438" i="1"/>
  <c r="L45" i="1"/>
  <c r="L62" i="1"/>
  <c r="K77" i="1"/>
  <c r="L114" i="1"/>
  <c r="L126" i="1"/>
  <c r="L125" i="1" s="1"/>
  <c r="L142" i="1"/>
  <c r="L155" i="1"/>
  <c r="K173" i="1"/>
  <c r="K221" i="1"/>
  <c r="L233" i="1"/>
  <c r="L281" i="1"/>
  <c r="K405" i="1"/>
  <c r="K404" i="1" s="1"/>
  <c r="L42" i="1"/>
  <c r="K45" i="1"/>
  <c r="L55" i="1"/>
  <c r="L59" i="1"/>
  <c r="K62" i="1"/>
  <c r="L71" i="1"/>
  <c r="K74" i="1"/>
  <c r="K98" i="1"/>
  <c r="L110" i="1"/>
  <c r="K114" i="1"/>
  <c r="L118" i="1"/>
  <c r="L117" i="1" s="1"/>
  <c r="K126" i="1"/>
  <c r="L139" i="1"/>
  <c r="K142" i="1"/>
  <c r="L151" i="1"/>
  <c r="K155" i="1"/>
  <c r="L165" i="1"/>
  <c r="K170" i="1"/>
  <c r="W170" i="1" s="1"/>
  <c r="W171" i="1"/>
  <c r="L179" i="1"/>
  <c r="K182" i="1"/>
  <c r="L193" i="1"/>
  <c r="K196" i="1"/>
  <c r="L215" i="1"/>
  <c r="K218" i="1"/>
  <c r="L228" i="1"/>
  <c r="K233" i="1"/>
  <c r="L252" i="1"/>
  <c r="K266" i="1"/>
  <c r="L274" i="1"/>
  <c r="K281" i="1"/>
  <c r="Q189" i="1"/>
  <c r="Q188" i="1" s="1"/>
  <c r="T255" i="1"/>
  <c r="T247" i="1" s="1"/>
  <c r="L457" i="1"/>
  <c r="K447" i="1"/>
  <c r="L451" i="1"/>
  <c r="K438" i="1"/>
  <c r="K451" i="1"/>
  <c r="K48" i="1"/>
  <c r="K103" i="1"/>
  <c r="K145" i="1"/>
  <c r="K159" i="1"/>
  <c r="L266" i="1"/>
  <c r="K42" i="1"/>
  <c r="L51" i="1"/>
  <c r="K55" i="1"/>
  <c r="K59" i="1"/>
  <c r="L68" i="1"/>
  <c r="K71" i="1"/>
  <c r="L107" i="1"/>
  <c r="K110" i="1"/>
  <c r="K118" i="1"/>
  <c r="K117" i="1" s="1"/>
  <c r="L136" i="1"/>
  <c r="K139" i="1"/>
  <c r="L148" i="1"/>
  <c r="K151" i="1"/>
  <c r="L162" i="1"/>
  <c r="K165" i="1"/>
  <c r="L176" i="1"/>
  <c r="K179" i="1"/>
  <c r="L190" i="1"/>
  <c r="K193" i="1"/>
  <c r="L212" i="1"/>
  <c r="K215" i="1"/>
  <c r="L224" i="1"/>
  <c r="K228" i="1"/>
  <c r="L240" i="1"/>
  <c r="L236" i="1" s="1"/>
  <c r="L249" i="1"/>
  <c r="K274" i="1"/>
  <c r="L465" i="1"/>
  <c r="L379" i="1"/>
  <c r="P101" i="1"/>
  <c r="K457" i="1"/>
  <c r="O231" i="1"/>
  <c r="U255" i="1"/>
  <c r="U247" i="1" s="1"/>
  <c r="U231" i="1"/>
  <c r="U101" i="1"/>
  <c r="M199" i="1"/>
  <c r="K204" i="1"/>
  <c r="S101" i="1"/>
  <c r="Q404" i="1"/>
  <c r="K199" i="1"/>
  <c r="T8" i="1"/>
  <c r="S427" i="1"/>
  <c r="L91" i="1"/>
  <c r="Q101" i="1"/>
  <c r="L256" i="1"/>
  <c r="K269" i="1"/>
  <c r="Q255" i="1"/>
  <c r="Q247" i="1" s="1"/>
  <c r="K91" i="1"/>
  <c r="M256" i="1"/>
  <c r="U124" i="1"/>
  <c r="K33" i="1"/>
  <c r="O124" i="1"/>
  <c r="T231" i="1"/>
  <c r="T404" i="1"/>
  <c r="O427" i="1"/>
  <c r="K256" i="1"/>
  <c r="S124" i="1"/>
  <c r="P231" i="1"/>
  <c r="S279" i="1"/>
  <c r="O8" i="1"/>
  <c r="L82" i="1"/>
  <c r="L199" i="1"/>
  <c r="M261" i="1"/>
  <c r="K252" i="1"/>
  <c r="K237" i="1"/>
  <c r="M82" i="1"/>
  <c r="M33" i="1"/>
  <c r="M91" i="1"/>
  <c r="M90" i="1" s="1"/>
  <c r="M89" i="1" s="1"/>
  <c r="L204" i="1"/>
  <c r="K261" i="1"/>
  <c r="L269" i="1"/>
  <c r="Q8" i="1"/>
  <c r="U279" i="1"/>
  <c r="L33" i="1"/>
  <c r="P247" i="1"/>
  <c r="U404" i="1"/>
  <c r="O279" i="1"/>
  <c r="Q279" i="1"/>
  <c r="P8" i="1"/>
  <c r="K82" i="1"/>
  <c r="M204" i="1"/>
  <c r="M269" i="1"/>
  <c r="M427" i="1"/>
  <c r="M404" i="1"/>
  <c r="M279" i="1"/>
  <c r="L261" i="1"/>
  <c r="M248" i="1"/>
  <c r="M236" i="1"/>
  <c r="M169" i="1"/>
  <c r="M168" i="1" s="1"/>
  <c r="M158" i="1"/>
  <c r="M135" i="1"/>
  <c r="M125" i="1"/>
  <c r="K125" i="1"/>
  <c r="M106" i="1"/>
  <c r="P478" i="1"/>
  <c r="K478" i="1"/>
  <c r="S478" i="1"/>
  <c r="P189" i="2" l="1"/>
  <c r="T478" i="1"/>
  <c r="K8" i="2"/>
  <c r="K7" i="2" s="1"/>
  <c r="T7" i="2"/>
  <c r="P8" i="2"/>
  <c r="P7" i="2" s="1"/>
  <c r="L8" i="2"/>
  <c r="L7" i="2" s="1"/>
  <c r="T416" i="2"/>
  <c r="N6" i="2"/>
  <c r="N462" i="2" s="1"/>
  <c r="R6" i="2"/>
  <c r="R462" i="2" s="1"/>
  <c r="N478" i="1"/>
  <c r="T279" i="1"/>
  <c r="T278" i="1" s="1"/>
  <c r="M480" i="1"/>
  <c r="T480" i="1"/>
  <c r="M189" i="2"/>
  <c r="S298" i="2"/>
  <c r="L189" i="2"/>
  <c r="T189" i="2"/>
  <c r="U189" i="2"/>
  <c r="M246" i="2"/>
  <c r="L404" i="1"/>
  <c r="U246" i="2"/>
  <c r="P416" i="2"/>
  <c r="K106" i="1"/>
  <c r="Q189" i="2"/>
  <c r="Q6" i="2" s="1"/>
  <c r="Q462" i="2" s="1"/>
  <c r="O402" i="2"/>
  <c r="O401" i="2" s="1"/>
  <c r="K298" i="2"/>
  <c r="P248" i="2"/>
  <c r="P247" i="2" s="1"/>
  <c r="P300" i="2"/>
  <c r="P299" i="2" s="1"/>
  <c r="L299" i="2"/>
  <c r="T300" i="2"/>
  <c r="T299" i="2" s="1"/>
  <c r="T418" i="3"/>
  <c r="T413" i="3" s="1"/>
  <c r="O278" i="1"/>
  <c r="L158" i="1"/>
  <c r="L248" i="2"/>
  <c r="L247" i="2" s="1"/>
  <c r="S7" i="2"/>
  <c r="O197" i="3"/>
  <c r="K248" i="1"/>
  <c r="M449" i="3"/>
  <c r="M454" i="3" s="1"/>
  <c r="P418" i="3"/>
  <c r="P413" i="3" s="1"/>
  <c r="T248" i="2"/>
  <c r="T247" i="2" s="1"/>
  <c r="L418" i="3"/>
  <c r="L413" i="3" s="1"/>
  <c r="Q449" i="3"/>
  <c r="Q454" i="3" s="1"/>
  <c r="U449" i="3"/>
  <c r="U454" i="3" s="1"/>
  <c r="K58" i="1"/>
  <c r="L58" i="1"/>
  <c r="K377" i="3"/>
  <c r="O377" i="3"/>
  <c r="K169" i="1"/>
  <c r="K168" i="1" s="1"/>
  <c r="L197" i="3"/>
  <c r="O7" i="2"/>
  <c r="S197" i="3"/>
  <c r="P153" i="3"/>
  <c r="T6" i="3"/>
  <c r="P6" i="3"/>
  <c r="S278" i="1"/>
  <c r="K197" i="3"/>
  <c r="L429" i="1"/>
  <c r="T197" i="3"/>
  <c r="L435" i="2"/>
  <c r="S377" i="3"/>
  <c r="P197" i="3"/>
  <c r="L6" i="3"/>
  <c r="L456" i="1"/>
  <c r="L54" i="1"/>
  <c r="L232" i="1"/>
  <c r="K463" i="1"/>
  <c r="L106" i="1"/>
  <c r="L135" i="1"/>
  <c r="L169" i="1"/>
  <c r="K81" i="1"/>
  <c r="U278" i="1"/>
  <c r="L81" i="1"/>
  <c r="K102" i="1"/>
  <c r="L227" i="1"/>
  <c r="K158" i="1"/>
  <c r="K90" i="1"/>
  <c r="S7" i="1"/>
  <c r="K456" i="1"/>
  <c r="L464" i="1"/>
  <c r="K446" i="1"/>
  <c r="K280" i="1"/>
  <c r="K232" i="1"/>
  <c r="K154" i="1"/>
  <c r="K113" i="1"/>
  <c r="L280" i="1"/>
  <c r="L154" i="1"/>
  <c r="K428" i="1"/>
  <c r="K227" i="1"/>
  <c r="K54" i="1"/>
  <c r="L113" i="1"/>
  <c r="L446" i="1"/>
  <c r="L90" i="1"/>
  <c r="K135" i="1"/>
  <c r="L248" i="1"/>
  <c r="M189" i="1"/>
  <c r="M188" i="1" s="1"/>
  <c r="Q278" i="1"/>
  <c r="L102" i="1"/>
  <c r="T7" i="1"/>
  <c r="Q7" i="1"/>
  <c r="L189" i="1"/>
  <c r="U7" i="1"/>
  <c r="K189" i="1"/>
  <c r="O7" i="1"/>
  <c r="O475" i="1" s="1"/>
  <c r="M278" i="1"/>
  <c r="K255" i="1"/>
  <c r="K247" i="1" s="1"/>
  <c r="M255" i="1"/>
  <c r="M247" i="1" s="1"/>
  <c r="P7" i="1"/>
  <c r="P475" i="1" s="1"/>
  <c r="M101" i="1"/>
  <c r="K236" i="1"/>
  <c r="L255" i="1"/>
  <c r="M81" i="1"/>
  <c r="M231" i="1"/>
  <c r="M8" i="1"/>
  <c r="M124" i="1"/>
  <c r="L478" i="1"/>
  <c r="K6" i="2" l="1"/>
  <c r="K462" i="2" s="1"/>
  <c r="T475" i="1"/>
  <c r="M6" i="2"/>
  <c r="M462" i="2" s="1"/>
  <c r="R478" i="1"/>
  <c r="S449" i="3"/>
  <c r="S454" i="3" s="1"/>
  <c r="U6" i="2"/>
  <c r="U462" i="2" s="1"/>
  <c r="L298" i="2"/>
  <c r="O298" i="2"/>
  <c r="P298" i="2"/>
  <c r="T246" i="2"/>
  <c r="T6" i="2" s="1"/>
  <c r="S6" i="2"/>
  <c r="S462" i="2" s="1"/>
  <c r="P246" i="2"/>
  <c r="P6" i="2" s="1"/>
  <c r="O6" i="2"/>
  <c r="L246" i="2"/>
  <c r="L6" i="2" s="1"/>
  <c r="T298" i="2"/>
  <c r="O449" i="3"/>
  <c r="O454" i="3" s="1"/>
  <c r="L8" i="1"/>
  <c r="S475" i="1"/>
  <c r="L124" i="1"/>
  <c r="K449" i="3"/>
  <c r="K454" i="3" s="1"/>
  <c r="K124" i="1"/>
  <c r="K8" i="1"/>
  <c r="U475" i="1"/>
  <c r="L449" i="3"/>
  <c r="L454" i="3" s="1"/>
  <c r="Q475" i="1"/>
  <c r="Q477" i="1" s="1"/>
  <c r="L428" i="1"/>
  <c r="P449" i="3"/>
  <c r="P454" i="3" s="1"/>
  <c r="T449" i="3"/>
  <c r="T454" i="3" s="1"/>
  <c r="L89" i="1"/>
  <c r="L247" i="1"/>
  <c r="K427" i="1"/>
  <c r="L279" i="1"/>
  <c r="K279" i="1"/>
  <c r="L463" i="1"/>
  <c r="K80" i="1"/>
  <c r="L455" i="1"/>
  <c r="L231" i="1"/>
  <c r="K231" i="1"/>
  <c r="K188" i="1"/>
  <c r="K89" i="1"/>
  <c r="L80" i="1"/>
  <c r="L168" i="1"/>
  <c r="L188" i="1"/>
  <c r="K101" i="1"/>
  <c r="L101" i="1"/>
  <c r="K455" i="1"/>
  <c r="K480" i="1" s="1"/>
  <c r="P477" i="1"/>
  <c r="T477" i="1"/>
  <c r="O477" i="1"/>
  <c r="M80" i="1"/>
  <c r="J478" i="1"/>
  <c r="P462" i="2" l="1"/>
  <c r="S456" i="3"/>
  <c r="T462" i="2"/>
  <c r="O462" i="2"/>
  <c r="L462" i="2"/>
  <c r="L480" i="1"/>
  <c r="O456" i="3"/>
  <c r="S477" i="1"/>
  <c r="T456" i="3"/>
  <c r="P456" i="3"/>
  <c r="Q456" i="3"/>
  <c r="U477" i="1"/>
  <c r="U456" i="3"/>
  <c r="L7" i="1"/>
  <c r="L427" i="1"/>
  <c r="K7" i="1"/>
  <c r="K278" i="1"/>
  <c r="L278" i="1"/>
  <c r="M7" i="1"/>
  <c r="M475" i="1" s="1"/>
  <c r="M456" i="3" s="1"/>
  <c r="K475" i="1" l="1"/>
  <c r="K456" i="3" s="1"/>
  <c r="L475" i="1"/>
  <c r="L456" i="3" s="1"/>
  <c r="M477" i="1"/>
  <c r="L477" i="1" l="1"/>
  <c r="K477" i="1"/>
  <c r="J234" i="2" l="1"/>
  <c r="J31" i="2"/>
  <c r="J34" i="2"/>
  <c r="J37" i="2"/>
  <c r="J39" i="2"/>
  <c r="J41" i="2"/>
  <c r="J43" i="2"/>
  <c r="J46" i="2"/>
  <c r="J49" i="2"/>
  <c r="J52" i="2"/>
  <c r="J55" i="2"/>
  <c r="J58" i="2"/>
  <c r="J63" i="2"/>
  <c r="J66" i="2"/>
  <c r="J69" i="2"/>
  <c r="J72" i="2"/>
  <c r="J75" i="2"/>
  <c r="J78" i="2"/>
  <c r="J83" i="2"/>
  <c r="J86" i="2"/>
  <c r="J91" i="2"/>
  <c r="J93" i="2"/>
  <c r="J95" i="2"/>
  <c r="J98" i="2"/>
  <c r="J103" i="2"/>
  <c r="J105" i="2"/>
  <c r="J107" i="2"/>
  <c r="J110" i="2"/>
  <c r="J115" i="2"/>
  <c r="J120" i="2"/>
  <c r="J123" i="2"/>
  <c r="J128" i="2"/>
  <c r="J133" i="2"/>
  <c r="J136" i="2"/>
  <c r="J139" i="2"/>
  <c r="J142" i="2"/>
  <c r="J145" i="2"/>
  <c r="J148" i="2"/>
  <c r="J151" i="2"/>
  <c r="J154" i="2"/>
  <c r="J159" i="2"/>
  <c r="J164" i="2"/>
  <c r="J167" i="2"/>
  <c r="J170" i="2"/>
  <c r="J175" i="2"/>
  <c r="J180" i="2"/>
  <c r="J185" i="2"/>
  <c r="J188" i="2"/>
  <c r="J194" i="2"/>
  <c r="J199" i="2"/>
  <c r="J202" i="2"/>
  <c r="J205" i="2"/>
  <c r="J207" i="2"/>
  <c r="J210" i="2"/>
  <c r="J212" i="2"/>
  <c r="J215" i="2"/>
  <c r="J218" i="2"/>
  <c r="J221" i="2"/>
  <c r="J224" i="2"/>
  <c r="J229" i="2"/>
  <c r="J239" i="2"/>
  <c r="J245" i="2"/>
  <c r="J251" i="2"/>
  <c r="J253" i="2"/>
  <c r="J256" i="2"/>
  <c r="J258" i="2"/>
  <c r="J261" i="2"/>
  <c r="J264" i="2"/>
  <c r="J266" i="2"/>
  <c r="J271" i="2"/>
  <c r="J277" i="2"/>
  <c r="J281" i="2"/>
  <c r="J285" i="2"/>
  <c r="J291" i="2"/>
  <c r="J297" i="2"/>
  <c r="J308" i="2"/>
  <c r="J311" i="2"/>
  <c r="J313" i="2"/>
  <c r="J315" i="2"/>
  <c r="J320" i="2"/>
  <c r="J323" i="2"/>
  <c r="J326" i="2"/>
  <c r="J329" i="2"/>
  <c r="J332" i="2"/>
  <c r="J335" i="2"/>
  <c r="J338" i="2"/>
  <c r="J341" i="2"/>
  <c r="J344" i="2"/>
  <c r="J347" i="2"/>
  <c r="J350" i="2"/>
  <c r="J353" i="2"/>
  <c r="J356" i="2"/>
  <c r="J359" i="2"/>
  <c r="J362" i="2"/>
  <c r="J365" i="2"/>
  <c r="J370" i="2"/>
  <c r="J372" i="2"/>
  <c r="J377" i="2"/>
  <c r="J382" i="2"/>
  <c r="J385" i="2"/>
  <c r="J388" i="2"/>
  <c r="J393" i="2"/>
  <c r="J398" i="2"/>
  <c r="J400" i="2"/>
  <c r="J405" i="2"/>
  <c r="J408" i="2"/>
  <c r="J411" i="2"/>
  <c r="J412" i="2"/>
  <c r="J415" i="2"/>
  <c r="J421" i="2"/>
  <c r="J423" i="2"/>
  <c r="J426" i="2"/>
  <c r="J431" i="2"/>
  <c r="J434" i="2"/>
  <c r="J439" i="2"/>
  <c r="J442" i="2"/>
  <c r="J445" i="2"/>
  <c r="J449" i="2"/>
  <c r="J451" i="2"/>
  <c r="J455" i="2"/>
  <c r="J458" i="2"/>
  <c r="J461" i="2"/>
  <c r="N272" i="3"/>
  <c r="N271" i="3" s="1"/>
  <c r="N270" i="3" s="1"/>
  <c r="R272" i="3"/>
  <c r="R271" i="3" s="1"/>
  <c r="R270" i="3" s="1"/>
  <c r="J272" i="3"/>
  <c r="N449" i="1"/>
  <c r="R449" i="1"/>
  <c r="J449" i="1"/>
  <c r="J10" i="3"/>
  <c r="N10" i="3"/>
  <c r="N9" i="3" s="1"/>
  <c r="R10" i="3"/>
  <c r="R9" i="3" s="1"/>
  <c r="J12" i="3"/>
  <c r="N12" i="3"/>
  <c r="N11" i="3" s="1"/>
  <c r="R12" i="3"/>
  <c r="R11" i="3" s="1"/>
  <c r="J36" i="3"/>
  <c r="N36" i="3"/>
  <c r="N35" i="3" s="1"/>
  <c r="N34" i="3" s="1"/>
  <c r="R36" i="3"/>
  <c r="R35" i="3" s="1"/>
  <c r="R34" i="3" s="1"/>
  <c r="J39" i="3"/>
  <c r="N39" i="3"/>
  <c r="N38" i="3" s="1"/>
  <c r="R39" i="3"/>
  <c r="R38" i="3" s="1"/>
  <c r="J41" i="3"/>
  <c r="N41" i="3"/>
  <c r="N40" i="3" s="1"/>
  <c r="R41" i="3"/>
  <c r="R40" i="3" s="1"/>
  <c r="J43" i="3"/>
  <c r="N43" i="3"/>
  <c r="N42" i="3" s="1"/>
  <c r="R43" i="3"/>
  <c r="R42" i="3" s="1"/>
  <c r="J45" i="3"/>
  <c r="N45" i="3"/>
  <c r="N44" i="3" s="1"/>
  <c r="R45" i="3"/>
  <c r="R44" i="3" s="1"/>
  <c r="J48" i="3"/>
  <c r="N48" i="3"/>
  <c r="N47" i="3" s="1"/>
  <c r="N46" i="3" s="1"/>
  <c r="R48" i="3"/>
  <c r="R47" i="3" s="1"/>
  <c r="R46" i="3" s="1"/>
  <c r="J51" i="3"/>
  <c r="N51" i="3"/>
  <c r="N50" i="3" s="1"/>
  <c r="N49" i="3" s="1"/>
  <c r="R51" i="3"/>
  <c r="R50" i="3" s="1"/>
  <c r="R49" i="3" s="1"/>
  <c r="J54" i="3"/>
  <c r="N54" i="3"/>
  <c r="N53" i="3" s="1"/>
  <c r="N52" i="3" s="1"/>
  <c r="R54" i="3"/>
  <c r="R53" i="3" s="1"/>
  <c r="R52" i="3" s="1"/>
  <c r="J57" i="3"/>
  <c r="N57" i="3"/>
  <c r="N56" i="3" s="1"/>
  <c r="N55" i="3" s="1"/>
  <c r="R57" i="3"/>
  <c r="R56" i="3" s="1"/>
  <c r="R55" i="3" s="1"/>
  <c r="J61" i="3"/>
  <c r="N61" i="3"/>
  <c r="N60" i="3" s="1"/>
  <c r="N59" i="3" s="1"/>
  <c r="N58" i="3" s="1"/>
  <c r="R61" i="3"/>
  <c r="R60" i="3" s="1"/>
  <c r="R59" i="3" s="1"/>
  <c r="R58" i="3" s="1"/>
  <c r="J65" i="3"/>
  <c r="N65" i="3"/>
  <c r="N64" i="3" s="1"/>
  <c r="R65" i="3"/>
  <c r="R64" i="3" s="1"/>
  <c r="J67" i="3"/>
  <c r="N67" i="3"/>
  <c r="N66" i="3" s="1"/>
  <c r="R67" i="3"/>
  <c r="R66" i="3" s="1"/>
  <c r="J70" i="3"/>
  <c r="N70" i="3"/>
  <c r="N69" i="3" s="1"/>
  <c r="N68" i="3" s="1"/>
  <c r="R70" i="3"/>
  <c r="R69" i="3" s="1"/>
  <c r="R68" i="3" s="1"/>
  <c r="J73" i="3"/>
  <c r="N73" i="3"/>
  <c r="N72" i="3" s="1"/>
  <c r="N71" i="3" s="1"/>
  <c r="R73" i="3"/>
  <c r="R72" i="3" s="1"/>
  <c r="R71" i="3" s="1"/>
  <c r="J76" i="3"/>
  <c r="N76" i="3"/>
  <c r="N75" i="3" s="1"/>
  <c r="N74" i="3" s="1"/>
  <c r="R76" i="3"/>
  <c r="R75" i="3" s="1"/>
  <c r="R74" i="3" s="1"/>
  <c r="J79" i="3"/>
  <c r="N79" i="3"/>
  <c r="N78" i="3" s="1"/>
  <c r="N77" i="3" s="1"/>
  <c r="R79" i="3"/>
  <c r="R78" i="3" s="1"/>
  <c r="R77" i="3" s="1"/>
  <c r="J83" i="3"/>
  <c r="N83" i="3"/>
  <c r="N82" i="3" s="1"/>
  <c r="N81" i="3" s="1"/>
  <c r="N80" i="3" s="1"/>
  <c r="R83" i="3"/>
  <c r="R82" i="3" s="1"/>
  <c r="R81" i="3" s="1"/>
  <c r="R80" i="3" s="1"/>
  <c r="J87" i="3"/>
  <c r="N87" i="3"/>
  <c r="N86" i="3" s="1"/>
  <c r="N85" i="3" s="1"/>
  <c r="R87" i="3"/>
  <c r="R86" i="3" s="1"/>
  <c r="R85" i="3" s="1"/>
  <c r="J90" i="3"/>
  <c r="N90" i="3"/>
  <c r="N89" i="3" s="1"/>
  <c r="N88" i="3" s="1"/>
  <c r="R90" i="3"/>
  <c r="R89" i="3" s="1"/>
  <c r="R88" i="3" s="1"/>
  <c r="J93" i="3"/>
  <c r="N93" i="3"/>
  <c r="N92" i="3" s="1"/>
  <c r="N91" i="3" s="1"/>
  <c r="R93" i="3"/>
  <c r="R92" i="3" s="1"/>
  <c r="R91" i="3" s="1"/>
  <c r="J96" i="3"/>
  <c r="N96" i="3"/>
  <c r="N95" i="3" s="1"/>
  <c r="N94" i="3" s="1"/>
  <c r="R96" i="3"/>
  <c r="R95" i="3" s="1"/>
  <c r="R94" i="3" s="1"/>
  <c r="J99" i="3"/>
  <c r="N99" i="3"/>
  <c r="N98" i="3" s="1"/>
  <c r="N97" i="3" s="1"/>
  <c r="R99" i="3"/>
  <c r="R98" i="3" s="1"/>
  <c r="R97" i="3" s="1"/>
  <c r="J102" i="3"/>
  <c r="N102" i="3"/>
  <c r="N101" i="3" s="1"/>
  <c r="N100" i="3" s="1"/>
  <c r="R102" i="3"/>
  <c r="R101" i="3" s="1"/>
  <c r="R100" i="3" s="1"/>
  <c r="J105" i="3"/>
  <c r="N105" i="3"/>
  <c r="N104" i="3" s="1"/>
  <c r="N103" i="3" s="1"/>
  <c r="R105" i="3"/>
  <c r="R104" i="3" s="1"/>
  <c r="R103" i="3" s="1"/>
  <c r="J108" i="3"/>
  <c r="N108" i="3"/>
  <c r="N106" i="3" s="1"/>
  <c r="R108" i="3"/>
  <c r="J113" i="3"/>
  <c r="N113" i="3"/>
  <c r="N112" i="3" s="1"/>
  <c r="R113" i="3"/>
  <c r="R112" i="3" s="1"/>
  <c r="J115" i="3"/>
  <c r="N115" i="3"/>
  <c r="N114" i="3" s="1"/>
  <c r="R115" i="3"/>
  <c r="R114" i="3" s="1"/>
  <c r="J117" i="3"/>
  <c r="N117" i="3"/>
  <c r="N116" i="3" s="1"/>
  <c r="R117" i="3"/>
  <c r="R116" i="3" s="1"/>
  <c r="J122" i="3"/>
  <c r="N122" i="3"/>
  <c r="N121" i="3" s="1"/>
  <c r="R122" i="3"/>
  <c r="R121" i="3" s="1"/>
  <c r="J124" i="3"/>
  <c r="N124" i="3"/>
  <c r="N123" i="3" s="1"/>
  <c r="R124" i="3"/>
  <c r="R123" i="3" s="1"/>
  <c r="J126" i="3"/>
  <c r="N126" i="3"/>
  <c r="N125" i="3" s="1"/>
  <c r="R126" i="3"/>
  <c r="R125" i="3" s="1"/>
  <c r="J129" i="3"/>
  <c r="N129" i="3"/>
  <c r="N128" i="3" s="1"/>
  <c r="N127" i="3" s="1"/>
  <c r="R129" i="3"/>
  <c r="R128" i="3" s="1"/>
  <c r="R127" i="3" s="1"/>
  <c r="J134" i="3"/>
  <c r="N134" i="3"/>
  <c r="N133" i="3" s="1"/>
  <c r="N132" i="3" s="1"/>
  <c r="N131" i="3" s="1"/>
  <c r="R134" i="3"/>
  <c r="R133" i="3" s="1"/>
  <c r="R132" i="3" s="1"/>
  <c r="R131" i="3" s="1"/>
  <c r="J138" i="3"/>
  <c r="N138" i="3"/>
  <c r="N137" i="3" s="1"/>
  <c r="N136" i="3" s="1"/>
  <c r="R138" i="3"/>
  <c r="R137" i="3" s="1"/>
  <c r="R136" i="3" s="1"/>
  <c r="J141" i="3"/>
  <c r="N141" i="3"/>
  <c r="N140" i="3" s="1"/>
  <c r="N139" i="3" s="1"/>
  <c r="R141" i="3"/>
  <c r="R140" i="3" s="1"/>
  <c r="R139" i="3" s="1"/>
  <c r="J145" i="3"/>
  <c r="N145" i="3"/>
  <c r="N144" i="3" s="1"/>
  <c r="N143" i="3" s="1"/>
  <c r="N142" i="3" s="1"/>
  <c r="R145" i="3"/>
  <c r="R144" i="3" s="1"/>
  <c r="R143" i="3" s="1"/>
  <c r="R142" i="3" s="1"/>
  <c r="J149" i="3"/>
  <c r="N149" i="3"/>
  <c r="N148" i="3" s="1"/>
  <c r="N147" i="3" s="1"/>
  <c r="R149" i="3"/>
  <c r="R148" i="3" s="1"/>
  <c r="R147" i="3" s="1"/>
  <c r="J152" i="3"/>
  <c r="N152" i="3"/>
  <c r="N151" i="3" s="1"/>
  <c r="N150" i="3" s="1"/>
  <c r="R152" i="3"/>
  <c r="R151" i="3" s="1"/>
  <c r="R150" i="3" s="1"/>
  <c r="J157" i="3"/>
  <c r="N157" i="3"/>
  <c r="N156" i="3" s="1"/>
  <c r="N155" i="3" s="1"/>
  <c r="R157" i="3"/>
  <c r="R156" i="3" s="1"/>
  <c r="R155" i="3" s="1"/>
  <c r="J160" i="3"/>
  <c r="N160" i="3"/>
  <c r="R160" i="3"/>
  <c r="J163" i="3"/>
  <c r="N163" i="3"/>
  <c r="N162" i="3" s="1"/>
  <c r="N161" i="3" s="1"/>
  <c r="R163" i="3"/>
  <c r="R162" i="3" s="1"/>
  <c r="R161" i="3" s="1"/>
  <c r="J167" i="3"/>
  <c r="N167" i="3"/>
  <c r="N166" i="3" s="1"/>
  <c r="N165" i="3" s="1"/>
  <c r="R167" i="3"/>
  <c r="R166" i="3" s="1"/>
  <c r="R165" i="3" s="1"/>
  <c r="J170" i="3"/>
  <c r="N170" i="3"/>
  <c r="N169" i="3" s="1"/>
  <c r="N168" i="3" s="1"/>
  <c r="R170" i="3"/>
  <c r="R169" i="3" s="1"/>
  <c r="R168" i="3" s="1"/>
  <c r="J173" i="3"/>
  <c r="N173" i="3"/>
  <c r="N172" i="3" s="1"/>
  <c r="N171" i="3" s="1"/>
  <c r="R173" i="3"/>
  <c r="R172" i="3" s="1"/>
  <c r="R171" i="3" s="1"/>
  <c r="J176" i="3"/>
  <c r="N176" i="3"/>
  <c r="N175" i="3" s="1"/>
  <c r="N174" i="3" s="1"/>
  <c r="R176" i="3"/>
  <c r="R175" i="3" s="1"/>
  <c r="R174" i="3" s="1"/>
  <c r="J179" i="3"/>
  <c r="N179" i="3"/>
  <c r="N178" i="3" s="1"/>
  <c r="N177" i="3" s="1"/>
  <c r="R179" i="3"/>
  <c r="R178" i="3" s="1"/>
  <c r="R177" i="3" s="1"/>
  <c r="J182" i="3"/>
  <c r="N182" i="3"/>
  <c r="N181" i="3" s="1"/>
  <c r="N180" i="3" s="1"/>
  <c r="R182" i="3"/>
  <c r="R181" i="3" s="1"/>
  <c r="R180" i="3" s="1"/>
  <c r="J186" i="3"/>
  <c r="N186" i="3"/>
  <c r="N185" i="3" s="1"/>
  <c r="N184" i="3" s="1"/>
  <c r="N183" i="3" s="1"/>
  <c r="R186" i="3"/>
  <c r="R185" i="3" s="1"/>
  <c r="R184" i="3" s="1"/>
  <c r="R183" i="3" s="1"/>
  <c r="J190" i="3"/>
  <c r="N190" i="3"/>
  <c r="R190" i="3"/>
  <c r="J193" i="3"/>
  <c r="N193" i="3"/>
  <c r="N192" i="3" s="1"/>
  <c r="N191" i="3" s="1"/>
  <c r="R193" i="3"/>
  <c r="R192" i="3" s="1"/>
  <c r="R191" i="3" s="1"/>
  <c r="J196" i="3"/>
  <c r="N196" i="3"/>
  <c r="N195" i="3" s="1"/>
  <c r="N194" i="3" s="1"/>
  <c r="R196" i="3"/>
  <c r="R195" i="3" s="1"/>
  <c r="R194" i="3" s="1"/>
  <c r="J201" i="3"/>
  <c r="N201" i="3"/>
  <c r="N200" i="3" s="1"/>
  <c r="N199" i="3" s="1"/>
  <c r="R201" i="3"/>
  <c r="R200" i="3" s="1"/>
  <c r="R199" i="3" s="1"/>
  <c r="J204" i="3"/>
  <c r="N204" i="3"/>
  <c r="N203" i="3" s="1"/>
  <c r="N202" i="3" s="1"/>
  <c r="R204" i="3"/>
  <c r="R203" i="3" s="1"/>
  <c r="R202" i="3" s="1"/>
  <c r="J207" i="3"/>
  <c r="N207" i="3"/>
  <c r="N206" i="3" s="1"/>
  <c r="N205" i="3" s="1"/>
  <c r="R207" i="3"/>
  <c r="R206" i="3" s="1"/>
  <c r="R205" i="3" s="1"/>
  <c r="J210" i="3"/>
  <c r="N210" i="3"/>
  <c r="N209" i="3" s="1"/>
  <c r="N208" i="3" s="1"/>
  <c r="R210" i="3"/>
  <c r="R209" i="3" s="1"/>
  <c r="R208" i="3" s="1"/>
  <c r="J213" i="3"/>
  <c r="N213" i="3"/>
  <c r="N212" i="3" s="1"/>
  <c r="N211" i="3" s="1"/>
  <c r="R213" i="3"/>
  <c r="R212" i="3" s="1"/>
  <c r="R211" i="3" s="1"/>
  <c r="J216" i="3"/>
  <c r="N216" i="3"/>
  <c r="N215" i="3" s="1"/>
  <c r="N214" i="3" s="1"/>
  <c r="R216" i="3"/>
  <c r="R215" i="3" s="1"/>
  <c r="R214" i="3" s="1"/>
  <c r="J219" i="3"/>
  <c r="N219" i="3"/>
  <c r="N218" i="3" s="1"/>
  <c r="N217" i="3" s="1"/>
  <c r="R219" i="3"/>
  <c r="R218" i="3" s="1"/>
  <c r="R217" i="3" s="1"/>
  <c r="J222" i="3"/>
  <c r="N222" i="3"/>
  <c r="N221" i="3" s="1"/>
  <c r="N220" i="3" s="1"/>
  <c r="R222" i="3"/>
  <c r="R221" i="3" s="1"/>
  <c r="R220" i="3" s="1"/>
  <c r="J226" i="3"/>
  <c r="N226" i="3"/>
  <c r="N225" i="3" s="1"/>
  <c r="N224" i="3" s="1"/>
  <c r="R226" i="3"/>
  <c r="R225" i="3" s="1"/>
  <c r="R224" i="3" s="1"/>
  <c r="J229" i="3"/>
  <c r="N229" i="3"/>
  <c r="N228" i="3" s="1"/>
  <c r="N227" i="3" s="1"/>
  <c r="R229" i="3"/>
  <c r="R228" i="3" s="1"/>
  <c r="R227" i="3" s="1"/>
  <c r="J232" i="3"/>
  <c r="N232" i="3"/>
  <c r="N231" i="3" s="1"/>
  <c r="N230" i="3" s="1"/>
  <c r="R232" i="3"/>
  <c r="R231" i="3" s="1"/>
  <c r="R230" i="3" s="1"/>
  <c r="J235" i="3"/>
  <c r="N235" i="3"/>
  <c r="N234" i="3" s="1"/>
  <c r="N233" i="3" s="1"/>
  <c r="R235" i="3"/>
  <c r="R234" i="3" s="1"/>
  <c r="R233" i="3" s="1"/>
  <c r="J238" i="3"/>
  <c r="N238" i="3"/>
  <c r="N237" i="3" s="1"/>
  <c r="N236" i="3" s="1"/>
  <c r="R238" i="3"/>
  <c r="R237" i="3" s="1"/>
  <c r="R236" i="3" s="1"/>
  <c r="J241" i="3"/>
  <c r="N241" i="3"/>
  <c r="N240" i="3" s="1"/>
  <c r="N239" i="3" s="1"/>
  <c r="R241" i="3"/>
  <c r="R240" i="3" s="1"/>
  <c r="R239" i="3" s="1"/>
  <c r="J244" i="3"/>
  <c r="N244" i="3"/>
  <c r="N243" i="3" s="1"/>
  <c r="N242" i="3" s="1"/>
  <c r="R244" i="3"/>
  <c r="R243" i="3" s="1"/>
  <c r="R242" i="3" s="1"/>
  <c r="J247" i="3"/>
  <c r="N247" i="3"/>
  <c r="N246" i="3" s="1"/>
  <c r="N245" i="3" s="1"/>
  <c r="R247" i="3"/>
  <c r="R246" i="3" s="1"/>
  <c r="R245" i="3" s="1"/>
  <c r="J250" i="3"/>
  <c r="N250" i="3"/>
  <c r="N249" i="3" s="1"/>
  <c r="N248" i="3" s="1"/>
  <c r="R250" i="3"/>
  <c r="R249" i="3" s="1"/>
  <c r="R248" i="3" s="1"/>
  <c r="J253" i="3"/>
  <c r="N253" i="3"/>
  <c r="N252" i="3" s="1"/>
  <c r="N251" i="3" s="1"/>
  <c r="R253" i="3"/>
  <c r="R252" i="3" s="1"/>
  <c r="R251" i="3" s="1"/>
  <c r="J256" i="3"/>
  <c r="N256" i="3"/>
  <c r="N255" i="3" s="1"/>
  <c r="N254" i="3" s="1"/>
  <c r="R256" i="3"/>
  <c r="R255" i="3" s="1"/>
  <c r="R254" i="3" s="1"/>
  <c r="J259" i="3"/>
  <c r="N259" i="3"/>
  <c r="N258" i="3" s="1"/>
  <c r="N257" i="3" s="1"/>
  <c r="R259" i="3"/>
  <c r="R258" i="3" s="1"/>
  <c r="R257" i="3" s="1"/>
  <c r="J262" i="3"/>
  <c r="N262" i="3"/>
  <c r="N261" i="3" s="1"/>
  <c r="N260" i="3" s="1"/>
  <c r="R262" i="3"/>
  <c r="R261" i="3" s="1"/>
  <c r="R260" i="3" s="1"/>
  <c r="J265" i="3"/>
  <c r="N265" i="3"/>
  <c r="N264" i="3" s="1"/>
  <c r="N263" i="3" s="1"/>
  <c r="R265" i="3"/>
  <c r="R264" i="3" s="1"/>
  <c r="R263" i="3" s="1"/>
  <c r="J268" i="3"/>
  <c r="N268" i="3"/>
  <c r="N267" i="3" s="1"/>
  <c r="N266" i="3" s="1"/>
  <c r="R268" i="3"/>
  <c r="R267" i="3" s="1"/>
  <c r="R266" i="3" s="1"/>
  <c r="J275" i="3"/>
  <c r="N275" i="3"/>
  <c r="N274" i="3" s="1"/>
  <c r="N273" i="3" s="1"/>
  <c r="R275" i="3"/>
  <c r="R274" i="3" s="1"/>
  <c r="R273" i="3" s="1"/>
  <c r="J278" i="3"/>
  <c r="N278" i="3"/>
  <c r="N277" i="3" s="1"/>
  <c r="N276" i="3" s="1"/>
  <c r="R278" i="3"/>
  <c r="R277" i="3" s="1"/>
  <c r="R276" i="3" s="1"/>
  <c r="J281" i="3"/>
  <c r="N281" i="3"/>
  <c r="N280" i="3" s="1"/>
  <c r="N279" i="3" s="1"/>
  <c r="R281" i="3"/>
  <c r="R280" i="3" s="1"/>
  <c r="R279" i="3" s="1"/>
  <c r="J284" i="3"/>
  <c r="N284" i="3"/>
  <c r="N283" i="3" s="1"/>
  <c r="N282" i="3" s="1"/>
  <c r="R284" i="3"/>
  <c r="R283" i="3" s="1"/>
  <c r="R282" i="3" s="1"/>
  <c r="J287" i="3"/>
  <c r="N287" i="3"/>
  <c r="N286" i="3" s="1"/>
  <c r="N285" i="3" s="1"/>
  <c r="R287" i="3"/>
  <c r="R286" i="3" s="1"/>
  <c r="R285" i="3" s="1"/>
  <c r="J290" i="3"/>
  <c r="N290" i="3"/>
  <c r="N289" i="3" s="1"/>
  <c r="N288" i="3" s="1"/>
  <c r="R290" i="3"/>
  <c r="R289" i="3" s="1"/>
  <c r="R288" i="3" s="1"/>
  <c r="J293" i="3"/>
  <c r="N293" i="3"/>
  <c r="N292" i="3" s="1"/>
  <c r="N291" i="3" s="1"/>
  <c r="R293" i="3"/>
  <c r="R292" i="3" s="1"/>
  <c r="R291" i="3" s="1"/>
  <c r="J296" i="3"/>
  <c r="N296" i="3"/>
  <c r="N295" i="3" s="1"/>
  <c r="N294" i="3" s="1"/>
  <c r="R296" i="3"/>
  <c r="R295" i="3" s="1"/>
  <c r="R294" i="3" s="1"/>
  <c r="J299" i="3"/>
  <c r="N299" i="3"/>
  <c r="N298" i="3" s="1"/>
  <c r="N297" i="3" s="1"/>
  <c r="R299" i="3"/>
  <c r="R298" i="3" s="1"/>
  <c r="R297" i="3" s="1"/>
  <c r="J302" i="3"/>
  <c r="N302" i="3"/>
  <c r="N301" i="3" s="1"/>
  <c r="N300" i="3" s="1"/>
  <c r="R302" i="3"/>
  <c r="R301" i="3" s="1"/>
  <c r="R300" i="3" s="1"/>
  <c r="J305" i="3"/>
  <c r="N305" i="3"/>
  <c r="N304" i="3" s="1"/>
  <c r="N303" i="3" s="1"/>
  <c r="R305" i="3"/>
  <c r="R304" i="3" s="1"/>
  <c r="R303" i="3" s="1"/>
  <c r="J308" i="3"/>
  <c r="N308" i="3"/>
  <c r="N307" i="3" s="1"/>
  <c r="N306" i="3" s="1"/>
  <c r="R308" i="3"/>
  <c r="R307" i="3" s="1"/>
  <c r="R306" i="3" s="1"/>
  <c r="J312" i="3"/>
  <c r="N312" i="3"/>
  <c r="N311" i="3" s="1"/>
  <c r="R312" i="3"/>
  <c r="R311" i="3" s="1"/>
  <c r="J314" i="3"/>
  <c r="N314" i="3"/>
  <c r="N313" i="3" s="1"/>
  <c r="R314" i="3"/>
  <c r="R313" i="3" s="1"/>
  <c r="J323" i="3"/>
  <c r="N323" i="3"/>
  <c r="N322" i="3" s="1"/>
  <c r="N321" i="3" s="1"/>
  <c r="R323" i="3"/>
  <c r="R322" i="3" s="1"/>
  <c r="R321" i="3" s="1"/>
  <c r="J326" i="3"/>
  <c r="N326" i="3"/>
  <c r="N325" i="3" s="1"/>
  <c r="R326" i="3"/>
  <c r="R325" i="3" s="1"/>
  <c r="J328" i="3"/>
  <c r="N328" i="3"/>
  <c r="N327" i="3" s="1"/>
  <c r="R328" i="3"/>
  <c r="R327" i="3" s="1"/>
  <c r="J330" i="3"/>
  <c r="N330" i="3"/>
  <c r="N329" i="3" s="1"/>
  <c r="R330" i="3"/>
  <c r="R329" i="3" s="1"/>
  <c r="J333" i="3"/>
  <c r="N333" i="3"/>
  <c r="N332" i="3" s="1"/>
  <c r="N331" i="3" s="1"/>
  <c r="R333" i="3"/>
  <c r="R332" i="3" s="1"/>
  <c r="R331" i="3" s="1"/>
  <c r="J338" i="3"/>
  <c r="N338" i="3"/>
  <c r="N337" i="3" s="1"/>
  <c r="N336" i="3" s="1"/>
  <c r="R338" i="3"/>
  <c r="R337" i="3" s="1"/>
  <c r="R336" i="3" s="1"/>
  <c r="J341" i="3"/>
  <c r="N341" i="3"/>
  <c r="N340" i="3" s="1"/>
  <c r="N339" i="3" s="1"/>
  <c r="R341" i="3"/>
  <c r="R340" i="3" s="1"/>
  <c r="R339" i="3" s="1"/>
  <c r="J344" i="3"/>
  <c r="N344" i="3"/>
  <c r="N343" i="3" s="1"/>
  <c r="N342" i="3" s="1"/>
  <c r="R344" i="3"/>
  <c r="R343" i="3" s="1"/>
  <c r="R342" i="3" s="1"/>
  <c r="J347" i="3"/>
  <c r="N347" i="3"/>
  <c r="N346" i="3" s="1"/>
  <c r="N345" i="3" s="1"/>
  <c r="R347" i="3"/>
  <c r="R346" i="3" s="1"/>
  <c r="R345" i="3" s="1"/>
  <c r="J350" i="3"/>
  <c r="N350" i="3"/>
  <c r="N349" i="3" s="1"/>
  <c r="R350" i="3"/>
  <c r="R349" i="3" s="1"/>
  <c r="J352" i="3"/>
  <c r="N352" i="3"/>
  <c r="N351" i="3" s="1"/>
  <c r="R352" i="3"/>
  <c r="R351" i="3" s="1"/>
  <c r="J355" i="3"/>
  <c r="N355" i="3"/>
  <c r="N354" i="3" s="1"/>
  <c r="R355" i="3"/>
  <c r="R354" i="3" s="1"/>
  <c r="J357" i="3"/>
  <c r="N357" i="3"/>
  <c r="N356" i="3" s="1"/>
  <c r="R357" i="3"/>
  <c r="R356" i="3" s="1"/>
  <c r="J360" i="3"/>
  <c r="N360" i="3"/>
  <c r="N359" i="3" s="1"/>
  <c r="N358" i="3" s="1"/>
  <c r="R360" i="3"/>
  <c r="R359" i="3" s="1"/>
  <c r="R358" i="3" s="1"/>
  <c r="J363" i="3"/>
  <c r="N363" i="3"/>
  <c r="N362" i="3" s="1"/>
  <c r="N361" i="3" s="1"/>
  <c r="R363" i="3"/>
  <c r="R362" i="3" s="1"/>
  <c r="R361" i="3" s="1"/>
  <c r="J366" i="3"/>
  <c r="N366" i="3"/>
  <c r="N365" i="3" s="1"/>
  <c r="N364" i="3" s="1"/>
  <c r="R366" i="3"/>
  <c r="R365" i="3" s="1"/>
  <c r="R364" i="3" s="1"/>
  <c r="J369" i="3"/>
  <c r="N369" i="3"/>
  <c r="N368" i="3" s="1"/>
  <c r="N367" i="3" s="1"/>
  <c r="R369" i="3"/>
  <c r="R368" i="3" s="1"/>
  <c r="R367" i="3" s="1"/>
  <c r="J372" i="3"/>
  <c r="N372" i="3"/>
  <c r="N371" i="3" s="1"/>
  <c r="N370" i="3" s="1"/>
  <c r="R372" i="3"/>
  <c r="R371" i="3" s="1"/>
  <c r="R370" i="3" s="1"/>
  <c r="J376" i="3"/>
  <c r="N376" i="3"/>
  <c r="N375" i="3" s="1"/>
  <c r="N374" i="3" s="1"/>
  <c r="N373" i="3" s="1"/>
  <c r="R376" i="3"/>
  <c r="R375" i="3" s="1"/>
  <c r="R374" i="3" s="1"/>
  <c r="R373" i="3" s="1"/>
  <c r="J381" i="3"/>
  <c r="N381" i="3"/>
  <c r="N380" i="3" s="1"/>
  <c r="N379" i="3" s="1"/>
  <c r="N378" i="3" s="1"/>
  <c r="R381" i="3"/>
  <c r="R380" i="3" s="1"/>
  <c r="R379" i="3" s="1"/>
  <c r="R378" i="3" s="1"/>
  <c r="J385" i="3"/>
  <c r="N385" i="3"/>
  <c r="N384" i="3" s="1"/>
  <c r="N383" i="3" s="1"/>
  <c r="N382" i="3" s="1"/>
  <c r="R385" i="3"/>
  <c r="R384" i="3" s="1"/>
  <c r="R383" i="3" s="1"/>
  <c r="R382" i="3" s="1"/>
  <c r="J389" i="3"/>
  <c r="N389" i="3"/>
  <c r="N388" i="3" s="1"/>
  <c r="N387" i="3" s="1"/>
  <c r="R389" i="3"/>
  <c r="R388" i="3" s="1"/>
  <c r="R387" i="3" s="1"/>
  <c r="J392" i="3"/>
  <c r="N392" i="3"/>
  <c r="N391" i="3" s="1"/>
  <c r="N390" i="3" s="1"/>
  <c r="R392" i="3"/>
  <c r="R391" i="3" s="1"/>
  <c r="R390" i="3" s="1"/>
  <c r="J395" i="3"/>
  <c r="N395" i="3"/>
  <c r="N394" i="3" s="1"/>
  <c r="N393" i="3" s="1"/>
  <c r="R395" i="3"/>
  <c r="R394" i="3" s="1"/>
  <c r="R393" i="3" s="1"/>
  <c r="J398" i="3"/>
  <c r="N398" i="3"/>
  <c r="N397" i="3" s="1"/>
  <c r="N396" i="3" s="1"/>
  <c r="R398" i="3"/>
  <c r="R397" i="3" s="1"/>
  <c r="R396" i="3" s="1"/>
  <c r="J401" i="3"/>
  <c r="N401" i="3"/>
  <c r="R401" i="3"/>
  <c r="J402" i="3"/>
  <c r="N402" i="3"/>
  <c r="R402" i="3"/>
  <c r="J405" i="3"/>
  <c r="N405" i="3"/>
  <c r="N404" i="3" s="1"/>
  <c r="N403" i="3" s="1"/>
  <c r="R405" i="3"/>
  <c r="R404" i="3" s="1"/>
  <c r="R403" i="3" s="1"/>
  <c r="J409" i="3"/>
  <c r="N409" i="3"/>
  <c r="N408" i="3" s="1"/>
  <c r="N407" i="3" s="1"/>
  <c r="R409" i="3"/>
  <c r="R408" i="3" s="1"/>
  <c r="R407" i="3" s="1"/>
  <c r="J412" i="3"/>
  <c r="N412" i="3"/>
  <c r="N411" i="3" s="1"/>
  <c r="N410" i="3" s="1"/>
  <c r="R412" i="3"/>
  <c r="R411" i="3" s="1"/>
  <c r="R410" i="3" s="1"/>
  <c r="J417" i="3"/>
  <c r="N417" i="3"/>
  <c r="N416" i="3" s="1"/>
  <c r="N415" i="3" s="1"/>
  <c r="N414" i="3" s="1"/>
  <c r="R417" i="3"/>
  <c r="R416" i="3" s="1"/>
  <c r="R415" i="3" s="1"/>
  <c r="R414" i="3" s="1"/>
  <c r="J421" i="3"/>
  <c r="N421" i="3"/>
  <c r="N420" i="3" s="1"/>
  <c r="R421" i="3"/>
  <c r="R420" i="3" s="1"/>
  <c r="J423" i="3"/>
  <c r="N423" i="3"/>
  <c r="N422" i="3" s="1"/>
  <c r="R423" i="3"/>
  <c r="R422" i="3" s="1"/>
  <c r="J426" i="3"/>
  <c r="N426" i="3"/>
  <c r="N425" i="3" s="1"/>
  <c r="R426" i="3"/>
  <c r="R425" i="3" s="1"/>
  <c r="J428" i="3"/>
  <c r="N428" i="3"/>
  <c r="N427" i="3" s="1"/>
  <c r="R428" i="3"/>
  <c r="R427" i="3" s="1"/>
  <c r="J431" i="3"/>
  <c r="N431" i="3"/>
  <c r="N430" i="3" s="1"/>
  <c r="N429" i="3" s="1"/>
  <c r="R431" i="3"/>
  <c r="R430" i="3" s="1"/>
  <c r="R429" i="3" s="1"/>
  <c r="J434" i="3"/>
  <c r="N434" i="3"/>
  <c r="N433" i="3" s="1"/>
  <c r="R434" i="3"/>
  <c r="R433" i="3" s="1"/>
  <c r="J436" i="3"/>
  <c r="N436" i="3"/>
  <c r="N435" i="3" s="1"/>
  <c r="R436" i="3"/>
  <c r="R435" i="3" s="1"/>
  <c r="J439" i="3"/>
  <c r="N439" i="3"/>
  <c r="N438" i="3" s="1"/>
  <c r="N437" i="3" s="1"/>
  <c r="R439" i="3"/>
  <c r="R438" i="3" s="1"/>
  <c r="R437" i="3" s="1"/>
  <c r="J444" i="3"/>
  <c r="N444" i="3"/>
  <c r="N443" i="3" s="1"/>
  <c r="N442" i="3" s="1"/>
  <c r="N441" i="3" s="1"/>
  <c r="R444" i="3"/>
  <c r="R443" i="3" s="1"/>
  <c r="R442" i="3" s="1"/>
  <c r="R441" i="3" s="1"/>
  <c r="J448" i="3"/>
  <c r="N448" i="3"/>
  <c r="N447" i="3" s="1"/>
  <c r="N446" i="3" s="1"/>
  <c r="N445" i="3" s="1"/>
  <c r="R448" i="3"/>
  <c r="R447" i="3" s="1"/>
  <c r="R446" i="3" s="1"/>
  <c r="R445" i="3" s="1"/>
  <c r="N406" i="3" l="1"/>
  <c r="R406" i="3"/>
  <c r="J280" i="2"/>
  <c r="N146" i="3"/>
  <c r="R146" i="3"/>
  <c r="N84" i="3"/>
  <c r="J433" i="3"/>
  <c r="J422" i="3"/>
  <c r="J408" i="3"/>
  <c r="J397" i="3"/>
  <c r="J368" i="3"/>
  <c r="J356" i="3"/>
  <c r="J346" i="3"/>
  <c r="J435" i="3"/>
  <c r="J425" i="3"/>
  <c r="J411" i="3"/>
  <c r="J388" i="3"/>
  <c r="J371" i="3"/>
  <c r="J359" i="3"/>
  <c r="J349" i="3"/>
  <c r="J337" i="3"/>
  <c r="J325" i="3"/>
  <c r="J307" i="3"/>
  <c r="J295" i="3"/>
  <c r="J283" i="3"/>
  <c r="J267" i="3"/>
  <c r="J255" i="3"/>
  <c r="J243" i="3"/>
  <c r="J231" i="3"/>
  <c r="J218" i="3"/>
  <c r="J206" i="3"/>
  <c r="J192" i="3"/>
  <c r="J178" i="3"/>
  <c r="J166" i="3"/>
  <c r="J151" i="3"/>
  <c r="J144" i="3"/>
  <c r="J128" i="3"/>
  <c r="J116" i="3"/>
  <c r="J104" i="3"/>
  <c r="J92" i="3"/>
  <c r="J75" i="3"/>
  <c r="J64" i="3"/>
  <c r="J50" i="3"/>
  <c r="J40" i="3"/>
  <c r="J9" i="3"/>
  <c r="J271" i="3"/>
  <c r="Z272" i="3"/>
  <c r="J460" i="2"/>
  <c r="J454" i="2"/>
  <c r="J448" i="2"/>
  <c r="J447" i="2" s="1"/>
  <c r="J441" i="2"/>
  <c r="J433" i="2"/>
  <c r="J425" i="2"/>
  <c r="J420" i="2"/>
  <c r="J407" i="2"/>
  <c r="J399" i="2"/>
  <c r="J392" i="2"/>
  <c r="J384" i="2"/>
  <c r="J376" i="2"/>
  <c r="J369" i="2"/>
  <c r="J361" i="2"/>
  <c r="J355" i="2"/>
  <c r="J349" i="2"/>
  <c r="J343" i="2"/>
  <c r="J337" i="2"/>
  <c r="J336" i="2" s="1"/>
  <c r="J331" i="2"/>
  <c r="J325" i="2"/>
  <c r="J319" i="2"/>
  <c r="J312" i="2"/>
  <c r="J307" i="2"/>
  <c r="J290" i="2"/>
  <c r="J270" i="2"/>
  <c r="J263" i="2"/>
  <c r="J257" i="2"/>
  <c r="J252" i="2"/>
  <c r="J244" i="2"/>
  <c r="J228" i="2"/>
  <c r="J227" i="2" s="1"/>
  <c r="J220" i="2"/>
  <c r="J219" i="2" s="1"/>
  <c r="J214" i="2"/>
  <c r="J209" i="2"/>
  <c r="J204" i="2"/>
  <c r="J198" i="2"/>
  <c r="J187" i="2"/>
  <c r="J179" i="2"/>
  <c r="J169" i="2"/>
  <c r="J163" i="2"/>
  <c r="J153" i="2"/>
  <c r="J152" i="2" s="1"/>
  <c r="J147" i="2"/>
  <c r="J141" i="2"/>
  <c r="J135" i="2"/>
  <c r="J134" i="2" s="1"/>
  <c r="J127" i="2"/>
  <c r="J119" i="2"/>
  <c r="J109" i="2"/>
  <c r="J104" i="2"/>
  <c r="J97" i="2"/>
  <c r="J92" i="2"/>
  <c r="J85" i="2"/>
  <c r="J77" i="2"/>
  <c r="J76" i="2" s="1"/>
  <c r="J71" i="2"/>
  <c r="J70" i="2" s="1"/>
  <c r="J65" i="2"/>
  <c r="J64" i="2" s="1"/>
  <c r="J57" i="2"/>
  <c r="J51" i="2"/>
  <c r="J45" i="2"/>
  <c r="J40" i="2"/>
  <c r="J36" i="2"/>
  <c r="J30" i="2"/>
  <c r="J25" i="2"/>
  <c r="J17" i="2"/>
  <c r="J298" i="3"/>
  <c r="J286" i="3"/>
  <c r="J274" i="3"/>
  <c r="J258" i="3"/>
  <c r="J246" i="3"/>
  <c r="J234" i="3"/>
  <c r="J221" i="3"/>
  <c r="J209" i="3"/>
  <c r="J195" i="3"/>
  <c r="J181" i="3"/>
  <c r="J169" i="3"/>
  <c r="J156" i="3"/>
  <c r="J133" i="3"/>
  <c r="J121" i="3"/>
  <c r="J107" i="3"/>
  <c r="J95" i="3"/>
  <c r="J78" i="3"/>
  <c r="J66" i="3"/>
  <c r="J53" i="3"/>
  <c r="J42" i="3"/>
  <c r="J11" i="3"/>
  <c r="J438" i="3"/>
  <c r="J427" i="3"/>
  <c r="J424" i="3" s="1"/>
  <c r="J391" i="3"/>
  <c r="J375" i="3"/>
  <c r="J362" i="3"/>
  <c r="J351" i="3"/>
  <c r="J340" i="3"/>
  <c r="J327" i="3"/>
  <c r="J311" i="3"/>
  <c r="J443" i="3"/>
  <c r="J430" i="3"/>
  <c r="J420" i="3"/>
  <c r="J404" i="3"/>
  <c r="J394" i="3"/>
  <c r="J380" i="3"/>
  <c r="J365" i="3"/>
  <c r="J354" i="3"/>
  <c r="J343" i="3"/>
  <c r="J329" i="3"/>
  <c r="J313" i="3"/>
  <c r="J301" i="3"/>
  <c r="J289" i="3"/>
  <c r="J277" i="3"/>
  <c r="J261" i="3"/>
  <c r="J249" i="3"/>
  <c r="J237" i="3"/>
  <c r="J225" i="3"/>
  <c r="J212" i="3"/>
  <c r="J200" i="3"/>
  <c r="J185" i="3"/>
  <c r="J172" i="3"/>
  <c r="J137" i="3"/>
  <c r="J123" i="3"/>
  <c r="J112" i="3"/>
  <c r="J98" i="3"/>
  <c r="J86" i="3"/>
  <c r="J82" i="3"/>
  <c r="J69" i="3"/>
  <c r="J56" i="3"/>
  <c r="J44" i="3"/>
  <c r="J35" i="3"/>
  <c r="J457" i="2"/>
  <c r="J450" i="2"/>
  <c r="J444" i="2"/>
  <c r="J438" i="2"/>
  <c r="J437" i="2" s="1"/>
  <c r="J430" i="2"/>
  <c r="J422" i="2"/>
  <c r="J414" i="2"/>
  <c r="J404" i="2"/>
  <c r="J397" i="2"/>
  <c r="J387" i="2"/>
  <c r="J381" i="2"/>
  <c r="J380" i="2" s="1"/>
  <c r="J371" i="2"/>
  <c r="J364" i="2"/>
  <c r="J358" i="2"/>
  <c r="J352" i="2"/>
  <c r="J346" i="2"/>
  <c r="J340" i="2"/>
  <c r="J334" i="2"/>
  <c r="J328" i="2"/>
  <c r="J322" i="2"/>
  <c r="J314" i="2"/>
  <c r="J310" i="2"/>
  <c r="J296" i="2"/>
  <c r="J284" i="2"/>
  <c r="J276" i="2"/>
  <c r="J265" i="2"/>
  <c r="J260" i="2"/>
  <c r="J255" i="2"/>
  <c r="J250" i="2"/>
  <c r="J238" i="2"/>
  <c r="J237" i="2" s="1"/>
  <c r="J223" i="2"/>
  <c r="J217" i="2"/>
  <c r="J211" i="2"/>
  <c r="J206" i="2"/>
  <c r="J201" i="2"/>
  <c r="J193" i="2"/>
  <c r="J184" i="2"/>
  <c r="J183" i="2" s="1"/>
  <c r="J174" i="2"/>
  <c r="J166" i="2"/>
  <c r="J158" i="2"/>
  <c r="J150" i="2"/>
  <c r="J149" i="2" s="1"/>
  <c r="J144" i="2"/>
  <c r="J138" i="2"/>
  <c r="J137" i="2" s="1"/>
  <c r="J132" i="2"/>
  <c r="J131" i="2" s="1"/>
  <c r="J122" i="2"/>
  <c r="J114" i="2"/>
  <c r="J106" i="2"/>
  <c r="J102" i="2"/>
  <c r="J94" i="2"/>
  <c r="J90" i="2"/>
  <c r="J82" i="2"/>
  <c r="J74" i="2"/>
  <c r="J68" i="2"/>
  <c r="J62" i="2"/>
  <c r="J54" i="2"/>
  <c r="J48" i="2"/>
  <c r="J42" i="2"/>
  <c r="J38" i="2"/>
  <c r="J33" i="2"/>
  <c r="J27" i="2"/>
  <c r="J22" i="2"/>
  <c r="J19" i="2" s="1"/>
  <c r="J15" i="2"/>
  <c r="J14" i="2" s="1"/>
  <c r="J416" i="3"/>
  <c r="J447" i="3"/>
  <c r="J384" i="3"/>
  <c r="J332" i="3"/>
  <c r="J322" i="3"/>
  <c r="J304" i="3"/>
  <c r="J292" i="3"/>
  <c r="J280" i="3"/>
  <c r="J264" i="3"/>
  <c r="J252" i="3"/>
  <c r="J240" i="3"/>
  <c r="J228" i="3"/>
  <c r="J215" i="3"/>
  <c r="J203" i="3"/>
  <c r="J175" i="3"/>
  <c r="J162" i="3"/>
  <c r="J148" i="3"/>
  <c r="J140" i="3"/>
  <c r="J125" i="3"/>
  <c r="J114" i="3"/>
  <c r="J101" i="3"/>
  <c r="J89" i="3"/>
  <c r="J72" i="3"/>
  <c r="J60" i="3"/>
  <c r="J47" i="3"/>
  <c r="J38" i="3"/>
  <c r="J233" i="2"/>
  <c r="J140" i="2"/>
  <c r="R432" i="3"/>
  <c r="N424" i="3"/>
  <c r="R400" i="3"/>
  <c r="R399" i="3" s="1"/>
  <c r="R386" i="3" s="1"/>
  <c r="R135" i="3"/>
  <c r="N432" i="3"/>
  <c r="R269" i="3"/>
  <c r="J410" i="2"/>
  <c r="N269" i="3"/>
  <c r="R353" i="3"/>
  <c r="N348" i="3"/>
  <c r="J106" i="3"/>
  <c r="J101" i="2"/>
  <c r="R440" i="3"/>
  <c r="N400" i="3"/>
  <c r="N399" i="3" s="1"/>
  <c r="N386" i="3" s="1"/>
  <c r="R348" i="3"/>
  <c r="N310" i="3"/>
  <c r="N309" i="3" s="1"/>
  <c r="N8" i="3"/>
  <c r="N7" i="3" s="1"/>
  <c r="J400" i="3"/>
  <c r="R187" i="3"/>
  <c r="N187" i="3"/>
  <c r="R419" i="3"/>
  <c r="R120" i="3"/>
  <c r="R119" i="3" s="1"/>
  <c r="R118" i="3" s="1"/>
  <c r="N419" i="3"/>
  <c r="R8" i="3"/>
  <c r="R7" i="3" s="1"/>
  <c r="R424" i="3"/>
  <c r="R324" i="3"/>
  <c r="R315" i="3" s="1"/>
  <c r="R310" i="3"/>
  <c r="R309" i="3" s="1"/>
  <c r="N324" i="3"/>
  <c r="N315" i="3" s="1"/>
  <c r="N440" i="3"/>
  <c r="N353" i="3"/>
  <c r="R223" i="3"/>
  <c r="R154" i="3"/>
  <c r="N198" i="3"/>
  <c r="N154" i="3"/>
  <c r="N135" i="3"/>
  <c r="N120" i="3"/>
  <c r="N119" i="3" s="1"/>
  <c r="N118" i="3" s="1"/>
  <c r="N223" i="3"/>
  <c r="R198" i="3"/>
  <c r="N164" i="3"/>
  <c r="R164" i="3"/>
  <c r="R111" i="3"/>
  <c r="R110" i="3" s="1"/>
  <c r="R109" i="3" s="1"/>
  <c r="N63" i="3"/>
  <c r="N62" i="3" s="1"/>
  <c r="N111" i="3"/>
  <c r="N110" i="3" s="1"/>
  <c r="N109" i="3" s="1"/>
  <c r="R106" i="3"/>
  <c r="R84" i="3" s="1"/>
  <c r="R107" i="3"/>
  <c r="R63" i="3"/>
  <c r="R62" i="3" s="1"/>
  <c r="R37" i="3"/>
  <c r="R13" i="3" s="1"/>
  <c r="N37" i="3"/>
  <c r="N13" i="3" s="1"/>
  <c r="N107" i="3"/>
  <c r="J348" i="3" l="1"/>
  <c r="J24" i="2"/>
  <c r="J432" i="3"/>
  <c r="J309" i="2"/>
  <c r="J368" i="2"/>
  <c r="J208" i="2"/>
  <c r="J396" i="2"/>
  <c r="J395" i="2" s="1"/>
  <c r="J63" i="3"/>
  <c r="J324" i="3"/>
  <c r="J111" i="3"/>
  <c r="J110" i="3" s="1"/>
  <c r="J419" i="3"/>
  <c r="J8" i="3"/>
  <c r="J7" i="3" s="1"/>
  <c r="J262" i="2"/>
  <c r="J419" i="2"/>
  <c r="J37" i="3"/>
  <c r="J310" i="3"/>
  <c r="J309" i="3" s="1"/>
  <c r="J203" i="2"/>
  <c r="J353" i="3"/>
  <c r="J35" i="2"/>
  <c r="J89" i="2"/>
  <c r="J254" i="2"/>
  <c r="J120" i="3"/>
  <c r="J249" i="2"/>
  <c r="J232" i="2"/>
  <c r="J71" i="3"/>
  <c r="J161" i="3"/>
  <c r="J399" i="3"/>
  <c r="J409" i="2"/>
  <c r="J46" i="3"/>
  <c r="J88" i="3"/>
  <c r="J139" i="3"/>
  <c r="J367" i="2"/>
  <c r="J446" i="2"/>
  <c r="J214" i="3"/>
  <c r="J239" i="3"/>
  <c r="J263" i="3"/>
  <c r="J291" i="3"/>
  <c r="J321" i="3"/>
  <c r="J383" i="3"/>
  <c r="J415" i="3"/>
  <c r="J32" i="2"/>
  <c r="J53" i="2"/>
  <c r="J67" i="2"/>
  <c r="J81" i="2"/>
  <c r="J121" i="2"/>
  <c r="J165" i="2"/>
  <c r="J200" i="2"/>
  <c r="J222" i="2"/>
  <c r="J259" i="2"/>
  <c r="J275" i="2"/>
  <c r="J295" i="2"/>
  <c r="J327" i="2"/>
  <c r="J339" i="2"/>
  <c r="J351" i="2"/>
  <c r="J363" i="2"/>
  <c r="J171" i="3"/>
  <c r="J199" i="3"/>
  <c r="J224" i="3"/>
  <c r="J248" i="3"/>
  <c r="J276" i="3"/>
  <c r="J300" i="3"/>
  <c r="J379" i="3"/>
  <c r="J403" i="3"/>
  <c r="J442" i="3"/>
  <c r="J374" i="3"/>
  <c r="J52" i="3"/>
  <c r="J77" i="3"/>
  <c r="J94" i="3"/>
  <c r="J168" i="3"/>
  <c r="J194" i="3"/>
  <c r="J220" i="3"/>
  <c r="J245" i="3"/>
  <c r="J273" i="3"/>
  <c r="J297" i="3"/>
  <c r="J29" i="2"/>
  <c r="J50" i="2"/>
  <c r="J118" i="2"/>
  <c r="J146" i="2"/>
  <c r="J162" i="2"/>
  <c r="J178" i="2"/>
  <c r="J197" i="2"/>
  <c r="J243" i="2"/>
  <c r="J269" i="2"/>
  <c r="J306" i="2"/>
  <c r="J318" i="2"/>
  <c r="J330" i="2"/>
  <c r="J342" i="2"/>
  <c r="J354" i="2"/>
  <c r="J383" i="2"/>
  <c r="J406" i="2"/>
  <c r="J345" i="3"/>
  <c r="J367" i="3"/>
  <c r="J34" i="3"/>
  <c r="J55" i="3"/>
  <c r="J81" i="3"/>
  <c r="J97" i="3"/>
  <c r="J424" i="2"/>
  <c r="J453" i="2"/>
  <c r="J270" i="3"/>
  <c r="Z271" i="3"/>
  <c r="J103" i="3"/>
  <c r="J127" i="3"/>
  <c r="J150" i="3"/>
  <c r="J177" i="3"/>
  <c r="J205" i="3"/>
  <c r="J230" i="3"/>
  <c r="J254" i="3"/>
  <c r="J282" i="3"/>
  <c r="J306" i="3"/>
  <c r="J336" i="3"/>
  <c r="J358" i="3"/>
  <c r="J387" i="3"/>
  <c r="J202" i="3"/>
  <c r="J227" i="3"/>
  <c r="J251" i="3"/>
  <c r="J279" i="3"/>
  <c r="J303" i="3"/>
  <c r="J331" i="3"/>
  <c r="J446" i="3"/>
  <c r="J47" i="2"/>
  <c r="J61" i="2"/>
  <c r="J73" i="2"/>
  <c r="J113" i="2"/>
  <c r="J143" i="2"/>
  <c r="J157" i="2"/>
  <c r="J173" i="2"/>
  <c r="J192" i="2"/>
  <c r="J216" i="2"/>
  <c r="J283" i="2"/>
  <c r="J321" i="2"/>
  <c r="J333" i="2"/>
  <c r="J345" i="2"/>
  <c r="J357" i="2"/>
  <c r="J386" i="2"/>
  <c r="J403" i="2"/>
  <c r="J184" i="3"/>
  <c r="J211" i="3"/>
  <c r="J236" i="3"/>
  <c r="J260" i="3"/>
  <c r="J288" i="3"/>
  <c r="J342" i="3"/>
  <c r="J364" i="3"/>
  <c r="J393" i="3"/>
  <c r="J429" i="3"/>
  <c r="J339" i="3"/>
  <c r="J361" i="3"/>
  <c r="J390" i="3"/>
  <c r="J437" i="3"/>
  <c r="J132" i="3"/>
  <c r="J155" i="3"/>
  <c r="J180" i="3"/>
  <c r="J208" i="3"/>
  <c r="J233" i="3"/>
  <c r="J257" i="3"/>
  <c r="J285" i="3"/>
  <c r="J44" i="2"/>
  <c r="J56" i="2"/>
  <c r="J84" i="2"/>
  <c r="J96" i="2"/>
  <c r="J108" i="2"/>
  <c r="J126" i="2"/>
  <c r="J168" i="2"/>
  <c r="J186" i="2"/>
  <c r="J213" i="2"/>
  <c r="J289" i="2"/>
  <c r="J324" i="2"/>
  <c r="J348" i="2"/>
  <c r="J360" i="2"/>
  <c r="J375" i="2"/>
  <c r="J391" i="2"/>
  <c r="J410" i="3"/>
  <c r="J396" i="3"/>
  <c r="J407" i="3"/>
  <c r="J59" i="3"/>
  <c r="J100" i="3"/>
  <c r="J147" i="3"/>
  <c r="J174" i="3"/>
  <c r="J413" i="2"/>
  <c r="J429" i="2"/>
  <c r="J443" i="2"/>
  <c r="J456" i="2"/>
  <c r="J68" i="3"/>
  <c r="J85" i="3"/>
  <c r="J136" i="3"/>
  <c r="J432" i="2"/>
  <c r="J459" i="2"/>
  <c r="J49" i="3"/>
  <c r="J74" i="3"/>
  <c r="J91" i="3"/>
  <c r="J143" i="3"/>
  <c r="J165" i="3"/>
  <c r="J191" i="3"/>
  <c r="J217" i="3"/>
  <c r="J242" i="3"/>
  <c r="J266" i="3"/>
  <c r="J294" i="3"/>
  <c r="J370" i="3"/>
  <c r="J436" i="2"/>
  <c r="J236" i="2"/>
  <c r="J226" i="2"/>
  <c r="N418" i="3"/>
  <c r="N413" i="3" s="1"/>
  <c r="N335" i="3"/>
  <c r="N334" i="3" s="1"/>
  <c r="N130" i="3"/>
  <c r="R130" i="3"/>
  <c r="N377" i="3"/>
  <c r="R418" i="3"/>
  <c r="R413" i="3" s="1"/>
  <c r="R335" i="3"/>
  <c r="R334" i="3" s="1"/>
  <c r="N6" i="3"/>
  <c r="R6" i="3"/>
  <c r="R197" i="3"/>
  <c r="N197" i="3"/>
  <c r="R153" i="3"/>
  <c r="N153" i="3"/>
  <c r="R377" i="3"/>
  <c r="J8" i="2" l="1"/>
  <c r="J7" i="2" s="1"/>
  <c r="J13" i="3"/>
  <c r="J130" i="2"/>
  <c r="J129" i="2" s="1"/>
  <c r="J88" i="2"/>
  <c r="J87" i="2" s="1"/>
  <c r="J146" i="3"/>
  <c r="J300" i="2"/>
  <c r="J406" i="3"/>
  <c r="J418" i="2"/>
  <c r="J417" i="2" s="1"/>
  <c r="J315" i="3"/>
  <c r="J402" i="2"/>
  <c r="J248" i="2"/>
  <c r="J247" i="2" s="1"/>
  <c r="J418" i="3"/>
  <c r="J84" i="3"/>
  <c r="J335" i="3"/>
  <c r="J379" i="2"/>
  <c r="J378" i="2" s="1"/>
  <c r="J196" i="2"/>
  <c r="J195" i="2" s="1"/>
  <c r="J390" i="2"/>
  <c r="J80" i="2"/>
  <c r="Z270" i="3"/>
  <c r="J269" i="3"/>
  <c r="J223" i="3"/>
  <c r="J100" i="2"/>
  <c r="J164" i="3"/>
  <c r="J440" i="2"/>
  <c r="J131" i="3"/>
  <c r="J191" i="2"/>
  <c r="J156" i="2"/>
  <c r="J112" i="2"/>
  <c r="J161" i="2"/>
  <c r="J117" i="2"/>
  <c r="J373" i="3"/>
  <c r="J441" i="3"/>
  <c r="J294" i="2"/>
  <c r="J414" i="3"/>
  <c r="J119" i="3"/>
  <c r="J374" i="2"/>
  <c r="J125" i="2"/>
  <c r="J183" i="3"/>
  <c r="J279" i="2"/>
  <c r="J445" i="3"/>
  <c r="J452" i="2"/>
  <c r="J242" i="2"/>
  <c r="J378" i="3"/>
  <c r="J198" i="3"/>
  <c r="J366" i="2"/>
  <c r="J386" i="3"/>
  <c r="J62" i="3"/>
  <c r="J231" i="2"/>
  <c r="J142" i="3"/>
  <c r="J135" i="3"/>
  <c r="J428" i="2"/>
  <c r="J58" i="3"/>
  <c r="J288" i="2"/>
  <c r="J154" i="3"/>
  <c r="J172" i="2"/>
  <c r="J60" i="2"/>
  <c r="J59" i="2" s="1"/>
  <c r="J80" i="3"/>
  <c r="J317" i="2"/>
  <c r="J316" i="2" s="1"/>
  <c r="J268" i="2"/>
  <c r="J177" i="2"/>
  <c r="J187" i="3"/>
  <c r="J274" i="2"/>
  <c r="J382" i="3"/>
  <c r="J394" i="2"/>
  <c r="J182" i="2"/>
  <c r="J181" i="2" s="1"/>
  <c r="J109" i="3"/>
  <c r="J235" i="2"/>
  <c r="J225" i="2"/>
  <c r="N449" i="3"/>
  <c r="R449" i="3"/>
  <c r="J413" i="3" l="1"/>
  <c r="J377" i="3"/>
  <c r="J334" i="3"/>
  <c r="J427" i="2"/>
  <c r="R450" i="3"/>
  <c r="J267" i="2"/>
  <c r="J286" i="2"/>
  <c r="J287" i="2"/>
  <c r="J278" i="2"/>
  <c r="J401" i="2"/>
  <c r="J118" i="3"/>
  <c r="J293" i="2"/>
  <c r="J111" i="2"/>
  <c r="J190" i="2"/>
  <c r="J389" i="2"/>
  <c r="J160" i="2"/>
  <c r="J79" i="2"/>
  <c r="J246" i="2"/>
  <c r="N450" i="3"/>
  <c r="J273" i="2"/>
  <c r="J176" i="2"/>
  <c r="J153" i="3"/>
  <c r="J241" i="2"/>
  <c r="J240" i="2"/>
  <c r="J124" i="2"/>
  <c r="J373" i="2"/>
  <c r="J299" i="2"/>
  <c r="J440" i="3"/>
  <c r="J155" i="2"/>
  <c r="J435" i="2"/>
  <c r="J171" i="2"/>
  <c r="J6" i="3"/>
  <c r="J230" i="2"/>
  <c r="J197" i="3"/>
  <c r="J116" i="2"/>
  <c r="J130" i="3"/>
  <c r="J99" i="2"/>
  <c r="R171" i="1"/>
  <c r="N171" i="1"/>
  <c r="J171" i="1"/>
  <c r="J416" i="2" l="1"/>
  <c r="J189" i="2"/>
  <c r="V171" i="1"/>
  <c r="Z171" i="1"/>
  <c r="J298" i="2"/>
  <c r="J272" i="2"/>
  <c r="J449" i="3"/>
  <c r="J292" i="2"/>
  <c r="N170" i="1"/>
  <c r="R170" i="1"/>
  <c r="J170" i="1"/>
  <c r="J6" i="2" l="1"/>
  <c r="J462" i="2" s="1"/>
  <c r="V170" i="1"/>
  <c r="Z170" i="1"/>
  <c r="J450" i="3"/>
  <c r="J31" i="1" l="1"/>
  <c r="N31" i="1"/>
  <c r="R31" i="1"/>
  <c r="Y31" i="1"/>
  <c r="Y30" i="1" s="1"/>
  <c r="J34" i="1"/>
  <c r="N34" i="1"/>
  <c r="R34" i="1"/>
  <c r="Y34" i="1"/>
  <c r="J36" i="1"/>
  <c r="N36" i="1"/>
  <c r="R36" i="1"/>
  <c r="Y36" i="1"/>
  <c r="J38" i="1"/>
  <c r="N38" i="1"/>
  <c r="R38" i="1"/>
  <c r="Y38" i="1"/>
  <c r="J40" i="1"/>
  <c r="N40" i="1"/>
  <c r="R40" i="1"/>
  <c r="Y40" i="1"/>
  <c r="J43" i="1"/>
  <c r="N43" i="1"/>
  <c r="R43" i="1"/>
  <c r="Y43" i="1"/>
  <c r="Y42" i="1" s="1"/>
  <c r="J46" i="1"/>
  <c r="N46" i="1"/>
  <c r="R46" i="1"/>
  <c r="Y46" i="1"/>
  <c r="Y45" i="1" s="1"/>
  <c r="J49" i="1"/>
  <c r="N49" i="1"/>
  <c r="R49" i="1"/>
  <c r="Y49" i="1"/>
  <c r="Y48" i="1" s="1"/>
  <c r="J52" i="1"/>
  <c r="N52" i="1"/>
  <c r="R52" i="1"/>
  <c r="Y52" i="1"/>
  <c r="Y51" i="1" s="1"/>
  <c r="J56" i="1"/>
  <c r="N56" i="1"/>
  <c r="R56" i="1"/>
  <c r="Y56" i="1"/>
  <c r="Y55" i="1" s="1"/>
  <c r="Y54" i="1" s="1"/>
  <c r="J60" i="1"/>
  <c r="N60" i="1"/>
  <c r="R60" i="1"/>
  <c r="Y60" i="1"/>
  <c r="Y59" i="1" s="1"/>
  <c r="J63" i="1"/>
  <c r="N63" i="1"/>
  <c r="R63" i="1"/>
  <c r="Y63" i="1"/>
  <c r="Y62" i="1" s="1"/>
  <c r="J66" i="1"/>
  <c r="N66" i="1"/>
  <c r="R66" i="1"/>
  <c r="Y66" i="1"/>
  <c r="Y65" i="1" s="1"/>
  <c r="J69" i="1"/>
  <c r="N69" i="1"/>
  <c r="R69" i="1"/>
  <c r="Y69" i="1"/>
  <c r="Y68" i="1" s="1"/>
  <c r="J72" i="1"/>
  <c r="N72" i="1"/>
  <c r="R72" i="1"/>
  <c r="Y72" i="1"/>
  <c r="Y71" i="1" s="1"/>
  <c r="J75" i="1"/>
  <c r="N75" i="1"/>
  <c r="R75" i="1"/>
  <c r="Y75" i="1"/>
  <c r="Y74" i="1" s="1"/>
  <c r="J78" i="1"/>
  <c r="N78" i="1"/>
  <c r="R78" i="1"/>
  <c r="Y78" i="1"/>
  <c r="Y77" i="1" s="1"/>
  <c r="J83" i="1"/>
  <c r="J481" i="1" s="1"/>
  <c r="N83" i="1"/>
  <c r="N481" i="1" s="1"/>
  <c r="R83" i="1"/>
  <c r="R481" i="1" s="1"/>
  <c r="Y83" i="1"/>
  <c r="Y481" i="1" s="1"/>
  <c r="J85" i="1"/>
  <c r="N85" i="1"/>
  <c r="R85" i="1"/>
  <c r="Y85" i="1"/>
  <c r="J87" i="1"/>
  <c r="N87" i="1"/>
  <c r="R87" i="1"/>
  <c r="Y87" i="1"/>
  <c r="J92" i="1"/>
  <c r="N92" i="1"/>
  <c r="R92" i="1"/>
  <c r="Y92" i="1"/>
  <c r="J94" i="1"/>
  <c r="N94" i="1"/>
  <c r="R94" i="1"/>
  <c r="Y94" i="1"/>
  <c r="J96" i="1"/>
  <c r="N96" i="1"/>
  <c r="R96" i="1"/>
  <c r="Y96" i="1"/>
  <c r="J99" i="1"/>
  <c r="N99" i="1"/>
  <c r="R99" i="1"/>
  <c r="Y99" i="1"/>
  <c r="Y98" i="1" s="1"/>
  <c r="J104" i="1"/>
  <c r="N104" i="1"/>
  <c r="R104" i="1"/>
  <c r="Y104" i="1"/>
  <c r="Y103" i="1" s="1"/>
  <c r="Y102" i="1" s="1"/>
  <c r="J108" i="1"/>
  <c r="N108" i="1"/>
  <c r="R108" i="1"/>
  <c r="Y108" i="1"/>
  <c r="Y107" i="1" s="1"/>
  <c r="J111" i="1"/>
  <c r="N111" i="1"/>
  <c r="R111" i="1"/>
  <c r="Y111" i="1"/>
  <c r="Y110" i="1" s="1"/>
  <c r="J115" i="1"/>
  <c r="N115" i="1"/>
  <c r="R115" i="1"/>
  <c r="Y115" i="1"/>
  <c r="Y114" i="1" s="1"/>
  <c r="Y113" i="1" s="1"/>
  <c r="J119" i="1"/>
  <c r="N119" i="1"/>
  <c r="R119" i="1"/>
  <c r="Y119" i="1"/>
  <c r="Y118" i="1" s="1"/>
  <c r="J122" i="1"/>
  <c r="N122" i="1"/>
  <c r="R122" i="1"/>
  <c r="Y122" i="1"/>
  <c r="Y121" i="1" s="1"/>
  <c r="J127" i="1"/>
  <c r="N127" i="1"/>
  <c r="R127" i="1"/>
  <c r="Y127" i="1"/>
  <c r="Y126" i="1" s="1"/>
  <c r="J133" i="1"/>
  <c r="N133" i="1"/>
  <c r="R133" i="1"/>
  <c r="Y133" i="1"/>
  <c r="Y132" i="1" s="1"/>
  <c r="J137" i="1"/>
  <c r="N137" i="1"/>
  <c r="R137" i="1"/>
  <c r="Y137" i="1"/>
  <c r="Y136" i="1" s="1"/>
  <c r="J140" i="1"/>
  <c r="N140" i="1"/>
  <c r="R140" i="1"/>
  <c r="Y140" i="1"/>
  <c r="Y139" i="1" s="1"/>
  <c r="J143" i="1"/>
  <c r="N143" i="1"/>
  <c r="R143" i="1"/>
  <c r="Y143" i="1"/>
  <c r="Y142" i="1" s="1"/>
  <c r="J146" i="1"/>
  <c r="N146" i="1"/>
  <c r="R146" i="1"/>
  <c r="Y146" i="1"/>
  <c r="Y145" i="1" s="1"/>
  <c r="J149" i="1"/>
  <c r="N149" i="1"/>
  <c r="R149" i="1"/>
  <c r="Y149" i="1"/>
  <c r="Y148" i="1" s="1"/>
  <c r="J152" i="1"/>
  <c r="N152" i="1"/>
  <c r="R152" i="1"/>
  <c r="Y152" i="1"/>
  <c r="Y151" i="1" s="1"/>
  <c r="J156" i="1"/>
  <c r="N156" i="1"/>
  <c r="R156" i="1"/>
  <c r="Y156" i="1"/>
  <c r="Y155" i="1" s="1"/>
  <c r="Y154" i="1" s="1"/>
  <c r="J160" i="1"/>
  <c r="N160" i="1"/>
  <c r="R160" i="1"/>
  <c r="Y160" i="1"/>
  <c r="Y159" i="1" s="1"/>
  <c r="J163" i="1"/>
  <c r="N163" i="1"/>
  <c r="R163" i="1"/>
  <c r="Y163" i="1"/>
  <c r="Y162" i="1" s="1"/>
  <c r="J166" i="1"/>
  <c r="N166" i="1"/>
  <c r="R166" i="1"/>
  <c r="Y166" i="1"/>
  <c r="Y165" i="1" s="1"/>
  <c r="J174" i="1"/>
  <c r="N174" i="1"/>
  <c r="R174" i="1"/>
  <c r="Y174" i="1"/>
  <c r="Y173" i="1" s="1"/>
  <c r="J177" i="1"/>
  <c r="N177" i="1"/>
  <c r="R177" i="1"/>
  <c r="Y177" i="1"/>
  <c r="Y176" i="1" s="1"/>
  <c r="J180" i="1"/>
  <c r="N180" i="1"/>
  <c r="R180" i="1"/>
  <c r="Y180" i="1"/>
  <c r="Y179" i="1" s="1"/>
  <c r="J183" i="1"/>
  <c r="N183" i="1"/>
  <c r="R183" i="1"/>
  <c r="Y183" i="1"/>
  <c r="Y182" i="1" s="1"/>
  <c r="J186" i="1"/>
  <c r="N186" i="1"/>
  <c r="R186" i="1"/>
  <c r="Y186" i="1"/>
  <c r="Y185" i="1" s="1"/>
  <c r="J191" i="1"/>
  <c r="N191" i="1"/>
  <c r="R191" i="1"/>
  <c r="Y191" i="1"/>
  <c r="Y190" i="1" s="1"/>
  <c r="J194" i="1"/>
  <c r="N194" i="1"/>
  <c r="R194" i="1"/>
  <c r="Y194" i="1"/>
  <c r="Y193" i="1" s="1"/>
  <c r="J197" i="1"/>
  <c r="N197" i="1"/>
  <c r="R197" i="1"/>
  <c r="Y197" i="1"/>
  <c r="Y196" i="1" s="1"/>
  <c r="J200" i="1"/>
  <c r="N200" i="1"/>
  <c r="R200" i="1"/>
  <c r="Y200" i="1"/>
  <c r="J202" i="1"/>
  <c r="N202" i="1"/>
  <c r="R202" i="1"/>
  <c r="Y202" i="1"/>
  <c r="J205" i="1"/>
  <c r="N205" i="1"/>
  <c r="R205" i="1"/>
  <c r="Y205" i="1"/>
  <c r="J207" i="1"/>
  <c r="N207" i="1"/>
  <c r="R207" i="1"/>
  <c r="Y207" i="1"/>
  <c r="J210" i="1"/>
  <c r="N210" i="1"/>
  <c r="R210" i="1"/>
  <c r="Y210" i="1"/>
  <c r="Y209" i="1" s="1"/>
  <c r="J213" i="1"/>
  <c r="N213" i="1"/>
  <c r="R213" i="1"/>
  <c r="Y213" i="1"/>
  <c r="Y212" i="1" s="1"/>
  <c r="J216" i="1"/>
  <c r="N216" i="1"/>
  <c r="R216" i="1"/>
  <c r="Y216" i="1"/>
  <c r="Y215" i="1" s="1"/>
  <c r="J219" i="1"/>
  <c r="N219" i="1"/>
  <c r="R219" i="1"/>
  <c r="Y219" i="1"/>
  <c r="Y218" i="1" s="1"/>
  <c r="J222" i="1"/>
  <c r="N222" i="1"/>
  <c r="R222" i="1"/>
  <c r="Y222" i="1"/>
  <c r="Y221" i="1" s="1"/>
  <c r="J225" i="1"/>
  <c r="N225" i="1"/>
  <c r="R225" i="1"/>
  <c r="Y225" i="1"/>
  <c r="Y224" i="1" s="1"/>
  <c r="J229" i="1"/>
  <c r="N229" i="1"/>
  <c r="R229" i="1"/>
  <c r="Y229" i="1"/>
  <c r="Y228" i="1" s="1"/>
  <c r="Y227" i="1" s="1"/>
  <c r="J234" i="1"/>
  <c r="N234" i="1"/>
  <c r="R234" i="1"/>
  <c r="Y234" i="1"/>
  <c r="Y233" i="1" s="1"/>
  <c r="Y232" i="1" s="1"/>
  <c r="J238" i="1"/>
  <c r="N238" i="1"/>
  <c r="R238" i="1"/>
  <c r="Y238" i="1"/>
  <c r="Y237" i="1" s="1"/>
  <c r="J241" i="1"/>
  <c r="N241" i="1"/>
  <c r="R241" i="1"/>
  <c r="Y241" i="1"/>
  <c r="Y240" i="1" s="1"/>
  <c r="Y236" i="1" s="1"/>
  <c r="J245" i="1"/>
  <c r="N245" i="1"/>
  <c r="R245" i="1"/>
  <c r="Y245" i="1"/>
  <c r="Y244" i="1" s="1"/>
  <c r="Y243" i="1" s="1"/>
  <c r="J250" i="1"/>
  <c r="N250" i="1"/>
  <c r="R250" i="1"/>
  <c r="Y250" i="1"/>
  <c r="Y249" i="1" s="1"/>
  <c r="J253" i="1"/>
  <c r="N253" i="1"/>
  <c r="R253" i="1"/>
  <c r="Y253" i="1"/>
  <c r="Y252" i="1" s="1"/>
  <c r="J257" i="1"/>
  <c r="N257" i="1"/>
  <c r="R257" i="1"/>
  <c r="Y257" i="1"/>
  <c r="J259" i="1"/>
  <c r="N259" i="1"/>
  <c r="R259" i="1"/>
  <c r="Y259" i="1"/>
  <c r="J262" i="1"/>
  <c r="N262" i="1"/>
  <c r="R262" i="1"/>
  <c r="Y262" i="1"/>
  <c r="J264" i="1"/>
  <c r="N264" i="1"/>
  <c r="R264" i="1"/>
  <c r="Y264" i="1"/>
  <c r="Y261" i="1" s="1"/>
  <c r="J267" i="1"/>
  <c r="N267" i="1"/>
  <c r="R267" i="1"/>
  <c r="Y267" i="1"/>
  <c r="Y266" i="1" s="1"/>
  <c r="J270" i="1"/>
  <c r="N270" i="1"/>
  <c r="R270" i="1"/>
  <c r="Y270" i="1"/>
  <c r="J272" i="1"/>
  <c r="N272" i="1"/>
  <c r="R272" i="1"/>
  <c r="Y272" i="1"/>
  <c r="Y269" i="1" s="1"/>
  <c r="J275" i="1"/>
  <c r="N275" i="1"/>
  <c r="R275" i="1"/>
  <c r="Y275" i="1"/>
  <c r="Y274" i="1" s="1"/>
  <c r="J282" i="1"/>
  <c r="N282" i="1"/>
  <c r="R282" i="1"/>
  <c r="Y282" i="1"/>
  <c r="Y281" i="1" s="1"/>
  <c r="J285" i="1"/>
  <c r="N285" i="1"/>
  <c r="R285" i="1"/>
  <c r="Y285" i="1"/>
  <c r="Y284" i="1" s="1"/>
  <c r="J288" i="1"/>
  <c r="N288" i="1"/>
  <c r="R288" i="1"/>
  <c r="Y288" i="1"/>
  <c r="Y287" i="1" s="1"/>
  <c r="J291" i="1"/>
  <c r="N291" i="1"/>
  <c r="R291" i="1"/>
  <c r="Y291" i="1"/>
  <c r="Y290" i="1" s="1"/>
  <c r="J294" i="1"/>
  <c r="N294" i="1"/>
  <c r="R294" i="1"/>
  <c r="Y294" i="1"/>
  <c r="Y293" i="1" s="1"/>
  <c r="J297" i="1"/>
  <c r="N297" i="1"/>
  <c r="R297" i="1"/>
  <c r="Y297" i="1"/>
  <c r="Y296" i="1" s="1"/>
  <c r="J300" i="1"/>
  <c r="N300" i="1"/>
  <c r="R300" i="1"/>
  <c r="Y300" i="1"/>
  <c r="Y299" i="1" s="1"/>
  <c r="J303" i="1"/>
  <c r="N303" i="1"/>
  <c r="R303" i="1"/>
  <c r="Y303" i="1"/>
  <c r="Y302" i="1" s="1"/>
  <c r="J306" i="1"/>
  <c r="N306" i="1"/>
  <c r="R306" i="1"/>
  <c r="Y306" i="1"/>
  <c r="Y305" i="1" s="1"/>
  <c r="J310" i="1"/>
  <c r="N310" i="1"/>
  <c r="R310" i="1"/>
  <c r="Y310" i="1"/>
  <c r="Y309" i="1" s="1"/>
  <c r="J313" i="1"/>
  <c r="N313" i="1"/>
  <c r="R313" i="1"/>
  <c r="Y313" i="1"/>
  <c r="Y312" i="1" s="1"/>
  <c r="J316" i="1"/>
  <c r="N316" i="1"/>
  <c r="R316" i="1"/>
  <c r="Y316" i="1"/>
  <c r="Y315" i="1" s="1"/>
  <c r="J319" i="1"/>
  <c r="N319" i="1"/>
  <c r="R319" i="1"/>
  <c r="Y319" i="1"/>
  <c r="Y318" i="1" s="1"/>
  <c r="J322" i="1"/>
  <c r="N322" i="1"/>
  <c r="R322" i="1"/>
  <c r="Y322" i="1"/>
  <c r="Y321" i="1" s="1"/>
  <c r="J325" i="1"/>
  <c r="N325" i="1"/>
  <c r="R325" i="1"/>
  <c r="Y325" i="1"/>
  <c r="Y324" i="1" s="1"/>
  <c r="J328" i="1"/>
  <c r="N328" i="1"/>
  <c r="R328" i="1"/>
  <c r="Y328" i="1"/>
  <c r="Y327" i="1" s="1"/>
  <c r="J331" i="1"/>
  <c r="N331" i="1"/>
  <c r="R331" i="1"/>
  <c r="Y331" i="1"/>
  <c r="Y330" i="1" s="1"/>
  <c r="J334" i="1"/>
  <c r="N334" i="1"/>
  <c r="R334" i="1"/>
  <c r="Y334" i="1"/>
  <c r="Y333" i="1" s="1"/>
  <c r="J337" i="1"/>
  <c r="N337" i="1"/>
  <c r="R337" i="1"/>
  <c r="Y337" i="1"/>
  <c r="Y336" i="1" s="1"/>
  <c r="J340" i="1"/>
  <c r="N340" i="1"/>
  <c r="R340" i="1"/>
  <c r="Y340" i="1"/>
  <c r="Y339" i="1" s="1"/>
  <c r="J346" i="1"/>
  <c r="N346" i="1"/>
  <c r="R346" i="1"/>
  <c r="Y346" i="1"/>
  <c r="Y345" i="1" s="1"/>
  <c r="J349" i="1"/>
  <c r="N349" i="1"/>
  <c r="R349" i="1"/>
  <c r="Y349" i="1"/>
  <c r="Y348" i="1" s="1"/>
  <c r="J352" i="1"/>
  <c r="N352" i="1"/>
  <c r="R352" i="1"/>
  <c r="Y352" i="1"/>
  <c r="Y351" i="1" s="1"/>
  <c r="J356" i="1"/>
  <c r="N356" i="1"/>
  <c r="R356" i="1"/>
  <c r="Y356" i="1"/>
  <c r="Y355" i="1" s="1"/>
  <c r="J359" i="1"/>
  <c r="N359" i="1"/>
  <c r="R359" i="1"/>
  <c r="Y359" i="1"/>
  <c r="Y358" i="1" s="1"/>
  <c r="J362" i="1"/>
  <c r="N362" i="1"/>
  <c r="R362" i="1"/>
  <c r="Y362" i="1"/>
  <c r="Y361" i="1" s="1"/>
  <c r="J365" i="1"/>
  <c r="N365" i="1"/>
  <c r="R365" i="1"/>
  <c r="Y365" i="1"/>
  <c r="Y364" i="1" s="1"/>
  <c r="J368" i="1"/>
  <c r="N368" i="1"/>
  <c r="R368" i="1"/>
  <c r="Y368" i="1"/>
  <c r="Y367" i="1" s="1"/>
  <c r="J371" i="1"/>
  <c r="N371" i="1"/>
  <c r="R371" i="1"/>
  <c r="Y371" i="1"/>
  <c r="Y370" i="1" s="1"/>
  <c r="J374" i="1"/>
  <c r="N374" i="1"/>
  <c r="R374" i="1"/>
  <c r="Y374" i="1"/>
  <c r="Y373" i="1" s="1"/>
  <c r="J377" i="1"/>
  <c r="N377" i="1"/>
  <c r="R377" i="1"/>
  <c r="Y377" i="1"/>
  <c r="Y376" i="1" s="1"/>
  <c r="J381" i="1"/>
  <c r="N381" i="1"/>
  <c r="R381" i="1"/>
  <c r="Y381" i="1"/>
  <c r="J383" i="1"/>
  <c r="N383" i="1"/>
  <c r="R383" i="1"/>
  <c r="Y383" i="1"/>
  <c r="J392" i="1"/>
  <c r="N392" i="1"/>
  <c r="R392" i="1"/>
  <c r="Y392" i="1"/>
  <c r="Y391" i="1" s="1"/>
  <c r="J395" i="1"/>
  <c r="N395" i="1"/>
  <c r="R395" i="1"/>
  <c r="Y395" i="1"/>
  <c r="J397" i="1"/>
  <c r="N397" i="1"/>
  <c r="R397" i="1"/>
  <c r="Y397" i="1"/>
  <c r="J399" i="1"/>
  <c r="N399" i="1"/>
  <c r="R399" i="1"/>
  <c r="Y399" i="1"/>
  <c r="J402" i="1"/>
  <c r="N402" i="1"/>
  <c r="R402" i="1"/>
  <c r="Y402" i="1"/>
  <c r="Y401" i="1" s="1"/>
  <c r="J407" i="1"/>
  <c r="N407" i="1"/>
  <c r="R407" i="1"/>
  <c r="Y407" i="1"/>
  <c r="Y406" i="1" s="1"/>
  <c r="Y405" i="1" s="1"/>
  <c r="J411" i="1"/>
  <c r="N411" i="1"/>
  <c r="R411" i="1"/>
  <c r="Y411" i="1"/>
  <c r="Y410" i="1" s="1"/>
  <c r="J414" i="1"/>
  <c r="N414" i="1"/>
  <c r="R414" i="1"/>
  <c r="Y414" i="1"/>
  <c r="Y413" i="1" s="1"/>
  <c r="J417" i="1"/>
  <c r="N417" i="1"/>
  <c r="R417" i="1"/>
  <c r="Y417" i="1"/>
  <c r="Y416" i="1" s="1"/>
  <c r="J421" i="1"/>
  <c r="N421" i="1"/>
  <c r="R421" i="1"/>
  <c r="Y421" i="1"/>
  <c r="Y420" i="1" s="1"/>
  <c r="J425" i="1"/>
  <c r="N425" i="1"/>
  <c r="R425" i="1"/>
  <c r="Y425" i="1"/>
  <c r="Y424" i="1" s="1"/>
  <c r="Y423" i="1" s="1"/>
  <c r="J431" i="1"/>
  <c r="N431" i="1"/>
  <c r="R431" i="1"/>
  <c r="Y431" i="1"/>
  <c r="J433" i="1"/>
  <c r="N433" i="1"/>
  <c r="R433" i="1"/>
  <c r="Y433" i="1"/>
  <c r="J436" i="1"/>
  <c r="N436" i="1"/>
  <c r="R436" i="1"/>
  <c r="Y436" i="1"/>
  <c r="Y435" i="1" s="1"/>
  <c r="J440" i="1"/>
  <c r="N440" i="1"/>
  <c r="R440" i="1"/>
  <c r="Y440" i="1"/>
  <c r="Y439" i="1" s="1"/>
  <c r="Y438" i="1" s="1"/>
  <c r="J443" i="1"/>
  <c r="N443" i="1"/>
  <c r="R443" i="1"/>
  <c r="Y443" i="1"/>
  <c r="Y442" i="1" s="1"/>
  <c r="J444" i="1"/>
  <c r="N444" i="1"/>
  <c r="R444" i="1"/>
  <c r="Y444" i="1"/>
  <c r="N448" i="1"/>
  <c r="R448" i="1"/>
  <c r="Y449" i="1"/>
  <c r="Y448" i="1" s="1"/>
  <c r="Y447" i="1" s="1"/>
  <c r="J453" i="1"/>
  <c r="N453" i="1"/>
  <c r="R453" i="1"/>
  <c r="Y453" i="1"/>
  <c r="Y452" i="1" s="1"/>
  <c r="Y451" i="1" s="1"/>
  <c r="J459" i="1"/>
  <c r="N459" i="1"/>
  <c r="R459" i="1"/>
  <c r="Y459" i="1"/>
  <c r="J461" i="1"/>
  <c r="N461" i="1"/>
  <c r="R461" i="1"/>
  <c r="Y461" i="1"/>
  <c r="J467" i="1"/>
  <c r="N467" i="1"/>
  <c r="R467" i="1"/>
  <c r="Y467" i="1"/>
  <c r="Y466" i="1" s="1"/>
  <c r="J470" i="1"/>
  <c r="N470" i="1"/>
  <c r="R470" i="1"/>
  <c r="Y470" i="1"/>
  <c r="Y469" i="1" s="1"/>
  <c r="J473" i="1"/>
  <c r="N473" i="1"/>
  <c r="R473" i="1"/>
  <c r="Y473" i="1"/>
  <c r="Y472" i="1" s="1"/>
  <c r="AA31" i="1"/>
  <c r="AA30" i="1" s="1"/>
  <c r="AA34" i="1"/>
  <c r="AA36" i="1"/>
  <c r="AA38" i="1"/>
  <c r="AA40" i="1"/>
  <c r="AA43" i="1"/>
  <c r="AA42" i="1" s="1"/>
  <c r="AA46" i="1"/>
  <c r="AA45" i="1" s="1"/>
  <c r="AA49" i="1"/>
  <c r="AA48" i="1" s="1"/>
  <c r="AA52" i="1"/>
  <c r="AA51" i="1" s="1"/>
  <c r="AA56" i="1"/>
  <c r="AA55" i="1" s="1"/>
  <c r="AA54" i="1" s="1"/>
  <c r="AA60" i="1"/>
  <c r="AA59" i="1" s="1"/>
  <c r="AA63" i="1"/>
  <c r="AA62" i="1" s="1"/>
  <c r="AA66" i="1"/>
  <c r="AA65" i="1" s="1"/>
  <c r="AA69" i="1"/>
  <c r="AA68" i="1" s="1"/>
  <c r="AA72" i="1"/>
  <c r="AA71" i="1" s="1"/>
  <c r="AA75" i="1"/>
  <c r="AA74" i="1" s="1"/>
  <c r="AA78" i="1"/>
  <c r="AA77" i="1" s="1"/>
  <c r="AA83" i="1"/>
  <c r="AA481" i="1" s="1"/>
  <c r="AA85" i="1"/>
  <c r="AA87" i="1"/>
  <c r="AA92" i="1"/>
  <c r="AA94" i="1"/>
  <c r="AA96" i="1"/>
  <c r="AA99" i="1"/>
  <c r="AA98" i="1" s="1"/>
  <c r="AA104" i="1"/>
  <c r="AA103" i="1" s="1"/>
  <c r="AA102" i="1" s="1"/>
  <c r="AA108" i="1"/>
  <c r="AA107" i="1" s="1"/>
  <c r="AA111" i="1"/>
  <c r="AA110" i="1" s="1"/>
  <c r="AA115" i="1"/>
  <c r="AA114" i="1" s="1"/>
  <c r="AA113" i="1" s="1"/>
  <c r="AA119" i="1"/>
  <c r="AA118" i="1" s="1"/>
  <c r="AA117" i="1" s="1"/>
  <c r="AA122" i="1"/>
  <c r="AA121" i="1" s="1"/>
  <c r="AA127" i="1"/>
  <c r="AA126" i="1" s="1"/>
  <c r="AA133" i="1"/>
  <c r="AA132" i="1" s="1"/>
  <c r="AA137" i="1"/>
  <c r="AA136" i="1" s="1"/>
  <c r="AA140" i="1"/>
  <c r="AA139" i="1" s="1"/>
  <c r="AA143" i="1"/>
  <c r="AA142" i="1" s="1"/>
  <c r="AA146" i="1"/>
  <c r="AA145" i="1" s="1"/>
  <c r="AA149" i="1"/>
  <c r="AA148" i="1" s="1"/>
  <c r="AA152" i="1"/>
  <c r="AA151" i="1" s="1"/>
  <c r="AA156" i="1"/>
  <c r="AA155" i="1" s="1"/>
  <c r="AA154" i="1" s="1"/>
  <c r="AA160" i="1"/>
  <c r="AA159" i="1" s="1"/>
  <c r="AA163" i="1"/>
  <c r="AA162" i="1" s="1"/>
  <c r="AA166" i="1"/>
  <c r="AA165" i="1" s="1"/>
  <c r="AA174" i="1"/>
  <c r="AA173" i="1" s="1"/>
  <c r="AA177" i="1"/>
  <c r="AA176" i="1" s="1"/>
  <c r="AA180" i="1"/>
  <c r="AA179" i="1" s="1"/>
  <c r="AA183" i="1"/>
  <c r="AA182" i="1" s="1"/>
  <c r="AA186" i="1"/>
  <c r="AA185" i="1" s="1"/>
  <c r="AA191" i="1"/>
  <c r="AA190" i="1" s="1"/>
  <c r="AA194" i="1"/>
  <c r="AA193" i="1" s="1"/>
  <c r="AA197" i="1"/>
  <c r="AA196" i="1" s="1"/>
  <c r="AA200" i="1"/>
  <c r="AA202" i="1"/>
  <c r="AA205" i="1"/>
  <c r="AA207" i="1"/>
  <c r="AA210" i="1"/>
  <c r="AA209" i="1" s="1"/>
  <c r="AA213" i="1"/>
  <c r="AA212" i="1" s="1"/>
  <c r="AA216" i="1"/>
  <c r="AA215" i="1" s="1"/>
  <c r="AA219" i="1"/>
  <c r="AA218" i="1" s="1"/>
  <c r="AA222" i="1"/>
  <c r="AA221" i="1" s="1"/>
  <c r="AA225" i="1"/>
  <c r="AA224" i="1" s="1"/>
  <c r="AA229" i="1"/>
  <c r="AA228" i="1" s="1"/>
  <c r="AA227" i="1" s="1"/>
  <c r="AA234" i="1"/>
  <c r="AA233" i="1" s="1"/>
  <c r="AA232" i="1" s="1"/>
  <c r="AA238" i="1"/>
  <c r="AA237" i="1" s="1"/>
  <c r="AA241" i="1"/>
  <c r="AA240" i="1" s="1"/>
  <c r="AA245" i="1"/>
  <c r="AA244" i="1" s="1"/>
  <c r="AA243" i="1" s="1"/>
  <c r="AA250" i="1"/>
  <c r="AA249" i="1" s="1"/>
  <c r="AA253" i="1"/>
  <c r="AA252" i="1" s="1"/>
  <c r="AA257" i="1"/>
  <c r="AA259" i="1"/>
  <c r="AA262" i="1"/>
  <c r="AA264" i="1"/>
  <c r="AA267" i="1"/>
  <c r="AA266" i="1" s="1"/>
  <c r="AA270" i="1"/>
  <c r="AA272" i="1"/>
  <c r="AA275" i="1"/>
  <c r="AA274" i="1" s="1"/>
  <c r="AA282" i="1"/>
  <c r="AA281" i="1" s="1"/>
  <c r="AA285" i="1"/>
  <c r="AA284" i="1" s="1"/>
  <c r="AA288" i="1"/>
  <c r="AA287" i="1" s="1"/>
  <c r="AA291" i="1"/>
  <c r="AA290" i="1" s="1"/>
  <c r="AA294" i="1"/>
  <c r="AA293" i="1" s="1"/>
  <c r="AA297" i="1"/>
  <c r="AA296" i="1" s="1"/>
  <c r="AA300" i="1"/>
  <c r="AA299" i="1" s="1"/>
  <c r="AA303" i="1"/>
  <c r="AA302" i="1" s="1"/>
  <c r="AA306" i="1"/>
  <c r="AA305" i="1" s="1"/>
  <c r="AA310" i="1"/>
  <c r="AA309" i="1" s="1"/>
  <c r="AA313" i="1"/>
  <c r="AA312" i="1" s="1"/>
  <c r="AA316" i="1"/>
  <c r="AA315" i="1" s="1"/>
  <c r="AA319" i="1"/>
  <c r="AA318" i="1" s="1"/>
  <c r="AA322" i="1"/>
  <c r="AA321" i="1" s="1"/>
  <c r="AA325" i="1"/>
  <c r="AA324" i="1" s="1"/>
  <c r="AA328" i="1"/>
  <c r="AA327" i="1" s="1"/>
  <c r="AA331" i="1"/>
  <c r="AA330" i="1" s="1"/>
  <c r="AA334" i="1"/>
  <c r="AA333" i="1" s="1"/>
  <c r="AA337" i="1"/>
  <c r="AA336" i="1" s="1"/>
  <c r="AA340" i="1"/>
  <c r="AA339" i="1" s="1"/>
  <c r="AA346" i="1"/>
  <c r="AA345" i="1" s="1"/>
  <c r="AA349" i="1"/>
  <c r="AA348" i="1" s="1"/>
  <c r="AA352" i="1"/>
  <c r="AA351" i="1" s="1"/>
  <c r="AA356" i="1"/>
  <c r="AA355" i="1" s="1"/>
  <c r="AA359" i="1"/>
  <c r="AA358" i="1" s="1"/>
  <c r="AA362" i="1"/>
  <c r="AA361" i="1" s="1"/>
  <c r="AA365" i="1"/>
  <c r="AA364" i="1" s="1"/>
  <c r="AA368" i="1"/>
  <c r="AA367" i="1" s="1"/>
  <c r="AA371" i="1"/>
  <c r="AA370" i="1" s="1"/>
  <c r="AA374" i="1"/>
  <c r="AA373" i="1" s="1"/>
  <c r="AA377" i="1"/>
  <c r="AA376" i="1" s="1"/>
  <c r="AA381" i="1"/>
  <c r="AA383" i="1"/>
  <c r="AA392" i="1"/>
  <c r="AA391" i="1" s="1"/>
  <c r="AA395" i="1"/>
  <c r="AA397" i="1"/>
  <c r="AA399" i="1"/>
  <c r="AA402" i="1"/>
  <c r="AA401" i="1" s="1"/>
  <c r="AA407" i="1"/>
  <c r="AA406" i="1" s="1"/>
  <c r="AA405" i="1" s="1"/>
  <c r="AA411" i="1"/>
  <c r="AA410" i="1" s="1"/>
  <c r="AA414" i="1"/>
  <c r="AA413" i="1" s="1"/>
  <c r="AA417" i="1"/>
  <c r="AA416" i="1" s="1"/>
  <c r="AA421" i="1"/>
  <c r="AA420" i="1" s="1"/>
  <c r="AA425" i="1"/>
  <c r="AA424" i="1" s="1"/>
  <c r="AA423" i="1" s="1"/>
  <c r="AA431" i="1"/>
  <c r="AA433" i="1"/>
  <c r="AA436" i="1"/>
  <c r="AA435" i="1" s="1"/>
  <c r="AA440" i="1"/>
  <c r="AA439" i="1" s="1"/>
  <c r="AA438" i="1" s="1"/>
  <c r="AA443" i="1"/>
  <c r="AA442" i="1" s="1"/>
  <c r="AA444" i="1"/>
  <c r="AA449" i="1"/>
  <c r="AA448" i="1" s="1"/>
  <c r="AA447" i="1" s="1"/>
  <c r="AA453" i="1"/>
  <c r="AA452" i="1" s="1"/>
  <c r="AA451" i="1" s="1"/>
  <c r="AA459" i="1"/>
  <c r="AA461" i="1"/>
  <c r="AA467" i="1"/>
  <c r="AA466" i="1" s="1"/>
  <c r="AA470" i="1"/>
  <c r="AA469" i="1" s="1"/>
  <c r="AA473" i="1"/>
  <c r="AA472" i="1" s="1"/>
  <c r="Y117" i="1" l="1"/>
  <c r="Y58" i="1"/>
  <c r="AA58" i="1"/>
  <c r="AA204" i="1"/>
  <c r="AA269" i="1"/>
  <c r="AA199" i="1"/>
  <c r="AA91" i="1"/>
  <c r="AA458" i="1"/>
  <c r="AA457" i="1" s="1"/>
  <c r="AA456" i="1" s="1"/>
  <c r="AA455" i="1" s="1"/>
  <c r="AA261" i="1"/>
  <c r="R442" i="1"/>
  <c r="R439" i="1"/>
  <c r="R435" i="1"/>
  <c r="R424" i="1"/>
  <c r="R423" i="1" s="1"/>
  <c r="R420" i="1"/>
  <c r="R416" i="1"/>
  <c r="R413" i="1"/>
  <c r="R410" i="1"/>
  <c r="R406" i="1"/>
  <c r="R401" i="1"/>
  <c r="R391" i="1"/>
  <c r="R376" i="1"/>
  <c r="R373" i="1"/>
  <c r="R370" i="1"/>
  <c r="R367" i="1"/>
  <c r="R364" i="1"/>
  <c r="R361" i="1"/>
  <c r="R358" i="1"/>
  <c r="R355" i="1"/>
  <c r="R351" i="1"/>
  <c r="R348" i="1"/>
  <c r="R345" i="1"/>
  <c r="R339" i="1"/>
  <c r="R336" i="1"/>
  <c r="R333" i="1"/>
  <c r="R330" i="1"/>
  <c r="R327" i="1"/>
  <c r="R324" i="1"/>
  <c r="R321" i="1"/>
  <c r="R318" i="1"/>
  <c r="R315" i="1"/>
  <c r="R312" i="1"/>
  <c r="R309" i="1"/>
  <c r="R305" i="1"/>
  <c r="R302" i="1"/>
  <c r="R299" i="1"/>
  <c r="R296" i="1"/>
  <c r="R293" i="1"/>
  <c r="R290" i="1"/>
  <c r="R287" i="1"/>
  <c r="R284" i="1"/>
  <c r="R281" i="1"/>
  <c r="R274" i="1"/>
  <c r="R266" i="1"/>
  <c r="R261" i="1"/>
  <c r="R252" i="1"/>
  <c r="R249" i="1"/>
  <c r="R244" i="1"/>
  <c r="R243" i="1" s="1"/>
  <c r="R240" i="1"/>
  <c r="R237" i="1"/>
  <c r="R233" i="1"/>
  <c r="R228" i="1"/>
  <c r="R224" i="1"/>
  <c r="R221" i="1"/>
  <c r="R218" i="1"/>
  <c r="R215" i="1"/>
  <c r="R212" i="1"/>
  <c r="R209" i="1"/>
  <c r="R196" i="1"/>
  <c r="R193" i="1"/>
  <c r="R190" i="1"/>
  <c r="R185" i="1"/>
  <c r="R182" i="1"/>
  <c r="R179" i="1"/>
  <c r="R176" i="1"/>
  <c r="R173" i="1"/>
  <c r="R165" i="1"/>
  <c r="R162" i="1"/>
  <c r="R159" i="1"/>
  <c r="R155" i="1"/>
  <c r="R151" i="1"/>
  <c r="R148" i="1"/>
  <c r="R145" i="1"/>
  <c r="R142" i="1"/>
  <c r="R139" i="1"/>
  <c r="R136" i="1"/>
  <c r="R132" i="1"/>
  <c r="R126" i="1"/>
  <c r="R125" i="1" s="1"/>
  <c r="R121" i="1"/>
  <c r="R118" i="1"/>
  <c r="R114" i="1"/>
  <c r="R110" i="1"/>
  <c r="R107" i="1"/>
  <c r="R103" i="1"/>
  <c r="R98" i="1"/>
  <c r="R77" i="1"/>
  <c r="R74" i="1"/>
  <c r="R71" i="1"/>
  <c r="R68" i="1"/>
  <c r="R65" i="1"/>
  <c r="R62" i="1"/>
  <c r="R59" i="1"/>
  <c r="R55" i="1"/>
  <c r="R51" i="1"/>
  <c r="R48" i="1"/>
  <c r="R45" i="1"/>
  <c r="R42" i="1"/>
  <c r="R30" i="1"/>
  <c r="R472" i="1"/>
  <c r="R469" i="1"/>
  <c r="R466" i="1"/>
  <c r="R452" i="1"/>
  <c r="R447" i="1"/>
  <c r="N442" i="1"/>
  <c r="N439" i="1"/>
  <c r="N435" i="1"/>
  <c r="N424" i="1"/>
  <c r="N423" i="1" s="1"/>
  <c r="N420" i="1"/>
  <c r="N416" i="1"/>
  <c r="N413" i="1"/>
  <c r="N410" i="1"/>
  <c r="N406" i="1"/>
  <c r="N401" i="1"/>
  <c r="N391" i="1"/>
  <c r="N376" i="1"/>
  <c r="N373" i="1"/>
  <c r="N370" i="1"/>
  <c r="N367" i="1"/>
  <c r="N364" i="1"/>
  <c r="N361" i="1"/>
  <c r="N358" i="1"/>
  <c r="N355" i="1"/>
  <c r="N351" i="1"/>
  <c r="N348" i="1"/>
  <c r="N345" i="1"/>
  <c r="N339" i="1"/>
  <c r="N336" i="1"/>
  <c r="N333" i="1"/>
  <c r="N330" i="1"/>
  <c r="N327" i="1"/>
  <c r="N324" i="1"/>
  <c r="N321" i="1"/>
  <c r="N318" i="1"/>
  <c r="N315" i="1"/>
  <c r="N312" i="1"/>
  <c r="N309" i="1"/>
  <c r="N305" i="1"/>
  <c r="N302" i="1"/>
  <c r="N299" i="1"/>
  <c r="N296" i="1"/>
  <c r="N293" i="1"/>
  <c r="N290" i="1"/>
  <c r="N287" i="1"/>
  <c r="N284" i="1"/>
  <c r="N281" i="1"/>
  <c r="N274" i="1"/>
  <c r="N269" i="1"/>
  <c r="N266" i="1"/>
  <c r="N261" i="1"/>
  <c r="N252" i="1"/>
  <c r="N249" i="1"/>
  <c r="N244" i="1"/>
  <c r="N243" i="1" s="1"/>
  <c r="N240" i="1"/>
  <c r="N237" i="1"/>
  <c r="N233" i="1"/>
  <c r="N228" i="1"/>
  <c r="N224" i="1"/>
  <c r="N221" i="1"/>
  <c r="N218" i="1"/>
  <c r="N215" i="1"/>
  <c r="N212" i="1"/>
  <c r="N209" i="1"/>
  <c r="N196" i="1"/>
  <c r="N193" i="1"/>
  <c r="N190" i="1"/>
  <c r="N185" i="1"/>
  <c r="N182" i="1"/>
  <c r="N179" i="1"/>
  <c r="N176" i="1"/>
  <c r="N173" i="1"/>
  <c r="N165" i="1"/>
  <c r="N162" i="1"/>
  <c r="N159" i="1"/>
  <c r="N155" i="1"/>
  <c r="N151" i="1"/>
  <c r="N148" i="1"/>
  <c r="N145" i="1"/>
  <c r="N142" i="1"/>
  <c r="N139" i="1"/>
  <c r="N136" i="1"/>
  <c r="N132" i="1"/>
  <c r="N126" i="1"/>
  <c r="N121" i="1"/>
  <c r="N118" i="1"/>
  <c r="N114" i="1"/>
  <c r="N110" i="1"/>
  <c r="N107" i="1"/>
  <c r="N103" i="1"/>
  <c r="N98" i="1"/>
  <c r="N77" i="1"/>
  <c r="N74" i="1"/>
  <c r="N71" i="1"/>
  <c r="N68" i="1"/>
  <c r="N65" i="1"/>
  <c r="N62" i="1"/>
  <c r="N59" i="1"/>
  <c r="N55" i="1"/>
  <c r="N51" i="1"/>
  <c r="N48" i="1"/>
  <c r="N45" i="1"/>
  <c r="N42" i="1"/>
  <c r="N30" i="1"/>
  <c r="N472" i="1"/>
  <c r="N469" i="1"/>
  <c r="N466" i="1"/>
  <c r="N452" i="1"/>
  <c r="N447" i="1"/>
  <c r="J452" i="1"/>
  <c r="J472" i="1"/>
  <c r="J469" i="1"/>
  <c r="J466" i="1"/>
  <c r="J442" i="1"/>
  <c r="J439" i="1"/>
  <c r="J435" i="1"/>
  <c r="J424" i="1"/>
  <c r="J423" i="1" s="1"/>
  <c r="J420" i="1"/>
  <c r="J416" i="1"/>
  <c r="J413" i="1"/>
  <c r="J410" i="1"/>
  <c r="J406" i="1"/>
  <c r="J401" i="1"/>
  <c r="J391" i="1"/>
  <c r="J376" i="1"/>
  <c r="J373" i="1"/>
  <c r="J370" i="1"/>
  <c r="J367" i="1"/>
  <c r="J364" i="1"/>
  <c r="J361" i="1"/>
  <c r="J358" i="1"/>
  <c r="J355" i="1"/>
  <c r="J351" i="1"/>
  <c r="J348" i="1"/>
  <c r="J345" i="1"/>
  <c r="J339" i="1"/>
  <c r="J336" i="1"/>
  <c r="J333" i="1"/>
  <c r="J330" i="1"/>
  <c r="J327" i="1"/>
  <c r="J324" i="1"/>
  <c r="J321" i="1"/>
  <c r="J318" i="1"/>
  <c r="J315" i="1"/>
  <c r="J312" i="1"/>
  <c r="J309" i="1"/>
  <c r="J305" i="1"/>
  <c r="J302" i="1"/>
  <c r="J299" i="1"/>
  <c r="J296" i="1"/>
  <c r="J293" i="1"/>
  <c r="J290" i="1"/>
  <c r="J287" i="1"/>
  <c r="J284" i="1"/>
  <c r="J281" i="1"/>
  <c r="J274" i="1"/>
  <c r="J266" i="1"/>
  <c r="J261" i="1"/>
  <c r="J252" i="1"/>
  <c r="J249" i="1"/>
  <c r="J244" i="1"/>
  <c r="J243" i="1" s="1"/>
  <c r="J240" i="1"/>
  <c r="J237" i="1"/>
  <c r="J233" i="1"/>
  <c r="J228" i="1"/>
  <c r="J224" i="1"/>
  <c r="J221" i="1"/>
  <c r="J218" i="1"/>
  <c r="J215" i="1"/>
  <c r="J212" i="1"/>
  <c r="J209" i="1"/>
  <c r="J196" i="1"/>
  <c r="J193" i="1"/>
  <c r="J190" i="1"/>
  <c r="J185" i="1"/>
  <c r="J182" i="1"/>
  <c r="J179" i="1"/>
  <c r="J176" i="1"/>
  <c r="J173" i="1"/>
  <c r="J165" i="1"/>
  <c r="J162" i="1"/>
  <c r="J159" i="1"/>
  <c r="J155" i="1"/>
  <c r="J151" i="1"/>
  <c r="J148" i="1"/>
  <c r="J145" i="1"/>
  <c r="J142" i="1"/>
  <c r="J139" i="1"/>
  <c r="J136" i="1"/>
  <c r="J132" i="1"/>
  <c r="J126" i="1"/>
  <c r="J121" i="1"/>
  <c r="J118" i="1"/>
  <c r="J114" i="1"/>
  <c r="J110" i="1"/>
  <c r="J107" i="1"/>
  <c r="J103" i="1"/>
  <c r="J98" i="1"/>
  <c r="J77" i="1"/>
  <c r="J74" i="1"/>
  <c r="J71" i="1"/>
  <c r="J68" i="1"/>
  <c r="J65" i="1"/>
  <c r="J62" i="1"/>
  <c r="J59" i="1"/>
  <c r="J55" i="1"/>
  <c r="J51" i="1"/>
  <c r="J48" i="1"/>
  <c r="J45" i="1"/>
  <c r="J42" i="1"/>
  <c r="J30" i="1"/>
  <c r="R269" i="1"/>
  <c r="Y380" i="1"/>
  <c r="Y379" i="1" s="1"/>
  <c r="Y256" i="1"/>
  <c r="Y255" i="1" s="1"/>
  <c r="Y199" i="1"/>
  <c r="Y33" i="1"/>
  <c r="J269" i="1"/>
  <c r="AA106" i="1"/>
  <c r="Y82" i="1"/>
  <c r="Y81" i="1" s="1"/>
  <c r="Y80" i="1" s="1"/>
  <c r="AA256" i="1"/>
  <c r="R458" i="1"/>
  <c r="R430" i="1"/>
  <c r="R394" i="1"/>
  <c r="R380" i="1"/>
  <c r="R256" i="1"/>
  <c r="R204" i="1"/>
  <c r="R199" i="1"/>
  <c r="R91" i="1"/>
  <c r="R82" i="1"/>
  <c r="R33" i="1"/>
  <c r="Y458" i="1"/>
  <c r="Y457" i="1" s="1"/>
  <c r="Y456" i="1" s="1"/>
  <c r="Y455" i="1" s="1"/>
  <c r="Y231" i="1"/>
  <c r="N458" i="1"/>
  <c r="N430" i="1"/>
  <c r="N394" i="1"/>
  <c r="N380" i="1"/>
  <c r="N256" i="1"/>
  <c r="N204" i="1"/>
  <c r="N199" i="1"/>
  <c r="N91" i="1"/>
  <c r="N82" i="1"/>
  <c r="N33" i="1"/>
  <c r="Y430" i="1"/>
  <c r="Y429" i="1" s="1"/>
  <c r="Y428" i="1" s="1"/>
  <c r="Y394" i="1"/>
  <c r="Y385" i="1" s="1"/>
  <c r="Y204" i="1"/>
  <c r="Y91" i="1"/>
  <c r="Y90" i="1" s="1"/>
  <c r="Y89" i="1" s="1"/>
  <c r="AA158" i="1"/>
  <c r="J458" i="1"/>
  <c r="J430" i="1"/>
  <c r="J394" i="1"/>
  <c r="J380" i="1"/>
  <c r="J256" i="1"/>
  <c r="J204" i="1"/>
  <c r="J199" i="1"/>
  <c r="J91" i="1"/>
  <c r="J82" i="1"/>
  <c r="J33" i="1"/>
  <c r="Y465" i="1"/>
  <c r="Y464" i="1" s="1"/>
  <c r="Y463" i="1" s="1"/>
  <c r="Y446" i="1"/>
  <c r="Y409" i="1"/>
  <c r="Y354" i="1"/>
  <c r="Y308" i="1"/>
  <c r="Y280" i="1"/>
  <c r="Y248" i="1"/>
  <c r="Y169" i="1"/>
  <c r="Y168" i="1" s="1"/>
  <c r="Y158" i="1"/>
  <c r="Y135" i="1"/>
  <c r="Y125" i="1"/>
  <c r="Y106" i="1"/>
  <c r="AA33" i="1"/>
  <c r="AA82" i="1"/>
  <c r="AA81" i="1" s="1"/>
  <c r="AA80" i="1" s="1"/>
  <c r="AA90" i="1"/>
  <c r="AA89" i="1" s="1"/>
  <c r="AA125" i="1"/>
  <c r="AA169" i="1"/>
  <c r="AA168" i="1" s="1"/>
  <c r="AA236" i="1"/>
  <c r="AA380" i="1"/>
  <c r="AA379" i="1" s="1"/>
  <c r="AA394" i="1"/>
  <c r="AA385" i="1" s="1"/>
  <c r="AA409" i="1"/>
  <c r="AA430" i="1"/>
  <c r="AA429" i="1" s="1"/>
  <c r="AA428" i="1" s="1"/>
  <c r="AA465" i="1"/>
  <c r="AA464" i="1" s="1"/>
  <c r="AA463" i="1" s="1"/>
  <c r="AA189" i="1"/>
  <c r="AA188" i="1" s="1"/>
  <c r="AA354" i="1"/>
  <c r="AA248" i="1"/>
  <c r="AA135" i="1"/>
  <c r="AA446" i="1"/>
  <c r="AA308" i="1"/>
  <c r="AA280" i="1"/>
  <c r="CM198" i="3"/>
  <c r="CL414" i="3"/>
  <c r="CM154" i="1"/>
  <c r="CN154" i="1"/>
  <c r="CO154" i="1"/>
  <c r="CP154" i="1"/>
  <c r="CR154" i="1"/>
  <c r="AA480" i="1" l="1"/>
  <c r="Y480" i="1"/>
  <c r="R385" i="1"/>
  <c r="J385" i="1"/>
  <c r="N385" i="1"/>
  <c r="N125" i="1"/>
  <c r="N280" i="1"/>
  <c r="AA255" i="1"/>
  <c r="AA247" i="1" s="1"/>
  <c r="J117" i="1"/>
  <c r="J58" i="1"/>
  <c r="N117" i="1"/>
  <c r="R117" i="1"/>
  <c r="N58" i="1"/>
  <c r="R58" i="1"/>
  <c r="AA427" i="1"/>
  <c r="AA101" i="1"/>
  <c r="N106" i="1"/>
  <c r="N248" i="1"/>
  <c r="R106" i="1"/>
  <c r="R248" i="1"/>
  <c r="AA124" i="1"/>
  <c r="J106" i="1"/>
  <c r="Y189" i="1"/>
  <c r="Y188" i="1" s="1"/>
  <c r="N158" i="1"/>
  <c r="N169" i="1"/>
  <c r="N168" i="1" s="1"/>
  <c r="J189" i="1"/>
  <c r="J280" i="1"/>
  <c r="R158" i="1"/>
  <c r="R280" i="1"/>
  <c r="R429" i="1"/>
  <c r="J409" i="1"/>
  <c r="N465" i="1"/>
  <c r="N464" i="1" s="1"/>
  <c r="N135" i="1"/>
  <c r="N255" i="1"/>
  <c r="N247" i="1" s="1"/>
  <c r="N354" i="1"/>
  <c r="N409" i="1"/>
  <c r="R465" i="1"/>
  <c r="R464" i="1" s="1"/>
  <c r="R135" i="1"/>
  <c r="R169" i="1"/>
  <c r="R168" i="1" s="1"/>
  <c r="R308" i="1"/>
  <c r="R354" i="1"/>
  <c r="R409" i="1"/>
  <c r="AA404" i="1"/>
  <c r="AA231" i="1"/>
  <c r="N308" i="1"/>
  <c r="R90" i="1"/>
  <c r="N429" i="1"/>
  <c r="R255" i="1"/>
  <c r="N451" i="1"/>
  <c r="N102" i="1"/>
  <c r="N154" i="1"/>
  <c r="N227" i="1"/>
  <c r="N405" i="1"/>
  <c r="R451" i="1"/>
  <c r="R102" i="1"/>
  <c r="R154" i="1"/>
  <c r="R227" i="1"/>
  <c r="R438" i="1"/>
  <c r="N379" i="1"/>
  <c r="N457" i="1"/>
  <c r="R379" i="1"/>
  <c r="N90" i="1"/>
  <c r="N81" i="1"/>
  <c r="R81" i="1"/>
  <c r="R457" i="1"/>
  <c r="N54" i="1"/>
  <c r="N113" i="1"/>
  <c r="N232" i="1"/>
  <c r="N236" i="1"/>
  <c r="N438" i="1"/>
  <c r="R54" i="1"/>
  <c r="R113" i="1"/>
  <c r="R232" i="1"/>
  <c r="R236" i="1"/>
  <c r="R405" i="1"/>
  <c r="J102" i="1"/>
  <c r="J227" i="1"/>
  <c r="J158" i="1"/>
  <c r="J248" i="1"/>
  <c r="J90" i="1"/>
  <c r="R189" i="1"/>
  <c r="J154" i="1"/>
  <c r="J125" i="1"/>
  <c r="J308" i="1"/>
  <c r="J379" i="1"/>
  <c r="J457" i="1"/>
  <c r="J429" i="1"/>
  <c r="J438" i="1"/>
  <c r="J135" i="1"/>
  <c r="J354" i="1"/>
  <c r="J465" i="1"/>
  <c r="J81" i="1"/>
  <c r="J169" i="1"/>
  <c r="J54" i="1"/>
  <c r="J113" i="1"/>
  <c r="J232" i="1"/>
  <c r="J236" i="1"/>
  <c r="J405" i="1"/>
  <c r="J451" i="1"/>
  <c r="J255" i="1"/>
  <c r="Y247" i="1"/>
  <c r="Y404" i="1"/>
  <c r="N189" i="1"/>
  <c r="Y8" i="1"/>
  <c r="Y124" i="1"/>
  <c r="Y101" i="1"/>
  <c r="Y427" i="1"/>
  <c r="Y279" i="1"/>
  <c r="AA279" i="1"/>
  <c r="AA8" i="1"/>
  <c r="AA278" i="1" l="1"/>
  <c r="R247" i="1"/>
  <c r="N8" i="1"/>
  <c r="R279" i="1"/>
  <c r="N124" i="1"/>
  <c r="J188" i="1"/>
  <c r="N404" i="1"/>
  <c r="J101" i="1"/>
  <c r="R8" i="1"/>
  <c r="N101" i="1"/>
  <c r="R404" i="1"/>
  <c r="R124" i="1"/>
  <c r="R101" i="1"/>
  <c r="N279" i="1"/>
  <c r="N188" i="1"/>
  <c r="R188" i="1"/>
  <c r="R456" i="1"/>
  <c r="R80" i="1"/>
  <c r="N80" i="1"/>
  <c r="R231" i="1"/>
  <c r="N89" i="1"/>
  <c r="R428" i="1"/>
  <c r="R89" i="1"/>
  <c r="R463" i="1"/>
  <c r="N456" i="1"/>
  <c r="N463" i="1"/>
  <c r="R446" i="1"/>
  <c r="N446" i="1"/>
  <c r="N428" i="1"/>
  <c r="N231" i="1"/>
  <c r="J8" i="1"/>
  <c r="J247" i="1"/>
  <c r="J168" i="1"/>
  <c r="J89" i="1"/>
  <c r="J464" i="1"/>
  <c r="J279" i="1"/>
  <c r="J428" i="1"/>
  <c r="J456" i="1"/>
  <c r="J124" i="1"/>
  <c r="J404" i="1"/>
  <c r="J80" i="1"/>
  <c r="J231" i="1"/>
  <c r="Y7" i="1"/>
  <c r="Y278" i="1"/>
  <c r="AA7" i="1"/>
  <c r="AA475" i="1" s="1"/>
  <c r="AA456" i="3" s="1"/>
  <c r="R278" i="1" l="1"/>
  <c r="R277" i="1" s="1"/>
  <c r="Y475" i="1"/>
  <c r="N278" i="1"/>
  <c r="N277" i="1" s="1"/>
  <c r="R7" i="1"/>
  <c r="R6" i="1" s="1"/>
  <c r="N7" i="1"/>
  <c r="N6" i="1" s="1"/>
  <c r="W452" i="3"/>
  <c r="R427" i="1"/>
  <c r="N427" i="1"/>
  <c r="N455" i="1"/>
  <c r="N480" i="1" s="1"/>
  <c r="J278" i="1"/>
  <c r="R455" i="1"/>
  <c r="R480" i="1" s="1"/>
  <c r="J463" i="1"/>
  <c r="J7" i="1"/>
  <c r="CM382" i="3"/>
  <c r="CM418" i="3"/>
  <c r="CM231" i="1"/>
  <c r="CN231" i="1"/>
  <c r="CM255" i="1"/>
  <c r="CN255" i="1"/>
  <c r="CO255" i="1"/>
  <c r="CP255" i="1"/>
  <c r="CR255" i="1"/>
  <c r="V452" i="3" l="1"/>
  <c r="Y456" i="3"/>
  <c r="J277" i="1"/>
  <c r="R475" i="1"/>
  <c r="S484" i="1" s="1"/>
  <c r="N475" i="1"/>
  <c r="J6" i="1"/>
  <c r="AO217" i="1"/>
  <c r="AO216" i="1" s="1"/>
  <c r="AO215" i="1" s="1"/>
  <c r="AN217" i="1"/>
  <c r="AC366" i="3"/>
  <c r="AC365" i="3" s="1"/>
  <c r="AC364" i="3" s="1"/>
  <c r="AD366" i="3"/>
  <c r="AD365" i="3" s="1"/>
  <c r="AD364" i="3" s="1"/>
  <c r="AE366" i="3"/>
  <c r="AE365" i="3" s="1"/>
  <c r="AE364" i="3" s="1"/>
  <c r="AF366" i="3"/>
  <c r="AF365" i="3" s="1"/>
  <c r="AF364" i="3" s="1"/>
  <c r="AG366" i="3"/>
  <c r="AG365" i="3" s="1"/>
  <c r="AG364" i="3" s="1"/>
  <c r="AH366" i="3"/>
  <c r="AH365" i="3" s="1"/>
  <c r="AH364" i="3" s="1"/>
  <c r="AI366" i="3"/>
  <c r="AI365" i="3" s="1"/>
  <c r="AI364" i="3" s="1"/>
  <c r="AK366" i="3"/>
  <c r="AK365" i="3" s="1"/>
  <c r="AK364" i="3" s="1"/>
  <c r="AL366" i="3"/>
  <c r="AL365" i="3" s="1"/>
  <c r="AL364" i="3" s="1"/>
  <c r="AM366" i="3"/>
  <c r="AM365" i="3" s="1"/>
  <c r="AM364" i="3" s="1"/>
  <c r="AN366" i="3"/>
  <c r="AN365" i="3" s="1"/>
  <c r="AN364" i="3" s="1"/>
  <c r="AP366" i="3"/>
  <c r="AP365" i="3" s="1"/>
  <c r="AP364" i="3" s="1"/>
  <c r="AQ366" i="3"/>
  <c r="AQ365" i="3" s="1"/>
  <c r="AQ364" i="3" s="1"/>
  <c r="AS366" i="3"/>
  <c r="AS365" i="3" s="1"/>
  <c r="AS364" i="3" s="1"/>
  <c r="AT366" i="3"/>
  <c r="AT365" i="3" s="1"/>
  <c r="AT364" i="3" s="1"/>
  <c r="AU366" i="3"/>
  <c r="AU365" i="3" s="1"/>
  <c r="AU364" i="3" s="1"/>
  <c r="AB366" i="3"/>
  <c r="AS216" i="1"/>
  <c r="AS215" i="1" s="1"/>
  <c r="AJ217" i="1"/>
  <c r="AJ216" i="1" s="1"/>
  <c r="AJ215" i="1" s="1"/>
  <c r="AJ214" i="1"/>
  <c r="AC216" i="1"/>
  <c r="AD216" i="1"/>
  <c r="AE216" i="1"/>
  <c r="AE215" i="1" s="1"/>
  <c r="AF216" i="1"/>
  <c r="AF215" i="1" s="1"/>
  <c r="AG216" i="1"/>
  <c r="AG215" i="1" s="1"/>
  <c r="AH216" i="1"/>
  <c r="AH215" i="1" s="1"/>
  <c r="AI216" i="1"/>
  <c r="AI215" i="1" s="1"/>
  <c r="AK216" i="1"/>
  <c r="AK215" i="1" s="1"/>
  <c r="AL216" i="1"/>
  <c r="AL215" i="1" s="1"/>
  <c r="AM216" i="1"/>
  <c r="AM215" i="1" s="1"/>
  <c r="AP216" i="1"/>
  <c r="AP215" i="1" s="1"/>
  <c r="AQ216" i="1"/>
  <c r="AQ215" i="1" s="1"/>
  <c r="AT216" i="1"/>
  <c r="AT215" i="1" s="1"/>
  <c r="AU216" i="1"/>
  <c r="AU215" i="1" s="1"/>
  <c r="AB216" i="1"/>
  <c r="N456" i="3" l="1"/>
  <c r="O484" i="1"/>
  <c r="R456" i="3"/>
  <c r="AD215" i="1"/>
  <c r="X215" i="1" s="1"/>
  <c r="X216" i="1"/>
  <c r="AC215" i="1"/>
  <c r="W215" i="1" s="1"/>
  <c r="W216" i="1"/>
  <c r="AB215" i="1"/>
  <c r="V216" i="1"/>
  <c r="Z216" i="1"/>
  <c r="V277" i="1"/>
  <c r="Z277" i="1"/>
  <c r="R452" i="3"/>
  <c r="R454" i="3" s="1"/>
  <c r="AB365" i="3"/>
  <c r="Z366" i="3"/>
  <c r="N477" i="1"/>
  <c r="R477" i="1"/>
  <c r="N452" i="3"/>
  <c r="N454" i="3" s="1"/>
  <c r="AO366" i="3"/>
  <c r="AO365" i="3" s="1"/>
  <c r="AO364" i="3" s="1"/>
  <c r="AJ366" i="3"/>
  <c r="AJ365" i="3" s="1"/>
  <c r="AJ364" i="3" s="1"/>
  <c r="AR217" i="1"/>
  <c r="AN216" i="1"/>
  <c r="AN215" i="1" s="1"/>
  <c r="Z215" i="1" l="1"/>
  <c r="V215" i="1"/>
  <c r="AB364" i="3"/>
  <c r="Z364" i="3" s="1"/>
  <c r="Z365" i="3"/>
  <c r="AR216" i="1"/>
  <c r="AR215" i="1" s="1"/>
  <c r="AR366" i="3"/>
  <c r="AR365" i="3" s="1"/>
  <c r="AR364" i="3" s="1"/>
  <c r="AC417" i="3" l="1"/>
  <c r="AC416" i="3" s="1"/>
  <c r="AC415" i="3" s="1"/>
  <c r="AC414" i="3" s="1"/>
  <c r="AD417" i="3"/>
  <c r="AD416" i="3" s="1"/>
  <c r="AD415" i="3" s="1"/>
  <c r="AD414" i="3" s="1"/>
  <c r="AE417" i="3"/>
  <c r="AE416" i="3" s="1"/>
  <c r="AE415" i="3" s="1"/>
  <c r="AE414" i="3" s="1"/>
  <c r="AF417" i="3"/>
  <c r="AF416" i="3" s="1"/>
  <c r="AF415" i="3" s="1"/>
  <c r="AF414" i="3" s="1"/>
  <c r="AG417" i="3"/>
  <c r="AG416" i="3" s="1"/>
  <c r="AG415" i="3" s="1"/>
  <c r="AG414" i="3" s="1"/>
  <c r="AH417" i="3"/>
  <c r="AH416" i="3" s="1"/>
  <c r="AH415" i="3" s="1"/>
  <c r="AH414" i="3" s="1"/>
  <c r="AI417" i="3"/>
  <c r="AI416" i="3" s="1"/>
  <c r="AI415" i="3" s="1"/>
  <c r="AI414" i="3" s="1"/>
  <c r="AJ417" i="3"/>
  <c r="AJ416" i="3" s="1"/>
  <c r="AJ415" i="3" s="1"/>
  <c r="AJ414" i="3" s="1"/>
  <c r="AK417" i="3"/>
  <c r="AK416" i="3" s="1"/>
  <c r="AK415" i="3" s="1"/>
  <c r="AK414" i="3" s="1"/>
  <c r="AL417" i="3"/>
  <c r="AL416" i="3" s="1"/>
  <c r="AL415" i="3" s="1"/>
  <c r="AL414" i="3" s="1"/>
  <c r="AM417" i="3"/>
  <c r="AM416" i="3" s="1"/>
  <c r="AM415" i="3" s="1"/>
  <c r="AM414" i="3" s="1"/>
  <c r="AN417" i="3"/>
  <c r="AN416" i="3" s="1"/>
  <c r="AN415" i="3" s="1"/>
  <c r="AN414" i="3" s="1"/>
  <c r="AO417" i="3"/>
  <c r="AO416" i="3" s="1"/>
  <c r="AO415" i="3" s="1"/>
  <c r="AO414" i="3" s="1"/>
  <c r="AP417" i="3"/>
  <c r="AP416" i="3" s="1"/>
  <c r="AP415" i="3" s="1"/>
  <c r="AP414" i="3" s="1"/>
  <c r="AQ417" i="3"/>
  <c r="AQ416" i="3" s="1"/>
  <c r="AQ415" i="3" s="1"/>
  <c r="AQ414" i="3" s="1"/>
  <c r="AR417" i="3"/>
  <c r="AR416" i="3" s="1"/>
  <c r="AR415" i="3" s="1"/>
  <c r="AR414" i="3" s="1"/>
  <c r="AS417" i="3"/>
  <c r="AS416" i="3" s="1"/>
  <c r="AS415" i="3" s="1"/>
  <c r="AS414" i="3" s="1"/>
  <c r="AT417" i="3"/>
  <c r="AT416" i="3" s="1"/>
  <c r="AT415" i="3" s="1"/>
  <c r="AT414" i="3" s="1"/>
  <c r="AU417" i="3"/>
  <c r="AU416" i="3" s="1"/>
  <c r="AU415" i="3" s="1"/>
  <c r="AU414" i="3" s="1"/>
  <c r="AV417" i="3"/>
  <c r="AV416" i="3" s="1"/>
  <c r="AV415" i="3" s="1"/>
  <c r="AV414" i="3" s="1"/>
  <c r="AW417" i="3"/>
  <c r="AW416" i="3" s="1"/>
  <c r="AW415" i="3" s="1"/>
  <c r="AW414" i="3" s="1"/>
  <c r="AX417" i="3"/>
  <c r="AX416" i="3" s="1"/>
  <c r="AX415" i="3" s="1"/>
  <c r="AX414" i="3" s="1"/>
  <c r="AY417" i="3"/>
  <c r="AY416" i="3" s="1"/>
  <c r="AY415" i="3" s="1"/>
  <c r="AY414" i="3" s="1"/>
  <c r="AZ417" i="3"/>
  <c r="AZ416" i="3" s="1"/>
  <c r="AZ415" i="3" s="1"/>
  <c r="AZ414" i="3" s="1"/>
  <c r="BA417" i="3"/>
  <c r="BA416" i="3" s="1"/>
  <c r="BA415" i="3" s="1"/>
  <c r="BA414" i="3" s="1"/>
  <c r="BB417" i="3"/>
  <c r="BB416" i="3" s="1"/>
  <c r="BB415" i="3" s="1"/>
  <c r="BB414" i="3" s="1"/>
  <c r="BC417" i="3"/>
  <c r="BC416" i="3" s="1"/>
  <c r="BC415" i="3" s="1"/>
  <c r="BC414" i="3" s="1"/>
  <c r="BD417" i="3"/>
  <c r="BD416" i="3" s="1"/>
  <c r="BD415" i="3" s="1"/>
  <c r="BD414" i="3" s="1"/>
  <c r="BE417" i="3"/>
  <c r="BE416" i="3" s="1"/>
  <c r="BE415" i="3" s="1"/>
  <c r="BE414" i="3" s="1"/>
  <c r="BF417" i="3"/>
  <c r="BF416" i="3" s="1"/>
  <c r="BF415" i="3" s="1"/>
  <c r="BF414" i="3" s="1"/>
  <c r="BG417" i="3"/>
  <c r="BG416" i="3" s="1"/>
  <c r="BG415" i="3" s="1"/>
  <c r="BG414" i="3" s="1"/>
  <c r="BH417" i="3"/>
  <c r="BH416" i="3" s="1"/>
  <c r="BH415" i="3" s="1"/>
  <c r="BH414" i="3" s="1"/>
  <c r="BI417" i="3"/>
  <c r="BI416" i="3" s="1"/>
  <c r="BI415" i="3" s="1"/>
  <c r="BI414" i="3" s="1"/>
  <c r="BJ417" i="3"/>
  <c r="BJ416" i="3" s="1"/>
  <c r="BJ415" i="3" s="1"/>
  <c r="BJ414" i="3" s="1"/>
  <c r="BK417" i="3"/>
  <c r="BK416" i="3" s="1"/>
  <c r="BK415" i="3" s="1"/>
  <c r="BK414" i="3" s="1"/>
  <c r="BL417" i="3"/>
  <c r="BL416" i="3" s="1"/>
  <c r="BL415" i="3" s="1"/>
  <c r="BL414" i="3" s="1"/>
  <c r="BM417" i="3"/>
  <c r="BM416" i="3" s="1"/>
  <c r="BM415" i="3" s="1"/>
  <c r="BM414" i="3" s="1"/>
  <c r="BN417" i="3"/>
  <c r="BN416" i="3" s="1"/>
  <c r="BN415" i="3" s="1"/>
  <c r="BN414" i="3" s="1"/>
  <c r="BO417" i="3"/>
  <c r="BO416" i="3" s="1"/>
  <c r="BO415" i="3" s="1"/>
  <c r="BO414" i="3" s="1"/>
  <c r="BP417" i="3"/>
  <c r="BP416" i="3" s="1"/>
  <c r="BP415" i="3" s="1"/>
  <c r="BP414" i="3" s="1"/>
  <c r="BQ417" i="3"/>
  <c r="BQ416" i="3" s="1"/>
  <c r="BQ415" i="3" s="1"/>
  <c r="BQ414" i="3" s="1"/>
  <c r="BR417" i="3"/>
  <c r="BR416" i="3" s="1"/>
  <c r="BR415" i="3" s="1"/>
  <c r="BR414" i="3" s="1"/>
  <c r="BS417" i="3"/>
  <c r="BS416" i="3" s="1"/>
  <c r="BS415" i="3" s="1"/>
  <c r="BS414" i="3" s="1"/>
  <c r="BT417" i="3"/>
  <c r="BT416" i="3" s="1"/>
  <c r="BT415" i="3" s="1"/>
  <c r="BT414" i="3" s="1"/>
  <c r="BU417" i="3"/>
  <c r="BU416" i="3" s="1"/>
  <c r="BU415" i="3" s="1"/>
  <c r="BU414" i="3" s="1"/>
  <c r="BV417" i="3"/>
  <c r="BV416" i="3" s="1"/>
  <c r="BV415" i="3" s="1"/>
  <c r="BV414" i="3" s="1"/>
  <c r="BW417" i="3"/>
  <c r="BW416" i="3" s="1"/>
  <c r="BW415" i="3" s="1"/>
  <c r="BW414" i="3" s="1"/>
  <c r="BX417" i="3"/>
  <c r="BX416" i="3" s="1"/>
  <c r="BX415" i="3" s="1"/>
  <c r="BX414" i="3" s="1"/>
  <c r="BY417" i="3"/>
  <c r="BY416" i="3" s="1"/>
  <c r="BY415" i="3" s="1"/>
  <c r="BY414" i="3" s="1"/>
  <c r="BZ417" i="3"/>
  <c r="BZ416" i="3" s="1"/>
  <c r="BZ415" i="3" s="1"/>
  <c r="BZ414" i="3" s="1"/>
  <c r="CA417" i="3"/>
  <c r="CA416" i="3" s="1"/>
  <c r="CA415" i="3" s="1"/>
  <c r="CA414" i="3" s="1"/>
  <c r="CB417" i="3"/>
  <c r="CB416" i="3" s="1"/>
  <c r="CB415" i="3" s="1"/>
  <c r="CB414" i="3" s="1"/>
  <c r="CC417" i="3"/>
  <c r="CC416" i="3" s="1"/>
  <c r="CC415" i="3" s="1"/>
  <c r="CC414" i="3" s="1"/>
  <c r="CE417" i="3"/>
  <c r="CE416" i="3" s="1"/>
  <c r="CE415" i="3" s="1"/>
  <c r="CE414" i="3" s="1"/>
  <c r="CF417" i="3"/>
  <c r="CF416" i="3" s="1"/>
  <c r="CF415" i="3" s="1"/>
  <c r="CF414" i="3" s="1"/>
  <c r="CG417" i="3"/>
  <c r="CG416" i="3" s="1"/>
  <c r="CG415" i="3" s="1"/>
  <c r="CG414" i="3" s="1"/>
  <c r="AB417" i="3"/>
  <c r="CD254" i="1"/>
  <c r="CI254" i="1"/>
  <c r="CJ254" i="1"/>
  <c r="CJ253" i="1" s="1"/>
  <c r="CJ252" i="1" s="1"/>
  <c r="CK254" i="1"/>
  <c r="CK253" i="1" s="1"/>
  <c r="CK252" i="1" s="1"/>
  <c r="AC253" i="1"/>
  <c r="AD253" i="1"/>
  <c r="AE253" i="1"/>
  <c r="AE252" i="1" s="1"/>
  <c r="AF253" i="1"/>
  <c r="AF252" i="1" s="1"/>
  <c r="AG253" i="1"/>
  <c r="AG252" i="1" s="1"/>
  <c r="AH253" i="1"/>
  <c r="AH252" i="1" s="1"/>
  <c r="AI253" i="1"/>
  <c r="AI252" i="1" s="1"/>
  <c r="AJ253" i="1"/>
  <c r="AJ252" i="1" s="1"/>
  <c r="AK253" i="1"/>
  <c r="AK252" i="1" s="1"/>
  <c r="AL253" i="1"/>
  <c r="AL252" i="1" s="1"/>
  <c r="AM253" i="1"/>
  <c r="AM252" i="1" s="1"/>
  <c r="AN253" i="1"/>
  <c r="AN252" i="1" s="1"/>
  <c r="AO253" i="1"/>
  <c r="AO252" i="1" s="1"/>
  <c r="AP253" i="1"/>
  <c r="AP252" i="1" s="1"/>
  <c r="AQ253" i="1"/>
  <c r="AQ252" i="1" s="1"/>
  <c r="AR253" i="1"/>
  <c r="AR252" i="1" s="1"/>
  <c r="AS253" i="1"/>
  <c r="AS252" i="1" s="1"/>
  <c r="AT253" i="1"/>
  <c r="AT252" i="1" s="1"/>
  <c r="AU253" i="1"/>
  <c r="AU252" i="1" s="1"/>
  <c r="AV253" i="1"/>
  <c r="AV252" i="1" s="1"/>
  <c r="AW253" i="1"/>
  <c r="AW252" i="1" s="1"/>
  <c r="AX253" i="1"/>
  <c r="AX252" i="1" s="1"/>
  <c r="AY253" i="1"/>
  <c r="AY252" i="1" s="1"/>
  <c r="AZ253" i="1"/>
  <c r="AZ252" i="1" s="1"/>
  <c r="BA253" i="1"/>
  <c r="BA252" i="1" s="1"/>
  <c r="BB253" i="1"/>
  <c r="BB252" i="1" s="1"/>
  <c r="BC253" i="1"/>
  <c r="BC252" i="1" s="1"/>
  <c r="BD253" i="1"/>
  <c r="BD252" i="1" s="1"/>
  <c r="BE253" i="1"/>
  <c r="BE252" i="1" s="1"/>
  <c r="BF253" i="1"/>
  <c r="BF252" i="1" s="1"/>
  <c r="BG253" i="1"/>
  <c r="BG252" i="1" s="1"/>
  <c r="BH253" i="1"/>
  <c r="BH252" i="1" s="1"/>
  <c r="BI253" i="1"/>
  <c r="BI252" i="1" s="1"/>
  <c r="BJ253" i="1"/>
  <c r="BJ252" i="1" s="1"/>
  <c r="BK253" i="1"/>
  <c r="BK252" i="1" s="1"/>
  <c r="BL253" i="1"/>
  <c r="BL252" i="1" s="1"/>
  <c r="BM253" i="1"/>
  <c r="BM252" i="1" s="1"/>
  <c r="BN253" i="1"/>
  <c r="BN252" i="1" s="1"/>
  <c r="BO253" i="1"/>
  <c r="BO252" i="1" s="1"/>
  <c r="BP253" i="1"/>
  <c r="BP252" i="1" s="1"/>
  <c r="BQ253" i="1"/>
  <c r="BQ252" i="1" s="1"/>
  <c r="BR253" i="1"/>
  <c r="BR252" i="1" s="1"/>
  <c r="BS253" i="1"/>
  <c r="BS252" i="1" s="1"/>
  <c r="BT253" i="1"/>
  <c r="BT252" i="1" s="1"/>
  <c r="BU253" i="1"/>
  <c r="BU252" i="1" s="1"/>
  <c r="BV253" i="1"/>
  <c r="BV252" i="1" s="1"/>
  <c r="BW253" i="1"/>
  <c r="BW252" i="1" s="1"/>
  <c r="BX253" i="1"/>
  <c r="BX252" i="1" s="1"/>
  <c r="BY253" i="1"/>
  <c r="BY252" i="1" s="1"/>
  <c r="BZ253" i="1"/>
  <c r="BZ252" i="1" s="1"/>
  <c r="CA253" i="1"/>
  <c r="CA252" i="1" s="1"/>
  <c r="CB253" i="1"/>
  <c r="CB252" i="1" s="1"/>
  <c r="CC253" i="1"/>
  <c r="CC252" i="1" s="1"/>
  <c r="CE253" i="1"/>
  <c r="CE252" i="1" s="1"/>
  <c r="CF253" i="1"/>
  <c r="CF252" i="1" s="1"/>
  <c r="CG253" i="1"/>
  <c r="CG252" i="1" s="1"/>
  <c r="CL253" i="1"/>
  <c r="CL252" i="1" s="1"/>
  <c r="CM253" i="1"/>
  <c r="CM252" i="1" s="1"/>
  <c r="CN253" i="1"/>
  <c r="CN252" i="1" s="1"/>
  <c r="CO253" i="1"/>
  <c r="CO252" i="1" s="1"/>
  <c r="CP253" i="1"/>
  <c r="CP252" i="1" s="1"/>
  <c r="CQ253" i="1"/>
  <c r="CQ252" i="1" s="1"/>
  <c r="CR253" i="1"/>
  <c r="CR252" i="1" s="1"/>
  <c r="CS253" i="1"/>
  <c r="CS252" i="1" s="1"/>
  <c r="CT253" i="1"/>
  <c r="CT252" i="1" s="1"/>
  <c r="CU253" i="1"/>
  <c r="CU252" i="1" s="1"/>
  <c r="CV253" i="1"/>
  <c r="CV252" i="1" s="1"/>
  <c r="CW253" i="1"/>
  <c r="CW252" i="1" s="1"/>
  <c r="CX253" i="1"/>
  <c r="CX252" i="1" s="1"/>
  <c r="CY253" i="1"/>
  <c r="CY252" i="1" s="1"/>
  <c r="CZ253" i="1"/>
  <c r="CZ252" i="1" s="1"/>
  <c r="DA253" i="1"/>
  <c r="DA252" i="1" s="1"/>
  <c r="DB253" i="1"/>
  <c r="DB252" i="1" s="1"/>
  <c r="DC253" i="1"/>
  <c r="DC252" i="1" s="1"/>
  <c r="DD253" i="1"/>
  <c r="DD252" i="1" s="1"/>
  <c r="DE253" i="1"/>
  <c r="DE252" i="1" s="1"/>
  <c r="DF253" i="1"/>
  <c r="DF252" i="1" s="1"/>
  <c r="DG253" i="1"/>
  <c r="DG252" i="1" s="1"/>
  <c r="DH253" i="1"/>
  <c r="DH252" i="1" s="1"/>
  <c r="DI253" i="1"/>
  <c r="DI252" i="1" s="1"/>
  <c r="DJ253" i="1"/>
  <c r="DJ252" i="1" s="1"/>
  <c r="DK253" i="1"/>
  <c r="DK252" i="1" s="1"/>
  <c r="DL253" i="1"/>
  <c r="DL252" i="1" s="1"/>
  <c r="DM253" i="1"/>
  <c r="DM252" i="1" s="1"/>
  <c r="DN253" i="1"/>
  <c r="DN252" i="1" s="1"/>
  <c r="DO253" i="1"/>
  <c r="DO252" i="1" s="1"/>
  <c r="DP253" i="1"/>
  <c r="DP252" i="1" s="1"/>
  <c r="DQ253" i="1"/>
  <c r="DQ252" i="1" s="1"/>
  <c r="DR253" i="1"/>
  <c r="DR252" i="1" s="1"/>
  <c r="DS253" i="1"/>
  <c r="DS252" i="1" s="1"/>
  <c r="DT253" i="1"/>
  <c r="DT252" i="1" s="1"/>
  <c r="AB253" i="1"/>
  <c r="AB252" i="1" l="1"/>
  <c r="V253" i="1"/>
  <c r="Z253" i="1"/>
  <c r="AD252" i="1"/>
  <c r="X252" i="1" s="1"/>
  <c r="X253" i="1"/>
  <c r="AC252" i="1"/>
  <c r="W252" i="1" s="1"/>
  <c r="W253" i="1"/>
  <c r="AB416" i="3"/>
  <c r="Z417" i="3"/>
  <c r="CH254" i="1"/>
  <c r="CH253" i="1" s="1"/>
  <c r="CH252" i="1" s="1"/>
  <c r="CI253" i="1"/>
  <c r="CI252" i="1" s="1"/>
  <c r="CD253" i="1"/>
  <c r="CD252" i="1" s="1"/>
  <c r="CK417" i="3"/>
  <c r="CK416" i="3" s="1"/>
  <c r="CK415" i="3" s="1"/>
  <c r="CK414" i="3" s="1"/>
  <c r="CI417" i="3"/>
  <c r="CI416" i="3" s="1"/>
  <c r="CI415" i="3" s="1"/>
  <c r="CI414" i="3" s="1"/>
  <c r="CD417" i="3"/>
  <c r="CD416" i="3" s="1"/>
  <c r="CD415" i="3" s="1"/>
  <c r="CD414" i="3" s="1"/>
  <c r="CJ417" i="3"/>
  <c r="CJ416" i="3" s="1"/>
  <c r="CJ415" i="3" s="1"/>
  <c r="CJ414" i="3" s="1"/>
  <c r="Z252" i="1" l="1"/>
  <c r="V252" i="1"/>
  <c r="AB415" i="3"/>
  <c r="Z416" i="3"/>
  <c r="CH417" i="3"/>
  <c r="CH416" i="3" s="1"/>
  <c r="CH415" i="3" s="1"/>
  <c r="CH414" i="3" s="1"/>
  <c r="AC259" i="3"/>
  <c r="AC258" i="3" s="1"/>
  <c r="AC257" i="3" s="1"/>
  <c r="AD259" i="3"/>
  <c r="AD258" i="3" s="1"/>
  <c r="AD257" i="3" s="1"/>
  <c r="AE259" i="3"/>
  <c r="AE258" i="3" s="1"/>
  <c r="AE257" i="3" s="1"/>
  <c r="AF259" i="3"/>
  <c r="AF258" i="3" s="1"/>
  <c r="AF257" i="3" s="1"/>
  <c r="AG259" i="3"/>
  <c r="AG258" i="3" s="1"/>
  <c r="AG257" i="3" s="1"/>
  <c r="AH259" i="3"/>
  <c r="AH258" i="3" s="1"/>
  <c r="AH257" i="3" s="1"/>
  <c r="AI259" i="3"/>
  <c r="AI258" i="3" s="1"/>
  <c r="AI257" i="3" s="1"/>
  <c r="AJ259" i="3"/>
  <c r="AJ258" i="3" s="1"/>
  <c r="AJ257" i="3" s="1"/>
  <c r="AK259" i="3"/>
  <c r="AK258" i="3" s="1"/>
  <c r="AK257" i="3" s="1"/>
  <c r="AL259" i="3"/>
  <c r="AL258" i="3" s="1"/>
  <c r="AL257" i="3" s="1"/>
  <c r="AM259" i="3"/>
  <c r="AM258" i="3" s="1"/>
  <c r="AM257" i="3" s="1"/>
  <c r="AO259" i="3"/>
  <c r="AO258" i="3" s="1"/>
  <c r="AO257" i="3" s="1"/>
  <c r="AP259" i="3"/>
  <c r="AP258" i="3" s="1"/>
  <c r="AP257" i="3" s="1"/>
  <c r="AQ259" i="3"/>
  <c r="AQ258" i="3" s="1"/>
  <c r="AQ257" i="3" s="1"/>
  <c r="AU259" i="3"/>
  <c r="AU258" i="3" s="1"/>
  <c r="AU257" i="3" s="1"/>
  <c r="AV259" i="3"/>
  <c r="AV258" i="3" s="1"/>
  <c r="AV257" i="3" s="1"/>
  <c r="AW259" i="3"/>
  <c r="AW258" i="3" s="1"/>
  <c r="AW257" i="3" s="1"/>
  <c r="AX259" i="3"/>
  <c r="AX258" i="3" s="1"/>
  <c r="AX257" i="3" s="1"/>
  <c r="AY259" i="3"/>
  <c r="AY258" i="3" s="1"/>
  <c r="AY257" i="3" s="1"/>
  <c r="AZ259" i="3"/>
  <c r="AZ258" i="3" s="1"/>
  <c r="AZ257" i="3" s="1"/>
  <c r="BA259" i="3"/>
  <c r="BA258" i="3" s="1"/>
  <c r="BA257" i="3" s="1"/>
  <c r="BB259" i="3"/>
  <c r="BB258" i="3" s="1"/>
  <c r="BB257" i="3" s="1"/>
  <c r="BC259" i="3"/>
  <c r="BC258" i="3" s="1"/>
  <c r="BC257" i="3" s="1"/>
  <c r="BD259" i="3"/>
  <c r="BD258" i="3" s="1"/>
  <c r="BD257" i="3" s="1"/>
  <c r="BE259" i="3"/>
  <c r="BE258" i="3" s="1"/>
  <c r="BE257" i="3" s="1"/>
  <c r="BF259" i="3"/>
  <c r="BF258" i="3" s="1"/>
  <c r="BF257" i="3" s="1"/>
  <c r="BG259" i="3"/>
  <c r="BG258" i="3" s="1"/>
  <c r="BG257" i="3" s="1"/>
  <c r="BH259" i="3"/>
  <c r="BH258" i="3" s="1"/>
  <c r="BH257" i="3" s="1"/>
  <c r="BI259" i="3"/>
  <c r="BI258" i="3" s="1"/>
  <c r="BI257" i="3" s="1"/>
  <c r="BJ259" i="3"/>
  <c r="BJ258" i="3" s="1"/>
  <c r="BJ257" i="3" s="1"/>
  <c r="BK259" i="3"/>
  <c r="BK258" i="3" s="1"/>
  <c r="BK257" i="3" s="1"/>
  <c r="BL259" i="3"/>
  <c r="BL258" i="3" s="1"/>
  <c r="BL257" i="3" s="1"/>
  <c r="BM259" i="3"/>
  <c r="BM258" i="3" s="1"/>
  <c r="BM257" i="3" s="1"/>
  <c r="BN259" i="3"/>
  <c r="BN258" i="3" s="1"/>
  <c r="BN257" i="3" s="1"/>
  <c r="BO259" i="3"/>
  <c r="BO258" i="3" s="1"/>
  <c r="BO257" i="3" s="1"/>
  <c r="BP259" i="3"/>
  <c r="BP258" i="3" s="1"/>
  <c r="BP257" i="3" s="1"/>
  <c r="BQ259" i="3"/>
  <c r="BQ258" i="3" s="1"/>
  <c r="BQ257" i="3" s="1"/>
  <c r="BR259" i="3"/>
  <c r="BR258" i="3" s="1"/>
  <c r="BR257" i="3" s="1"/>
  <c r="BS259" i="3"/>
  <c r="BS258" i="3" s="1"/>
  <c r="BS257" i="3" s="1"/>
  <c r="BT259" i="3"/>
  <c r="BT258" i="3" s="1"/>
  <c r="BT257" i="3" s="1"/>
  <c r="BU259" i="3"/>
  <c r="BU258" i="3" s="1"/>
  <c r="BU257" i="3" s="1"/>
  <c r="BV259" i="3"/>
  <c r="BV258" i="3" s="1"/>
  <c r="BV257" i="3" s="1"/>
  <c r="BW259" i="3"/>
  <c r="BW258" i="3" s="1"/>
  <c r="BW257" i="3" s="1"/>
  <c r="BX259" i="3"/>
  <c r="BX258" i="3" s="1"/>
  <c r="BX257" i="3" s="1"/>
  <c r="BY259" i="3"/>
  <c r="BY258" i="3" s="1"/>
  <c r="BY257" i="3" s="1"/>
  <c r="BZ259" i="3"/>
  <c r="BZ258" i="3" s="1"/>
  <c r="BZ257" i="3" s="1"/>
  <c r="CA259" i="3"/>
  <c r="CA258" i="3" s="1"/>
  <c r="CA257" i="3" s="1"/>
  <c r="CB259" i="3"/>
  <c r="CB258" i="3" s="1"/>
  <c r="CB257" i="3" s="1"/>
  <c r="CC259" i="3"/>
  <c r="CC258" i="3" s="1"/>
  <c r="CC257" i="3" s="1"/>
  <c r="CD259" i="3"/>
  <c r="CD258" i="3" s="1"/>
  <c r="CD257" i="3" s="1"/>
  <c r="CE259" i="3"/>
  <c r="CE258" i="3" s="1"/>
  <c r="CE257" i="3" s="1"/>
  <c r="CF259" i="3"/>
  <c r="CF258" i="3" s="1"/>
  <c r="CF257" i="3" s="1"/>
  <c r="CG259" i="3"/>
  <c r="CG258" i="3" s="1"/>
  <c r="CG257" i="3" s="1"/>
  <c r="CH259" i="3"/>
  <c r="CH258" i="3" s="1"/>
  <c r="CH257" i="3" s="1"/>
  <c r="CI259" i="3"/>
  <c r="CI258" i="3" s="1"/>
  <c r="CI257" i="3" s="1"/>
  <c r="CJ259" i="3"/>
  <c r="CJ258" i="3" s="1"/>
  <c r="CJ257" i="3" s="1"/>
  <c r="CK259" i="3"/>
  <c r="CK258" i="3" s="1"/>
  <c r="CK257" i="3" s="1"/>
  <c r="AB259" i="3"/>
  <c r="AS344" i="1"/>
  <c r="AS259" i="3" s="1"/>
  <c r="AS258" i="3" s="1"/>
  <c r="AS257" i="3" s="1"/>
  <c r="AT344" i="1"/>
  <c r="AT343" i="1" s="1"/>
  <c r="AT342" i="1" s="1"/>
  <c r="AP343" i="1"/>
  <c r="AP342" i="1" s="1"/>
  <c r="AQ343" i="1"/>
  <c r="AQ342" i="1" s="1"/>
  <c r="AO343" i="1"/>
  <c r="AO342" i="1" s="1"/>
  <c r="AN344" i="1"/>
  <c r="AN259" i="3" s="1"/>
  <c r="AN258" i="3" s="1"/>
  <c r="AN257" i="3" s="1"/>
  <c r="AB258" i="3" l="1"/>
  <c r="Z259" i="3"/>
  <c r="AB414" i="3"/>
  <c r="Z414" i="3" s="1"/>
  <c r="Z415" i="3"/>
  <c r="AS343" i="1"/>
  <c r="AS342" i="1" s="1"/>
  <c r="AR344" i="1"/>
  <c r="AN343" i="1"/>
  <c r="AN342" i="1" s="1"/>
  <c r="AT259" i="3"/>
  <c r="AT258" i="3" s="1"/>
  <c r="AT257" i="3" s="1"/>
  <c r="AB257" i="3" l="1"/>
  <c r="Z257" i="3" s="1"/>
  <c r="Z258" i="3"/>
  <c r="AR343" i="1"/>
  <c r="AR342" i="1" s="1"/>
  <c r="AR259" i="3"/>
  <c r="AR258" i="3" s="1"/>
  <c r="AR257" i="3" s="1"/>
  <c r="CG448" i="3" l="1"/>
  <c r="CG447" i="3" s="1"/>
  <c r="CG446" i="3" s="1"/>
  <c r="CG445" i="3" s="1"/>
  <c r="CE448" i="3"/>
  <c r="CE447" i="3" s="1"/>
  <c r="CE446" i="3" s="1"/>
  <c r="CE445" i="3" s="1"/>
  <c r="CD448" i="3"/>
  <c r="CD447" i="3" s="1"/>
  <c r="CD446" i="3" s="1"/>
  <c r="CD445" i="3" s="1"/>
  <c r="CG444" i="3"/>
  <c r="CG443" i="3" s="1"/>
  <c r="CG442" i="3" s="1"/>
  <c r="CG441" i="3" s="1"/>
  <c r="CF444" i="3"/>
  <c r="CF443" i="3" s="1"/>
  <c r="CF442" i="3" s="1"/>
  <c r="CF441" i="3" s="1"/>
  <c r="CD444" i="3"/>
  <c r="CD443" i="3" s="1"/>
  <c r="CD442" i="3" s="1"/>
  <c r="CD441" i="3" s="1"/>
  <c r="CG439" i="3"/>
  <c r="CG438" i="3" s="1"/>
  <c r="CG437" i="3" s="1"/>
  <c r="CF439" i="3"/>
  <c r="CF438" i="3" s="1"/>
  <c r="CF437" i="3" s="1"/>
  <c r="CE439" i="3"/>
  <c r="CE438" i="3" s="1"/>
  <c r="CE437" i="3" s="1"/>
  <c r="CD439" i="3"/>
  <c r="CD438" i="3" s="1"/>
  <c r="CD437" i="3" s="1"/>
  <c r="CF436" i="3"/>
  <c r="CF435" i="3" s="1"/>
  <c r="CE436" i="3"/>
  <c r="CE435" i="3" s="1"/>
  <c r="CF434" i="3"/>
  <c r="CF433" i="3" s="1"/>
  <c r="CE434" i="3"/>
  <c r="CE433" i="3" s="1"/>
  <c r="CG431" i="3"/>
  <c r="CG430" i="3" s="1"/>
  <c r="CG429" i="3" s="1"/>
  <c r="CE431" i="3"/>
  <c r="CE430" i="3" s="1"/>
  <c r="CE429" i="3" s="1"/>
  <c r="CD431" i="3"/>
  <c r="CD430" i="3" s="1"/>
  <c r="CD429" i="3" s="1"/>
  <c r="CG428" i="3"/>
  <c r="CG427" i="3" s="1"/>
  <c r="CE428" i="3"/>
  <c r="CE427" i="3" s="1"/>
  <c r="CD428" i="3"/>
  <c r="CD427" i="3" s="1"/>
  <c r="CG426" i="3"/>
  <c r="CG425" i="3" s="1"/>
  <c r="CE426" i="3"/>
  <c r="CE425" i="3" s="1"/>
  <c r="CD426" i="3"/>
  <c r="CD425" i="3" s="1"/>
  <c r="CG423" i="3"/>
  <c r="CG422" i="3" s="1"/>
  <c r="CE423" i="3"/>
  <c r="CE422" i="3" s="1"/>
  <c r="CD423" i="3"/>
  <c r="CD422" i="3" s="1"/>
  <c r="CG421" i="3"/>
  <c r="CG420" i="3" s="1"/>
  <c r="CE421" i="3"/>
  <c r="CE420" i="3" s="1"/>
  <c r="CD421" i="3"/>
  <c r="CD420" i="3" s="1"/>
  <c r="CG412" i="3"/>
  <c r="CG411" i="3" s="1"/>
  <c r="CG410" i="3" s="1"/>
  <c r="CE412" i="3"/>
  <c r="CE411" i="3" s="1"/>
  <c r="CE410" i="3" s="1"/>
  <c r="CD412" i="3"/>
  <c r="CD411" i="3" s="1"/>
  <c r="CD410" i="3" s="1"/>
  <c r="CG409" i="3"/>
  <c r="CG408" i="3" s="1"/>
  <c r="CG407" i="3" s="1"/>
  <c r="CF409" i="3"/>
  <c r="CF408" i="3" s="1"/>
  <c r="CF407" i="3" s="1"/>
  <c r="CD409" i="3"/>
  <c r="CD408" i="3" s="1"/>
  <c r="CD407" i="3" s="1"/>
  <c r="CG405" i="3"/>
  <c r="CG404" i="3" s="1"/>
  <c r="CG403" i="3" s="1"/>
  <c r="CF405" i="3"/>
  <c r="CF404" i="3" s="1"/>
  <c r="CF403" i="3" s="1"/>
  <c r="CD405" i="3"/>
  <c r="CD404" i="3" s="1"/>
  <c r="CD403" i="3" s="1"/>
  <c r="CG402" i="3"/>
  <c r="CF402" i="3"/>
  <c r="CD402" i="3"/>
  <c r="CG401" i="3"/>
  <c r="CF401" i="3"/>
  <c r="CD401" i="3"/>
  <c r="CG398" i="3"/>
  <c r="CG397" i="3" s="1"/>
  <c r="CG396" i="3" s="1"/>
  <c r="CF398" i="3"/>
  <c r="CF397" i="3" s="1"/>
  <c r="CF396" i="3" s="1"/>
  <c r="CD398" i="3"/>
  <c r="CD397" i="3" s="1"/>
  <c r="CD396" i="3" s="1"/>
  <c r="CG395" i="3"/>
  <c r="CG394" i="3" s="1"/>
  <c r="CG393" i="3" s="1"/>
  <c r="CF395" i="3"/>
  <c r="CF394" i="3" s="1"/>
  <c r="CF393" i="3" s="1"/>
  <c r="CD395" i="3"/>
  <c r="CD394" i="3" s="1"/>
  <c r="CD393" i="3" s="1"/>
  <c r="CG392" i="3"/>
  <c r="CG391" i="3" s="1"/>
  <c r="CG390" i="3" s="1"/>
  <c r="CF392" i="3"/>
  <c r="CF391" i="3" s="1"/>
  <c r="CF390" i="3" s="1"/>
  <c r="CE392" i="3"/>
  <c r="CE391" i="3" s="1"/>
  <c r="CE390" i="3" s="1"/>
  <c r="CD392" i="3"/>
  <c r="CD391" i="3" s="1"/>
  <c r="CD390" i="3" s="1"/>
  <c r="CG389" i="3"/>
  <c r="CG388" i="3" s="1"/>
  <c r="CG387" i="3" s="1"/>
  <c r="CF389" i="3"/>
  <c r="CF388" i="3" s="1"/>
  <c r="CF387" i="3" s="1"/>
  <c r="CD389" i="3"/>
  <c r="CD388" i="3" s="1"/>
  <c r="CD387" i="3" s="1"/>
  <c r="CG385" i="3"/>
  <c r="CG384" i="3" s="1"/>
  <c r="CG383" i="3" s="1"/>
  <c r="CG382" i="3" s="1"/>
  <c r="CF385" i="3"/>
  <c r="CF384" i="3" s="1"/>
  <c r="CF383" i="3" s="1"/>
  <c r="CF382" i="3" s="1"/>
  <c r="CD385" i="3"/>
  <c r="CD384" i="3" s="1"/>
  <c r="CD383" i="3" s="1"/>
  <c r="CD382" i="3" s="1"/>
  <c r="CG381" i="3"/>
  <c r="CG380" i="3" s="1"/>
  <c r="CG379" i="3" s="1"/>
  <c r="CG378" i="3" s="1"/>
  <c r="CE381" i="3"/>
  <c r="CE380" i="3" s="1"/>
  <c r="CE379" i="3" s="1"/>
  <c r="CE378" i="3" s="1"/>
  <c r="CD381" i="3"/>
  <c r="CD380" i="3" s="1"/>
  <c r="CD379" i="3" s="1"/>
  <c r="CD378" i="3" s="1"/>
  <c r="CG376" i="3"/>
  <c r="CG375" i="3" s="1"/>
  <c r="CG374" i="3" s="1"/>
  <c r="CG373" i="3" s="1"/>
  <c r="CE376" i="3"/>
  <c r="CE375" i="3" s="1"/>
  <c r="CE374" i="3" s="1"/>
  <c r="CE373" i="3" s="1"/>
  <c r="CD376" i="3"/>
  <c r="CD375" i="3" s="1"/>
  <c r="CD374" i="3" s="1"/>
  <c r="CD373" i="3" s="1"/>
  <c r="CG369" i="3"/>
  <c r="CG368" i="3" s="1"/>
  <c r="CG367" i="3" s="1"/>
  <c r="CF369" i="3"/>
  <c r="CF368" i="3" s="1"/>
  <c r="CF367" i="3" s="1"/>
  <c r="CE369" i="3"/>
  <c r="CE368" i="3" s="1"/>
  <c r="CE367" i="3" s="1"/>
  <c r="CD369" i="3"/>
  <c r="CD368" i="3" s="1"/>
  <c r="CD367" i="3" s="1"/>
  <c r="CG363" i="3"/>
  <c r="CG362" i="3" s="1"/>
  <c r="CG361" i="3" s="1"/>
  <c r="CF363" i="3"/>
  <c r="CF362" i="3" s="1"/>
  <c r="CF361" i="3" s="1"/>
  <c r="CE363" i="3"/>
  <c r="CE362" i="3" s="1"/>
  <c r="CE361" i="3" s="1"/>
  <c r="CD363" i="3"/>
  <c r="CD362" i="3" s="1"/>
  <c r="CD361" i="3" s="1"/>
  <c r="CG360" i="3"/>
  <c r="CG359" i="3" s="1"/>
  <c r="CG358" i="3" s="1"/>
  <c r="CF360" i="3"/>
  <c r="CF359" i="3" s="1"/>
  <c r="CF358" i="3" s="1"/>
  <c r="CE360" i="3"/>
  <c r="CE359" i="3" s="1"/>
  <c r="CE358" i="3" s="1"/>
  <c r="CD360" i="3"/>
  <c r="CD359" i="3" s="1"/>
  <c r="CD358" i="3" s="1"/>
  <c r="CF357" i="3"/>
  <c r="CF356" i="3" s="1"/>
  <c r="CE357" i="3"/>
  <c r="CE356" i="3" s="1"/>
  <c r="CF355" i="3"/>
  <c r="CF354" i="3" s="1"/>
  <c r="CE355" i="3"/>
  <c r="CE354" i="3" s="1"/>
  <c r="CG372" i="3"/>
  <c r="CG371" i="3" s="1"/>
  <c r="CG370" i="3" s="1"/>
  <c r="CE372" i="3"/>
  <c r="CE371" i="3" s="1"/>
  <c r="CE370" i="3" s="1"/>
  <c r="CD372" i="3"/>
  <c r="CD371" i="3" s="1"/>
  <c r="CD370" i="3" s="1"/>
  <c r="CG352" i="3"/>
  <c r="CG351" i="3" s="1"/>
  <c r="CE352" i="3"/>
  <c r="CE351" i="3" s="1"/>
  <c r="CD352" i="3"/>
  <c r="CD351" i="3" s="1"/>
  <c r="CG350" i="3"/>
  <c r="CG349" i="3" s="1"/>
  <c r="CE350" i="3"/>
  <c r="CE349" i="3" s="1"/>
  <c r="CD350" i="3"/>
  <c r="CD349" i="3" s="1"/>
  <c r="CG347" i="3"/>
  <c r="CG346" i="3" s="1"/>
  <c r="CG345" i="3" s="1"/>
  <c r="CE347" i="3"/>
  <c r="CE346" i="3" s="1"/>
  <c r="CE345" i="3" s="1"/>
  <c r="CD347" i="3"/>
  <c r="CD346" i="3" s="1"/>
  <c r="CD345" i="3" s="1"/>
  <c r="CG344" i="3"/>
  <c r="CG343" i="3" s="1"/>
  <c r="CG342" i="3" s="1"/>
  <c r="CE344" i="3"/>
  <c r="CE343" i="3" s="1"/>
  <c r="CE342" i="3" s="1"/>
  <c r="CD344" i="3"/>
  <c r="CD343" i="3" s="1"/>
  <c r="CD342" i="3" s="1"/>
  <c r="CG341" i="3"/>
  <c r="CG340" i="3" s="1"/>
  <c r="CG339" i="3" s="1"/>
  <c r="CF341" i="3"/>
  <c r="CF340" i="3" s="1"/>
  <c r="CF339" i="3" s="1"/>
  <c r="CD341" i="3"/>
  <c r="CD340" i="3" s="1"/>
  <c r="CD339" i="3" s="1"/>
  <c r="CG333" i="3"/>
  <c r="CG332" i="3" s="1"/>
  <c r="CG331" i="3" s="1"/>
  <c r="CF333" i="3"/>
  <c r="CF332" i="3" s="1"/>
  <c r="CF331" i="3" s="1"/>
  <c r="CD333" i="3"/>
  <c r="CD332" i="3" s="1"/>
  <c r="CD331" i="3" s="1"/>
  <c r="CG330" i="3"/>
  <c r="CG329" i="3" s="1"/>
  <c r="CE330" i="3"/>
  <c r="CE329" i="3" s="1"/>
  <c r="CD330" i="3"/>
  <c r="CD329" i="3" s="1"/>
  <c r="CG328" i="3"/>
  <c r="CG327" i="3" s="1"/>
  <c r="CE328" i="3"/>
  <c r="CE327" i="3" s="1"/>
  <c r="CD328" i="3"/>
  <c r="CD327" i="3" s="1"/>
  <c r="CG326" i="3"/>
  <c r="CG325" i="3" s="1"/>
  <c r="CE326" i="3"/>
  <c r="CE325" i="3" s="1"/>
  <c r="CD326" i="3"/>
  <c r="CD325" i="3" s="1"/>
  <c r="CG323" i="3"/>
  <c r="CG322" i="3" s="1"/>
  <c r="CG321" i="3" s="1"/>
  <c r="CE323" i="3"/>
  <c r="CE322" i="3" s="1"/>
  <c r="CE321" i="3" s="1"/>
  <c r="CD323" i="3"/>
  <c r="CD322" i="3" s="1"/>
  <c r="CD321" i="3" s="1"/>
  <c r="CG314" i="3"/>
  <c r="CG313" i="3" s="1"/>
  <c r="CE314" i="3"/>
  <c r="CE313" i="3" s="1"/>
  <c r="CD314" i="3"/>
  <c r="CD313" i="3" s="1"/>
  <c r="CG312" i="3"/>
  <c r="CG311" i="3" s="1"/>
  <c r="CE312" i="3"/>
  <c r="CE311" i="3" s="1"/>
  <c r="CD312" i="3"/>
  <c r="CD311" i="3" s="1"/>
  <c r="CG308" i="3"/>
  <c r="CG307" i="3" s="1"/>
  <c r="CG306" i="3" s="1"/>
  <c r="CF308" i="3"/>
  <c r="CF307" i="3" s="1"/>
  <c r="CF306" i="3" s="1"/>
  <c r="CD308" i="3"/>
  <c r="CD307" i="3" s="1"/>
  <c r="CD306" i="3" s="1"/>
  <c r="CK305" i="3"/>
  <c r="CK304" i="3" s="1"/>
  <c r="CK303" i="3" s="1"/>
  <c r="CJ305" i="3"/>
  <c r="CJ304" i="3" s="1"/>
  <c r="CJ303" i="3" s="1"/>
  <c r="CI305" i="3"/>
  <c r="CI304" i="3" s="1"/>
  <c r="CI303" i="3" s="1"/>
  <c r="CH305" i="3"/>
  <c r="CH304" i="3" s="1"/>
  <c r="CH303" i="3" s="1"/>
  <c r="CG305" i="3"/>
  <c r="CG304" i="3" s="1"/>
  <c r="CG303" i="3" s="1"/>
  <c r="CF305" i="3"/>
  <c r="CF304" i="3" s="1"/>
  <c r="CF303" i="3" s="1"/>
  <c r="CE305" i="3"/>
  <c r="CE304" i="3" s="1"/>
  <c r="CE303" i="3" s="1"/>
  <c r="CD305" i="3"/>
  <c r="CD304" i="3" s="1"/>
  <c r="CD303" i="3" s="1"/>
  <c r="CG302" i="3"/>
  <c r="CG301" i="3" s="1"/>
  <c r="CG300" i="3" s="1"/>
  <c r="CE302" i="3"/>
  <c r="CE301" i="3" s="1"/>
  <c r="CE300" i="3" s="1"/>
  <c r="CD302" i="3"/>
  <c r="CD301" i="3" s="1"/>
  <c r="CD300" i="3" s="1"/>
  <c r="CG299" i="3"/>
  <c r="CG298" i="3" s="1"/>
  <c r="CG297" i="3" s="1"/>
  <c r="CE299" i="3"/>
  <c r="CE298" i="3" s="1"/>
  <c r="CE297" i="3" s="1"/>
  <c r="CD299" i="3"/>
  <c r="CD298" i="3" s="1"/>
  <c r="CD297" i="3" s="1"/>
  <c r="CG293" i="3"/>
  <c r="CG292" i="3" s="1"/>
  <c r="CG291" i="3" s="1"/>
  <c r="CE293" i="3"/>
  <c r="CE292" i="3" s="1"/>
  <c r="CE291" i="3" s="1"/>
  <c r="CD293" i="3"/>
  <c r="CD292" i="3" s="1"/>
  <c r="CD291" i="3" s="1"/>
  <c r="CG290" i="3"/>
  <c r="CG289" i="3" s="1"/>
  <c r="CG288" i="3" s="1"/>
  <c r="CE290" i="3"/>
  <c r="CE289" i="3" s="1"/>
  <c r="CE288" i="3" s="1"/>
  <c r="CD290" i="3"/>
  <c r="CD289" i="3" s="1"/>
  <c r="CD288" i="3" s="1"/>
  <c r="CG287" i="3"/>
  <c r="CG286" i="3" s="1"/>
  <c r="CG285" i="3" s="1"/>
  <c r="CE287" i="3"/>
  <c r="CE286" i="3" s="1"/>
  <c r="CE285" i="3" s="1"/>
  <c r="CD287" i="3"/>
  <c r="CD286" i="3" s="1"/>
  <c r="CD285" i="3" s="1"/>
  <c r="CG284" i="3"/>
  <c r="CG283" i="3" s="1"/>
  <c r="CG282" i="3" s="1"/>
  <c r="CF284" i="3"/>
  <c r="CF283" i="3" s="1"/>
  <c r="CF282" i="3" s="1"/>
  <c r="CD284" i="3"/>
  <c r="CD283" i="3" s="1"/>
  <c r="CD282" i="3" s="1"/>
  <c r="CG278" i="3"/>
  <c r="CG277" i="3" s="1"/>
  <c r="CG276" i="3" s="1"/>
  <c r="CE278" i="3"/>
  <c r="CE277" i="3" s="1"/>
  <c r="CE276" i="3" s="1"/>
  <c r="CD278" i="3"/>
  <c r="CD277" i="3" s="1"/>
  <c r="CD276" i="3" s="1"/>
  <c r="CG275" i="3"/>
  <c r="CG274" i="3" s="1"/>
  <c r="CG273" i="3" s="1"/>
  <c r="CE275" i="3"/>
  <c r="CE274" i="3" s="1"/>
  <c r="CE273" i="3" s="1"/>
  <c r="CD275" i="3"/>
  <c r="CD274" i="3" s="1"/>
  <c r="CD273" i="3" s="1"/>
  <c r="CG268" i="3"/>
  <c r="CF268" i="3"/>
  <c r="CF267" i="3" s="1"/>
  <c r="CF266" i="3" s="1"/>
  <c r="CE268" i="3"/>
  <c r="CE267" i="3" s="1"/>
  <c r="CE266" i="3" s="1"/>
  <c r="CD268" i="3"/>
  <c r="CD267" i="3" s="1"/>
  <c r="CD266" i="3" s="1"/>
  <c r="CG267" i="3"/>
  <c r="CG266" i="3" s="1"/>
  <c r="CG253" i="3"/>
  <c r="CG252" i="3" s="1"/>
  <c r="CG251" i="3" s="1"/>
  <c r="CF253" i="3"/>
  <c r="CF252" i="3" s="1"/>
  <c r="CF251" i="3" s="1"/>
  <c r="CD253" i="3"/>
  <c r="CD252" i="3" s="1"/>
  <c r="CD251" i="3" s="1"/>
  <c r="CG250" i="3"/>
  <c r="CF250" i="3"/>
  <c r="CE250" i="3"/>
  <c r="CE249" i="3" s="1"/>
  <c r="CE248" i="3" s="1"/>
  <c r="CD250" i="3"/>
  <c r="CD249" i="3" s="1"/>
  <c r="CD248" i="3" s="1"/>
  <c r="CG249" i="3"/>
  <c r="CG248" i="3" s="1"/>
  <c r="CF249" i="3"/>
  <c r="CF248" i="3" s="1"/>
  <c r="CG247" i="3"/>
  <c r="CG246" i="3" s="1"/>
  <c r="CG245" i="3" s="1"/>
  <c r="CF247" i="3"/>
  <c r="CF246" i="3" s="1"/>
  <c r="CF245" i="3" s="1"/>
  <c r="CE247" i="3"/>
  <c r="CE246" i="3" s="1"/>
  <c r="CE245" i="3" s="1"/>
  <c r="CD247" i="3"/>
  <c r="CD246" i="3" s="1"/>
  <c r="CD245" i="3" s="1"/>
  <c r="CG265" i="3"/>
  <c r="CG264" i="3" s="1"/>
  <c r="CG263" i="3" s="1"/>
  <c r="CE265" i="3"/>
  <c r="CE264" i="3" s="1"/>
  <c r="CE263" i="3" s="1"/>
  <c r="CD265" i="3"/>
  <c r="CD264" i="3" s="1"/>
  <c r="CD263" i="3" s="1"/>
  <c r="CG262" i="3"/>
  <c r="CG261" i="3" s="1"/>
  <c r="CG260" i="3" s="1"/>
  <c r="CF262" i="3"/>
  <c r="CF261" i="3" s="1"/>
  <c r="CF260" i="3" s="1"/>
  <c r="CE262" i="3"/>
  <c r="CE261" i="3" s="1"/>
  <c r="CE260" i="3" s="1"/>
  <c r="CD262" i="3"/>
  <c r="CD261" i="3" s="1"/>
  <c r="CD260" i="3" s="1"/>
  <c r="CG244" i="3"/>
  <c r="CG243" i="3" s="1"/>
  <c r="CG242" i="3" s="1"/>
  <c r="CE244" i="3"/>
  <c r="CE243" i="3" s="1"/>
  <c r="CE242" i="3" s="1"/>
  <c r="CD244" i="3"/>
  <c r="CD243" i="3" s="1"/>
  <c r="CD242" i="3" s="1"/>
  <c r="CG241" i="3"/>
  <c r="CG240" i="3" s="1"/>
  <c r="CG239" i="3" s="1"/>
  <c r="CE241" i="3"/>
  <c r="CE240" i="3" s="1"/>
  <c r="CE239" i="3" s="1"/>
  <c r="CD241" i="3"/>
  <c r="CD240" i="3" s="1"/>
  <c r="CD239" i="3" s="1"/>
  <c r="CG238" i="3"/>
  <c r="CG237" i="3" s="1"/>
  <c r="CG236" i="3" s="1"/>
  <c r="CE238" i="3"/>
  <c r="CE237" i="3" s="1"/>
  <c r="CE236" i="3" s="1"/>
  <c r="CD238" i="3"/>
  <c r="CD237" i="3" s="1"/>
  <c r="CD236" i="3" s="1"/>
  <c r="CG235" i="3"/>
  <c r="CG234" i="3" s="1"/>
  <c r="CG233" i="3" s="1"/>
  <c r="CE235" i="3"/>
  <c r="CE234" i="3" s="1"/>
  <c r="CE233" i="3" s="1"/>
  <c r="CD235" i="3"/>
  <c r="CD234" i="3" s="1"/>
  <c r="CD233" i="3" s="1"/>
  <c r="CG232" i="3"/>
  <c r="CG231" i="3" s="1"/>
  <c r="CG230" i="3" s="1"/>
  <c r="CE232" i="3"/>
  <c r="CE231" i="3" s="1"/>
  <c r="CE230" i="3" s="1"/>
  <c r="CD232" i="3"/>
  <c r="CD231" i="3" s="1"/>
  <c r="CD230" i="3" s="1"/>
  <c r="CG229" i="3"/>
  <c r="CG228" i="3" s="1"/>
  <c r="CG227" i="3" s="1"/>
  <c r="CE229" i="3"/>
  <c r="CE228" i="3" s="1"/>
  <c r="CE227" i="3" s="1"/>
  <c r="CD229" i="3"/>
  <c r="CD228" i="3" s="1"/>
  <c r="CD227" i="3" s="1"/>
  <c r="CG256" i="3"/>
  <c r="CG255" i="3" s="1"/>
  <c r="CG254" i="3" s="1"/>
  <c r="CF256" i="3"/>
  <c r="CF255" i="3" s="1"/>
  <c r="CF254" i="3" s="1"/>
  <c r="CD256" i="3"/>
  <c r="CD255" i="3" s="1"/>
  <c r="CD254" i="3" s="1"/>
  <c r="CG226" i="3"/>
  <c r="CG225" i="3" s="1"/>
  <c r="CG224" i="3" s="1"/>
  <c r="CF226" i="3"/>
  <c r="CF225" i="3" s="1"/>
  <c r="CF224" i="3" s="1"/>
  <c r="CD226" i="3"/>
  <c r="CD225" i="3" s="1"/>
  <c r="CD224" i="3" s="1"/>
  <c r="CG216" i="3"/>
  <c r="CG215" i="3" s="1"/>
  <c r="CG214" i="3" s="1"/>
  <c r="CF216" i="3"/>
  <c r="CF215" i="3" s="1"/>
  <c r="CF214" i="3" s="1"/>
  <c r="CD216" i="3"/>
  <c r="CD215" i="3" s="1"/>
  <c r="CD214" i="3" s="1"/>
  <c r="CG222" i="3"/>
  <c r="CF222" i="3"/>
  <c r="CF221" i="3" s="1"/>
  <c r="CF220" i="3" s="1"/>
  <c r="CE222" i="3"/>
  <c r="CE221" i="3" s="1"/>
  <c r="CE220" i="3" s="1"/>
  <c r="CD222" i="3"/>
  <c r="CD221" i="3" s="1"/>
  <c r="CD220" i="3" s="1"/>
  <c r="CG221" i="3"/>
  <c r="CG220" i="3" s="1"/>
  <c r="CG219" i="3"/>
  <c r="CG218" i="3" s="1"/>
  <c r="CG217" i="3" s="1"/>
  <c r="CF219" i="3"/>
  <c r="CF218" i="3" s="1"/>
  <c r="CF217" i="3" s="1"/>
  <c r="CE219" i="3"/>
  <c r="CE218" i="3" s="1"/>
  <c r="CE217" i="3" s="1"/>
  <c r="CD219" i="3"/>
  <c r="CD218" i="3" s="1"/>
  <c r="CD217" i="3" s="1"/>
  <c r="CG213" i="3"/>
  <c r="CG212" i="3" s="1"/>
  <c r="CG211" i="3" s="1"/>
  <c r="CE213" i="3"/>
  <c r="CE212" i="3" s="1"/>
  <c r="CE211" i="3" s="1"/>
  <c r="CD213" i="3"/>
  <c r="CD212" i="3" s="1"/>
  <c r="CD211" i="3" s="1"/>
  <c r="CG210" i="3"/>
  <c r="CG209" i="3" s="1"/>
  <c r="CG208" i="3" s="1"/>
  <c r="CE210" i="3"/>
  <c r="CE209" i="3" s="1"/>
  <c r="CE208" i="3" s="1"/>
  <c r="CD210" i="3"/>
  <c r="CD209" i="3" s="1"/>
  <c r="CD208" i="3" s="1"/>
  <c r="CG207" i="3"/>
  <c r="CG206" i="3" s="1"/>
  <c r="CG205" i="3" s="1"/>
  <c r="CE207" i="3"/>
  <c r="CE206" i="3" s="1"/>
  <c r="CE205" i="3" s="1"/>
  <c r="CD207" i="3"/>
  <c r="CD206" i="3" s="1"/>
  <c r="CD205" i="3" s="1"/>
  <c r="CG204" i="3"/>
  <c r="CG203" i="3" s="1"/>
  <c r="CG202" i="3" s="1"/>
  <c r="CE204" i="3"/>
  <c r="CE203" i="3" s="1"/>
  <c r="CE202" i="3" s="1"/>
  <c r="CD204" i="3"/>
  <c r="CD203" i="3" s="1"/>
  <c r="CD202" i="3" s="1"/>
  <c r="CG201" i="3"/>
  <c r="CG200" i="3" s="1"/>
  <c r="CG199" i="3" s="1"/>
  <c r="CF201" i="3"/>
  <c r="CF200" i="3" s="1"/>
  <c r="CF199" i="3" s="1"/>
  <c r="CD201" i="3"/>
  <c r="CD200" i="3" s="1"/>
  <c r="CD199" i="3" s="1"/>
  <c r="CG196" i="3"/>
  <c r="CG195" i="3" s="1"/>
  <c r="CG194" i="3" s="1"/>
  <c r="CF196" i="3"/>
  <c r="CF195" i="3" s="1"/>
  <c r="CF194" i="3" s="1"/>
  <c r="CE196" i="3"/>
  <c r="CE195" i="3" s="1"/>
  <c r="CE194" i="3" s="1"/>
  <c r="CD196" i="3"/>
  <c r="CD195" i="3" s="1"/>
  <c r="CD194" i="3" s="1"/>
  <c r="CG193" i="3"/>
  <c r="CG192" i="3" s="1"/>
  <c r="CG191" i="3" s="1"/>
  <c r="CF193" i="3"/>
  <c r="CF192" i="3" s="1"/>
  <c r="CF191" i="3" s="1"/>
  <c r="CE193" i="3"/>
  <c r="CE192" i="3" s="1"/>
  <c r="CE191" i="3" s="1"/>
  <c r="CD193" i="3"/>
  <c r="CD192" i="3" s="1"/>
  <c r="CD191" i="3" s="1"/>
  <c r="CG190" i="3"/>
  <c r="CF190" i="3"/>
  <c r="CE190" i="3"/>
  <c r="CD190" i="3"/>
  <c r="CG186" i="3"/>
  <c r="CG185" i="3" s="1"/>
  <c r="CG184" i="3" s="1"/>
  <c r="CG183" i="3" s="1"/>
  <c r="CF186" i="3"/>
  <c r="CF185" i="3" s="1"/>
  <c r="CF184" i="3" s="1"/>
  <c r="CF183" i="3" s="1"/>
  <c r="CE186" i="3"/>
  <c r="CE185" i="3" s="1"/>
  <c r="CE184" i="3" s="1"/>
  <c r="CE183" i="3" s="1"/>
  <c r="CD186" i="3"/>
  <c r="CD185" i="3" s="1"/>
  <c r="CD184" i="3" s="1"/>
  <c r="CD183" i="3" s="1"/>
  <c r="CG182" i="3"/>
  <c r="CG181" i="3" s="1"/>
  <c r="CG180" i="3" s="1"/>
  <c r="CF182" i="3"/>
  <c r="CF181" i="3" s="1"/>
  <c r="CF180" i="3" s="1"/>
  <c r="CE182" i="3"/>
  <c r="CE181" i="3" s="1"/>
  <c r="CE180" i="3" s="1"/>
  <c r="CD182" i="3"/>
  <c r="CD181" i="3" s="1"/>
  <c r="CD180" i="3" s="1"/>
  <c r="CG179" i="3"/>
  <c r="CG178" i="3" s="1"/>
  <c r="CG177" i="3" s="1"/>
  <c r="CF179" i="3"/>
  <c r="CF178" i="3" s="1"/>
  <c r="CF177" i="3" s="1"/>
  <c r="CE179" i="3"/>
  <c r="CE178" i="3" s="1"/>
  <c r="CE177" i="3" s="1"/>
  <c r="CD179" i="3"/>
  <c r="CD178" i="3" s="1"/>
  <c r="CD177" i="3" s="1"/>
  <c r="CG176" i="3"/>
  <c r="CG175" i="3" s="1"/>
  <c r="CG174" i="3" s="1"/>
  <c r="CE176" i="3"/>
  <c r="CE175" i="3" s="1"/>
  <c r="CE174" i="3" s="1"/>
  <c r="CD176" i="3"/>
  <c r="CD175" i="3" s="1"/>
  <c r="CD174" i="3" s="1"/>
  <c r="CK173" i="3"/>
  <c r="CK172" i="3" s="1"/>
  <c r="CK171" i="3" s="1"/>
  <c r="CJ173" i="3"/>
  <c r="CJ172" i="3" s="1"/>
  <c r="CJ171" i="3" s="1"/>
  <c r="CI173" i="3"/>
  <c r="CI172" i="3" s="1"/>
  <c r="CI171" i="3" s="1"/>
  <c r="CH173" i="3"/>
  <c r="CH172" i="3" s="1"/>
  <c r="CH171" i="3" s="1"/>
  <c r="CG173" i="3"/>
  <c r="CG172" i="3" s="1"/>
  <c r="CG171" i="3" s="1"/>
  <c r="CF173" i="3"/>
  <c r="CF172" i="3" s="1"/>
  <c r="CF171" i="3" s="1"/>
  <c r="CE173" i="3"/>
  <c r="CE172" i="3" s="1"/>
  <c r="CE171" i="3" s="1"/>
  <c r="CD173" i="3"/>
  <c r="CD172" i="3" s="1"/>
  <c r="CD171" i="3" s="1"/>
  <c r="CG170" i="3"/>
  <c r="CG169" i="3" s="1"/>
  <c r="CG168" i="3" s="1"/>
  <c r="CE170" i="3"/>
  <c r="CE169" i="3" s="1"/>
  <c r="CE168" i="3" s="1"/>
  <c r="CD170" i="3"/>
  <c r="CD169" i="3" s="1"/>
  <c r="CD168" i="3" s="1"/>
  <c r="CG167" i="3"/>
  <c r="CG166" i="3" s="1"/>
  <c r="CG165" i="3" s="1"/>
  <c r="CE167" i="3"/>
  <c r="CE166" i="3" s="1"/>
  <c r="CE165" i="3" s="1"/>
  <c r="CD167" i="3"/>
  <c r="CD166" i="3" s="1"/>
  <c r="CD165" i="3" s="1"/>
  <c r="CG163" i="3"/>
  <c r="CG162" i="3" s="1"/>
  <c r="CG161" i="3" s="1"/>
  <c r="CE163" i="3"/>
  <c r="CE162" i="3" s="1"/>
  <c r="CE161" i="3" s="1"/>
  <c r="CD163" i="3"/>
  <c r="CD162" i="3" s="1"/>
  <c r="CD161" i="3" s="1"/>
  <c r="CG157" i="3"/>
  <c r="CG156" i="3" s="1"/>
  <c r="CG155" i="3" s="1"/>
  <c r="CE157" i="3"/>
  <c r="CE156" i="3" s="1"/>
  <c r="CE155" i="3" s="1"/>
  <c r="CD157" i="3"/>
  <c r="CD156" i="3" s="1"/>
  <c r="CD155" i="3" s="1"/>
  <c r="CG145" i="3"/>
  <c r="CG144" i="3" s="1"/>
  <c r="CG143" i="3" s="1"/>
  <c r="CG142" i="3" s="1"/>
  <c r="CE145" i="3"/>
  <c r="CE144" i="3" s="1"/>
  <c r="CE143" i="3" s="1"/>
  <c r="CE142" i="3" s="1"/>
  <c r="CD145" i="3"/>
  <c r="CD144" i="3" s="1"/>
  <c r="CD143" i="3" s="1"/>
  <c r="CD142" i="3" s="1"/>
  <c r="CG141" i="3"/>
  <c r="CG140" i="3" s="1"/>
  <c r="CG139" i="3" s="1"/>
  <c r="CE141" i="3"/>
  <c r="CE140" i="3" s="1"/>
  <c r="CE139" i="3" s="1"/>
  <c r="CD141" i="3"/>
  <c r="CD140" i="3" s="1"/>
  <c r="CD139" i="3" s="1"/>
  <c r="CG138" i="3"/>
  <c r="CG137" i="3" s="1"/>
  <c r="CG136" i="3" s="1"/>
  <c r="CE138" i="3"/>
  <c r="CE137" i="3" s="1"/>
  <c r="CE136" i="3" s="1"/>
  <c r="CD138" i="3"/>
  <c r="CD137" i="3" s="1"/>
  <c r="CD136" i="3" s="1"/>
  <c r="CG134" i="3"/>
  <c r="CG133" i="3" s="1"/>
  <c r="CG132" i="3" s="1"/>
  <c r="CG131" i="3" s="1"/>
  <c r="CF134" i="3"/>
  <c r="CF133" i="3" s="1"/>
  <c r="CF132" i="3" s="1"/>
  <c r="CF131" i="3" s="1"/>
  <c r="CD134" i="3"/>
  <c r="CD133" i="3" s="1"/>
  <c r="CD132" i="3" s="1"/>
  <c r="CD131" i="3" s="1"/>
  <c r="CG129" i="3"/>
  <c r="CG128" i="3" s="1"/>
  <c r="CG127" i="3" s="1"/>
  <c r="CE129" i="3"/>
  <c r="CE128" i="3" s="1"/>
  <c r="CE127" i="3" s="1"/>
  <c r="CD129" i="3"/>
  <c r="CD128" i="3" s="1"/>
  <c r="CD127" i="3" s="1"/>
  <c r="CG126" i="3"/>
  <c r="CG125" i="3" s="1"/>
  <c r="CE126" i="3"/>
  <c r="CE125" i="3" s="1"/>
  <c r="CD126" i="3"/>
  <c r="CD125" i="3" s="1"/>
  <c r="CG124" i="3"/>
  <c r="CG123" i="3" s="1"/>
  <c r="CE124" i="3"/>
  <c r="CE123" i="3" s="1"/>
  <c r="CD124" i="3"/>
  <c r="CD123" i="3" s="1"/>
  <c r="CG122" i="3"/>
  <c r="CG121" i="3" s="1"/>
  <c r="CE122" i="3"/>
  <c r="CE121" i="3" s="1"/>
  <c r="CD122" i="3"/>
  <c r="CD121" i="3" s="1"/>
  <c r="CG117" i="3"/>
  <c r="CG116" i="3" s="1"/>
  <c r="CF117" i="3"/>
  <c r="CF116" i="3" s="1"/>
  <c r="CD117" i="3"/>
  <c r="CD116" i="3" s="1"/>
  <c r="CF115" i="3"/>
  <c r="CF114" i="3" s="1"/>
  <c r="CE115" i="3"/>
  <c r="CE114" i="3" s="1"/>
  <c r="CD115" i="3"/>
  <c r="CD114" i="3" s="1"/>
  <c r="CF113" i="3"/>
  <c r="CF112" i="3" s="1"/>
  <c r="CE113" i="3"/>
  <c r="CE112" i="3" s="1"/>
  <c r="CD113" i="3"/>
  <c r="CD112" i="3" s="1"/>
  <c r="CG108" i="3"/>
  <c r="CE108" i="3"/>
  <c r="CE107" i="3" s="1"/>
  <c r="CD108" i="3"/>
  <c r="CD107" i="3" s="1"/>
  <c r="CG105" i="3"/>
  <c r="CG104" i="3" s="1"/>
  <c r="CG103" i="3" s="1"/>
  <c r="CF105" i="3"/>
  <c r="CF104" i="3" s="1"/>
  <c r="CF103" i="3" s="1"/>
  <c r="CD105" i="3"/>
  <c r="CD104" i="3" s="1"/>
  <c r="CD103" i="3" s="1"/>
  <c r="CG102" i="3"/>
  <c r="CG101" i="3" s="1"/>
  <c r="CG100" i="3" s="1"/>
  <c r="CE102" i="3"/>
  <c r="CE101" i="3" s="1"/>
  <c r="CE100" i="3" s="1"/>
  <c r="CD102" i="3"/>
  <c r="CD101" i="3" s="1"/>
  <c r="CD100" i="3" s="1"/>
  <c r="CG90" i="3"/>
  <c r="CG89" i="3" s="1"/>
  <c r="CG88" i="3" s="1"/>
  <c r="CE90" i="3"/>
  <c r="CE89" i="3" s="1"/>
  <c r="CE88" i="3" s="1"/>
  <c r="CD90" i="3"/>
  <c r="CD89" i="3" s="1"/>
  <c r="CD88" i="3" s="1"/>
  <c r="CG99" i="3"/>
  <c r="CG98" i="3" s="1"/>
  <c r="CG97" i="3" s="1"/>
  <c r="CE99" i="3"/>
  <c r="CE98" i="3" s="1"/>
  <c r="CE97" i="3" s="1"/>
  <c r="CD99" i="3"/>
  <c r="CD98" i="3" s="1"/>
  <c r="CD97" i="3" s="1"/>
  <c r="CG96" i="3"/>
  <c r="CG95" i="3" s="1"/>
  <c r="CG94" i="3" s="1"/>
  <c r="CE96" i="3"/>
  <c r="CE95" i="3" s="1"/>
  <c r="CE94" i="3" s="1"/>
  <c r="CD96" i="3"/>
  <c r="CD95" i="3" s="1"/>
  <c r="CD94" i="3" s="1"/>
  <c r="CG93" i="3"/>
  <c r="CG92" i="3" s="1"/>
  <c r="CG91" i="3" s="1"/>
  <c r="CE93" i="3"/>
  <c r="CE92" i="3" s="1"/>
  <c r="CE91" i="3" s="1"/>
  <c r="CD93" i="3"/>
  <c r="CD92" i="3" s="1"/>
  <c r="CD91" i="3" s="1"/>
  <c r="CG87" i="3"/>
  <c r="CG86" i="3" s="1"/>
  <c r="CG85" i="3" s="1"/>
  <c r="CF87" i="3"/>
  <c r="CF86" i="3" s="1"/>
  <c r="CF85" i="3" s="1"/>
  <c r="CD87" i="3"/>
  <c r="CD86" i="3" s="1"/>
  <c r="CD85" i="3" s="1"/>
  <c r="CG83" i="3"/>
  <c r="CG82" i="3" s="1"/>
  <c r="CG81" i="3" s="1"/>
  <c r="CG80" i="3" s="1"/>
  <c r="CE83" i="3"/>
  <c r="CE82" i="3" s="1"/>
  <c r="CE81" i="3" s="1"/>
  <c r="CE80" i="3" s="1"/>
  <c r="CD83" i="3"/>
  <c r="CD82" i="3" s="1"/>
  <c r="CD81" i="3" s="1"/>
  <c r="CD80" i="3" s="1"/>
  <c r="CF79" i="3"/>
  <c r="CF78" i="3" s="1"/>
  <c r="CF77" i="3" s="1"/>
  <c r="CE79" i="3"/>
  <c r="CE78" i="3" s="1"/>
  <c r="CE77" i="3" s="1"/>
  <c r="CG76" i="3"/>
  <c r="CG75" i="3" s="1"/>
  <c r="CG74" i="3" s="1"/>
  <c r="CE76" i="3"/>
  <c r="CE75" i="3" s="1"/>
  <c r="CE74" i="3" s="1"/>
  <c r="CD76" i="3"/>
  <c r="CD75" i="3" s="1"/>
  <c r="CD74" i="3" s="1"/>
  <c r="CG73" i="3"/>
  <c r="CG72" i="3" s="1"/>
  <c r="CG71" i="3" s="1"/>
  <c r="CE73" i="3"/>
  <c r="CE72" i="3" s="1"/>
  <c r="CE71" i="3" s="1"/>
  <c r="CD73" i="3"/>
  <c r="CD72" i="3" s="1"/>
  <c r="CD71" i="3" s="1"/>
  <c r="CF70" i="3"/>
  <c r="CF69" i="3" s="1"/>
  <c r="CF68" i="3" s="1"/>
  <c r="CE70" i="3"/>
  <c r="CE69" i="3" s="1"/>
  <c r="CE68" i="3" s="1"/>
  <c r="CG67" i="3"/>
  <c r="CG66" i="3" s="1"/>
  <c r="CE67" i="3"/>
  <c r="CE66" i="3" s="1"/>
  <c r="CD67" i="3"/>
  <c r="CD66" i="3" s="1"/>
  <c r="CG65" i="3"/>
  <c r="CG64" i="3" s="1"/>
  <c r="CE65" i="3"/>
  <c r="CE64" i="3" s="1"/>
  <c r="CD65" i="3"/>
  <c r="CD64" i="3" s="1"/>
  <c r="CG61" i="3"/>
  <c r="CG60" i="3" s="1"/>
  <c r="CG59" i="3" s="1"/>
  <c r="CG58" i="3" s="1"/>
  <c r="CF61" i="3"/>
  <c r="CF60" i="3" s="1"/>
  <c r="CF59" i="3" s="1"/>
  <c r="CF58" i="3" s="1"/>
  <c r="CD61" i="3"/>
  <c r="CD60" i="3" s="1"/>
  <c r="CD59" i="3" s="1"/>
  <c r="CD58" i="3" s="1"/>
  <c r="CF57" i="3"/>
  <c r="CF56" i="3" s="1"/>
  <c r="CF55" i="3" s="1"/>
  <c r="CE57" i="3"/>
  <c r="CE56" i="3" s="1"/>
  <c r="CE55" i="3" s="1"/>
  <c r="CG54" i="3"/>
  <c r="CG53" i="3" s="1"/>
  <c r="CG52" i="3" s="1"/>
  <c r="CE54" i="3"/>
  <c r="CE53" i="3" s="1"/>
  <c r="CE52" i="3" s="1"/>
  <c r="CD54" i="3"/>
  <c r="CD53" i="3" s="1"/>
  <c r="CD52" i="3" s="1"/>
  <c r="CG51" i="3"/>
  <c r="CG50" i="3" s="1"/>
  <c r="CG49" i="3" s="1"/>
  <c r="CE51" i="3"/>
  <c r="CE50" i="3" s="1"/>
  <c r="CE49" i="3" s="1"/>
  <c r="CD51" i="3"/>
  <c r="CD50" i="3" s="1"/>
  <c r="CD49" i="3" s="1"/>
  <c r="CG48" i="3"/>
  <c r="CG47" i="3" s="1"/>
  <c r="CG46" i="3" s="1"/>
  <c r="CE48" i="3"/>
  <c r="CE47" i="3" s="1"/>
  <c r="CE46" i="3" s="1"/>
  <c r="CD48" i="3"/>
  <c r="CD47" i="3" s="1"/>
  <c r="CD46" i="3" s="1"/>
  <c r="CG45" i="3"/>
  <c r="CG44" i="3" s="1"/>
  <c r="CE45" i="3"/>
  <c r="CE44" i="3" s="1"/>
  <c r="CD45" i="3"/>
  <c r="CD44" i="3" s="1"/>
  <c r="CG41" i="3"/>
  <c r="CG40" i="3" s="1"/>
  <c r="CE41" i="3"/>
  <c r="CE40" i="3" s="1"/>
  <c r="CD41" i="3"/>
  <c r="CD40" i="3" s="1"/>
  <c r="CG39" i="3"/>
  <c r="CG38" i="3" s="1"/>
  <c r="CE39" i="3"/>
  <c r="CE38" i="3" s="1"/>
  <c r="CD39" i="3"/>
  <c r="CD38" i="3" s="1"/>
  <c r="CG36" i="3"/>
  <c r="CG35" i="3" s="1"/>
  <c r="CG34" i="3" s="1"/>
  <c r="CE36" i="3"/>
  <c r="CE35" i="3" s="1"/>
  <c r="CE34" i="3" s="1"/>
  <c r="CD36" i="3"/>
  <c r="CD35" i="3" s="1"/>
  <c r="CD34" i="3" s="1"/>
  <c r="CG12" i="3"/>
  <c r="CG11" i="3" s="1"/>
  <c r="CE12" i="3"/>
  <c r="CE11" i="3" s="1"/>
  <c r="CD12" i="3"/>
  <c r="CD11" i="3" s="1"/>
  <c r="CG10" i="3"/>
  <c r="CG9" i="3" s="1"/>
  <c r="CE10" i="3"/>
  <c r="CE9" i="3" s="1"/>
  <c r="CD10" i="3"/>
  <c r="CD9" i="3" s="1"/>
  <c r="BL448" i="3"/>
  <c r="BL447" i="3" s="1"/>
  <c r="BL446" i="3" s="1"/>
  <c r="BL445" i="3" s="1"/>
  <c r="BJ448" i="3"/>
  <c r="BJ447" i="3" s="1"/>
  <c r="BJ446" i="3" s="1"/>
  <c r="BJ445" i="3" s="1"/>
  <c r="BI448" i="3"/>
  <c r="BI447" i="3" s="1"/>
  <c r="BI446" i="3" s="1"/>
  <c r="BI445" i="3" s="1"/>
  <c r="BL444" i="3"/>
  <c r="BL443" i="3" s="1"/>
  <c r="BL442" i="3" s="1"/>
  <c r="BL441" i="3" s="1"/>
  <c r="BK444" i="3"/>
  <c r="BK443" i="3" s="1"/>
  <c r="BK442" i="3" s="1"/>
  <c r="BK441" i="3" s="1"/>
  <c r="BI444" i="3"/>
  <c r="BI443" i="3" s="1"/>
  <c r="BI442" i="3" s="1"/>
  <c r="BI441" i="3" s="1"/>
  <c r="BL439" i="3"/>
  <c r="BL438" i="3" s="1"/>
  <c r="BL437" i="3" s="1"/>
  <c r="BK439" i="3"/>
  <c r="BK438" i="3" s="1"/>
  <c r="BK437" i="3" s="1"/>
  <c r="BJ439" i="3"/>
  <c r="BJ438" i="3" s="1"/>
  <c r="BJ437" i="3" s="1"/>
  <c r="BI439" i="3"/>
  <c r="BI438" i="3" s="1"/>
  <c r="BI437" i="3" s="1"/>
  <c r="BK436" i="3"/>
  <c r="BK435" i="3" s="1"/>
  <c r="BJ436" i="3"/>
  <c r="BJ435" i="3" s="1"/>
  <c r="BK434" i="3"/>
  <c r="BK433" i="3" s="1"/>
  <c r="BJ434" i="3"/>
  <c r="BJ433" i="3" s="1"/>
  <c r="BL431" i="3"/>
  <c r="BL430" i="3" s="1"/>
  <c r="BL429" i="3" s="1"/>
  <c r="BJ431" i="3"/>
  <c r="BJ430" i="3" s="1"/>
  <c r="BJ429" i="3" s="1"/>
  <c r="BI431" i="3"/>
  <c r="BI430" i="3" s="1"/>
  <c r="BI429" i="3" s="1"/>
  <c r="BL428" i="3"/>
  <c r="BL427" i="3" s="1"/>
  <c r="BJ428" i="3"/>
  <c r="BJ427" i="3" s="1"/>
  <c r="BI428" i="3"/>
  <c r="BI427" i="3" s="1"/>
  <c r="BL426" i="3"/>
  <c r="BL425" i="3" s="1"/>
  <c r="BJ426" i="3"/>
  <c r="BJ425" i="3" s="1"/>
  <c r="BI426" i="3"/>
  <c r="BI425" i="3" s="1"/>
  <c r="BL423" i="3"/>
  <c r="BL422" i="3" s="1"/>
  <c r="BJ423" i="3"/>
  <c r="BJ422" i="3" s="1"/>
  <c r="BI423" i="3"/>
  <c r="BI422" i="3" s="1"/>
  <c r="BL421" i="3"/>
  <c r="BL420" i="3" s="1"/>
  <c r="BJ421" i="3"/>
  <c r="BJ420" i="3" s="1"/>
  <c r="BI421" i="3"/>
  <c r="BI420" i="3" s="1"/>
  <c r="BL412" i="3"/>
  <c r="BL411" i="3" s="1"/>
  <c r="BL410" i="3" s="1"/>
  <c r="BJ412" i="3"/>
  <c r="BJ411" i="3" s="1"/>
  <c r="BJ410" i="3" s="1"/>
  <c r="BI412" i="3"/>
  <c r="BI411" i="3" s="1"/>
  <c r="BI410" i="3" s="1"/>
  <c r="BL409" i="3"/>
  <c r="BL408" i="3" s="1"/>
  <c r="BL407" i="3" s="1"/>
  <c r="BK409" i="3"/>
  <c r="BK408" i="3" s="1"/>
  <c r="BK407" i="3" s="1"/>
  <c r="BI409" i="3"/>
  <c r="BI408" i="3" s="1"/>
  <c r="BI407" i="3" s="1"/>
  <c r="BI406" i="3" s="1"/>
  <c r="BL405" i="3"/>
  <c r="BL404" i="3" s="1"/>
  <c r="BL403" i="3" s="1"/>
  <c r="BK405" i="3"/>
  <c r="BK404" i="3" s="1"/>
  <c r="BK403" i="3" s="1"/>
  <c r="BI405" i="3"/>
  <c r="BI404" i="3" s="1"/>
  <c r="BI403" i="3" s="1"/>
  <c r="BL402" i="3"/>
  <c r="BK402" i="3"/>
  <c r="BI402" i="3"/>
  <c r="BL401" i="3"/>
  <c r="BK401" i="3"/>
  <c r="BI401" i="3"/>
  <c r="BL398" i="3"/>
  <c r="BL397" i="3" s="1"/>
  <c r="BL396" i="3" s="1"/>
  <c r="BK398" i="3"/>
  <c r="BK397" i="3" s="1"/>
  <c r="BK396" i="3" s="1"/>
  <c r="BI398" i="3"/>
  <c r="BI397" i="3" s="1"/>
  <c r="BI396" i="3" s="1"/>
  <c r="BL395" i="3"/>
  <c r="BL394" i="3" s="1"/>
  <c r="BL393" i="3" s="1"/>
  <c r="BK395" i="3"/>
  <c r="BK394" i="3" s="1"/>
  <c r="BK393" i="3" s="1"/>
  <c r="BI395" i="3"/>
  <c r="BI394" i="3" s="1"/>
  <c r="BI393" i="3" s="1"/>
  <c r="BL392" i="3"/>
  <c r="BL391" i="3" s="1"/>
  <c r="BL390" i="3" s="1"/>
  <c r="BK392" i="3"/>
  <c r="BK391" i="3" s="1"/>
  <c r="BK390" i="3" s="1"/>
  <c r="BJ392" i="3"/>
  <c r="BJ391" i="3" s="1"/>
  <c r="BJ390" i="3" s="1"/>
  <c r="BI392" i="3"/>
  <c r="BI391" i="3" s="1"/>
  <c r="BI390" i="3" s="1"/>
  <c r="BL389" i="3"/>
  <c r="BL388" i="3" s="1"/>
  <c r="BL387" i="3" s="1"/>
  <c r="BK389" i="3"/>
  <c r="BK388" i="3" s="1"/>
  <c r="BK387" i="3" s="1"/>
  <c r="BI389" i="3"/>
  <c r="BI388" i="3" s="1"/>
  <c r="BI387" i="3" s="1"/>
  <c r="BL385" i="3"/>
  <c r="BL384" i="3" s="1"/>
  <c r="BL383" i="3" s="1"/>
  <c r="BL382" i="3" s="1"/>
  <c r="BK385" i="3"/>
  <c r="BK384" i="3" s="1"/>
  <c r="BK383" i="3" s="1"/>
  <c r="BK382" i="3" s="1"/>
  <c r="BI385" i="3"/>
  <c r="BI384" i="3" s="1"/>
  <c r="BI383" i="3" s="1"/>
  <c r="BI382" i="3" s="1"/>
  <c r="BL381" i="3"/>
  <c r="BL380" i="3" s="1"/>
  <c r="BL379" i="3" s="1"/>
  <c r="BL378" i="3" s="1"/>
  <c r="BJ381" i="3"/>
  <c r="BJ380" i="3" s="1"/>
  <c r="BJ379" i="3" s="1"/>
  <c r="BJ378" i="3" s="1"/>
  <c r="BI381" i="3"/>
  <c r="BI380" i="3" s="1"/>
  <c r="BI379" i="3" s="1"/>
  <c r="BI378" i="3" s="1"/>
  <c r="BL376" i="3"/>
  <c r="BL375" i="3" s="1"/>
  <c r="BL374" i="3" s="1"/>
  <c r="BL373" i="3" s="1"/>
  <c r="BJ376" i="3"/>
  <c r="BJ375" i="3" s="1"/>
  <c r="BJ374" i="3" s="1"/>
  <c r="BJ373" i="3" s="1"/>
  <c r="BI376" i="3"/>
  <c r="BI375" i="3" s="1"/>
  <c r="BI374" i="3" s="1"/>
  <c r="BI373" i="3" s="1"/>
  <c r="BL369" i="3"/>
  <c r="BL368" i="3" s="1"/>
  <c r="BL367" i="3" s="1"/>
  <c r="BK369" i="3"/>
  <c r="BK368" i="3" s="1"/>
  <c r="BK367" i="3" s="1"/>
  <c r="BJ369" i="3"/>
  <c r="BJ368" i="3" s="1"/>
  <c r="BJ367" i="3" s="1"/>
  <c r="BI369" i="3"/>
  <c r="BI368" i="3" s="1"/>
  <c r="BI367" i="3" s="1"/>
  <c r="BL363" i="3"/>
  <c r="BL362" i="3" s="1"/>
  <c r="BL361" i="3" s="1"/>
  <c r="BK363" i="3"/>
  <c r="BK362" i="3" s="1"/>
  <c r="BK361" i="3" s="1"/>
  <c r="BJ363" i="3"/>
  <c r="BJ362" i="3" s="1"/>
  <c r="BJ361" i="3" s="1"/>
  <c r="BI363" i="3"/>
  <c r="BI362" i="3" s="1"/>
  <c r="BI361" i="3" s="1"/>
  <c r="BL360" i="3"/>
  <c r="BL359" i="3" s="1"/>
  <c r="BL358" i="3" s="1"/>
  <c r="BK360" i="3"/>
  <c r="BK359" i="3" s="1"/>
  <c r="BK358" i="3" s="1"/>
  <c r="BJ360" i="3"/>
  <c r="BJ359" i="3" s="1"/>
  <c r="BJ358" i="3" s="1"/>
  <c r="BI360" i="3"/>
  <c r="BI359" i="3" s="1"/>
  <c r="BI358" i="3" s="1"/>
  <c r="BK357" i="3"/>
  <c r="BK356" i="3" s="1"/>
  <c r="BJ357" i="3"/>
  <c r="BJ356" i="3" s="1"/>
  <c r="BK355" i="3"/>
  <c r="BK354" i="3" s="1"/>
  <c r="BJ355" i="3"/>
  <c r="BJ354" i="3" s="1"/>
  <c r="BL372" i="3"/>
  <c r="BL371" i="3" s="1"/>
  <c r="BL370" i="3" s="1"/>
  <c r="BJ372" i="3"/>
  <c r="BJ371" i="3" s="1"/>
  <c r="BJ370" i="3" s="1"/>
  <c r="BI372" i="3"/>
  <c r="BI371" i="3" s="1"/>
  <c r="BI370" i="3" s="1"/>
  <c r="BL352" i="3"/>
  <c r="BL351" i="3" s="1"/>
  <c r="BJ352" i="3"/>
  <c r="BJ351" i="3" s="1"/>
  <c r="BI352" i="3"/>
  <c r="BI351" i="3" s="1"/>
  <c r="BL350" i="3"/>
  <c r="BL349" i="3" s="1"/>
  <c r="BJ350" i="3"/>
  <c r="BJ349" i="3" s="1"/>
  <c r="BI350" i="3"/>
  <c r="BI349" i="3" s="1"/>
  <c r="BL347" i="3"/>
  <c r="BL346" i="3" s="1"/>
  <c r="BL345" i="3" s="1"/>
  <c r="BJ347" i="3"/>
  <c r="BJ346" i="3" s="1"/>
  <c r="BJ345" i="3" s="1"/>
  <c r="BI347" i="3"/>
  <c r="BI346" i="3" s="1"/>
  <c r="BI345" i="3" s="1"/>
  <c r="BL344" i="3"/>
  <c r="BL343" i="3" s="1"/>
  <c r="BL342" i="3" s="1"/>
  <c r="BJ344" i="3"/>
  <c r="BJ343" i="3" s="1"/>
  <c r="BJ342" i="3" s="1"/>
  <c r="BI344" i="3"/>
  <c r="BI343" i="3" s="1"/>
  <c r="BI342" i="3" s="1"/>
  <c r="BL341" i="3"/>
  <c r="BL340" i="3" s="1"/>
  <c r="BL339" i="3" s="1"/>
  <c r="BK341" i="3"/>
  <c r="BK340" i="3" s="1"/>
  <c r="BK339" i="3" s="1"/>
  <c r="BI341" i="3"/>
  <c r="BI340" i="3" s="1"/>
  <c r="BI339" i="3" s="1"/>
  <c r="BL333" i="3"/>
  <c r="BL332" i="3" s="1"/>
  <c r="BL331" i="3" s="1"/>
  <c r="BK333" i="3"/>
  <c r="BK332" i="3" s="1"/>
  <c r="BK331" i="3" s="1"/>
  <c r="BI333" i="3"/>
  <c r="BI332" i="3" s="1"/>
  <c r="BI331" i="3" s="1"/>
  <c r="BL330" i="3"/>
  <c r="BL329" i="3" s="1"/>
  <c r="BJ330" i="3"/>
  <c r="BJ329" i="3" s="1"/>
  <c r="BI330" i="3"/>
  <c r="BI329" i="3" s="1"/>
  <c r="BL328" i="3"/>
  <c r="BL327" i="3" s="1"/>
  <c r="BJ328" i="3"/>
  <c r="BJ327" i="3" s="1"/>
  <c r="BI328" i="3"/>
  <c r="BI327" i="3" s="1"/>
  <c r="BL326" i="3"/>
  <c r="BL325" i="3" s="1"/>
  <c r="BJ326" i="3"/>
  <c r="BJ325" i="3" s="1"/>
  <c r="BI326" i="3"/>
  <c r="BI325" i="3" s="1"/>
  <c r="BL323" i="3"/>
  <c r="BL322" i="3" s="1"/>
  <c r="BL321" i="3" s="1"/>
  <c r="BJ323" i="3"/>
  <c r="BJ322" i="3" s="1"/>
  <c r="BJ321" i="3" s="1"/>
  <c r="BI323" i="3"/>
  <c r="BI322" i="3" s="1"/>
  <c r="BI321" i="3" s="1"/>
  <c r="BL314" i="3"/>
  <c r="BL313" i="3" s="1"/>
  <c r="BJ314" i="3"/>
  <c r="BJ313" i="3" s="1"/>
  <c r="BI314" i="3"/>
  <c r="BI313" i="3" s="1"/>
  <c r="BL312" i="3"/>
  <c r="BL311" i="3" s="1"/>
  <c r="BJ312" i="3"/>
  <c r="BJ311" i="3" s="1"/>
  <c r="BI312" i="3"/>
  <c r="BI311" i="3" s="1"/>
  <c r="BL308" i="3"/>
  <c r="BL307" i="3" s="1"/>
  <c r="BL306" i="3" s="1"/>
  <c r="BK308" i="3"/>
  <c r="BK307" i="3" s="1"/>
  <c r="BK306" i="3" s="1"/>
  <c r="BI308" i="3"/>
  <c r="BI307" i="3" s="1"/>
  <c r="BI306" i="3" s="1"/>
  <c r="BP305" i="3"/>
  <c r="BO305" i="3"/>
  <c r="BO304" i="3" s="1"/>
  <c r="BO303" i="3" s="1"/>
  <c r="BN305" i="3"/>
  <c r="BN304" i="3" s="1"/>
  <c r="BN303" i="3" s="1"/>
  <c r="BM305" i="3"/>
  <c r="BM304" i="3" s="1"/>
  <c r="BM303" i="3" s="1"/>
  <c r="BL305" i="3"/>
  <c r="BL304" i="3" s="1"/>
  <c r="BL303" i="3" s="1"/>
  <c r="BK305" i="3"/>
  <c r="BK304" i="3" s="1"/>
  <c r="BK303" i="3" s="1"/>
  <c r="BJ305" i="3"/>
  <c r="BJ304" i="3" s="1"/>
  <c r="BJ303" i="3" s="1"/>
  <c r="BI305" i="3"/>
  <c r="BI304" i="3" s="1"/>
  <c r="BI303" i="3" s="1"/>
  <c r="BP304" i="3"/>
  <c r="BP303" i="3" s="1"/>
  <c r="BL302" i="3"/>
  <c r="BL301" i="3" s="1"/>
  <c r="BL300" i="3" s="1"/>
  <c r="BJ302" i="3"/>
  <c r="BJ301" i="3" s="1"/>
  <c r="BJ300" i="3" s="1"/>
  <c r="BI302" i="3"/>
  <c r="BI301" i="3" s="1"/>
  <c r="BI300" i="3" s="1"/>
  <c r="BL299" i="3"/>
  <c r="BL298" i="3" s="1"/>
  <c r="BL297" i="3" s="1"/>
  <c r="BJ299" i="3"/>
  <c r="BJ298" i="3" s="1"/>
  <c r="BJ297" i="3" s="1"/>
  <c r="BI299" i="3"/>
  <c r="BI298" i="3" s="1"/>
  <c r="BI297" i="3" s="1"/>
  <c r="BL293" i="3"/>
  <c r="BL292" i="3" s="1"/>
  <c r="BL291" i="3" s="1"/>
  <c r="BJ293" i="3"/>
  <c r="BJ292" i="3" s="1"/>
  <c r="BJ291" i="3" s="1"/>
  <c r="BI293" i="3"/>
  <c r="BI292" i="3" s="1"/>
  <c r="BI291" i="3" s="1"/>
  <c r="BL290" i="3"/>
  <c r="BL289" i="3" s="1"/>
  <c r="BL288" i="3" s="1"/>
  <c r="BJ290" i="3"/>
  <c r="BJ289" i="3" s="1"/>
  <c r="BJ288" i="3" s="1"/>
  <c r="BI290" i="3"/>
  <c r="BI289" i="3" s="1"/>
  <c r="BI288" i="3" s="1"/>
  <c r="BL287" i="3"/>
  <c r="BL286" i="3" s="1"/>
  <c r="BL285" i="3" s="1"/>
  <c r="BJ287" i="3"/>
  <c r="BJ286" i="3" s="1"/>
  <c r="BJ285" i="3" s="1"/>
  <c r="BI287" i="3"/>
  <c r="BI286" i="3" s="1"/>
  <c r="BI285" i="3" s="1"/>
  <c r="BL284" i="3"/>
  <c r="BL283" i="3" s="1"/>
  <c r="BL282" i="3" s="1"/>
  <c r="BK284" i="3"/>
  <c r="BK283" i="3" s="1"/>
  <c r="BK282" i="3" s="1"/>
  <c r="BI284" i="3"/>
  <c r="BI283" i="3" s="1"/>
  <c r="BI282" i="3" s="1"/>
  <c r="BL278" i="3"/>
  <c r="BL277" i="3" s="1"/>
  <c r="BL276" i="3" s="1"/>
  <c r="BJ278" i="3"/>
  <c r="BJ277" i="3" s="1"/>
  <c r="BJ276" i="3" s="1"/>
  <c r="BI278" i="3"/>
  <c r="BI277" i="3" s="1"/>
  <c r="BI276" i="3" s="1"/>
  <c r="BL275" i="3"/>
  <c r="BL274" i="3" s="1"/>
  <c r="BL273" i="3" s="1"/>
  <c r="BJ275" i="3"/>
  <c r="BJ274" i="3" s="1"/>
  <c r="BJ273" i="3" s="1"/>
  <c r="BI275" i="3"/>
  <c r="BI274" i="3" s="1"/>
  <c r="BI273" i="3" s="1"/>
  <c r="BL268" i="3"/>
  <c r="BL267" i="3" s="1"/>
  <c r="BL266" i="3" s="1"/>
  <c r="BK268" i="3"/>
  <c r="BK267" i="3" s="1"/>
  <c r="BK266" i="3" s="1"/>
  <c r="BJ268" i="3"/>
  <c r="BJ267" i="3" s="1"/>
  <c r="BJ266" i="3" s="1"/>
  <c r="BI268" i="3"/>
  <c r="BI267" i="3" s="1"/>
  <c r="BI266" i="3" s="1"/>
  <c r="BL253" i="3"/>
  <c r="BL252" i="3" s="1"/>
  <c r="BL251" i="3" s="1"/>
  <c r="BK253" i="3"/>
  <c r="BK252" i="3" s="1"/>
  <c r="BK251" i="3" s="1"/>
  <c r="BI253" i="3"/>
  <c r="BI252" i="3" s="1"/>
  <c r="BI251" i="3" s="1"/>
  <c r="BL250" i="3"/>
  <c r="BL249" i="3" s="1"/>
  <c r="BL248" i="3" s="1"/>
  <c r="BK250" i="3"/>
  <c r="BK249" i="3" s="1"/>
  <c r="BK248" i="3" s="1"/>
  <c r="BJ250" i="3"/>
  <c r="BJ249" i="3" s="1"/>
  <c r="BJ248" i="3" s="1"/>
  <c r="BI250" i="3"/>
  <c r="BI249" i="3" s="1"/>
  <c r="BI248" i="3" s="1"/>
  <c r="BL247" i="3"/>
  <c r="BL246" i="3" s="1"/>
  <c r="BL245" i="3" s="1"/>
  <c r="BK247" i="3"/>
  <c r="BK246" i="3" s="1"/>
  <c r="BK245" i="3" s="1"/>
  <c r="BJ247" i="3"/>
  <c r="BJ246" i="3" s="1"/>
  <c r="BJ245" i="3" s="1"/>
  <c r="BI247" i="3"/>
  <c r="BI246" i="3" s="1"/>
  <c r="BI245" i="3" s="1"/>
  <c r="BL265" i="3"/>
  <c r="BL264" i="3" s="1"/>
  <c r="BL263" i="3" s="1"/>
  <c r="BK265" i="3"/>
  <c r="BK264" i="3" s="1"/>
  <c r="BK263" i="3" s="1"/>
  <c r="BJ265" i="3"/>
  <c r="BJ264" i="3" s="1"/>
  <c r="BJ263" i="3" s="1"/>
  <c r="BI265" i="3"/>
  <c r="BI264" i="3" s="1"/>
  <c r="BI263" i="3" s="1"/>
  <c r="BL262" i="3"/>
  <c r="BL261" i="3" s="1"/>
  <c r="BL260" i="3" s="1"/>
  <c r="BK262" i="3"/>
  <c r="BK261" i="3" s="1"/>
  <c r="BK260" i="3" s="1"/>
  <c r="BJ262" i="3"/>
  <c r="BJ261" i="3" s="1"/>
  <c r="BJ260" i="3" s="1"/>
  <c r="BI262" i="3"/>
  <c r="BI261" i="3" s="1"/>
  <c r="BI260" i="3" s="1"/>
  <c r="BL244" i="3"/>
  <c r="BL243" i="3" s="1"/>
  <c r="BL242" i="3" s="1"/>
  <c r="BJ244" i="3"/>
  <c r="BJ243" i="3" s="1"/>
  <c r="BJ242" i="3" s="1"/>
  <c r="BI244" i="3"/>
  <c r="BI243" i="3" s="1"/>
  <c r="BI242" i="3" s="1"/>
  <c r="BL241" i="3"/>
  <c r="BL240" i="3" s="1"/>
  <c r="BL239" i="3" s="1"/>
  <c r="BJ241" i="3"/>
  <c r="BJ240" i="3" s="1"/>
  <c r="BJ239" i="3" s="1"/>
  <c r="BI241" i="3"/>
  <c r="BI240" i="3" s="1"/>
  <c r="BI239" i="3" s="1"/>
  <c r="BL238" i="3"/>
  <c r="BL237" i="3" s="1"/>
  <c r="BL236" i="3" s="1"/>
  <c r="BJ238" i="3"/>
  <c r="BJ237" i="3" s="1"/>
  <c r="BJ236" i="3" s="1"/>
  <c r="BI238" i="3"/>
  <c r="BI237" i="3" s="1"/>
  <c r="BI236" i="3" s="1"/>
  <c r="BL235" i="3"/>
  <c r="BL234" i="3" s="1"/>
  <c r="BL233" i="3" s="1"/>
  <c r="BJ235" i="3"/>
  <c r="BJ234" i="3" s="1"/>
  <c r="BJ233" i="3" s="1"/>
  <c r="BI235" i="3"/>
  <c r="BI234" i="3" s="1"/>
  <c r="BI233" i="3" s="1"/>
  <c r="BL232" i="3"/>
  <c r="BL231" i="3" s="1"/>
  <c r="BL230" i="3" s="1"/>
  <c r="BJ232" i="3"/>
  <c r="BJ231" i="3" s="1"/>
  <c r="BJ230" i="3" s="1"/>
  <c r="BI232" i="3"/>
  <c r="BI231" i="3" s="1"/>
  <c r="BI230" i="3" s="1"/>
  <c r="BL229" i="3"/>
  <c r="BL228" i="3" s="1"/>
  <c r="BL227" i="3" s="1"/>
  <c r="BJ229" i="3"/>
  <c r="BJ228" i="3" s="1"/>
  <c r="BJ227" i="3" s="1"/>
  <c r="BI229" i="3"/>
  <c r="BI228" i="3" s="1"/>
  <c r="BI227" i="3" s="1"/>
  <c r="BL256" i="3"/>
  <c r="BL255" i="3" s="1"/>
  <c r="BL254" i="3" s="1"/>
  <c r="BK256" i="3"/>
  <c r="BK255" i="3" s="1"/>
  <c r="BK254" i="3" s="1"/>
  <c r="BI256" i="3"/>
  <c r="BI255" i="3" s="1"/>
  <c r="BI254" i="3" s="1"/>
  <c r="BL226" i="3"/>
  <c r="BL225" i="3" s="1"/>
  <c r="BL224" i="3" s="1"/>
  <c r="BK226" i="3"/>
  <c r="BK225" i="3" s="1"/>
  <c r="BK224" i="3" s="1"/>
  <c r="BI226" i="3"/>
  <c r="BI225" i="3" s="1"/>
  <c r="BI224" i="3" s="1"/>
  <c r="BL216" i="3"/>
  <c r="BL215" i="3" s="1"/>
  <c r="BL214" i="3" s="1"/>
  <c r="BK216" i="3"/>
  <c r="BK215" i="3" s="1"/>
  <c r="BK214" i="3" s="1"/>
  <c r="BI216" i="3"/>
  <c r="BI215" i="3" s="1"/>
  <c r="BI214" i="3" s="1"/>
  <c r="BL222" i="3"/>
  <c r="BL221" i="3" s="1"/>
  <c r="BL220" i="3" s="1"/>
  <c r="BJ222" i="3"/>
  <c r="BJ221" i="3" s="1"/>
  <c r="BJ220" i="3" s="1"/>
  <c r="BI222" i="3"/>
  <c r="BI221" i="3" s="1"/>
  <c r="BI220" i="3" s="1"/>
  <c r="BL219" i="3"/>
  <c r="BL218" i="3" s="1"/>
  <c r="BL217" i="3" s="1"/>
  <c r="BK219" i="3"/>
  <c r="BK218" i="3" s="1"/>
  <c r="BK217" i="3" s="1"/>
  <c r="BJ219" i="3"/>
  <c r="BJ218" i="3" s="1"/>
  <c r="BJ217" i="3" s="1"/>
  <c r="BI219" i="3"/>
  <c r="BI218" i="3" s="1"/>
  <c r="BI217" i="3" s="1"/>
  <c r="BL213" i="3"/>
  <c r="BL212" i="3" s="1"/>
  <c r="BL211" i="3" s="1"/>
  <c r="BJ213" i="3"/>
  <c r="BJ212" i="3" s="1"/>
  <c r="BJ211" i="3" s="1"/>
  <c r="BI213" i="3"/>
  <c r="BI212" i="3" s="1"/>
  <c r="BI211" i="3" s="1"/>
  <c r="BL210" i="3"/>
  <c r="BL209" i="3" s="1"/>
  <c r="BL208" i="3" s="1"/>
  <c r="BJ210" i="3"/>
  <c r="BJ209" i="3" s="1"/>
  <c r="BJ208" i="3" s="1"/>
  <c r="BI210" i="3"/>
  <c r="BI209" i="3" s="1"/>
  <c r="BI208" i="3" s="1"/>
  <c r="BL207" i="3"/>
  <c r="BL206" i="3" s="1"/>
  <c r="BL205" i="3" s="1"/>
  <c r="BJ207" i="3"/>
  <c r="BJ206" i="3" s="1"/>
  <c r="BJ205" i="3" s="1"/>
  <c r="BI207" i="3"/>
  <c r="BI206" i="3" s="1"/>
  <c r="BI205" i="3" s="1"/>
  <c r="BL204" i="3"/>
  <c r="BL203" i="3" s="1"/>
  <c r="BL202" i="3" s="1"/>
  <c r="BJ204" i="3"/>
  <c r="BJ203" i="3" s="1"/>
  <c r="BJ202" i="3" s="1"/>
  <c r="BI204" i="3"/>
  <c r="BI203" i="3" s="1"/>
  <c r="BI202" i="3" s="1"/>
  <c r="BL201" i="3"/>
  <c r="BL200" i="3" s="1"/>
  <c r="BL199" i="3" s="1"/>
  <c r="BK201" i="3"/>
  <c r="BK200" i="3" s="1"/>
  <c r="BK199" i="3" s="1"/>
  <c r="BI201" i="3"/>
  <c r="BI200" i="3" s="1"/>
  <c r="BI199" i="3" s="1"/>
  <c r="BL196" i="3"/>
  <c r="BL195" i="3" s="1"/>
  <c r="BL194" i="3" s="1"/>
  <c r="BK196" i="3"/>
  <c r="BK195" i="3" s="1"/>
  <c r="BK194" i="3" s="1"/>
  <c r="BJ196" i="3"/>
  <c r="BJ195" i="3" s="1"/>
  <c r="BJ194" i="3" s="1"/>
  <c r="BI196" i="3"/>
  <c r="BI195" i="3" s="1"/>
  <c r="BI194" i="3" s="1"/>
  <c r="BL193" i="3"/>
  <c r="BL192" i="3" s="1"/>
  <c r="BL191" i="3" s="1"/>
  <c r="BK193" i="3"/>
  <c r="BK192" i="3" s="1"/>
  <c r="BK191" i="3" s="1"/>
  <c r="BJ193" i="3"/>
  <c r="BJ192" i="3" s="1"/>
  <c r="BJ191" i="3" s="1"/>
  <c r="BI193" i="3"/>
  <c r="BI192" i="3" s="1"/>
  <c r="BI191" i="3" s="1"/>
  <c r="BL190" i="3"/>
  <c r="BK190" i="3"/>
  <c r="BJ190" i="3"/>
  <c r="BI190" i="3"/>
  <c r="BL186" i="3"/>
  <c r="BL185" i="3" s="1"/>
  <c r="BL184" i="3" s="1"/>
  <c r="BL183" i="3" s="1"/>
  <c r="BK186" i="3"/>
  <c r="BK185" i="3" s="1"/>
  <c r="BK184" i="3" s="1"/>
  <c r="BK183" i="3" s="1"/>
  <c r="BJ186" i="3"/>
  <c r="BJ185" i="3" s="1"/>
  <c r="BJ184" i="3" s="1"/>
  <c r="BJ183" i="3" s="1"/>
  <c r="BI186" i="3"/>
  <c r="BI185" i="3" s="1"/>
  <c r="BI184" i="3" s="1"/>
  <c r="BI183" i="3" s="1"/>
  <c r="BL182" i="3"/>
  <c r="BL181" i="3" s="1"/>
  <c r="BL180" i="3" s="1"/>
  <c r="BK182" i="3"/>
  <c r="BK181" i="3" s="1"/>
  <c r="BK180" i="3" s="1"/>
  <c r="BJ182" i="3"/>
  <c r="BJ181" i="3" s="1"/>
  <c r="BJ180" i="3" s="1"/>
  <c r="BI182" i="3"/>
  <c r="BI181" i="3" s="1"/>
  <c r="BI180" i="3" s="1"/>
  <c r="BL179" i="3"/>
  <c r="BK179" i="3"/>
  <c r="BK178" i="3" s="1"/>
  <c r="BK177" i="3" s="1"/>
  <c r="BJ179" i="3"/>
  <c r="BJ178" i="3" s="1"/>
  <c r="BJ177" i="3" s="1"/>
  <c r="BI179" i="3"/>
  <c r="BI178" i="3" s="1"/>
  <c r="BI177" i="3" s="1"/>
  <c r="BL178" i="3"/>
  <c r="BL177" i="3" s="1"/>
  <c r="BL176" i="3"/>
  <c r="BL175" i="3" s="1"/>
  <c r="BL174" i="3" s="1"/>
  <c r="BJ176" i="3"/>
  <c r="BJ175" i="3" s="1"/>
  <c r="BJ174" i="3" s="1"/>
  <c r="BI176" i="3"/>
  <c r="BI175" i="3" s="1"/>
  <c r="BI174" i="3" s="1"/>
  <c r="BP173" i="3"/>
  <c r="BP172" i="3" s="1"/>
  <c r="BP171" i="3" s="1"/>
  <c r="BO173" i="3"/>
  <c r="BO172" i="3" s="1"/>
  <c r="BO171" i="3" s="1"/>
  <c r="BN173" i="3"/>
  <c r="BN172" i="3" s="1"/>
  <c r="BN171" i="3" s="1"/>
  <c r="BM173" i="3"/>
  <c r="BM172" i="3" s="1"/>
  <c r="BM171" i="3" s="1"/>
  <c r="BL173" i="3"/>
  <c r="BL172" i="3" s="1"/>
  <c r="BL171" i="3" s="1"/>
  <c r="BK173" i="3"/>
  <c r="BK172" i="3" s="1"/>
  <c r="BK171" i="3" s="1"/>
  <c r="BJ173" i="3"/>
  <c r="BJ172" i="3" s="1"/>
  <c r="BJ171" i="3" s="1"/>
  <c r="BI173" i="3"/>
  <c r="BI172" i="3" s="1"/>
  <c r="BI171" i="3" s="1"/>
  <c r="BL170" i="3"/>
  <c r="BL169" i="3" s="1"/>
  <c r="BL168" i="3" s="1"/>
  <c r="BJ170" i="3"/>
  <c r="BJ169" i="3" s="1"/>
  <c r="BJ168" i="3" s="1"/>
  <c r="BI170" i="3"/>
  <c r="BI169" i="3" s="1"/>
  <c r="BI168" i="3" s="1"/>
  <c r="BL167" i="3"/>
  <c r="BL166" i="3" s="1"/>
  <c r="BL165" i="3" s="1"/>
  <c r="BJ167" i="3"/>
  <c r="BJ166" i="3" s="1"/>
  <c r="BJ165" i="3" s="1"/>
  <c r="BI167" i="3"/>
  <c r="BI166" i="3" s="1"/>
  <c r="BI165" i="3" s="1"/>
  <c r="BL163" i="3"/>
  <c r="BL162" i="3" s="1"/>
  <c r="BL161" i="3" s="1"/>
  <c r="BJ163" i="3"/>
  <c r="BJ162" i="3" s="1"/>
  <c r="BJ161" i="3" s="1"/>
  <c r="BI163" i="3"/>
  <c r="BI162" i="3" s="1"/>
  <c r="BI161" i="3" s="1"/>
  <c r="BL157" i="3"/>
  <c r="BL156" i="3" s="1"/>
  <c r="BL155" i="3" s="1"/>
  <c r="BJ157" i="3"/>
  <c r="BJ156" i="3" s="1"/>
  <c r="BJ155" i="3" s="1"/>
  <c r="BI157" i="3"/>
  <c r="BI156" i="3" s="1"/>
  <c r="BI155" i="3" s="1"/>
  <c r="BP149" i="3"/>
  <c r="BP148" i="3" s="1"/>
  <c r="BP147" i="3" s="1"/>
  <c r="BP146" i="3" s="1"/>
  <c r="BO149" i="3"/>
  <c r="BO148" i="3" s="1"/>
  <c r="BO147" i="3" s="1"/>
  <c r="BO146" i="3" s="1"/>
  <c r="BN149" i="3"/>
  <c r="BN148" i="3" s="1"/>
  <c r="BN147" i="3" s="1"/>
  <c r="BN146" i="3" s="1"/>
  <c r="BM149" i="3"/>
  <c r="BM148" i="3" s="1"/>
  <c r="BM147" i="3" s="1"/>
  <c r="BM146" i="3" s="1"/>
  <c r="BL149" i="3"/>
  <c r="BL148" i="3" s="1"/>
  <c r="BL147" i="3" s="1"/>
  <c r="BL146" i="3" s="1"/>
  <c r="BK149" i="3"/>
  <c r="BK148" i="3" s="1"/>
  <c r="BK147" i="3" s="1"/>
  <c r="BK146" i="3" s="1"/>
  <c r="BJ149" i="3"/>
  <c r="BJ148" i="3" s="1"/>
  <c r="BJ147" i="3" s="1"/>
  <c r="BJ146" i="3" s="1"/>
  <c r="BI149" i="3"/>
  <c r="BI148" i="3" s="1"/>
  <c r="BI147" i="3" s="1"/>
  <c r="BI146" i="3" s="1"/>
  <c r="BL145" i="3"/>
  <c r="BL144" i="3" s="1"/>
  <c r="BL143" i="3" s="1"/>
  <c r="BL142" i="3" s="1"/>
  <c r="BJ145" i="3"/>
  <c r="BJ144" i="3" s="1"/>
  <c r="BJ143" i="3" s="1"/>
  <c r="BJ142" i="3" s="1"/>
  <c r="BI145" i="3"/>
  <c r="BI144" i="3" s="1"/>
  <c r="BI143" i="3" s="1"/>
  <c r="BI142" i="3" s="1"/>
  <c r="BL141" i="3"/>
  <c r="BL140" i="3" s="1"/>
  <c r="BL139" i="3" s="1"/>
  <c r="BJ141" i="3"/>
  <c r="BJ140" i="3" s="1"/>
  <c r="BJ139" i="3" s="1"/>
  <c r="BI141" i="3"/>
  <c r="BI140" i="3" s="1"/>
  <c r="BI139" i="3" s="1"/>
  <c r="BL138" i="3"/>
  <c r="BL137" i="3" s="1"/>
  <c r="BL136" i="3" s="1"/>
  <c r="BJ138" i="3"/>
  <c r="BJ137" i="3" s="1"/>
  <c r="BJ136" i="3" s="1"/>
  <c r="BI138" i="3"/>
  <c r="BI137" i="3" s="1"/>
  <c r="BI136" i="3" s="1"/>
  <c r="BL134" i="3"/>
  <c r="BL133" i="3" s="1"/>
  <c r="BL132" i="3" s="1"/>
  <c r="BL131" i="3" s="1"/>
  <c r="BK134" i="3"/>
  <c r="BK133" i="3" s="1"/>
  <c r="BK132" i="3" s="1"/>
  <c r="BK131" i="3" s="1"/>
  <c r="BI134" i="3"/>
  <c r="BI133" i="3" s="1"/>
  <c r="BI132" i="3" s="1"/>
  <c r="BI131" i="3" s="1"/>
  <c r="BL129" i="3"/>
  <c r="BL128" i="3" s="1"/>
  <c r="BL127" i="3" s="1"/>
  <c r="BJ129" i="3"/>
  <c r="BJ128" i="3" s="1"/>
  <c r="BJ127" i="3" s="1"/>
  <c r="BI129" i="3"/>
  <c r="BI128" i="3" s="1"/>
  <c r="BI127" i="3" s="1"/>
  <c r="BL126" i="3"/>
  <c r="BL125" i="3" s="1"/>
  <c r="BJ126" i="3"/>
  <c r="BJ125" i="3" s="1"/>
  <c r="BI126" i="3"/>
  <c r="BI125" i="3" s="1"/>
  <c r="BL124" i="3"/>
  <c r="BL123" i="3" s="1"/>
  <c r="BJ124" i="3"/>
  <c r="BJ123" i="3" s="1"/>
  <c r="BI124" i="3"/>
  <c r="BI123" i="3" s="1"/>
  <c r="BL122" i="3"/>
  <c r="BL121" i="3" s="1"/>
  <c r="BJ122" i="3"/>
  <c r="BJ121" i="3" s="1"/>
  <c r="BI122" i="3"/>
  <c r="BI121" i="3" s="1"/>
  <c r="BL117" i="3"/>
  <c r="BL116" i="3" s="1"/>
  <c r="BK117" i="3"/>
  <c r="BK116" i="3" s="1"/>
  <c r="BI117" i="3"/>
  <c r="BI116" i="3" s="1"/>
  <c r="BK115" i="3"/>
  <c r="BK114" i="3" s="1"/>
  <c r="BJ115" i="3"/>
  <c r="BJ114" i="3" s="1"/>
  <c r="BI115" i="3"/>
  <c r="BI114" i="3" s="1"/>
  <c r="BK113" i="3"/>
  <c r="BK112" i="3" s="1"/>
  <c r="BJ113" i="3"/>
  <c r="BJ112" i="3" s="1"/>
  <c r="BI113" i="3"/>
  <c r="BI112" i="3" s="1"/>
  <c r="BL108" i="3"/>
  <c r="BL107" i="3" s="1"/>
  <c r="BJ108" i="3"/>
  <c r="BJ107" i="3" s="1"/>
  <c r="BI108" i="3"/>
  <c r="BI107" i="3" s="1"/>
  <c r="BL105" i="3"/>
  <c r="BL104" i="3" s="1"/>
  <c r="BL103" i="3" s="1"/>
  <c r="BK105" i="3"/>
  <c r="BK104" i="3" s="1"/>
  <c r="BK103" i="3" s="1"/>
  <c r="BI105" i="3"/>
  <c r="BI104" i="3" s="1"/>
  <c r="BI103" i="3" s="1"/>
  <c r="BL102" i="3"/>
  <c r="BL101" i="3" s="1"/>
  <c r="BL100" i="3" s="1"/>
  <c r="BJ102" i="3"/>
  <c r="BJ101" i="3" s="1"/>
  <c r="BJ100" i="3" s="1"/>
  <c r="BI102" i="3"/>
  <c r="BI101" i="3" s="1"/>
  <c r="BI100" i="3" s="1"/>
  <c r="BL90" i="3"/>
  <c r="BL89" i="3" s="1"/>
  <c r="BL88" i="3" s="1"/>
  <c r="BJ90" i="3"/>
  <c r="BJ89" i="3" s="1"/>
  <c r="BJ88" i="3" s="1"/>
  <c r="BI90" i="3"/>
  <c r="BI89" i="3" s="1"/>
  <c r="BI88" i="3" s="1"/>
  <c r="BL99" i="3"/>
  <c r="BL98" i="3" s="1"/>
  <c r="BL97" i="3" s="1"/>
  <c r="BJ99" i="3"/>
  <c r="BJ98" i="3" s="1"/>
  <c r="BJ97" i="3" s="1"/>
  <c r="BI99" i="3"/>
  <c r="BI98" i="3" s="1"/>
  <c r="BI97" i="3" s="1"/>
  <c r="BL96" i="3"/>
  <c r="BL95" i="3" s="1"/>
  <c r="BL94" i="3" s="1"/>
  <c r="BJ96" i="3"/>
  <c r="BJ95" i="3" s="1"/>
  <c r="BJ94" i="3" s="1"/>
  <c r="BI96" i="3"/>
  <c r="BI95" i="3" s="1"/>
  <c r="BI94" i="3" s="1"/>
  <c r="BL93" i="3"/>
  <c r="BL92" i="3" s="1"/>
  <c r="BL91" i="3" s="1"/>
  <c r="BJ93" i="3"/>
  <c r="BJ92" i="3" s="1"/>
  <c r="BJ91" i="3" s="1"/>
  <c r="BI93" i="3"/>
  <c r="BI92" i="3" s="1"/>
  <c r="BI91" i="3" s="1"/>
  <c r="BL87" i="3"/>
  <c r="BL86" i="3" s="1"/>
  <c r="BL85" i="3" s="1"/>
  <c r="BK87" i="3"/>
  <c r="BK86" i="3" s="1"/>
  <c r="BK85" i="3" s="1"/>
  <c r="BI87" i="3"/>
  <c r="BI86" i="3" s="1"/>
  <c r="BI85" i="3" s="1"/>
  <c r="BL83" i="3"/>
  <c r="BL82" i="3" s="1"/>
  <c r="BL81" i="3" s="1"/>
  <c r="BL80" i="3" s="1"/>
  <c r="BJ83" i="3"/>
  <c r="BJ82" i="3" s="1"/>
  <c r="BJ81" i="3" s="1"/>
  <c r="BJ80" i="3" s="1"/>
  <c r="BI83" i="3"/>
  <c r="BI82" i="3" s="1"/>
  <c r="BI81" i="3" s="1"/>
  <c r="BI80" i="3" s="1"/>
  <c r="BK79" i="3"/>
  <c r="BK78" i="3" s="1"/>
  <c r="BK77" i="3" s="1"/>
  <c r="BJ79" i="3"/>
  <c r="BJ78" i="3" s="1"/>
  <c r="BJ77" i="3" s="1"/>
  <c r="BL76" i="3"/>
  <c r="BL75" i="3" s="1"/>
  <c r="BL74" i="3" s="1"/>
  <c r="BJ76" i="3"/>
  <c r="BJ75" i="3" s="1"/>
  <c r="BJ74" i="3" s="1"/>
  <c r="BI76" i="3"/>
  <c r="BI75" i="3" s="1"/>
  <c r="BI74" i="3" s="1"/>
  <c r="BL73" i="3"/>
  <c r="BL72" i="3" s="1"/>
  <c r="BL71" i="3" s="1"/>
  <c r="BJ73" i="3"/>
  <c r="BJ72" i="3" s="1"/>
  <c r="BJ71" i="3" s="1"/>
  <c r="BI73" i="3"/>
  <c r="BI72" i="3" s="1"/>
  <c r="BI71" i="3" s="1"/>
  <c r="BK70" i="3"/>
  <c r="BK69" i="3" s="1"/>
  <c r="BK68" i="3" s="1"/>
  <c r="BJ70" i="3"/>
  <c r="BJ69" i="3" s="1"/>
  <c r="BJ68" i="3" s="1"/>
  <c r="BL67" i="3"/>
  <c r="BL66" i="3" s="1"/>
  <c r="BJ67" i="3"/>
  <c r="BJ66" i="3" s="1"/>
  <c r="BI67" i="3"/>
  <c r="BI66" i="3" s="1"/>
  <c r="BL65" i="3"/>
  <c r="BL64" i="3" s="1"/>
  <c r="BJ65" i="3"/>
  <c r="BJ64" i="3" s="1"/>
  <c r="BI65" i="3"/>
  <c r="BI64" i="3" s="1"/>
  <c r="BL61" i="3"/>
  <c r="BL60" i="3" s="1"/>
  <c r="BL59" i="3" s="1"/>
  <c r="BL58" i="3" s="1"/>
  <c r="BK61" i="3"/>
  <c r="BK60" i="3" s="1"/>
  <c r="BK59" i="3" s="1"/>
  <c r="BK58" i="3" s="1"/>
  <c r="BI61" i="3"/>
  <c r="BI60" i="3" s="1"/>
  <c r="BI59" i="3" s="1"/>
  <c r="BI58" i="3" s="1"/>
  <c r="BK57" i="3"/>
  <c r="BK56" i="3" s="1"/>
  <c r="BK55" i="3" s="1"/>
  <c r="BJ57" i="3"/>
  <c r="BJ56" i="3" s="1"/>
  <c r="BJ55" i="3" s="1"/>
  <c r="BL54" i="3"/>
  <c r="BL53" i="3" s="1"/>
  <c r="BL52" i="3" s="1"/>
  <c r="BJ54" i="3"/>
  <c r="BJ53" i="3" s="1"/>
  <c r="BJ52" i="3" s="1"/>
  <c r="BI54" i="3"/>
  <c r="BI53" i="3" s="1"/>
  <c r="BI52" i="3" s="1"/>
  <c r="BL51" i="3"/>
  <c r="BL50" i="3" s="1"/>
  <c r="BL49" i="3" s="1"/>
  <c r="BJ51" i="3"/>
  <c r="BJ50" i="3" s="1"/>
  <c r="BJ49" i="3" s="1"/>
  <c r="BI51" i="3"/>
  <c r="BI50" i="3" s="1"/>
  <c r="BI49" i="3" s="1"/>
  <c r="BL48" i="3"/>
  <c r="BL47" i="3" s="1"/>
  <c r="BL46" i="3" s="1"/>
  <c r="BJ48" i="3"/>
  <c r="BJ47" i="3" s="1"/>
  <c r="BJ46" i="3" s="1"/>
  <c r="BI48" i="3"/>
  <c r="BI47" i="3" s="1"/>
  <c r="BI46" i="3" s="1"/>
  <c r="BL45" i="3"/>
  <c r="BL44" i="3" s="1"/>
  <c r="BJ45" i="3"/>
  <c r="BJ44" i="3" s="1"/>
  <c r="BI45" i="3"/>
  <c r="BI44" i="3" s="1"/>
  <c r="BL41" i="3"/>
  <c r="BL40" i="3" s="1"/>
  <c r="BJ41" i="3"/>
  <c r="BJ40" i="3" s="1"/>
  <c r="BI41" i="3"/>
  <c r="BI40" i="3" s="1"/>
  <c r="BL39" i="3"/>
  <c r="BL38" i="3" s="1"/>
  <c r="BJ39" i="3"/>
  <c r="BJ38" i="3" s="1"/>
  <c r="BI39" i="3"/>
  <c r="BI38" i="3" s="1"/>
  <c r="BL36" i="3"/>
  <c r="BL35" i="3" s="1"/>
  <c r="BL34" i="3" s="1"/>
  <c r="BJ36" i="3"/>
  <c r="BJ35" i="3" s="1"/>
  <c r="BJ34" i="3" s="1"/>
  <c r="BI36" i="3"/>
  <c r="BI35" i="3" s="1"/>
  <c r="BI34" i="3" s="1"/>
  <c r="BL12" i="3"/>
  <c r="BL11" i="3" s="1"/>
  <c r="BJ12" i="3"/>
  <c r="BJ11" i="3" s="1"/>
  <c r="BI12" i="3"/>
  <c r="BI11" i="3" s="1"/>
  <c r="BL10" i="3"/>
  <c r="BL9" i="3" s="1"/>
  <c r="BJ10" i="3"/>
  <c r="BJ9" i="3" s="1"/>
  <c r="BI10" i="3"/>
  <c r="BI9" i="3" s="1"/>
  <c r="CD406" i="3" l="1"/>
  <c r="BL406" i="3"/>
  <c r="CG406" i="3"/>
  <c r="BI269" i="3"/>
  <c r="CD198" i="3"/>
  <c r="CD269" i="3"/>
  <c r="BL198" i="3"/>
  <c r="BL269" i="3"/>
  <c r="CG198" i="3"/>
  <c r="CG269" i="3"/>
  <c r="BI198" i="3"/>
  <c r="CF353" i="3"/>
  <c r="CD440" i="3"/>
  <c r="CE106" i="3"/>
  <c r="BI8" i="3"/>
  <c r="BI7" i="3" s="1"/>
  <c r="BJ106" i="3"/>
  <c r="CD419" i="3"/>
  <c r="BL154" i="3"/>
  <c r="BL106" i="3"/>
  <c r="BL84" i="3" s="1"/>
  <c r="CG37" i="3"/>
  <c r="BK400" i="3"/>
  <c r="BK399" i="3" s="1"/>
  <c r="BK386" i="3" s="1"/>
  <c r="BI440" i="3"/>
  <c r="CD187" i="3"/>
  <c r="BJ324" i="3"/>
  <c r="CE187" i="3"/>
  <c r="CG310" i="3"/>
  <c r="CG309" i="3" s="1"/>
  <c r="BL348" i="3"/>
  <c r="CG419" i="3"/>
  <c r="CD400" i="3"/>
  <c r="CD399" i="3" s="1"/>
  <c r="CD386" i="3" s="1"/>
  <c r="BL419" i="3"/>
  <c r="BJ348" i="3"/>
  <c r="BI400" i="3"/>
  <c r="BI399" i="3" s="1"/>
  <c r="BI386" i="3" s="1"/>
  <c r="CG400" i="3"/>
  <c r="CG399" i="3" s="1"/>
  <c r="CG386" i="3" s="1"/>
  <c r="CF400" i="3"/>
  <c r="CF399" i="3" s="1"/>
  <c r="CF386" i="3" s="1"/>
  <c r="CD310" i="3"/>
  <c r="CD309" i="3" s="1"/>
  <c r="CF187" i="3"/>
  <c r="BL324" i="3"/>
  <c r="BL315" i="3" s="1"/>
  <c r="BJ424" i="3"/>
  <c r="CE310" i="3"/>
  <c r="CE309" i="3" s="1"/>
  <c r="BI419" i="3"/>
  <c r="BL187" i="3"/>
  <c r="CG187" i="3"/>
  <c r="BI106" i="3"/>
  <c r="BI84" i="3" s="1"/>
  <c r="BJ120" i="3"/>
  <c r="BJ119" i="3" s="1"/>
  <c r="BJ118" i="3" s="1"/>
  <c r="BI111" i="3"/>
  <c r="BI110" i="3" s="1"/>
  <c r="BI109" i="3" s="1"/>
  <c r="CG324" i="3"/>
  <c r="CG315" i="3" s="1"/>
  <c r="CE424" i="3"/>
  <c r="BI63" i="3"/>
  <c r="CD106" i="3"/>
  <c r="CD84" i="3" s="1"/>
  <c r="CG8" i="3"/>
  <c r="CG7" i="3" s="1"/>
  <c r="CD324" i="3"/>
  <c r="CD315" i="3" s="1"/>
  <c r="CD348" i="3"/>
  <c r="BL400" i="3"/>
  <c r="BL399" i="3" s="1"/>
  <c r="BL386" i="3" s="1"/>
  <c r="CD37" i="3"/>
  <c r="CE120" i="3"/>
  <c r="CE119" i="3" s="1"/>
  <c r="CE118" i="3" s="1"/>
  <c r="CD154" i="3"/>
  <c r="BI348" i="3"/>
  <c r="CE63" i="3"/>
  <c r="CE62" i="3" s="1"/>
  <c r="CD223" i="3"/>
  <c r="CG223" i="3"/>
  <c r="CE348" i="3"/>
  <c r="CE419" i="3"/>
  <c r="BI120" i="3"/>
  <c r="BI119" i="3" s="1"/>
  <c r="BI118" i="3" s="1"/>
  <c r="BK111" i="3"/>
  <c r="BK110" i="3" s="1"/>
  <c r="BK109" i="3" s="1"/>
  <c r="BL120" i="3"/>
  <c r="BL119" i="3" s="1"/>
  <c r="BL118" i="3" s="1"/>
  <c r="BL164" i="3"/>
  <c r="BJ419" i="3"/>
  <c r="CE324" i="3"/>
  <c r="BJ164" i="3"/>
  <c r="BI324" i="3"/>
  <c r="BI315" i="3" s="1"/>
  <c r="BJ63" i="3"/>
  <c r="BJ62" i="3" s="1"/>
  <c r="BL135" i="3"/>
  <c r="BL130" i="3" s="1"/>
  <c r="BI164" i="3"/>
  <c r="CE37" i="3"/>
  <c r="CE13" i="3" s="1"/>
  <c r="CG440" i="3"/>
  <c r="BI223" i="3"/>
  <c r="BJ353" i="3"/>
  <c r="CE353" i="3"/>
  <c r="CD424" i="3"/>
  <c r="CG63" i="3"/>
  <c r="CD111" i="3"/>
  <c r="CD110" i="3" s="1"/>
  <c r="CD109" i="3" s="1"/>
  <c r="CG120" i="3"/>
  <c r="CG119" i="3" s="1"/>
  <c r="CG118" i="3" s="1"/>
  <c r="CD120" i="3"/>
  <c r="CD119" i="3" s="1"/>
  <c r="CD118" i="3" s="1"/>
  <c r="CG348" i="3"/>
  <c r="CD63" i="3"/>
  <c r="CD135" i="3"/>
  <c r="CE135" i="3"/>
  <c r="CE154" i="3"/>
  <c r="CG424" i="3"/>
  <c r="BL63" i="3"/>
  <c r="BI135" i="3"/>
  <c r="BL440" i="3"/>
  <c r="CG107" i="3"/>
  <c r="CG106" i="3"/>
  <c r="CG84" i="3" s="1"/>
  <c r="CG135" i="3"/>
  <c r="CG154" i="3"/>
  <c r="CE164" i="3"/>
  <c r="CF111" i="3"/>
  <c r="CF110" i="3" s="1"/>
  <c r="CF109" i="3" s="1"/>
  <c r="CD164" i="3"/>
  <c r="BJ135" i="3"/>
  <c r="CG164" i="3"/>
  <c r="BJ154" i="3"/>
  <c r="CE8" i="3"/>
  <c r="CE7" i="3" s="1"/>
  <c r="BK187" i="3"/>
  <c r="BL223" i="3"/>
  <c r="BL310" i="3"/>
  <c r="BL309" i="3" s="1"/>
  <c r="BI424" i="3"/>
  <c r="CD8" i="3"/>
  <c r="CD7" i="3" s="1"/>
  <c r="BJ37" i="3"/>
  <c r="BJ13" i="3" s="1"/>
  <c r="BJ310" i="3"/>
  <c r="BJ309" i="3" s="1"/>
  <c r="BI310" i="3"/>
  <c r="BI309" i="3" s="1"/>
  <c r="CE432" i="3"/>
  <c r="BK432" i="3"/>
  <c r="BJ187" i="3"/>
  <c r="BL424" i="3"/>
  <c r="BI187" i="3"/>
  <c r="BI154" i="3"/>
  <c r="BK353" i="3"/>
  <c r="CF432" i="3"/>
  <c r="BJ8" i="3"/>
  <c r="BJ7" i="3" s="1"/>
  <c r="BJ432" i="3"/>
  <c r="BI37" i="3"/>
  <c r="BL37" i="3"/>
  <c r="BL8" i="3"/>
  <c r="BL7" i="3" s="1"/>
  <c r="CG479" i="1"/>
  <c r="CF479" i="1"/>
  <c r="CE479" i="1"/>
  <c r="CD479" i="1"/>
  <c r="CF473" i="1"/>
  <c r="CF472" i="1" s="1"/>
  <c r="CE473" i="1"/>
  <c r="CE472" i="1" s="1"/>
  <c r="CF471" i="1"/>
  <c r="CF470" i="1" s="1"/>
  <c r="CF469" i="1" s="1"/>
  <c r="CG470" i="1"/>
  <c r="CG469" i="1" s="1"/>
  <c r="CE470" i="1"/>
  <c r="CE469" i="1" s="1"/>
  <c r="CD470" i="1"/>
  <c r="CD469" i="1" s="1"/>
  <c r="CF468" i="1"/>
  <c r="CF467" i="1" s="1"/>
  <c r="CF466" i="1" s="1"/>
  <c r="CG467" i="1"/>
  <c r="CG466" i="1" s="1"/>
  <c r="CE467" i="1"/>
  <c r="CE466" i="1" s="1"/>
  <c r="CD467" i="1"/>
  <c r="CD466" i="1" s="1"/>
  <c r="CF462" i="1"/>
  <c r="CG461" i="1"/>
  <c r="CE461" i="1"/>
  <c r="CD461" i="1"/>
  <c r="CF460" i="1"/>
  <c r="CG459" i="1"/>
  <c r="CE459" i="1"/>
  <c r="CE458" i="1" s="1"/>
  <c r="CE457" i="1" s="1"/>
  <c r="CE456" i="1" s="1"/>
  <c r="CE455" i="1" s="1"/>
  <c r="CD459" i="1"/>
  <c r="CD458" i="1" s="1"/>
  <c r="CD457" i="1" s="1"/>
  <c r="CD456" i="1" s="1"/>
  <c r="CD455" i="1" s="1"/>
  <c r="CF454" i="1"/>
  <c r="CF453" i="1" s="1"/>
  <c r="CF452" i="1" s="1"/>
  <c r="CF451" i="1" s="1"/>
  <c r="CG453" i="1"/>
  <c r="CG452" i="1" s="1"/>
  <c r="CG451" i="1" s="1"/>
  <c r="CE453" i="1"/>
  <c r="CE452" i="1" s="1"/>
  <c r="CE451" i="1" s="1"/>
  <c r="CD453" i="1"/>
  <c r="CD452" i="1" s="1"/>
  <c r="CD451" i="1" s="1"/>
  <c r="CE450" i="1"/>
  <c r="CG449" i="1"/>
  <c r="CG448" i="1" s="1"/>
  <c r="CG447" i="1" s="1"/>
  <c r="CF449" i="1"/>
  <c r="CF448" i="1" s="1"/>
  <c r="CF447" i="1" s="1"/>
  <c r="CD449" i="1"/>
  <c r="CD448" i="1" s="1"/>
  <c r="CD447" i="1" s="1"/>
  <c r="CF445" i="1"/>
  <c r="CG444" i="1"/>
  <c r="CE444" i="1"/>
  <c r="CD444" i="1"/>
  <c r="CG443" i="1"/>
  <c r="CG442" i="1" s="1"/>
  <c r="CE443" i="1"/>
  <c r="CE442" i="1" s="1"/>
  <c r="CD443" i="1"/>
  <c r="CD442" i="1" s="1"/>
  <c r="CF441" i="1"/>
  <c r="CF440" i="1" s="1"/>
  <c r="CF439" i="1" s="1"/>
  <c r="CF438" i="1" s="1"/>
  <c r="CG440" i="1"/>
  <c r="CG439" i="1" s="1"/>
  <c r="CG438" i="1" s="1"/>
  <c r="CE440" i="1"/>
  <c r="CE439" i="1" s="1"/>
  <c r="CE438" i="1" s="1"/>
  <c r="CD440" i="1"/>
  <c r="CD439" i="1" s="1"/>
  <c r="CD438" i="1" s="1"/>
  <c r="CF436" i="1"/>
  <c r="CF435" i="1" s="1"/>
  <c r="CE436" i="1"/>
  <c r="CE435" i="1" s="1"/>
  <c r="CF434" i="1"/>
  <c r="CG433" i="1"/>
  <c r="CE433" i="1"/>
  <c r="CD433" i="1"/>
  <c r="CF432" i="1"/>
  <c r="CF431" i="1" s="1"/>
  <c r="CG431" i="1"/>
  <c r="CE431" i="1"/>
  <c r="CD431" i="1"/>
  <c r="CE426" i="1"/>
  <c r="CE425" i="1" s="1"/>
  <c r="CE424" i="1" s="1"/>
  <c r="CE423" i="1" s="1"/>
  <c r="CG425" i="1"/>
  <c r="CG424" i="1" s="1"/>
  <c r="CG423" i="1" s="1"/>
  <c r="CF425" i="1"/>
  <c r="CF424" i="1" s="1"/>
  <c r="CF423" i="1" s="1"/>
  <c r="CD425" i="1"/>
  <c r="CD424" i="1" s="1"/>
  <c r="CD423" i="1" s="1"/>
  <c r="CE422" i="1"/>
  <c r="CG421" i="1"/>
  <c r="CG420" i="1" s="1"/>
  <c r="CF421" i="1"/>
  <c r="CF420" i="1" s="1"/>
  <c r="CD421" i="1"/>
  <c r="CD420" i="1" s="1"/>
  <c r="CE419" i="1"/>
  <c r="CE418" i="1"/>
  <c r="CG417" i="1"/>
  <c r="CG416" i="1" s="1"/>
  <c r="CF417" i="1"/>
  <c r="CF416" i="1" s="1"/>
  <c r="CD417" i="1"/>
  <c r="CD416" i="1" s="1"/>
  <c r="CE415" i="1"/>
  <c r="CG414" i="1"/>
  <c r="CG413" i="1" s="1"/>
  <c r="CF414" i="1"/>
  <c r="CF413" i="1" s="1"/>
  <c r="CD414" i="1"/>
  <c r="CD413" i="1" s="1"/>
  <c r="CE412" i="1"/>
  <c r="CG411" i="1"/>
  <c r="CG410" i="1" s="1"/>
  <c r="CF411" i="1"/>
  <c r="CF410" i="1" s="1"/>
  <c r="CD411" i="1"/>
  <c r="CD410" i="1" s="1"/>
  <c r="CE408" i="1"/>
  <c r="CG407" i="1"/>
  <c r="CG406" i="1" s="1"/>
  <c r="CG405" i="1" s="1"/>
  <c r="CF407" i="1"/>
  <c r="CF406" i="1" s="1"/>
  <c r="CF405" i="1" s="1"/>
  <c r="CD407" i="1"/>
  <c r="CD406" i="1" s="1"/>
  <c r="CD405" i="1" s="1"/>
  <c r="CE403" i="1"/>
  <c r="CG402" i="1"/>
  <c r="CG401" i="1" s="1"/>
  <c r="CF402" i="1"/>
  <c r="CF401" i="1" s="1"/>
  <c r="CD402" i="1"/>
  <c r="CD401" i="1" s="1"/>
  <c r="CF400" i="1"/>
  <c r="CF399" i="1" s="1"/>
  <c r="CG399" i="1"/>
  <c r="CE399" i="1"/>
  <c r="CD399" i="1"/>
  <c r="CF398" i="1"/>
  <c r="CG397" i="1"/>
  <c r="CE397" i="1"/>
  <c r="CD397" i="1"/>
  <c r="CF396" i="1"/>
  <c r="CG395" i="1"/>
  <c r="CE395" i="1"/>
  <c r="CE394" i="1" s="1"/>
  <c r="CD395" i="1"/>
  <c r="CF393" i="1"/>
  <c r="CF392" i="1" s="1"/>
  <c r="CF391" i="1" s="1"/>
  <c r="CG392" i="1"/>
  <c r="CE392" i="1"/>
  <c r="CE391" i="1" s="1"/>
  <c r="CD392" i="1"/>
  <c r="CD391" i="1" s="1"/>
  <c r="CG391" i="1"/>
  <c r="CF384" i="1"/>
  <c r="CF383" i="1" s="1"/>
  <c r="CG383" i="1"/>
  <c r="CE383" i="1"/>
  <c r="CD383" i="1"/>
  <c r="CF382" i="1"/>
  <c r="CG381" i="1"/>
  <c r="CE381" i="1"/>
  <c r="CD381" i="1"/>
  <c r="CD380" i="1" s="1"/>
  <c r="CD379" i="1" s="1"/>
  <c r="CE378" i="1"/>
  <c r="CE377" i="1" s="1"/>
  <c r="CE376" i="1" s="1"/>
  <c r="CG377" i="1"/>
  <c r="CF377" i="1"/>
  <c r="CF376" i="1" s="1"/>
  <c r="CD377" i="1"/>
  <c r="CD376" i="1" s="1"/>
  <c r="CG376" i="1"/>
  <c r="CF372" i="1"/>
  <c r="CF371" i="1" s="1"/>
  <c r="CF370" i="1" s="1"/>
  <c r="CG371" i="1"/>
  <c r="CG370" i="1" s="1"/>
  <c r="CE371" i="1"/>
  <c r="CE370" i="1" s="1"/>
  <c r="CD371" i="1"/>
  <c r="CD370" i="1" s="1"/>
  <c r="CF369" i="1"/>
  <c r="CF368" i="1" s="1"/>
  <c r="CF367" i="1" s="1"/>
  <c r="CG368" i="1"/>
  <c r="CG367" i="1" s="1"/>
  <c r="CE368" i="1"/>
  <c r="CE367" i="1" s="1"/>
  <c r="CD368" i="1"/>
  <c r="CD367" i="1" s="1"/>
  <c r="CF363" i="1"/>
  <c r="CF293" i="3" s="1"/>
  <c r="CF292" i="3" s="1"/>
  <c r="CF291" i="3" s="1"/>
  <c r="CG362" i="1"/>
  <c r="CG361" i="1" s="1"/>
  <c r="CE362" i="1"/>
  <c r="CE361" i="1" s="1"/>
  <c r="CD362" i="1"/>
  <c r="CD361" i="1" s="1"/>
  <c r="CF360" i="1"/>
  <c r="CF290" i="3" s="1"/>
  <c r="CF289" i="3" s="1"/>
  <c r="CF288" i="3" s="1"/>
  <c r="CG359" i="1"/>
  <c r="CE359" i="1"/>
  <c r="CE358" i="1" s="1"/>
  <c r="CD359" i="1"/>
  <c r="CD358" i="1" s="1"/>
  <c r="CG358" i="1"/>
  <c r="CF357" i="1"/>
  <c r="CF356" i="1" s="1"/>
  <c r="CF355" i="1" s="1"/>
  <c r="CG356" i="1"/>
  <c r="CG355" i="1" s="1"/>
  <c r="CE356" i="1"/>
  <c r="CE355" i="1" s="1"/>
  <c r="CD356" i="1"/>
  <c r="CD355" i="1" s="1"/>
  <c r="CG352" i="1"/>
  <c r="CG351" i="1" s="1"/>
  <c r="CF352" i="1"/>
  <c r="CF351" i="1" s="1"/>
  <c r="CE352" i="1"/>
  <c r="CE351" i="1" s="1"/>
  <c r="CD352" i="1"/>
  <c r="CD351" i="1" s="1"/>
  <c r="CE338" i="1"/>
  <c r="CE253" i="3" s="1"/>
  <c r="CE252" i="3" s="1"/>
  <c r="CE251" i="3" s="1"/>
  <c r="CG337" i="1"/>
  <c r="CG336" i="1" s="1"/>
  <c r="CF337" i="1"/>
  <c r="CF336" i="1" s="1"/>
  <c r="CD337" i="1"/>
  <c r="CD336" i="1" s="1"/>
  <c r="CG334" i="1"/>
  <c r="CG333" i="1" s="1"/>
  <c r="CF334" i="1"/>
  <c r="CF333" i="1" s="1"/>
  <c r="CE334" i="1"/>
  <c r="CE333" i="1" s="1"/>
  <c r="CD334" i="1"/>
  <c r="CD333" i="1" s="1"/>
  <c r="CG331" i="1"/>
  <c r="CF331" i="1"/>
  <c r="CE331" i="1"/>
  <c r="CE330" i="1" s="1"/>
  <c r="CD331" i="1"/>
  <c r="CD330" i="1" s="1"/>
  <c r="CG330" i="1"/>
  <c r="CF330" i="1"/>
  <c r="CF350" i="1"/>
  <c r="CG349" i="1"/>
  <c r="CG348" i="1" s="1"/>
  <c r="CE349" i="1"/>
  <c r="CE348" i="1" s="1"/>
  <c r="CD349" i="1"/>
  <c r="CD348" i="1" s="1"/>
  <c r="CG346" i="1"/>
  <c r="CF346" i="1"/>
  <c r="CE346" i="1"/>
  <c r="CD346" i="1"/>
  <c r="CG345" i="1"/>
  <c r="CF345" i="1"/>
  <c r="CE345" i="1"/>
  <c r="CD345" i="1"/>
  <c r="CF329" i="1"/>
  <c r="CG328" i="1"/>
  <c r="CG327" i="1" s="1"/>
  <c r="CE328" i="1"/>
  <c r="CE327" i="1" s="1"/>
  <c r="CD328" i="1"/>
  <c r="CD327" i="1" s="1"/>
  <c r="CF326" i="1"/>
  <c r="CG325" i="1"/>
  <c r="CG324" i="1" s="1"/>
  <c r="CE325" i="1"/>
  <c r="CE324" i="1" s="1"/>
  <c r="CD325" i="1"/>
  <c r="CD324" i="1" s="1"/>
  <c r="CF323" i="1"/>
  <c r="CF238" i="3" s="1"/>
  <c r="CF237" i="3" s="1"/>
  <c r="CF236" i="3" s="1"/>
  <c r="CG322" i="1"/>
  <c r="CG321" i="1" s="1"/>
  <c r="CE322" i="1"/>
  <c r="CE321" i="1" s="1"/>
  <c r="CD322" i="1"/>
  <c r="CD321" i="1" s="1"/>
  <c r="CF320" i="1"/>
  <c r="CF235" i="3" s="1"/>
  <c r="CF234" i="3" s="1"/>
  <c r="CF233" i="3" s="1"/>
  <c r="CG319" i="1"/>
  <c r="CE319" i="1"/>
  <c r="CE318" i="1" s="1"/>
  <c r="CD319" i="1"/>
  <c r="CD318" i="1" s="1"/>
  <c r="CG318" i="1"/>
  <c r="CF317" i="1"/>
  <c r="CG316" i="1"/>
  <c r="CG315" i="1" s="1"/>
  <c r="CE316" i="1"/>
  <c r="CE315" i="1" s="1"/>
  <c r="CD316" i="1"/>
  <c r="CD315" i="1" s="1"/>
  <c r="CF314" i="1"/>
  <c r="CG313" i="1"/>
  <c r="CG312" i="1" s="1"/>
  <c r="CE313" i="1"/>
  <c r="CE312" i="1" s="1"/>
  <c r="CD313" i="1"/>
  <c r="CD312" i="1" s="1"/>
  <c r="CE341" i="1"/>
  <c r="CE340" i="1" s="1"/>
  <c r="CE339" i="1" s="1"/>
  <c r="CG340" i="1"/>
  <c r="CG339" i="1" s="1"/>
  <c r="CF340" i="1"/>
  <c r="CF339" i="1" s="1"/>
  <c r="CD340" i="1"/>
  <c r="CD339" i="1" s="1"/>
  <c r="CE311" i="1"/>
  <c r="CE310" i="1" s="1"/>
  <c r="CE309" i="1" s="1"/>
  <c r="CG310" i="1"/>
  <c r="CG309" i="1" s="1"/>
  <c r="CF310" i="1"/>
  <c r="CF309" i="1" s="1"/>
  <c r="CD310" i="1"/>
  <c r="CD309" i="1" s="1"/>
  <c r="CE301" i="1"/>
  <c r="CE216" i="3" s="1"/>
  <c r="CE215" i="3" s="1"/>
  <c r="CE214" i="3" s="1"/>
  <c r="CG300" i="1"/>
  <c r="CG299" i="1" s="1"/>
  <c r="CF300" i="1"/>
  <c r="CF299" i="1" s="1"/>
  <c r="CD300" i="1"/>
  <c r="CD299" i="1" s="1"/>
  <c r="CG306" i="1"/>
  <c r="CF306" i="1"/>
  <c r="CE306" i="1"/>
  <c r="CD306" i="1"/>
  <c r="CG305" i="1"/>
  <c r="CF305" i="1"/>
  <c r="CE305" i="1"/>
  <c r="CD305" i="1"/>
  <c r="CG303" i="1"/>
  <c r="CF303" i="1"/>
  <c r="CE303" i="1"/>
  <c r="CD303" i="1"/>
  <c r="CG302" i="1"/>
  <c r="CF302" i="1"/>
  <c r="CE302" i="1"/>
  <c r="CD302" i="1"/>
  <c r="CF298" i="1"/>
  <c r="CF213" i="3" s="1"/>
  <c r="CF212" i="3" s="1"/>
  <c r="CF211" i="3" s="1"/>
  <c r="CG297" i="1"/>
  <c r="CG296" i="1" s="1"/>
  <c r="CE297" i="1"/>
  <c r="CE296" i="1" s="1"/>
  <c r="CD297" i="1"/>
  <c r="CD296" i="1" s="1"/>
  <c r="CF295" i="1"/>
  <c r="CF294" i="1" s="1"/>
  <c r="CF293" i="1" s="1"/>
  <c r="CG294" i="1"/>
  <c r="CG293" i="1" s="1"/>
  <c r="CE294" i="1"/>
  <c r="CE293" i="1" s="1"/>
  <c r="CD294" i="1"/>
  <c r="CD293" i="1" s="1"/>
  <c r="CF292" i="1"/>
  <c r="CF291" i="1" s="1"/>
  <c r="CF290" i="1" s="1"/>
  <c r="CG291" i="1"/>
  <c r="CG290" i="1" s="1"/>
  <c r="CE291" i="1"/>
  <c r="CE290" i="1" s="1"/>
  <c r="CD291" i="1"/>
  <c r="CD290" i="1" s="1"/>
  <c r="CF289" i="1"/>
  <c r="CG288" i="1"/>
  <c r="CG287" i="1" s="1"/>
  <c r="CE288" i="1"/>
  <c r="CE287" i="1" s="1"/>
  <c r="CD288" i="1"/>
  <c r="CD287" i="1" s="1"/>
  <c r="CF286" i="1"/>
  <c r="CG285" i="1"/>
  <c r="CG284" i="1" s="1"/>
  <c r="CE285" i="1"/>
  <c r="CE284" i="1" s="1"/>
  <c r="CD285" i="1"/>
  <c r="CD284" i="1" s="1"/>
  <c r="CE283" i="1"/>
  <c r="CE282" i="1" s="1"/>
  <c r="CE281" i="1" s="1"/>
  <c r="CG282" i="1"/>
  <c r="CG281" i="1" s="1"/>
  <c r="CF282" i="1"/>
  <c r="CF281" i="1" s="1"/>
  <c r="CD282" i="1"/>
  <c r="CD281" i="1" s="1"/>
  <c r="CG275" i="1"/>
  <c r="CF275" i="1"/>
  <c r="CE275" i="1"/>
  <c r="CE274" i="1" s="1"/>
  <c r="CD275" i="1"/>
  <c r="CD274" i="1" s="1"/>
  <c r="CG274" i="1"/>
  <c r="CF274" i="1"/>
  <c r="CF272" i="1"/>
  <c r="CE272" i="1"/>
  <c r="CF270" i="1"/>
  <c r="CE270" i="1"/>
  <c r="CF268" i="1"/>
  <c r="CF267" i="1" s="1"/>
  <c r="CF266" i="1" s="1"/>
  <c r="CG267" i="1"/>
  <c r="CG266" i="1" s="1"/>
  <c r="CE267" i="1"/>
  <c r="CE266" i="1" s="1"/>
  <c r="CD267" i="1"/>
  <c r="CD266" i="1" s="1"/>
  <c r="CF265" i="1"/>
  <c r="CG264" i="1"/>
  <c r="CE264" i="1"/>
  <c r="CD264" i="1"/>
  <c r="CF263" i="1"/>
  <c r="CG262" i="1"/>
  <c r="CE262" i="1"/>
  <c r="CD262" i="1"/>
  <c r="CF260" i="1"/>
  <c r="CF259" i="1" s="1"/>
  <c r="CG259" i="1"/>
  <c r="CE259" i="1"/>
  <c r="CD259" i="1"/>
  <c r="CF258" i="1"/>
  <c r="CF257" i="1" s="1"/>
  <c r="CG257" i="1"/>
  <c r="CG256" i="1" s="1"/>
  <c r="CE257" i="1"/>
  <c r="CD257" i="1"/>
  <c r="CF251" i="1"/>
  <c r="CG250" i="1"/>
  <c r="CG249" i="1" s="1"/>
  <c r="CG248" i="1" s="1"/>
  <c r="CE250" i="1"/>
  <c r="CE249" i="1" s="1"/>
  <c r="CE248" i="1" s="1"/>
  <c r="CD250" i="1"/>
  <c r="CD249" i="1" s="1"/>
  <c r="CD248" i="1" s="1"/>
  <c r="CF246" i="1"/>
  <c r="CG245" i="1"/>
  <c r="CG244" i="1" s="1"/>
  <c r="CG243" i="1" s="1"/>
  <c r="CE245" i="1"/>
  <c r="CE244" i="1" s="1"/>
  <c r="CE243" i="1" s="1"/>
  <c r="CD245" i="1"/>
  <c r="CD244" i="1" s="1"/>
  <c r="CD243" i="1" s="1"/>
  <c r="CG241" i="1"/>
  <c r="CF241" i="1"/>
  <c r="CE241" i="1"/>
  <c r="CE240" i="1" s="1"/>
  <c r="CD241" i="1"/>
  <c r="CD240" i="1" s="1"/>
  <c r="CG240" i="1"/>
  <c r="CF240" i="1"/>
  <c r="CE239" i="1"/>
  <c r="CG238" i="1"/>
  <c r="CG237" i="1" s="1"/>
  <c r="CF238" i="1"/>
  <c r="CF237" i="1" s="1"/>
  <c r="CD238" i="1"/>
  <c r="CD237" i="1" s="1"/>
  <c r="CF235" i="1"/>
  <c r="CG234" i="1"/>
  <c r="CG233" i="1" s="1"/>
  <c r="CG232" i="1" s="1"/>
  <c r="CE234" i="1"/>
  <c r="CE233" i="1" s="1"/>
  <c r="CE232" i="1" s="1"/>
  <c r="CD234" i="1"/>
  <c r="CD233" i="1" s="1"/>
  <c r="CD232" i="1" s="1"/>
  <c r="CF230" i="1"/>
  <c r="CF229" i="1" s="1"/>
  <c r="CF228" i="1" s="1"/>
  <c r="CF227" i="1" s="1"/>
  <c r="CG229" i="1"/>
  <c r="CG228" i="1" s="1"/>
  <c r="CG227" i="1" s="1"/>
  <c r="CE229" i="1"/>
  <c r="CE228" i="1" s="1"/>
  <c r="CE227" i="1" s="1"/>
  <c r="CD229" i="1"/>
  <c r="CD228" i="1" s="1"/>
  <c r="CD227" i="1" s="1"/>
  <c r="CG219" i="1"/>
  <c r="CF219" i="1"/>
  <c r="CE219" i="1"/>
  <c r="CD219" i="1"/>
  <c r="CG218" i="1"/>
  <c r="CF218" i="1"/>
  <c r="CE218" i="1"/>
  <c r="CD218" i="1"/>
  <c r="CG213" i="1"/>
  <c r="CF213" i="1"/>
  <c r="CE213" i="1"/>
  <c r="CE212" i="1" s="1"/>
  <c r="CD213" i="1"/>
  <c r="CD212" i="1" s="1"/>
  <c r="CG212" i="1"/>
  <c r="CF212" i="1"/>
  <c r="CG210" i="1"/>
  <c r="CF210" i="1"/>
  <c r="CE210" i="1"/>
  <c r="CE209" i="1" s="1"/>
  <c r="CD210" i="1"/>
  <c r="CD209" i="1" s="1"/>
  <c r="CG209" i="1"/>
  <c r="CF209" i="1"/>
  <c r="CF207" i="1"/>
  <c r="CE207" i="1"/>
  <c r="CF205" i="1"/>
  <c r="CE205" i="1"/>
  <c r="CF223" i="1"/>
  <c r="CG222" i="1"/>
  <c r="CG221" i="1" s="1"/>
  <c r="CE222" i="1"/>
  <c r="CE221" i="1" s="1"/>
  <c r="CD222" i="1"/>
  <c r="CD221" i="1" s="1"/>
  <c r="CF203" i="1"/>
  <c r="CG202" i="1"/>
  <c r="CE202" i="1"/>
  <c r="CD202" i="1"/>
  <c r="CF201" i="1"/>
  <c r="CF200" i="1" s="1"/>
  <c r="CG200" i="1"/>
  <c r="CE200" i="1"/>
  <c r="CE199" i="1" s="1"/>
  <c r="CD200" i="1"/>
  <c r="CF198" i="1"/>
  <c r="CF197" i="1" s="1"/>
  <c r="CF196" i="1" s="1"/>
  <c r="CG197" i="1"/>
  <c r="CG196" i="1" s="1"/>
  <c r="CE197" i="1"/>
  <c r="CE196" i="1" s="1"/>
  <c r="CD197" i="1"/>
  <c r="CD196" i="1" s="1"/>
  <c r="CF195" i="1"/>
  <c r="CG194" i="1"/>
  <c r="CG193" i="1" s="1"/>
  <c r="CE194" i="1"/>
  <c r="CE193" i="1" s="1"/>
  <c r="CD194" i="1"/>
  <c r="CD193" i="1" s="1"/>
  <c r="CE192" i="1"/>
  <c r="CE191" i="1" s="1"/>
  <c r="CE190" i="1" s="1"/>
  <c r="CG191" i="1"/>
  <c r="CG190" i="1" s="1"/>
  <c r="CF191" i="1"/>
  <c r="CF190" i="1" s="1"/>
  <c r="CD191" i="1"/>
  <c r="CD190" i="1" s="1"/>
  <c r="CE187" i="1"/>
  <c r="CE186" i="1" s="1"/>
  <c r="CE185" i="1" s="1"/>
  <c r="CG186" i="1"/>
  <c r="CG185" i="1" s="1"/>
  <c r="CF186" i="1"/>
  <c r="CF185" i="1" s="1"/>
  <c r="CD186" i="1"/>
  <c r="CD185" i="1" s="1"/>
  <c r="CF184" i="1"/>
  <c r="CG183" i="1"/>
  <c r="CG182" i="1" s="1"/>
  <c r="CE183" i="1"/>
  <c r="CE182" i="1" s="1"/>
  <c r="CD183" i="1"/>
  <c r="CD182" i="1" s="1"/>
  <c r="CF178" i="1"/>
  <c r="CG177" i="1"/>
  <c r="CG176" i="1" s="1"/>
  <c r="CE177" i="1"/>
  <c r="CE176" i="1" s="1"/>
  <c r="CD177" i="1"/>
  <c r="CD176" i="1" s="1"/>
  <c r="CF175" i="1"/>
  <c r="CG174" i="1"/>
  <c r="CG173" i="1" s="1"/>
  <c r="CE174" i="1"/>
  <c r="CE173" i="1" s="1"/>
  <c r="CD174" i="1"/>
  <c r="CD173" i="1" s="1"/>
  <c r="CG166" i="1"/>
  <c r="CG165" i="1" s="1"/>
  <c r="CE166" i="1"/>
  <c r="CE165" i="1" s="1"/>
  <c r="CD166" i="1"/>
  <c r="CD165" i="1" s="1"/>
  <c r="CF165" i="1"/>
  <c r="CG163" i="1"/>
  <c r="CF163" i="1"/>
  <c r="CE163" i="1"/>
  <c r="CD163" i="1"/>
  <c r="CG162" i="1"/>
  <c r="CF162" i="1"/>
  <c r="CE162" i="1"/>
  <c r="CD162" i="1"/>
  <c r="CG160" i="1"/>
  <c r="CF160" i="1"/>
  <c r="CE160" i="1"/>
  <c r="CD160" i="1"/>
  <c r="CG159" i="1"/>
  <c r="CF159" i="1"/>
  <c r="CF158" i="1" s="1"/>
  <c r="CE159" i="1"/>
  <c r="CD159" i="1"/>
  <c r="CG156" i="1"/>
  <c r="CF156" i="1"/>
  <c r="CE156" i="1"/>
  <c r="CD156" i="1"/>
  <c r="CG155" i="1"/>
  <c r="CG154" i="1" s="1"/>
  <c r="CF155" i="1"/>
  <c r="CF154" i="1" s="1"/>
  <c r="CE155" i="1"/>
  <c r="CE154" i="1" s="1"/>
  <c r="CD155" i="1"/>
  <c r="CD154" i="1" s="1"/>
  <c r="CG152" i="1"/>
  <c r="CF152" i="1"/>
  <c r="CE152" i="1"/>
  <c r="CD152" i="1"/>
  <c r="CG151" i="1"/>
  <c r="CF151" i="1"/>
  <c r="CE151" i="1"/>
  <c r="CD151" i="1"/>
  <c r="CG149" i="1"/>
  <c r="CF149" i="1"/>
  <c r="CE149" i="1"/>
  <c r="CD149" i="1"/>
  <c r="CG148" i="1"/>
  <c r="CF148" i="1"/>
  <c r="CE148" i="1"/>
  <c r="CD148" i="1"/>
  <c r="CF147" i="1"/>
  <c r="CF146" i="1" s="1"/>
  <c r="CF145" i="1" s="1"/>
  <c r="CG146" i="1"/>
  <c r="CG145" i="1" s="1"/>
  <c r="CE146" i="1"/>
  <c r="CE145" i="1" s="1"/>
  <c r="CD146" i="1"/>
  <c r="CD145" i="1" s="1"/>
  <c r="CK143" i="1"/>
  <c r="CJ143" i="1"/>
  <c r="CJ142" i="1" s="1"/>
  <c r="CI143" i="1"/>
  <c r="CI142" i="1" s="1"/>
  <c r="CH143" i="1"/>
  <c r="CG143" i="1"/>
  <c r="CF143" i="1"/>
  <c r="CF142" i="1" s="1"/>
  <c r="CE143" i="1"/>
  <c r="CE142" i="1" s="1"/>
  <c r="CD143" i="1"/>
  <c r="CK142" i="1"/>
  <c r="CH142" i="1"/>
  <c r="CG142" i="1"/>
  <c r="CD142" i="1"/>
  <c r="CF141" i="1"/>
  <c r="CG140" i="1"/>
  <c r="CG139" i="1" s="1"/>
  <c r="CE140" i="1"/>
  <c r="CE139" i="1" s="1"/>
  <c r="CD140" i="1"/>
  <c r="CD139" i="1" s="1"/>
  <c r="CF138" i="1"/>
  <c r="CG137" i="1"/>
  <c r="CG136" i="1" s="1"/>
  <c r="CE137" i="1"/>
  <c r="CE136" i="1" s="1"/>
  <c r="CD137" i="1"/>
  <c r="CD136" i="1" s="1"/>
  <c r="CF134" i="1"/>
  <c r="CF133" i="1" s="1"/>
  <c r="CF132" i="1" s="1"/>
  <c r="CG133" i="1"/>
  <c r="CG132" i="1" s="1"/>
  <c r="CE133" i="1"/>
  <c r="CE132" i="1" s="1"/>
  <c r="CD133" i="1"/>
  <c r="CD132" i="1" s="1"/>
  <c r="CF128" i="1"/>
  <c r="CG127" i="1"/>
  <c r="CG126" i="1" s="1"/>
  <c r="CE127" i="1"/>
  <c r="CE126" i="1" s="1"/>
  <c r="CD127" i="1"/>
  <c r="CD126" i="1" s="1"/>
  <c r="CK119" i="1"/>
  <c r="CJ119" i="1"/>
  <c r="CI119" i="1"/>
  <c r="CH119" i="1"/>
  <c r="CG119" i="1"/>
  <c r="CF119" i="1"/>
  <c r="CE119" i="1"/>
  <c r="CD119" i="1"/>
  <c r="CK118" i="1"/>
  <c r="CK117" i="1" s="1"/>
  <c r="CJ118" i="1"/>
  <c r="CJ117" i="1" s="1"/>
  <c r="CI118" i="1"/>
  <c r="CI117" i="1" s="1"/>
  <c r="CH118" i="1"/>
  <c r="CH117" i="1" s="1"/>
  <c r="CG118" i="1"/>
  <c r="CG117" i="1" s="1"/>
  <c r="CF118" i="1"/>
  <c r="CF117" i="1" s="1"/>
  <c r="CE118" i="1"/>
  <c r="CE117" i="1" s="1"/>
  <c r="CD118" i="1"/>
  <c r="CD117" i="1" s="1"/>
  <c r="CF116" i="1"/>
  <c r="CG115" i="1"/>
  <c r="CG114" i="1" s="1"/>
  <c r="CG113" i="1" s="1"/>
  <c r="CE115" i="1"/>
  <c r="CE114" i="1" s="1"/>
  <c r="CE113" i="1" s="1"/>
  <c r="CD115" i="1"/>
  <c r="CD114" i="1" s="1"/>
  <c r="CD113" i="1" s="1"/>
  <c r="CF112" i="1"/>
  <c r="CF111" i="1" s="1"/>
  <c r="CF110" i="1" s="1"/>
  <c r="CG111" i="1"/>
  <c r="CG110" i="1" s="1"/>
  <c r="CE111" i="1"/>
  <c r="CE110" i="1" s="1"/>
  <c r="CD111" i="1"/>
  <c r="CD110" i="1" s="1"/>
  <c r="CF109" i="1"/>
  <c r="CG108" i="1"/>
  <c r="CG107" i="1" s="1"/>
  <c r="CE108" i="1"/>
  <c r="CE107" i="1" s="1"/>
  <c r="CD108" i="1"/>
  <c r="CD107" i="1" s="1"/>
  <c r="CE105" i="1"/>
  <c r="CE104" i="1" s="1"/>
  <c r="CE103" i="1" s="1"/>
  <c r="CE102" i="1" s="1"/>
  <c r="CG104" i="1"/>
  <c r="CG103" i="1" s="1"/>
  <c r="CG102" i="1" s="1"/>
  <c r="CF104" i="1"/>
  <c r="CF103" i="1" s="1"/>
  <c r="CF102" i="1" s="1"/>
  <c r="CD104" i="1"/>
  <c r="CD103" i="1" s="1"/>
  <c r="CD102" i="1" s="1"/>
  <c r="CF100" i="1"/>
  <c r="CG99" i="1"/>
  <c r="CG98" i="1" s="1"/>
  <c r="CE99" i="1"/>
  <c r="CE98" i="1" s="1"/>
  <c r="CD99" i="1"/>
  <c r="CD98" i="1" s="1"/>
  <c r="CF97" i="1"/>
  <c r="CF96" i="1" s="1"/>
  <c r="CG96" i="1"/>
  <c r="CE96" i="1"/>
  <c r="CD96" i="1"/>
  <c r="CF95" i="1"/>
  <c r="CF94" i="1" s="1"/>
  <c r="CG94" i="1"/>
  <c r="CE94" i="1"/>
  <c r="CD94" i="1"/>
  <c r="CF93" i="1"/>
  <c r="CG92" i="1"/>
  <c r="CE92" i="1"/>
  <c r="CE91" i="1" s="1"/>
  <c r="CD92" i="1"/>
  <c r="CD91" i="1" s="1"/>
  <c r="CE88" i="1"/>
  <c r="CG87" i="1"/>
  <c r="CF87" i="1"/>
  <c r="CD87" i="1"/>
  <c r="CG86" i="1"/>
  <c r="CF85" i="1"/>
  <c r="CE85" i="1"/>
  <c r="CD85" i="1"/>
  <c r="CG84" i="1"/>
  <c r="CF83" i="1"/>
  <c r="CF481" i="1" s="1"/>
  <c r="CE83" i="1"/>
  <c r="CE481" i="1" s="1"/>
  <c r="CD83" i="1"/>
  <c r="CE79" i="1"/>
  <c r="CE78" i="1" s="1"/>
  <c r="CE77" i="1" s="1"/>
  <c r="CG78" i="1"/>
  <c r="CG77" i="1" s="1"/>
  <c r="CF78" i="1"/>
  <c r="CF77" i="1" s="1"/>
  <c r="CF76" i="1"/>
  <c r="CG75" i="1"/>
  <c r="CG74" i="1" s="1"/>
  <c r="CE75" i="1"/>
  <c r="CE74" i="1" s="1"/>
  <c r="CD75" i="1"/>
  <c r="CD74" i="1" s="1"/>
  <c r="CF64" i="1"/>
  <c r="CF63" i="1" s="1"/>
  <c r="CF62" i="1" s="1"/>
  <c r="CG63" i="1"/>
  <c r="CG62" i="1" s="1"/>
  <c r="CE63" i="1"/>
  <c r="CE62" i="1" s="1"/>
  <c r="CD63" i="1"/>
  <c r="CD62" i="1" s="1"/>
  <c r="CF73" i="1"/>
  <c r="CF72" i="1" s="1"/>
  <c r="CF71" i="1" s="1"/>
  <c r="CG72" i="1"/>
  <c r="CG71" i="1" s="1"/>
  <c r="CE72" i="1"/>
  <c r="CE71" i="1" s="1"/>
  <c r="CD72" i="1"/>
  <c r="CD71" i="1" s="1"/>
  <c r="CF70" i="1"/>
  <c r="CG69" i="1"/>
  <c r="CG68" i="1" s="1"/>
  <c r="CE69" i="1"/>
  <c r="CE68" i="1" s="1"/>
  <c r="CD69" i="1"/>
  <c r="CD68" i="1" s="1"/>
  <c r="CF67" i="1"/>
  <c r="CG66" i="1"/>
  <c r="CG65" i="1" s="1"/>
  <c r="CE66" i="1"/>
  <c r="CE65" i="1" s="1"/>
  <c r="CD66" i="1"/>
  <c r="CD65" i="1" s="1"/>
  <c r="CE61" i="1"/>
  <c r="CE60" i="1" s="1"/>
  <c r="CE59" i="1" s="1"/>
  <c r="CG60" i="1"/>
  <c r="CG59" i="1" s="1"/>
  <c r="CG58" i="1" s="1"/>
  <c r="CF60" i="1"/>
  <c r="CF59" i="1" s="1"/>
  <c r="CD60" i="1"/>
  <c r="CD59" i="1" s="1"/>
  <c r="CD58" i="1" s="1"/>
  <c r="CE57" i="1"/>
  <c r="CE56" i="1" s="1"/>
  <c r="CE55" i="1" s="1"/>
  <c r="CE54" i="1" s="1"/>
  <c r="CG56" i="1"/>
  <c r="CG55" i="1" s="1"/>
  <c r="CG54" i="1" s="1"/>
  <c r="CF56" i="1"/>
  <c r="CF55" i="1" s="1"/>
  <c r="CF54" i="1" s="1"/>
  <c r="CD56" i="1"/>
  <c r="CD55" i="1" s="1"/>
  <c r="CD54" i="1" s="1"/>
  <c r="CF52" i="1"/>
  <c r="CF51" i="1" s="1"/>
  <c r="CE52" i="1"/>
  <c r="CE51" i="1" s="1"/>
  <c r="CF50" i="1"/>
  <c r="CG49" i="1"/>
  <c r="CG48" i="1" s="1"/>
  <c r="CE49" i="1"/>
  <c r="CE48" i="1" s="1"/>
  <c r="CD49" i="1"/>
  <c r="CD48" i="1" s="1"/>
  <c r="CF47" i="1"/>
  <c r="CG46" i="1"/>
  <c r="CG45" i="1" s="1"/>
  <c r="CE46" i="1"/>
  <c r="CE45" i="1" s="1"/>
  <c r="CD46" i="1"/>
  <c r="CD45" i="1" s="1"/>
  <c r="CF44" i="1"/>
  <c r="CF43" i="1" s="1"/>
  <c r="CF42" i="1" s="1"/>
  <c r="CG43" i="1"/>
  <c r="CG42" i="1" s="1"/>
  <c r="CE43" i="1"/>
  <c r="CE42" i="1" s="1"/>
  <c r="CD43" i="1"/>
  <c r="CD42" i="1" s="1"/>
  <c r="CF41" i="1"/>
  <c r="CG40" i="1"/>
  <c r="CE40" i="1"/>
  <c r="CD40" i="1"/>
  <c r="CK38" i="1"/>
  <c r="CJ38" i="1"/>
  <c r="CI38" i="1"/>
  <c r="CH38" i="1"/>
  <c r="CG38" i="1"/>
  <c r="CF38" i="1"/>
  <c r="CE38" i="1"/>
  <c r="CD38" i="1"/>
  <c r="CF37" i="1"/>
  <c r="CG36" i="1"/>
  <c r="CE36" i="1"/>
  <c r="CD36" i="1"/>
  <c r="CF35" i="1"/>
  <c r="CF34" i="1" s="1"/>
  <c r="CG34" i="1"/>
  <c r="CE34" i="1"/>
  <c r="CE33" i="1" s="1"/>
  <c r="CD34" i="1"/>
  <c r="CF32" i="1"/>
  <c r="CF31" i="1" s="1"/>
  <c r="CF30" i="1" s="1"/>
  <c r="CG31" i="1"/>
  <c r="CG30" i="1" s="1"/>
  <c r="CE31" i="1"/>
  <c r="CE30" i="1" s="1"/>
  <c r="CD31" i="1"/>
  <c r="CD30" i="1" s="1"/>
  <c r="BL479" i="1"/>
  <c r="BK479" i="1"/>
  <c r="BJ479" i="1"/>
  <c r="BI479" i="1"/>
  <c r="BK473" i="1"/>
  <c r="BK472" i="1" s="1"/>
  <c r="BJ473" i="1"/>
  <c r="BJ472" i="1" s="1"/>
  <c r="BK471" i="1"/>
  <c r="BL470" i="1"/>
  <c r="BL469" i="1" s="1"/>
  <c r="BJ470" i="1"/>
  <c r="BJ469" i="1" s="1"/>
  <c r="BI470" i="1"/>
  <c r="BI469" i="1" s="1"/>
  <c r="BK468" i="1"/>
  <c r="BK467" i="1" s="1"/>
  <c r="BK466" i="1" s="1"/>
  <c r="BL467" i="1"/>
  <c r="BL466" i="1" s="1"/>
  <c r="BJ467" i="1"/>
  <c r="BI467" i="1"/>
  <c r="BI466" i="1" s="1"/>
  <c r="BJ466" i="1"/>
  <c r="BK462" i="1"/>
  <c r="BK461" i="1" s="1"/>
  <c r="BL461" i="1"/>
  <c r="BJ461" i="1"/>
  <c r="BI461" i="1"/>
  <c r="BK460" i="1"/>
  <c r="BL459" i="1"/>
  <c r="BL458" i="1" s="1"/>
  <c r="BL457" i="1" s="1"/>
  <c r="BL456" i="1" s="1"/>
  <c r="BL455" i="1" s="1"/>
  <c r="BJ459" i="1"/>
  <c r="BJ458" i="1" s="1"/>
  <c r="BJ457" i="1" s="1"/>
  <c r="BJ456" i="1" s="1"/>
  <c r="BJ455" i="1" s="1"/>
  <c r="BI459" i="1"/>
  <c r="BI458" i="1" s="1"/>
  <c r="BI457" i="1" s="1"/>
  <c r="BI456" i="1" s="1"/>
  <c r="BI455" i="1" s="1"/>
  <c r="BK454" i="1"/>
  <c r="BL453" i="1"/>
  <c r="BL452" i="1" s="1"/>
  <c r="BL451" i="1" s="1"/>
  <c r="BJ453" i="1"/>
  <c r="BJ452" i="1" s="1"/>
  <c r="BJ451" i="1" s="1"/>
  <c r="BI453" i="1"/>
  <c r="BI452" i="1" s="1"/>
  <c r="BI451" i="1" s="1"/>
  <c r="BJ450" i="1"/>
  <c r="BL449" i="1"/>
  <c r="BL448" i="1" s="1"/>
  <c r="BL447" i="1" s="1"/>
  <c r="BK449" i="1"/>
  <c r="BK448" i="1" s="1"/>
  <c r="BK447" i="1" s="1"/>
  <c r="BI449" i="1"/>
  <c r="BI448" i="1" s="1"/>
  <c r="BI447" i="1" s="1"/>
  <c r="BI444" i="1"/>
  <c r="BL444" i="1"/>
  <c r="BJ444" i="1"/>
  <c r="BL443" i="1"/>
  <c r="BL442" i="1" s="1"/>
  <c r="BJ443" i="1"/>
  <c r="BJ442" i="1" s="1"/>
  <c r="BK441" i="1"/>
  <c r="BL440" i="1"/>
  <c r="BL439" i="1" s="1"/>
  <c r="BL438" i="1" s="1"/>
  <c r="BJ440" i="1"/>
  <c r="BJ439" i="1" s="1"/>
  <c r="BJ438" i="1" s="1"/>
  <c r="BI440" i="1"/>
  <c r="BI439" i="1" s="1"/>
  <c r="BI438" i="1" s="1"/>
  <c r="BK436" i="1"/>
  <c r="BK435" i="1" s="1"/>
  <c r="BJ436" i="1"/>
  <c r="BJ435" i="1" s="1"/>
  <c r="BK434" i="1"/>
  <c r="BL433" i="1"/>
  <c r="BJ433" i="1"/>
  <c r="BI433" i="1"/>
  <c r="BK432" i="1"/>
  <c r="BL431" i="1"/>
  <c r="BJ431" i="1"/>
  <c r="BJ430" i="1" s="1"/>
  <c r="BI431" i="1"/>
  <c r="BJ426" i="1"/>
  <c r="BJ425" i="1" s="1"/>
  <c r="BJ424" i="1" s="1"/>
  <c r="BJ423" i="1" s="1"/>
  <c r="BL425" i="1"/>
  <c r="BL424" i="1" s="1"/>
  <c r="BL423" i="1" s="1"/>
  <c r="BK425" i="1"/>
  <c r="BK424" i="1" s="1"/>
  <c r="BK423" i="1" s="1"/>
  <c r="BI425" i="1"/>
  <c r="BI424" i="1" s="1"/>
  <c r="BI423" i="1" s="1"/>
  <c r="BJ422" i="1"/>
  <c r="BL421" i="1"/>
  <c r="BL420" i="1" s="1"/>
  <c r="BK421" i="1"/>
  <c r="BK420" i="1" s="1"/>
  <c r="BI421" i="1"/>
  <c r="BI420" i="1" s="1"/>
  <c r="BJ419" i="1"/>
  <c r="BJ418" i="1"/>
  <c r="BL417" i="1"/>
  <c r="BL416" i="1" s="1"/>
  <c r="BK417" i="1"/>
  <c r="BK416" i="1" s="1"/>
  <c r="BI417" i="1"/>
  <c r="BI416" i="1" s="1"/>
  <c r="BJ415" i="1"/>
  <c r="BL414" i="1"/>
  <c r="BL413" i="1" s="1"/>
  <c r="BK414" i="1"/>
  <c r="BK413" i="1" s="1"/>
  <c r="BI414" i="1"/>
  <c r="BI413" i="1" s="1"/>
  <c r="BJ412" i="1"/>
  <c r="BL411" i="1"/>
  <c r="BL410" i="1" s="1"/>
  <c r="BK411" i="1"/>
  <c r="BK410" i="1" s="1"/>
  <c r="BI411" i="1"/>
  <c r="BI410" i="1" s="1"/>
  <c r="BJ408" i="1"/>
  <c r="BJ407" i="1" s="1"/>
  <c r="BJ406" i="1" s="1"/>
  <c r="BJ405" i="1" s="1"/>
  <c r="BL407" i="1"/>
  <c r="BL406" i="1" s="1"/>
  <c r="BL405" i="1" s="1"/>
  <c r="BK407" i="1"/>
  <c r="BK406" i="1" s="1"/>
  <c r="BK405" i="1" s="1"/>
  <c r="BI407" i="1"/>
  <c r="BI406" i="1" s="1"/>
  <c r="BI405" i="1" s="1"/>
  <c r="BJ403" i="1"/>
  <c r="BL402" i="1"/>
  <c r="BL401" i="1" s="1"/>
  <c r="BK402" i="1"/>
  <c r="BK401" i="1" s="1"/>
  <c r="BI402" i="1"/>
  <c r="BI401" i="1" s="1"/>
  <c r="BK400" i="1"/>
  <c r="BL399" i="1"/>
  <c r="BJ399" i="1"/>
  <c r="BI399" i="1"/>
  <c r="BK398" i="1"/>
  <c r="BL397" i="1"/>
  <c r="BJ397" i="1"/>
  <c r="BI397" i="1"/>
  <c r="BK396" i="1"/>
  <c r="BK395" i="1" s="1"/>
  <c r="BL395" i="1"/>
  <c r="BJ395" i="1"/>
  <c r="BI395" i="1"/>
  <c r="BK393" i="1"/>
  <c r="BK392" i="1" s="1"/>
  <c r="BK391" i="1" s="1"/>
  <c r="BL392" i="1"/>
  <c r="BL391" i="1" s="1"/>
  <c r="BJ392" i="1"/>
  <c r="BJ391" i="1" s="1"/>
  <c r="BI392" i="1"/>
  <c r="BI391" i="1" s="1"/>
  <c r="BK384" i="1"/>
  <c r="BL383" i="1"/>
  <c r="BJ383" i="1"/>
  <c r="BI383" i="1"/>
  <c r="BK382" i="1"/>
  <c r="BL381" i="1"/>
  <c r="BJ381" i="1"/>
  <c r="BJ380" i="1" s="1"/>
  <c r="BJ379" i="1" s="1"/>
  <c r="BI381" i="1"/>
  <c r="BI380" i="1" s="1"/>
  <c r="BI379" i="1" s="1"/>
  <c r="BJ378" i="1"/>
  <c r="BJ377" i="1" s="1"/>
  <c r="BJ376" i="1" s="1"/>
  <c r="BL377" i="1"/>
  <c r="BL376" i="1" s="1"/>
  <c r="BK377" i="1"/>
  <c r="BK376" i="1" s="1"/>
  <c r="BI377" i="1"/>
  <c r="BI376" i="1" s="1"/>
  <c r="BK372" i="1"/>
  <c r="BK371" i="1" s="1"/>
  <c r="BK370" i="1" s="1"/>
  <c r="BL371" i="1"/>
  <c r="BL370" i="1" s="1"/>
  <c r="BJ371" i="1"/>
  <c r="BJ370" i="1" s="1"/>
  <c r="BI371" i="1"/>
  <c r="BI370" i="1" s="1"/>
  <c r="BK369" i="1"/>
  <c r="BL368" i="1"/>
  <c r="BL367" i="1" s="1"/>
  <c r="BJ368" i="1"/>
  <c r="BJ367" i="1" s="1"/>
  <c r="BI368" i="1"/>
  <c r="BI367" i="1" s="1"/>
  <c r="BK363" i="1"/>
  <c r="BK293" i="3" s="1"/>
  <c r="BK292" i="3" s="1"/>
  <c r="BK291" i="3" s="1"/>
  <c r="BL362" i="1"/>
  <c r="BL361" i="1" s="1"/>
  <c r="BJ362" i="1"/>
  <c r="BJ361" i="1" s="1"/>
  <c r="BI362" i="1"/>
  <c r="BI361" i="1" s="1"/>
  <c r="BK360" i="1"/>
  <c r="BK290" i="3" s="1"/>
  <c r="BK289" i="3" s="1"/>
  <c r="BK288" i="3" s="1"/>
  <c r="BL359" i="1"/>
  <c r="BJ359" i="1"/>
  <c r="BJ358" i="1" s="1"/>
  <c r="BI359" i="1"/>
  <c r="BI358" i="1" s="1"/>
  <c r="BL358" i="1"/>
  <c r="BK357" i="1"/>
  <c r="BK356" i="1" s="1"/>
  <c r="BK355" i="1" s="1"/>
  <c r="BL356" i="1"/>
  <c r="BL355" i="1" s="1"/>
  <c r="BJ356" i="1"/>
  <c r="BJ355" i="1" s="1"/>
  <c r="BI356" i="1"/>
  <c r="BI355" i="1" s="1"/>
  <c r="BL352" i="1"/>
  <c r="BL351" i="1" s="1"/>
  <c r="BK352" i="1"/>
  <c r="BK351" i="1" s="1"/>
  <c r="BJ352" i="1"/>
  <c r="BJ351" i="1" s="1"/>
  <c r="BI352" i="1"/>
  <c r="BI351" i="1" s="1"/>
  <c r="BJ338" i="1"/>
  <c r="BJ253" i="3" s="1"/>
  <c r="BJ252" i="3" s="1"/>
  <c r="BJ251" i="3" s="1"/>
  <c r="BL337" i="1"/>
  <c r="BL336" i="1" s="1"/>
  <c r="BK337" i="1"/>
  <c r="BK336" i="1" s="1"/>
  <c r="BI337" i="1"/>
  <c r="BI336" i="1" s="1"/>
  <c r="BL334" i="1"/>
  <c r="BL333" i="1" s="1"/>
  <c r="BK334" i="1"/>
  <c r="BK333" i="1" s="1"/>
  <c r="BJ334" i="1"/>
  <c r="BJ333" i="1" s="1"/>
  <c r="BI334" i="1"/>
  <c r="BI333" i="1" s="1"/>
  <c r="BL331" i="1"/>
  <c r="BL330" i="1" s="1"/>
  <c r="BK331" i="1"/>
  <c r="BK330" i="1" s="1"/>
  <c r="BJ331" i="1"/>
  <c r="BJ330" i="1" s="1"/>
  <c r="BI331" i="1"/>
  <c r="BI330" i="1" s="1"/>
  <c r="BL349" i="1"/>
  <c r="BL348" i="1" s="1"/>
  <c r="BI349" i="1"/>
  <c r="BI348" i="1" s="1"/>
  <c r="BK348" i="1"/>
  <c r="BJ348" i="1"/>
  <c r="BL346" i="1"/>
  <c r="BL345" i="1" s="1"/>
  <c r="BK346" i="1"/>
  <c r="BK345" i="1" s="1"/>
  <c r="BJ346" i="1"/>
  <c r="BJ345" i="1" s="1"/>
  <c r="BI346" i="1"/>
  <c r="BI345" i="1" s="1"/>
  <c r="BK329" i="1"/>
  <c r="BL328" i="1"/>
  <c r="BL327" i="1" s="1"/>
  <c r="BJ328" i="1"/>
  <c r="BJ327" i="1" s="1"/>
  <c r="BI328" i="1"/>
  <c r="BI327" i="1" s="1"/>
  <c r="BK326" i="1"/>
  <c r="BL325" i="1"/>
  <c r="BL324" i="1" s="1"/>
  <c r="BJ325" i="1"/>
  <c r="BJ324" i="1" s="1"/>
  <c r="BI325" i="1"/>
  <c r="BI324" i="1" s="1"/>
  <c r="BK323" i="1"/>
  <c r="BK238" i="3" s="1"/>
  <c r="BK237" i="3" s="1"/>
  <c r="BK236" i="3" s="1"/>
  <c r="BL322" i="1"/>
  <c r="BL321" i="1" s="1"/>
  <c r="BJ322" i="1"/>
  <c r="BJ321" i="1" s="1"/>
  <c r="BI322" i="1"/>
  <c r="BI321" i="1" s="1"/>
  <c r="BK320" i="1"/>
  <c r="BK235" i="3" s="1"/>
  <c r="BK234" i="3" s="1"/>
  <c r="BK233" i="3" s="1"/>
  <c r="BL319" i="1"/>
  <c r="BL318" i="1" s="1"/>
  <c r="BJ319" i="1"/>
  <c r="BJ318" i="1" s="1"/>
  <c r="BI319" i="1"/>
  <c r="BI318" i="1" s="1"/>
  <c r="BK317" i="1"/>
  <c r="BK232" i="3" s="1"/>
  <c r="BK231" i="3" s="1"/>
  <c r="BK230" i="3" s="1"/>
  <c r="BL316" i="1"/>
  <c r="BL315" i="1" s="1"/>
  <c r="BJ316" i="1"/>
  <c r="BJ315" i="1" s="1"/>
  <c r="BI316" i="1"/>
  <c r="BI315" i="1" s="1"/>
  <c r="BK314" i="1"/>
  <c r="BL313" i="1"/>
  <c r="BL312" i="1" s="1"/>
  <c r="BJ313" i="1"/>
  <c r="BJ312" i="1" s="1"/>
  <c r="BI313" i="1"/>
  <c r="BI312" i="1" s="1"/>
  <c r="BJ341" i="1"/>
  <c r="BJ340" i="1" s="1"/>
  <c r="BJ339" i="1" s="1"/>
  <c r="BL340" i="1"/>
  <c r="BL339" i="1" s="1"/>
  <c r="BK340" i="1"/>
  <c r="BK339" i="1" s="1"/>
  <c r="BI340" i="1"/>
  <c r="BI339" i="1" s="1"/>
  <c r="BJ311" i="1"/>
  <c r="BJ310" i="1" s="1"/>
  <c r="BJ309" i="1" s="1"/>
  <c r="BL310" i="1"/>
  <c r="BL309" i="1" s="1"/>
  <c r="BK310" i="1"/>
  <c r="BK309" i="1" s="1"/>
  <c r="BI310" i="1"/>
  <c r="BI309" i="1" s="1"/>
  <c r="BJ301" i="1"/>
  <c r="BL300" i="1"/>
  <c r="BL299" i="1" s="1"/>
  <c r="BK300" i="1"/>
  <c r="BK299" i="1" s="1"/>
  <c r="BI300" i="1"/>
  <c r="BI299" i="1" s="1"/>
  <c r="BK307" i="1"/>
  <c r="BL306" i="1"/>
  <c r="BL305" i="1" s="1"/>
  <c r="BJ306" i="1"/>
  <c r="BJ305" i="1" s="1"/>
  <c r="BI306" i="1"/>
  <c r="BI305" i="1" s="1"/>
  <c r="BL303" i="1"/>
  <c r="BL302" i="1" s="1"/>
  <c r="BK303" i="1"/>
  <c r="BK302" i="1" s="1"/>
  <c r="BJ303" i="1"/>
  <c r="BJ302" i="1" s="1"/>
  <c r="BI303" i="1"/>
  <c r="BI302" i="1" s="1"/>
  <c r="BK298" i="1"/>
  <c r="BL297" i="1"/>
  <c r="BL296" i="1" s="1"/>
  <c r="BJ297" i="1"/>
  <c r="BJ296" i="1" s="1"/>
  <c r="BI297" i="1"/>
  <c r="BI296" i="1" s="1"/>
  <c r="BK295" i="1"/>
  <c r="BL294" i="1"/>
  <c r="BL293" i="1" s="1"/>
  <c r="BJ294" i="1"/>
  <c r="BJ293" i="1" s="1"/>
  <c r="BI294" i="1"/>
  <c r="BI293" i="1" s="1"/>
  <c r="BK292" i="1"/>
  <c r="BK291" i="1" s="1"/>
  <c r="BK290" i="1" s="1"/>
  <c r="BL291" i="1"/>
  <c r="BL290" i="1" s="1"/>
  <c r="BJ291" i="1"/>
  <c r="BJ290" i="1" s="1"/>
  <c r="BI291" i="1"/>
  <c r="BI290" i="1" s="1"/>
  <c r="BK289" i="1"/>
  <c r="BK288" i="1" s="1"/>
  <c r="BK287" i="1" s="1"/>
  <c r="BL288" i="1"/>
  <c r="BL287" i="1" s="1"/>
  <c r="BJ288" i="1"/>
  <c r="BJ287" i="1" s="1"/>
  <c r="BI288" i="1"/>
  <c r="BI287" i="1" s="1"/>
  <c r="BK286" i="1"/>
  <c r="BL285" i="1"/>
  <c r="BL284" i="1" s="1"/>
  <c r="BJ285" i="1"/>
  <c r="BJ284" i="1" s="1"/>
  <c r="BI285" i="1"/>
  <c r="BI284" i="1" s="1"/>
  <c r="BJ283" i="1"/>
  <c r="BL282" i="1"/>
  <c r="BL281" i="1" s="1"/>
  <c r="BK282" i="1"/>
  <c r="BK281" i="1" s="1"/>
  <c r="BI282" i="1"/>
  <c r="BI281" i="1" s="1"/>
  <c r="BL275" i="1"/>
  <c r="BK275" i="1"/>
  <c r="BK274" i="1" s="1"/>
  <c r="BJ275" i="1"/>
  <c r="BJ274" i="1" s="1"/>
  <c r="BI275" i="1"/>
  <c r="BI274" i="1" s="1"/>
  <c r="BL274" i="1"/>
  <c r="BK272" i="1"/>
  <c r="BJ272" i="1"/>
  <c r="BK270" i="1"/>
  <c r="BJ270" i="1"/>
  <c r="BK268" i="1"/>
  <c r="BK267" i="1" s="1"/>
  <c r="BK266" i="1" s="1"/>
  <c r="BL267" i="1"/>
  <c r="BL266" i="1" s="1"/>
  <c r="BJ267" i="1"/>
  <c r="BJ266" i="1" s="1"/>
  <c r="BI267" i="1"/>
  <c r="BI266" i="1" s="1"/>
  <c r="BK265" i="1"/>
  <c r="BL264" i="1"/>
  <c r="BJ264" i="1"/>
  <c r="BI264" i="1"/>
  <c r="BK263" i="1"/>
  <c r="BL262" i="1"/>
  <c r="BJ262" i="1"/>
  <c r="BI262" i="1"/>
  <c r="BI261" i="1" s="1"/>
  <c r="BK260" i="1"/>
  <c r="BL259" i="1"/>
  <c r="BJ259" i="1"/>
  <c r="BI259" i="1"/>
  <c r="BK258" i="1"/>
  <c r="BK257" i="1" s="1"/>
  <c r="BL257" i="1"/>
  <c r="BJ257" i="1"/>
  <c r="BI257" i="1"/>
  <c r="BI256" i="1" s="1"/>
  <c r="BK251" i="1"/>
  <c r="BL250" i="1"/>
  <c r="BL249" i="1" s="1"/>
  <c r="BL248" i="1" s="1"/>
  <c r="BJ250" i="1"/>
  <c r="BJ249" i="1" s="1"/>
  <c r="BJ248" i="1" s="1"/>
  <c r="BI250" i="1"/>
  <c r="BI249" i="1" s="1"/>
  <c r="BI248" i="1" s="1"/>
  <c r="BK246" i="1"/>
  <c r="BL245" i="1"/>
  <c r="BL244" i="1" s="1"/>
  <c r="BL243" i="1" s="1"/>
  <c r="BJ245" i="1"/>
  <c r="BJ244" i="1" s="1"/>
  <c r="BJ243" i="1" s="1"/>
  <c r="BI245" i="1"/>
  <c r="BI244" i="1" s="1"/>
  <c r="BI243" i="1" s="1"/>
  <c r="BL241" i="1"/>
  <c r="BK241" i="1"/>
  <c r="BK240" i="1" s="1"/>
  <c r="BJ241" i="1"/>
  <c r="BJ240" i="1" s="1"/>
  <c r="BI241" i="1"/>
  <c r="BI240" i="1" s="1"/>
  <c r="BL240" i="1"/>
  <c r="BJ239" i="1"/>
  <c r="BL238" i="1"/>
  <c r="BL237" i="1" s="1"/>
  <c r="BK238" i="1"/>
  <c r="BK237" i="1" s="1"/>
  <c r="BI238" i="1"/>
  <c r="BI237" i="1" s="1"/>
  <c r="BK235" i="1"/>
  <c r="BK234" i="1" s="1"/>
  <c r="BK233" i="1" s="1"/>
  <c r="BK232" i="1" s="1"/>
  <c r="BL234" i="1"/>
  <c r="BL233" i="1" s="1"/>
  <c r="BL232" i="1" s="1"/>
  <c r="BJ234" i="1"/>
  <c r="BJ233" i="1" s="1"/>
  <c r="BJ232" i="1" s="1"/>
  <c r="BI234" i="1"/>
  <c r="BI233" i="1" s="1"/>
  <c r="BI232" i="1" s="1"/>
  <c r="BK230" i="1"/>
  <c r="BL229" i="1"/>
  <c r="BL228" i="1" s="1"/>
  <c r="BL227" i="1" s="1"/>
  <c r="BJ229" i="1"/>
  <c r="BJ228" i="1" s="1"/>
  <c r="BJ227" i="1" s="1"/>
  <c r="BI229" i="1"/>
  <c r="BI228" i="1" s="1"/>
  <c r="BI227" i="1" s="1"/>
  <c r="BL219" i="1"/>
  <c r="BL218" i="1" s="1"/>
  <c r="BK219" i="1"/>
  <c r="BK218" i="1" s="1"/>
  <c r="BJ219" i="1"/>
  <c r="BJ218" i="1" s="1"/>
  <c r="BI219" i="1"/>
  <c r="BI218" i="1" s="1"/>
  <c r="BL213" i="1"/>
  <c r="BK213" i="1"/>
  <c r="BJ213" i="1"/>
  <c r="BJ212" i="1" s="1"/>
  <c r="BI213" i="1"/>
  <c r="BI212" i="1" s="1"/>
  <c r="BL212" i="1"/>
  <c r="BK212" i="1"/>
  <c r="BL210" i="1"/>
  <c r="BL209" i="1" s="1"/>
  <c r="BK210" i="1"/>
  <c r="BK209" i="1" s="1"/>
  <c r="BJ210" i="1"/>
  <c r="BJ209" i="1" s="1"/>
  <c r="BI210" i="1"/>
  <c r="BI209" i="1" s="1"/>
  <c r="BK207" i="1"/>
  <c r="BJ207" i="1"/>
  <c r="BK205" i="1"/>
  <c r="BJ205" i="1"/>
  <c r="BK223" i="1"/>
  <c r="BK222" i="1" s="1"/>
  <c r="BK221" i="1" s="1"/>
  <c r="BL222" i="1"/>
  <c r="BL221" i="1" s="1"/>
  <c r="BJ222" i="1"/>
  <c r="BJ221" i="1" s="1"/>
  <c r="BI222" i="1"/>
  <c r="BI221" i="1" s="1"/>
  <c r="BK203" i="1"/>
  <c r="BK202" i="1" s="1"/>
  <c r="BL202" i="1"/>
  <c r="BJ202" i="1"/>
  <c r="BI202" i="1"/>
  <c r="BK201" i="1"/>
  <c r="BK200" i="1" s="1"/>
  <c r="BL200" i="1"/>
  <c r="BL199" i="1" s="1"/>
  <c r="BJ200" i="1"/>
  <c r="BI200" i="1"/>
  <c r="BK198" i="1"/>
  <c r="BL197" i="1"/>
  <c r="BL196" i="1" s="1"/>
  <c r="BJ197" i="1"/>
  <c r="BJ196" i="1" s="1"/>
  <c r="BI197" i="1"/>
  <c r="BI196" i="1" s="1"/>
  <c r="BK195" i="1"/>
  <c r="BK194" i="1" s="1"/>
  <c r="BK193" i="1" s="1"/>
  <c r="BL194" i="1"/>
  <c r="BL193" i="1" s="1"/>
  <c r="BJ194" i="1"/>
  <c r="BJ193" i="1" s="1"/>
  <c r="BI194" i="1"/>
  <c r="BI193" i="1" s="1"/>
  <c r="BJ192" i="1"/>
  <c r="BL191" i="1"/>
  <c r="BL190" i="1" s="1"/>
  <c r="BK191" i="1"/>
  <c r="BK190" i="1" s="1"/>
  <c r="BI191" i="1"/>
  <c r="BI190" i="1" s="1"/>
  <c r="BJ187" i="1"/>
  <c r="BL186" i="1"/>
  <c r="BL185" i="1" s="1"/>
  <c r="BK186" i="1"/>
  <c r="BK185" i="1" s="1"/>
  <c r="BI186" i="1"/>
  <c r="BI185" i="1" s="1"/>
  <c r="BK184" i="1"/>
  <c r="BL183" i="1"/>
  <c r="BL182" i="1" s="1"/>
  <c r="BJ183" i="1"/>
  <c r="BJ182" i="1" s="1"/>
  <c r="BI183" i="1"/>
  <c r="BI182" i="1" s="1"/>
  <c r="BK178" i="1"/>
  <c r="BK177" i="1" s="1"/>
  <c r="BK176" i="1" s="1"/>
  <c r="BL177" i="1"/>
  <c r="BL176" i="1" s="1"/>
  <c r="BJ177" i="1"/>
  <c r="BJ176" i="1" s="1"/>
  <c r="BI177" i="1"/>
  <c r="BI176" i="1" s="1"/>
  <c r="BK175" i="1"/>
  <c r="BK174" i="1" s="1"/>
  <c r="BK173" i="1" s="1"/>
  <c r="BL174" i="1"/>
  <c r="BL173" i="1" s="1"/>
  <c r="BJ174" i="1"/>
  <c r="BJ173" i="1" s="1"/>
  <c r="BI174" i="1"/>
  <c r="BI173" i="1" s="1"/>
  <c r="BL166" i="1"/>
  <c r="BL165" i="1" s="1"/>
  <c r="BK166" i="1"/>
  <c r="BK165" i="1" s="1"/>
  <c r="BJ166" i="1"/>
  <c r="BJ165" i="1" s="1"/>
  <c r="BI166" i="1"/>
  <c r="BI165" i="1" s="1"/>
  <c r="BL163" i="1"/>
  <c r="BL162" i="1" s="1"/>
  <c r="BK163" i="1"/>
  <c r="BK162" i="1" s="1"/>
  <c r="BJ163" i="1"/>
  <c r="BJ162" i="1" s="1"/>
  <c r="BI163" i="1"/>
  <c r="BI162" i="1" s="1"/>
  <c r="BL160" i="1"/>
  <c r="BL159" i="1" s="1"/>
  <c r="BK160" i="1"/>
  <c r="BK159" i="1" s="1"/>
  <c r="BJ160" i="1"/>
  <c r="BJ159" i="1" s="1"/>
  <c r="BI160" i="1"/>
  <c r="BI159" i="1" s="1"/>
  <c r="BL156" i="1"/>
  <c r="BK156" i="1"/>
  <c r="BK155" i="1" s="1"/>
  <c r="BK154" i="1" s="1"/>
  <c r="BJ156" i="1"/>
  <c r="BJ155" i="1" s="1"/>
  <c r="BJ154" i="1" s="1"/>
  <c r="BI156" i="1"/>
  <c r="BI155" i="1" s="1"/>
  <c r="BI154" i="1" s="1"/>
  <c r="BL155" i="1"/>
  <c r="BL154" i="1" s="1"/>
  <c r="BL152" i="1"/>
  <c r="BL151" i="1" s="1"/>
  <c r="BK152" i="1"/>
  <c r="BK151" i="1" s="1"/>
  <c r="BJ152" i="1"/>
  <c r="BJ151" i="1" s="1"/>
  <c r="BI152" i="1"/>
  <c r="BI151" i="1" s="1"/>
  <c r="BL149" i="1"/>
  <c r="BL148" i="1" s="1"/>
  <c r="BK149" i="1"/>
  <c r="BK148" i="1" s="1"/>
  <c r="BJ149" i="1"/>
  <c r="BJ148" i="1" s="1"/>
  <c r="BI149" i="1"/>
  <c r="BI148" i="1" s="1"/>
  <c r="BK147" i="1"/>
  <c r="BL146" i="1"/>
  <c r="BL145" i="1" s="1"/>
  <c r="BJ146" i="1"/>
  <c r="BJ145" i="1" s="1"/>
  <c r="BI146" i="1"/>
  <c r="BI145" i="1" s="1"/>
  <c r="BP143" i="1"/>
  <c r="BP142" i="1" s="1"/>
  <c r="BO143" i="1"/>
  <c r="BO142" i="1" s="1"/>
  <c r="BN143" i="1"/>
  <c r="BM143" i="1"/>
  <c r="BL143" i="1"/>
  <c r="BL142" i="1" s="1"/>
  <c r="BK143" i="1"/>
  <c r="BK142" i="1" s="1"/>
  <c r="BJ143" i="1"/>
  <c r="BI143" i="1"/>
  <c r="BI142" i="1" s="1"/>
  <c r="BN142" i="1"/>
  <c r="BM142" i="1"/>
  <c r="BJ142" i="1"/>
  <c r="BK141" i="1"/>
  <c r="BL140" i="1"/>
  <c r="BL139" i="1" s="1"/>
  <c r="BJ140" i="1"/>
  <c r="BJ139" i="1" s="1"/>
  <c r="BI140" i="1"/>
  <c r="BI139" i="1" s="1"/>
  <c r="BK138" i="1"/>
  <c r="BK137" i="1" s="1"/>
  <c r="BK136" i="1" s="1"/>
  <c r="BL137" i="1"/>
  <c r="BL136" i="1" s="1"/>
  <c r="BJ137" i="1"/>
  <c r="BJ136" i="1" s="1"/>
  <c r="BI137" i="1"/>
  <c r="BI136" i="1" s="1"/>
  <c r="BI135" i="1" s="1"/>
  <c r="BK134" i="1"/>
  <c r="BK133" i="1" s="1"/>
  <c r="BK132" i="1" s="1"/>
  <c r="BL133" i="1"/>
  <c r="BL132" i="1" s="1"/>
  <c r="BJ133" i="1"/>
  <c r="BJ132" i="1" s="1"/>
  <c r="BI133" i="1"/>
  <c r="BI132" i="1" s="1"/>
  <c r="BK128" i="1"/>
  <c r="BK127" i="1" s="1"/>
  <c r="BK126" i="1" s="1"/>
  <c r="BL127" i="1"/>
  <c r="BL126" i="1" s="1"/>
  <c r="BJ127" i="1"/>
  <c r="BJ126" i="1" s="1"/>
  <c r="BI127" i="1"/>
  <c r="BI126" i="1" s="1"/>
  <c r="BP119" i="1"/>
  <c r="BO119" i="1"/>
  <c r="BN119" i="1"/>
  <c r="BM119" i="1"/>
  <c r="BL119" i="1"/>
  <c r="BK119" i="1"/>
  <c r="BK118" i="1" s="1"/>
  <c r="BK117" i="1" s="1"/>
  <c r="BJ119" i="1"/>
  <c r="BJ118" i="1" s="1"/>
  <c r="BJ117" i="1" s="1"/>
  <c r="BI119" i="1"/>
  <c r="BI118" i="1" s="1"/>
  <c r="BI117" i="1" s="1"/>
  <c r="BP118" i="1"/>
  <c r="BP117" i="1" s="1"/>
  <c r="BO118" i="1"/>
  <c r="BO117" i="1" s="1"/>
  <c r="BN118" i="1"/>
  <c r="BN117" i="1" s="1"/>
  <c r="BM118" i="1"/>
  <c r="BM117" i="1" s="1"/>
  <c r="BL118" i="1"/>
  <c r="BL117" i="1" s="1"/>
  <c r="BK116" i="1"/>
  <c r="BK115" i="1" s="1"/>
  <c r="BK114" i="1" s="1"/>
  <c r="BK113" i="1" s="1"/>
  <c r="BL115" i="1"/>
  <c r="BL114" i="1" s="1"/>
  <c r="BL113" i="1" s="1"/>
  <c r="BJ115" i="1"/>
  <c r="BJ114" i="1" s="1"/>
  <c r="BJ113" i="1" s="1"/>
  <c r="BI115" i="1"/>
  <c r="BI114" i="1" s="1"/>
  <c r="BI113" i="1" s="1"/>
  <c r="BK112" i="1"/>
  <c r="BK111" i="1" s="1"/>
  <c r="BK110" i="1" s="1"/>
  <c r="BL111" i="1"/>
  <c r="BL110" i="1" s="1"/>
  <c r="BJ111" i="1"/>
  <c r="BJ110" i="1" s="1"/>
  <c r="BI111" i="1"/>
  <c r="BI110" i="1" s="1"/>
  <c r="BK109" i="1"/>
  <c r="BL108" i="1"/>
  <c r="BL107" i="1" s="1"/>
  <c r="BJ108" i="1"/>
  <c r="BJ107" i="1" s="1"/>
  <c r="BI108" i="1"/>
  <c r="BI107" i="1" s="1"/>
  <c r="BJ105" i="1"/>
  <c r="BL104" i="1"/>
  <c r="BL103" i="1" s="1"/>
  <c r="BL102" i="1" s="1"/>
  <c r="BK104" i="1"/>
  <c r="BK103" i="1" s="1"/>
  <c r="BK102" i="1" s="1"/>
  <c r="BI104" i="1"/>
  <c r="BI103" i="1" s="1"/>
  <c r="BI102" i="1" s="1"/>
  <c r="BK100" i="1"/>
  <c r="BK99" i="1" s="1"/>
  <c r="BK98" i="1" s="1"/>
  <c r="BL99" i="1"/>
  <c r="BL98" i="1" s="1"/>
  <c r="BJ99" i="1"/>
  <c r="BJ98" i="1" s="1"/>
  <c r="BI99" i="1"/>
  <c r="BI98" i="1" s="1"/>
  <c r="BK97" i="1"/>
  <c r="BK96" i="1" s="1"/>
  <c r="BL96" i="1"/>
  <c r="BJ96" i="1"/>
  <c r="BI96" i="1"/>
  <c r="BK95" i="1"/>
  <c r="BL94" i="1"/>
  <c r="BJ94" i="1"/>
  <c r="BI94" i="1"/>
  <c r="BK93" i="1"/>
  <c r="BL92" i="1"/>
  <c r="BJ92" i="1"/>
  <c r="BJ91" i="1" s="1"/>
  <c r="BI92" i="1"/>
  <c r="BI91" i="1" s="1"/>
  <c r="BJ88" i="1"/>
  <c r="BJ87" i="1" s="1"/>
  <c r="BL87" i="1"/>
  <c r="BK87" i="1"/>
  <c r="BI87" i="1"/>
  <c r="BL86" i="1"/>
  <c r="BL85" i="1" s="1"/>
  <c r="BK85" i="1"/>
  <c r="BJ85" i="1"/>
  <c r="BI85" i="1"/>
  <c r="BL84" i="1"/>
  <c r="BL83" i="1" s="1"/>
  <c r="BL481" i="1" s="1"/>
  <c r="BK83" i="1"/>
  <c r="BK481" i="1" s="1"/>
  <c r="BJ83" i="1"/>
  <c r="BJ481" i="1" s="1"/>
  <c r="BI83" i="1"/>
  <c r="BJ79" i="1"/>
  <c r="BL78" i="1"/>
  <c r="BL77" i="1" s="1"/>
  <c r="BK78" i="1"/>
  <c r="BK77" i="1" s="1"/>
  <c r="BK76" i="1"/>
  <c r="BL75" i="1"/>
  <c r="BL74" i="1" s="1"/>
  <c r="BJ75" i="1"/>
  <c r="BJ74" i="1" s="1"/>
  <c r="BI75" i="1"/>
  <c r="BI74" i="1" s="1"/>
  <c r="BK64" i="1"/>
  <c r="BL63" i="1"/>
  <c r="BL62" i="1" s="1"/>
  <c r="BJ63" i="1"/>
  <c r="BJ62" i="1" s="1"/>
  <c r="BI63" i="1"/>
  <c r="BI62" i="1" s="1"/>
  <c r="BK73" i="1"/>
  <c r="BK72" i="1" s="1"/>
  <c r="BK71" i="1" s="1"/>
  <c r="BL72" i="1"/>
  <c r="BL71" i="1" s="1"/>
  <c r="BJ72" i="1"/>
  <c r="BJ71" i="1" s="1"/>
  <c r="BI72" i="1"/>
  <c r="BI71" i="1" s="1"/>
  <c r="BK70" i="1"/>
  <c r="BK69" i="1" s="1"/>
  <c r="BK68" i="1" s="1"/>
  <c r="BL69" i="1"/>
  <c r="BL68" i="1" s="1"/>
  <c r="BJ69" i="1"/>
  <c r="BJ68" i="1" s="1"/>
  <c r="BI69" i="1"/>
  <c r="BI68" i="1" s="1"/>
  <c r="BK67" i="1"/>
  <c r="BL66" i="1"/>
  <c r="BL65" i="1" s="1"/>
  <c r="BJ66" i="1"/>
  <c r="BJ65" i="1" s="1"/>
  <c r="BI66" i="1"/>
  <c r="BI65" i="1" s="1"/>
  <c r="BJ61" i="1"/>
  <c r="BL60" i="1"/>
  <c r="BL59" i="1" s="1"/>
  <c r="BL58" i="1" s="1"/>
  <c r="BK60" i="1"/>
  <c r="BK59" i="1" s="1"/>
  <c r="BI60" i="1"/>
  <c r="BI59" i="1" s="1"/>
  <c r="BI58" i="1" s="1"/>
  <c r="BJ57" i="1"/>
  <c r="BL56" i="1"/>
  <c r="BL55" i="1" s="1"/>
  <c r="BL54" i="1" s="1"/>
  <c r="BK56" i="1"/>
  <c r="BK55" i="1" s="1"/>
  <c r="BK54" i="1" s="1"/>
  <c r="BI56" i="1"/>
  <c r="BI55" i="1" s="1"/>
  <c r="BI54" i="1" s="1"/>
  <c r="BK52" i="1"/>
  <c r="BK51" i="1" s="1"/>
  <c r="BJ52" i="1"/>
  <c r="BJ51" i="1" s="1"/>
  <c r="BK50" i="1"/>
  <c r="BL49" i="1"/>
  <c r="BL48" i="1" s="1"/>
  <c r="BJ49" i="1"/>
  <c r="BJ48" i="1" s="1"/>
  <c r="BI49" i="1"/>
  <c r="BI48" i="1" s="1"/>
  <c r="BK47" i="1"/>
  <c r="BL46" i="1"/>
  <c r="BL45" i="1" s="1"/>
  <c r="BJ46" i="1"/>
  <c r="BJ45" i="1" s="1"/>
  <c r="BI46" i="1"/>
  <c r="BI45" i="1" s="1"/>
  <c r="BK44" i="1"/>
  <c r="BK43" i="1" s="1"/>
  <c r="BK42" i="1" s="1"/>
  <c r="BL43" i="1"/>
  <c r="BL42" i="1" s="1"/>
  <c r="BJ43" i="1"/>
  <c r="BJ42" i="1" s="1"/>
  <c r="BI43" i="1"/>
  <c r="BI42" i="1" s="1"/>
  <c r="BK41" i="1"/>
  <c r="BK40" i="1" s="1"/>
  <c r="BL40" i="1"/>
  <c r="BJ40" i="1"/>
  <c r="BI40" i="1"/>
  <c r="BP38" i="1"/>
  <c r="BO38" i="1"/>
  <c r="BN38" i="1"/>
  <c r="BM38" i="1"/>
  <c r="BL38" i="1"/>
  <c r="BK38" i="1"/>
  <c r="BJ38" i="1"/>
  <c r="BI38" i="1"/>
  <c r="BK37" i="1"/>
  <c r="BL36" i="1"/>
  <c r="BJ36" i="1"/>
  <c r="BI36" i="1"/>
  <c r="BK35" i="1"/>
  <c r="BL34" i="1"/>
  <c r="BJ34" i="1"/>
  <c r="BJ33" i="1" s="1"/>
  <c r="BI34" i="1"/>
  <c r="BI33" i="1" s="1"/>
  <c r="BK32" i="1"/>
  <c r="BL31" i="1"/>
  <c r="BL30" i="1" s="1"/>
  <c r="BJ31" i="1"/>
  <c r="BJ30" i="1" s="1"/>
  <c r="BI31" i="1"/>
  <c r="BI30" i="1" s="1"/>
  <c r="CD82" i="1" l="1"/>
  <c r="CD81" i="1" s="1"/>
  <c r="CD80" i="1" s="1"/>
  <c r="CD481" i="1"/>
  <c r="BI82" i="1"/>
  <c r="BI81" i="1" s="1"/>
  <c r="BI80" i="1" s="1"/>
  <c r="BI481" i="1"/>
  <c r="CE58" i="1"/>
  <c r="CE135" i="1"/>
  <c r="CE269" i="1"/>
  <c r="CD377" i="3"/>
  <c r="BK269" i="1"/>
  <c r="CG135" i="1"/>
  <c r="BL377" i="3"/>
  <c r="BK412" i="3"/>
  <c r="BK411" i="3" s="1"/>
  <c r="BK410" i="3" s="1"/>
  <c r="BK406" i="3" s="1"/>
  <c r="CE418" i="3"/>
  <c r="CE413" i="3" s="1"/>
  <c r="BJ418" i="3"/>
  <c r="BJ413" i="3" s="1"/>
  <c r="CG377" i="3"/>
  <c r="BI90" i="1"/>
  <c r="BI89" i="1" s="1"/>
  <c r="CD261" i="1"/>
  <c r="BI130" i="3"/>
  <c r="CD135" i="1"/>
  <c r="BJ135" i="1"/>
  <c r="BL135" i="1"/>
  <c r="BI125" i="1"/>
  <c r="CG236" i="1"/>
  <c r="CG231" i="1" s="1"/>
  <c r="CG130" i="3"/>
  <c r="BL153" i="3"/>
  <c r="BJ204" i="1"/>
  <c r="BK319" i="1"/>
  <c r="BK318" i="1" s="1"/>
  <c r="BL125" i="1"/>
  <c r="BJ106" i="1"/>
  <c r="BJ269" i="1"/>
  <c r="CF204" i="1"/>
  <c r="BK245" i="1"/>
  <c r="BK244" i="1" s="1"/>
  <c r="BK243" i="1" s="1"/>
  <c r="BL106" i="1"/>
  <c r="BI377" i="3"/>
  <c r="BK199" i="1"/>
  <c r="CE261" i="1"/>
  <c r="CF446" i="1"/>
  <c r="BI236" i="1"/>
  <c r="BI231" i="1" s="1"/>
  <c r="BI106" i="1"/>
  <c r="BI197" i="3"/>
  <c r="BL197" i="3"/>
  <c r="CD130" i="3"/>
  <c r="CD158" i="1"/>
  <c r="CF236" i="1"/>
  <c r="CD197" i="3"/>
  <c r="BL261" i="1"/>
  <c r="CG106" i="1"/>
  <c r="CD153" i="3"/>
  <c r="CF269" i="1"/>
  <c r="CF319" i="1"/>
  <c r="CF318" i="1" s="1"/>
  <c r="CE169" i="1"/>
  <c r="CE168" i="1" s="1"/>
  <c r="BI199" i="1"/>
  <c r="BK204" i="1"/>
  <c r="BJ256" i="1"/>
  <c r="BJ394" i="1"/>
  <c r="CG91" i="1"/>
  <c r="CD106" i="1"/>
  <c r="CE430" i="1"/>
  <c r="BL82" i="1"/>
  <c r="BL81" i="1" s="1"/>
  <c r="BL80" i="1" s="1"/>
  <c r="BK125" i="1"/>
  <c r="BK359" i="1"/>
  <c r="BK358" i="1" s="1"/>
  <c r="CG153" i="3"/>
  <c r="BK236" i="1"/>
  <c r="CD236" i="1"/>
  <c r="CF256" i="1"/>
  <c r="CE337" i="1"/>
  <c r="CE336" i="1" s="1"/>
  <c r="CE308" i="1" s="1"/>
  <c r="CF465" i="1"/>
  <c r="CF464" i="1" s="1"/>
  <c r="CF463" i="1" s="1"/>
  <c r="CG197" i="3"/>
  <c r="BK316" i="1"/>
  <c r="BK315" i="1" s="1"/>
  <c r="CE465" i="1"/>
  <c r="CE464" i="1" s="1"/>
  <c r="CE463" i="1" s="1"/>
  <c r="CE480" i="1" s="1"/>
  <c r="BL446" i="1"/>
  <c r="BK48" i="3"/>
  <c r="BK47" i="3" s="1"/>
  <c r="BK46" i="3" s="1"/>
  <c r="BK46" i="1"/>
  <c r="BK45" i="1" s="1"/>
  <c r="BK51" i="3"/>
  <c r="BK50" i="3" s="1"/>
  <c r="BK49" i="3" s="1"/>
  <c r="BK54" i="3"/>
  <c r="BK53" i="3" s="1"/>
  <c r="BK52" i="3" s="1"/>
  <c r="BK99" i="3"/>
  <c r="BK98" i="3" s="1"/>
  <c r="BK97" i="3" s="1"/>
  <c r="BK75" i="1"/>
  <c r="BK74" i="1" s="1"/>
  <c r="BK102" i="3"/>
  <c r="BK101" i="3" s="1"/>
  <c r="BK100" i="3" s="1"/>
  <c r="BJ117" i="3"/>
  <c r="BJ116" i="3" s="1"/>
  <c r="BJ111" i="3" s="1"/>
  <c r="BJ110" i="3" s="1"/>
  <c r="BJ109" i="3" s="1"/>
  <c r="BK278" i="3"/>
  <c r="BK277" i="3" s="1"/>
  <c r="BK276" i="3" s="1"/>
  <c r="BK183" i="1"/>
  <c r="BK182" i="1" s="1"/>
  <c r="BK169" i="1" s="1"/>
  <c r="BK168" i="1" s="1"/>
  <c r="BJ284" i="3"/>
  <c r="BJ283" i="3" s="1"/>
  <c r="BJ282" i="3" s="1"/>
  <c r="BK262" i="1"/>
  <c r="BK426" i="3"/>
  <c r="BK425" i="3" s="1"/>
  <c r="BK431" i="3"/>
  <c r="BK430" i="3" s="1"/>
  <c r="BK429" i="3" s="1"/>
  <c r="BK207" i="3"/>
  <c r="BK206" i="3" s="1"/>
  <c r="BK205" i="3" s="1"/>
  <c r="BK210" i="3"/>
  <c r="BK209" i="3" s="1"/>
  <c r="BK208" i="3" s="1"/>
  <c r="BJ256" i="3"/>
  <c r="BJ255" i="3" s="1"/>
  <c r="BJ254" i="3" s="1"/>
  <c r="BK299" i="3"/>
  <c r="BK298" i="3" s="1"/>
  <c r="BK297" i="3" s="1"/>
  <c r="BK381" i="1"/>
  <c r="BK312" i="3"/>
  <c r="BK311" i="3" s="1"/>
  <c r="BK383" i="1"/>
  <c r="BK314" i="3"/>
  <c r="BK313" i="3" s="1"/>
  <c r="BJ395" i="3"/>
  <c r="BJ394" i="3" s="1"/>
  <c r="BJ393" i="3" s="1"/>
  <c r="BJ414" i="1"/>
  <c r="BJ413" i="1" s="1"/>
  <c r="BJ398" i="3"/>
  <c r="BJ397" i="3" s="1"/>
  <c r="BJ396" i="3" s="1"/>
  <c r="BJ417" i="1"/>
  <c r="BJ416" i="1" s="1"/>
  <c r="BJ401" i="3"/>
  <c r="BJ409" i="3"/>
  <c r="BJ408" i="3" s="1"/>
  <c r="BJ407" i="3" s="1"/>
  <c r="BJ406" i="3" s="1"/>
  <c r="BK65" i="3"/>
  <c r="BK64" i="3" s="1"/>
  <c r="BK433" i="1"/>
  <c r="BK67" i="3"/>
  <c r="BK66" i="3" s="1"/>
  <c r="BI446" i="1"/>
  <c r="BK73" i="3"/>
  <c r="BK72" i="3" s="1"/>
  <c r="BK71" i="3" s="1"/>
  <c r="CF51" i="3"/>
  <c r="CF50" i="3" s="1"/>
  <c r="CF49" i="3" s="1"/>
  <c r="CE117" i="3"/>
  <c r="CE116" i="3" s="1"/>
  <c r="CE111" i="3" s="1"/>
  <c r="CE110" i="3" s="1"/>
  <c r="CE109" i="3" s="1"/>
  <c r="CF163" i="3"/>
  <c r="CF162" i="3" s="1"/>
  <c r="CF161" i="3" s="1"/>
  <c r="CF167" i="3"/>
  <c r="CF166" i="3" s="1"/>
  <c r="CF165" i="3" s="1"/>
  <c r="CD169" i="1"/>
  <c r="CD168" i="1" s="1"/>
  <c r="CF275" i="3"/>
  <c r="CF274" i="3" s="1"/>
  <c r="CF273" i="3" s="1"/>
  <c r="CF344" i="3"/>
  <c r="CF343" i="3" s="1"/>
  <c r="CF342" i="3" s="1"/>
  <c r="CD199" i="1"/>
  <c r="CF372" i="3"/>
  <c r="CF371" i="3" s="1"/>
  <c r="CF370" i="3" s="1"/>
  <c r="CE204" i="1"/>
  <c r="CE189" i="1" s="1"/>
  <c r="CE188" i="1" s="1"/>
  <c r="CF421" i="3"/>
  <c r="CF420" i="3" s="1"/>
  <c r="CF229" i="3"/>
  <c r="CF228" i="3" s="1"/>
  <c r="CF227" i="3" s="1"/>
  <c r="CE308" i="3"/>
  <c r="CE307" i="3" s="1"/>
  <c r="CE306" i="3" s="1"/>
  <c r="CF326" i="3"/>
  <c r="CF325" i="3" s="1"/>
  <c r="CF328" i="3"/>
  <c r="CF327" i="3" s="1"/>
  <c r="CG394" i="1"/>
  <c r="CG385" i="1" s="1"/>
  <c r="CE402" i="3"/>
  <c r="CF65" i="3"/>
  <c r="CF64" i="3" s="1"/>
  <c r="CF67" i="3"/>
  <c r="CF66" i="3" s="1"/>
  <c r="CE444" i="3"/>
  <c r="CE443" i="3" s="1"/>
  <c r="CE442" i="3" s="1"/>
  <c r="CE441" i="3" s="1"/>
  <c r="CE440" i="3" s="1"/>
  <c r="CG446" i="1"/>
  <c r="CF10" i="3"/>
  <c r="CF9" i="3" s="1"/>
  <c r="CF12" i="3"/>
  <c r="CF11" i="3" s="1"/>
  <c r="BK36" i="3"/>
  <c r="BK35" i="3" s="1"/>
  <c r="BK34" i="3" s="1"/>
  <c r="BL33" i="1"/>
  <c r="BJ87" i="3"/>
  <c r="BJ86" i="3" s="1"/>
  <c r="BJ85" i="3" s="1"/>
  <c r="BK92" i="1"/>
  <c r="BK122" i="3"/>
  <c r="BK121" i="3" s="1"/>
  <c r="BK94" i="1"/>
  <c r="BK124" i="3"/>
  <c r="BK123" i="3" s="1"/>
  <c r="BK108" i="1"/>
  <c r="BK107" i="1" s="1"/>
  <c r="BK106" i="1" s="1"/>
  <c r="BK138" i="3"/>
  <c r="BK137" i="3" s="1"/>
  <c r="BK136" i="3" s="1"/>
  <c r="BK157" i="3"/>
  <c r="BK156" i="3" s="1"/>
  <c r="BK155" i="3" s="1"/>
  <c r="BK170" i="3"/>
  <c r="BK169" i="3" s="1"/>
  <c r="BK168" i="3" s="1"/>
  <c r="BK146" i="1"/>
  <c r="BK145" i="1" s="1"/>
  <c r="BK176" i="3"/>
  <c r="BK175" i="3" s="1"/>
  <c r="BK174" i="3" s="1"/>
  <c r="BK275" i="3"/>
  <c r="BK274" i="3" s="1"/>
  <c r="BK273" i="3" s="1"/>
  <c r="BJ341" i="3"/>
  <c r="BJ340" i="3" s="1"/>
  <c r="BJ339" i="3" s="1"/>
  <c r="BJ335" i="3" s="1"/>
  <c r="BJ334" i="3" s="1"/>
  <c r="BK350" i="3"/>
  <c r="BK349" i="3" s="1"/>
  <c r="BK229" i="1"/>
  <c r="BK228" i="1" s="1"/>
  <c r="BK227" i="1" s="1"/>
  <c r="BK376" i="3"/>
  <c r="BK375" i="3" s="1"/>
  <c r="BK374" i="3" s="1"/>
  <c r="BK373" i="3" s="1"/>
  <c r="BK428" i="3"/>
  <c r="BK427" i="3" s="1"/>
  <c r="BK297" i="1"/>
  <c r="BK296" i="1" s="1"/>
  <c r="BK213" i="3"/>
  <c r="BK212" i="3" s="1"/>
  <c r="BK211" i="3" s="1"/>
  <c r="BJ226" i="3"/>
  <c r="BJ225" i="3" s="1"/>
  <c r="BJ224" i="3" s="1"/>
  <c r="BK313" i="1"/>
  <c r="BK312" i="1" s="1"/>
  <c r="BK229" i="3"/>
  <c r="BK228" i="3" s="1"/>
  <c r="BK227" i="3" s="1"/>
  <c r="BK302" i="3"/>
  <c r="BK301" i="3" s="1"/>
  <c r="BK300" i="3" s="1"/>
  <c r="BK323" i="3"/>
  <c r="BK322" i="3" s="1"/>
  <c r="BK321" i="3" s="1"/>
  <c r="BL394" i="1"/>
  <c r="BL385" i="1" s="1"/>
  <c r="BJ402" i="1"/>
  <c r="BJ401" i="1" s="1"/>
  <c r="BJ333" i="3"/>
  <c r="BJ332" i="3" s="1"/>
  <c r="BJ331" i="3" s="1"/>
  <c r="BJ315" i="3" s="1"/>
  <c r="BJ402" i="3"/>
  <c r="BJ405" i="3"/>
  <c r="BJ404" i="3" s="1"/>
  <c r="BJ403" i="3" s="1"/>
  <c r="BJ444" i="3"/>
  <c r="BJ443" i="3" s="1"/>
  <c r="BJ442" i="3" s="1"/>
  <c r="BJ441" i="3" s="1"/>
  <c r="BJ440" i="3" s="1"/>
  <c r="BK470" i="1"/>
  <c r="BK469" i="1" s="1"/>
  <c r="BK465" i="1" s="1"/>
  <c r="BK464" i="1" s="1"/>
  <c r="BK463" i="1" s="1"/>
  <c r="BK76" i="3"/>
  <c r="BK75" i="3" s="1"/>
  <c r="BK74" i="3" s="1"/>
  <c r="CF96" i="3"/>
  <c r="CF95" i="3" s="1"/>
  <c r="CF94" i="3" s="1"/>
  <c r="CE87" i="1"/>
  <c r="CE82" i="1" s="1"/>
  <c r="CE81" i="1" s="1"/>
  <c r="CE80" i="1" s="1"/>
  <c r="CF92" i="1"/>
  <c r="CF91" i="1" s="1"/>
  <c r="CF122" i="3"/>
  <c r="CF121" i="3" s="1"/>
  <c r="CE134" i="3"/>
  <c r="CE133" i="3" s="1"/>
  <c r="CE132" i="3" s="1"/>
  <c r="CE131" i="3" s="1"/>
  <c r="CF138" i="3"/>
  <c r="CF137" i="3" s="1"/>
  <c r="CF136" i="3" s="1"/>
  <c r="CF141" i="3"/>
  <c r="CF140" i="3" s="1"/>
  <c r="CF139" i="3" s="1"/>
  <c r="CF145" i="3"/>
  <c r="CF144" i="3" s="1"/>
  <c r="CF143" i="3" s="1"/>
  <c r="CF142" i="3" s="1"/>
  <c r="CF157" i="3"/>
  <c r="CF156" i="3" s="1"/>
  <c r="CF155" i="3" s="1"/>
  <c r="CE153" i="3"/>
  <c r="CE284" i="3"/>
  <c r="CE283" i="3" s="1"/>
  <c r="CE282" i="3" s="1"/>
  <c r="CF347" i="3"/>
  <c r="CF346" i="3" s="1"/>
  <c r="CF345" i="3" s="1"/>
  <c r="CF376" i="3"/>
  <c r="CF375" i="3" s="1"/>
  <c r="CF374" i="3" s="1"/>
  <c r="CF373" i="3" s="1"/>
  <c r="CF381" i="3"/>
  <c r="CF380" i="3" s="1"/>
  <c r="CF379" i="3" s="1"/>
  <c r="CF378" i="3" s="1"/>
  <c r="CF245" i="1"/>
  <c r="CF244" i="1" s="1"/>
  <c r="CF243" i="1" s="1"/>
  <c r="CF412" i="3"/>
  <c r="CF411" i="3" s="1"/>
  <c r="CF410" i="3" s="1"/>
  <c r="CF406" i="3" s="1"/>
  <c r="CD256" i="1"/>
  <c r="CF423" i="3"/>
  <c r="CF422" i="3" s="1"/>
  <c r="CE201" i="3"/>
  <c r="CE200" i="3" s="1"/>
  <c r="CE199" i="3" s="1"/>
  <c r="CE198" i="3" s="1"/>
  <c r="CF288" i="1"/>
  <c r="CF287" i="1" s="1"/>
  <c r="CE226" i="3"/>
  <c r="CE225" i="3" s="1"/>
  <c r="CE224" i="3" s="1"/>
  <c r="CF312" i="3"/>
  <c r="CF311" i="3" s="1"/>
  <c r="CG380" i="1"/>
  <c r="CG379" i="1" s="1"/>
  <c r="CD394" i="1"/>
  <c r="CD385" i="1" s="1"/>
  <c r="CF330" i="3"/>
  <c r="CF329" i="3" s="1"/>
  <c r="CE333" i="3"/>
  <c r="CE332" i="3" s="1"/>
  <c r="CE331" i="3" s="1"/>
  <c r="CE315" i="3" s="1"/>
  <c r="CE395" i="3"/>
  <c r="CE394" i="3" s="1"/>
  <c r="CE393" i="3" s="1"/>
  <c r="CD430" i="1"/>
  <c r="CE449" i="1"/>
  <c r="CE448" i="1" s="1"/>
  <c r="CE447" i="1" s="1"/>
  <c r="CF448" i="3"/>
  <c r="CF447" i="3" s="1"/>
  <c r="CF446" i="3" s="1"/>
  <c r="CF445" i="3" s="1"/>
  <c r="CF440" i="3" s="1"/>
  <c r="CF73" i="3"/>
  <c r="CF72" i="3" s="1"/>
  <c r="CF71" i="3" s="1"/>
  <c r="BK39" i="3"/>
  <c r="BK38" i="3" s="1"/>
  <c r="BK36" i="1"/>
  <c r="BK41" i="3"/>
  <c r="BK40" i="3" s="1"/>
  <c r="BJ61" i="3"/>
  <c r="BJ60" i="3" s="1"/>
  <c r="BJ59" i="3" s="1"/>
  <c r="BJ58" i="3" s="1"/>
  <c r="BK66" i="1"/>
  <c r="BK65" i="1" s="1"/>
  <c r="BK93" i="3"/>
  <c r="BK92" i="3" s="1"/>
  <c r="BK91" i="3" s="1"/>
  <c r="BK63" i="1"/>
  <c r="BK62" i="1" s="1"/>
  <c r="BK90" i="3"/>
  <c r="BK89" i="3" s="1"/>
  <c r="BK88" i="3" s="1"/>
  <c r="BL113" i="3"/>
  <c r="BL112" i="3" s="1"/>
  <c r="BK126" i="3"/>
  <c r="BK125" i="3" s="1"/>
  <c r="BK141" i="3"/>
  <c r="BK140" i="3" s="1"/>
  <c r="BK139" i="3" s="1"/>
  <c r="BK163" i="3"/>
  <c r="BK162" i="3" s="1"/>
  <c r="BK161" i="3" s="1"/>
  <c r="BJ191" i="1"/>
  <c r="BJ190" i="1" s="1"/>
  <c r="BK344" i="3"/>
  <c r="BK343" i="3" s="1"/>
  <c r="BK342" i="3" s="1"/>
  <c r="BK347" i="3"/>
  <c r="BK346" i="3" s="1"/>
  <c r="BK345" i="3" s="1"/>
  <c r="BK352" i="3"/>
  <c r="BK351" i="3" s="1"/>
  <c r="BK381" i="3"/>
  <c r="BK380" i="3" s="1"/>
  <c r="BK379" i="3" s="1"/>
  <c r="BK378" i="3" s="1"/>
  <c r="BL256" i="1"/>
  <c r="BJ261" i="1"/>
  <c r="BJ201" i="3"/>
  <c r="BJ200" i="3" s="1"/>
  <c r="BJ199" i="3" s="1"/>
  <c r="BK325" i="1"/>
  <c r="BK324" i="1" s="1"/>
  <c r="BK241" i="3"/>
  <c r="BK240" i="3" s="1"/>
  <c r="BK239" i="3" s="1"/>
  <c r="BK244" i="3"/>
  <c r="BK243" i="3" s="1"/>
  <c r="BK242" i="3" s="1"/>
  <c r="BK287" i="3"/>
  <c r="BK286" i="3" s="1"/>
  <c r="BK285" i="3" s="1"/>
  <c r="BJ308" i="3"/>
  <c r="BJ307" i="3" s="1"/>
  <c r="BJ306" i="3" s="1"/>
  <c r="BK326" i="3"/>
  <c r="BK325" i="3" s="1"/>
  <c r="BK397" i="1"/>
  <c r="BK328" i="3"/>
  <c r="BK327" i="3" s="1"/>
  <c r="BK399" i="1"/>
  <c r="BK330" i="3"/>
  <c r="BK329" i="3" s="1"/>
  <c r="BJ385" i="3"/>
  <c r="BJ384" i="3" s="1"/>
  <c r="BJ383" i="3" s="1"/>
  <c r="BJ382" i="3" s="1"/>
  <c r="BK83" i="3"/>
  <c r="BK82" i="3" s="1"/>
  <c r="BK81" i="3" s="1"/>
  <c r="BK80" i="3" s="1"/>
  <c r="BJ449" i="1"/>
  <c r="BJ448" i="1" s="1"/>
  <c r="BJ447" i="1" s="1"/>
  <c r="BK10" i="3"/>
  <c r="BK9" i="3" s="1"/>
  <c r="CF39" i="3"/>
  <c r="CF38" i="3" s="1"/>
  <c r="CF41" i="3"/>
  <c r="CF40" i="3" s="1"/>
  <c r="CG33" i="1"/>
  <c r="CF45" i="3"/>
  <c r="CF44" i="3" s="1"/>
  <c r="CF46" i="1"/>
  <c r="CF45" i="1" s="1"/>
  <c r="CF54" i="3"/>
  <c r="CF53" i="3" s="1"/>
  <c r="CF52" i="3" s="1"/>
  <c r="CE61" i="3"/>
  <c r="CE60" i="3" s="1"/>
  <c r="CE59" i="3" s="1"/>
  <c r="CE58" i="3" s="1"/>
  <c r="CE87" i="3"/>
  <c r="CE86" i="3" s="1"/>
  <c r="CE85" i="3" s="1"/>
  <c r="CF93" i="3"/>
  <c r="CF92" i="3" s="1"/>
  <c r="CF91" i="3" s="1"/>
  <c r="CF99" i="3"/>
  <c r="CF98" i="3" s="1"/>
  <c r="CF97" i="3" s="1"/>
  <c r="CF102" i="3"/>
  <c r="CF101" i="3" s="1"/>
  <c r="CF100" i="3" s="1"/>
  <c r="CF82" i="1"/>
  <c r="CF81" i="1" s="1"/>
  <c r="CF80" i="1" s="1"/>
  <c r="CF124" i="3"/>
  <c r="CF123" i="3" s="1"/>
  <c r="CF140" i="1"/>
  <c r="CF139" i="1" s="1"/>
  <c r="CF170" i="3"/>
  <c r="CF169" i="3" s="1"/>
  <c r="CF168" i="3" s="1"/>
  <c r="CF183" i="1"/>
  <c r="CF182" i="1" s="1"/>
  <c r="CE341" i="3"/>
  <c r="CE340" i="3" s="1"/>
  <c r="CE339" i="3" s="1"/>
  <c r="CE335" i="3" s="1"/>
  <c r="CE334" i="3" s="1"/>
  <c r="CG199" i="1"/>
  <c r="CE256" i="1"/>
  <c r="CG261" i="1"/>
  <c r="CF204" i="3"/>
  <c r="CF203" i="3" s="1"/>
  <c r="CF202" i="3" s="1"/>
  <c r="CF207" i="3"/>
  <c r="CF206" i="3" s="1"/>
  <c r="CF205" i="3" s="1"/>
  <c r="CE256" i="3"/>
  <c r="CE255" i="3" s="1"/>
  <c r="CE254" i="3" s="1"/>
  <c r="CF316" i="1"/>
  <c r="CF315" i="1" s="1"/>
  <c r="CF232" i="3"/>
  <c r="CF231" i="3" s="1"/>
  <c r="CF230" i="3" s="1"/>
  <c r="CF322" i="1"/>
  <c r="CF321" i="1" s="1"/>
  <c r="CF241" i="3"/>
  <c r="CF240" i="3" s="1"/>
  <c r="CF239" i="3" s="1"/>
  <c r="CF299" i="3"/>
  <c r="CF298" i="3" s="1"/>
  <c r="CF297" i="3" s="1"/>
  <c r="CF314" i="3"/>
  <c r="CF313" i="3" s="1"/>
  <c r="CE402" i="1"/>
  <c r="CE401" i="1" s="1"/>
  <c r="CE385" i="1" s="1"/>
  <c r="CE407" i="1"/>
  <c r="CE406" i="1" s="1"/>
  <c r="CE405" i="1" s="1"/>
  <c r="CE385" i="3"/>
  <c r="CE384" i="3" s="1"/>
  <c r="CE383" i="3" s="1"/>
  <c r="CE382" i="3" s="1"/>
  <c r="CE414" i="1"/>
  <c r="CE413" i="1" s="1"/>
  <c r="CE398" i="3"/>
  <c r="CE397" i="3" s="1"/>
  <c r="CE396" i="3" s="1"/>
  <c r="CF83" i="3"/>
  <c r="CF82" i="3" s="1"/>
  <c r="CF81" i="3" s="1"/>
  <c r="CF80" i="3" s="1"/>
  <c r="CF76" i="3"/>
  <c r="CF75" i="3" s="1"/>
  <c r="CF74" i="3" s="1"/>
  <c r="BK31" i="1"/>
  <c r="BK30" i="1" s="1"/>
  <c r="BK45" i="3"/>
  <c r="BK44" i="3" s="1"/>
  <c r="BJ56" i="1"/>
  <c r="BJ55" i="1" s="1"/>
  <c r="BJ54" i="1" s="1"/>
  <c r="BK96" i="3"/>
  <c r="BK95" i="3" s="1"/>
  <c r="BK94" i="3" s="1"/>
  <c r="BJ78" i="1"/>
  <c r="BJ77" i="1" s="1"/>
  <c r="BJ105" i="3"/>
  <c r="BJ104" i="3" s="1"/>
  <c r="BJ103" i="3" s="1"/>
  <c r="BL115" i="3"/>
  <c r="BL114" i="3" s="1"/>
  <c r="BK129" i="3"/>
  <c r="BK128" i="3" s="1"/>
  <c r="BK127" i="3" s="1"/>
  <c r="BJ134" i="3"/>
  <c r="BJ133" i="3" s="1"/>
  <c r="BJ132" i="3" s="1"/>
  <c r="BJ131" i="3" s="1"/>
  <c r="BK145" i="3"/>
  <c r="BK144" i="3" s="1"/>
  <c r="BK143" i="3" s="1"/>
  <c r="BK142" i="3" s="1"/>
  <c r="BK167" i="3"/>
  <c r="BK166" i="3" s="1"/>
  <c r="BK165" i="3" s="1"/>
  <c r="BK140" i="1"/>
  <c r="BK139" i="1" s="1"/>
  <c r="BK135" i="1" s="1"/>
  <c r="BJ153" i="3"/>
  <c r="BK372" i="3"/>
  <c r="BK371" i="3" s="1"/>
  <c r="BK370" i="3" s="1"/>
  <c r="BJ389" i="3"/>
  <c r="BJ388" i="3" s="1"/>
  <c r="BJ387" i="3" s="1"/>
  <c r="BK421" i="3"/>
  <c r="BK420" i="3" s="1"/>
  <c r="BK423" i="3"/>
  <c r="BK422" i="3" s="1"/>
  <c r="BK264" i="1"/>
  <c r="BK261" i="1" s="1"/>
  <c r="BJ282" i="1"/>
  <c r="BJ281" i="1" s="1"/>
  <c r="BK285" i="1"/>
  <c r="BK284" i="1" s="1"/>
  <c r="BK204" i="3"/>
  <c r="BK203" i="3" s="1"/>
  <c r="BK202" i="3" s="1"/>
  <c r="BK306" i="1"/>
  <c r="BK305" i="1" s="1"/>
  <c r="BK222" i="3"/>
  <c r="BK221" i="3" s="1"/>
  <c r="BK220" i="3" s="1"/>
  <c r="BJ300" i="1"/>
  <c r="BJ299" i="1" s="1"/>
  <c r="BJ216" i="3"/>
  <c r="BJ215" i="3" s="1"/>
  <c r="BJ214" i="3" s="1"/>
  <c r="BJ337" i="1"/>
  <c r="BJ336" i="1" s="1"/>
  <c r="BI394" i="1"/>
  <c r="BI385" i="1" s="1"/>
  <c r="BL430" i="1"/>
  <c r="BK453" i="1"/>
  <c r="BK452" i="1" s="1"/>
  <c r="BK451" i="1" s="1"/>
  <c r="BK446" i="1" s="1"/>
  <c r="BK448" i="3"/>
  <c r="BK447" i="3" s="1"/>
  <c r="BK446" i="3" s="1"/>
  <c r="BK445" i="3" s="1"/>
  <c r="BK440" i="3" s="1"/>
  <c r="BK12" i="3"/>
  <c r="BK11" i="3" s="1"/>
  <c r="BJ465" i="1"/>
  <c r="BJ464" i="1" s="1"/>
  <c r="BJ463" i="1" s="1"/>
  <c r="BJ480" i="1" s="1"/>
  <c r="CF36" i="3"/>
  <c r="CF35" i="3" s="1"/>
  <c r="CF34" i="3" s="1"/>
  <c r="CD33" i="1"/>
  <c r="CF48" i="3"/>
  <c r="CF47" i="3" s="1"/>
  <c r="CF46" i="3" s="1"/>
  <c r="CF90" i="3"/>
  <c r="CF89" i="3" s="1"/>
  <c r="CF88" i="3" s="1"/>
  <c r="CE105" i="3"/>
  <c r="CE104" i="3" s="1"/>
  <c r="CE103" i="3" s="1"/>
  <c r="CG113" i="3"/>
  <c r="CG112" i="3" s="1"/>
  <c r="CG115" i="3"/>
  <c r="CG114" i="3" s="1"/>
  <c r="CF126" i="3"/>
  <c r="CF125" i="3" s="1"/>
  <c r="CF129" i="3"/>
  <c r="CF128" i="3" s="1"/>
  <c r="CF127" i="3" s="1"/>
  <c r="CF127" i="1"/>
  <c r="CF126" i="1" s="1"/>
  <c r="CF125" i="1" s="1"/>
  <c r="CF176" i="3"/>
  <c r="CF175" i="3" s="1"/>
  <c r="CF174" i="3" s="1"/>
  <c r="CF278" i="3"/>
  <c r="CF277" i="3" s="1"/>
  <c r="CF276" i="3" s="1"/>
  <c r="CF350" i="3"/>
  <c r="CF349" i="3" s="1"/>
  <c r="CF352" i="3"/>
  <c r="CF351" i="3" s="1"/>
  <c r="CE238" i="1"/>
  <c r="CE237" i="1" s="1"/>
  <c r="CE236" i="1" s="1"/>
  <c r="CE389" i="3"/>
  <c r="CE388" i="3" s="1"/>
  <c r="CE387" i="3" s="1"/>
  <c r="CF426" i="3"/>
  <c r="CF425" i="3" s="1"/>
  <c r="CF264" i="1"/>
  <c r="CF428" i="3"/>
  <c r="CF427" i="3" s="1"/>
  <c r="CF431" i="3"/>
  <c r="CF430" i="3" s="1"/>
  <c r="CF429" i="3" s="1"/>
  <c r="CF210" i="3"/>
  <c r="CF209" i="3" s="1"/>
  <c r="CF208" i="3" s="1"/>
  <c r="CF328" i="1"/>
  <c r="CF327" i="1" s="1"/>
  <c r="CF244" i="3"/>
  <c r="CF243" i="3" s="1"/>
  <c r="CF242" i="3" s="1"/>
  <c r="CF265" i="3"/>
  <c r="CF264" i="3" s="1"/>
  <c r="CF263" i="3" s="1"/>
  <c r="CF287" i="3"/>
  <c r="CF286" i="3" s="1"/>
  <c r="CF285" i="3" s="1"/>
  <c r="CF302" i="3"/>
  <c r="CF301" i="3" s="1"/>
  <c r="CF300" i="3" s="1"/>
  <c r="CE380" i="1"/>
  <c r="CE379" i="1" s="1"/>
  <c r="CF323" i="3"/>
  <c r="CF322" i="3" s="1"/>
  <c r="CF321" i="3" s="1"/>
  <c r="CE401" i="3"/>
  <c r="CE405" i="3"/>
  <c r="CE404" i="3" s="1"/>
  <c r="CE403" i="3" s="1"/>
  <c r="CE409" i="3"/>
  <c r="CE408" i="3" s="1"/>
  <c r="CE407" i="3" s="1"/>
  <c r="CE406" i="3" s="1"/>
  <c r="CG430" i="1"/>
  <c r="CG458" i="1"/>
  <c r="CG457" i="1" s="1"/>
  <c r="CG456" i="1" s="1"/>
  <c r="CG455" i="1" s="1"/>
  <c r="CE158" i="1"/>
  <c r="BI153" i="3"/>
  <c r="CF108" i="3"/>
  <c r="CD354" i="1"/>
  <c r="BJ429" i="1"/>
  <c r="BJ428" i="1" s="1"/>
  <c r="CD446" i="1"/>
  <c r="BJ446" i="1"/>
  <c r="CG158" i="1"/>
  <c r="CE446" i="1"/>
  <c r="CE429" i="1"/>
  <c r="CE428" i="1" s="1"/>
  <c r="CF409" i="1"/>
  <c r="CD101" i="1"/>
  <c r="CG125" i="1"/>
  <c r="CG90" i="1"/>
  <c r="CG89" i="1" s="1"/>
  <c r="BJ125" i="1"/>
  <c r="CD125" i="1"/>
  <c r="CG169" i="1"/>
  <c r="CG168" i="1" s="1"/>
  <c r="CE90" i="1"/>
  <c r="CE89" i="1" s="1"/>
  <c r="CD280" i="1"/>
  <c r="CG280" i="1"/>
  <c r="CG308" i="1"/>
  <c r="CE106" i="1"/>
  <c r="CE125" i="1"/>
  <c r="BK250" i="1"/>
  <c r="BK249" i="1" s="1"/>
  <c r="BK248" i="1" s="1"/>
  <c r="CF250" i="1"/>
  <c r="CF249" i="1" s="1"/>
  <c r="CF248" i="1" s="1"/>
  <c r="CD308" i="1"/>
  <c r="CD409" i="1"/>
  <c r="CD90" i="1"/>
  <c r="CD89" i="1" s="1"/>
  <c r="BK409" i="1"/>
  <c r="BK82" i="1"/>
  <c r="BK81" i="1" s="1"/>
  <c r="BK80" i="1" s="1"/>
  <c r="BL91" i="1"/>
  <c r="BL90" i="1" s="1"/>
  <c r="BL89" i="1" s="1"/>
  <c r="BK101" i="1"/>
  <c r="BI169" i="1"/>
  <c r="BI168" i="1" s="1"/>
  <c r="BJ199" i="1"/>
  <c r="BL236" i="1"/>
  <c r="BL354" i="1"/>
  <c r="CF36" i="1"/>
  <c r="CF49" i="1"/>
  <c r="CF48" i="1" s="1"/>
  <c r="CF66" i="1"/>
  <c r="CF65" i="1" s="1"/>
  <c r="CF75" i="1"/>
  <c r="CF74" i="1" s="1"/>
  <c r="CF108" i="1"/>
  <c r="CF107" i="1" s="1"/>
  <c r="CF106" i="1" s="1"/>
  <c r="BL101" i="1"/>
  <c r="BK158" i="1"/>
  <c r="BL380" i="1"/>
  <c r="BL379" i="1" s="1"/>
  <c r="BI430" i="1"/>
  <c r="CF40" i="1"/>
  <c r="CF69" i="1"/>
  <c r="CF68" i="1" s="1"/>
  <c r="CG83" i="1"/>
  <c r="CG481" i="1" s="1"/>
  <c r="CF99" i="1"/>
  <c r="CF98" i="1" s="1"/>
  <c r="CF115" i="1"/>
  <c r="CF114" i="1" s="1"/>
  <c r="CF113" i="1" s="1"/>
  <c r="CF137" i="1"/>
  <c r="CF136" i="1" s="1"/>
  <c r="CF135" i="1" s="1"/>
  <c r="BI158" i="1"/>
  <c r="BL308" i="1"/>
  <c r="BI354" i="1"/>
  <c r="CG85" i="1"/>
  <c r="BJ82" i="1"/>
  <c r="BJ81" i="1" s="1"/>
  <c r="BJ80" i="1" s="1"/>
  <c r="BJ90" i="1"/>
  <c r="BJ89" i="1" s="1"/>
  <c r="BJ354" i="1"/>
  <c r="CF174" i="1"/>
  <c r="CF173" i="1" s="1"/>
  <c r="CF202" i="1"/>
  <c r="CF199" i="1" s="1"/>
  <c r="CF234" i="1"/>
  <c r="CF233" i="1" s="1"/>
  <c r="CF232" i="1" s="1"/>
  <c r="CE354" i="1"/>
  <c r="CF177" i="1"/>
  <c r="CF176" i="1" s="1"/>
  <c r="CF194" i="1"/>
  <c r="CF193" i="1" s="1"/>
  <c r="CF222" i="1"/>
  <c r="CF221" i="1" s="1"/>
  <c r="CF262" i="1"/>
  <c r="CF285" i="1"/>
  <c r="CF284" i="1" s="1"/>
  <c r="CF297" i="1"/>
  <c r="CF296" i="1" s="1"/>
  <c r="CE300" i="1"/>
  <c r="CE299" i="1" s="1"/>
  <c r="CE280" i="1" s="1"/>
  <c r="CF313" i="1"/>
  <c r="CF312" i="1" s="1"/>
  <c r="CF325" i="1"/>
  <c r="CF324" i="1" s="1"/>
  <c r="CF381" i="1"/>
  <c r="CF380" i="1" s="1"/>
  <c r="CF379" i="1" s="1"/>
  <c r="CF397" i="1"/>
  <c r="CG409" i="1"/>
  <c r="CF349" i="1"/>
  <c r="CF348" i="1" s="1"/>
  <c r="CF362" i="1"/>
  <c r="CF361" i="1" s="1"/>
  <c r="CG354" i="1"/>
  <c r="CE411" i="1"/>
  <c r="CE410" i="1" s="1"/>
  <c r="CE417" i="1"/>
  <c r="CE416" i="1" s="1"/>
  <c r="CF359" i="1"/>
  <c r="CF358" i="1" s="1"/>
  <c r="CF395" i="1"/>
  <c r="CF433" i="1"/>
  <c r="CF430" i="1" s="1"/>
  <c r="CF429" i="1" s="1"/>
  <c r="CE421" i="1"/>
  <c r="CE420" i="1" s="1"/>
  <c r="CF444" i="1"/>
  <c r="CF443" i="1"/>
  <c r="CF442" i="1" s="1"/>
  <c r="CF459" i="1"/>
  <c r="CF461" i="1"/>
  <c r="BI280" i="1"/>
  <c r="BK328" i="1"/>
  <c r="BK327" i="1" s="1"/>
  <c r="BI409" i="1"/>
  <c r="BK34" i="1"/>
  <c r="BJ158" i="1"/>
  <c r="BL158" i="1"/>
  <c r="BL169" i="1"/>
  <c r="BL168" i="1" s="1"/>
  <c r="BK49" i="1"/>
  <c r="BK48" i="1" s="1"/>
  <c r="BJ60" i="1"/>
  <c r="BJ59" i="1" s="1"/>
  <c r="BJ104" i="1"/>
  <c r="BJ103" i="1" s="1"/>
  <c r="BJ102" i="1" s="1"/>
  <c r="BL280" i="1"/>
  <c r="BJ186" i="1"/>
  <c r="BJ185" i="1" s="1"/>
  <c r="BJ169" i="1" s="1"/>
  <c r="BJ168" i="1" s="1"/>
  <c r="BK197" i="1"/>
  <c r="BK196" i="1" s="1"/>
  <c r="BK259" i="1"/>
  <c r="BK256" i="1" s="1"/>
  <c r="BI308" i="1"/>
  <c r="BK294" i="1"/>
  <c r="BK293" i="1" s="1"/>
  <c r="BJ238" i="1"/>
  <c r="BJ237" i="1" s="1"/>
  <c r="BJ236" i="1" s="1"/>
  <c r="BJ308" i="1"/>
  <c r="BK322" i="1"/>
  <c r="BK321" i="1" s="1"/>
  <c r="BK362" i="1"/>
  <c r="BK361" i="1" s="1"/>
  <c r="BL409" i="1"/>
  <c r="BK368" i="1"/>
  <c r="BK367" i="1" s="1"/>
  <c r="BK431" i="1"/>
  <c r="BK430" i="1" s="1"/>
  <c r="BK429" i="1" s="1"/>
  <c r="BK445" i="1"/>
  <c r="BJ411" i="1"/>
  <c r="BJ410" i="1" s="1"/>
  <c r="BK440" i="1"/>
  <c r="BK439" i="1" s="1"/>
  <c r="BK438" i="1" s="1"/>
  <c r="BJ421" i="1"/>
  <c r="BJ420" i="1" s="1"/>
  <c r="BI443" i="1"/>
  <c r="BI442" i="1" s="1"/>
  <c r="BK459" i="1"/>
  <c r="BK458" i="1" s="1"/>
  <c r="BK457" i="1" s="1"/>
  <c r="BK456" i="1" s="1"/>
  <c r="BK455" i="1" s="1"/>
  <c r="BJ58" i="1" l="1"/>
  <c r="BJ385" i="1"/>
  <c r="CF58" i="1"/>
  <c r="BK58" i="1"/>
  <c r="CE84" i="3"/>
  <c r="BJ84" i="3"/>
  <c r="BK33" i="1"/>
  <c r="BI101" i="1"/>
  <c r="CE255" i="1"/>
  <c r="CE247" i="1" s="1"/>
  <c r="CE231" i="1"/>
  <c r="CF198" i="3"/>
  <c r="CG101" i="1"/>
  <c r="BJ198" i="3"/>
  <c r="BK269" i="3"/>
  <c r="CE269" i="3"/>
  <c r="BK198" i="3"/>
  <c r="CF269" i="3"/>
  <c r="BJ269" i="3"/>
  <c r="BK424" i="3"/>
  <c r="BK164" i="3"/>
  <c r="CE400" i="3"/>
  <c r="CE399" i="3" s="1"/>
  <c r="CE386" i="3" s="1"/>
  <c r="BJ223" i="3"/>
  <c r="CF8" i="3"/>
  <c r="CF7" i="3" s="1"/>
  <c r="BJ231" i="1"/>
  <c r="BL231" i="1"/>
  <c r="BK189" i="1"/>
  <c r="BK188" i="1" s="1"/>
  <c r="CD404" i="1"/>
  <c r="BK231" i="1"/>
  <c r="CD231" i="1"/>
  <c r="BK124" i="1"/>
  <c r="BJ255" i="1"/>
  <c r="BJ247" i="1" s="1"/>
  <c r="BK255" i="1"/>
  <c r="BK247" i="1" s="1"/>
  <c r="BK394" i="1"/>
  <c r="BK385" i="1" s="1"/>
  <c r="CF90" i="1"/>
  <c r="CF89" i="1" s="1"/>
  <c r="CF261" i="1"/>
  <c r="CF255" i="1" s="1"/>
  <c r="CF247" i="1" s="1"/>
  <c r="BI404" i="1"/>
  <c r="BJ280" i="1"/>
  <c r="BJ8" i="1"/>
  <c r="BK91" i="1"/>
  <c r="BK90" i="1" s="1"/>
  <c r="BK89" i="1" s="1"/>
  <c r="BK280" i="1"/>
  <c r="CF154" i="3"/>
  <c r="BK380" i="1"/>
  <c r="BK379" i="1" s="1"/>
  <c r="BI124" i="1"/>
  <c r="BJ189" i="1"/>
  <c r="BJ188" i="1" s="1"/>
  <c r="CF231" i="1"/>
  <c r="CF348" i="3"/>
  <c r="CF335" i="3" s="1"/>
  <c r="CF334" i="3" s="1"/>
  <c r="BK310" i="3"/>
  <c r="BK309" i="3" s="1"/>
  <c r="CF404" i="1"/>
  <c r="BL279" i="1"/>
  <c r="CG404" i="1"/>
  <c r="CF124" i="1"/>
  <c r="CG111" i="3"/>
  <c r="CG110" i="3" s="1"/>
  <c r="CG109" i="3" s="1"/>
  <c r="CF135" i="3"/>
  <c r="CF130" i="3" s="1"/>
  <c r="CG124" i="1"/>
  <c r="BK324" i="3"/>
  <c r="BK315" i="3" s="1"/>
  <c r="CF354" i="1"/>
  <c r="CF33" i="1"/>
  <c r="BK404" i="1"/>
  <c r="BJ427" i="1"/>
  <c r="BK419" i="3"/>
  <c r="CF377" i="3"/>
  <c r="BK348" i="3"/>
  <c r="BK335" i="3" s="1"/>
  <c r="BK334" i="3" s="1"/>
  <c r="BK154" i="3"/>
  <c r="BK135" i="3"/>
  <c r="BK130" i="3" s="1"/>
  <c r="CF164" i="3"/>
  <c r="CF458" i="1"/>
  <c r="CF457" i="1" s="1"/>
  <c r="CF456" i="1" s="1"/>
  <c r="CF455" i="1" s="1"/>
  <c r="CF480" i="1" s="1"/>
  <c r="CF189" i="1"/>
  <c r="CF188" i="1" s="1"/>
  <c r="CE130" i="3"/>
  <c r="BK8" i="3"/>
  <c r="BK7" i="3" s="1"/>
  <c r="BK377" i="3"/>
  <c r="BL111" i="3"/>
  <c r="BL110" i="3" s="1"/>
  <c r="BL109" i="3" s="1"/>
  <c r="CE223" i="3"/>
  <c r="CF120" i="3"/>
  <c r="CF119" i="3" s="1"/>
  <c r="CF118" i="3" s="1"/>
  <c r="CF419" i="3"/>
  <c r="CE101" i="1"/>
  <c r="CE124" i="1"/>
  <c r="CF424" i="3"/>
  <c r="BK37" i="3"/>
  <c r="BK13" i="3" s="1"/>
  <c r="BK120" i="3"/>
  <c r="BK119" i="3" s="1"/>
  <c r="BK118" i="3" s="1"/>
  <c r="BJ130" i="3"/>
  <c r="BK108" i="3"/>
  <c r="CF394" i="1"/>
  <c r="CF385" i="1" s="1"/>
  <c r="CD124" i="1"/>
  <c r="CF37" i="3"/>
  <c r="CF13" i="3" s="1"/>
  <c r="CF310" i="3"/>
  <c r="CF309" i="3" s="1"/>
  <c r="BK223" i="3"/>
  <c r="CF63" i="3"/>
  <c r="CF62" i="3" s="1"/>
  <c r="CF324" i="3"/>
  <c r="CF315" i="3" s="1"/>
  <c r="CF223" i="3"/>
  <c r="BK63" i="3"/>
  <c r="BK62" i="3" s="1"/>
  <c r="BJ400" i="3"/>
  <c r="BJ399" i="3" s="1"/>
  <c r="BJ386" i="3" s="1"/>
  <c r="CF107" i="3"/>
  <c r="CF106" i="3"/>
  <c r="CF84" i="3" s="1"/>
  <c r="CE8" i="1"/>
  <c r="CF280" i="1"/>
  <c r="BL404" i="1"/>
  <c r="CG279" i="1"/>
  <c r="CE427" i="1"/>
  <c r="BJ124" i="1"/>
  <c r="BJ101" i="1"/>
  <c r="CD279" i="1"/>
  <c r="CF308" i="1"/>
  <c r="BK354" i="1"/>
  <c r="CF428" i="1"/>
  <c r="CF427" i="1" s="1"/>
  <c r="CE409" i="1"/>
  <c r="CF169" i="1"/>
  <c r="CF168" i="1" s="1"/>
  <c r="CG82" i="1"/>
  <c r="CG81" i="1" s="1"/>
  <c r="CG80" i="1" s="1"/>
  <c r="CE279" i="1"/>
  <c r="CF101" i="1"/>
  <c r="BI279" i="1"/>
  <c r="BK308" i="1"/>
  <c r="BJ409" i="1"/>
  <c r="BJ404" i="1" s="1"/>
  <c r="BK444" i="1"/>
  <c r="BK443" i="1"/>
  <c r="BK442" i="1" s="1"/>
  <c r="BK428" i="1" s="1"/>
  <c r="BK427" i="1" s="1"/>
  <c r="BL124" i="1"/>
  <c r="BK480" i="1" l="1"/>
  <c r="BK8" i="1"/>
  <c r="BK7" i="1" s="1"/>
  <c r="BK153" i="3"/>
  <c r="BI278" i="1"/>
  <c r="CE6" i="3"/>
  <c r="BJ6" i="3"/>
  <c r="BK418" i="3"/>
  <c r="BK413" i="3" s="1"/>
  <c r="CF418" i="3"/>
  <c r="CF413" i="3" s="1"/>
  <c r="CG278" i="1"/>
  <c r="CE197" i="3"/>
  <c r="CD278" i="1"/>
  <c r="CE404" i="1"/>
  <c r="CE278" i="1" s="1"/>
  <c r="BJ279" i="1"/>
  <c r="BJ278" i="1" s="1"/>
  <c r="CE377" i="3"/>
  <c r="BL278" i="1"/>
  <c r="CF153" i="3"/>
  <c r="BJ377" i="3"/>
  <c r="CF279" i="1"/>
  <c r="CF278" i="1" s="1"/>
  <c r="CE7" i="1"/>
  <c r="CF197" i="3"/>
  <c r="CF6" i="3"/>
  <c r="BJ7" i="1"/>
  <c r="CF8" i="1"/>
  <c r="CF7" i="1" s="1"/>
  <c r="BK106" i="3"/>
  <c r="BK84" i="3" s="1"/>
  <c r="BK107" i="3"/>
  <c r="BJ197" i="3"/>
  <c r="BK197" i="3"/>
  <c r="BK279" i="1"/>
  <c r="BK278" i="1" s="1"/>
  <c r="CE449" i="3" l="1"/>
  <c r="BK6" i="3"/>
  <c r="BK449" i="3" s="1"/>
  <c r="BJ449" i="3"/>
  <c r="BK475" i="1"/>
  <c r="BJ475" i="1"/>
  <c r="CF475" i="1"/>
  <c r="CE475" i="1"/>
  <c r="CF449" i="3"/>
  <c r="CE456" i="3" l="1"/>
  <c r="BJ456" i="3"/>
  <c r="CF456" i="3"/>
  <c r="BK456" i="3"/>
  <c r="CM304" i="3"/>
  <c r="CM303" i="3" s="1"/>
  <c r="CM269" i="3" s="1"/>
  <c r="AC305" i="3"/>
  <c r="AC304" i="3" s="1"/>
  <c r="AC303" i="3" s="1"/>
  <c r="AD305" i="3"/>
  <c r="AD304" i="3" s="1"/>
  <c r="AD303" i="3" s="1"/>
  <c r="AE305" i="3"/>
  <c r="AE304" i="3" s="1"/>
  <c r="AE303" i="3" s="1"/>
  <c r="AF305" i="3"/>
  <c r="AF304" i="3" s="1"/>
  <c r="AF303" i="3" s="1"/>
  <c r="AG305" i="3"/>
  <c r="AG304" i="3" s="1"/>
  <c r="AG303" i="3" s="1"/>
  <c r="AH305" i="3"/>
  <c r="AH304" i="3" s="1"/>
  <c r="AH303" i="3" s="1"/>
  <c r="AI305" i="3"/>
  <c r="AI304" i="3" s="1"/>
  <c r="AI303" i="3" s="1"/>
  <c r="AJ305" i="3"/>
  <c r="AJ304" i="3" s="1"/>
  <c r="AJ303" i="3" s="1"/>
  <c r="AK305" i="3"/>
  <c r="AK304" i="3" s="1"/>
  <c r="AK303" i="3" s="1"/>
  <c r="AL305" i="3"/>
  <c r="AL304" i="3" s="1"/>
  <c r="AL303" i="3" s="1"/>
  <c r="AM305" i="3"/>
  <c r="AM304" i="3" s="1"/>
  <c r="AM303" i="3" s="1"/>
  <c r="AO305" i="3"/>
  <c r="AO304" i="3" s="1"/>
  <c r="AO303" i="3" s="1"/>
  <c r="AQ305" i="3"/>
  <c r="AQ304" i="3" s="1"/>
  <c r="AQ303" i="3" s="1"/>
  <c r="AV305" i="3"/>
  <c r="AV304" i="3" s="1"/>
  <c r="AV303" i="3" s="1"/>
  <c r="AW305" i="3"/>
  <c r="AW304" i="3" s="1"/>
  <c r="AW303" i="3" s="1"/>
  <c r="AX305" i="3"/>
  <c r="AX304" i="3" s="1"/>
  <c r="AX303" i="3" s="1"/>
  <c r="AY305" i="3"/>
  <c r="AY304" i="3" s="1"/>
  <c r="AY303" i="3" s="1"/>
  <c r="AZ305" i="3"/>
  <c r="AZ304" i="3" s="1"/>
  <c r="AZ303" i="3" s="1"/>
  <c r="BA305" i="3"/>
  <c r="BA304" i="3" s="1"/>
  <c r="BA303" i="3" s="1"/>
  <c r="BB305" i="3"/>
  <c r="BB304" i="3" s="1"/>
  <c r="BB303" i="3" s="1"/>
  <c r="BC305" i="3"/>
  <c r="BC304" i="3" s="1"/>
  <c r="BC303" i="3" s="1"/>
  <c r="BD305" i="3"/>
  <c r="BD304" i="3" s="1"/>
  <c r="BD303" i="3" s="1"/>
  <c r="BE305" i="3"/>
  <c r="BE304" i="3" s="1"/>
  <c r="BE303" i="3" s="1"/>
  <c r="BF305" i="3"/>
  <c r="BF304" i="3" s="1"/>
  <c r="BF303" i="3" s="1"/>
  <c r="BG305" i="3"/>
  <c r="BG304" i="3" s="1"/>
  <c r="BG303" i="3" s="1"/>
  <c r="BH305" i="3"/>
  <c r="BH304" i="3" s="1"/>
  <c r="BH303" i="3" s="1"/>
  <c r="BQ305" i="3"/>
  <c r="BQ304" i="3" s="1"/>
  <c r="BQ303" i="3" s="1"/>
  <c r="BR305" i="3"/>
  <c r="BR304" i="3" s="1"/>
  <c r="BR303" i="3" s="1"/>
  <c r="BS305" i="3"/>
  <c r="BS304" i="3" s="1"/>
  <c r="BS303" i="3" s="1"/>
  <c r="BT305" i="3"/>
  <c r="BT304" i="3" s="1"/>
  <c r="BT303" i="3" s="1"/>
  <c r="BU305" i="3"/>
  <c r="BU304" i="3" s="1"/>
  <c r="BU303" i="3" s="1"/>
  <c r="BV305" i="3"/>
  <c r="BV304" i="3" s="1"/>
  <c r="BV303" i="3" s="1"/>
  <c r="BW305" i="3"/>
  <c r="BW304" i="3" s="1"/>
  <c r="BW303" i="3" s="1"/>
  <c r="BX305" i="3"/>
  <c r="BX304" i="3" s="1"/>
  <c r="BX303" i="3" s="1"/>
  <c r="BY305" i="3"/>
  <c r="BY304" i="3" s="1"/>
  <c r="BY303" i="3" s="1"/>
  <c r="BZ305" i="3"/>
  <c r="BZ304" i="3" s="1"/>
  <c r="BZ303" i="3" s="1"/>
  <c r="CA305" i="3"/>
  <c r="CA304" i="3" s="1"/>
  <c r="CA303" i="3" s="1"/>
  <c r="CB305" i="3"/>
  <c r="CB304" i="3" s="1"/>
  <c r="CB303" i="3" s="1"/>
  <c r="CC305" i="3"/>
  <c r="CC304" i="3" s="1"/>
  <c r="CC303" i="3" s="1"/>
  <c r="CL305" i="3"/>
  <c r="CL304" i="3" s="1"/>
  <c r="CL303" i="3" s="1"/>
  <c r="AB305" i="3"/>
  <c r="CM354" i="1"/>
  <c r="CN354" i="1"/>
  <c r="CO354" i="1"/>
  <c r="CP354" i="1"/>
  <c r="AS375" i="1"/>
  <c r="AU375" i="1"/>
  <c r="AU374" i="1" s="1"/>
  <c r="AU373" i="1" s="1"/>
  <c r="AP375" i="1"/>
  <c r="AP374" i="1" s="1"/>
  <c r="AP373" i="1" s="1"/>
  <c r="AC374" i="1"/>
  <c r="AD374" i="1"/>
  <c r="AE374" i="1"/>
  <c r="AE373" i="1" s="1"/>
  <c r="AF374" i="1"/>
  <c r="AF373" i="1" s="1"/>
  <c r="AG374" i="1"/>
  <c r="AG373" i="1" s="1"/>
  <c r="AH374" i="1"/>
  <c r="AH373" i="1" s="1"/>
  <c r="AI374" i="1"/>
  <c r="AI373" i="1" s="1"/>
  <c r="AJ374" i="1"/>
  <c r="AJ373" i="1" s="1"/>
  <c r="AK374" i="1"/>
  <c r="AK373" i="1" s="1"/>
  <c r="AL374" i="1"/>
  <c r="AL373" i="1" s="1"/>
  <c r="AM374" i="1"/>
  <c r="AM373" i="1" s="1"/>
  <c r="AO374" i="1"/>
  <c r="AO373" i="1" s="1"/>
  <c r="AQ374" i="1"/>
  <c r="AQ373" i="1" s="1"/>
  <c r="AS374" i="1"/>
  <c r="AS373" i="1" s="1"/>
  <c r="AB374" i="1"/>
  <c r="AB373" i="1" l="1"/>
  <c r="V374" i="1"/>
  <c r="Z374" i="1"/>
  <c r="AD373" i="1"/>
  <c r="X373" i="1" s="1"/>
  <c r="X374" i="1"/>
  <c r="AC373" i="1"/>
  <c r="W373" i="1" s="1"/>
  <c r="W374" i="1"/>
  <c r="AB304" i="3"/>
  <c r="Z305" i="3"/>
  <c r="AN375" i="1"/>
  <c r="AT375" i="1"/>
  <c r="AT374" i="1" s="1"/>
  <c r="AT373" i="1" s="1"/>
  <c r="AP305" i="3"/>
  <c r="AP304" i="3" s="1"/>
  <c r="AP303" i="3" s="1"/>
  <c r="AS305" i="3"/>
  <c r="AS304" i="3" s="1"/>
  <c r="AS303" i="3" s="1"/>
  <c r="AU305" i="3"/>
  <c r="AU304" i="3" s="1"/>
  <c r="AU303" i="3" s="1"/>
  <c r="AQ448" i="3"/>
  <c r="AQ447" i="3" s="1"/>
  <c r="AQ446" i="3" s="1"/>
  <c r="AQ445" i="3" s="1"/>
  <c r="AO448" i="3"/>
  <c r="AO447" i="3" s="1"/>
  <c r="AO446" i="3" s="1"/>
  <c r="AO445" i="3" s="1"/>
  <c r="AN448" i="3"/>
  <c r="AN447" i="3" s="1"/>
  <c r="AN446" i="3" s="1"/>
  <c r="AN445" i="3" s="1"/>
  <c r="AQ444" i="3"/>
  <c r="AQ443" i="3" s="1"/>
  <c r="AQ442" i="3" s="1"/>
  <c r="AQ441" i="3" s="1"/>
  <c r="AP444" i="3"/>
  <c r="AP443" i="3" s="1"/>
  <c r="AP442" i="3" s="1"/>
  <c r="AP441" i="3" s="1"/>
  <c r="AN444" i="3"/>
  <c r="AN443" i="3" s="1"/>
  <c r="AN442" i="3" s="1"/>
  <c r="AN441" i="3" s="1"/>
  <c r="AQ439" i="3"/>
  <c r="AQ438" i="3" s="1"/>
  <c r="AQ437" i="3" s="1"/>
  <c r="AP439" i="3"/>
  <c r="AP438" i="3" s="1"/>
  <c r="AP437" i="3" s="1"/>
  <c r="AO439" i="3"/>
  <c r="AO438" i="3" s="1"/>
  <c r="AO437" i="3" s="1"/>
  <c r="AN439" i="3"/>
  <c r="AN438" i="3" s="1"/>
  <c r="AN437" i="3" s="1"/>
  <c r="AP436" i="3"/>
  <c r="AP435" i="3" s="1"/>
  <c r="AO436" i="3"/>
  <c r="AO435" i="3" s="1"/>
  <c r="AP434" i="3"/>
  <c r="AP433" i="3" s="1"/>
  <c r="AO434" i="3"/>
  <c r="AO433" i="3" s="1"/>
  <c r="AQ431" i="3"/>
  <c r="AQ430" i="3" s="1"/>
  <c r="AQ429" i="3" s="1"/>
  <c r="AO431" i="3"/>
  <c r="AO430" i="3" s="1"/>
  <c r="AO429" i="3" s="1"/>
  <c r="AN431" i="3"/>
  <c r="AN430" i="3" s="1"/>
  <c r="AN429" i="3" s="1"/>
  <c r="AQ428" i="3"/>
  <c r="AQ427" i="3" s="1"/>
  <c r="AO428" i="3"/>
  <c r="AO427" i="3" s="1"/>
  <c r="AN428" i="3"/>
  <c r="AN427" i="3" s="1"/>
  <c r="AQ426" i="3"/>
  <c r="AQ425" i="3" s="1"/>
  <c r="AO426" i="3"/>
  <c r="AO425" i="3" s="1"/>
  <c r="AN426" i="3"/>
  <c r="AN425" i="3" s="1"/>
  <c r="AQ423" i="3"/>
  <c r="AQ422" i="3" s="1"/>
  <c r="AO423" i="3"/>
  <c r="AO422" i="3" s="1"/>
  <c r="AN423" i="3"/>
  <c r="AN422" i="3" s="1"/>
  <c r="AQ421" i="3"/>
  <c r="AQ420" i="3" s="1"/>
  <c r="AO421" i="3"/>
  <c r="AO420" i="3" s="1"/>
  <c r="AN421" i="3"/>
  <c r="AN420" i="3" s="1"/>
  <c r="AQ412" i="3"/>
  <c r="AQ411" i="3" s="1"/>
  <c r="AQ410" i="3" s="1"/>
  <c r="AO412" i="3"/>
  <c r="AO411" i="3" s="1"/>
  <c r="AO410" i="3" s="1"/>
  <c r="AN412" i="3"/>
  <c r="AN411" i="3" s="1"/>
  <c r="AN410" i="3" s="1"/>
  <c r="AQ409" i="3"/>
  <c r="AQ408" i="3" s="1"/>
  <c r="AQ407" i="3" s="1"/>
  <c r="AQ406" i="3" s="1"/>
  <c r="AP409" i="3"/>
  <c r="AP408" i="3" s="1"/>
  <c r="AP407" i="3" s="1"/>
  <c r="AN409" i="3"/>
  <c r="AN408" i="3" s="1"/>
  <c r="AN407" i="3" s="1"/>
  <c r="AQ405" i="3"/>
  <c r="AQ404" i="3" s="1"/>
  <c r="AQ403" i="3" s="1"/>
  <c r="AP405" i="3"/>
  <c r="AP404" i="3" s="1"/>
  <c r="AP403" i="3" s="1"/>
  <c r="AN405" i="3"/>
  <c r="AN404" i="3" s="1"/>
  <c r="AN403" i="3" s="1"/>
  <c r="AQ402" i="3"/>
  <c r="AP402" i="3"/>
  <c r="AN402" i="3"/>
  <c r="AQ401" i="3"/>
  <c r="AP401" i="3"/>
  <c r="AN401" i="3"/>
  <c r="AQ398" i="3"/>
  <c r="AQ397" i="3" s="1"/>
  <c r="AQ396" i="3" s="1"/>
  <c r="AP398" i="3"/>
  <c r="AP397" i="3" s="1"/>
  <c r="AP396" i="3" s="1"/>
  <c r="AN398" i="3"/>
  <c r="AN397" i="3" s="1"/>
  <c r="AN396" i="3" s="1"/>
  <c r="AQ395" i="3"/>
  <c r="AQ394" i="3" s="1"/>
  <c r="AQ393" i="3" s="1"/>
  <c r="AP395" i="3"/>
  <c r="AP394" i="3" s="1"/>
  <c r="AP393" i="3" s="1"/>
  <c r="AN395" i="3"/>
  <c r="AN394" i="3" s="1"/>
  <c r="AN393" i="3" s="1"/>
  <c r="AQ392" i="3"/>
  <c r="AQ391" i="3" s="1"/>
  <c r="AQ390" i="3" s="1"/>
  <c r="AP392" i="3"/>
  <c r="AP391" i="3" s="1"/>
  <c r="AP390" i="3" s="1"/>
  <c r="AO392" i="3"/>
  <c r="AO391" i="3" s="1"/>
  <c r="AO390" i="3" s="1"/>
  <c r="AN392" i="3"/>
  <c r="AN391" i="3" s="1"/>
  <c r="AN390" i="3" s="1"/>
  <c r="AQ389" i="3"/>
  <c r="AQ388" i="3" s="1"/>
  <c r="AQ387" i="3" s="1"/>
  <c r="AP389" i="3"/>
  <c r="AP388" i="3" s="1"/>
  <c r="AP387" i="3" s="1"/>
  <c r="AN389" i="3"/>
  <c r="AN388" i="3" s="1"/>
  <c r="AN387" i="3" s="1"/>
  <c r="AQ385" i="3"/>
  <c r="AQ384" i="3" s="1"/>
  <c r="AQ383" i="3" s="1"/>
  <c r="AQ382" i="3" s="1"/>
  <c r="AP385" i="3"/>
  <c r="AP384" i="3" s="1"/>
  <c r="AP383" i="3" s="1"/>
  <c r="AP382" i="3" s="1"/>
  <c r="AN385" i="3"/>
  <c r="AN384" i="3" s="1"/>
  <c r="AN383" i="3" s="1"/>
  <c r="AN382" i="3" s="1"/>
  <c r="AQ381" i="3"/>
  <c r="AQ380" i="3" s="1"/>
  <c r="AQ379" i="3" s="1"/>
  <c r="AQ378" i="3" s="1"/>
  <c r="AO381" i="3"/>
  <c r="AO380" i="3" s="1"/>
  <c r="AO379" i="3" s="1"/>
  <c r="AO378" i="3" s="1"/>
  <c r="AN381" i="3"/>
  <c r="AN380" i="3" s="1"/>
  <c r="AN379" i="3" s="1"/>
  <c r="AN378" i="3" s="1"/>
  <c r="AQ376" i="3"/>
  <c r="AQ375" i="3" s="1"/>
  <c r="AQ374" i="3" s="1"/>
  <c r="AQ373" i="3" s="1"/>
  <c r="AO376" i="3"/>
  <c r="AO375" i="3" s="1"/>
  <c r="AO374" i="3" s="1"/>
  <c r="AO373" i="3" s="1"/>
  <c r="AN376" i="3"/>
  <c r="AN375" i="3" s="1"/>
  <c r="AN374" i="3" s="1"/>
  <c r="AN373" i="3" s="1"/>
  <c r="AQ338" i="3"/>
  <c r="AQ337" i="3" s="1"/>
  <c r="AQ336" i="3" s="1"/>
  <c r="AP338" i="3"/>
  <c r="AP337" i="3" s="1"/>
  <c r="AP336" i="3" s="1"/>
  <c r="AO338" i="3"/>
  <c r="AO337" i="3" s="1"/>
  <c r="AO336" i="3" s="1"/>
  <c r="AN338" i="3"/>
  <c r="AN337" i="3" s="1"/>
  <c r="AN336" i="3" s="1"/>
  <c r="AQ369" i="3"/>
  <c r="AQ368" i="3" s="1"/>
  <c r="AQ367" i="3" s="1"/>
  <c r="AP369" i="3"/>
  <c r="AP368" i="3" s="1"/>
  <c r="AP367" i="3" s="1"/>
  <c r="AO369" i="3"/>
  <c r="AO368" i="3" s="1"/>
  <c r="AO367" i="3" s="1"/>
  <c r="AN369" i="3"/>
  <c r="AN368" i="3" s="1"/>
  <c r="AN367" i="3" s="1"/>
  <c r="AQ363" i="3"/>
  <c r="AQ362" i="3" s="1"/>
  <c r="AQ361" i="3" s="1"/>
  <c r="AO363" i="3"/>
  <c r="AO362" i="3" s="1"/>
  <c r="AO361" i="3" s="1"/>
  <c r="AN363" i="3"/>
  <c r="AN362" i="3" s="1"/>
  <c r="AN361" i="3" s="1"/>
  <c r="AQ360" i="3"/>
  <c r="AQ359" i="3" s="1"/>
  <c r="AQ358" i="3" s="1"/>
  <c r="AP360" i="3"/>
  <c r="AP359" i="3" s="1"/>
  <c r="AP358" i="3" s="1"/>
  <c r="AO360" i="3"/>
  <c r="AO359" i="3" s="1"/>
  <c r="AO358" i="3" s="1"/>
  <c r="AN360" i="3"/>
  <c r="AN359" i="3" s="1"/>
  <c r="AN358" i="3" s="1"/>
  <c r="AP357" i="3"/>
  <c r="AP356" i="3" s="1"/>
  <c r="AO357" i="3"/>
  <c r="AO356" i="3" s="1"/>
  <c r="AP355" i="3"/>
  <c r="AP354" i="3" s="1"/>
  <c r="AO355" i="3"/>
  <c r="AO354" i="3" s="1"/>
  <c r="AQ372" i="3"/>
  <c r="AQ371" i="3" s="1"/>
  <c r="AQ370" i="3" s="1"/>
  <c r="AO372" i="3"/>
  <c r="AO371" i="3" s="1"/>
  <c r="AO370" i="3" s="1"/>
  <c r="AN372" i="3"/>
  <c r="AN371" i="3" s="1"/>
  <c r="AN370" i="3" s="1"/>
  <c r="AQ352" i="3"/>
  <c r="AQ351" i="3" s="1"/>
  <c r="AO352" i="3"/>
  <c r="AO351" i="3" s="1"/>
  <c r="AN352" i="3"/>
  <c r="AN351" i="3" s="1"/>
  <c r="AQ350" i="3"/>
  <c r="AQ349" i="3" s="1"/>
  <c r="AO350" i="3"/>
  <c r="AO349" i="3" s="1"/>
  <c r="AN350" i="3"/>
  <c r="AN349" i="3" s="1"/>
  <c r="AQ347" i="3"/>
  <c r="AQ346" i="3" s="1"/>
  <c r="AQ345" i="3" s="1"/>
  <c r="AO347" i="3"/>
  <c r="AO346" i="3" s="1"/>
  <c r="AO345" i="3" s="1"/>
  <c r="AN347" i="3"/>
  <c r="AN346" i="3" s="1"/>
  <c r="AN345" i="3" s="1"/>
  <c r="AQ344" i="3"/>
  <c r="AQ343" i="3" s="1"/>
  <c r="AQ342" i="3" s="1"/>
  <c r="AO344" i="3"/>
  <c r="AO343" i="3" s="1"/>
  <c r="AO342" i="3" s="1"/>
  <c r="AN344" i="3"/>
  <c r="AN343" i="3" s="1"/>
  <c r="AN342" i="3" s="1"/>
  <c r="AQ341" i="3"/>
  <c r="AQ340" i="3" s="1"/>
  <c r="AQ339" i="3" s="1"/>
  <c r="AP341" i="3"/>
  <c r="AP340" i="3" s="1"/>
  <c r="AP339" i="3" s="1"/>
  <c r="AN341" i="3"/>
  <c r="AN340" i="3" s="1"/>
  <c r="AN339" i="3" s="1"/>
  <c r="AQ333" i="3"/>
  <c r="AQ332" i="3" s="1"/>
  <c r="AQ331" i="3" s="1"/>
  <c r="AP333" i="3"/>
  <c r="AP332" i="3" s="1"/>
  <c r="AP331" i="3" s="1"/>
  <c r="AN333" i="3"/>
  <c r="AN332" i="3" s="1"/>
  <c r="AN331" i="3" s="1"/>
  <c r="AQ330" i="3"/>
  <c r="AQ329" i="3" s="1"/>
  <c r="AO330" i="3"/>
  <c r="AO329" i="3" s="1"/>
  <c r="AN330" i="3"/>
  <c r="AN329" i="3" s="1"/>
  <c r="AQ328" i="3"/>
  <c r="AQ327" i="3" s="1"/>
  <c r="AO328" i="3"/>
  <c r="AO327" i="3" s="1"/>
  <c r="AN328" i="3"/>
  <c r="AN327" i="3" s="1"/>
  <c r="AQ326" i="3"/>
  <c r="AQ325" i="3" s="1"/>
  <c r="AO326" i="3"/>
  <c r="AO325" i="3" s="1"/>
  <c r="AN326" i="3"/>
  <c r="AN325" i="3" s="1"/>
  <c r="AQ323" i="3"/>
  <c r="AQ322" i="3" s="1"/>
  <c r="AQ321" i="3" s="1"/>
  <c r="AO323" i="3"/>
  <c r="AO322" i="3" s="1"/>
  <c r="AO321" i="3" s="1"/>
  <c r="AN323" i="3"/>
  <c r="AN322" i="3" s="1"/>
  <c r="AN321" i="3" s="1"/>
  <c r="AQ314" i="3"/>
  <c r="AQ313" i="3" s="1"/>
  <c r="AO314" i="3"/>
  <c r="AO313" i="3" s="1"/>
  <c r="AN314" i="3"/>
  <c r="AN313" i="3" s="1"/>
  <c r="AQ312" i="3"/>
  <c r="AQ311" i="3" s="1"/>
  <c r="AO312" i="3"/>
  <c r="AO311" i="3" s="1"/>
  <c r="AN312" i="3"/>
  <c r="AN311" i="3" s="1"/>
  <c r="AQ308" i="3"/>
  <c r="AQ307" i="3" s="1"/>
  <c r="AQ306" i="3" s="1"/>
  <c r="AP308" i="3"/>
  <c r="AP307" i="3" s="1"/>
  <c r="AP306" i="3" s="1"/>
  <c r="AN308" i="3"/>
  <c r="AN307" i="3" s="1"/>
  <c r="AN306" i="3" s="1"/>
  <c r="AQ302" i="3"/>
  <c r="AQ301" i="3" s="1"/>
  <c r="AQ300" i="3" s="1"/>
  <c r="AO302" i="3"/>
  <c r="AO301" i="3" s="1"/>
  <c r="AO300" i="3" s="1"/>
  <c r="AN302" i="3"/>
  <c r="AN301" i="3" s="1"/>
  <c r="AN300" i="3" s="1"/>
  <c r="AQ299" i="3"/>
  <c r="AQ298" i="3" s="1"/>
  <c r="AQ297" i="3" s="1"/>
  <c r="AO299" i="3"/>
  <c r="AO298" i="3" s="1"/>
  <c r="AO297" i="3" s="1"/>
  <c r="AN299" i="3"/>
  <c r="AN298" i="3" s="1"/>
  <c r="AN297" i="3" s="1"/>
  <c r="AQ293" i="3"/>
  <c r="AQ292" i="3" s="1"/>
  <c r="AQ291" i="3" s="1"/>
  <c r="AO293" i="3"/>
  <c r="AO292" i="3" s="1"/>
  <c r="AO291" i="3" s="1"/>
  <c r="AN293" i="3"/>
  <c r="AN292" i="3" s="1"/>
  <c r="AN291" i="3" s="1"/>
  <c r="AQ290" i="3"/>
  <c r="AQ289" i="3" s="1"/>
  <c r="AQ288" i="3" s="1"/>
  <c r="AO290" i="3"/>
  <c r="AO289" i="3" s="1"/>
  <c r="AO288" i="3" s="1"/>
  <c r="AN290" i="3"/>
  <c r="AN289" i="3" s="1"/>
  <c r="AN288" i="3" s="1"/>
  <c r="AQ287" i="3"/>
  <c r="AQ286" i="3" s="1"/>
  <c r="AQ285" i="3" s="1"/>
  <c r="AO287" i="3"/>
  <c r="AO286" i="3" s="1"/>
  <c r="AO285" i="3" s="1"/>
  <c r="AN287" i="3"/>
  <c r="AN286" i="3" s="1"/>
  <c r="AN285" i="3" s="1"/>
  <c r="AQ284" i="3"/>
  <c r="AQ283" i="3" s="1"/>
  <c r="AQ282" i="3" s="1"/>
  <c r="AP284" i="3"/>
  <c r="AP283" i="3" s="1"/>
  <c r="AP282" i="3" s="1"/>
  <c r="AN284" i="3"/>
  <c r="AN283" i="3" s="1"/>
  <c r="AN282" i="3" s="1"/>
  <c r="AQ296" i="3"/>
  <c r="AQ295" i="3" s="1"/>
  <c r="AQ294" i="3" s="1"/>
  <c r="AO296" i="3"/>
  <c r="AO295" i="3" s="1"/>
  <c r="AO294" i="3" s="1"/>
  <c r="AN296" i="3"/>
  <c r="AN295" i="3" s="1"/>
  <c r="AN294" i="3" s="1"/>
  <c r="AQ281" i="3"/>
  <c r="AQ280" i="3" s="1"/>
  <c r="AQ279" i="3" s="1"/>
  <c r="AO281" i="3"/>
  <c r="AO280" i="3" s="1"/>
  <c r="AO279" i="3" s="1"/>
  <c r="AN281" i="3"/>
  <c r="AN280" i="3" s="1"/>
  <c r="AN279" i="3" s="1"/>
  <c r="AQ278" i="3"/>
  <c r="AQ277" i="3" s="1"/>
  <c r="AQ276" i="3" s="1"/>
  <c r="AO278" i="3"/>
  <c r="AO277" i="3" s="1"/>
  <c r="AO276" i="3" s="1"/>
  <c r="AN278" i="3"/>
  <c r="AN277" i="3" s="1"/>
  <c r="AN276" i="3" s="1"/>
  <c r="AQ275" i="3"/>
  <c r="AQ274" i="3" s="1"/>
  <c r="AQ273" i="3" s="1"/>
  <c r="AO275" i="3"/>
  <c r="AO274" i="3" s="1"/>
  <c r="AO273" i="3" s="1"/>
  <c r="AN275" i="3"/>
  <c r="AN274" i="3" s="1"/>
  <c r="AN273" i="3" s="1"/>
  <c r="AQ268" i="3"/>
  <c r="AQ267" i="3" s="1"/>
  <c r="AQ266" i="3" s="1"/>
  <c r="AP268" i="3"/>
  <c r="AP267" i="3" s="1"/>
  <c r="AP266" i="3" s="1"/>
  <c r="AO268" i="3"/>
  <c r="AO267" i="3" s="1"/>
  <c r="AO266" i="3" s="1"/>
  <c r="AN268" i="3"/>
  <c r="AN267" i="3" s="1"/>
  <c r="AN266" i="3" s="1"/>
  <c r="AQ253" i="3"/>
  <c r="AQ252" i="3" s="1"/>
  <c r="AQ251" i="3" s="1"/>
  <c r="AP253" i="3"/>
  <c r="AP252" i="3" s="1"/>
  <c r="AP251" i="3" s="1"/>
  <c r="AN253" i="3"/>
  <c r="AN252" i="3" s="1"/>
  <c r="AN251" i="3" s="1"/>
  <c r="AQ250" i="3"/>
  <c r="AQ249" i="3" s="1"/>
  <c r="AQ248" i="3" s="1"/>
  <c r="AP250" i="3"/>
  <c r="AP249" i="3" s="1"/>
  <c r="AP248" i="3" s="1"/>
  <c r="AO250" i="3"/>
  <c r="AO249" i="3" s="1"/>
  <c r="AO248" i="3" s="1"/>
  <c r="AN250" i="3"/>
  <c r="AN249" i="3" s="1"/>
  <c r="AN248" i="3" s="1"/>
  <c r="AQ247" i="3"/>
  <c r="AQ246" i="3" s="1"/>
  <c r="AQ245" i="3" s="1"/>
  <c r="AP247" i="3"/>
  <c r="AP246" i="3" s="1"/>
  <c r="AP245" i="3" s="1"/>
  <c r="AO247" i="3"/>
  <c r="AO246" i="3" s="1"/>
  <c r="AO245" i="3" s="1"/>
  <c r="AN247" i="3"/>
  <c r="AN246" i="3" s="1"/>
  <c r="AN245" i="3" s="1"/>
  <c r="AQ265" i="3"/>
  <c r="AQ264" i="3" s="1"/>
  <c r="AQ263" i="3" s="1"/>
  <c r="AP265" i="3"/>
  <c r="AP264" i="3" s="1"/>
  <c r="AP263" i="3" s="1"/>
  <c r="AO265" i="3"/>
  <c r="AO264" i="3" s="1"/>
  <c r="AO263" i="3" s="1"/>
  <c r="AN265" i="3"/>
  <c r="AN264" i="3" s="1"/>
  <c r="AN263" i="3" s="1"/>
  <c r="AQ262" i="3"/>
  <c r="AQ261" i="3" s="1"/>
  <c r="AQ260" i="3" s="1"/>
  <c r="AP262" i="3"/>
  <c r="AP261" i="3" s="1"/>
  <c r="AP260" i="3" s="1"/>
  <c r="AO262" i="3"/>
  <c r="AO261" i="3" s="1"/>
  <c r="AO260" i="3" s="1"/>
  <c r="AN262" i="3"/>
  <c r="AN261" i="3" s="1"/>
  <c r="AN260" i="3" s="1"/>
  <c r="AQ244" i="3"/>
  <c r="AQ243" i="3" s="1"/>
  <c r="AQ242" i="3" s="1"/>
  <c r="AP244" i="3"/>
  <c r="AP243" i="3" s="1"/>
  <c r="AP242" i="3" s="1"/>
  <c r="AO244" i="3"/>
  <c r="AO243" i="3" s="1"/>
  <c r="AO242" i="3" s="1"/>
  <c r="AN244" i="3"/>
  <c r="AN243" i="3" s="1"/>
  <c r="AN242" i="3" s="1"/>
  <c r="AQ241" i="3"/>
  <c r="AQ240" i="3" s="1"/>
  <c r="AQ239" i="3" s="1"/>
  <c r="AO241" i="3"/>
  <c r="AO240" i="3" s="1"/>
  <c r="AO239" i="3" s="1"/>
  <c r="AN241" i="3"/>
  <c r="AN240" i="3" s="1"/>
  <c r="AN239" i="3" s="1"/>
  <c r="AQ238" i="3"/>
  <c r="AQ237" i="3" s="1"/>
  <c r="AQ236" i="3" s="1"/>
  <c r="AO238" i="3"/>
  <c r="AO237" i="3" s="1"/>
  <c r="AO236" i="3" s="1"/>
  <c r="AN238" i="3"/>
  <c r="AN237" i="3" s="1"/>
  <c r="AN236" i="3" s="1"/>
  <c r="AQ235" i="3"/>
  <c r="AQ234" i="3" s="1"/>
  <c r="AQ233" i="3" s="1"/>
  <c r="AO235" i="3"/>
  <c r="AO234" i="3" s="1"/>
  <c r="AO233" i="3" s="1"/>
  <c r="AN235" i="3"/>
  <c r="AN234" i="3" s="1"/>
  <c r="AN233" i="3" s="1"/>
  <c r="AQ232" i="3"/>
  <c r="AQ231" i="3" s="1"/>
  <c r="AQ230" i="3" s="1"/>
  <c r="AO232" i="3"/>
  <c r="AO231" i="3" s="1"/>
  <c r="AO230" i="3" s="1"/>
  <c r="AN232" i="3"/>
  <c r="AN231" i="3" s="1"/>
  <c r="AN230" i="3" s="1"/>
  <c r="AQ229" i="3"/>
  <c r="AQ228" i="3" s="1"/>
  <c r="AQ227" i="3" s="1"/>
  <c r="AO229" i="3"/>
  <c r="AO228" i="3" s="1"/>
  <c r="AO227" i="3" s="1"/>
  <c r="AN229" i="3"/>
  <c r="AN228" i="3" s="1"/>
  <c r="AN227" i="3" s="1"/>
  <c r="AQ256" i="3"/>
  <c r="AQ255" i="3" s="1"/>
  <c r="AQ254" i="3" s="1"/>
  <c r="AP256" i="3"/>
  <c r="AP255" i="3" s="1"/>
  <c r="AP254" i="3" s="1"/>
  <c r="AN256" i="3"/>
  <c r="AN255" i="3" s="1"/>
  <c r="AN254" i="3" s="1"/>
  <c r="AQ226" i="3"/>
  <c r="AQ225" i="3" s="1"/>
  <c r="AQ224" i="3" s="1"/>
  <c r="AP226" i="3"/>
  <c r="AP225" i="3" s="1"/>
  <c r="AP224" i="3" s="1"/>
  <c r="AN226" i="3"/>
  <c r="AN225" i="3" s="1"/>
  <c r="AN224" i="3" s="1"/>
  <c r="AQ216" i="3"/>
  <c r="AQ215" i="3" s="1"/>
  <c r="AQ214" i="3" s="1"/>
  <c r="AP216" i="3"/>
  <c r="AP215" i="3" s="1"/>
  <c r="AP214" i="3" s="1"/>
  <c r="AN216" i="3"/>
  <c r="AN215" i="3" s="1"/>
  <c r="AN214" i="3" s="1"/>
  <c r="AQ222" i="3"/>
  <c r="AQ221" i="3" s="1"/>
  <c r="AQ220" i="3" s="1"/>
  <c r="AP222" i="3"/>
  <c r="AP221" i="3" s="1"/>
  <c r="AP220" i="3" s="1"/>
  <c r="AO222" i="3"/>
  <c r="AO221" i="3" s="1"/>
  <c r="AO220" i="3" s="1"/>
  <c r="AN222" i="3"/>
  <c r="AN221" i="3" s="1"/>
  <c r="AN220" i="3" s="1"/>
  <c r="AQ219" i="3"/>
  <c r="AQ218" i="3" s="1"/>
  <c r="AQ217" i="3" s="1"/>
  <c r="AP219" i="3"/>
  <c r="AP218" i="3" s="1"/>
  <c r="AP217" i="3" s="1"/>
  <c r="AO219" i="3"/>
  <c r="AO218" i="3" s="1"/>
  <c r="AO217" i="3" s="1"/>
  <c r="AN219" i="3"/>
  <c r="AN218" i="3" s="1"/>
  <c r="AN217" i="3" s="1"/>
  <c r="AQ213" i="3"/>
  <c r="AQ212" i="3" s="1"/>
  <c r="AQ211" i="3" s="1"/>
  <c r="AO213" i="3"/>
  <c r="AO212" i="3" s="1"/>
  <c r="AO211" i="3" s="1"/>
  <c r="AN213" i="3"/>
  <c r="AN212" i="3" s="1"/>
  <c r="AN211" i="3" s="1"/>
  <c r="AQ210" i="3"/>
  <c r="AQ209" i="3" s="1"/>
  <c r="AQ208" i="3" s="1"/>
  <c r="AO210" i="3"/>
  <c r="AO209" i="3" s="1"/>
  <c r="AO208" i="3" s="1"/>
  <c r="AN210" i="3"/>
  <c r="AN209" i="3" s="1"/>
  <c r="AN208" i="3" s="1"/>
  <c r="AQ207" i="3"/>
  <c r="AQ206" i="3" s="1"/>
  <c r="AQ205" i="3" s="1"/>
  <c r="AO207" i="3"/>
  <c r="AO206" i="3" s="1"/>
  <c r="AO205" i="3" s="1"/>
  <c r="AN207" i="3"/>
  <c r="AN206" i="3" s="1"/>
  <c r="AN205" i="3" s="1"/>
  <c r="AQ204" i="3"/>
  <c r="AQ203" i="3" s="1"/>
  <c r="AQ202" i="3" s="1"/>
  <c r="AO204" i="3"/>
  <c r="AO203" i="3" s="1"/>
  <c r="AO202" i="3" s="1"/>
  <c r="AN204" i="3"/>
  <c r="AN203" i="3" s="1"/>
  <c r="AN202" i="3" s="1"/>
  <c r="AQ201" i="3"/>
  <c r="AQ200" i="3" s="1"/>
  <c r="AQ199" i="3" s="1"/>
  <c r="AP201" i="3"/>
  <c r="AP200" i="3" s="1"/>
  <c r="AP199" i="3" s="1"/>
  <c r="AN201" i="3"/>
  <c r="AN200" i="3" s="1"/>
  <c r="AN199" i="3" s="1"/>
  <c r="AQ196" i="3"/>
  <c r="AQ195" i="3" s="1"/>
  <c r="AQ194" i="3" s="1"/>
  <c r="AP196" i="3"/>
  <c r="AP195" i="3" s="1"/>
  <c r="AP194" i="3" s="1"/>
  <c r="AO196" i="3"/>
  <c r="AO195" i="3" s="1"/>
  <c r="AO194" i="3" s="1"/>
  <c r="AN196" i="3"/>
  <c r="AN195" i="3" s="1"/>
  <c r="AN194" i="3" s="1"/>
  <c r="AQ193" i="3"/>
  <c r="AQ192" i="3" s="1"/>
  <c r="AQ191" i="3" s="1"/>
  <c r="AP193" i="3"/>
  <c r="AP192" i="3" s="1"/>
  <c r="AP191" i="3" s="1"/>
  <c r="AO193" i="3"/>
  <c r="AO192" i="3" s="1"/>
  <c r="AO191" i="3" s="1"/>
  <c r="AN193" i="3"/>
  <c r="AN192" i="3" s="1"/>
  <c r="AN191" i="3" s="1"/>
  <c r="AQ190" i="3"/>
  <c r="AP190" i="3"/>
  <c r="AO190" i="3"/>
  <c r="AN190" i="3"/>
  <c r="AQ186" i="3"/>
  <c r="AQ185" i="3" s="1"/>
  <c r="AQ184" i="3" s="1"/>
  <c r="AQ183" i="3" s="1"/>
  <c r="AP186" i="3"/>
  <c r="AP185" i="3" s="1"/>
  <c r="AP184" i="3" s="1"/>
  <c r="AP183" i="3" s="1"/>
  <c r="AO186" i="3"/>
  <c r="AO185" i="3" s="1"/>
  <c r="AO184" i="3" s="1"/>
  <c r="AO183" i="3" s="1"/>
  <c r="AN186" i="3"/>
  <c r="AN185" i="3" s="1"/>
  <c r="AN184" i="3" s="1"/>
  <c r="AN183" i="3" s="1"/>
  <c r="AQ182" i="3"/>
  <c r="AQ181" i="3" s="1"/>
  <c r="AQ180" i="3" s="1"/>
  <c r="AP182" i="3"/>
  <c r="AP181" i="3" s="1"/>
  <c r="AP180" i="3" s="1"/>
  <c r="AO182" i="3"/>
  <c r="AO181" i="3" s="1"/>
  <c r="AO180" i="3" s="1"/>
  <c r="AN182" i="3"/>
  <c r="AN181" i="3" s="1"/>
  <c r="AN180" i="3" s="1"/>
  <c r="AQ179" i="3"/>
  <c r="AQ178" i="3" s="1"/>
  <c r="AQ177" i="3" s="1"/>
  <c r="AP179" i="3"/>
  <c r="AP178" i="3" s="1"/>
  <c r="AP177" i="3" s="1"/>
  <c r="AO179" i="3"/>
  <c r="AO178" i="3" s="1"/>
  <c r="AO177" i="3" s="1"/>
  <c r="AN179" i="3"/>
  <c r="AN178" i="3" s="1"/>
  <c r="AN177" i="3" s="1"/>
  <c r="AQ176" i="3"/>
  <c r="AQ175" i="3" s="1"/>
  <c r="AQ174" i="3" s="1"/>
  <c r="AO176" i="3"/>
  <c r="AO175" i="3" s="1"/>
  <c r="AO174" i="3" s="1"/>
  <c r="AN176" i="3"/>
  <c r="AN175" i="3" s="1"/>
  <c r="AN174" i="3" s="1"/>
  <c r="AQ173" i="3"/>
  <c r="AQ172" i="3" s="1"/>
  <c r="AQ171" i="3" s="1"/>
  <c r="AO173" i="3"/>
  <c r="AO172" i="3" s="1"/>
  <c r="AO171" i="3" s="1"/>
  <c r="AN173" i="3"/>
  <c r="AN172" i="3" s="1"/>
  <c r="AN171" i="3" s="1"/>
  <c r="AQ170" i="3"/>
  <c r="AQ169" i="3" s="1"/>
  <c r="AQ168" i="3" s="1"/>
  <c r="AO170" i="3"/>
  <c r="AO169" i="3" s="1"/>
  <c r="AO168" i="3" s="1"/>
  <c r="AN170" i="3"/>
  <c r="AN169" i="3" s="1"/>
  <c r="AN168" i="3" s="1"/>
  <c r="AQ167" i="3"/>
  <c r="AQ166" i="3" s="1"/>
  <c r="AQ165" i="3" s="1"/>
  <c r="AO167" i="3"/>
  <c r="AO166" i="3" s="1"/>
  <c r="AO165" i="3" s="1"/>
  <c r="AN167" i="3"/>
  <c r="AN166" i="3" s="1"/>
  <c r="AN165" i="3" s="1"/>
  <c r="AQ163" i="3"/>
  <c r="AQ162" i="3" s="1"/>
  <c r="AQ161" i="3" s="1"/>
  <c r="AO163" i="3"/>
  <c r="AO162" i="3" s="1"/>
  <c r="AO161" i="3" s="1"/>
  <c r="AN163" i="3"/>
  <c r="AN162" i="3" s="1"/>
  <c r="AN161" i="3" s="1"/>
  <c r="AQ157" i="3"/>
  <c r="AQ156" i="3" s="1"/>
  <c r="AQ155" i="3" s="1"/>
  <c r="AO157" i="3"/>
  <c r="AO156" i="3" s="1"/>
  <c r="AO155" i="3" s="1"/>
  <c r="AN157" i="3"/>
  <c r="AN156" i="3" s="1"/>
  <c r="AN155" i="3" s="1"/>
  <c r="AQ160" i="3"/>
  <c r="AQ159" i="3" s="1"/>
  <c r="AQ158" i="3" s="1"/>
  <c r="AO160" i="3"/>
  <c r="AO159" i="3" s="1"/>
  <c r="AO158" i="3" s="1"/>
  <c r="AN160" i="3"/>
  <c r="AN159" i="3" s="1"/>
  <c r="AN158" i="3" s="1"/>
  <c r="AQ152" i="3"/>
  <c r="AQ151" i="3" s="1"/>
  <c r="AQ150" i="3" s="1"/>
  <c r="AO152" i="3"/>
  <c r="AO151" i="3" s="1"/>
  <c r="AO150" i="3" s="1"/>
  <c r="AN152" i="3"/>
  <c r="AN151" i="3" s="1"/>
  <c r="AN150" i="3" s="1"/>
  <c r="AQ149" i="3"/>
  <c r="AQ148" i="3" s="1"/>
  <c r="AQ147" i="3" s="1"/>
  <c r="AQ146" i="3" s="1"/>
  <c r="AO149" i="3"/>
  <c r="AO148" i="3" s="1"/>
  <c r="AO147" i="3" s="1"/>
  <c r="AN149" i="3"/>
  <c r="AN148" i="3" s="1"/>
  <c r="AN147" i="3" s="1"/>
  <c r="AQ145" i="3"/>
  <c r="AQ144" i="3" s="1"/>
  <c r="AQ143" i="3" s="1"/>
  <c r="AQ142" i="3" s="1"/>
  <c r="AO145" i="3"/>
  <c r="AO144" i="3" s="1"/>
  <c r="AO143" i="3" s="1"/>
  <c r="AO142" i="3" s="1"/>
  <c r="AN145" i="3"/>
  <c r="AN144" i="3" s="1"/>
  <c r="AN143" i="3" s="1"/>
  <c r="AN142" i="3" s="1"/>
  <c r="AQ141" i="3"/>
  <c r="AQ140" i="3" s="1"/>
  <c r="AQ139" i="3" s="1"/>
  <c r="AO141" i="3"/>
  <c r="AO140" i="3" s="1"/>
  <c r="AO139" i="3" s="1"/>
  <c r="AN141" i="3"/>
  <c r="AN140" i="3" s="1"/>
  <c r="AN139" i="3" s="1"/>
  <c r="AQ138" i="3"/>
  <c r="AQ137" i="3" s="1"/>
  <c r="AQ136" i="3" s="1"/>
  <c r="AO138" i="3"/>
  <c r="AO137" i="3" s="1"/>
  <c r="AO136" i="3" s="1"/>
  <c r="AN138" i="3"/>
  <c r="AN137" i="3" s="1"/>
  <c r="AN136" i="3" s="1"/>
  <c r="AQ134" i="3"/>
  <c r="AQ133" i="3" s="1"/>
  <c r="AQ132" i="3" s="1"/>
  <c r="AQ131" i="3" s="1"/>
  <c r="AP134" i="3"/>
  <c r="AP133" i="3" s="1"/>
  <c r="AP132" i="3" s="1"/>
  <c r="AP131" i="3" s="1"/>
  <c r="AN134" i="3"/>
  <c r="AN133" i="3" s="1"/>
  <c r="AN132" i="3" s="1"/>
  <c r="AN131" i="3" s="1"/>
  <c r="AQ129" i="3"/>
  <c r="AQ128" i="3" s="1"/>
  <c r="AQ127" i="3" s="1"/>
  <c r="AO129" i="3"/>
  <c r="AO128" i="3" s="1"/>
  <c r="AO127" i="3" s="1"/>
  <c r="AN129" i="3"/>
  <c r="AN128" i="3" s="1"/>
  <c r="AN127" i="3" s="1"/>
  <c r="AQ126" i="3"/>
  <c r="AQ125" i="3" s="1"/>
  <c r="AO126" i="3"/>
  <c r="AO125" i="3" s="1"/>
  <c r="AN126" i="3"/>
  <c r="AN125" i="3" s="1"/>
  <c r="AQ124" i="3"/>
  <c r="AQ123" i="3" s="1"/>
  <c r="AO124" i="3"/>
  <c r="AO123" i="3" s="1"/>
  <c r="AN124" i="3"/>
  <c r="AN123" i="3" s="1"/>
  <c r="AQ122" i="3"/>
  <c r="AQ121" i="3" s="1"/>
  <c r="AO122" i="3"/>
  <c r="AO121" i="3" s="1"/>
  <c r="AN122" i="3"/>
  <c r="AN121" i="3" s="1"/>
  <c r="AQ117" i="3"/>
  <c r="AQ116" i="3" s="1"/>
  <c r="AP117" i="3"/>
  <c r="AP116" i="3" s="1"/>
  <c r="AN117" i="3"/>
  <c r="AN116" i="3" s="1"/>
  <c r="AP115" i="3"/>
  <c r="AP114" i="3" s="1"/>
  <c r="AO115" i="3"/>
  <c r="AO114" i="3" s="1"/>
  <c r="AN115" i="3"/>
  <c r="AN114" i="3" s="1"/>
  <c r="AP113" i="3"/>
  <c r="AP112" i="3" s="1"/>
  <c r="AO113" i="3"/>
  <c r="AO112" i="3" s="1"/>
  <c r="AN113" i="3"/>
  <c r="AN112" i="3" s="1"/>
  <c r="AQ108" i="3"/>
  <c r="AQ106" i="3" s="1"/>
  <c r="AP108" i="3"/>
  <c r="AP107" i="3" s="1"/>
  <c r="AO108" i="3"/>
  <c r="AO106" i="3" s="1"/>
  <c r="AN108" i="3"/>
  <c r="AN107" i="3" s="1"/>
  <c r="AQ105" i="3"/>
  <c r="AQ104" i="3" s="1"/>
  <c r="AQ103" i="3" s="1"/>
  <c r="AP105" i="3"/>
  <c r="AP104" i="3" s="1"/>
  <c r="AP103" i="3" s="1"/>
  <c r="AO105" i="3"/>
  <c r="AO104" i="3" s="1"/>
  <c r="AO103" i="3" s="1"/>
  <c r="AN105" i="3"/>
  <c r="AN104" i="3" s="1"/>
  <c r="AN103" i="3" s="1"/>
  <c r="AQ102" i="3"/>
  <c r="AQ101" i="3" s="1"/>
  <c r="AQ100" i="3" s="1"/>
  <c r="AO102" i="3"/>
  <c r="AO101" i="3" s="1"/>
  <c r="AO100" i="3" s="1"/>
  <c r="AN102" i="3"/>
  <c r="AN101" i="3" s="1"/>
  <c r="AN100" i="3" s="1"/>
  <c r="AQ90" i="3"/>
  <c r="AQ89" i="3" s="1"/>
  <c r="AQ88" i="3" s="1"/>
  <c r="AO90" i="3"/>
  <c r="AO89" i="3" s="1"/>
  <c r="AO88" i="3" s="1"/>
  <c r="AN90" i="3"/>
  <c r="AN89" i="3" s="1"/>
  <c r="AN88" i="3" s="1"/>
  <c r="AQ99" i="3"/>
  <c r="AQ98" i="3" s="1"/>
  <c r="AQ97" i="3" s="1"/>
  <c r="AO99" i="3"/>
  <c r="AO98" i="3" s="1"/>
  <c r="AO97" i="3" s="1"/>
  <c r="AN99" i="3"/>
  <c r="AN98" i="3" s="1"/>
  <c r="AN97" i="3" s="1"/>
  <c r="AQ96" i="3"/>
  <c r="AQ95" i="3" s="1"/>
  <c r="AQ94" i="3" s="1"/>
  <c r="AO96" i="3"/>
  <c r="AO95" i="3" s="1"/>
  <c r="AO94" i="3" s="1"/>
  <c r="AN96" i="3"/>
  <c r="AN95" i="3" s="1"/>
  <c r="AN94" i="3" s="1"/>
  <c r="AQ93" i="3"/>
  <c r="AQ92" i="3" s="1"/>
  <c r="AQ91" i="3" s="1"/>
  <c r="AO93" i="3"/>
  <c r="AO92" i="3" s="1"/>
  <c r="AO91" i="3" s="1"/>
  <c r="AN93" i="3"/>
  <c r="AN92" i="3" s="1"/>
  <c r="AN91" i="3" s="1"/>
  <c r="AQ87" i="3"/>
  <c r="AQ86" i="3" s="1"/>
  <c r="AQ85" i="3" s="1"/>
  <c r="AP87" i="3"/>
  <c r="AP86" i="3" s="1"/>
  <c r="AP85" i="3" s="1"/>
  <c r="AN87" i="3"/>
  <c r="AN86" i="3" s="1"/>
  <c r="AN85" i="3" s="1"/>
  <c r="AQ83" i="3"/>
  <c r="AQ82" i="3" s="1"/>
  <c r="AQ81" i="3" s="1"/>
  <c r="AQ80" i="3" s="1"/>
  <c r="AO83" i="3"/>
  <c r="AO82" i="3" s="1"/>
  <c r="AO81" i="3" s="1"/>
  <c r="AO80" i="3" s="1"/>
  <c r="AN83" i="3"/>
  <c r="AN82" i="3" s="1"/>
  <c r="AN81" i="3" s="1"/>
  <c r="AN80" i="3" s="1"/>
  <c r="AP79" i="3"/>
  <c r="AP78" i="3" s="1"/>
  <c r="AP77" i="3" s="1"/>
  <c r="AO79" i="3"/>
  <c r="AO78" i="3" s="1"/>
  <c r="AO77" i="3" s="1"/>
  <c r="AQ76" i="3"/>
  <c r="AQ75" i="3" s="1"/>
  <c r="AQ74" i="3" s="1"/>
  <c r="AO76" i="3"/>
  <c r="AO75" i="3" s="1"/>
  <c r="AO74" i="3" s="1"/>
  <c r="AN76" i="3"/>
  <c r="AN75" i="3" s="1"/>
  <c r="AN74" i="3" s="1"/>
  <c r="AQ73" i="3"/>
  <c r="AQ72" i="3" s="1"/>
  <c r="AQ71" i="3" s="1"/>
  <c r="AO73" i="3"/>
  <c r="AO72" i="3" s="1"/>
  <c r="AO71" i="3" s="1"/>
  <c r="AN73" i="3"/>
  <c r="AN72" i="3" s="1"/>
  <c r="AN71" i="3" s="1"/>
  <c r="AP70" i="3"/>
  <c r="AP69" i="3" s="1"/>
  <c r="AP68" i="3" s="1"/>
  <c r="AO70" i="3"/>
  <c r="AO69" i="3" s="1"/>
  <c r="AO68" i="3" s="1"/>
  <c r="AQ67" i="3"/>
  <c r="AQ66" i="3" s="1"/>
  <c r="AO67" i="3"/>
  <c r="AO66" i="3" s="1"/>
  <c r="AN67" i="3"/>
  <c r="AN66" i="3" s="1"/>
  <c r="AQ65" i="3"/>
  <c r="AQ64" i="3" s="1"/>
  <c r="AO65" i="3"/>
  <c r="AO64" i="3" s="1"/>
  <c r="AN65" i="3"/>
  <c r="AN64" i="3" s="1"/>
  <c r="AQ61" i="3"/>
  <c r="AQ60" i="3" s="1"/>
  <c r="AQ59" i="3" s="1"/>
  <c r="AQ58" i="3" s="1"/>
  <c r="AP61" i="3"/>
  <c r="AP60" i="3" s="1"/>
  <c r="AP59" i="3" s="1"/>
  <c r="AP58" i="3" s="1"/>
  <c r="AN61" i="3"/>
  <c r="AN60" i="3" s="1"/>
  <c r="AN59" i="3" s="1"/>
  <c r="AN58" i="3" s="1"/>
  <c r="AP57" i="3"/>
  <c r="AP56" i="3" s="1"/>
  <c r="AP55" i="3" s="1"/>
  <c r="AO57" i="3"/>
  <c r="AO56" i="3" s="1"/>
  <c r="AO55" i="3" s="1"/>
  <c r="AQ54" i="3"/>
  <c r="AQ53" i="3" s="1"/>
  <c r="AQ52" i="3" s="1"/>
  <c r="AO54" i="3"/>
  <c r="AO53" i="3" s="1"/>
  <c r="AO52" i="3" s="1"/>
  <c r="AN54" i="3"/>
  <c r="AN53" i="3" s="1"/>
  <c r="AN52" i="3" s="1"/>
  <c r="AQ51" i="3"/>
  <c r="AQ50" i="3" s="1"/>
  <c r="AQ49" i="3" s="1"/>
  <c r="AO51" i="3"/>
  <c r="AO50" i="3" s="1"/>
  <c r="AO49" i="3" s="1"/>
  <c r="AN51" i="3"/>
  <c r="AN50" i="3" s="1"/>
  <c r="AN49" i="3" s="1"/>
  <c r="AQ48" i="3"/>
  <c r="AQ47" i="3" s="1"/>
  <c r="AQ46" i="3" s="1"/>
  <c r="AO48" i="3"/>
  <c r="AO47" i="3" s="1"/>
  <c r="AO46" i="3" s="1"/>
  <c r="AN48" i="3"/>
  <c r="AN47" i="3" s="1"/>
  <c r="AN46" i="3" s="1"/>
  <c r="AQ45" i="3"/>
  <c r="AQ44" i="3" s="1"/>
  <c r="AO45" i="3"/>
  <c r="AO44" i="3" s="1"/>
  <c r="AN45" i="3"/>
  <c r="AN44" i="3" s="1"/>
  <c r="AQ43" i="3"/>
  <c r="AQ42" i="3" s="1"/>
  <c r="AO43" i="3"/>
  <c r="AO42" i="3" s="1"/>
  <c r="AN43" i="3"/>
  <c r="AN42" i="3" s="1"/>
  <c r="AQ41" i="3"/>
  <c r="AQ40" i="3" s="1"/>
  <c r="AO41" i="3"/>
  <c r="AO40" i="3" s="1"/>
  <c r="AN41" i="3"/>
  <c r="AN40" i="3" s="1"/>
  <c r="AQ39" i="3"/>
  <c r="AQ38" i="3" s="1"/>
  <c r="AO39" i="3"/>
  <c r="AO38" i="3" s="1"/>
  <c r="AN39" i="3"/>
  <c r="AN38" i="3" s="1"/>
  <c r="AQ36" i="3"/>
  <c r="AQ35" i="3" s="1"/>
  <c r="AQ34" i="3" s="1"/>
  <c r="AO36" i="3"/>
  <c r="AN36" i="3"/>
  <c r="AN35" i="3" s="1"/>
  <c r="AN34" i="3" s="1"/>
  <c r="AQ12" i="3"/>
  <c r="AQ11" i="3" s="1"/>
  <c r="AO12" i="3"/>
  <c r="AO11" i="3" s="1"/>
  <c r="AN12" i="3"/>
  <c r="AN11" i="3" s="1"/>
  <c r="AQ10" i="3"/>
  <c r="AQ9" i="3" s="1"/>
  <c r="AO10" i="3"/>
  <c r="AO9" i="3" s="1"/>
  <c r="AN10" i="3"/>
  <c r="AN9" i="3" s="1"/>
  <c r="AP473" i="1"/>
  <c r="AP472" i="1" s="1"/>
  <c r="AO473" i="1"/>
  <c r="AO472" i="1" s="1"/>
  <c r="AP471" i="1"/>
  <c r="AP76" i="3" s="1"/>
  <c r="AP75" i="3" s="1"/>
  <c r="AP74" i="3" s="1"/>
  <c r="AQ470" i="1"/>
  <c r="AQ469" i="1" s="1"/>
  <c r="AO470" i="1"/>
  <c r="AO469" i="1" s="1"/>
  <c r="AN470" i="1"/>
  <c r="AN469" i="1" s="1"/>
  <c r="AP468" i="1"/>
  <c r="AQ467" i="1"/>
  <c r="AO467" i="1"/>
  <c r="AO466" i="1" s="1"/>
  <c r="AN467" i="1"/>
  <c r="AN466" i="1" s="1"/>
  <c r="AQ466" i="1"/>
  <c r="AP462" i="1"/>
  <c r="AQ461" i="1"/>
  <c r="AP461" i="1"/>
  <c r="AO461" i="1"/>
  <c r="AN461" i="1"/>
  <c r="AP460" i="1"/>
  <c r="AQ459" i="1"/>
  <c r="AO459" i="1"/>
  <c r="AN459" i="1"/>
  <c r="AP454" i="1"/>
  <c r="AQ453" i="1"/>
  <c r="AQ452" i="1" s="1"/>
  <c r="AQ451" i="1" s="1"/>
  <c r="AO453" i="1"/>
  <c r="AO452" i="1" s="1"/>
  <c r="AO451" i="1" s="1"/>
  <c r="AN453" i="1"/>
  <c r="AN452" i="1" s="1"/>
  <c r="AN451" i="1" s="1"/>
  <c r="AO450" i="1"/>
  <c r="AQ449" i="1"/>
  <c r="AQ448" i="1" s="1"/>
  <c r="AQ447" i="1" s="1"/>
  <c r="AP449" i="1"/>
  <c r="AP448" i="1" s="1"/>
  <c r="AP447" i="1" s="1"/>
  <c r="AN449" i="1"/>
  <c r="AN448" i="1" s="1"/>
  <c r="AN447" i="1" s="1"/>
  <c r="AQ444" i="1"/>
  <c r="AP444" i="1"/>
  <c r="AO444" i="1"/>
  <c r="AN444" i="1"/>
  <c r="AQ443" i="1"/>
  <c r="AP443" i="1"/>
  <c r="AO443" i="1"/>
  <c r="AO442" i="1" s="1"/>
  <c r="AN443" i="1"/>
  <c r="AN442" i="1" s="1"/>
  <c r="AQ442" i="1"/>
  <c r="AP442" i="1"/>
  <c r="AP441" i="1"/>
  <c r="AQ440" i="1"/>
  <c r="AQ439" i="1" s="1"/>
  <c r="AQ438" i="1" s="1"/>
  <c r="AO440" i="1"/>
  <c r="AO439" i="1" s="1"/>
  <c r="AO438" i="1" s="1"/>
  <c r="AN440" i="1"/>
  <c r="AN439" i="1" s="1"/>
  <c r="AN438" i="1" s="1"/>
  <c r="AP436" i="1"/>
  <c r="AP435" i="1" s="1"/>
  <c r="AO436" i="1"/>
  <c r="AO435" i="1" s="1"/>
  <c r="AP434" i="1"/>
  <c r="AQ433" i="1"/>
  <c r="AO433" i="1"/>
  <c r="AN433" i="1"/>
  <c r="AP432" i="1"/>
  <c r="AQ431" i="1"/>
  <c r="AQ430" i="1" s="1"/>
  <c r="AO431" i="1"/>
  <c r="AN431" i="1"/>
  <c r="AO426" i="1"/>
  <c r="AQ425" i="1"/>
  <c r="AQ424" i="1" s="1"/>
  <c r="AQ423" i="1" s="1"/>
  <c r="AP425" i="1"/>
  <c r="AP424" i="1" s="1"/>
  <c r="AP423" i="1" s="1"/>
  <c r="AN425" i="1"/>
  <c r="AN424" i="1" s="1"/>
  <c r="AN423" i="1" s="1"/>
  <c r="AO422" i="1"/>
  <c r="AQ421" i="1"/>
  <c r="AQ420" i="1" s="1"/>
  <c r="AP421" i="1"/>
  <c r="AP420" i="1" s="1"/>
  <c r="AN421" i="1"/>
  <c r="AN420" i="1" s="1"/>
  <c r="AO419" i="1"/>
  <c r="AO418" i="1"/>
  <c r="AQ417" i="1"/>
  <c r="AQ416" i="1" s="1"/>
  <c r="AP417" i="1"/>
  <c r="AP416" i="1" s="1"/>
  <c r="AN417" i="1"/>
  <c r="AN416" i="1" s="1"/>
  <c r="AO415" i="1"/>
  <c r="AQ414" i="1"/>
  <c r="AQ413" i="1" s="1"/>
  <c r="AP414" i="1"/>
  <c r="AP413" i="1" s="1"/>
  <c r="AN414" i="1"/>
  <c r="AN413" i="1" s="1"/>
  <c r="AO412" i="1"/>
  <c r="AO411" i="1" s="1"/>
  <c r="AO410" i="1" s="1"/>
  <c r="AQ411" i="1"/>
  <c r="AQ410" i="1" s="1"/>
  <c r="AP411" i="1"/>
  <c r="AP410" i="1" s="1"/>
  <c r="AN411" i="1"/>
  <c r="AN410" i="1" s="1"/>
  <c r="AO408" i="1"/>
  <c r="AQ407" i="1"/>
  <c r="AQ406" i="1" s="1"/>
  <c r="AQ405" i="1" s="1"/>
  <c r="AP407" i="1"/>
  <c r="AP406" i="1" s="1"/>
  <c r="AP405" i="1" s="1"/>
  <c r="AN407" i="1"/>
  <c r="AN406" i="1" s="1"/>
  <c r="AN405" i="1" s="1"/>
  <c r="AO403" i="1"/>
  <c r="AQ402" i="1"/>
  <c r="AQ401" i="1" s="1"/>
  <c r="AP402" i="1"/>
  <c r="AP401" i="1" s="1"/>
  <c r="AN402" i="1"/>
  <c r="AN401" i="1" s="1"/>
  <c r="AP400" i="1"/>
  <c r="AQ399" i="1"/>
  <c r="AO399" i="1"/>
  <c r="AN399" i="1"/>
  <c r="AP398" i="1"/>
  <c r="AQ397" i="1"/>
  <c r="AO397" i="1"/>
  <c r="AN397" i="1"/>
  <c r="AP396" i="1"/>
  <c r="AQ395" i="1"/>
  <c r="AP395" i="1"/>
  <c r="AO395" i="1"/>
  <c r="AN395" i="1"/>
  <c r="AQ394" i="1"/>
  <c r="AP393" i="1"/>
  <c r="AQ392" i="1"/>
  <c r="AQ391" i="1" s="1"/>
  <c r="AQ385" i="1" s="1"/>
  <c r="AO392" i="1"/>
  <c r="AO391" i="1" s="1"/>
  <c r="AN392" i="1"/>
  <c r="AN391" i="1" s="1"/>
  <c r="AP384" i="1"/>
  <c r="AQ383" i="1"/>
  <c r="AO383" i="1"/>
  <c r="AN383" i="1"/>
  <c r="AP382" i="1"/>
  <c r="AP381" i="1" s="1"/>
  <c r="AQ381" i="1"/>
  <c r="AO381" i="1"/>
  <c r="AN381" i="1"/>
  <c r="AO378" i="1"/>
  <c r="AO377" i="1" s="1"/>
  <c r="AO376" i="1" s="1"/>
  <c r="AQ377" i="1"/>
  <c r="AQ376" i="1" s="1"/>
  <c r="AP377" i="1"/>
  <c r="AP376" i="1" s="1"/>
  <c r="AN377" i="1"/>
  <c r="AN376" i="1" s="1"/>
  <c r="AP372" i="1"/>
  <c r="AQ371" i="1"/>
  <c r="AQ370" i="1" s="1"/>
  <c r="AO371" i="1"/>
  <c r="AO370" i="1" s="1"/>
  <c r="AN371" i="1"/>
  <c r="AN370" i="1" s="1"/>
  <c r="AP369" i="1"/>
  <c r="AQ368" i="1"/>
  <c r="AQ367" i="1" s="1"/>
  <c r="AO368" i="1"/>
  <c r="AO367" i="1" s="1"/>
  <c r="AN368" i="1"/>
  <c r="AN367" i="1" s="1"/>
  <c r="AP366" i="1"/>
  <c r="AQ365" i="1"/>
  <c r="AQ364" i="1" s="1"/>
  <c r="AO365" i="1"/>
  <c r="AO364" i="1" s="1"/>
  <c r="AN365" i="1"/>
  <c r="AN364" i="1" s="1"/>
  <c r="AP363" i="1"/>
  <c r="AP293" i="3" s="1"/>
  <c r="AP292" i="3" s="1"/>
  <c r="AP291" i="3" s="1"/>
  <c r="AQ362" i="1"/>
  <c r="AQ361" i="1" s="1"/>
  <c r="AO362" i="1"/>
  <c r="AO361" i="1" s="1"/>
  <c r="AN362" i="1"/>
  <c r="AN361" i="1" s="1"/>
  <c r="AP360" i="1"/>
  <c r="AP290" i="3" s="1"/>
  <c r="AP289" i="3" s="1"/>
  <c r="AP288" i="3" s="1"/>
  <c r="AQ359" i="1"/>
  <c r="AQ358" i="1" s="1"/>
  <c r="AO359" i="1"/>
  <c r="AO358" i="1" s="1"/>
  <c r="AN359" i="1"/>
  <c r="AN358" i="1" s="1"/>
  <c r="AP357" i="1"/>
  <c r="AQ356" i="1"/>
  <c r="AQ355" i="1" s="1"/>
  <c r="AO356" i="1"/>
  <c r="AO355" i="1" s="1"/>
  <c r="AN356" i="1"/>
  <c r="AN355" i="1" s="1"/>
  <c r="AQ352" i="1"/>
  <c r="AP352" i="1"/>
  <c r="AO352" i="1"/>
  <c r="AO351" i="1" s="1"/>
  <c r="AN352" i="1"/>
  <c r="AN351" i="1" s="1"/>
  <c r="AQ351" i="1"/>
  <c r="AP351" i="1"/>
  <c r="AO338" i="1"/>
  <c r="AO253" i="3" s="1"/>
  <c r="AO252" i="3" s="1"/>
  <c r="AO251" i="3" s="1"/>
  <c r="AQ337" i="1"/>
  <c r="AQ336" i="1" s="1"/>
  <c r="AP337" i="1"/>
  <c r="AP336" i="1" s="1"/>
  <c r="AN337" i="1"/>
  <c r="AN336" i="1" s="1"/>
  <c r="AQ334" i="1"/>
  <c r="AP334" i="1"/>
  <c r="AO334" i="1"/>
  <c r="AN334" i="1"/>
  <c r="AN333" i="1" s="1"/>
  <c r="AQ333" i="1"/>
  <c r="AP333" i="1"/>
  <c r="AO333" i="1"/>
  <c r="AQ331" i="1"/>
  <c r="AQ330" i="1" s="1"/>
  <c r="AP331" i="1"/>
  <c r="AP330" i="1" s="1"/>
  <c r="AO331" i="1"/>
  <c r="AO330" i="1" s="1"/>
  <c r="AN331" i="1"/>
  <c r="AN330" i="1" s="1"/>
  <c r="AQ349" i="1"/>
  <c r="AQ348" i="1" s="1"/>
  <c r="AP349" i="1"/>
  <c r="AP348" i="1" s="1"/>
  <c r="AO349" i="1"/>
  <c r="AO348" i="1" s="1"/>
  <c r="AN349" i="1"/>
  <c r="AN348" i="1" s="1"/>
  <c r="AQ346" i="1"/>
  <c r="AQ345" i="1" s="1"/>
  <c r="AP346" i="1"/>
  <c r="AO346" i="1"/>
  <c r="AO345" i="1" s="1"/>
  <c r="AN346" i="1"/>
  <c r="AN345" i="1" s="1"/>
  <c r="AP345" i="1"/>
  <c r="AQ328" i="1"/>
  <c r="AQ327" i="1" s="1"/>
  <c r="AP328" i="1"/>
  <c r="AO328" i="1"/>
  <c r="AO327" i="1" s="1"/>
  <c r="AN328" i="1"/>
  <c r="AN327" i="1" s="1"/>
  <c r="AP327" i="1"/>
  <c r="AQ325" i="1"/>
  <c r="AQ324" i="1" s="1"/>
  <c r="AO325" i="1"/>
  <c r="AO324" i="1" s="1"/>
  <c r="AN325" i="1"/>
  <c r="AN324" i="1" s="1"/>
  <c r="AP323" i="1"/>
  <c r="AP238" i="3" s="1"/>
  <c r="AP237" i="3" s="1"/>
  <c r="AP236" i="3" s="1"/>
  <c r="AQ322" i="1"/>
  <c r="AQ321" i="1" s="1"/>
  <c r="AO322" i="1"/>
  <c r="AO321" i="1" s="1"/>
  <c r="AN322" i="1"/>
  <c r="AN321" i="1" s="1"/>
  <c r="AP320" i="1"/>
  <c r="AP235" i="3" s="1"/>
  <c r="AP234" i="3" s="1"/>
  <c r="AP233" i="3" s="1"/>
  <c r="AQ319" i="1"/>
  <c r="AQ318" i="1" s="1"/>
  <c r="AO319" i="1"/>
  <c r="AO318" i="1" s="1"/>
  <c r="AN319" i="1"/>
  <c r="AN318" i="1" s="1"/>
  <c r="AP317" i="1"/>
  <c r="AP232" i="3" s="1"/>
  <c r="AP231" i="3" s="1"/>
  <c r="AP230" i="3" s="1"/>
  <c r="AQ316" i="1"/>
  <c r="AQ315" i="1" s="1"/>
  <c r="AO316" i="1"/>
  <c r="AO315" i="1" s="1"/>
  <c r="AN316" i="1"/>
  <c r="AN315" i="1" s="1"/>
  <c r="AP314" i="1"/>
  <c r="AQ313" i="1"/>
  <c r="AQ312" i="1" s="1"/>
  <c r="AO313" i="1"/>
  <c r="AO312" i="1" s="1"/>
  <c r="AN313" i="1"/>
  <c r="AN312" i="1" s="1"/>
  <c r="AO341" i="1"/>
  <c r="AO340" i="1" s="1"/>
  <c r="AO339" i="1" s="1"/>
  <c r="AQ340" i="1"/>
  <c r="AQ339" i="1" s="1"/>
  <c r="AP340" i="1"/>
  <c r="AP339" i="1" s="1"/>
  <c r="AN340" i="1"/>
  <c r="AN339" i="1" s="1"/>
  <c r="AO311" i="1"/>
  <c r="AQ310" i="1"/>
  <c r="AQ309" i="1" s="1"/>
  <c r="AP310" i="1"/>
  <c r="AP309" i="1" s="1"/>
  <c r="AN310" i="1"/>
  <c r="AN309" i="1" s="1"/>
  <c r="AO301" i="1"/>
  <c r="AO216" i="3" s="1"/>
  <c r="AO215" i="3" s="1"/>
  <c r="AO214" i="3" s="1"/>
  <c r="AQ300" i="1"/>
  <c r="AQ299" i="1" s="1"/>
  <c r="AP300" i="1"/>
  <c r="AP299" i="1" s="1"/>
  <c r="AN300" i="1"/>
  <c r="AN299" i="1" s="1"/>
  <c r="AQ306" i="1"/>
  <c r="AP306" i="1"/>
  <c r="AP305" i="1" s="1"/>
  <c r="AO306" i="1"/>
  <c r="AO305" i="1" s="1"/>
  <c r="AN306" i="1"/>
  <c r="AN305" i="1" s="1"/>
  <c r="AQ305" i="1"/>
  <c r="AQ303" i="1"/>
  <c r="AQ302" i="1" s="1"/>
  <c r="AP303" i="1"/>
  <c r="AP302" i="1" s="1"/>
  <c r="AO303" i="1"/>
  <c r="AO302" i="1" s="1"/>
  <c r="AN303" i="1"/>
  <c r="AN302" i="1" s="1"/>
  <c r="AP298" i="1"/>
  <c r="AP213" i="3" s="1"/>
  <c r="AP212" i="3" s="1"/>
  <c r="AP211" i="3" s="1"/>
  <c r="AQ297" i="1"/>
  <c r="AQ296" i="1" s="1"/>
  <c r="AO297" i="1"/>
  <c r="AO296" i="1" s="1"/>
  <c r="AN297" i="1"/>
  <c r="AN296" i="1" s="1"/>
  <c r="AP295" i="1"/>
  <c r="AQ294" i="1"/>
  <c r="AQ293" i="1" s="1"/>
  <c r="AO294" i="1"/>
  <c r="AO293" i="1" s="1"/>
  <c r="AN294" i="1"/>
  <c r="AN293" i="1" s="1"/>
  <c r="AP292" i="1"/>
  <c r="AQ291" i="1"/>
  <c r="AQ290" i="1" s="1"/>
  <c r="AO291" i="1"/>
  <c r="AO290" i="1" s="1"/>
  <c r="AN291" i="1"/>
  <c r="AN290" i="1" s="1"/>
  <c r="AP289" i="1"/>
  <c r="AQ288" i="1"/>
  <c r="AQ287" i="1" s="1"/>
  <c r="AO288" i="1"/>
  <c r="AO287" i="1" s="1"/>
  <c r="AN288" i="1"/>
  <c r="AN287" i="1" s="1"/>
  <c r="AP286" i="1"/>
  <c r="AP285" i="1" s="1"/>
  <c r="AP284" i="1" s="1"/>
  <c r="AQ285" i="1"/>
  <c r="AQ284" i="1" s="1"/>
  <c r="AO285" i="1"/>
  <c r="AO284" i="1" s="1"/>
  <c r="AN285" i="1"/>
  <c r="AN284" i="1" s="1"/>
  <c r="AO283" i="1"/>
  <c r="AQ282" i="1"/>
  <c r="AQ281" i="1" s="1"/>
  <c r="AP282" i="1"/>
  <c r="AP281" i="1" s="1"/>
  <c r="AN282" i="1"/>
  <c r="AN281" i="1" s="1"/>
  <c r="AQ275" i="1"/>
  <c r="AQ274" i="1" s="1"/>
  <c r="AP275" i="1"/>
  <c r="AP274" i="1" s="1"/>
  <c r="AO275" i="1"/>
  <c r="AO274" i="1" s="1"/>
  <c r="AN275" i="1"/>
  <c r="AN274" i="1" s="1"/>
  <c r="AP272" i="1"/>
  <c r="AO272" i="1"/>
  <c r="AP270" i="1"/>
  <c r="AO270" i="1"/>
  <c r="AP268" i="1"/>
  <c r="AQ267" i="1"/>
  <c r="AQ266" i="1" s="1"/>
  <c r="AO267" i="1"/>
  <c r="AO266" i="1" s="1"/>
  <c r="AN267" i="1"/>
  <c r="AN266" i="1" s="1"/>
  <c r="AP265" i="1"/>
  <c r="AP264" i="1" s="1"/>
  <c r="AQ264" i="1"/>
  <c r="AO264" i="1"/>
  <c r="AN264" i="1"/>
  <c r="AP263" i="1"/>
  <c r="AQ262" i="1"/>
  <c r="AO262" i="1"/>
  <c r="AO261" i="1" s="1"/>
  <c r="AN262" i="1"/>
  <c r="AP260" i="1"/>
  <c r="AQ259" i="1"/>
  <c r="AO259" i="1"/>
  <c r="AN259" i="1"/>
  <c r="AP258" i="1"/>
  <c r="AQ257" i="1"/>
  <c r="AQ256" i="1" s="1"/>
  <c r="AO257" i="1"/>
  <c r="AO256" i="1" s="1"/>
  <c r="AN257" i="1"/>
  <c r="AP251" i="1"/>
  <c r="AQ250" i="1"/>
  <c r="AQ249" i="1" s="1"/>
  <c r="AQ248" i="1" s="1"/>
  <c r="AO250" i="1"/>
  <c r="AO249" i="1" s="1"/>
  <c r="AO248" i="1" s="1"/>
  <c r="AN250" i="1"/>
  <c r="AN249" i="1" s="1"/>
  <c r="AN248" i="1" s="1"/>
  <c r="AP246" i="1"/>
  <c r="AQ245" i="1"/>
  <c r="AQ244" i="1" s="1"/>
  <c r="AQ243" i="1" s="1"/>
  <c r="AO245" i="1"/>
  <c r="AO244" i="1" s="1"/>
  <c r="AO243" i="1" s="1"/>
  <c r="AN245" i="1"/>
  <c r="AN244" i="1" s="1"/>
  <c r="AN243" i="1" s="1"/>
  <c r="AQ241" i="1"/>
  <c r="AP241" i="1"/>
  <c r="AO241" i="1"/>
  <c r="AO240" i="1" s="1"/>
  <c r="AN241" i="1"/>
  <c r="AN240" i="1" s="1"/>
  <c r="AQ240" i="1"/>
  <c r="AP240" i="1"/>
  <c r="AO239" i="1"/>
  <c r="AO238" i="1" s="1"/>
  <c r="AO237" i="1" s="1"/>
  <c r="AQ238" i="1"/>
  <c r="AQ237" i="1" s="1"/>
  <c r="AP238" i="1"/>
  <c r="AP237" i="1" s="1"/>
  <c r="AN238" i="1"/>
  <c r="AN237" i="1" s="1"/>
  <c r="AP235" i="1"/>
  <c r="AQ234" i="1"/>
  <c r="AQ233" i="1" s="1"/>
  <c r="AQ232" i="1" s="1"/>
  <c r="AO234" i="1"/>
  <c r="AO233" i="1" s="1"/>
  <c r="AO232" i="1" s="1"/>
  <c r="AN234" i="1"/>
  <c r="AN233" i="1" s="1"/>
  <c r="AN232" i="1" s="1"/>
  <c r="AP230" i="1"/>
  <c r="AQ229" i="1"/>
  <c r="AQ228" i="1" s="1"/>
  <c r="AQ227" i="1" s="1"/>
  <c r="AO229" i="1"/>
  <c r="AO228" i="1" s="1"/>
  <c r="AO227" i="1" s="1"/>
  <c r="AN229" i="1"/>
  <c r="AN228" i="1" s="1"/>
  <c r="AN227" i="1" s="1"/>
  <c r="AQ225" i="1"/>
  <c r="AP225" i="1"/>
  <c r="AP224" i="1" s="1"/>
  <c r="AO225" i="1"/>
  <c r="AO224" i="1" s="1"/>
  <c r="AN225" i="1"/>
  <c r="AN224" i="1" s="1"/>
  <c r="AQ224" i="1"/>
  <c r="AQ219" i="1"/>
  <c r="AQ218" i="1" s="1"/>
  <c r="AP219" i="1"/>
  <c r="AP218" i="1" s="1"/>
  <c r="AO219" i="1"/>
  <c r="AO218" i="1" s="1"/>
  <c r="AN219" i="1"/>
  <c r="AN218" i="1" s="1"/>
  <c r="AP214" i="1"/>
  <c r="AQ213" i="1"/>
  <c r="AQ212" i="1" s="1"/>
  <c r="AO213" i="1"/>
  <c r="AO212" i="1" s="1"/>
  <c r="AN213" i="1"/>
  <c r="AN212" i="1" s="1"/>
  <c r="AQ210" i="1"/>
  <c r="AQ209" i="1" s="1"/>
  <c r="AP210" i="1"/>
  <c r="AP209" i="1" s="1"/>
  <c r="AO210" i="1"/>
  <c r="AO209" i="1" s="1"/>
  <c r="AN210" i="1"/>
  <c r="AN209" i="1" s="1"/>
  <c r="AP207" i="1"/>
  <c r="AO207" i="1"/>
  <c r="AP205" i="1"/>
  <c r="AO205" i="1"/>
  <c r="AP223" i="1"/>
  <c r="AQ222" i="1"/>
  <c r="AQ221" i="1" s="1"/>
  <c r="AO222" i="1"/>
  <c r="AO221" i="1" s="1"/>
  <c r="AN222" i="1"/>
  <c r="AN221" i="1" s="1"/>
  <c r="AP203" i="1"/>
  <c r="AQ202" i="1"/>
  <c r="AO202" i="1"/>
  <c r="AN202" i="1"/>
  <c r="AP201" i="1"/>
  <c r="AQ200" i="1"/>
  <c r="AQ199" i="1" s="1"/>
  <c r="AO200" i="1"/>
  <c r="AN200" i="1"/>
  <c r="AN199" i="1" s="1"/>
  <c r="AP198" i="1"/>
  <c r="AQ197" i="1"/>
  <c r="AQ196" i="1" s="1"/>
  <c r="AO197" i="1"/>
  <c r="AO196" i="1" s="1"/>
  <c r="AN197" i="1"/>
  <c r="AN196" i="1" s="1"/>
  <c r="AP195" i="1"/>
  <c r="AQ194" i="1"/>
  <c r="AQ193" i="1" s="1"/>
  <c r="AO194" i="1"/>
  <c r="AO193" i="1" s="1"/>
  <c r="AN194" i="1"/>
  <c r="AN193" i="1" s="1"/>
  <c r="AO192" i="1"/>
  <c r="AQ191" i="1"/>
  <c r="AQ190" i="1" s="1"/>
  <c r="AP191" i="1"/>
  <c r="AP190" i="1" s="1"/>
  <c r="AN191" i="1"/>
  <c r="AN190" i="1" s="1"/>
  <c r="AO187" i="1"/>
  <c r="AQ186" i="1"/>
  <c r="AQ185" i="1" s="1"/>
  <c r="AP186" i="1"/>
  <c r="AP185" i="1" s="1"/>
  <c r="AN186" i="1"/>
  <c r="AN185" i="1" s="1"/>
  <c r="AP184" i="1"/>
  <c r="AQ183" i="1"/>
  <c r="AQ182" i="1" s="1"/>
  <c r="AO183" i="1"/>
  <c r="AO182" i="1" s="1"/>
  <c r="AN183" i="1"/>
  <c r="AN182" i="1" s="1"/>
  <c r="AP181" i="1"/>
  <c r="AQ180" i="1"/>
  <c r="AQ179" i="1" s="1"/>
  <c r="AO180" i="1"/>
  <c r="AO179" i="1" s="1"/>
  <c r="AN180" i="1"/>
  <c r="AN179" i="1" s="1"/>
  <c r="AP178" i="1"/>
  <c r="AP177" i="1" s="1"/>
  <c r="AP176" i="1" s="1"/>
  <c r="AQ177" i="1"/>
  <c r="AQ176" i="1" s="1"/>
  <c r="AO177" i="1"/>
  <c r="AO176" i="1" s="1"/>
  <c r="AN177" i="1"/>
  <c r="AN176" i="1" s="1"/>
  <c r="AP175" i="1"/>
  <c r="AQ174" i="1"/>
  <c r="AQ173" i="1" s="1"/>
  <c r="AO174" i="1"/>
  <c r="AO173" i="1" s="1"/>
  <c r="AN174" i="1"/>
  <c r="AN173" i="1" s="1"/>
  <c r="AQ166" i="1"/>
  <c r="AQ165" i="1" s="1"/>
  <c r="AP166" i="1"/>
  <c r="AP165" i="1" s="1"/>
  <c r="AO166" i="1"/>
  <c r="AO165" i="1" s="1"/>
  <c r="AN166" i="1"/>
  <c r="AN165" i="1" s="1"/>
  <c r="AQ163" i="1"/>
  <c r="AP163" i="1"/>
  <c r="AP162" i="1" s="1"/>
  <c r="AO163" i="1"/>
  <c r="AO162" i="1" s="1"/>
  <c r="AN163" i="1"/>
  <c r="AN162" i="1" s="1"/>
  <c r="AQ162" i="1"/>
  <c r="AQ160" i="1"/>
  <c r="AP160" i="1"/>
  <c r="AP159" i="1" s="1"/>
  <c r="AO160" i="1"/>
  <c r="AO159" i="1" s="1"/>
  <c r="AN160" i="1"/>
  <c r="AN159" i="1" s="1"/>
  <c r="AQ159" i="1"/>
  <c r="AQ156" i="1"/>
  <c r="AP156" i="1"/>
  <c r="AP155" i="1" s="1"/>
  <c r="AP154" i="1" s="1"/>
  <c r="AO156" i="1"/>
  <c r="AO155" i="1" s="1"/>
  <c r="AO154" i="1" s="1"/>
  <c r="AN156" i="1"/>
  <c r="AN155" i="1" s="1"/>
  <c r="AN154" i="1" s="1"/>
  <c r="AQ155" i="1"/>
  <c r="AQ154" i="1" s="1"/>
  <c r="AQ152" i="1"/>
  <c r="AP152" i="1"/>
  <c r="AO152" i="1"/>
  <c r="AO151" i="1" s="1"/>
  <c r="AN152" i="1"/>
  <c r="AN151" i="1" s="1"/>
  <c r="AQ151" i="1"/>
  <c r="AP151" i="1"/>
  <c r="AQ149" i="1"/>
  <c r="AQ148" i="1" s="1"/>
  <c r="AP149" i="1"/>
  <c r="AP148" i="1" s="1"/>
  <c r="AO149" i="1"/>
  <c r="AO148" i="1" s="1"/>
  <c r="AN149" i="1"/>
  <c r="AN148" i="1" s="1"/>
  <c r="AP147" i="1"/>
  <c r="AP146" i="1" s="1"/>
  <c r="AP145" i="1" s="1"/>
  <c r="AQ146" i="1"/>
  <c r="AQ145" i="1" s="1"/>
  <c r="AO146" i="1"/>
  <c r="AO145" i="1" s="1"/>
  <c r="AN146" i="1"/>
  <c r="AN145" i="1" s="1"/>
  <c r="AP144" i="1"/>
  <c r="AP143" i="1" s="1"/>
  <c r="AP142" i="1" s="1"/>
  <c r="AQ143" i="1"/>
  <c r="AQ142" i="1" s="1"/>
  <c r="AO143" i="1"/>
  <c r="AO142" i="1" s="1"/>
  <c r="AN143" i="1"/>
  <c r="AN142" i="1" s="1"/>
  <c r="AP141" i="1"/>
  <c r="AQ140" i="1"/>
  <c r="AQ139" i="1" s="1"/>
  <c r="AO140" i="1"/>
  <c r="AO139" i="1" s="1"/>
  <c r="AN140" i="1"/>
  <c r="AN139" i="1" s="1"/>
  <c r="AP138" i="1"/>
  <c r="AQ137" i="1"/>
  <c r="AQ136" i="1" s="1"/>
  <c r="AO137" i="1"/>
  <c r="AO136" i="1" s="1"/>
  <c r="AN137" i="1"/>
  <c r="AN136" i="1" s="1"/>
  <c r="AP134" i="1"/>
  <c r="AP133" i="1" s="1"/>
  <c r="AP132" i="1" s="1"/>
  <c r="AQ133" i="1"/>
  <c r="AQ132" i="1" s="1"/>
  <c r="AO133" i="1"/>
  <c r="AO132" i="1" s="1"/>
  <c r="AN133" i="1"/>
  <c r="AN132" i="1" s="1"/>
  <c r="AP128" i="1"/>
  <c r="AQ127" i="1"/>
  <c r="AQ126" i="1" s="1"/>
  <c r="AO127" i="1"/>
  <c r="AO126" i="1" s="1"/>
  <c r="AN127" i="1"/>
  <c r="AN126" i="1" s="1"/>
  <c r="AP131" i="1"/>
  <c r="AQ130" i="1"/>
  <c r="AQ129" i="1" s="1"/>
  <c r="AO130" i="1"/>
  <c r="AO129" i="1" s="1"/>
  <c r="AN130" i="1"/>
  <c r="AN129" i="1" s="1"/>
  <c r="AP123" i="1"/>
  <c r="AP122" i="1" s="1"/>
  <c r="AP121" i="1" s="1"/>
  <c r="AQ122" i="1"/>
  <c r="AQ121" i="1" s="1"/>
  <c r="AO122" i="1"/>
  <c r="AO121" i="1" s="1"/>
  <c r="AN122" i="1"/>
  <c r="AN121" i="1" s="1"/>
  <c r="AP120" i="1"/>
  <c r="AQ119" i="1"/>
  <c r="AQ118" i="1" s="1"/>
  <c r="AQ117" i="1" s="1"/>
  <c r="AO119" i="1"/>
  <c r="AO118" i="1" s="1"/>
  <c r="AO117" i="1" s="1"/>
  <c r="AN119" i="1"/>
  <c r="AN118" i="1" s="1"/>
  <c r="AN117" i="1" s="1"/>
  <c r="AP116" i="1"/>
  <c r="AP115" i="1" s="1"/>
  <c r="AP114" i="1" s="1"/>
  <c r="AP113" i="1" s="1"/>
  <c r="AQ115" i="1"/>
  <c r="AQ114" i="1" s="1"/>
  <c r="AQ113" i="1" s="1"/>
  <c r="AO115" i="1"/>
  <c r="AO114" i="1" s="1"/>
  <c r="AO113" i="1" s="1"/>
  <c r="AN115" i="1"/>
  <c r="AN114" i="1" s="1"/>
  <c r="AN113" i="1" s="1"/>
  <c r="AP112" i="1"/>
  <c r="AQ111" i="1"/>
  <c r="AQ110" i="1" s="1"/>
  <c r="AO111" i="1"/>
  <c r="AO110" i="1" s="1"/>
  <c r="AN111" i="1"/>
  <c r="AN110" i="1" s="1"/>
  <c r="AP109" i="1"/>
  <c r="AQ108" i="1"/>
  <c r="AQ107" i="1" s="1"/>
  <c r="AO108" i="1"/>
  <c r="AO107" i="1" s="1"/>
  <c r="AN108" i="1"/>
  <c r="AN107" i="1" s="1"/>
  <c r="AO105" i="1"/>
  <c r="AO104" i="1" s="1"/>
  <c r="AO103" i="1" s="1"/>
  <c r="AO102" i="1" s="1"/>
  <c r="AQ104" i="1"/>
  <c r="AQ103" i="1" s="1"/>
  <c r="AQ102" i="1" s="1"/>
  <c r="AP104" i="1"/>
  <c r="AP103" i="1" s="1"/>
  <c r="AP102" i="1" s="1"/>
  <c r="AN104" i="1"/>
  <c r="AN103" i="1" s="1"/>
  <c r="AN102" i="1" s="1"/>
  <c r="AP100" i="1"/>
  <c r="AP99" i="1" s="1"/>
  <c r="AP98" i="1" s="1"/>
  <c r="AQ99" i="1"/>
  <c r="AQ98" i="1" s="1"/>
  <c r="AO99" i="1"/>
  <c r="AO98" i="1" s="1"/>
  <c r="AN99" i="1"/>
  <c r="AN98" i="1" s="1"/>
  <c r="AP97" i="1"/>
  <c r="AQ96" i="1"/>
  <c r="AO96" i="1"/>
  <c r="AN96" i="1"/>
  <c r="AP95" i="1"/>
  <c r="AQ94" i="1"/>
  <c r="AO94" i="1"/>
  <c r="AN94" i="1"/>
  <c r="AP93" i="1"/>
  <c r="AP92" i="1" s="1"/>
  <c r="AQ92" i="1"/>
  <c r="AO92" i="1"/>
  <c r="AO91" i="1" s="1"/>
  <c r="AN92" i="1"/>
  <c r="AN91" i="1" s="1"/>
  <c r="AO88" i="1"/>
  <c r="AO87" i="1" s="1"/>
  <c r="AQ87" i="1"/>
  <c r="AP87" i="1"/>
  <c r="AN87" i="1"/>
  <c r="AQ86" i="1"/>
  <c r="AP85" i="1"/>
  <c r="AO85" i="1"/>
  <c r="AN85" i="1"/>
  <c r="AQ84" i="1"/>
  <c r="AQ83" i="1" s="1"/>
  <c r="AQ481" i="1" s="1"/>
  <c r="AP83" i="1"/>
  <c r="AP481" i="1" s="1"/>
  <c r="AO83" i="1"/>
  <c r="AO481" i="1" s="1"/>
  <c r="AN83" i="1"/>
  <c r="AN481" i="1" s="1"/>
  <c r="AQ78" i="1"/>
  <c r="AQ77" i="1" s="1"/>
  <c r="AP78" i="1"/>
  <c r="AP77" i="1" s="1"/>
  <c r="AO78" i="1"/>
  <c r="AO77" i="1" s="1"/>
  <c r="AN78" i="1"/>
  <c r="AN77" i="1" s="1"/>
  <c r="AP76" i="1"/>
  <c r="AQ75" i="1"/>
  <c r="AQ74" i="1" s="1"/>
  <c r="AO75" i="1"/>
  <c r="AO74" i="1" s="1"/>
  <c r="AN75" i="1"/>
  <c r="AN74" i="1" s="1"/>
  <c r="AP64" i="1"/>
  <c r="AQ63" i="1"/>
  <c r="AQ62" i="1" s="1"/>
  <c r="AO63" i="1"/>
  <c r="AO62" i="1" s="1"/>
  <c r="AN63" i="1"/>
  <c r="AN62" i="1" s="1"/>
  <c r="AP73" i="1"/>
  <c r="AQ72" i="1"/>
  <c r="AQ71" i="1" s="1"/>
  <c r="AO72" i="1"/>
  <c r="AO71" i="1" s="1"/>
  <c r="AN72" i="1"/>
  <c r="AN71" i="1" s="1"/>
  <c r="AP70" i="1"/>
  <c r="AQ69" i="1"/>
  <c r="AQ68" i="1" s="1"/>
  <c r="AO69" i="1"/>
  <c r="AO68" i="1" s="1"/>
  <c r="AN69" i="1"/>
  <c r="AN68" i="1" s="1"/>
  <c r="AP67" i="1"/>
  <c r="AQ66" i="1"/>
  <c r="AQ65" i="1" s="1"/>
  <c r="AO66" i="1"/>
  <c r="AO65" i="1" s="1"/>
  <c r="AN66" i="1"/>
  <c r="AN65" i="1" s="1"/>
  <c r="AO61" i="1"/>
  <c r="AQ60" i="1"/>
  <c r="AQ59" i="1" s="1"/>
  <c r="AP60" i="1"/>
  <c r="AP59" i="1" s="1"/>
  <c r="AN60" i="1"/>
  <c r="AN59" i="1" s="1"/>
  <c r="AO57" i="1"/>
  <c r="AQ56" i="1"/>
  <c r="AQ55" i="1" s="1"/>
  <c r="AQ54" i="1" s="1"/>
  <c r="AP56" i="1"/>
  <c r="AP55" i="1" s="1"/>
  <c r="AP54" i="1" s="1"/>
  <c r="AN56" i="1"/>
  <c r="AN55" i="1" s="1"/>
  <c r="AN54" i="1" s="1"/>
  <c r="AP52" i="1"/>
  <c r="AP51" i="1" s="1"/>
  <c r="AO52" i="1"/>
  <c r="AO51" i="1" s="1"/>
  <c r="AP50" i="1"/>
  <c r="AQ49" i="1"/>
  <c r="AQ48" i="1" s="1"/>
  <c r="AO49" i="1"/>
  <c r="AO48" i="1" s="1"/>
  <c r="AN49" i="1"/>
  <c r="AN48" i="1" s="1"/>
  <c r="AP47" i="1"/>
  <c r="AQ46" i="1"/>
  <c r="AQ45" i="1" s="1"/>
  <c r="AO46" i="1"/>
  <c r="AO45" i="1" s="1"/>
  <c r="AN46" i="1"/>
  <c r="AN45" i="1" s="1"/>
  <c r="AP44" i="1"/>
  <c r="AQ43" i="1"/>
  <c r="AQ42" i="1" s="1"/>
  <c r="AO43" i="1"/>
  <c r="AO42" i="1" s="1"/>
  <c r="AN43" i="1"/>
  <c r="AN42" i="1" s="1"/>
  <c r="AP41" i="1"/>
  <c r="AQ40" i="1"/>
  <c r="AO40" i="1"/>
  <c r="AN40" i="1"/>
  <c r="AP39" i="1"/>
  <c r="AQ38" i="1"/>
  <c r="AO38" i="1"/>
  <c r="AN38" i="1"/>
  <c r="AQ36" i="1"/>
  <c r="AO36" i="1"/>
  <c r="AN36" i="1"/>
  <c r="AP35" i="1"/>
  <c r="AQ34" i="1"/>
  <c r="AO34" i="1"/>
  <c r="AN34" i="1"/>
  <c r="AP32" i="1"/>
  <c r="AQ31" i="1"/>
  <c r="AQ30" i="1" s="1"/>
  <c r="AO31" i="1"/>
  <c r="AO30" i="1" s="1"/>
  <c r="AN31" i="1"/>
  <c r="AN30" i="1" s="1"/>
  <c r="AN146" i="3" l="1"/>
  <c r="AN406" i="3"/>
  <c r="AO146" i="3"/>
  <c r="AN58" i="1"/>
  <c r="AQ58" i="1"/>
  <c r="AQ84" i="3"/>
  <c r="AQ158" i="1"/>
  <c r="V373" i="1"/>
  <c r="Z373" i="1"/>
  <c r="AB303" i="3"/>
  <c r="Z303" i="3" s="1"/>
  <c r="Z304" i="3"/>
  <c r="AQ269" i="3"/>
  <c r="AQ198" i="3"/>
  <c r="AN135" i="1"/>
  <c r="AQ107" i="3"/>
  <c r="AN198" i="3"/>
  <c r="AQ8" i="3"/>
  <c r="AQ7" i="3" s="1"/>
  <c r="AO107" i="3"/>
  <c r="AP106" i="3"/>
  <c r="AN111" i="3"/>
  <c r="AN110" i="3" s="1"/>
  <c r="AN109" i="3" s="1"/>
  <c r="AO135" i="1"/>
  <c r="AQ135" i="1"/>
  <c r="AN348" i="3"/>
  <c r="AP412" i="3"/>
  <c r="AP411" i="3" s="1"/>
  <c r="AP410" i="3" s="1"/>
  <c r="AP406" i="3" s="1"/>
  <c r="AN106" i="3"/>
  <c r="AN84" i="3" s="1"/>
  <c r="AO419" i="3"/>
  <c r="AQ458" i="1"/>
  <c r="AQ457" i="1" s="1"/>
  <c r="AQ456" i="1" s="1"/>
  <c r="AQ455" i="1" s="1"/>
  <c r="AN400" i="3"/>
  <c r="AN399" i="3" s="1"/>
  <c r="AN386" i="3" s="1"/>
  <c r="AO63" i="3"/>
  <c r="AO62" i="3" s="1"/>
  <c r="AP459" i="1"/>
  <c r="AO33" i="1"/>
  <c r="AN380" i="1"/>
  <c r="AN379" i="1" s="1"/>
  <c r="AO154" i="3"/>
  <c r="AO135" i="3"/>
  <c r="AN37" i="3"/>
  <c r="AQ400" i="3"/>
  <c r="AQ399" i="3" s="1"/>
  <c r="AQ386" i="3" s="1"/>
  <c r="AN419" i="3"/>
  <c r="AP458" i="1"/>
  <c r="AP457" i="1" s="1"/>
  <c r="AP456" i="1" s="1"/>
  <c r="AP455" i="1" s="1"/>
  <c r="AO37" i="3"/>
  <c r="AQ135" i="3"/>
  <c r="AQ261" i="1"/>
  <c r="AN8" i="3"/>
  <c r="AN7" i="3" s="1"/>
  <c r="AO8" i="3"/>
  <c r="AO7" i="3" s="1"/>
  <c r="AQ37" i="3"/>
  <c r="AO424" i="3"/>
  <c r="AN90" i="1"/>
  <c r="AN89" i="1" s="1"/>
  <c r="AP111" i="3"/>
  <c r="AP110" i="3" s="1"/>
  <c r="AP109" i="3" s="1"/>
  <c r="AO310" i="3"/>
  <c r="AO309" i="3" s="1"/>
  <c r="AP269" i="1"/>
  <c r="AN135" i="3"/>
  <c r="AP204" i="1"/>
  <c r="AP431" i="1"/>
  <c r="AQ120" i="3"/>
  <c r="AQ119" i="3" s="1"/>
  <c r="AQ118" i="3" s="1"/>
  <c r="AQ154" i="3"/>
  <c r="AP400" i="3"/>
  <c r="AP399" i="3" s="1"/>
  <c r="AP386" i="3" s="1"/>
  <c r="AQ308" i="1"/>
  <c r="AO90" i="1"/>
  <c r="AO89" i="1" s="1"/>
  <c r="AP409" i="1"/>
  <c r="AQ4" i="3"/>
  <c r="AN223" i="3"/>
  <c r="AO324" i="3"/>
  <c r="AQ419" i="3"/>
  <c r="AO82" i="1"/>
  <c r="AO81" i="1" s="1"/>
  <c r="AO80" i="1" s="1"/>
  <c r="AO204" i="1"/>
  <c r="AN236" i="1"/>
  <c r="AO120" i="3"/>
  <c r="AO119" i="3" s="1"/>
  <c r="AO118" i="3" s="1"/>
  <c r="AN154" i="3"/>
  <c r="AP236" i="1"/>
  <c r="AO269" i="1"/>
  <c r="AO255" i="1" s="1"/>
  <c r="AO247" i="1" s="1"/>
  <c r="AP316" i="1"/>
  <c r="AP315" i="1" s="1"/>
  <c r="AQ63" i="3"/>
  <c r="AN120" i="3"/>
  <c r="AN119" i="3" s="1"/>
  <c r="AN118" i="3" s="1"/>
  <c r="AQ310" i="3"/>
  <c r="AQ309" i="3" s="1"/>
  <c r="AN424" i="3"/>
  <c r="AN63" i="3"/>
  <c r="AO337" i="1"/>
  <c r="AO336" i="1" s="1"/>
  <c r="AO348" i="3"/>
  <c r="AO300" i="1"/>
  <c r="AO299" i="1" s="1"/>
  <c r="AP82" i="1"/>
  <c r="AP81" i="1" s="1"/>
  <c r="AP80" i="1" s="1"/>
  <c r="AP433" i="1"/>
  <c r="AP31" i="1"/>
  <c r="AP30" i="1" s="1"/>
  <c r="AP38" i="1"/>
  <c r="AN82" i="1"/>
  <c r="AN81" i="1" s="1"/>
  <c r="AN80" i="1" s="1"/>
  <c r="AT305" i="3"/>
  <c r="AT304" i="3" s="1"/>
  <c r="AT303" i="3" s="1"/>
  <c r="AQ115" i="3"/>
  <c r="AQ114" i="3" s="1"/>
  <c r="AP129" i="3"/>
  <c r="AP128" i="3" s="1"/>
  <c r="AP127" i="3" s="1"/>
  <c r="AP160" i="3"/>
  <c r="AP159" i="3" s="1"/>
  <c r="AP158" i="3" s="1"/>
  <c r="AP176" i="3"/>
  <c r="AP175" i="3" s="1"/>
  <c r="AP174" i="3" s="1"/>
  <c r="AP278" i="3"/>
  <c r="AP277" i="3" s="1"/>
  <c r="AP276" i="3" s="1"/>
  <c r="AP281" i="3"/>
  <c r="AP280" i="3" s="1"/>
  <c r="AP279" i="3" s="1"/>
  <c r="AP350" i="3"/>
  <c r="AP349" i="3" s="1"/>
  <c r="AP363" i="3"/>
  <c r="AP362" i="3" s="1"/>
  <c r="AP361" i="3" s="1"/>
  <c r="AP426" i="3"/>
  <c r="AP425" i="3" s="1"/>
  <c r="AP210" i="3"/>
  <c r="AP209" i="3" s="1"/>
  <c r="AP208" i="3" s="1"/>
  <c r="AO310" i="1"/>
  <c r="AO309" i="1" s="1"/>
  <c r="AO226" i="3"/>
  <c r="AO225" i="3" s="1"/>
  <c r="AO224" i="3" s="1"/>
  <c r="AO308" i="3"/>
  <c r="AO307" i="3" s="1"/>
  <c r="AO306" i="3" s="1"/>
  <c r="AP326" i="3"/>
  <c r="AP325" i="3" s="1"/>
  <c r="AP328" i="3"/>
  <c r="AP327" i="3" s="1"/>
  <c r="AP399" i="1"/>
  <c r="AP330" i="3"/>
  <c r="AP329" i="3" s="1"/>
  <c r="AO333" i="3"/>
  <c r="AO332" i="3" s="1"/>
  <c r="AO331" i="3" s="1"/>
  <c r="AO401" i="3"/>
  <c r="AP453" i="1"/>
  <c r="AP452" i="1" s="1"/>
  <c r="AP451" i="1" s="1"/>
  <c r="AP446" i="1" s="1"/>
  <c r="AP448" i="3"/>
  <c r="AP447" i="3" s="1"/>
  <c r="AP446" i="3" s="1"/>
  <c r="AP445" i="3" s="1"/>
  <c r="AP440" i="3" s="1"/>
  <c r="AP65" i="3"/>
  <c r="AP64" i="3" s="1"/>
  <c r="AP67" i="3"/>
  <c r="AP66" i="3" s="1"/>
  <c r="AO56" i="1"/>
  <c r="AO55" i="1" s="1"/>
  <c r="AO54" i="1" s="1"/>
  <c r="AO117" i="3"/>
  <c r="AO116" i="3" s="1"/>
  <c r="AO111" i="3" s="1"/>
  <c r="AO110" i="3" s="1"/>
  <c r="AO109" i="3" s="1"/>
  <c r="AO134" i="3"/>
  <c r="AO133" i="3" s="1"/>
  <c r="AO132" i="3" s="1"/>
  <c r="AO131" i="3" s="1"/>
  <c r="AP138" i="3"/>
  <c r="AP137" i="3" s="1"/>
  <c r="AP136" i="3" s="1"/>
  <c r="AP141" i="3"/>
  <c r="AP140" i="3" s="1"/>
  <c r="AP139" i="3" s="1"/>
  <c r="AP152" i="3"/>
  <c r="AP151" i="3" s="1"/>
  <c r="AP150" i="3" s="1"/>
  <c r="AP157" i="3"/>
  <c r="AP156" i="3" s="1"/>
  <c r="AP155" i="3" s="1"/>
  <c r="AP173" i="3"/>
  <c r="AP172" i="3" s="1"/>
  <c r="AP171" i="3" s="1"/>
  <c r="AP352" i="3"/>
  <c r="AP351" i="3" s="1"/>
  <c r="AP372" i="3"/>
  <c r="AP371" i="3" s="1"/>
  <c r="AP370" i="3" s="1"/>
  <c r="AP428" i="3"/>
  <c r="AP427" i="3" s="1"/>
  <c r="AP431" i="3"/>
  <c r="AP430" i="3" s="1"/>
  <c r="AP429" i="3" s="1"/>
  <c r="AO256" i="3"/>
  <c r="AO255" i="3" s="1"/>
  <c r="AO254" i="3" s="1"/>
  <c r="AQ354" i="1"/>
  <c r="AP296" i="3"/>
  <c r="AP295" i="3" s="1"/>
  <c r="AP294" i="3" s="1"/>
  <c r="AO402" i="3"/>
  <c r="AN458" i="1"/>
  <c r="AN457" i="1" s="1"/>
  <c r="AN456" i="1" s="1"/>
  <c r="AN455" i="1" s="1"/>
  <c r="AP36" i="3"/>
  <c r="AP35" i="3" s="1"/>
  <c r="AP34" i="3" s="1"/>
  <c r="AP46" i="1"/>
  <c r="AP45" i="1" s="1"/>
  <c r="AP145" i="3"/>
  <c r="AP144" i="3" s="1"/>
  <c r="AP143" i="3" s="1"/>
  <c r="AP142" i="3" s="1"/>
  <c r="AP149" i="3"/>
  <c r="AP148" i="3" s="1"/>
  <c r="AP147" i="3" s="1"/>
  <c r="AP130" i="1"/>
  <c r="AP129" i="1" s="1"/>
  <c r="AP163" i="3"/>
  <c r="AP162" i="3" s="1"/>
  <c r="AP161" i="3" s="1"/>
  <c r="AP167" i="3"/>
  <c r="AP166" i="3" s="1"/>
  <c r="AP165" i="3" s="1"/>
  <c r="AP170" i="3"/>
  <c r="AP169" i="3" s="1"/>
  <c r="AP168" i="3" s="1"/>
  <c r="AO389" i="3"/>
  <c r="AO388" i="3" s="1"/>
  <c r="AO387" i="3" s="1"/>
  <c r="AP421" i="3"/>
  <c r="AP420" i="3" s="1"/>
  <c r="AP423" i="3"/>
  <c r="AP422" i="3" s="1"/>
  <c r="AP262" i="1"/>
  <c r="AP261" i="1" s="1"/>
  <c r="AO201" i="3"/>
  <c r="AO200" i="3" s="1"/>
  <c r="AO199" i="3" s="1"/>
  <c r="AO198" i="3" s="1"/>
  <c r="AP294" i="1"/>
  <c r="AP293" i="1" s="1"/>
  <c r="AP287" i="3"/>
  <c r="AP286" i="3" s="1"/>
  <c r="AP285" i="3" s="1"/>
  <c r="AP299" i="3"/>
  <c r="AP298" i="3" s="1"/>
  <c r="AP297" i="3" s="1"/>
  <c r="AP312" i="3"/>
  <c r="AP311" i="3" s="1"/>
  <c r="AP314" i="3"/>
  <c r="AP313" i="3" s="1"/>
  <c r="AP323" i="3"/>
  <c r="AP322" i="3" s="1"/>
  <c r="AP321" i="3" s="1"/>
  <c r="AO407" i="1"/>
  <c r="AO406" i="1" s="1"/>
  <c r="AO405" i="1" s="1"/>
  <c r="AO385" i="3"/>
  <c r="AO384" i="3" s="1"/>
  <c r="AO383" i="3" s="1"/>
  <c r="AO382" i="3" s="1"/>
  <c r="AO395" i="3"/>
  <c r="AO394" i="3" s="1"/>
  <c r="AO393" i="3" s="1"/>
  <c r="AP39" i="3"/>
  <c r="AP38" i="3" s="1"/>
  <c r="AP43" i="3"/>
  <c r="AP42" i="3" s="1"/>
  <c r="AP45" i="3"/>
  <c r="AP44" i="3" s="1"/>
  <c r="AP48" i="3"/>
  <c r="AP47" i="3" s="1"/>
  <c r="AP46" i="3" s="1"/>
  <c r="AP51" i="3"/>
  <c r="AP50" i="3" s="1"/>
  <c r="AP49" i="3" s="1"/>
  <c r="AP54" i="3"/>
  <c r="AP53" i="3" s="1"/>
  <c r="AP52" i="3" s="1"/>
  <c r="AP73" i="3"/>
  <c r="AP72" i="3" s="1"/>
  <c r="AP71" i="3" s="1"/>
  <c r="AO87" i="3"/>
  <c r="AO86" i="3" s="1"/>
  <c r="AO85" i="3" s="1"/>
  <c r="AO84" i="3" s="1"/>
  <c r="AP49" i="1"/>
  <c r="AP48" i="1" s="1"/>
  <c r="AP66" i="1"/>
  <c r="AP65" i="1" s="1"/>
  <c r="AP63" i="1"/>
  <c r="AP62" i="1" s="1"/>
  <c r="AQ113" i="3"/>
  <c r="AQ112" i="3" s="1"/>
  <c r="AQ85" i="1"/>
  <c r="AQ82" i="1" s="1"/>
  <c r="AQ81" i="1" s="1"/>
  <c r="AQ80" i="1" s="1"/>
  <c r="AP122" i="3"/>
  <c r="AP121" i="3" s="1"/>
  <c r="AP124" i="3"/>
  <c r="AP123" i="3" s="1"/>
  <c r="AP126" i="3"/>
  <c r="AP125" i="3" s="1"/>
  <c r="AO125" i="1"/>
  <c r="AP275" i="3"/>
  <c r="AP274" i="3" s="1"/>
  <c r="AP273" i="3" s="1"/>
  <c r="AO284" i="3"/>
  <c r="AO283" i="3" s="1"/>
  <c r="AO282" i="3" s="1"/>
  <c r="AO191" i="1"/>
  <c r="AO190" i="1" s="1"/>
  <c r="AO341" i="3"/>
  <c r="AO340" i="3" s="1"/>
  <c r="AO339" i="3" s="1"/>
  <c r="AP197" i="1"/>
  <c r="AP196" i="1" s="1"/>
  <c r="AP347" i="3"/>
  <c r="AP346" i="3" s="1"/>
  <c r="AP345" i="3" s="1"/>
  <c r="AP202" i="1"/>
  <c r="AP222" i="1"/>
  <c r="AP221" i="1" s="1"/>
  <c r="AP376" i="3"/>
  <c r="AP375" i="3" s="1"/>
  <c r="AP374" i="3" s="1"/>
  <c r="AP373" i="3" s="1"/>
  <c r="AP381" i="3"/>
  <c r="AP380" i="3" s="1"/>
  <c r="AP379" i="3" s="1"/>
  <c r="AP378" i="3" s="1"/>
  <c r="AO282" i="1"/>
  <c r="AO281" i="1" s="1"/>
  <c r="AO280" i="1" s="1"/>
  <c r="AP204" i="3"/>
  <c r="AP203" i="3" s="1"/>
  <c r="AP202" i="3" s="1"/>
  <c r="AP207" i="3"/>
  <c r="AP206" i="3" s="1"/>
  <c r="AP205" i="3" s="1"/>
  <c r="AN308" i="1"/>
  <c r="AP229" i="3"/>
  <c r="AP228" i="3" s="1"/>
  <c r="AP227" i="3" s="1"/>
  <c r="AO414" i="1"/>
  <c r="AO413" i="1" s="1"/>
  <c r="AO398" i="3"/>
  <c r="AO397" i="3" s="1"/>
  <c r="AO396" i="3" s="1"/>
  <c r="AO409" i="3"/>
  <c r="AO408" i="3" s="1"/>
  <c r="AO407" i="3" s="1"/>
  <c r="AO406" i="3" s="1"/>
  <c r="AO449" i="1"/>
  <c r="AO448" i="1" s="1"/>
  <c r="AO447" i="1" s="1"/>
  <c r="AO446" i="1" s="1"/>
  <c r="AO444" i="3"/>
  <c r="AO443" i="3" s="1"/>
  <c r="AO442" i="3" s="1"/>
  <c r="AO441" i="3" s="1"/>
  <c r="AO440" i="3" s="1"/>
  <c r="AP470" i="1"/>
  <c r="AP469" i="1" s="1"/>
  <c r="AP10" i="3"/>
  <c r="AP9" i="3" s="1"/>
  <c r="AP12" i="3"/>
  <c r="AP11" i="3" s="1"/>
  <c r="AO61" i="3"/>
  <c r="AO60" i="3" s="1"/>
  <c r="AO59" i="3" s="1"/>
  <c r="AO58" i="3" s="1"/>
  <c r="AP93" i="3"/>
  <c r="AP92" i="3" s="1"/>
  <c r="AP91" i="3" s="1"/>
  <c r="AP96" i="3"/>
  <c r="AP95" i="3" s="1"/>
  <c r="AP94" i="3" s="1"/>
  <c r="AP99" i="3"/>
  <c r="AP98" i="3" s="1"/>
  <c r="AP97" i="3" s="1"/>
  <c r="AP90" i="3"/>
  <c r="AP89" i="3" s="1"/>
  <c r="AP88" i="3" s="1"/>
  <c r="AP102" i="3"/>
  <c r="AP101" i="3" s="1"/>
  <c r="AP100" i="3" s="1"/>
  <c r="AN440" i="3"/>
  <c r="AQ348" i="3"/>
  <c r="AN305" i="3"/>
  <c r="AN304" i="3" s="1"/>
  <c r="AN303" i="3" s="1"/>
  <c r="AN269" i="3" s="1"/>
  <c r="AR375" i="1"/>
  <c r="AN374" i="1"/>
  <c r="AN373" i="1" s="1"/>
  <c r="AN354" i="1" s="1"/>
  <c r="AP344" i="3"/>
  <c r="AP343" i="3" s="1"/>
  <c r="AP342" i="3" s="1"/>
  <c r="AQ324" i="3"/>
  <c r="AQ315" i="3" s="1"/>
  <c r="AQ223" i="3"/>
  <c r="AO465" i="1"/>
  <c r="AO464" i="1" s="1"/>
  <c r="AO463" i="1" s="1"/>
  <c r="AN187" i="3"/>
  <c r="AP83" i="3"/>
  <c r="AP82" i="3" s="1"/>
  <c r="AP81" i="3" s="1"/>
  <c r="AP80" i="3" s="1"/>
  <c r="AQ187" i="3"/>
  <c r="AN310" i="3"/>
  <c r="AN309" i="3" s="1"/>
  <c r="AQ424" i="3"/>
  <c r="AQ164" i="3"/>
  <c r="AQ440" i="3"/>
  <c r="AN164" i="3"/>
  <c r="AO187" i="3"/>
  <c r="AO164" i="3"/>
  <c r="AN4" i="3"/>
  <c r="AO421" i="1"/>
  <c r="AO420" i="1" s="1"/>
  <c r="AO405" i="3"/>
  <c r="AO404" i="3" s="1"/>
  <c r="AO403" i="3" s="1"/>
  <c r="AP250" i="1"/>
  <c r="AP249" i="1" s="1"/>
  <c r="AP248" i="1" s="1"/>
  <c r="AP187" i="3"/>
  <c r="AN324" i="3"/>
  <c r="AN315" i="3" s="1"/>
  <c r="AO35" i="3"/>
  <c r="AO34" i="3" s="1"/>
  <c r="AO13" i="3" s="1"/>
  <c r="AQ106" i="1"/>
  <c r="AQ446" i="1"/>
  <c r="AO106" i="1"/>
  <c r="AQ409" i="1"/>
  <c r="AQ125" i="1"/>
  <c r="AN261" i="1"/>
  <c r="AO380" i="1"/>
  <c r="AO379" i="1" s="1"/>
  <c r="AN394" i="1"/>
  <c r="AN385" i="1" s="1"/>
  <c r="AN430" i="1"/>
  <c r="AN446" i="1"/>
  <c r="AO432" i="3"/>
  <c r="AQ33" i="1"/>
  <c r="AN169" i="1"/>
  <c r="AN168" i="1" s="1"/>
  <c r="AO199" i="1"/>
  <c r="AN256" i="1"/>
  <c r="AQ380" i="1"/>
  <c r="AQ379" i="1" s="1"/>
  <c r="AO394" i="1"/>
  <c r="AO430" i="1"/>
  <c r="AO429" i="1" s="1"/>
  <c r="AO428" i="1" s="1"/>
  <c r="AO458" i="1"/>
  <c r="AO457" i="1" s="1"/>
  <c r="AO456" i="1" s="1"/>
  <c r="AO455" i="1" s="1"/>
  <c r="AO480" i="1" s="1"/>
  <c r="AP432" i="3"/>
  <c r="AO354" i="1"/>
  <c r="AQ91" i="1"/>
  <c r="AQ90" i="1" s="1"/>
  <c r="AQ89" i="1" s="1"/>
  <c r="AQ280" i="1"/>
  <c r="AP302" i="3"/>
  <c r="AP301" i="3" s="1"/>
  <c r="AP300" i="3" s="1"/>
  <c r="AP353" i="3"/>
  <c r="AO353" i="3"/>
  <c r="AQ236" i="1"/>
  <c r="AP158" i="1"/>
  <c r="AQ169" i="1"/>
  <c r="AQ168" i="1" s="1"/>
  <c r="AO236" i="1"/>
  <c r="AO158" i="1"/>
  <c r="AN33" i="1"/>
  <c r="AN106" i="1"/>
  <c r="AP137" i="1"/>
  <c r="AP136" i="1" s="1"/>
  <c r="AN125" i="1"/>
  <c r="AN158" i="1"/>
  <c r="AP180" i="1"/>
  <c r="AP179" i="1" s="1"/>
  <c r="AP245" i="1"/>
  <c r="AP244" i="1" s="1"/>
  <c r="AP243" i="1" s="1"/>
  <c r="AP297" i="1"/>
  <c r="AP296" i="1" s="1"/>
  <c r="AN280" i="1"/>
  <c r="AP319" i="1"/>
  <c r="AP318" i="1" s="1"/>
  <c r="AP362" i="1"/>
  <c r="AP361" i="1" s="1"/>
  <c r="AP365" i="1"/>
  <c r="AP364" i="1" s="1"/>
  <c r="AP397" i="1"/>
  <c r="AN409" i="1"/>
  <c r="AP440" i="1"/>
  <c r="AP439" i="1" s="1"/>
  <c r="AP438" i="1" s="1"/>
  <c r="AP69" i="1"/>
  <c r="AP68" i="1" s="1"/>
  <c r="AP34" i="1"/>
  <c r="AP37" i="1"/>
  <c r="AP40" i="1"/>
  <c r="AP43" i="1"/>
  <c r="AP42" i="1" s="1"/>
  <c r="AO60" i="1"/>
  <c r="AO59" i="1" s="1"/>
  <c r="AO58" i="1" s="1"/>
  <c r="AP75" i="1"/>
  <c r="AP74" i="1" s="1"/>
  <c r="AP72" i="1"/>
  <c r="AP71" i="1" s="1"/>
  <c r="AP94" i="1"/>
  <c r="AP108" i="1"/>
  <c r="AP107" i="1" s="1"/>
  <c r="AP140" i="1"/>
  <c r="AP139" i="1" s="1"/>
  <c r="AP183" i="1"/>
  <c r="AP182" i="1" s="1"/>
  <c r="AO186" i="1"/>
  <c r="AO185" i="1" s="1"/>
  <c r="AO169" i="1" s="1"/>
  <c r="AO168" i="1" s="1"/>
  <c r="AP200" i="1"/>
  <c r="AP96" i="1"/>
  <c r="AP111" i="1"/>
  <c r="AP110" i="1" s="1"/>
  <c r="AP119" i="1"/>
  <c r="AP118" i="1" s="1"/>
  <c r="AP117" i="1" s="1"/>
  <c r="AP127" i="1"/>
  <c r="AP126" i="1" s="1"/>
  <c r="AP174" i="1"/>
  <c r="AP173" i="1" s="1"/>
  <c r="AP194" i="1"/>
  <c r="AP193" i="1" s="1"/>
  <c r="AP213" i="1"/>
  <c r="AP212" i="1" s="1"/>
  <c r="AP229" i="1"/>
  <c r="AP228" i="1" s="1"/>
  <c r="AP227" i="1" s="1"/>
  <c r="AP257" i="1"/>
  <c r="AP267" i="1"/>
  <c r="AP266" i="1" s="1"/>
  <c r="AP288" i="1"/>
  <c r="AP287" i="1" s="1"/>
  <c r="AP234" i="1"/>
  <c r="AP233" i="1" s="1"/>
  <c r="AP232" i="1" s="1"/>
  <c r="AP259" i="1"/>
  <c r="AP291" i="1"/>
  <c r="AP290" i="1" s="1"/>
  <c r="AP322" i="1"/>
  <c r="AP321" i="1" s="1"/>
  <c r="AP326" i="1"/>
  <c r="AP356" i="1"/>
  <c r="AP355" i="1" s="1"/>
  <c r="AP368" i="1"/>
  <c r="AP367" i="1" s="1"/>
  <c r="AP383" i="1"/>
  <c r="AP380" i="1" s="1"/>
  <c r="AP379" i="1" s="1"/>
  <c r="AO402" i="1"/>
  <c r="AO401" i="1" s="1"/>
  <c r="AP313" i="1"/>
  <c r="AP312" i="1" s="1"/>
  <c r="AP359" i="1"/>
  <c r="AP358" i="1" s="1"/>
  <c r="AP371" i="1"/>
  <c r="AP370" i="1" s="1"/>
  <c r="AP392" i="1"/>
  <c r="AP391" i="1" s="1"/>
  <c r="AO417" i="1"/>
  <c r="AO416" i="1" s="1"/>
  <c r="AO425" i="1"/>
  <c r="AO424" i="1" s="1"/>
  <c r="AO423" i="1" s="1"/>
  <c r="AP467" i="1"/>
  <c r="AP466" i="1" s="1"/>
  <c r="AP146" i="3" l="1"/>
  <c r="AO315" i="3"/>
  <c r="AO385" i="1"/>
  <c r="AP58" i="1"/>
  <c r="AP348" i="3"/>
  <c r="AP335" i="3" s="1"/>
  <c r="AP334" i="3" s="1"/>
  <c r="AP84" i="3"/>
  <c r="AP465" i="1"/>
  <c r="AP464" i="1" s="1"/>
  <c r="AP463" i="1" s="1"/>
  <c r="AP404" i="1"/>
  <c r="AO308" i="1"/>
  <c r="AQ377" i="3"/>
  <c r="AO269" i="3"/>
  <c r="AN231" i="1"/>
  <c r="AP198" i="3"/>
  <c r="AP269" i="3"/>
  <c r="AO223" i="3"/>
  <c r="AQ111" i="3"/>
  <c r="AQ110" i="3" s="1"/>
  <c r="AQ109" i="3" s="1"/>
  <c r="AO418" i="3"/>
  <c r="AO413" i="3" s="1"/>
  <c r="AQ404" i="1"/>
  <c r="AP135" i="1"/>
  <c r="AQ231" i="1"/>
  <c r="AN153" i="3"/>
  <c r="AP430" i="1"/>
  <c r="AP429" i="1" s="1"/>
  <c r="AP428" i="1" s="1"/>
  <c r="AP427" i="1" s="1"/>
  <c r="AO4" i="3"/>
  <c r="AN130" i="3"/>
  <c r="AQ130" i="3"/>
  <c r="AQ279" i="1"/>
  <c r="AQ278" i="1" s="1"/>
  <c r="AP164" i="3"/>
  <c r="AP377" i="3"/>
  <c r="AQ101" i="1"/>
  <c r="AP310" i="3"/>
  <c r="AP309" i="3" s="1"/>
  <c r="AO231" i="1"/>
  <c r="AP394" i="1"/>
  <c r="AP385" i="1" s="1"/>
  <c r="AP231" i="1"/>
  <c r="AO335" i="3"/>
  <c r="AO334" i="3" s="1"/>
  <c r="AO409" i="1"/>
  <c r="AO404" i="1" s="1"/>
  <c r="AP125" i="1"/>
  <c r="AP199" i="1"/>
  <c r="AP189" i="1" s="1"/>
  <c r="AP188" i="1" s="1"/>
  <c r="AO427" i="1"/>
  <c r="AP4" i="3"/>
  <c r="AP324" i="3"/>
  <c r="AP315" i="3" s="1"/>
  <c r="AO189" i="1"/>
  <c r="AO188" i="1" s="1"/>
  <c r="AP241" i="3"/>
  <c r="AP240" i="3" s="1"/>
  <c r="AP239" i="3" s="1"/>
  <c r="AP223" i="3" s="1"/>
  <c r="AP41" i="3"/>
  <c r="AP40" i="3" s="1"/>
  <c r="AP37" i="3" s="1"/>
  <c r="AP13" i="3" s="1"/>
  <c r="AR374" i="1"/>
  <c r="AR373" i="1" s="1"/>
  <c r="AR305" i="3"/>
  <c r="AR304" i="3" s="1"/>
  <c r="AR303" i="3" s="1"/>
  <c r="AO400" i="3"/>
  <c r="AO399" i="3" s="1"/>
  <c r="AO386" i="3" s="1"/>
  <c r="AP154" i="3"/>
  <c r="AO130" i="3"/>
  <c r="AP424" i="3"/>
  <c r="AO101" i="1"/>
  <c r="AP8" i="3"/>
  <c r="AP7" i="3" s="1"/>
  <c r="AP120" i="3"/>
  <c r="AP119" i="3" s="1"/>
  <c r="AP118" i="3" s="1"/>
  <c r="AP419" i="3"/>
  <c r="AP135" i="3"/>
  <c r="AP63" i="3"/>
  <c r="AP62" i="3" s="1"/>
  <c r="AQ197" i="3"/>
  <c r="AQ153" i="3"/>
  <c r="AO153" i="3"/>
  <c r="AN377" i="3"/>
  <c r="AN197" i="3"/>
  <c r="AP354" i="1"/>
  <c r="AN404" i="1"/>
  <c r="AQ124" i="1"/>
  <c r="AN124" i="1"/>
  <c r="AO124" i="1"/>
  <c r="AN101" i="1"/>
  <c r="AP169" i="1"/>
  <c r="AP168" i="1" s="1"/>
  <c r="AP256" i="1"/>
  <c r="AN279" i="1"/>
  <c r="AP280" i="1"/>
  <c r="AP91" i="1"/>
  <c r="AP90" i="1" s="1"/>
  <c r="AP89" i="1" s="1"/>
  <c r="AP325" i="1"/>
  <c r="AP324" i="1" s="1"/>
  <c r="AP308" i="1" s="1"/>
  <c r="AP106" i="1"/>
  <c r="AP101" i="1" s="1"/>
  <c r="AP36" i="1"/>
  <c r="AP33" i="1" s="1"/>
  <c r="AP480" i="1" l="1"/>
  <c r="AO279" i="1"/>
  <c r="AO197" i="3"/>
  <c r="AO6" i="3"/>
  <c r="AP418" i="3"/>
  <c r="AP413" i="3" s="1"/>
  <c r="AP130" i="3"/>
  <c r="AO8" i="1"/>
  <c r="AO7" i="1" s="1"/>
  <c r="AP153" i="3"/>
  <c r="AP255" i="1"/>
  <c r="AP247" i="1" s="1"/>
  <c r="AP124" i="1"/>
  <c r="AP197" i="3"/>
  <c r="AN278" i="1"/>
  <c r="AO377" i="3"/>
  <c r="AP6" i="3"/>
  <c r="AO278" i="1"/>
  <c r="AP8" i="1"/>
  <c r="AP279" i="1"/>
  <c r="AP278" i="1" s="1"/>
  <c r="CL42" i="3"/>
  <c r="CL43" i="3"/>
  <c r="CL147" i="3"/>
  <c r="CL148" i="3"/>
  <c r="CL149" i="3"/>
  <c r="CL150" i="3"/>
  <c r="CL151" i="3"/>
  <c r="CL152" i="3"/>
  <c r="CL158" i="3"/>
  <c r="CL159" i="3"/>
  <c r="CL160" i="3"/>
  <c r="CL188" i="3"/>
  <c r="CL189" i="3"/>
  <c r="CL279" i="3"/>
  <c r="CL280" i="3"/>
  <c r="CL281" i="3"/>
  <c r="CL294" i="3"/>
  <c r="CL295" i="3"/>
  <c r="CL296" i="3"/>
  <c r="CL336" i="3"/>
  <c r="CL337" i="3"/>
  <c r="CL338" i="3"/>
  <c r="BQ42" i="3"/>
  <c r="BQ43" i="3"/>
  <c r="BQ150" i="3"/>
  <c r="BQ151" i="3"/>
  <c r="BQ152" i="3"/>
  <c r="BQ158" i="3"/>
  <c r="BQ159" i="3"/>
  <c r="BQ160" i="3"/>
  <c r="BQ188" i="3"/>
  <c r="BQ189" i="3"/>
  <c r="BQ279" i="3"/>
  <c r="BQ280" i="3"/>
  <c r="BQ281" i="3"/>
  <c r="BQ294" i="3"/>
  <c r="BQ295" i="3"/>
  <c r="BQ296" i="3"/>
  <c r="BQ336" i="3"/>
  <c r="BQ337" i="3"/>
  <c r="BQ338" i="3"/>
  <c r="CL120" i="1"/>
  <c r="CL121" i="1"/>
  <c r="CL122" i="1"/>
  <c r="CL123" i="1"/>
  <c r="CL129" i="1"/>
  <c r="CL130" i="1"/>
  <c r="CL131" i="1"/>
  <c r="CL144" i="1"/>
  <c r="CL179" i="1"/>
  <c r="CL180" i="1"/>
  <c r="CL181" i="1"/>
  <c r="CL224" i="1"/>
  <c r="CL225" i="1"/>
  <c r="CL226" i="1"/>
  <c r="CL364" i="1"/>
  <c r="CL365" i="1"/>
  <c r="CL366" i="1"/>
  <c r="BQ39" i="1"/>
  <c r="BQ120" i="1"/>
  <c r="BQ121" i="1"/>
  <c r="BQ122" i="1"/>
  <c r="BQ123" i="1"/>
  <c r="BQ129" i="1"/>
  <c r="BQ130" i="1"/>
  <c r="BQ131" i="1"/>
  <c r="BQ144" i="1"/>
  <c r="BQ179" i="1"/>
  <c r="BQ180" i="1"/>
  <c r="BQ181" i="1"/>
  <c r="BQ224" i="1"/>
  <c r="BQ225" i="1"/>
  <c r="BQ226" i="1"/>
  <c r="BQ364" i="1"/>
  <c r="BQ365" i="1"/>
  <c r="BQ366" i="1"/>
  <c r="AH164" i="1"/>
  <c r="AK164" i="1"/>
  <c r="AS164" i="1" s="1"/>
  <c r="CL38" i="1"/>
  <c r="CL33" i="1" s="1"/>
  <c r="CL9" i="1" s="1"/>
  <c r="CL146" i="3" l="1"/>
  <c r="AO449" i="3"/>
  <c r="AO475" i="1"/>
  <c r="AP7" i="1"/>
  <c r="AP475" i="1" s="1"/>
  <c r="AP449" i="3"/>
  <c r="AS193" i="3"/>
  <c r="AB10" i="3"/>
  <c r="AB12" i="3"/>
  <c r="AB36" i="3"/>
  <c r="AB39" i="3"/>
  <c r="AB41" i="3"/>
  <c r="AB43" i="3"/>
  <c r="AB45" i="3"/>
  <c r="AB48" i="3"/>
  <c r="AB51" i="3"/>
  <c r="AB54" i="3"/>
  <c r="AB57" i="3"/>
  <c r="AB61" i="3"/>
  <c r="AB65" i="3"/>
  <c r="AB67" i="3"/>
  <c r="AB70" i="3"/>
  <c r="AB73" i="3"/>
  <c r="AB76" i="3"/>
  <c r="AB79" i="3"/>
  <c r="AB83" i="3"/>
  <c r="AB87" i="3"/>
  <c r="AB96" i="3"/>
  <c r="AB99" i="3"/>
  <c r="AB90" i="3"/>
  <c r="AB102" i="3"/>
  <c r="AO456" i="3" l="1"/>
  <c r="AP456" i="3"/>
  <c r="AB64" i="3"/>
  <c r="Z64" i="3" s="1"/>
  <c r="Z65" i="3"/>
  <c r="AB40" i="3"/>
  <c r="Z40" i="3" s="1"/>
  <c r="Z41" i="3"/>
  <c r="AB95" i="3"/>
  <c r="Z96" i="3"/>
  <c r="AB72" i="3"/>
  <c r="Z73" i="3"/>
  <c r="AB60" i="3"/>
  <c r="Z61" i="3"/>
  <c r="AB47" i="3"/>
  <c r="Z48" i="3"/>
  <c r="AB38" i="3"/>
  <c r="Z38" i="3" s="1"/>
  <c r="Z39" i="3"/>
  <c r="AB75" i="3"/>
  <c r="Z76" i="3"/>
  <c r="AB50" i="3"/>
  <c r="Z51" i="3"/>
  <c r="AB101" i="3"/>
  <c r="Z102" i="3"/>
  <c r="AB86" i="3"/>
  <c r="Z87" i="3"/>
  <c r="AB82" i="3"/>
  <c r="Z83" i="3"/>
  <c r="AB69" i="3"/>
  <c r="Z70" i="3"/>
  <c r="AB56" i="3"/>
  <c r="Z57" i="3"/>
  <c r="AB44" i="3"/>
  <c r="Z44" i="3" s="1"/>
  <c r="Z45" i="3"/>
  <c r="AB35" i="3"/>
  <c r="Z36" i="3"/>
  <c r="AB89" i="3"/>
  <c r="Z90" i="3"/>
  <c r="AB78" i="3"/>
  <c r="Z79" i="3"/>
  <c r="AB66" i="3"/>
  <c r="Z66" i="3" s="1"/>
  <c r="Z67" i="3"/>
  <c r="AB53" i="3"/>
  <c r="Z54" i="3"/>
  <c r="AB42" i="3"/>
  <c r="Z42" i="3" s="1"/>
  <c r="Z43" i="3"/>
  <c r="AB11" i="3"/>
  <c r="Z11" i="3" s="1"/>
  <c r="Z12" i="3"/>
  <c r="AB98" i="3"/>
  <c r="Z99" i="3"/>
  <c r="AB9" i="3"/>
  <c r="Z9" i="3" s="1"/>
  <c r="Z10" i="3"/>
  <c r="AO450" i="3"/>
  <c r="AP450" i="3"/>
  <c r="AP478" i="1"/>
  <c r="AB37" i="3" l="1"/>
  <c r="Z37" i="3" s="1"/>
  <c r="AB63" i="3"/>
  <c r="Z63" i="3" s="1"/>
  <c r="AB8" i="3"/>
  <c r="AB7" i="3" s="1"/>
  <c r="Z7" i="3" s="1"/>
  <c r="AB97" i="3"/>
  <c r="Z97" i="3" s="1"/>
  <c r="Z98" i="3"/>
  <c r="AB34" i="3"/>
  <c r="Z35" i="3"/>
  <c r="AB55" i="3"/>
  <c r="Z55" i="3" s="1"/>
  <c r="Z56" i="3"/>
  <c r="AB81" i="3"/>
  <c r="Z82" i="3"/>
  <c r="AB100" i="3"/>
  <c r="Z100" i="3" s="1"/>
  <c r="Z101" i="3"/>
  <c r="AB74" i="3"/>
  <c r="Z74" i="3" s="1"/>
  <c r="Z75" i="3"/>
  <c r="AB46" i="3"/>
  <c r="Z46" i="3" s="1"/>
  <c r="Z47" i="3"/>
  <c r="AB71" i="3"/>
  <c r="Z71" i="3" s="1"/>
  <c r="Z72" i="3"/>
  <c r="AB94" i="3"/>
  <c r="Z94" i="3" s="1"/>
  <c r="Z95" i="3"/>
  <c r="AB52" i="3"/>
  <c r="Z52" i="3" s="1"/>
  <c r="Z53" i="3"/>
  <c r="AB77" i="3"/>
  <c r="Z77" i="3" s="1"/>
  <c r="Z78" i="3"/>
  <c r="AB88" i="3"/>
  <c r="Z88" i="3" s="1"/>
  <c r="Z89" i="3"/>
  <c r="AB68" i="3"/>
  <c r="Z68" i="3" s="1"/>
  <c r="Z69" i="3"/>
  <c r="AB85" i="3"/>
  <c r="Z86" i="3"/>
  <c r="AB49" i="3"/>
  <c r="Z49" i="3" s="1"/>
  <c r="Z50" i="3"/>
  <c r="AB59" i="3"/>
  <c r="Z60" i="3"/>
  <c r="AE193" i="3"/>
  <c r="AE192" i="3" s="1"/>
  <c r="AE191" i="3" s="1"/>
  <c r="AG193" i="3"/>
  <c r="AG192" i="3" s="1"/>
  <c r="AG191" i="3" s="1"/>
  <c r="AH193" i="3"/>
  <c r="AH192" i="3" s="1"/>
  <c r="AH191" i="3" s="1"/>
  <c r="AI193" i="3"/>
  <c r="AI192" i="3" s="1"/>
  <c r="AI191" i="3" s="1"/>
  <c r="AW193" i="3"/>
  <c r="AW192" i="3" s="1"/>
  <c r="AW191" i="3" s="1"/>
  <c r="AX193" i="3"/>
  <c r="AX192" i="3" s="1"/>
  <c r="AX191" i="3" s="1"/>
  <c r="AY193" i="3"/>
  <c r="AY192" i="3" s="1"/>
  <c r="AZ193" i="3"/>
  <c r="AZ192" i="3" s="1"/>
  <c r="AZ191" i="3" s="1"/>
  <c r="BA193" i="3"/>
  <c r="BA192" i="3" s="1"/>
  <c r="BA191" i="3" s="1"/>
  <c r="BB193" i="3"/>
  <c r="BB192" i="3" s="1"/>
  <c r="BB191" i="3" s="1"/>
  <c r="BC193" i="3"/>
  <c r="BC192" i="3" s="1"/>
  <c r="BC191" i="3" s="1"/>
  <c r="BD193" i="3"/>
  <c r="BD192" i="3" s="1"/>
  <c r="BD191" i="3" s="1"/>
  <c r="BR193" i="3"/>
  <c r="BR192" i="3" s="1"/>
  <c r="BR191" i="3" s="1"/>
  <c r="BS193" i="3"/>
  <c r="BS192" i="3" s="1"/>
  <c r="BS191" i="3" s="1"/>
  <c r="BT193" i="3"/>
  <c r="BT192" i="3" s="1"/>
  <c r="BU193" i="3"/>
  <c r="BV193" i="3"/>
  <c r="BV192" i="3" s="1"/>
  <c r="BV191" i="3" s="1"/>
  <c r="BW193" i="3"/>
  <c r="BW192" i="3" s="1"/>
  <c r="BW191" i="3" s="1"/>
  <c r="BX193" i="3"/>
  <c r="BX192" i="3" s="1"/>
  <c r="BX191" i="3" s="1"/>
  <c r="BY193" i="3"/>
  <c r="BY192" i="3" s="1"/>
  <c r="BY191" i="3" s="1"/>
  <c r="AB193" i="3"/>
  <c r="DD193" i="3"/>
  <c r="DL193" i="3" s="1"/>
  <c r="DC193" i="3"/>
  <c r="DK193" i="3" s="1"/>
  <c r="DB193" i="3"/>
  <c r="DJ193" i="3" s="1"/>
  <c r="DA193" i="3"/>
  <c r="DI193" i="3" s="1"/>
  <c r="DP192" i="3"/>
  <c r="DO192" i="3"/>
  <c r="DO191" i="3" s="1"/>
  <c r="DN192" i="3"/>
  <c r="DN191" i="3" s="1"/>
  <c r="DM192" i="3"/>
  <c r="DM191" i="3" s="1"/>
  <c r="DH192" i="3"/>
  <c r="DH191" i="3" s="1"/>
  <c r="DG192" i="3"/>
  <c r="DG191" i="3" s="1"/>
  <c r="DF192" i="3"/>
  <c r="DF191" i="3" s="1"/>
  <c r="DE192" i="3"/>
  <c r="DE191" i="3" s="1"/>
  <c r="DD192" i="3"/>
  <c r="DD191" i="3" s="1"/>
  <c r="DC192" i="3"/>
  <c r="DC191" i="3" s="1"/>
  <c r="DB192" i="3"/>
  <c r="DB191" i="3" s="1"/>
  <c r="DA192" i="3"/>
  <c r="DA191" i="3" s="1"/>
  <c r="CZ192" i="3"/>
  <c r="CZ191" i="3" s="1"/>
  <c r="CY192" i="3"/>
  <c r="CY191" i="3" s="1"/>
  <c r="CX192" i="3"/>
  <c r="CX191" i="3" s="1"/>
  <c r="CW192" i="3"/>
  <c r="CW191" i="3" s="1"/>
  <c r="CV192" i="3"/>
  <c r="CV191" i="3" s="1"/>
  <c r="CU192" i="3"/>
  <c r="CU191" i="3" s="1"/>
  <c r="CT192" i="3"/>
  <c r="CT191" i="3" s="1"/>
  <c r="CS192" i="3"/>
  <c r="CS191" i="3" s="1"/>
  <c r="DP191" i="3"/>
  <c r="AE196" i="3"/>
  <c r="AE195" i="3" s="1"/>
  <c r="AE194" i="3" s="1"/>
  <c r="AG196" i="3"/>
  <c r="AG195" i="3" s="1"/>
  <c r="AG194" i="3" s="1"/>
  <c r="AH196" i="3"/>
  <c r="AH195" i="3" s="1"/>
  <c r="AH194" i="3" s="1"/>
  <c r="AI196" i="3"/>
  <c r="AI195" i="3" s="1"/>
  <c r="AI194" i="3" s="1"/>
  <c r="AW196" i="3"/>
  <c r="AW195" i="3" s="1"/>
  <c r="AW194" i="3" s="1"/>
  <c r="AX196" i="3"/>
  <c r="AX195" i="3" s="1"/>
  <c r="AX194" i="3" s="1"/>
  <c r="AY196" i="3"/>
  <c r="AY195" i="3" s="1"/>
  <c r="AY194" i="3" s="1"/>
  <c r="AZ196" i="3"/>
  <c r="AZ195" i="3" s="1"/>
  <c r="AZ194" i="3" s="1"/>
  <c r="BA196" i="3"/>
  <c r="BA195" i="3" s="1"/>
  <c r="BA194" i="3" s="1"/>
  <c r="BB196" i="3"/>
  <c r="BB195" i="3" s="1"/>
  <c r="BB194" i="3" s="1"/>
  <c r="BC196" i="3"/>
  <c r="BC195" i="3" s="1"/>
  <c r="BC194" i="3" s="1"/>
  <c r="BD196" i="3"/>
  <c r="BD195" i="3" s="1"/>
  <c r="BD194" i="3" s="1"/>
  <c r="BR196" i="3"/>
  <c r="BR195" i="3" s="1"/>
  <c r="BR194" i="3" s="1"/>
  <c r="BS196" i="3"/>
  <c r="BS195" i="3" s="1"/>
  <c r="BS194" i="3" s="1"/>
  <c r="BT196" i="3"/>
  <c r="BT195" i="3" s="1"/>
  <c r="BT194" i="3" s="1"/>
  <c r="BU196" i="3"/>
  <c r="BU195" i="3" s="1"/>
  <c r="BU194" i="3" s="1"/>
  <c r="BV196" i="3"/>
  <c r="BV195" i="3" s="1"/>
  <c r="BV194" i="3" s="1"/>
  <c r="BW196" i="3"/>
  <c r="BW195" i="3" s="1"/>
  <c r="BW194" i="3" s="1"/>
  <c r="BX196" i="3"/>
  <c r="BX195" i="3" s="1"/>
  <c r="BX194" i="3" s="1"/>
  <c r="BY196" i="3"/>
  <c r="BY195" i="3" s="1"/>
  <c r="BY194" i="3" s="1"/>
  <c r="CM158" i="1"/>
  <c r="CN158" i="1"/>
  <c r="CO158" i="1"/>
  <c r="CP158" i="1"/>
  <c r="AF167" i="1"/>
  <c r="AF196" i="3" s="1"/>
  <c r="AF195" i="3" s="1"/>
  <c r="AF194" i="3" s="1"/>
  <c r="AF164" i="1"/>
  <c r="AF163" i="1" s="1"/>
  <c r="AF162" i="1" s="1"/>
  <c r="DD164" i="1"/>
  <c r="DL164" i="1" s="1"/>
  <c r="DC164" i="1"/>
  <c r="DK164" i="1" s="1"/>
  <c r="DB164" i="1"/>
  <c r="DJ164" i="1" s="1"/>
  <c r="DA164" i="1"/>
  <c r="CQ164" i="1"/>
  <c r="CC164" i="1"/>
  <c r="CK164" i="1" s="1"/>
  <c r="CB164" i="1"/>
  <c r="CJ164" i="1" s="1"/>
  <c r="CA164" i="1"/>
  <c r="BZ164" i="1"/>
  <c r="BH164" i="1"/>
  <c r="BP164" i="1" s="1"/>
  <c r="BG164" i="1"/>
  <c r="BO164" i="1" s="1"/>
  <c r="BF164" i="1"/>
  <c r="BN164" i="1" s="1"/>
  <c r="BE164" i="1"/>
  <c r="AM164" i="1"/>
  <c r="AU164" i="1" s="1"/>
  <c r="DP163" i="1"/>
  <c r="DP162" i="1" s="1"/>
  <c r="DO163" i="1"/>
  <c r="DO162" i="1" s="1"/>
  <c r="DN163" i="1"/>
  <c r="DN162" i="1" s="1"/>
  <c r="DM163" i="1"/>
  <c r="DM162" i="1" s="1"/>
  <c r="DH163" i="1"/>
  <c r="DH162" i="1" s="1"/>
  <c r="DG163" i="1"/>
  <c r="DG162" i="1" s="1"/>
  <c r="DF163" i="1"/>
  <c r="DF162" i="1" s="1"/>
  <c r="DE163" i="1"/>
  <c r="DE162" i="1" s="1"/>
  <c r="DB163" i="1"/>
  <c r="DB162" i="1" s="1"/>
  <c r="CZ163" i="1"/>
  <c r="CZ162" i="1" s="1"/>
  <c r="CY163" i="1"/>
  <c r="CY162" i="1" s="1"/>
  <c r="CX163" i="1"/>
  <c r="CX162" i="1" s="1"/>
  <c r="CW163" i="1"/>
  <c r="CW162" i="1" s="1"/>
  <c r="CV163" i="1"/>
  <c r="CV162" i="1" s="1"/>
  <c r="CU163" i="1"/>
  <c r="CU162" i="1" s="1"/>
  <c r="CT163" i="1"/>
  <c r="CT162" i="1" s="1"/>
  <c r="CS163" i="1"/>
  <c r="CS162" i="1" s="1"/>
  <c r="BY163" i="1"/>
  <c r="BY162" i="1" s="1"/>
  <c r="BX163" i="1"/>
  <c r="BX162" i="1" s="1"/>
  <c r="BW163" i="1"/>
  <c r="BW162" i="1" s="1"/>
  <c r="BV163" i="1"/>
  <c r="BV162" i="1" s="1"/>
  <c r="BU163" i="1"/>
  <c r="CC163" i="1" s="1"/>
  <c r="CK163" i="1" s="1"/>
  <c r="BT163" i="1"/>
  <c r="CB163" i="1" s="1"/>
  <c r="CJ163" i="1" s="1"/>
  <c r="BS163" i="1"/>
  <c r="CA163" i="1" s="1"/>
  <c r="CI163" i="1" s="1"/>
  <c r="BR163" i="1"/>
  <c r="BR162" i="1" s="1"/>
  <c r="BD163" i="1"/>
  <c r="BD162" i="1" s="1"/>
  <c r="BC163" i="1"/>
  <c r="BC162" i="1" s="1"/>
  <c r="BB163" i="1"/>
  <c r="BB162" i="1" s="1"/>
  <c r="BA163" i="1"/>
  <c r="BA162" i="1" s="1"/>
  <c r="AZ163" i="1"/>
  <c r="BH163" i="1" s="1"/>
  <c r="BP163" i="1" s="1"/>
  <c r="AY163" i="1"/>
  <c r="AX163" i="1"/>
  <c r="AX162" i="1" s="1"/>
  <c r="AW163" i="1"/>
  <c r="AW162" i="1" s="1"/>
  <c r="AI163" i="1"/>
  <c r="AI162" i="1" s="1"/>
  <c r="AH163" i="1"/>
  <c r="AH162" i="1" s="1"/>
  <c r="AG163" i="1"/>
  <c r="AG162" i="1" s="1"/>
  <c r="AE163" i="1"/>
  <c r="AD163" i="1"/>
  <c r="X163" i="1" s="1"/>
  <c r="AC163" i="1"/>
  <c r="W163" i="1" s="1"/>
  <c r="Z8" i="3" l="1"/>
  <c r="AB13" i="3"/>
  <c r="Z34" i="3"/>
  <c r="Z13" i="3" s="1"/>
  <c r="Z85" i="3"/>
  <c r="AB192" i="3"/>
  <c r="Z193" i="3"/>
  <c r="AB62" i="3"/>
  <c r="Z62" i="3" s="1"/>
  <c r="AB80" i="3"/>
  <c r="Z80" i="3" s="1"/>
  <c r="Z81" i="3"/>
  <c r="AB58" i="3"/>
  <c r="Z58" i="3" s="1"/>
  <c r="Z59" i="3"/>
  <c r="AL163" i="1"/>
  <c r="AT163" i="1" s="1"/>
  <c r="AK163" i="1"/>
  <c r="AS163" i="1" s="1"/>
  <c r="BE162" i="1"/>
  <c r="BM162" i="1" s="1"/>
  <c r="DD163" i="1"/>
  <c r="DD162" i="1" s="1"/>
  <c r="BG163" i="1"/>
  <c r="BO163" i="1" s="1"/>
  <c r="BM164" i="1"/>
  <c r="CH164" i="1"/>
  <c r="BN193" i="3"/>
  <c r="CL164" i="1"/>
  <c r="CI164" i="1"/>
  <c r="BO193" i="3"/>
  <c r="CJ193" i="3"/>
  <c r="BP193" i="3"/>
  <c r="CK193" i="3"/>
  <c r="BS162" i="1"/>
  <c r="CA162" i="1" s="1"/>
  <c r="CI162" i="1" s="1"/>
  <c r="AU193" i="3"/>
  <c r="BY187" i="3"/>
  <c r="BD187" i="3"/>
  <c r="AZ187" i="3"/>
  <c r="BW187" i="3"/>
  <c r="BB187" i="3"/>
  <c r="AM163" i="1"/>
  <c r="AU163" i="1" s="1"/>
  <c r="AW187" i="3"/>
  <c r="AH187" i="3"/>
  <c r="CA191" i="3"/>
  <c r="CI191" i="3" s="1"/>
  <c r="BQ164" i="1"/>
  <c r="BF191" i="3"/>
  <c r="BN191" i="3" s="1"/>
  <c r="BX187" i="3"/>
  <c r="AE162" i="1"/>
  <c r="AM162" i="1" s="1"/>
  <c r="AU162" i="1" s="1"/>
  <c r="BF162" i="1"/>
  <c r="BN162" i="1" s="1"/>
  <c r="BF163" i="1"/>
  <c r="AE187" i="3"/>
  <c r="BR187" i="3"/>
  <c r="BU162" i="1"/>
  <c r="CC162" i="1" s="1"/>
  <c r="CK162" i="1" s="1"/>
  <c r="AI187" i="3"/>
  <c r="BC187" i="3"/>
  <c r="BS187" i="3"/>
  <c r="AX187" i="3"/>
  <c r="BA187" i="3"/>
  <c r="BV187" i="3"/>
  <c r="AG187" i="3"/>
  <c r="AC162" i="1"/>
  <c r="AD193" i="3"/>
  <c r="AD192" i="3" s="1"/>
  <c r="AD191" i="3" s="1"/>
  <c r="AL191" i="3" s="1"/>
  <c r="AT191" i="3" s="1"/>
  <c r="BF193" i="3"/>
  <c r="CA193" i="3"/>
  <c r="DI164" i="1"/>
  <c r="DI163" i="1" s="1"/>
  <c r="DI162" i="1" s="1"/>
  <c r="DA163" i="1"/>
  <c r="DA162" i="1" s="1"/>
  <c r="AF193" i="3"/>
  <c r="AF192" i="3" s="1"/>
  <c r="AF191" i="3" s="1"/>
  <c r="AD162" i="1"/>
  <c r="BT162" i="1"/>
  <c r="CB162" i="1" s="1"/>
  <c r="CJ162" i="1" s="1"/>
  <c r="DC163" i="1"/>
  <c r="DC162" i="1" s="1"/>
  <c r="AL164" i="1"/>
  <c r="AT164" i="1" s="1"/>
  <c r="BG193" i="3"/>
  <c r="CB193" i="3"/>
  <c r="BF192" i="3"/>
  <c r="BN192" i="3" s="1"/>
  <c r="AM193" i="3"/>
  <c r="CC193" i="3"/>
  <c r="BH193" i="3"/>
  <c r="AY162" i="1"/>
  <c r="BG162" i="1" s="1"/>
  <c r="BO162" i="1" s="1"/>
  <c r="AZ162" i="1"/>
  <c r="BH162" i="1" s="1"/>
  <c r="BP162" i="1" s="1"/>
  <c r="BG192" i="3"/>
  <c r="BO192" i="3" s="1"/>
  <c r="CA192" i="3"/>
  <c r="CI192" i="3" s="1"/>
  <c r="BE192" i="3"/>
  <c r="BM192" i="3" s="1"/>
  <c r="CB192" i="3"/>
  <c r="CJ192" i="3" s="1"/>
  <c r="BZ193" i="3"/>
  <c r="BE193" i="3"/>
  <c r="AK193" i="3"/>
  <c r="AC193" i="3"/>
  <c r="AC192" i="3" s="1"/>
  <c r="AK192" i="3" s="1"/>
  <c r="AS192" i="3" s="1"/>
  <c r="CQ193" i="3"/>
  <c r="BH191" i="3"/>
  <c r="BP191" i="3" s="1"/>
  <c r="AB4" i="3"/>
  <c r="BE191" i="3"/>
  <c r="BM191" i="3" s="1"/>
  <c r="BT191" i="3"/>
  <c r="CB191" i="3" s="1"/>
  <c r="CJ191" i="3" s="1"/>
  <c r="BU192" i="3"/>
  <c r="BU191" i="3" s="1"/>
  <c r="CC191" i="3" s="1"/>
  <c r="CK191" i="3" s="1"/>
  <c r="AY191" i="3"/>
  <c r="BG191" i="3" s="1"/>
  <c r="BO191" i="3" s="1"/>
  <c r="DS193" i="3"/>
  <c r="DS192" i="3" s="1"/>
  <c r="DS191" i="3" s="1"/>
  <c r="DK192" i="3"/>
  <c r="DK191" i="3" s="1"/>
  <c r="AM191" i="3"/>
  <c r="AU191" i="3" s="1"/>
  <c r="DT193" i="3"/>
  <c r="DT192" i="3" s="1"/>
  <c r="DT191" i="3" s="1"/>
  <c r="DL192" i="3"/>
  <c r="DL191" i="3" s="1"/>
  <c r="DQ193" i="3"/>
  <c r="DQ192" i="3" s="1"/>
  <c r="DQ191" i="3" s="1"/>
  <c r="DI192" i="3"/>
  <c r="DI191" i="3" s="1"/>
  <c r="DR193" i="3"/>
  <c r="DR192" i="3" s="1"/>
  <c r="DR191" i="3" s="1"/>
  <c r="DJ192" i="3"/>
  <c r="DJ191" i="3" s="1"/>
  <c r="BZ191" i="3"/>
  <c r="CH191" i="3" s="1"/>
  <c r="AM192" i="3"/>
  <c r="AU192" i="3" s="1"/>
  <c r="BH192" i="3"/>
  <c r="BP192" i="3" s="1"/>
  <c r="BZ192" i="3"/>
  <c r="CH192" i="3" s="1"/>
  <c r="DT164" i="1"/>
  <c r="DT163" i="1" s="1"/>
  <c r="DT162" i="1" s="1"/>
  <c r="DL163" i="1"/>
  <c r="DL162" i="1" s="1"/>
  <c r="DQ164" i="1"/>
  <c r="DQ163" i="1" s="1"/>
  <c r="DQ162" i="1" s="1"/>
  <c r="DS164" i="1"/>
  <c r="DS163" i="1" s="1"/>
  <c r="DS162" i="1" s="1"/>
  <c r="DK163" i="1"/>
  <c r="DK162" i="1" s="1"/>
  <c r="BZ162" i="1"/>
  <c r="CH162" i="1" s="1"/>
  <c r="DR164" i="1"/>
  <c r="DR163" i="1" s="1"/>
  <c r="DR162" i="1" s="1"/>
  <c r="DJ163" i="1"/>
  <c r="DJ162" i="1" s="1"/>
  <c r="BE163" i="1"/>
  <c r="BM163" i="1" s="1"/>
  <c r="BZ163" i="1"/>
  <c r="CQ163" i="1"/>
  <c r="AL162" i="1" l="1"/>
  <c r="AT162" i="1" s="1"/>
  <c r="X162" i="1"/>
  <c r="AK162" i="1"/>
  <c r="AS162" i="1" s="1"/>
  <c r="W162" i="1"/>
  <c r="AB191" i="3"/>
  <c r="Z191" i="3" s="1"/>
  <c r="Z192" i="3"/>
  <c r="CI193" i="3"/>
  <c r="CH193" i="3"/>
  <c r="BM193" i="3"/>
  <c r="CL163" i="1"/>
  <c r="CH163" i="1"/>
  <c r="BQ163" i="1"/>
  <c r="BN163" i="1"/>
  <c r="AT193" i="3"/>
  <c r="CQ162" i="1"/>
  <c r="BQ191" i="3"/>
  <c r="CL193" i="3"/>
  <c r="BQ192" i="3"/>
  <c r="CL191" i="3"/>
  <c r="BQ193" i="3"/>
  <c r="CL162" i="1"/>
  <c r="BQ162" i="1"/>
  <c r="CQ191" i="3"/>
  <c r="CQ192" i="3"/>
  <c r="AL192" i="3"/>
  <c r="AT192" i="3" s="1"/>
  <c r="AC191" i="3"/>
  <c r="AK191" i="3" s="1"/>
  <c r="AS191" i="3" s="1"/>
  <c r="AY187" i="3"/>
  <c r="AF187" i="3"/>
  <c r="AL193" i="3"/>
  <c r="BT187" i="3"/>
  <c r="BU187" i="3"/>
  <c r="CC192" i="3"/>
  <c r="AJ192" i="3"/>
  <c r="AR192" i="3" s="1"/>
  <c r="AJ164" i="1"/>
  <c r="AR164" i="1" s="1"/>
  <c r="AB163" i="1"/>
  <c r="V163" i="1" l="1"/>
  <c r="Z163" i="1"/>
  <c r="AJ191" i="3"/>
  <c r="AR191" i="3" s="1"/>
  <c r="CL192" i="3"/>
  <c r="CK192" i="3"/>
  <c r="AR193" i="3"/>
  <c r="AV164" i="1"/>
  <c r="AV193" i="3" s="1"/>
  <c r="AJ193" i="3"/>
  <c r="AB162" i="1"/>
  <c r="AJ163" i="1"/>
  <c r="AF70" i="1"/>
  <c r="AJ162" i="1" l="1"/>
  <c r="AR162" i="1" s="1"/>
  <c r="AV162" i="1" s="1"/>
  <c r="V162" i="1"/>
  <c r="Z162" i="1"/>
  <c r="AR163" i="1"/>
  <c r="AV163" i="1" s="1"/>
  <c r="AC160" i="3" l="1"/>
  <c r="AD160" i="3"/>
  <c r="AE160" i="3"/>
  <c r="AG160" i="3"/>
  <c r="AG159" i="3" s="1"/>
  <c r="AK159" i="3" s="1"/>
  <c r="AS159" i="3" s="1"/>
  <c r="AI160" i="3"/>
  <c r="AI159" i="3" s="1"/>
  <c r="AM159" i="3" s="1"/>
  <c r="AU159" i="3" s="1"/>
  <c r="AB160" i="3"/>
  <c r="Z160" i="3" s="1"/>
  <c r="AF131" i="1"/>
  <c r="AM131" i="1"/>
  <c r="AK131" i="1"/>
  <c r="AI130" i="1"/>
  <c r="AM130" i="1" s="1"/>
  <c r="AU130" i="1" s="1"/>
  <c r="AG130" i="1"/>
  <c r="AK130" i="1" s="1"/>
  <c r="AS130" i="1" s="1"/>
  <c r="CM125" i="1"/>
  <c r="CN125" i="1"/>
  <c r="CO125" i="1"/>
  <c r="CP125" i="1"/>
  <c r="CR125" i="1"/>
  <c r="AF141" i="1"/>
  <c r="AJ131" i="1" l="1"/>
  <c r="AH131" i="1"/>
  <c r="AF130" i="1"/>
  <c r="AJ130" i="1" s="1"/>
  <c r="AR130" i="1" s="1"/>
  <c r="AS131" i="1"/>
  <c r="AU131" i="1"/>
  <c r="AI129" i="1"/>
  <c r="AM129" i="1" s="1"/>
  <c r="AU129" i="1" s="1"/>
  <c r="AF160" i="3"/>
  <c r="AF159" i="3" s="1"/>
  <c r="AJ159" i="3" s="1"/>
  <c r="AR159" i="3" s="1"/>
  <c r="AG129" i="1"/>
  <c r="AK129" i="1" s="1"/>
  <c r="AS129" i="1" s="1"/>
  <c r="AI158" i="3"/>
  <c r="AM158" i="3" s="1"/>
  <c r="AU158" i="3" s="1"/>
  <c r="AM160" i="3"/>
  <c r="AK160" i="3"/>
  <c r="AG158" i="3"/>
  <c r="AH130" i="1" l="1"/>
  <c r="AL130" i="1" s="1"/>
  <c r="AJ160" i="3"/>
  <c r="AR131" i="1"/>
  <c r="AR160" i="3" s="1"/>
  <c r="AH160" i="3"/>
  <c r="AH159" i="3" s="1"/>
  <c r="AL131" i="1"/>
  <c r="AT131" i="1" s="1"/>
  <c r="AT160" i="3" s="1"/>
  <c r="AF129" i="1"/>
  <c r="AJ129" i="1" s="1"/>
  <c r="AU160" i="3"/>
  <c r="AS160" i="3"/>
  <c r="AT130" i="1"/>
  <c r="AV130" i="1" s="1"/>
  <c r="AF158" i="3"/>
  <c r="AJ158" i="3" s="1"/>
  <c r="AR158" i="3" s="1"/>
  <c r="AH129" i="1"/>
  <c r="AL129" i="1" s="1"/>
  <c r="AT129" i="1" s="1"/>
  <c r="AK158" i="3"/>
  <c r="AS158" i="3" s="1"/>
  <c r="AV131" i="1" l="1"/>
  <c r="AV160" i="3" s="1"/>
  <c r="AL160" i="3"/>
  <c r="AR129" i="1"/>
  <c r="AV129" i="1" s="1"/>
  <c r="AL159" i="3"/>
  <c r="AT159" i="3" s="1"/>
  <c r="AH158" i="3"/>
  <c r="AL158" i="3" l="1"/>
  <c r="AT158" i="3" s="1"/>
  <c r="AC349" i="1" l="1"/>
  <c r="W349" i="1" s="1"/>
  <c r="AD349" i="1"/>
  <c r="X349" i="1" s="1"/>
  <c r="AE349" i="1"/>
  <c r="AF349" i="1"/>
  <c r="AG349" i="1"/>
  <c r="AH349" i="1"/>
  <c r="BV445" i="1"/>
  <c r="BX445" i="1" s="1"/>
  <c r="BA445" i="1"/>
  <c r="BU349" i="1"/>
  <c r="BV349" i="1"/>
  <c r="BW349" i="1"/>
  <c r="BY349" i="1"/>
  <c r="BX350" i="1"/>
  <c r="BX349" i="1" s="1"/>
  <c r="BC307" i="1"/>
  <c r="BC445" i="1" l="1"/>
  <c r="BC329" i="1"/>
  <c r="BX329" i="1"/>
  <c r="AF326" i="1" l="1"/>
  <c r="AF37" i="1"/>
  <c r="AC281" i="3"/>
  <c r="AC280" i="3" s="1"/>
  <c r="AC279" i="3" s="1"/>
  <c r="AD281" i="3"/>
  <c r="AD280" i="3" s="1"/>
  <c r="AD279" i="3" s="1"/>
  <c r="AE281" i="3"/>
  <c r="AE280" i="3" s="1"/>
  <c r="AE279" i="3" s="1"/>
  <c r="AF281" i="3"/>
  <c r="AF280" i="3" s="1"/>
  <c r="AF279" i="3" s="1"/>
  <c r="AG281" i="3"/>
  <c r="AG280" i="3" s="1"/>
  <c r="AG279" i="3" s="1"/>
  <c r="AI281" i="3"/>
  <c r="AI280" i="3" s="1"/>
  <c r="AI279" i="3" s="1"/>
  <c r="AB281" i="3"/>
  <c r="CM169" i="1"/>
  <c r="CN169" i="1"/>
  <c r="CO169" i="1"/>
  <c r="CP169" i="1"/>
  <c r="CR169" i="1"/>
  <c r="CS169" i="1"/>
  <c r="CT169" i="1"/>
  <c r="CU169" i="1"/>
  <c r="CV169" i="1"/>
  <c r="CW169" i="1"/>
  <c r="CX169" i="1"/>
  <c r="CY169" i="1"/>
  <c r="AH181" i="1"/>
  <c r="AH180" i="1" s="1"/>
  <c r="AH179" i="1" s="1"/>
  <c r="AC180" i="1"/>
  <c r="AD180" i="1"/>
  <c r="AE180" i="1"/>
  <c r="AE179" i="1" s="1"/>
  <c r="AF180" i="1"/>
  <c r="AF179" i="1" s="1"/>
  <c r="AG180" i="1"/>
  <c r="AG179" i="1" s="1"/>
  <c r="AI180" i="1"/>
  <c r="AI179" i="1" s="1"/>
  <c r="AJ181" i="1"/>
  <c r="AK181" i="1"/>
  <c r="AM181" i="1"/>
  <c r="AB180" i="1"/>
  <c r="AF441" i="1"/>
  <c r="AC179" i="1" l="1"/>
  <c r="W179" i="1" s="1"/>
  <c r="W180" i="1"/>
  <c r="AB179" i="1"/>
  <c r="V180" i="1"/>
  <c r="Z180" i="1"/>
  <c r="AD179" i="1"/>
  <c r="X179" i="1" s="1"/>
  <c r="X180" i="1"/>
  <c r="AB280" i="3"/>
  <c r="Z281" i="3"/>
  <c r="AL181" i="1"/>
  <c r="AL180" i="1" s="1"/>
  <c r="AL179" i="1" s="1"/>
  <c r="AM180" i="1"/>
  <c r="AM179" i="1" s="1"/>
  <c r="AU181" i="1"/>
  <c r="AS181" i="1"/>
  <c r="AJ180" i="1"/>
  <c r="AJ179" i="1" s="1"/>
  <c r="AR181" i="1"/>
  <c r="AM281" i="3"/>
  <c r="AM280" i="3" s="1"/>
  <c r="AM279" i="3" s="1"/>
  <c r="AL281" i="3"/>
  <c r="AL280" i="3" s="1"/>
  <c r="AL279" i="3" s="1"/>
  <c r="AH281" i="3"/>
  <c r="AH280" i="3" s="1"/>
  <c r="AH279" i="3" s="1"/>
  <c r="AK281" i="3"/>
  <c r="AK280" i="3" s="1"/>
  <c r="AK279" i="3" s="1"/>
  <c r="AK180" i="1"/>
  <c r="AK179" i="1" s="1"/>
  <c r="AJ281" i="3"/>
  <c r="AJ280" i="3" s="1"/>
  <c r="AJ279" i="3" s="1"/>
  <c r="Z179" i="1" l="1"/>
  <c r="V179" i="1"/>
  <c r="AB279" i="3"/>
  <c r="Z279" i="3" s="1"/>
  <c r="Z280" i="3"/>
  <c r="AT181" i="1"/>
  <c r="AT180" i="1" s="1"/>
  <c r="AT179" i="1" s="1"/>
  <c r="AR281" i="3"/>
  <c r="AR280" i="3" s="1"/>
  <c r="AR279" i="3" s="1"/>
  <c r="AR180" i="1"/>
  <c r="AU281" i="3"/>
  <c r="AU280" i="3" s="1"/>
  <c r="AU279" i="3" s="1"/>
  <c r="AU180" i="1"/>
  <c r="AU179" i="1" s="1"/>
  <c r="AS180" i="1"/>
  <c r="AS179" i="1" s="1"/>
  <c r="AS281" i="3"/>
  <c r="AS280" i="3" s="1"/>
  <c r="AS279" i="3" s="1"/>
  <c r="AT281" i="3" l="1"/>
  <c r="AT280" i="3" s="1"/>
  <c r="AT279" i="3" s="1"/>
  <c r="AV181" i="1"/>
  <c r="AV281" i="3" s="1"/>
  <c r="AV280" i="3" s="1"/>
  <c r="AV279" i="3" s="1"/>
  <c r="AV180" i="1"/>
  <c r="AR179" i="1"/>
  <c r="AV179" i="1" s="1"/>
  <c r="AH214" i="1" l="1"/>
  <c r="AK214" i="1"/>
  <c r="AS214" i="1" s="1"/>
  <c r="AM214" i="1"/>
  <c r="AU214" i="1" s="1"/>
  <c r="AM226" i="1"/>
  <c r="AU226" i="1" s="1"/>
  <c r="AK144" i="1"/>
  <c r="AM144" i="1"/>
  <c r="AK123" i="1"/>
  <c r="AS123" i="1" s="1"/>
  <c r="AM123" i="1"/>
  <c r="AU123" i="1" s="1"/>
  <c r="AH123" i="1"/>
  <c r="AL123" i="1" s="1"/>
  <c r="AT123" i="1" s="1"/>
  <c r="AV188" i="3"/>
  <c r="AV189" i="3"/>
  <c r="AC296" i="3"/>
  <c r="AC295" i="3" s="1"/>
  <c r="AC294" i="3" s="1"/>
  <c r="AD296" i="3"/>
  <c r="AD295" i="3" s="1"/>
  <c r="AD294" i="3" s="1"/>
  <c r="AE296" i="3"/>
  <c r="AE295" i="3" s="1"/>
  <c r="AE294" i="3" s="1"/>
  <c r="AF296" i="3"/>
  <c r="AF295" i="3" s="1"/>
  <c r="AF294" i="3" s="1"/>
  <c r="AG296" i="3"/>
  <c r="AG295" i="3" s="1"/>
  <c r="AG294" i="3" s="1"/>
  <c r="AI296" i="3"/>
  <c r="AI295" i="3" s="1"/>
  <c r="AI294" i="3" s="1"/>
  <c r="AB296" i="3"/>
  <c r="AH366" i="1"/>
  <c r="AH365" i="1" s="1"/>
  <c r="AH364" i="1" s="1"/>
  <c r="AC365" i="1"/>
  <c r="AD365" i="1"/>
  <c r="AE365" i="1"/>
  <c r="AE364" i="1" s="1"/>
  <c r="AF365" i="1"/>
  <c r="AF364" i="1" s="1"/>
  <c r="AG365" i="1"/>
  <c r="AG364" i="1" s="1"/>
  <c r="AI365" i="1"/>
  <c r="AI364" i="1" s="1"/>
  <c r="AJ366" i="1"/>
  <c r="AK366" i="1"/>
  <c r="AM366" i="1"/>
  <c r="AB365" i="1"/>
  <c r="AG226" i="1"/>
  <c r="AK226" i="1" s="1"/>
  <c r="AS226" i="1" s="1"/>
  <c r="AF195" i="1"/>
  <c r="AB364" i="1" l="1"/>
  <c r="Z365" i="1"/>
  <c r="V365" i="1"/>
  <c r="AD364" i="1"/>
  <c r="X364" i="1" s="1"/>
  <c r="X365" i="1"/>
  <c r="AC364" i="1"/>
  <c r="W364" i="1" s="1"/>
  <c r="W365" i="1"/>
  <c r="AB295" i="3"/>
  <c r="Z296" i="3"/>
  <c r="AK296" i="3"/>
  <c r="AK295" i="3" s="1"/>
  <c r="AK294" i="3" s="1"/>
  <c r="AS366" i="1"/>
  <c r="AK143" i="1"/>
  <c r="AK142" i="1" s="1"/>
  <c r="AS144" i="1"/>
  <c r="AJ365" i="1"/>
  <c r="AJ364" i="1" s="1"/>
  <c r="AR366" i="1"/>
  <c r="AU122" i="1"/>
  <c r="AU121" i="1" s="1"/>
  <c r="AU152" i="3"/>
  <c r="AU151" i="3" s="1"/>
  <c r="AU150" i="3" s="1"/>
  <c r="AU225" i="1"/>
  <c r="AU224" i="1" s="1"/>
  <c r="AU338" i="3"/>
  <c r="AU337" i="3" s="1"/>
  <c r="AU336" i="3" s="1"/>
  <c r="AS225" i="1"/>
  <c r="AS224" i="1" s="1"/>
  <c r="AS338" i="3"/>
  <c r="AS337" i="3" s="1"/>
  <c r="AS336" i="3" s="1"/>
  <c r="AM296" i="3"/>
  <c r="AM295" i="3" s="1"/>
  <c r="AM294" i="3" s="1"/>
  <c r="AU366" i="1"/>
  <c r="AS152" i="3"/>
  <c r="AS151" i="3" s="1"/>
  <c r="AS150" i="3" s="1"/>
  <c r="AS122" i="1"/>
  <c r="AS121" i="1" s="1"/>
  <c r="AT152" i="3"/>
  <c r="AT151" i="3" s="1"/>
  <c r="AT150" i="3" s="1"/>
  <c r="AT122" i="1"/>
  <c r="AT121" i="1" s="1"/>
  <c r="AL366" i="1"/>
  <c r="AL296" i="3" s="1"/>
  <c r="AL295" i="3" s="1"/>
  <c r="AL294" i="3" s="1"/>
  <c r="AM143" i="1"/>
  <c r="AM142" i="1" s="1"/>
  <c r="AU144" i="1"/>
  <c r="AS363" i="3"/>
  <c r="AS362" i="3" s="1"/>
  <c r="AS361" i="3" s="1"/>
  <c r="AU363" i="3"/>
  <c r="AU362" i="3" s="1"/>
  <c r="AU361" i="3" s="1"/>
  <c r="AK365" i="1"/>
  <c r="AK364" i="1" s="1"/>
  <c r="AH296" i="3"/>
  <c r="AH295" i="3" s="1"/>
  <c r="AH294" i="3" s="1"/>
  <c r="AJ296" i="3"/>
  <c r="AM365" i="1"/>
  <c r="AM364" i="1" s="1"/>
  <c r="AC173" i="3"/>
  <c r="AC172" i="3" s="1"/>
  <c r="AC171" i="3" s="1"/>
  <c r="AD173" i="3"/>
  <c r="AD172" i="3" s="1"/>
  <c r="AD171" i="3" s="1"/>
  <c r="AE173" i="3"/>
  <c r="AE172" i="3" s="1"/>
  <c r="AE171" i="3" s="1"/>
  <c r="AF173" i="3"/>
  <c r="AF172" i="3" s="1"/>
  <c r="AF171" i="3" s="1"/>
  <c r="AG173" i="3"/>
  <c r="AG172" i="3" s="1"/>
  <c r="AG171" i="3" s="1"/>
  <c r="AI173" i="3"/>
  <c r="AI172" i="3" s="1"/>
  <c r="AI171" i="3" s="1"/>
  <c r="AW173" i="3"/>
  <c r="AW172" i="3" s="1"/>
  <c r="AW171" i="3" s="1"/>
  <c r="AX173" i="3"/>
  <c r="AX172" i="3" s="1"/>
  <c r="AX171" i="3" s="1"/>
  <c r="AY173" i="3"/>
  <c r="AY172" i="3" s="1"/>
  <c r="AY171" i="3" s="1"/>
  <c r="AZ173" i="3"/>
  <c r="AZ172" i="3" s="1"/>
  <c r="AZ171" i="3" s="1"/>
  <c r="BA173" i="3"/>
  <c r="BA172" i="3" s="1"/>
  <c r="BA171" i="3" s="1"/>
  <c r="BB173" i="3"/>
  <c r="BB172" i="3" s="1"/>
  <c r="BB171" i="3" s="1"/>
  <c r="BC173" i="3"/>
  <c r="BC172" i="3" s="1"/>
  <c r="BC171" i="3" s="1"/>
  <c r="BD173" i="3"/>
  <c r="BD172" i="3" s="1"/>
  <c r="BD171" i="3" s="1"/>
  <c r="BE173" i="3"/>
  <c r="BF173" i="3"/>
  <c r="BF172" i="3" s="1"/>
  <c r="BF171" i="3" s="1"/>
  <c r="BG173" i="3"/>
  <c r="BG172" i="3" s="1"/>
  <c r="BG171" i="3" s="1"/>
  <c r="BH173" i="3"/>
  <c r="BH172" i="3" s="1"/>
  <c r="BH171" i="3" s="1"/>
  <c r="BR173" i="3"/>
  <c r="BR172" i="3" s="1"/>
  <c r="BR171" i="3" s="1"/>
  <c r="BS173" i="3"/>
  <c r="BS172" i="3" s="1"/>
  <c r="BS171" i="3" s="1"/>
  <c r="BT173" i="3"/>
  <c r="BT172" i="3" s="1"/>
  <c r="BT171" i="3" s="1"/>
  <c r="BU173" i="3"/>
  <c r="BU172" i="3" s="1"/>
  <c r="BU171" i="3" s="1"/>
  <c r="BV173" i="3"/>
  <c r="BV172" i="3" s="1"/>
  <c r="BV171" i="3" s="1"/>
  <c r="BW173" i="3"/>
  <c r="BW172" i="3" s="1"/>
  <c r="BW171" i="3" s="1"/>
  <c r="BX173" i="3"/>
  <c r="BX172" i="3" s="1"/>
  <c r="BX171" i="3" s="1"/>
  <c r="BY173" i="3"/>
  <c r="BY172" i="3" s="1"/>
  <c r="BY171" i="3" s="1"/>
  <c r="BZ173" i="3"/>
  <c r="CA173" i="3"/>
  <c r="CA172" i="3" s="1"/>
  <c r="CA171" i="3" s="1"/>
  <c r="CB173" i="3"/>
  <c r="CB172" i="3" s="1"/>
  <c r="CB171" i="3" s="1"/>
  <c r="CC173" i="3"/>
  <c r="CC172" i="3" s="1"/>
  <c r="CC171" i="3" s="1"/>
  <c r="AB173" i="3"/>
  <c r="AH144" i="1"/>
  <c r="AL144" i="1" s="1"/>
  <c r="AW143" i="1"/>
  <c r="AW142" i="1" s="1"/>
  <c r="AX143" i="1"/>
  <c r="AX142" i="1" s="1"/>
  <c r="AY143" i="1"/>
  <c r="AY142" i="1" s="1"/>
  <c r="AZ143" i="1"/>
  <c r="AZ142" i="1" s="1"/>
  <c r="BA143" i="1"/>
  <c r="BA142" i="1" s="1"/>
  <c r="BB143" i="1"/>
  <c r="BB142" i="1" s="1"/>
  <c r="BC143" i="1"/>
  <c r="BC142" i="1" s="1"/>
  <c r="BD143" i="1"/>
  <c r="BD142" i="1" s="1"/>
  <c r="BE143" i="1"/>
  <c r="BF143" i="1"/>
  <c r="BF142" i="1" s="1"/>
  <c r="BG143" i="1"/>
  <c r="BG142" i="1" s="1"/>
  <c r="BH143" i="1"/>
  <c r="BH142" i="1" s="1"/>
  <c r="BR143" i="1"/>
  <c r="BR142" i="1" s="1"/>
  <c r="BS143" i="1"/>
  <c r="BS142" i="1" s="1"/>
  <c r="BT143" i="1"/>
  <c r="BT142" i="1" s="1"/>
  <c r="BU143" i="1"/>
  <c r="BU142" i="1" s="1"/>
  <c r="BV143" i="1"/>
  <c r="BV142" i="1" s="1"/>
  <c r="BW143" i="1"/>
  <c r="BW142" i="1" s="1"/>
  <c r="BX143" i="1"/>
  <c r="BX142" i="1" s="1"/>
  <c r="BY143" i="1"/>
  <c r="BY142" i="1" s="1"/>
  <c r="BZ143" i="1"/>
  <c r="CA143" i="1"/>
  <c r="CA142" i="1" s="1"/>
  <c r="CB143" i="1"/>
  <c r="CB142" i="1" s="1"/>
  <c r="CC143" i="1"/>
  <c r="CC142" i="1" s="1"/>
  <c r="CM143" i="1"/>
  <c r="CM142" i="1" s="1"/>
  <c r="CM135" i="1" s="1"/>
  <c r="CN143" i="1"/>
  <c r="CN142" i="1" s="1"/>
  <c r="CN135" i="1" s="1"/>
  <c r="CO143" i="1"/>
  <c r="CO142" i="1" s="1"/>
  <c r="CO135" i="1" s="1"/>
  <c r="CP143" i="1"/>
  <c r="CP142" i="1" s="1"/>
  <c r="CP135" i="1" s="1"/>
  <c r="CQ143" i="1"/>
  <c r="CQ142" i="1" s="1"/>
  <c r="CR143" i="1"/>
  <c r="CR142" i="1" s="1"/>
  <c r="CR135" i="1" s="1"/>
  <c r="CS143" i="1"/>
  <c r="CS142" i="1" s="1"/>
  <c r="CT143" i="1"/>
  <c r="CT142" i="1" s="1"/>
  <c r="CU143" i="1"/>
  <c r="CU142" i="1" s="1"/>
  <c r="CV143" i="1"/>
  <c r="CV142" i="1" s="1"/>
  <c r="CW143" i="1"/>
  <c r="CW142" i="1" s="1"/>
  <c r="CX143" i="1"/>
  <c r="CX142" i="1" s="1"/>
  <c r="CY143" i="1"/>
  <c r="CY142" i="1" s="1"/>
  <c r="CZ143" i="1"/>
  <c r="CZ142" i="1" s="1"/>
  <c r="DA143" i="1"/>
  <c r="DA142" i="1" s="1"/>
  <c r="DB143" i="1"/>
  <c r="DB142" i="1" s="1"/>
  <c r="DC143" i="1"/>
  <c r="DC142" i="1" s="1"/>
  <c r="DD143" i="1"/>
  <c r="DD142" i="1" s="1"/>
  <c r="AJ144" i="1"/>
  <c r="AC143" i="1"/>
  <c r="AD143" i="1"/>
  <c r="AE143" i="1"/>
  <c r="AE142" i="1" s="1"/>
  <c r="AF143" i="1"/>
  <c r="AF142" i="1" s="1"/>
  <c r="AG143" i="1"/>
  <c r="AG142" i="1" s="1"/>
  <c r="AI143" i="1"/>
  <c r="AI142" i="1" s="1"/>
  <c r="AB143" i="1"/>
  <c r="AC149" i="3"/>
  <c r="AC148" i="3" s="1"/>
  <c r="AC147" i="3" s="1"/>
  <c r="AD149" i="3"/>
  <c r="AD148" i="3" s="1"/>
  <c r="AD147" i="3" s="1"/>
  <c r="AE149" i="3"/>
  <c r="AE148" i="3" s="1"/>
  <c r="AE147" i="3" s="1"/>
  <c r="AF149" i="3"/>
  <c r="AF148" i="3" s="1"/>
  <c r="AF147" i="3" s="1"/>
  <c r="AG149" i="3"/>
  <c r="AG148" i="3" s="1"/>
  <c r="AG147" i="3" s="1"/>
  <c r="AI149" i="3"/>
  <c r="AI148" i="3" s="1"/>
  <c r="AI147" i="3" s="1"/>
  <c r="AW149" i="3"/>
  <c r="AW148" i="3" s="1"/>
  <c r="AW147" i="3" s="1"/>
  <c r="AW146" i="3" s="1"/>
  <c r="AX149" i="3"/>
  <c r="AX148" i="3" s="1"/>
  <c r="AX147" i="3" s="1"/>
  <c r="AX146" i="3" s="1"/>
  <c r="AY149" i="3"/>
  <c r="AY148" i="3" s="1"/>
  <c r="AY147" i="3" s="1"/>
  <c r="AY146" i="3" s="1"/>
  <c r="AZ149" i="3"/>
  <c r="AZ148" i="3" s="1"/>
  <c r="AZ147" i="3" s="1"/>
  <c r="AZ146" i="3" s="1"/>
  <c r="BA149" i="3"/>
  <c r="BA148" i="3" s="1"/>
  <c r="BA147" i="3" s="1"/>
  <c r="BA146" i="3" s="1"/>
  <c r="BB149" i="3"/>
  <c r="BB148" i="3" s="1"/>
  <c r="BB147" i="3" s="1"/>
  <c r="BB146" i="3" s="1"/>
  <c r="BC149" i="3"/>
  <c r="BC148" i="3" s="1"/>
  <c r="BC147" i="3" s="1"/>
  <c r="BC146" i="3" s="1"/>
  <c r="BD149" i="3"/>
  <c r="BD148" i="3" s="1"/>
  <c r="BD147" i="3" s="1"/>
  <c r="BD146" i="3" s="1"/>
  <c r="BE149" i="3"/>
  <c r="BF149" i="3"/>
  <c r="BF148" i="3" s="1"/>
  <c r="BF147" i="3" s="1"/>
  <c r="BF146" i="3" s="1"/>
  <c r="BG149" i="3"/>
  <c r="BG148" i="3" s="1"/>
  <c r="BG147" i="3" s="1"/>
  <c r="BG146" i="3" s="1"/>
  <c r="BH149" i="3"/>
  <c r="BH148" i="3" s="1"/>
  <c r="BH147" i="3" s="1"/>
  <c r="BH146" i="3" s="1"/>
  <c r="BR149" i="3"/>
  <c r="BR148" i="3" s="1"/>
  <c r="BR147" i="3" s="1"/>
  <c r="BR146" i="3" s="1"/>
  <c r="BS149" i="3"/>
  <c r="BS148" i="3" s="1"/>
  <c r="BS147" i="3" s="1"/>
  <c r="BS146" i="3" s="1"/>
  <c r="BT149" i="3"/>
  <c r="BT148" i="3" s="1"/>
  <c r="BT147" i="3" s="1"/>
  <c r="BT146" i="3" s="1"/>
  <c r="AB149" i="3"/>
  <c r="AC119" i="1"/>
  <c r="AD119" i="1"/>
  <c r="AE119" i="1"/>
  <c r="AE118" i="1" s="1"/>
  <c r="AF119" i="1"/>
  <c r="AF118" i="1" s="1"/>
  <c r="AG119" i="1"/>
  <c r="AG118" i="1" s="1"/>
  <c r="AI119" i="1"/>
  <c r="AI118" i="1" s="1"/>
  <c r="AW119" i="1"/>
  <c r="AW118" i="1" s="1"/>
  <c r="AW117" i="1" s="1"/>
  <c r="AX119" i="1"/>
  <c r="AX118" i="1" s="1"/>
  <c r="AX117" i="1" s="1"/>
  <c r="AY119" i="1"/>
  <c r="AY118" i="1" s="1"/>
  <c r="AY117" i="1" s="1"/>
  <c r="AZ119" i="1"/>
  <c r="AZ118" i="1" s="1"/>
  <c r="AZ117" i="1" s="1"/>
  <c r="BA119" i="1"/>
  <c r="BA118" i="1" s="1"/>
  <c r="BA117" i="1" s="1"/>
  <c r="BB119" i="1"/>
  <c r="BB118" i="1" s="1"/>
  <c r="BB117" i="1" s="1"/>
  <c r="BC119" i="1"/>
  <c r="BC118" i="1" s="1"/>
  <c r="BC117" i="1" s="1"/>
  <c r="BD119" i="1"/>
  <c r="BD118" i="1" s="1"/>
  <c r="BD117" i="1" s="1"/>
  <c r="BE119" i="1"/>
  <c r="BF119" i="1"/>
  <c r="BF118" i="1" s="1"/>
  <c r="BF117" i="1" s="1"/>
  <c r="BG119" i="1"/>
  <c r="BG118" i="1" s="1"/>
  <c r="BG117" i="1" s="1"/>
  <c r="BH119" i="1"/>
  <c r="BH118" i="1" s="1"/>
  <c r="BH117" i="1" s="1"/>
  <c r="BR119" i="1"/>
  <c r="BR118" i="1" s="1"/>
  <c r="BR117" i="1" s="1"/>
  <c r="BS119" i="1"/>
  <c r="BS118" i="1" s="1"/>
  <c r="BS117" i="1" s="1"/>
  <c r="BT119" i="1"/>
  <c r="BT118" i="1" s="1"/>
  <c r="BT117" i="1" s="1"/>
  <c r="BU119" i="1"/>
  <c r="BU118" i="1" s="1"/>
  <c r="BU117" i="1" s="1"/>
  <c r="BV119" i="1"/>
  <c r="BV118" i="1" s="1"/>
  <c r="BV117" i="1" s="1"/>
  <c r="BW119" i="1"/>
  <c r="BW118" i="1" s="1"/>
  <c r="BW117" i="1" s="1"/>
  <c r="BX119" i="1"/>
  <c r="BX118" i="1" s="1"/>
  <c r="BX117" i="1" s="1"/>
  <c r="BY119" i="1"/>
  <c r="BY118" i="1" s="1"/>
  <c r="BY117" i="1" s="1"/>
  <c r="BZ119" i="1"/>
  <c r="CA119" i="1"/>
  <c r="CA118" i="1" s="1"/>
  <c r="CA117" i="1" s="1"/>
  <c r="CB119" i="1"/>
  <c r="CB118" i="1" s="1"/>
  <c r="CB117" i="1" s="1"/>
  <c r="CC119" i="1"/>
  <c r="CC118" i="1" s="1"/>
  <c r="CC117" i="1" s="1"/>
  <c r="CM119" i="1"/>
  <c r="CM118" i="1" s="1"/>
  <c r="CM117" i="1" s="1"/>
  <c r="CN119" i="1"/>
  <c r="CN118" i="1" s="1"/>
  <c r="CN117" i="1" s="1"/>
  <c r="AH120" i="1"/>
  <c r="AL120" i="1" s="1"/>
  <c r="AJ120" i="1"/>
  <c r="AK120" i="1"/>
  <c r="AM120" i="1"/>
  <c r="AB119" i="1"/>
  <c r="AC43" i="3"/>
  <c r="AC42" i="3" s="1"/>
  <c r="AD43" i="3"/>
  <c r="AD42" i="3" s="1"/>
  <c r="AE43" i="3"/>
  <c r="AE42" i="3" s="1"/>
  <c r="AF43" i="3"/>
  <c r="AF42" i="3" s="1"/>
  <c r="AG43" i="3"/>
  <c r="AG42" i="3" s="1"/>
  <c r="AI43" i="3"/>
  <c r="AI42" i="3" s="1"/>
  <c r="AK39" i="1"/>
  <c r="AM39" i="1"/>
  <c r="AH39" i="1"/>
  <c r="AH38" i="1" s="1"/>
  <c r="AC38" i="1"/>
  <c r="W38" i="1" s="1"/>
  <c r="AD38" i="1"/>
  <c r="X38" i="1" s="1"/>
  <c r="AE38" i="1"/>
  <c r="AF38" i="1"/>
  <c r="AG38" i="1"/>
  <c r="AI38" i="1"/>
  <c r="AW38" i="1"/>
  <c r="AX38" i="1"/>
  <c r="AY38" i="1"/>
  <c r="AZ38" i="1"/>
  <c r="BA38" i="1"/>
  <c r="BB38" i="1"/>
  <c r="BC38" i="1"/>
  <c r="BD38" i="1"/>
  <c r="BE38" i="1"/>
  <c r="BF38" i="1"/>
  <c r="BG38" i="1"/>
  <c r="BH38" i="1"/>
  <c r="BR38" i="1"/>
  <c r="BS38" i="1"/>
  <c r="BT38" i="1"/>
  <c r="BU38" i="1"/>
  <c r="BV38" i="1"/>
  <c r="BW38" i="1"/>
  <c r="BX38" i="1"/>
  <c r="BY38" i="1"/>
  <c r="BZ38" i="1"/>
  <c r="CA38" i="1"/>
  <c r="CB38" i="1"/>
  <c r="CC38" i="1"/>
  <c r="CM38" i="1"/>
  <c r="CM33" i="1" s="1"/>
  <c r="CN38" i="1"/>
  <c r="CN33" i="1" s="1"/>
  <c r="CO38" i="1"/>
  <c r="CO33" i="1" s="1"/>
  <c r="CO480" i="1" s="1"/>
  <c r="CP38" i="1"/>
  <c r="CP33" i="1" s="1"/>
  <c r="CP480" i="1" s="1"/>
  <c r="CQ38" i="1"/>
  <c r="CR38" i="1"/>
  <c r="CR33" i="1" s="1"/>
  <c r="CS38" i="1"/>
  <c r="AJ39" i="1"/>
  <c r="AB38" i="1"/>
  <c r="CN9" i="1" l="1"/>
  <c r="CN480" i="1"/>
  <c r="CM9" i="1"/>
  <c r="CM480" i="1"/>
  <c r="AD142" i="1"/>
  <c r="X142" i="1" s="1"/>
  <c r="X143" i="1"/>
  <c r="AD118" i="1"/>
  <c r="X119" i="1"/>
  <c r="AC142" i="1"/>
  <c r="W142" i="1" s="1"/>
  <c r="W143" i="1"/>
  <c r="AB118" i="1"/>
  <c r="V119" i="1"/>
  <c r="Z119" i="1"/>
  <c r="AC118" i="1"/>
  <c r="W119" i="1"/>
  <c r="Z38" i="1"/>
  <c r="V38" i="1"/>
  <c r="AB142" i="1"/>
  <c r="V143" i="1"/>
  <c r="Z143" i="1"/>
  <c r="Z364" i="1"/>
  <c r="V364" i="1"/>
  <c r="AB148" i="3"/>
  <c r="Z149" i="3"/>
  <c r="AB172" i="3"/>
  <c r="Z173" i="3"/>
  <c r="AB294" i="3"/>
  <c r="Z294" i="3" s="1"/>
  <c r="Z295" i="3"/>
  <c r="AL119" i="1"/>
  <c r="AL118" i="1" s="1"/>
  <c r="AT120" i="1"/>
  <c r="AL365" i="1"/>
  <c r="AL364" i="1" s="1"/>
  <c r="AT366" i="1"/>
  <c r="AV366" i="1" s="1"/>
  <c r="AS143" i="1"/>
  <c r="AS142" i="1" s="1"/>
  <c r="AS173" i="3"/>
  <c r="AS172" i="3" s="1"/>
  <c r="AS171" i="3" s="1"/>
  <c r="BQ38" i="1"/>
  <c r="AM38" i="1"/>
  <c r="AU39" i="1"/>
  <c r="AU120" i="1"/>
  <c r="AU365" i="1"/>
  <c r="AU364" i="1" s="1"/>
  <c r="AU296" i="3"/>
  <c r="AU295" i="3" s="1"/>
  <c r="AU294" i="3" s="1"/>
  <c r="AS39" i="1"/>
  <c r="AK119" i="1"/>
  <c r="AK118" i="1" s="1"/>
  <c r="AS120" i="1"/>
  <c r="AU143" i="1"/>
  <c r="AU142" i="1" s="1"/>
  <c r="AU173" i="3"/>
  <c r="AU172" i="3" s="1"/>
  <c r="AU171" i="3" s="1"/>
  <c r="AR365" i="1"/>
  <c r="AR296" i="3"/>
  <c r="AR295" i="3" s="1"/>
  <c r="AR294" i="3" s="1"/>
  <c r="AS296" i="3"/>
  <c r="AS295" i="3" s="1"/>
  <c r="AS294" i="3" s="1"/>
  <c r="AS365" i="1"/>
  <c r="AS364" i="1" s="1"/>
  <c r="AJ119" i="1"/>
  <c r="AJ118" i="1" s="1"/>
  <c r="AR120" i="1"/>
  <c r="AL143" i="1"/>
  <c r="AL142" i="1" s="1"/>
  <c r="AT144" i="1"/>
  <c r="AJ173" i="3"/>
  <c r="AJ172" i="3" s="1"/>
  <c r="AJ171" i="3" s="1"/>
  <c r="AR144" i="1"/>
  <c r="AR39" i="1"/>
  <c r="BZ142" i="1"/>
  <c r="CL142" i="1" s="1"/>
  <c r="CL143" i="1"/>
  <c r="BE142" i="1"/>
  <c r="BQ142" i="1" s="1"/>
  <c r="BQ143" i="1"/>
  <c r="BZ118" i="1"/>
  <c r="CL119" i="1"/>
  <c r="BE118" i="1"/>
  <c r="BQ119" i="1"/>
  <c r="BE148" i="3"/>
  <c r="BQ149" i="3"/>
  <c r="BZ172" i="3"/>
  <c r="CL173" i="3"/>
  <c r="BE172" i="3"/>
  <c r="BQ173" i="3"/>
  <c r="AH149" i="3"/>
  <c r="AH148" i="3" s="1"/>
  <c r="AH147" i="3" s="1"/>
  <c r="AH43" i="3"/>
  <c r="AH42" i="3" s="1"/>
  <c r="AJ149" i="3"/>
  <c r="AL39" i="1"/>
  <c r="AH143" i="1"/>
  <c r="AH142" i="1" s="1"/>
  <c r="AJ143" i="1"/>
  <c r="AH173" i="3"/>
  <c r="AH172" i="3" s="1"/>
  <c r="AH171" i="3" s="1"/>
  <c r="AJ295" i="3"/>
  <c r="AV296" i="3"/>
  <c r="AM149" i="3"/>
  <c r="AM148" i="3" s="1"/>
  <c r="AM147" i="3" s="1"/>
  <c r="AK43" i="3"/>
  <c r="AK42" i="3" s="1"/>
  <c r="AL149" i="3"/>
  <c r="AL148" i="3" s="1"/>
  <c r="AL147" i="3" s="1"/>
  <c r="AK38" i="1"/>
  <c r="AM119" i="1"/>
  <c r="AM118" i="1" s="1"/>
  <c r="AK149" i="3"/>
  <c r="AK148" i="3" s="1"/>
  <c r="AK147" i="3" s="1"/>
  <c r="AJ38" i="1"/>
  <c r="AH119" i="1"/>
  <c r="AH118" i="1" s="1"/>
  <c r="AJ43" i="3"/>
  <c r="AM43" i="3"/>
  <c r="AM42" i="3" s="1"/>
  <c r="W118" i="1" l="1"/>
  <c r="CL118" i="1"/>
  <c r="CL117" i="1" s="1"/>
  <c r="BZ117" i="1"/>
  <c r="BQ118" i="1"/>
  <c r="BQ117" i="1" s="1"/>
  <c r="BE117" i="1"/>
  <c r="X118" i="1"/>
  <c r="Z118" i="1"/>
  <c r="V118" i="1"/>
  <c r="V142" i="1"/>
  <c r="Z142" i="1"/>
  <c r="AB147" i="3"/>
  <c r="Z148" i="3"/>
  <c r="AB171" i="3"/>
  <c r="Z171" i="3" s="1"/>
  <c r="Z172" i="3"/>
  <c r="AT143" i="1"/>
  <c r="AT142" i="1" s="1"/>
  <c r="AT173" i="3"/>
  <c r="AT172" i="3" s="1"/>
  <c r="AT171" i="3" s="1"/>
  <c r="AR364" i="1"/>
  <c r="AS119" i="1"/>
  <c r="AS118" i="1" s="1"/>
  <c r="AS117" i="1" s="1"/>
  <c r="AS149" i="3"/>
  <c r="AS148" i="3" s="1"/>
  <c r="AS147" i="3" s="1"/>
  <c r="AS146" i="3" s="1"/>
  <c r="AU119" i="1"/>
  <c r="AU118" i="1" s="1"/>
  <c r="AU117" i="1" s="1"/>
  <c r="AU149" i="3"/>
  <c r="AU148" i="3" s="1"/>
  <c r="AU147" i="3" s="1"/>
  <c r="AU146" i="3" s="1"/>
  <c r="AT365" i="1"/>
  <c r="AT364" i="1" s="1"/>
  <c r="AT296" i="3"/>
  <c r="AT295" i="3" s="1"/>
  <c r="AT294" i="3" s="1"/>
  <c r="AR119" i="1"/>
  <c r="AR149" i="3"/>
  <c r="AR148" i="3" s="1"/>
  <c r="AR147" i="3" s="1"/>
  <c r="AV120" i="1"/>
  <c r="AS38" i="1"/>
  <c r="AS43" i="3"/>
  <c r="AS42" i="3" s="1"/>
  <c r="AT119" i="1"/>
  <c r="AT118" i="1" s="1"/>
  <c r="AT117" i="1" s="1"/>
  <c r="AT149" i="3"/>
  <c r="AT148" i="3" s="1"/>
  <c r="AT147" i="3" s="1"/>
  <c r="AT146" i="3" s="1"/>
  <c r="AL38" i="1"/>
  <c r="AT39" i="1"/>
  <c r="AV39" i="1" s="1"/>
  <c r="AU38" i="1"/>
  <c r="AU43" i="3"/>
  <c r="AU42" i="3" s="1"/>
  <c r="AR38" i="1"/>
  <c r="AR43" i="3"/>
  <c r="AR42" i="3" s="1"/>
  <c r="AR143" i="1"/>
  <c r="AV144" i="1"/>
  <c r="AR173" i="3"/>
  <c r="AR172" i="3" s="1"/>
  <c r="AR171" i="3" s="1"/>
  <c r="BZ171" i="3"/>
  <c r="CL171" i="3" s="1"/>
  <c r="CL172" i="3"/>
  <c r="BE147" i="3"/>
  <c r="BQ148" i="3"/>
  <c r="BE171" i="3"/>
  <c r="BQ171" i="3" s="1"/>
  <c r="BQ172" i="3"/>
  <c r="AJ142" i="1"/>
  <c r="AL43" i="3"/>
  <c r="AL42" i="3" s="1"/>
  <c r="AJ294" i="3"/>
  <c r="AV294" i="3" s="1"/>
  <c r="AV295" i="3"/>
  <c r="AJ148" i="3"/>
  <c r="AV149" i="3"/>
  <c r="AJ42" i="3"/>
  <c r="AC152" i="3"/>
  <c r="AC151" i="3" s="1"/>
  <c r="AC150" i="3" s="1"/>
  <c r="AC146" i="3" s="1"/>
  <c r="AD152" i="3"/>
  <c r="AD151" i="3" s="1"/>
  <c r="AD150" i="3" s="1"/>
  <c r="AD146" i="3" s="1"/>
  <c r="AE152" i="3"/>
  <c r="AE151" i="3" s="1"/>
  <c r="AE150" i="3" s="1"/>
  <c r="AE146" i="3" s="1"/>
  <c r="AF152" i="3"/>
  <c r="AF151" i="3" s="1"/>
  <c r="AF150" i="3" s="1"/>
  <c r="AF146" i="3" s="1"/>
  <c r="AG152" i="3"/>
  <c r="AG151" i="3" s="1"/>
  <c r="AG150" i="3" s="1"/>
  <c r="AG146" i="3" s="1"/>
  <c r="AH152" i="3"/>
  <c r="AH151" i="3" s="1"/>
  <c r="AH150" i="3" s="1"/>
  <c r="AH146" i="3" s="1"/>
  <c r="AI152" i="3"/>
  <c r="AI151" i="3" s="1"/>
  <c r="AI150" i="3" s="1"/>
  <c r="AI146" i="3" s="1"/>
  <c r="AK152" i="3"/>
  <c r="AL152" i="3"/>
  <c r="AL151" i="3" s="1"/>
  <c r="AL150" i="3" s="1"/>
  <c r="AL146" i="3" s="1"/>
  <c r="AM152" i="3"/>
  <c r="AM151" i="3" s="1"/>
  <c r="AM150" i="3" s="1"/>
  <c r="AM146" i="3" s="1"/>
  <c r="AB152" i="3"/>
  <c r="AJ123" i="1"/>
  <c r="AC122" i="1"/>
  <c r="AD122" i="1"/>
  <c r="AE122" i="1"/>
  <c r="AE121" i="1" s="1"/>
  <c r="AE117" i="1" s="1"/>
  <c r="AF122" i="1"/>
  <c r="AF121" i="1" s="1"/>
  <c r="AF117" i="1" s="1"/>
  <c r="AG122" i="1"/>
  <c r="AG121" i="1" s="1"/>
  <c r="AG117" i="1" s="1"/>
  <c r="AH122" i="1"/>
  <c r="AH121" i="1" s="1"/>
  <c r="AH117" i="1" s="1"/>
  <c r="AI122" i="1"/>
  <c r="AI121" i="1" s="1"/>
  <c r="AI117" i="1" s="1"/>
  <c r="AK122" i="1"/>
  <c r="AK121" i="1" s="1"/>
  <c r="AK117" i="1" s="1"/>
  <c r="AL122" i="1"/>
  <c r="AL121" i="1" s="1"/>
  <c r="AL117" i="1" s="1"/>
  <c r="AM122" i="1"/>
  <c r="AM121" i="1" s="1"/>
  <c r="AM117" i="1" s="1"/>
  <c r="AB122" i="1"/>
  <c r="BQ147" i="3" l="1"/>
  <c r="BQ146" i="3" s="1"/>
  <c r="BE146" i="3"/>
  <c r="Z147" i="3"/>
  <c r="AB121" i="1"/>
  <c r="AB117" i="1" s="1"/>
  <c r="Z122" i="1"/>
  <c r="V122" i="1"/>
  <c r="AD121" i="1"/>
  <c r="X122" i="1"/>
  <c r="AC121" i="1"/>
  <c r="W122" i="1"/>
  <c r="AB151" i="3"/>
  <c r="Z152" i="3"/>
  <c r="AV43" i="3"/>
  <c r="AV364" i="1"/>
  <c r="AR118" i="1"/>
  <c r="AV119" i="1"/>
  <c r="AT38" i="1"/>
  <c r="AV38" i="1" s="1"/>
  <c r="AT43" i="3"/>
  <c r="AT42" i="3" s="1"/>
  <c r="AV365" i="1"/>
  <c r="AJ122" i="1"/>
  <c r="AJ121" i="1" s="1"/>
  <c r="AJ117" i="1" s="1"/>
  <c r="AR123" i="1"/>
  <c r="AR142" i="1"/>
  <c r="AV142" i="1" s="1"/>
  <c r="AV143" i="1"/>
  <c r="AV42" i="3"/>
  <c r="AJ147" i="3"/>
  <c r="AV148" i="3"/>
  <c r="AK151" i="3"/>
  <c r="AJ152" i="3"/>
  <c r="AJ151" i="3" s="1"/>
  <c r="AJ150" i="3" s="1"/>
  <c r="AV118" i="1" l="1"/>
  <c r="W121" i="1"/>
  <c r="W117" i="1" s="1"/>
  <c r="AC117" i="1"/>
  <c r="AV147" i="3"/>
  <c r="AJ146" i="3"/>
  <c r="X121" i="1"/>
  <c r="X117" i="1" s="1"/>
  <c r="AD117" i="1"/>
  <c r="V121" i="1"/>
  <c r="V117" i="1" s="1"/>
  <c r="Z121" i="1"/>
  <c r="Z117" i="1" s="1"/>
  <c r="AB150" i="3"/>
  <c r="Z151" i="3"/>
  <c r="AR122" i="1"/>
  <c r="AV123" i="1"/>
  <c r="AR152" i="3"/>
  <c r="AR151" i="3" s="1"/>
  <c r="AR150" i="3" s="1"/>
  <c r="AR146" i="3" s="1"/>
  <c r="AV152" i="3"/>
  <c r="AK150" i="3"/>
  <c r="AV151" i="3"/>
  <c r="AC338" i="3"/>
  <c r="AC337" i="3" s="1"/>
  <c r="AC336" i="3" s="1"/>
  <c r="AD338" i="3"/>
  <c r="AD337" i="3" s="1"/>
  <c r="AD336" i="3" s="1"/>
  <c r="AE338" i="3"/>
  <c r="AE337" i="3" s="1"/>
  <c r="AE336" i="3" s="1"/>
  <c r="AG338" i="3"/>
  <c r="AG337" i="3" s="1"/>
  <c r="AG336" i="3" s="1"/>
  <c r="AI338" i="3"/>
  <c r="AI337" i="3" s="1"/>
  <c r="AI336" i="3" s="1"/>
  <c r="AK338" i="3"/>
  <c r="AM338" i="3"/>
  <c r="AM337" i="3" s="1"/>
  <c r="AM336" i="3" s="1"/>
  <c r="AB338" i="3"/>
  <c r="AC225" i="1"/>
  <c r="AD225" i="1"/>
  <c r="AE225" i="1"/>
  <c r="AE224" i="1" s="1"/>
  <c r="AG225" i="1"/>
  <c r="AG224" i="1" s="1"/>
  <c r="AI225" i="1"/>
  <c r="AI224" i="1" s="1"/>
  <c r="AK225" i="1"/>
  <c r="AK224" i="1" s="1"/>
  <c r="AM225" i="1"/>
  <c r="AM224" i="1" s="1"/>
  <c r="AB225" i="1"/>
  <c r="AH226" i="1"/>
  <c r="AF226" i="1" s="1"/>
  <c r="AJ226" i="1" s="1"/>
  <c r="AV150" i="3" l="1"/>
  <c r="AV146" i="3" s="1"/>
  <c r="AK146" i="3"/>
  <c r="Z150" i="3"/>
  <c r="Z146" i="3" s="1"/>
  <c r="AB146" i="3"/>
  <c r="AD224" i="1"/>
  <c r="X224" i="1" s="1"/>
  <c r="X225" i="1"/>
  <c r="AC224" i="1"/>
  <c r="W224" i="1" s="1"/>
  <c r="W225" i="1"/>
  <c r="AB224" i="1"/>
  <c r="Z225" i="1"/>
  <c r="V225" i="1"/>
  <c r="AB337" i="3"/>
  <c r="Z338" i="3"/>
  <c r="AR226" i="1"/>
  <c r="AR121" i="1"/>
  <c r="AV122" i="1"/>
  <c r="AL226" i="1"/>
  <c r="AT226" i="1" s="1"/>
  <c r="AH225" i="1"/>
  <c r="AH224" i="1" s="1"/>
  <c r="AH338" i="3"/>
  <c r="AH337" i="3" s="1"/>
  <c r="AH336" i="3" s="1"/>
  <c r="AK337" i="3"/>
  <c r="AF225" i="1"/>
  <c r="AF224" i="1" s="1"/>
  <c r="AJ225" i="1"/>
  <c r="AJ338" i="3"/>
  <c r="AJ337" i="3" s="1"/>
  <c r="AJ336" i="3" s="1"/>
  <c r="AF338" i="3"/>
  <c r="AF337" i="3" s="1"/>
  <c r="AF336" i="3" s="1"/>
  <c r="AV121" i="1" l="1"/>
  <c r="AV117" i="1" s="1"/>
  <c r="AR117" i="1"/>
  <c r="V224" i="1"/>
  <c r="Z224" i="1"/>
  <c r="AB336" i="3"/>
  <c r="Z336" i="3" s="1"/>
  <c r="Z337" i="3"/>
  <c r="AT225" i="1"/>
  <c r="AT224" i="1" s="1"/>
  <c r="AT338" i="3"/>
  <c r="AT337" i="3" s="1"/>
  <c r="AT336" i="3" s="1"/>
  <c r="AR225" i="1"/>
  <c r="AR338" i="3"/>
  <c r="AR337" i="3" s="1"/>
  <c r="AR336" i="3" s="1"/>
  <c r="AV226" i="1"/>
  <c r="AJ224" i="1"/>
  <c r="AL225" i="1"/>
  <c r="AL224" i="1" s="1"/>
  <c r="AL338" i="3"/>
  <c r="AL337" i="3" s="1"/>
  <c r="AL336" i="3" s="1"/>
  <c r="AK336" i="3"/>
  <c r="AR224" i="1" l="1"/>
  <c r="AV224" i="1" s="1"/>
  <c r="AV225" i="1"/>
  <c r="AV337" i="3"/>
  <c r="AV336" i="3"/>
  <c r="AV338" i="3"/>
  <c r="AF150" i="1"/>
  <c r="AF78" i="1" l="1"/>
  <c r="AF77" i="1" s="1"/>
  <c r="AD398" i="3"/>
  <c r="AD397" i="3" s="1"/>
  <c r="AD396" i="3" s="1"/>
  <c r="AE398" i="3"/>
  <c r="AE397" i="3" s="1"/>
  <c r="AE396" i="3" s="1"/>
  <c r="AF398" i="3"/>
  <c r="AF397" i="3" s="1"/>
  <c r="AF396" i="3" s="1"/>
  <c r="AH398" i="3"/>
  <c r="AH397" i="3" s="1"/>
  <c r="AH396" i="3" s="1"/>
  <c r="AI398" i="3"/>
  <c r="AI397" i="3" s="1"/>
  <c r="AI396" i="3" s="1"/>
  <c r="AW398" i="3"/>
  <c r="AW397" i="3" s="1"/>
  <c r="AW396" i="3" s="1"/>
  <c r="AY398" i="3"/>
  <c r="AZ398" i="3"/>
  <c r="AZ397" i="3" s="1"/>
  <c r="AZ396" i="3" s="1"/>
  <c r="BA398" i="3"/>
  <c r="BA397" i="3" s="1"/>
  <c r="BA396" i="3" s="1"/>
  <c r="BC398" i="3"/>
  <c r="BC397" i="3" s="1"/>
  <c r="BC396" i="3" s="1"/>
  <c r="BD398" i="3"/>
  <c r="BD397" i="3" s="1"/>
  <c r="BD396" i="3" s="1"/>
  <c r="BR398" i="3"/>
  <c r="BR397" i="3" s="1"/>
  <c r="BR396" i="3" s="1"/>
  <c r="BT398" i="3"/>
  <c r="BT397" i="3" s="1"/>
  <c r="BT396" i="3" s="1"/>
  <c r="BU398" i="3"/>
  <c r="BU397" i="3" s="1"/>
  <c r="BU396" i="3" s="1"/>
  <c r="BV398" i="3"/>
  <c r="BV397" i="3" s="1"/>
  <c r="BV396" i="3" s="1"/>
  <c r="BX398" i="3"/>
  <c r="BX397" i="3" s="1"/>
  <c r="BX396" i="3" s="1"/>
  <c r="BY398" i="3"/>
  <c r="BY397" i="3" s="1"/>
  <c r="BY396" i="3" s="1"/>
  <c r="AB398" i="3"/>
  <c r="AY397" i="3"/>
  <c r="AY396" i="3" s="1"/>
  <c r="AI479" i="1"/>
  <c r="CM409" i="1"/>
  <c r="CN409" i="1"/>
  <c r="CO409" i="1"/>
  <c r="CP409" i="1"/>
  <c r="DN415" i="1"/>
  <c r="DN414" i="1" s="1"/>
  <c r="DN413" i="1" s="1"/>
  <c r="DF415" i="1"/>
  <c r="DF414" i="1" s="1"/>
  <c r="DF413" i="1" s="1"/>
  <c r="DD415" i="1"/>
  <c r="DL415" i="1" s="1"/>
  <c r="DC415" i="1"/>
  <c r="DK415" i="1" s="1"/>
  <c r="DA415" i="1"/>
  <c r="DA414" i="1" s="1"/>
  <c r="DA413" i="1" s="1"/>
  <c r="CX415" i="1"/>
  <c r="CT415" i="1"/>
  <c r="CT414" i="1" s="1"/>
  <c r="CT413" i="1" s="1"/>
  <c r="CR415" i="1"/>
  <c r="CQ415" i="1"/>
  <c r="CC415" i="1"/>
  <c r="CB415" i="1"/>
  <c r="BZ415" i="1"/>
  <c r="BW415" i="1"/>
  <c r="BW398" i="3" s="1"/>
  <c r="BW397" i="3" s="1"/>
  <c r="BW396" i="3" s="1"/>
  <c r="BS415" i="1"/>
  <c r="BS414" i="1" s="1"/>
  <c r="BS413" i="1" s="1"/>
  <c r="BH415" i="1"/>
  <c r="BG415" i="1"/>
  <c r="BE415" i="1"/>
  <c r="BB415" i="1"/>
  <c r="BB414" i="1" s="1"/>
  <c r="BB413" i="1" s="1"/>
  <c r="AX415" i="1"/>
  <c r="AX398" i="3" s="1"/>
  <c r="AX397" i="3" s="1"/>
  <c r="AX396" i="3" s="1"/>
  <c r="AM415" i="1"/>
  <c r="AL415" i="1"/>
  <c r="AJ415" i="1"/>
  <c r="AR415" i="1" s="1"/>
  <c r="AG415" i="1"/>
  <c r="AG398" i="3" s="1"/>
  <c r="AG397" i="3" s="1"/>
  <c r="AG396" i="3" s="1"/>
  <c r="AC415" i="1"/>
  <c r="DP414" i="1"/>
  <c r="DP413" i="1" s="1"/>
  <c r="DO414" i="1"/>
  <c r="DO413" i="1" s="1"/>
  <c r="DM414" i="1"/>
  <c r="DH414" i="1"/>
  <c r="DH413" i="1" s="1"/>
  <c r="DG414" i="1"/>
  <c r="DG413" i="1" s="1"/>
  <c r="DE414" i="1"/>
  <c r="DE413" i="1" s="1"/>
  <c r="DD414" i="1"/>
  <c r="DD413" i="1" s="1"/>
  <c r="CZ414" i="1"/>
  <c r="CZ413" i="1" s="1"/>
  <c r="CY414" i="1"/>
  <c r="CY413" i="1" s="1"/>
  <c r="CX414" i="1"/>
  <c r="CX413" i="1" s="1"/>
  <c r="CW414" i="1"/>
  <c r="CW413" i="1" s="1"/>
  <c r="CV414" i="1"/>
  <c r="CV413" i="1" s="1"/>
  <c r="CU414" i="1"/>
  <c r="CU413" i="1" s="1"/>
  <c r="CS414" i="1"/>
  <c r="CS413" i="1" s="1"/>
  <c r="BY414" i="1"/>
  <c r="BY413" i="1" s="1"/>
  <c r="BX414" i="1"/>
  <c r="BX413" i="1" s="1"/>
  <c r="BW414" i="1"/>
  <c r="BW413" i="1" s="1"/>
  <c r="BV414" i="1"/>
  <c r="BV413" i="1" s="1"/>
  <c r="BU414" i="1"/>
  <c r="CC414" i="1" s="1"/>
  <c r="CK414" i="1" s="1"/>
  <c r="BT414" i="1"/>
  <c r="CB414" i="1" s="1"/>
  <c r="CJ414" i="1" s="1"/>
  <c r="BR414" i="1"/>
  <c r="BD414" i="1"/>
  <c r="BD413" i="1" s="1"/>
  <c r="BC414" i="1"/>
  <c r="BC413" i="1" s="1"/>
  <c r="BA414" i="1"/>
  <c r="BA413" i="1" s="1"/>
  <c r="AZ414" i="1"/>
  <c r="AZ413" i="1" s="1"/>
  <c r="AY414" i="1"/>
  <c r="AY413" i="1" s="1"/>
  <c r="AX414" i="1"/>
  <c r="AX413" i="1" s="1"/>
  <c r="AW414" i="1"/>
  <c r="BE414" i="1" s="1"/>
  <c r="AI414" i="1"/>
  <c r="AI413" i="1" s="1"/>
  <c r="AH414" i="1"/>
  <c r="AH413" i="1" s="1"/>
  <c r="AF414" i="1"/>
  <c r="AF413" i="1" s="1"/>
  <c r="AE414" i="1"/>
  <c r="AD414" i="1"/>
  <c r="AB414" i="1"/>
  <c r="DM413" i="1"/>
  <c r="AD413" i="1" l="1"/>
  <c r="X413" i="1" s="1"/>
  <c r="X414" i="1"/>
  <c r="Z414" i="1"/>
  <c r="V414" i="1"/>
  <c r="AC414" i="1"/>
  <c r="W415" i="1"/>
  <c r="W398" i="3" s="1"/>
  <c r="W397" i="3" s="1"/>
  <c r="W396" i="3" s="1"/>
  <c r="AB397" i="3"/>
  <c r="Z398" i="3"/>
  <c r="BD479" i="1"/>
  <c r="BT413" i="1"/>
  <c r="CB413" i="1" s="1"/>
  <c r="CJ413" i="1" s="1"/>
  <c r="BZ398" i="3"/>
  <c r="BZ397" i="3" s="1"/>
  <c r="CH415" i="1"/>
  <c r="CH398" i="3" s="1"/>
  <c r="CH397" i="3" s="1"/>
  <c r="CH396" i="3" s="1"/>
  <c r="CB398" i="3"/>
  <c r="CB397" i="3" s="1"/>
  <c r="CB396" i="3" s="1"/>
  <c r="CJ415" i="1"/>
  <c r="CJ398" i="3" s="1"/>
  <c r="CJ397" i="3" s="1"/>
  <c r="CJ396" i="3" s="1"/>
  <c r="CC398" i="3"/>
  <c r="CC397" i="3" s="1"/>
  <c r="CC396" i="3" s="1"/>
  <c r="CK415" i="1"/>
  <c r="CK398" i="3" s="1"/>
  <c r="CK397" i="3" s="1"/>
  <c r="CK396" i="3" s="1"/>
  <c r="BM414" i="1"/>
  <c r="BG398" i="3"/>
  <c r="BG397" i="3" s="1"/>
  <c r="BG396" i="3" s="1"/>
  <c r="BO415" i="1"/>
  <c r="BO398" i="3" s="1"/>
  <c r="BO397" i="3" s="1"/>
  <c r="BO396" i="3" s="1"/>
  <c r="BH398" i="3"/>
  <c r="BH397" i="3" s="1"/>
  <c r="BH396" i="3" s="1"/>
  <c r="BP415" i="1"/>
  <c r="BP398" i="3" s="1"/>
  <c r="BP397" i="3" s="1"/>
  <c r="BP396" i="3" s="1"/>
  <c r="AR398" i="3"/>
  <c r="AR397" i="3" s="1"/>
  <c r="AR396" i="3" s="1"/>
  <c r="BE398" i="3"/>
  <c r="BE397" i="3" s="1"/>
  <c r="BM415" i="1"/>
  <c r="BM398" i="3" s="1"/>
  <c r="BM397" i="3" s="1"/>
  <c r="BM396" i="3" s="1"/>
  <c r="AL398" i="3"/>
  <c r="AL397" i="3" s="1"/>
  <c r="AL396" i="3" s="1"/>
  <c r="AT415" i="1"/>
  <c r="AT398" i="3" s="1"/>
  <c r="AT397" i="3" s="1"/>
  <c r="AT396" i="3" s="1"/>
  <c r="AM398" i="3"/>
  <c r="AM397" i="3" s="1"/>
  <c r="AM396" i="3" s="1"/>
  <c r="AU415" i="1"/>
  <c r="AU398" i="3" s="1"/>
  <c r="AU397" i="3" s="1"/>
  <c r="AU396" i="3" s="1"/>
  <c r="AJ398" i="3"/>
  <c r="AJ397" i="3" s="1"/>
  <c r="AM414" i="1"/>
  <c r="AU414" i="1" s="1"/>
  <c r="AL413" i="1"/>
  <c r="AT413" i="1" s="1"/>
  <c r="BG413" i="1"/>
  <c r="BO413" i="1" s="1"/>
  <c r="BU413" i="1"/>
  <c r="CC413" i="1" s="1"/>
  <c r="CK413" i="1" s="1"/>
  <c r="BG414" i="1"/>
  <c r="BO414" i="1" s="1"/>
  <c r="AE413" i="1"/>
  <c r="AM413" i="1" s="1"/>
  <c r="AU413" i="1" s="1"/>
  <c r="AU479" i="1"/>
  <c r="DL414" i="1"/>
  <c r="DL413" i="1" s="1"/>
  <c r="DT415" i="1"/>
  <c r="DT414" i="1" s="1"/>
  <c r="DT413" i="1" s="1"/>
  <c r="AL414" i="1"/>
  <c r="AT414" i="1" s="1"/>
  <c r="AM479" i="1"/>
  <c r="BH413" i="1"/>
  <c r="BP413" i="1" s="1"/>
  <c r="CQ414" i="1"/>
  <c r="AG414" i="1"/>
  <c r="AG413" i="1" s="1"/>
  <c r="DC414" i="1"/>
  <c r="DC413" i="1" s="1"/>
  <c r="CA415" i="1"/>
  <c r="CL415" i="1" s="1"/>
  <c r="DB415" i="1"/>
  <c r="DB414" i="1" s="1"/>
  <c r="DB413" i="1" s="1"/>
  <c r="DI415" i="1"/>
  <c r="DQ415" i="1" s="1"/>
  <c r="DQ414" i="1" s="1"/>
  <c r="DQ413" i="1" s="1"/>
  <c r="AK415" i="1"/>
  <c r="BH414" i="1"/>
  <c r="BP414" i="1" s="1"/>
  <c r="BS398" i="3"/>
  <c r="BS397" i="3" s="1"/>
  <c r="BS396" i="3" s="1"/>
  <c r="BB398" i="3"/>
  <c r="BB397" i="3" s="1"/>
  <c r="BB396" i="3" s="1"/>
  <c r="AC398" i="3"/>
  <c r="AC397" i="3" s="1"/>
  <c r="AC396" i="3" s="1"/>
  <c r="BZ414" i="1"/>
  <c r="CA413" i="1"/>
  <c r="CI413" i="1" s="1"/>
  <c r="BF413" i="1"/>
  <c r="BN413" i="1" s="1"/>
  <c r="BF415" i="1"/>
  <c r="BQ415" i="1" s="1"/>
  <c r="BF414" i="1"/>
  <c r="BN414" i="1" s="1"/>
  <c r="CR414" i="1"/>
  <c r="DS415" i="1"/>
  <c r="DS414" i="1" s="1"/>
  <c r="DS413" i="1" s="1"/>
  <c r="DK414" i="1"/>
  <c r="DK413" i="1" s="1"/>
  <c r="CA414" i="1"/>
  <c r="CI414" i="1" s="1"/>
  <c r="AB413" i="1"/>
  <c r="AW413" i="1"/>
  <c r="BR413" i="1"/>
  <c r="AJ414" i="1"/>
  <c r="AR414" i="1" s="1"/>
  <c r="V413" i="1" l="1"/>
  <c r="Z413" i="1"/>
  <c r="AC413" i="1"/>
  <c r="W413" i="1" s="1"/>
  <c r="W414" i="1"/>
  <c r="AB396" i="3"/>
  <c r="Z396" i="3" s="1"/>
  <c r="Z397" i="3"/>
  <c r="DJ415" i="1"/>
  <c r="DR415" i="1" s="1"/>
  <c r="DR414" i="1" s="1"/>
  <c r="DR413" i="1" s="1"/>
  <c r="AO479" i="1"/>
  <c r="BY479" i="1"/>
  <c r="AQ479" i="1"/>
  <c r="CH414" i="1"/>
  <c r="CL414" i="1"/>
  <c r="CA398" i="3"/>
  <c r="CA397" i="3" s="1"/>
  <c r="CA396" i="3" s="1"/>
  <c r="CI415" i="1"/>
  <c r="CI398" i="3" s="1"/>
  <c r="CI397" i="3" s="1"/>
  <c r="CI396" i="3" s="1"/>
  <c r="BF398" i="3"/>
  <c r="BF397" i="3" s="1"/>
  <c r="BF396" i="3" s="1"/>
  <c r="BN415" i="1"/>
  <c r="BN398" i="3" s="1"/>
  <c r="BN397" i="3" s="1"/>
  <c r="BN396" i="3" s="1"/>
  <c r="BQ414" i="1"/>
  <c r="AK398" i="3"/>
  <c r="AK397" i="3" s="1"/>
  <c r="AK396" i="3" s="1"/>
  <c r="AS415" i="1"/>
  <c r="BZ396" i="3"/>
  <c r="BE396" i="3"/>
  <c r="AK414" i="1"/>
  <c r="AS414" i="1" s="1"/>
  <c r="AV414" i="1" s="1"/>
  <c r="AP479" i="1"/>
  <c r="BB479" i="1"/>
  <c r="BW479" i="1"/>
  <c r="AJ396" i="3"/>
  <c r="DI414" i="1"/>
  <c r="DI413" i="1" s="1"/>
  <c r="BZ413" i="1"/>
  <c r="BE413" i="1"/>
  <c r="CR413" i="1"/>
  <c r="CQ413" i="1"/>
  <c r="AJ413" i="1"/>
  <c r="AK413" i="1" l="1"/>
  <c r="AS413" i="1" s="1"/>
  <c r="DJ414" i="1"/>
  <c r="DJ413" i="1" s="1"/>
  <c r="AV396" i="3"/>
  <c r="AV398" i="3"/>
  <c r="AV397" i="3"/>
  <c r="BQ398" i="3"/>
  <c r="BQ397" i="3"/>
  <c r="CL398" i="3"/>
  <c r="BQ396" i="3"/>
  <c r="CL397" i="3"/>
  <c r="CL396" i="3"/>
  <c r="CH413" i="1"/>
  <c r="CL413" i="1"/>
  <c r="AS398" i="3"/>
  <c r="AS397" i="3" s="1"/>
  <c r="AS396" i="3" s="1"/>
  <c r="AV415" i="1"/>
  <c r="BM413" i="1"/>
  <c r="BQ413" i="1"/>
  <c r="AR413" i="1"/>
  <c r="BC479" i="1"/>
  <c r="BX479" i="1"/>
  <c r="BA479" i="1"/>
  <c r="AG479" i="1"/>
  <c r="AV413" i="1" l="1"/>
  <c r="BV479" i="1"/>
  <c r="AN479" i="1"/>
  <c r="AF479" i="1"/>
  <c r="BV10" i="3"/>
  <c r="BW10" i="3"/>
  <c r="BY10" i="3"/>
  <c r="BV12" i="3"/>
  <c r="BV11" i="3" s="1"/>
  <c r="BW12" i="3"/>
  <c r="BW11" i="3" s="1"/>
  <c r="BY12" i="3"/>
  <c r="BY11" i="3" s="1"/>
  <c r="BV36" i="3"/>
  <c r="BV35" i="3" s="1"/>
  <c r="BV34" i="3" s="1"/>
  <c r="BW36" i="3"/>
  <c r="BW35" i="3" s="1"/>
  <c r="BW34" i="3" s="1"/>
  <c r="BY36" i="3"/>
  <c r="BY35" i="3" s="1"/>
  <c r="BY34" i="3" s="1"/>
  <c r="BV39" i="3"/>
  <c r="BV38" i="3" s="1"/>
  <c r="BW39" i="3"/>
  <c r="BW38" i="3" s="1"/>
  <c r="BY39" i="3"/>
  <c r="BY38" i="3" s="1"/>
  <c r="BV41" i="3"/>
  <c r="BV40" i="3" s="1"/>
  <c r="BW41" i="3"/>
  <c r="BW40" i="3" s="1"/>
  <c r="BY41" i="3"/>
  <c r="BY40" i="3" s="1"/>
  <c r="BV45" i="3"/>
  <c r="BV44" i="3" s="1"/>
  <c r="BW45" i="3"/>
  <c r="BW44" i="3" s="1"/>
  <c r="BY45" i="3"/>
  <c r="BY44" i="3" s="1"/>
  <c r="BV48" i="3"/>
  <c r="BV47" i="3" s="1"/>
  <c r="BV46" i="3" s="1"/>
  <c r="BW48" i="3"/>
  <c r="BW47" i="3" s="1"/>
  <c r="BW46" i="3" s="1"/>
  <c r="BY48" i="3"/>
  <c r="BY47" i="3" s="1"/>
  <c r="BY46" i="3" s="1"/>
  <c r="BV51" i="3"/>
  <c r="BV50" i="3" s="1"/>
  <c r="BV49" i="3" s="1"/>
  <c r="BW51" i="3"/>
  <c r="BW50" i="3" s="1"/>
  <c r="BW49" i="3" s="1"/>
  <c r="BY51" i="3"/>
  <c r="BY50" i="3" s="1"/>
  <c r="BY49" i="3" s="1"/>
  <c r="BV54" i="3"/>
  <c r="BV53" i="3" s="1"/>
  <c r="BV52" i="3" s="1"/>
  <c r="BW54" i="3"/>
  <c r="BW53" i="3" s="1"/>
  <c r="BW52" i="3" s="1"/>
  <c r="BY54" i="3"/>
  <c r="BY53" i="3" s="1"/>
  <c r="BY52" i="3" s="1"/>
  <c r="BW57" i="3"/>
  <c r="BW56" i="3" s="1"/>
  <c r="BW55" i="3" s="1"/>
  <c r="BX57" i="3"/>
  <c r="BX56" i="3" s="1"/>
  <c r="BX55" i="3" s="1"/>
  <c r="BV61" i="3"/>
  <c r="BV60" i="3" s="1"/>
  <c r="BV59" i="3" s="1"/>
  <c r="BV58" i="3" s="1"/>
  <c r="BX61" i="3"/>
  <c r="BX60" i="3" s="1"/>
  <c r="BX59" i="3" s="1"/>
  <c r="BX58" i="3" s="1"/>
  <c r="BY61" i="3"/>
  <c r="BY60" i="3" s="1"/>
  <c r="BY59" i="3" s="1"/>
  <c r="BY58" i="3" s="1"/>
  <c r="BV65" i="3"/>
  <c r="BV64" i="3" s="1"/>
  <c r="BW65" i="3"/>
  <c r="BW64" i="3" s="1"/>
  <c r="BY65" i="3"/>
  <c r="BY64" i="3" s="1"/>
  <c r="BV67" i="3"/>
  <c r="BV66" i="3" s="1"/>
  <c r="BW67" i="3"/>
  <c r="BW66" i="3" s="1"/>
  <c r="BY67" i="3"/>
  <c r="BY66" i="3" s="1"/>
  <c r="BW70" i="3"/>
  <c r="BW69" i="3" s="1"/>
  <c r="BW68" i="3" s="1"/>
  <c r="BX70" i="3"/>
  <c r="BX69" i="3" s="1"/>
  <c r="BX68" i="3" s="1"/>
  <c r="BV73" i="3"/>
  <c r="BV72" i="3" s="1"/>
  <c r="BV71" i="3" s="1"/>
  <c r="BW73" i="3"/>
  <c r="BW72" i="3" s="1"/>
  <c r="BW71" i="3" s="1"/>
  <c r="BY73" i="3"/>
  <c r="BY72" i="3" s="1"/>
  <c r="BY71" i="3" s="1"/>
  <c r="BV76" i="3"/>
  <c r="BV75" i="3" s="1"/>
  <c r="BV74" i="3" s="1"/>
  <c r="BW76" i="3"/>
  <c r="BW75" i="3" s="1"/>
  <c r="BW74" i="3" s="1"/>
  <c r="BY76" i="3"/>
  <c r="BY75" i="3" s="1"/>
  <c r="BY74" i="3" s="1"/>
  <c r="BW79" i="3"/>
  <c r="BW78" i="3" s="1"/>
  <c r="BW77" i="3" s="1"/>
  <c r="BX79" i="3"/>
  <c r="BX78" i="3" s="1"/>
  <c r="BX77" i="3" s="1"/>
  <c r="BV83" i="3"/>
  <c r="BV82" i="3" s="1"/>
  <c r="BV81" i="3" s="1"/>
  <c r="BV80" i="3" s="1"/>
  <c r="BW83" i="3"/>
  <c r="BW82" i="3" s="1"/>
  <c r="BW81" i="3" s="1"/>
  <c r="BW80" i="3" s="1"/>
  <c r="BY83" i="3"/>
  <c r="BY82" i="3" s="1"/>
  <c r="BY81" i="3" s="1"/>
  <c r="BY80" i="3" s="1"/>
  <c r="BV87" i="3"/>
  <c r="BV86" i="3" s="1"/>
  <c r="BV85" i="3" s="1"/>
  <c r="BX87" i="3"/>
  <c r="BX86" i="3" s="1"/>
  <c r="BX85" i="3" s="1"/>
  <c r="BY87" i="3"/>
  <c r="BY86" i="3" s="1"/>
  <c r="BY85" i="3" s="1"/>
  <c r="BV93" i="3"/>
  <c r="BV92" i="3" s="1"/>
  <c r="BV91" i="3" s="1"/>
  <c r="BW93" i="3"/>
  <c r="BW92" i="3" s="1"/>
  <c r="BW91" i="3" s="1"/>
  <c r="BY93" i="3"/>
  <c r="BY92" i="3" s="1"/>
  <c r="BY91" i="3" s="1"/>
  <c r="BV96" i="3"/>
  <c r="BV95" i="3" s="1"/>
  <c r="BV94" i="3" s="1"/>
  <c r="BW96" i="3"/>
  <c r="BW95" i="3" s="1"/>
  <c r="BW94" i="3" s="1"/>
  <c r="BY96" i="3"/>
  <c r="BY95" i="3" s="1"/>
  <c r="BY94" i="3" s="1"/>
  <c r="BV99" i="3"/>
  <c r="BV98" i="3" s="1"/>
  <c r="BV97" i="3" s="1"/>
  <c r="BW99" i="3"/>
  <c r="BW98" i="3" s="1"/>
  <c r="BW97" i="3" s="1"/>
  <c r="BY99" i="3"/>
  <c r="BY98" i="3" s="1"/>
  <c r="BY97" i="3" s="1"/>
  <c r="BV90" i="3"/>
  <c r="BV89" i="3" s="1"/>
  <c r="BV88" i="3" s="1"/>
  <c r="BW90" i="3"/>
  <c r="BW89" i="3" s="1"/>
  <c r="BW88" i="3" s="1"/>
  <c r="BY90" i="3"/>
  <c r="BY89" i="3" s="1"/>
  <c r="BY88" i="3" s="1"/>
  <c r="BV102" i="3"/>
  <c r="BV101" i="3" s="1"/>
  <c r="BV100" i="3" s="1"/>
  <c r="BW102" i="3"/>
  <c r="BW101" i="3" s="1"/>
  <c r="BW100" i="3" s="1"/>
  <c r="BY102" i="3"/>
  <c r="BY101" i="3" s="1"/>
  <c r="BY100" i="3" s="1"/>
  <c r="BV108" i="3"/>
  <c r="BV106" i="3" s="1"/>
  <c r="BW108" i="3"/>
  <c r="BW106" i="3" s="1"/>
  <c r="BX108" i="3"/>
  <c r="BX106" i="3" s="1"/>
  <c r="BY108" i="3"/>
  <c r="BV105" i="3"/>
  <c r="BV104" i="3" s="1"/>
  <c r="BV103" i="3" s="1"/>
  <c r="BX105" i="3"/>
  <c r="BX104" i="3" s="1"/>
  <c r="BX103" i="3" s="1"/>
  <c r="BY105" i="3"/>
  <c r="BY104" i="3" s="1"/>
  <c r="BY103" i="3" s="1"/>
  <c r="BW113" i="3"/>
  <c r="BW112" i="3" s="1"/>
  <c r="BX113" i="3"/>
  <c r="BX112" i="3" s="1"/>
  <c r="BW115" i="3"/>
  <c r="BW114" i="3" s="1"/>
  <c r="BX115" i="3"/>
  <c r="BX114" i="3" s="1"/>
  <c r="BV117" i="3"/>
  <c r="BV116" i="3" s="1"/>
  <c r="BX117" i="3"/>
  <c r="BX116" i="3" s="1"/>
  <c r="BY117" i="3"/>
  <c r="BY116" i="3" s="1"/>
  <c r="BV122" i="3"/>
  <c r="BV121" i="3" s="1"/>
  <c r="BW122" i="3"/>
  <c r="BW121" i="3" s="1"/>
  <c r="BY122" i="3"/>
  <c r="BY121" i="3" s="1"/>
  <c r="BV124" i="3"/>
  <c r="BV123" i="3" s="1"/>
  <c r="BW124" i="3"/>
  <c r="BW123" i="3" s="1"/>
  <c r="BY124" i="3"/>
  <c r="BY123" i="3" s="1"/>
  <c r="BV126" i="3"/>
  <c r="BV125" i="3" s="1"/>
  <c r="BW126" i="3"/>
  <c r="BW125" i="3" s="1"/>
  <c r="BY126" i="3"/>
  <c r="BY125" i="3" s="1"/>
  <c r="BV129" i="3"/>
  <c r="BV128" i="3" s="1"/>
  <c r="BV127" i="3" s="1"/>
  <c r="BW129" i="3"/>
  <c r="BW128" i="3" s="1"/>
  <c r="BW127" i="3" s="1"/>
  <c r="BY129" i="3"/>
  <c r="BY128" i="3" s="1"/>
  <c r="BY127" i="3" s="1"/>
  <c r="BV134" i="3"/>
  <c r="BV133" i="3" s="1"/>
  <c r="BV132" i="3" s="1"/>
  <c r="BV131" i="3" s="1"/>
  <c r="BX134" i="3"/>
  <c r="BX133" i="3" s="1"/>
  <c r="BX132" i="3" s="1"/>
  <c r="BX131" i="3" s="1"/>
  <c r="BY134" i="3"/>
  <c r="BY133" i="3" s="1"/>
  <c r="BY132" i="3" s="1"/>
  <c r="BY131" i="3" s="1"/>
  <c r="BV138" i="3"/>
  <c r="BV137" i="3" s="1"/>
  <c r="BV136" i="3" s="1"/>
  <c r="BW138" i="3"/>
  <c r="BW137" i="3" s="1"/>
  <c r="BW136" i="3" s="1"/>
  <c r="BY138" i="3"/>
  <c r="BY137" i="3" s="1"/>
  <c r="BY136" i="3" s="1"/>
  <c r="BV141" i="3"/>
  <c r="BV140" i="3" s="1"/>
  <c r="BV139" i="3" s="1"/>
  <c r="BW141" i="3"/>
  <c r="BW140" i="3" s="1"/>
  <c r="BW139" i="3" s="1"/>
  <c r="BY141" i="3"/>
  <c r="BY140" i="3" s="1"/>
  <c r="BY139" i="3" s="1"/>
  <c r="BV145" i="3"/>
  <c r="BV144" i="3" s="1"/>
  <c r="BV143" i="3" s="1"/>
  <c r="BV142" i="3" s="1"/>
  <c r="BW145" i="3"/>
  <c r="BW144" i="3" s="1"/>
  <c r="BW143" i="3" s="1"/>
  <c r="BW142" i="3" s="1"/>
  <c r="BY145" i="3"/>
  <c r="BY144" i="3" s="1"/>
  <c r="BY143" i="3" s="1"/>
  <c r="BY142" i="3" s="1"/>
  <c r="BV157" i="3"/>
  <c r="BV156" i="3" s="1"/>
  <c r="BV155" i="3" s="1"/>
  <c r="BW157" i="3"/>
  <c r="BW156" i="3" s="1"/>
  <c r="BW155" i="3" s="1"/>
  <c r="BY157" i="3"/>
  <c r="BY156" i="3" s="1"/>
  <c r="BY155" i="3" s="1"/>
  <c r="BV163" i="3"/>
  <c r="BV162" i="3" s="1"/>
  <c r="BV161" i="3" s="1"/>
  <c r="BW163" i="3"/>
  <c r="BW162" i="3" s="1"/>
  <c r="BW161" i="3" s="1"/>
  <c r="BY163" i="3"/>
  <c r="BY162" i="3" s="1"/>
  <c r="BY161" i="3" s="1"/>
  <c r="BV167" i="3"/>
  <c r="BV166" i="3" s="1"/>
  <c r="BV165" i="3" s="1"/>
  <c r="BW167" i="3"/>
  <c r="BW166" i="3" s="1"/>
  <c r="BW165" i="3" s="1"/>
  <c r="BY167" i="3"/>
  <c r="BY166" i="3" s="1"/>
  <c r="BY165" i="3" s="1"/>
  <c r="BV170" i="3"/>
  <c r="BV169" i="3" s="1"/>
  <c r="BV168" i="3" s="1"/>
  <c r="BW170" i="3"/>
  <c r="BW169" i="3" s="1"/>
  <c r="BW168" i="3" s="1"/>
  <c r="BY170" i="3"/>
  <c r="BY169" i="3" s="1"/>
  <c r="BY168" i="3" s="1"/>
  <c r="BV176" i="3"/>
  <c r="BV175" i="3" s="1"/>
  <c r="BV174" i="3" s="1"/>
  <c r="BW176" i="3"/>
  <c r="BW175" i="3" s="1"/>
  <c r="BW174" i="3" s="1"/>
  <c r="BY176" i="3"/>
  <c r="BY175" i="3" s="1"/>
  <c r="BY174" i="3" s="1"/>
  <c r="BV179" i="3"/>
  <c r="BV178" i="3" s="1"/>
  <c r="BV177" i="3" s="1"/>
  <c r="BW179" i="3"/>
  <c r="BW178" i="3" s="1"/>
  <c r="BW177" i="3" s="1"/>
  <c r="BX179" i="3"/>
  <c r="BX178" i="3" s="1"/>
  <c r="BX177" i="3" s="1"/>
  <c r="BY179" i="3"/>
  <c r="BY178" i="3" s="1"/>
  <c r="BY177" i="3" s="1"/>
  <c r="BV182" i="3"/>
  <c r="BV181" i="3" s="1"/>
  <c r="BV180" i="3" s="1"/>
  <c r="BW182" i="3"/>
  <c r="BW181" i="3" s="1"/>
  <c r="BW180" i="3" s="1"/>
  <c r="BX182" i="3"/>
  <c r="BX181" i="3" s="1"/>
  <c r="BX180" i="3" s="1"/>
  <c r="BY182" i="3"/>
  <c r="BY181" i="3" s="1"/>
  <c r="BY180" i="3" s="1"/>
  <c r="BV186" i="3"/>
  <c r="BV185" i="3" s="1"/>
  <c r="BV184" i="3" s="1"/>
  <c r="BV183" i="3" s="1"/>
  <c r="BW186" i="3"/>
  <c r="BW185" i="3" s="1"/>
  <c r="BW184" i="3" s="1"/>
  <c r="BW183" i="3" s="1"/>
  <c r="BX186" i="3"/>
  <c r="BX185" i="3" s="1"/>
  <c r="BX184" i="3" s="1"/>
  <c r="BX183" i="3" s="1"/>
  <c r="BY186" i="3"/>
  <c r="BY185" i="3" s="1"/>
  <c r="BY184" i="3" s="1"/>
  <c r="BY183" i="3" s="1"/>
  <c r="BV190" i="3"/>
  <c r="BW190" i="3"/>
  <c r="BX190" i="3"/>
  <c r="BY190" i="3"/>
  <c r="BV201" i="3"/>
  <c r="BV200" i="3" s="1"/>
  <c r="BV199" i="3" s="1"/>
  <c r="BX201" i="3"/>
  <c r="BX200" i="3" s="1"/>
  <c r="BX199" i="3" s="1"/>
  <c r="BY201" i="3"/>
  <c r="BY200" i="3" s="1"/>
  <c r="BY199" i="3" s="1"/>
  <c r="BV204" i="3"/>
  <c r="BV203" i="3" s="1"/>
  <c r="BV202" i="3" s="1"/>
  <c r="BW204" i="3"/>
  <c r="BW203" i="3" s="1"/>
  <c r="BW202" i="3" s="1"/>
  <c r="BY204" i="3"/>
  <c r="BY203" i="3" s="1"/>
  <c r="BY202" i="3" s="1"/>
  <c r="BV207" i="3"/>
  <c r="BV206" i="3" s="1"/>
  <c r="BV205" i="3" s="1"/>
  <c r="BW207" i="3"/>
  <c r="BW206" i="3" s="1"/>
  <c r="BW205" i="3" s="1"/>
  <c r="BY207" i="3"/>
  <c r="BY206" i="3" s="1"/>
  <c r="BY205" i="3" s="1"/>
  <c r="BV210" i="3"/>
  <c r="BV209" i="3" s="1"/>
  <c r="BV208" i="3" s="1"/>
  <c r="BW210" i="3"/>
  <c r="BW209" i="3" s="1"/>
  <c r="BW208" i="3" s="1"/>
  <c r="BY210" i="3"/>
  <c r="BY209" i="3" s="1"/>
  <c r="BY208" i="3" s="1"/>
  <c r="BV213" i="3"/>
  <c r="BV212" i="3" s="1"/>
  <c r="BV211" i="3" s="1"/>
  <c r="BW213" i="3"/>
  <c r="BW212" i="3" s="1"/>
  <c r="BW211" i="3" s="1"/>
  <c r="BY213" i="3"/>
  <c r="BY212" i="3" s="1"/>
  <c r="BY211" i="3" s="1"/>
  <c r="BV219" i="3"/>
  <c r="BV218" i="3" s="1"/>
  <c r="BV217" i="3" s="1"/>
  <c r="BW219" i="3"/>
  <c r="BW218" i="3" s="1"/>
  <c r="BW217" i="3" s="1"/>
  <c r="BX219" i="3"/>
  <c r="BX218" i="3" s="1"/>
  <c r="BX217" i="3" s="1"/>
  <c r="BY219" i="3"/>
  <c r="BY218" i="3" s="1"/>
  <c r="BY217" i="3" s="1"/>
  <c r="BV222" i="3"/>
  <c r="BV221" i="3" s="1"/>
  <c r="BV220" i="3" s="1"/>
  <c r="BW222" i="3"/>
  <c r="BW221" i="3" s="1"/>
  <c r="BW220" i="3" s="1"/>
  <c r="BX222" i="3"/>
  <c r="BX221" i="3" s="1"/>
  <c r="BX220" i="3" s="1"/>
  <c r="BY222" i="3"/>
  <c r="BY221" i="3" s="1"/>
  <c r="BY220" i="3" s="1"/>
  <c r="BV216" i="3"/>
  <c r="BV215" i="3" s="1"/>
  <c r="BV214" i="3" s="1"/>
  <c r="BX216" i="3"/>
  <c r="BX215" i="3" s="1"/>
  <c r="BX214" i="3" s="1"/>
  <c r="BY216" i="3"/>
  <c r="BY215" i="3" s="1"/>
  <c r="BY214" i="3" s="1"/>
  <c r="BV226" i="3"/>
  <c r="BV225" i="3" s="1"/>
  <c r="BV224" i="3" s="1"/>
  <c r="BX226" i="3"/>
  <c r="BX225" i="3" s="1"/>
  <c r="BX224" i="3" s="1"/>
  <c r="BY226" i="3"/>
  <c r="BY225" i="3" s="1"/>
  <c r="BY224" i="3" s="1"/>
  <c r="BV256" i="3"/>
  <c r="BV255" i="3" s="1"/>
  <c r="BV254" i="3" s="1"/>
  <c r="BX256" i="3"/>
  <c r="BX255" i="3" s="1"/>
  <c r="BX254" i="3" s="1"/>
  <c r="BY256" i="3"/>
  <c r="BY255" i="3" s="1"/>
  <c r="BY254" i="3" s="1"/>
  <c r="BV229" i="3"/>
  <c r="BV228" i="3" s="1"/>
  <c r="BV227" i="3" s="1"/>
  <c r="BW229" i="3"/>
  <c r="BW228" i="3" s="1"/>
  <c r="BW227" i="3" s="1"/>
  <c r="BY229" i="3"/>
  <c r="BY228" i="3" s="1"/>
  <c r="BY227" i="3" s="1"/>
  <c r="BV232" i="3"/>
  <c r="BV231" i="3" s="1"/>
  <c r="BV230" i="3" s="1"/>
  <c r="BW232" i="3"/>
  <c r="BW231" i="3" s="1"/>
  <c r="BW230" i="3" s="1"/>
  <c r="BY232" i="3"/>
  <c r="BY231" i="3" s="1"/>
  <c r="BY230" i="3" s="1"/>
  <c r="BV235" i="3"/>
  <c r="BV234" i="3" s="1"/>
  <c r="BV233" i="3" s="1"/>
  <c r="BW235" i="3"/>
  <c r="BW234" i="3" s="1"/>
  <c r="BW233" i="3" s="1"/>
  <c r="BY235" i="3"/>
  <c r="BY234" i="3" s="1"/>
  <c r="BY233" i="3" s="1"/>
  <c r="BV238" i="3"/>
  <c r="BV237" i="3" s="1"/>
  <c r="BV236" i="3" s="1"/>
  <c r="BW238" i="3"/>
  <c r="BW237" i="3" s="1"/>
  <c r="BW236" i="3" s="1"/>
  <c r="BY238" i="3"/>
  <c r="BY237" i="3" s="1"/>
  <c r="BY236" i="3" s="1"/>
  <c r="BV241" i="3"/>
  <c r="BV240" i="3" s="1"/>
  <c r="BV239" i="3" s="1"/>
  <c r="BW241" i="3"/>
  <c r="BW240" i="3" s="1"/>
  <c r="BW239" i="3" s="1"/>
  <c r="BY241" i="3"/>
  <c r="BY240" i="3" s="1"/>
  <c r="BY239" i="3" s="1"/>
  <c r="BV244" i="3"/>
  <c r="BV243" i="3" s="1"/>
  <c r="BV242" i="3" s="1"/>
  <c r="BW244" i="3"/>
  <c r="BW243" i="3" s="1"/>
  <c r="BW242" i="3" s="1"/>
  <c r="BX244" i="3"/>
  <c r="BX243" i="3" s="1"/>
  <c r="BX242" i="3" s="1"/>
  <c r="BY244" i="3"/>
  <c r="BY243" i="3" s="1"/>
  <c r="BY242" i="3" s="1"/>
  <c r="BV262" i="3"/>
  <c r="BV261" i="3" s="1"/>
  <c r="BV260" i="3" s="1"/>
  <c r="BW262" i="3"/>
  <c r="BW261" i="3" s="1"/>
  <c r="BW260" i="3" s="1"/>
  <c r="BX262" i="3"/>
  <c r="BX261" i="3" s="1"/>
  <c r="BX260" i="3" s="1"/>
  <c r="BY262" i="3"/>
  <c r="BY261" i="3" s="1"/>
  <c r="BY260" i="3" s="1"/>
  <c r="BV265" i="3"/>
  <c r="BV264" i="3" s="1"/>
  <c r="BV263" i="3" s="1"/>
  <c r="BW265" i="3"/>
  <c r="BW264" i="3" s="1"/>
  <c r="BW263" i="3" s="1"/>
  <c r="BX265" i="3"/>
  <c r="BX264" i="3" s="1"/>
  <c r="BX263" i="3" s="1"/>
  <c r="BY265" i="3"/>
  <c r="BY264" i="3" s="1"/>
  <c r="BY263" i="3" s="1"/>
  <c r="BV247" i="3"/>
  <c r="BV246" i="3" s="1"/>
  <c r="BV245" i="3" s="1"/>
  <c r="BW247" i="3"/>
  <c r="BW246" i="3" s="1"/>
  <c r="BW245" i="3" s="1"/>
  <c r="BX247" i="3"/>
  <c r="BX246" i="3" s="1"/>
  <c r="BX245" i="3" s="1"/>
  <c r="BY247" i="3"/>
  <c r="BY246" i="3" s="1"/>
  <c r="BY245" i="3" s="1"/>
  <c r="BV250" i="3"/>
  <c r="BV249" i="3" s="1"/>
  <c r="BV248" i="3" s="1"/>
  <c r="BW250" i="3"/>
  <c r="BW249" i="3" s="1"/>
  <c r="BW248" i="3" s="1"/>
  <c r="BX250" i="3"/>
  <c r="BX249" i="3" s="1"/>
  <c r="BX248" i="3" s="1"/>
  <c r="BY250" i="3"/>
  <c r="BY249" i="3" s="1"/>
  <c r="BY248" i="3" s="1"/>
  <c r="BV253" i="3"/>
  <c r="BV252" i="3" s="1"/>
  <c r="BV251" i="3" s="1"/>
  <c r="BX253" i="3"/>
  <c r="BX252" i="3" s="1"/>
  <c r="BX251" i="3" s="1"/>
  <c r="BY253" i="3"/>
  <c r="BY252" i="3" s="1"/>
  <c r="BY251" i="3" s="1"/>
  <c r="BV268" i="3"/>
  <c r="BV267" i="3" s="1"/>
  <c r="BV266" i="3" s="1"/>
  <c r="BW268" i="3"/>
  <c r="BW267" i="3" s="1"/>
  <c r="BW266" i="3" s="1"/>
  <c r="BX268" i="3"/>
  <c r="BX267" i="3" s="1"/>
  <c r="BX266" i="3" s="1"/>
  <c r="BY268" i="3"/>
  <c r="BY267" i="3" s="1"/>
  <c r="BY266" i="3" s="1"/>
  <c r="BV275" i="3"/>
  <c r="BV274" i="3" s="1"/>
  <c r="BV273" i="3" s="1"/>
  <c r="BW275" i="3"/>
  <c r="BW274" i="3" s="1"/>
  <c r="BW273" i="3" s="1"/>
  <c r="BY275" i="3"/>
  <c r="BY274" i="3" s="1"/>
  <c r="BY273" i="3" s="1"/>
  <c r="BV278" i="3"/>
  <c r="BV277" i="3" s="1"/>
  <c r="BV276" i="3" s="1"/>
  <c r="BW278" i="3"/>
  <c r="BW277" i="3" s="1"/>
  <c r="BW276" i="3" s="1"/>
  <c r="BY278" i="3"/>
  <c r="BY277" i="3" s="1"/>
  <c r="BY276" i="3" s="1"/>
  <c r="BV284" i="3"/>
  <c r="BV283" i="3" s="1"/>
  <c r="BV282" i="3" s="1"/>
  <c r="BX284" i="3"/>
  <c r="BX283" i="3" s="1"/>
  <c r="BX282" i="3" s="1"/>
  <c r="BY284" i="3"/>
  <c r="BY283" i="3" s="1"/>
  <c r="BY282" i="3" s="1"/>
  <c r="BV287" i="3"/>
  <c r="BV286" i="3" s="1"/>
  <c r="BV285" i="3" s="1"/>
  <c r="BW287" i="3"/>
  <c r="BW286" i="3" s="1"/>
  <c r="BW285" i="3" s="1"/>
  <c r="BY287" i="3"/>
  <c r="BY286" i="3" s="1"/>
  <c r="BY285" i="3" s="1"/>
  <c r="BV290" i="3"/>
  <c r="BV289" i="3" s="1"/>
  <c r="BV288" i="3" s="1"/>
  <c r="BW290" i="3"/>
  <c r="BW289" i="3" s="1"/>
  <c r="BW288" i="3" s="1"/>
  <c r="BY290" i="3"/>
  <c r="BY289" i="3" s="1"/>
  <c r="BY288" i="3" s="1"/>
  <c r="BV293" i="3"/>
  <c r="BV292" i="3" s="1"/>
  <c r="BV291" i="3" s="1"/>
  <c r="BW293" i="3"/>
  <c r="BW292" i="3" s="1"/>
  <c r="BW291" i="3" s="1"/>
  <c r="BY293" i="3"/>
  <c r="BY292" i="3" s="1"/>
  <c r="BY291" i="3" s="1"/>
  <c r="BV299" i="3"/>
  <c r="BV298" i="3" s="1"/>
  <c r="BV297" i="3" s="1"/>
  <c r="BW299" i="3"/>
  <c r="BW298" i="3" s="1"/>
  <c r="BW297" i="3" s="1"/>
  <c r="BY299" i="3"/>
  <c r="BY298" i="3" s="1"/>
  <c r="BY297" i="3" s="1"/>
  <c r="BV302" i="3"/>
  <c r="BV301" i="3" s="1"/>
  <c r="BV300" i="3" s="1"/>
  <c r="BW302" i="3"/>
  <c r="BW301" i="3" s="1"/>
  <c r="BW300" i="3" s="1"/>
  <c r="BY302" i="3"/>
  <c r="BY301" i="3" s="1"/>
  <c r="BY300" i="3" s="1"/>
  <c r="BV308" i="3"/>
  <c r="BV307" i="3" s="1"/>
  <c r="BV306" i="3" s="1"/>
  <c r="BX308" i="3"/>
  <c r="BX307" i="3" s="1"/>
  <c r="BX306" i="3" s="1"/>
  <c r="BY308" i="3"/>
  <c r="BY307" i="3" s="1"/>
  <c r="BY306" i="3" s="1"/>
  <c r="BV312" i="3"/>
  <c r="BV311" i="3" s="1"/>
  <c r="BW312" i="3"/>
  <c r="BW311" i="3" s="1"/>
  <c r="BY312" i="3"/>
  <c r="BY311" i="3" s="1"/>
  <c r="BV314" i="3"/>
  <c r="BV313" i="3" s="1"/>
  <c r="BW314" i="3"/>
  <c r="BW313" i="3" s="1"/>
  <c r="BY314" i="3"/>
  <c r="BY313" i="3" s="1"/>
  <c r="BV323" i="3"/>
  <c r="BV322" i="3" s="1"/>
  <c r="BV321" i="3" s="1"/>
  <c r="BW323" i="3"/>
  <c r="BW322" i="3" s="1"/>
  <c r="BW321" i="3" s="1"/>
  <c r="BY323" i="3"/>
  <c r="BY322" i="3" s="1"/>
  <c r="BY321" i="3" s="1"/>
  <c r="BV326" i="3"/>
  <c r="BV325" i="3" s="1"/>
  <c r="BW326" i="3"/>
  <c r="BW325" i="3" s="1"/>
  <c r="BY326" i="3"/>
  <c r="BY325" i="3" s="1"/>
  <c r="BV328" i="3"/>
  <c r="BV327" i="3" s="1"/>
  <c r="BW328" i="3"/>
  <c r="BW327" i="3" s="1"/>
  <c r="BY328" i="3"/>
  <c r="BY327" i="3" s="1"/>
  <c r="BV330" i="3"/>
  <c r="BV329" i="3" s="1"/>
  <c r="BW330" i="3"/>
  <c r="BW329" i="3" s="1"/>
  <c r="BY330" i="3"/>
  <c r="BY329" i="3" s="1"/>
  <c r="BV333" i="3"/>
  <c r="BV332" i="3" s="1"/>
  <c r="BV331" i="3" s="1"/>
  <c r="BX333" i="3"/>
  <c r="BX332" i="3" s="1"/>
  <c r="BX331" i="3" s="1"/>
  <c r="BY333" i="3"/>
  <c r="BY332" i="3" s="1"/>
  <c r="BY331" i="3" s="1"/>
  <c r="BV341" i="3"/>
  <c r="BV340" i="3" s="1"/>
  <c r="BV339" i="3" s="1"/>
  <c r="BX341" i="3"/>
  <c r="BX340" i="3" s="1"/>
  <c r="BX339" i="3" s="1"/>
  <c r="BY341" i="3"/>
  <c r="BY340" i="3" s="1"/>
  <c r="BY339" i="3" s="1"/>
  <c r="BV344" i="3"/>
  <c r="BV343" i="3" s="1"/>
  <c r="BV342" i="3" s="1"/>
  <c r="BW344" i="3"/>
  <c r="BW343" i="3" s="1"/>
  <c r="BW342" i="3" s="1"/>
  <c r="BY344" i="3"/>
  <c r="BY343" i="3" s="1"/>
  <c r="BY342" i="3" s="1"/>
  <c r="BV347" i="3"/>
  <c r="BV346" i="3" s="1"/>
  <c r="BV345" i="3" s="1"/>
  <c r="BW347" i="3"/>
  <c r="BW346" i="3" s="1"/>
  <c r="BW345" i="3" s="1"/>
  <c r="BY347" i="3"/>
  <c r="BY346" i="3" s="1"/>
  <c r="BY345" i="3" s="1"/>
  <c r="BV350" i="3"/>
  <c r="BV349" i="3" s="1"/>
  <c r="BW350" i="3"/>
  <c r="BW349" i="3" s="1"/>
  <c r="BY350" i="3"/>
  <c r="BY349" i="3" s="1"/>
  <c r="BV352" i="3"/>
  <c r="BV351" i="3" s="1"/>
  <c r="BW352" i="3"/>
  <c r="BW351" i="3" s="1"/>
  <c r="BY352" i="3"/>
  <c r="BY351" i="3" s="1"/>
  <c r="BV372" i="3"/>
  <c r="BV371" i="3" s="1"/>
  <c r="BV370" i="3" s="1"/>
  <c r="BW372" i="3"/>
  <c r="BW371" i="3" s="1"/>
  <c r="BW370" i="3" s="1"/>
  <c r="BY372" i="3"/>
  <c r="BY371" i="3" s="1"/>
  <c r="BY370" i="3" s="1"/>
  <c r="BW355" i="3"/>
  <c r="BW354" i="3" s="1"/>
  <c r="BX355" i="3"/>
  <c r="BX354" i="3" s="1"/>
  <c r="BW357" i="3"/>
  <c r="BW356" i="3" s="1"/>
  <c r="BX357" i="3"/>
  <c r="BX356" i="3" s="1"/>
  <c r="BV360" i="3"/>
  <c r="BV359" i="3" s="1"/>
  <c r="BV358" i="3" s="1"/>
  <c r="BW360" i="3"/>
  <c r="BW359" i="3" s="1"/>
  <c r="BW358" i="3" s="1"/>
  <c r="BX360" i="3"/>
  <c r="BX359" i="3" s="1"/>
  <c r="BX358" i="3" s="1"/>
  <c r="BY360" i="3"/>
  <c r="BY359" i="3" s="1"/>
  <c r="BY358" i="3" s="1"/>
  <c r="BV363" i="3"/>
  <c r="BV362" i="3" s="1"/>
  <c r="BV361" i="3" s="1"/>
  <c r="BW363" i="3"/>
  <c r="BW362" i="3" s="1"/>
  <c r="BW361" i="3" s="1"/>
  <c r="BX363" i="3"/>
  <c r="BX362" i="3" s="1"/>
  <c r="BX361" i="3" s="1"/>
  <c r="BY363" i="3"/>
  <c r="BY362" i="3" s="1"/>
  <c r="BY361" i="3" s="1"/>
  <c r="BV369" i="3"/>
  <c r="BV368" i="3" s="1"/>
  <c r="BV367" i="3" s="1"/>
  <c r="BW369" i="3"/>
  <c r="BW368" i="3" s="1"/>
  <c r="BW367" i="3" s="1"/>
  <c r="BX369" i="3"/>
  <c r="BX368" i="3" s="1"/>
  <c r="BX367" i="3" s="1"/>
  <c r="BY369" i="3"/>
  <c r="BY368" i="3" s="1"/>
  <c r="BY367" i="3" s="1"/>
  <c r="BV376" i="3"/>
  <c r="BV375" i="3" s="1"/>
  <c r="BV374" i="3" s="1"/>
  <c r="BV373" i="3" s="1"/>
  <c r="BW376" i="3"/>
  <c r="BW375" i="3" s="1"/>
  <c r="BW374" i="3" s="1"/>
  <c r="BW373" i="3" s="1"/>
  <c r="BY376" i="3"/>
  <c r="BY375" i="3" s="1"/>
  <c r="BY374" i="3" s="1"/>
  <c r="BY373" i="3" s="1"/>
  <c r="BV381" i="3"/>
  <c r="BV380" i="3" s="1"/>
  <c r="BV379" i="3" s="1"/>
  <c r="BV378" i="3" s="1"/>
  <c r="BW381" i="3"/>
  <c r="BW380" i="3" s="1"/>
  <c r="BW379" i="3" s="1"/>
  <c r="BW378" i="3" s="1"/>
  <c r="BY381" i="3"/>
  <c r="BY380" i="3" s="1"/>
  <c r="BY379" i="3" s="1"/>
  <c r="BY378" i="3" s="1"/>
  <c r="BV385" i="3"/>
  <c r="BV384" i="3" s="1"/>
  <c r="BV383" i="3" s="1"/>
  <c r="BV382" i="3" s="1"/>
  <c r="BX385" i="3"/>
  <c r="BX384" i="3" s="1"/>
  <c r="BX383" i="3" s="1"/>
  <c r="BX382" i="3" s="1"/>
  <c r="BY385" i="3"/>
  <c r="BY384" i="3" s="1"/>
  <c r="BY383" i="3" s="1"/>
  <c r="BY382" i="3" s="1"/>
  <c r="BV389" i="3"/>
  <c r="BV388" i="3" s="1"/>
  <c r="BV387" i="3" s="1"/>
  <c r="BX389" i="3"/>
  <c r="BX388" i="3" s="1"/>
  <c r="BX387" i="3" s="1"/>
  <c r="BY389" i="3"/>
  <c r="BY388" i="3" s="1"/>
  <c r="BY387" i="3" s="1"/>
  <c r="BV392" i="3"/>
  <c r="BV391" i="3" s="1"/>
  <c r="BV390" i="3" s="1"/>
  <c r="BW392" i="3"/>
  <c r="BW391" i="3" s="1"/>
  <c r="BW390" i="3" s="1"/>
  <c r="BX392" i="3"/>
  <c r="BX391" i="3" s="1"/>
  <c r="BX390" i="3" s="1"/>
  <c r="BY392" i="3"/>
  <c r="BY391" i="3" s="1"/>
  <c r="BY390" i="3" s="1"/>
  <c r="BV395" i="3"/>
  <c r="BV394" i="3" s="1"/>
  <c r="BV393" i="3" s="1"/>
  <c r="BX395" i="3"/>
  <c r="BX394" i="3" s="1"/>
  <c r="BX393" i="3" s="1"/>
  <c r="BY395" i="3"/>
  <c r="BY394" i="3" s="1"/>
  <c r="BY393" i="3" s="1"/>
  <c r="BV401" i="3"/>
  <c r="BX401" i="3"/>
  <c r="BY401" i="3"/>
  <c r="BV402" i="3"/>
  <c r="BX402" i="3"/>
  <c r="BY402" i="3"/>
  <c r="BV405" i="3"/>
  <c r="BV404" i="3" s="1"/>
  <c r="BV403" i="3" s="1"/>
  <c r="BX405" i="3"/>
  <c r="BX404" i="3" s="1"/>
  <c r="BX403" i="3" s="1"/>
  <c r="BY405" i="3"/>
  <c r="BY404" i="3" s="1"/>
  <c r="BY403" i="3" s="1"/>
  <c r="BV409" i="3"/>
  <c r="BV408" i="3" s="1"/>
  <c r="BV407" i="3" s="1"/>
  <c r="BX409" i="3"/>
  <c r="BX408" i="3" s="1"/>
  <c r="BX407" i="3" s="1"/>
  <c r="BY409" i="3"/>
  <c r="BY408" i="3" s="1"/>
  <c r="BY407" i="3" s="1"/>
  <c r="BV412" i="3"/>
  <c r="BV411" i="3" s="1"/>
  <c r="BV410" i="3" s="1"/>
  <c r="BW412" i="3"/>
  <c r="BW411" i="3" s="1"/>
  <c r="BW410" i="3" s="1"/>
  <c r="BY412" i="3"/>
  <c r="BY411" i="3" s="1"/>
  <c r="BY410" i="3" s="1"/>
  <c r="BV421" i="3"/>
  <c r="BV420" i="3" s="1"/>
  <c r="BW421" i="3"/>
  <c r="BW420" i="3" s="1"/>
  <c r="BY421" i="3"/>
  <c r="BY420" i="3" s="1"/>
  <c r="BV423" i="3"/>
  <c r="BV422" i="3" s="1"/>
  <c r="BW423" i="3"/>
  <c r="BW422" i="3" s="1"/>
  <c r="BY423" i="3"/>
  <c r="BY422" i="3" s="1"/>
  <c r="BV426" i="3"/>
  <c r="BV425" i="3" s="1"/>
  <c r="BW426" i="3"/>
  <c r="BW425" i="3" s="1"/>
  <c r="BY426" i="3"/>
  <c r="BY425" i="3" s="1"/>
  <c r="BV428" i="3"/>
  <c r="BV427" i="3" s="1"/>
  <c r="BW428" i="3"/>
  <c r="BW427" i="3" s="1"/>
  <c r="BY428" i="3"/>
  <c r="BY427" i="3" s="1"/>
  <c r="BV431" i="3"/>
  <c r="BV430" i="3" s="1"/>
  <c r="BV429" i="3" s="1"/>
  <c r="BW431" i="3"/>
  <c r="BW430" i="3" s="1"/>
  <c r="BW429" i="3" s="1"/>
  <c r="BY431" i="3"/>
  <c r="BY430" i="3" s="1"/>
  <c r="BY429" i="3" s="1"/>
  <c r="BW434" i="3"/>
  <c r="BW433" i="3" s="1"/>
  <c r="BX434" i="3"/>
  <c r="BX433" i="3" s="1"/>
  <c r="BW436" i="3"/>
  <c r="BW435" i="3" s="1"/>
  <c r="BX436" i="3"/>
  <c r="BX435" i="3" s="1"/>
  <c r="BV439" i="3"/>
  <c r="BV438" i="3" s="1"/>
  <c r="BV437" i="3" s="1"/>
  <c r="BW439" i="3"/>
  <c r="BW438" i="3" s="1"/>
  <c r="BW437" i="3" s="1"/>
  <c r="BX439" i="3"/>
  <c r="BX438" i="3" s="1"/>
  <c r="BX437" i="3" s="1"/>
  <c r="BY439" i="3"/>
  <c r="BY438" i="3" s="1"/>
  <c r="BY437" i="3" s="1"/>
  <c r="BV444" i="3"/>
  <c r="BV443" i="3" s="1"/>
  <c r="BV442" i="3" s="1"/>
  <c r="BV441" i="3" s="1"/>
  <c r="BX444" i="3"/>
  <c r="BX443" i="3" s="1"/>
  <c r="BX442" i="3" s="1"/>
  <c r="BX441" i="3" s="1"/>
  <c r="BY444" i="3"/>
  <c r="BY443" i="3" s="1"/>
  <c r="BY442" i="3" s="1"/>
  <c r="BY441" i="3" s="1"/>
  <c r="BV448" i="3"/>
  <c r="BV447" i="3" s="1"/>
  <c r="BV446" i="3" s="1"/>
  <c r="BV445" i="3" s="1"/>
  <c r="BW448" i="3"/>
  <c r="BW447" i="3" s="1"/>
  <c r="BW446" i="3" s="1"/>
  <c r="BW445" i="3" s="1"/>
  <c r="BY448" i="3"/>
  <c r="BY447" i="3" s="1"/>
  <c r="BY446" i="3" s="1"/>
  <c r="BY445" i="3" s="1"/>
  <c r="BA10" i="3"/>
  <c r="BB10" i="3"/>
  <c r="BD10" i="3"/>
  <c r="BA12" i="3"/>
  <c r="BA11" i="3" s="1"/>
  <c r="BB12" i="3"/>
  <c r="BB11" i="3" s="1"/>
  <c r="BD12" i="3"/>
  <c r="BD11" i="3" s="1"/>
  <c r="BA36" i="3"/>
  <c r="BA35" i="3" s="1"/>
  <c r="BA34" i="3" s="1"/>
  <c r="BB36" i="3"/>
  <c r="BB35" i="3" s="1"/>
  <c r="BB34" i="3" s="1"/>
  <c r="BD36" i="3"/>
  <c r="BD35" i="3" s="1"/>
  <c r="BD34" i="3" s="1"/>
  <c r="BA39" i="3"/>
  <c r="BA38" i="3" s="1"/>
  <c r="BB39" i="3"/>
  <c r="BB38" i="3" s="1"/>
  <c r="BD39" i="3"/>
  <c r="BD38" i="3" s="1"/>
  <c r="BA41" i="3"/>
  <c r="BA40" i="3" s="1"/>
  <c r="BB41" i="3"/>
  <c r="BB40" i="3" s="1"/>
  <c r="BD41" i="3"/>
  <c r="BD40" i="3" s="1"/>
  <c r="BA45" i="3"/>
  <c r="BA44" i="3" s="1"/>
  <c r="BB45" i="3"/>
  <c r="BB44" i="3" s="1"/>
  <c r="BD45" i="3"/>
  <c r="BD44" i="3" s="1"/>
  <c r="BA48" i="3"/>
  <c r="BA47" i="3" s="1"/>
  <c r="BA46" i="3" s="1"/>
  <c r="BB48" i="3"/>
  <c r="BB47" i="3" s="1"/>
  <c r="BB46" i="3" s="1"/>
  <c r="BD48" i="3"/>
  <c r="BD47" i="3" s="1"/>
  <c r="BD46" i="3" s="1"/>
  <c r="BA51" i="3"/>
  <c r="BA50" i="3" s="1"/>
  <c r="BA49" i="3" s="1"/>
  <c r="BB51" i="3"/>
  <c r="BB50" i="3" s="1"/>
  <c r="BB49" i="3" s="1"/>
  <c r="BD51" i="3"/>
  <c r="BD50" i="3" s="1"/>
  <c r="BD49" i="3" s="1"/>
  <c r="BA54" i="3"/>
  <c r="BA53" i="3" s="1"/>
  <c r="BA52" i="3" s="1"/>
  <c r="BB54" i="3"/>
  <c r="BB53" i="3" s="1"/>
  <c r="BB52" i="3" s="1"/>
  <c r="BD54" i="3"/>
  <c r="BD53" i="3" s="1"/>
  <c r="BD52" i="3" s="1"/>
  <c r="BB57" i="3"/>
  <c r="BB56" i="3" s="1"/>
  <c r="BB55" i="3" s="1"/>
  <c r="BC57" i="3"/>
  <c r="BC56" i="3" s="1"/>
  <c r="BC55" i="3" s="1"/>
  <c r="BA61" i="3"/>
  <c r="BA60" i="3" s="1"/>
  <c r="BA59" i="3" s="1"/>
  <c r="BA58" i="3" s="1"/>
  <c r="BC61" i="3"/>
  <c r="BC60" i="3" s="1"/>
  <c r="BC59" i="3" s="1"/>
  <c r="BC58" i="3" s="1"/>
  <c r="BD61" i="3"/>
  <c r="BD60" i="3" s="1"/>
  <c r="BD59" i="3" s="1"/>
  <c r="BD58" i="3" s="1"/>
  <c r="BA65" i="3"/>
  <c r="BA64" i="3" s="1"/>
  <c r="BB65" i="3"/>
  <c r="BB64" i="3" s="1"/>
  <c r="BD65" i="3"/>
  <c r="BD64" i="3" s="1"/>
  <c r="BA67" i="3"/>
  <c r="BA66" i="3" s="1"/>
  <c r="BB67" i="3"/>
  <c r="BB66" i="3" s="1"/>
  <c r="BD67" i="3"/>
  <c r="BD66" i="3" s="1"/>
  <c r="BB70" i="3"/>
  <c r="BB69" i="3" s="1"/>
  <c r="BB68" i="3" s="1"/>
  <c r="BC70" i="3"/>
  <c r="BC69" i="3" s="1"/>
  <c r="BC68" i="3" s="1"/>
  <c r="BA73" i="3"/>
  <c r="BA72" i="3" s="1"/>
  <c r="BA71" i="3" s="1"/>
  <c r="BB73" i="3"/>
  <c r="BB72" i="3" s="1"/>
  <c r="BB71" i="3" s="1"/>
  <c r="BD73" i="3"/>
  <c r="BD72" i="3" s="1"/>
  <c r="BD71" i="3" s="1"/>
  <c r="BA76" i="3"/>
  <c r="BA75" i="3" s="1"/>
  <c r="BA74" i="3" s="1"/>
  <c r="BB76" i="3"/>
  <c r="BB75" i="3" s="1"/>
  <c r="BB74" i="3" s="1"/>
  <c r="BD76" i="3"/>
  <c r="BD75" i="3" s="1"/>
  <c r="BD74" i="3" s="1"/>
  <c r="BB79" i="3"/>
  <c r="BB78" i="3" s="1"/>
  <c r="BB77" i="3" s="1"/>
  <c r="BC79" i="3"/>
  <c r="BC78" i="3" s="1"/>
  <c r="BC77" i="3" s="1"/>
  <c r="BA83" i="3"/>
  <c r="BA82" i="3" s="1"/>
  <c r="BA81" i="3" s="1"/>
  <c r="BA80" i="3" s="1"/>
  <c r="BB83" i="3"/>
  <c r="BB82" i="3" s="1"/>
  <c r="BB81" i="3" s="1"/>
  <c r="BB80" i="3" s="1"/>
  <c r="BD83" i="3"/>
  <c r="BD82" i="3" s="1"/>
  <c r="BD81" i="3" s="1"/>
  <c r="BD80" i="3" s="1"/>
  <c r="BA87" i="3"/>
  <c r="BA86" i="3" s="1"/>
  <c r="BA85" i="3" s="1"/>
  <c r="BC87" i="3"/>
  <c r="BC86" i="3" s="1"/>
  <c r="BC85" i="3" s="1"/>
  <c r="BD87" i="3"/>
  <c r="BD86" i="3" s="1"/>
  <c r="BD85" i="3" s="1"/>
  <c r="BA93" i="3"/>
  <c r="BA92" i="3" s="1"/>
  <c r="BA91" i="3" s="1"/>
  <c r="BB93" i="3"/>
  <c r="BB92" i="3" s="1"/>
  <c r="BB91" i="3" s="1"/>
  <c r="BD93" i="3"/>
  <c r="BD92" i="3" s="1"/>
  <c r="BD91" i="3" s="1"/>
  <c r="BA96" i="3"/>
  <c r="BA95" i="3" s="1"/>
  <c r="BA94" i="3" s="1"/>
  <c r="BB96" i="3"/>
  <c r="BB95" i="3" s="1"/>
  <c r="BB94" i="3" s="1"/>
  <c r="BD96" i="3"/>
  <c r="BD95" i="3" s="1"/>
  <c r="BD94" i="3" s="1"/>
  <c r="BA99" i="3"/>
  <c r="BA98" i="3" s="1"/>
  <c r="BA97" i="3" s="1"/>
  <c r="BB99" i="3"/>
  <c r="BB98" i="3" s="1"/>
  <c r="BB97" i="3" s="1"/>
  <c r="BD99" i="3"/>
  <c r="BD98" i="3" s="1"/>
  <c r="BD97" i="3" s="1"/>
  <c r="BA90" i="3"/>
  <c r="BA89" i="3" s="1"/>
  <c r="BA88" i="3" s="1"/>
  <c r="BB90" i="3"/>
  <c r="BB89" i="3" s="1"/>
  <c r="BB88" i="3" s="1"/>
  <c r="BD90" i="3"/>
  <c r="BD89" i="3" s="1"/>
  <c r="BD88" i="3" s="1"/>
  <c r="BA102" i="3"/>
  <c r="BA101" i="3" s="1"/>
  <c r="BA100" i="3" s="1"/>
  <c r="BB102" i="3"/>
  <c r="BB101" i="3" s="1"/>
  <c r="BB100" i="3" s="1"/>
  <c r="BD102" i="3"/>
  <c r="BD101" i="3" s="1"/>
  <c r="BD100" i="3" s="1"/>
  <c r="BA108" i="3"/>
  <c r="BA106" i="3" s="1"/>
  <c r="BB108" i="3"/>
  <c r="BB106" i="3" s="1"/>
  <c r="BC108" i="3"/>
  <c r="BC106" i="3" s="1"/>
  <c r="BD108" i="3"/>
  <c r="BD107" i="3" s="1"/>
  <c r="BA105" i="3"/>
  <c r="BA104" i="3" s="1"/>
  <c r="BA103" i="3" s="1"/>
  <c r="BC105" i="3"/>
  <c r="BC104" i="3" s="1"/>
  <c r="BC103" i="3" s="1"/>
  <c r="BD105" i="3"/>
  <c r="BD104" i="3" s="1"/>
  <c r="BD103" i="3" s="1"/>
  <c r="BB113" i="3"/>
  <c r="BB112" i="3" s="1"/>
  <c r="BC113" i="3"/>
  <c r="BC112" i="3" s="1"/>
  <c r="BB115" i="3"/>
  <c r="BB114" i="3" s="1"/>
  <c r="BC115" i="3"/>
  <c r="BC114" i="3" s="1"/>
  <c r="BA117" i="3"/>
  <c r="BA116" i="3" s="1"/>
  <c r="BC117" i="3"/>
  <c r="BC116" i="3" s="1"/>
  <c r="BD117" i="3"/>
  <c r="BD116" i="3" s="1"/>
  <c r="BA122" i="3"/>
  <c r="BA121" i="3" s="1"/>
  <c r="BB122" i="3"/>
  <c r="BB121" i="3" s="1"/>
  <c r="BD122" i="3"/>
  <c r="BD121" i="3" s="1"/>
  <c r="BA124" i="3"/>
  <c r="BA123" i="3" s="1"/>
  <c r="BB124" i="3"/>
  <c r="BB123" i="3" s="1"/>
  <c r="BD124" i="3"/>
  <c r="BD123" i="3" s="1"/>
  <c r="BA126" i="3"/>
  <c r="BA125" i="3" s="1"/>
  <c r="BB126" i="3"/>
  <c r="BB125" i="3" s="1"/>
  <c r="BD126" i="3"/>
  <c r="BD125" i="3" s="1"/>
  <c r="BA129" i="3"/>
  <c r="BA128" i="3" s="1"/>
  <c r="BA127" i="3" s="1"/>
  <c r="BB129" i="3"/>
  <c r="BB128" i="3" s="1"/>
  <c r="BB127" i="3" s="1"/>
  <c r="BD129" i="3"/>
  <c r="BD128" i="3" s="1"/>
  <c r="BD127" i="3" s="1"/>
  <c r="BA134" i="3"/>
  <c r="BA133" i="3" s="1"/>
  <c r="BA132" i="3" s="1"/>
  <c r="BA131" i="3" s="1"/>
  <c r="BC134" i="3"/>
  <c r="BC133" i="3" s="1"/>
  <c r="BC132" i="3" s="1"/>
  <c r="BC131" i="3" s="1"/>
  <c r="BD134" i="3"/>
  <c r="BD133" i="3" s="1"/>
  <c r="BD132" i="3" s="1"/>
  <c r="BD131" i="3" s="1"/>
  <c r="BA138" i="3"/>
  <c r="BA137" i="3" s="1"/>
  <c r="BA136" i="3" s="1"/>
  <c r="BB138" i="3"/>
  <c r="BB137" i="3" s="1"/>
  <c r="BB136" i="3" s="1"/>
  <c r="BD138" i="3"/>
  <c r="BD137" i="3" s="1"/>
  <c r="BD136" i="3" s="1"/>
  <c r="BA141" i="3"/>
  <c r="BA140" i="3" s="1"/>
  <c r="BA139" i="3" s="1"/>
  <c r="BB141" i="3"/>
  <c r="BB140" i="3" s="1"/>
  <c r="BB139" i="3" s="1"/>
  <c r="BD141" i="3"/>
  <c r="BD140" i="3" s="1"/>
  <c r="BD139" i="3" s="1"/>
  <c r="BA145" i="3"/>
  <c r="BA144" i="3" s="1"/>
  <c r="BA143" i="3" s="1"/>
  <c r="BA142" i="3" s="1"/>
  <c r="BB145" i="3"/>
  <c r="BB144" i="3" s="1"/>
  <c r="BB143" i="3" s="1"/>
  <c r="BB142" i="3" s="1"/>
  <c r="BD145" i="3"/>
  <c r="BD144" i="3" s="1"/>
  <c r="BD143" i="3" s="1"/>
  <c r="BD142" i="3" s="1"/>
  <c r="BA157" i="3"/>
  <c r="BA156" i="3" s="1"/>
  <c r="BA155" i="3" s="1"/>
  <c r="BB157" i="3"/>
  <c r="BB156" i="3" s="1"/>
  <c r="BB155" i="3" s="1"/>
  <c r="BD157" i="3"/>
  <c r="BD156" i="3" s="1"/>
  <c r="BD155" i="3" s="1"/>
  <c r="BA163" i="3"/>
  <c r="BA162" i="3" s="1"/>
  <c r="BA161" i="3" s="1"/>
  <c r="BB163" i="3"/>
  <c r="BB162" i="3" s="1"/>
  <c r="BB161" i="3" s="1"/>
  <c r="BD163" i="3"/>
  <c r="BD162" i="3" s="1"/>
  <c r="BD161" i="3" s="1"/>
  <c r="BA167" i="3"/>
  <c r="BA166" i="3" s="1"/>
  <c r="BA165" i="3" s="1"/>
  <c r="BB167" i="3"/>
  <c r="BB166" i="3" s="1"/>
  <c r="BB165" i="3" s="1"/>
  <c r="BD167" i="3"/>
  <c r="BD166" i="3" s="1"/>
  <c r="BD165" i="3" s="1"/>
  <c r="BA170" i="3"/>
  <c r="BA169" i="3" s="1"/>
  <c r="BA168" i="3" s="1"/>
  <c r="BB170" i="3"/>
  <c r="BB169" i="3" s="1"/>
  <c r="BB168" i="3" s="1"/>
  <c r="BD170" i="3"/>
  <c r="BD169" i="3" s="1"/>
  <c r="BD168" i="3" s="1"/>
  <c r="BA176" i="3"/>
  <c r="BA175" i="3" s="1"/>
  <c r="BA174" i="3" s="1"/>
  <c r="BB176" i="3"/>
  <c r="BB175" i="3" s="1"/>
  <c r="BB174" i="3" s="1"/>
  <c r="BD176" i="3"/>
  <c r="BD175" i="3" s="1"/>
  <c r="BD174" i="3" s="1"/>
  <c r="BA179" i="3"/>
  <c r="BA178" i="3" s="1"/>
  <c r="BA177" i="3" s="1"/>
  <c r="BB179" i="3"/>
  <c r="BB178" i="3" s="1"/>
  <c r="BB177" i="3" s="1"/>
  <c r="BC179" i="3"/>
  <c r="BC178" i="3" s="1"/>
  <c r="BC177" i="3" s="1"/>
  <c r="BD179" i="3"/>
  <c r="BD178" i="3" s="1"/>
  <c r="BD177" i="3" s="1"/>
  <c r="BA182" i="3"/>
  <c r="BA181" i="3" s="1"/>
  <c r="BA180" i="3" s="1"/>
  <c r="BB182" i="3"/>
  <c r="BB181" i="3" s="1"/>
  <c r="BB180" i="3" s="1"/>
  <c r="BC182" i="3"/>
  <c r="BC181" i="3" s="1"/>
  <c r="BC180" i="3" s="1"/>
  <c r="BD182" i="3"/>
  <c r="BD181" i="3" s="1"/>
  <c r="BD180" i="3" s="1"/>
  <c r="BA186" i="3"/>
  <c r="BA185" i="3" s="1"/>
  <c r="BA184" i="3" s="1"/>
  <c r="BA183" i="3" s="1"/>
  <c r="BB186" i="3"/>
  <c r="BB185" i="3" s="1"/>
  <c r="BB184" i="3" s="1"/>
  <c r="BB183" i="3" s="1"/>
  <c r="BC186" i="3"/>
  <c r="BC185" i="3" s="1"/>
  <c r="BC184" i="3" s="1"/>
  <c r="BC183" i="3" s="1"/>
  <c r="BD186" i="3"/>
  <c r="BD185" i="3" s="1"/>
  <c r="BD184" i="3" s="1"/>
  <c r="BD183" i="3" s="1"/>
  <c r="BA190" i="3"/>
  <c r="BB190" i="3"/>
  <c r="BC190" i="3"/>
  <c r="BD190" i="3"/>
  <c r="BA201" i="3"/>
  <c r="BA200" i="3" s="1"/>
  <c r="BA199" i="3" s="1"/>
  <c r="BC201" i="3"/>
  <c r="BC200" i="3" s="1"/>
  <c r="BC199" i="3" s="1"/>
  <c r="BD201" i="3"/>
  <c r="BD200" i="3" s="1"/>
  <c r="BD199" i="3" s="1"/>
  <c r="BA204" i="3"/>
  <c r="BA203" i="3" s="1"/>
  <c r="BA202" i="3" s="1"/>
  <c r="BB204" i="3"/>
  <c r="BB203" i="3" s="1"/>
  <c r="BB202" i="3" s="1"/>
  <c r="BD204" i="3"/>
  <c r="BD203" i="3" s="1"/>
  <c r="BD202" i="3" s="1"/>
  <c r="BA207" i="3"/>
  <c r="BA206" i="3" s="1"/>
  <c r="BA205" i="3" s="1"/>
  <c r="BB207" i="3"/>
  <c r="BB206" i="3" s="1"/>
  <c r="BB205" i="3" s="1"/>
  <c r="BD207" i="3"/>
  <c r="BD206" i="3" s="1"/>
  <c r="BD205" i="3" s="1"/>
  <c r="BA210" i="3"/>
  <c r="BA209" i="3" s="1"/>
  <c r="BA208" i="3" s="1"/>
  <c r="BB210" i="3"/>
  <c r="BB209" i="3" s="1"/>
  <c r="BB208" i="3" s="1"/>
  <c r="BD210" i="3"/>
  <c r="BD209" i="3" s="1"/>
  <c r="BD208" i="3" s="1"/>
  <c r="BA213" i="3"/>
  <c r="BA212" i="3" s="1"/>
  <c r="BA211" i="3" s="1"/>
  <c r="BB213" i="3"/>
  <c r="BB212" i="3" s="1"/>
  <c r="BB211" i="3" s="1"/>
  <c r="BD213" i="3"/>
  <c r="BD212" i="3" s="1"/>
  <c r="BD211" i="3" s="1"/>
  <c r="BA219" i="3"/>
  <c r="BA218" i="3" s="1"/>
  <c r="BA217" i="3" s="1"/>
  <c r="BB219" i="3"/>
  <c r="BB218" i="3" s="1"/>
  <c r="BB217" i="3" s="1"/>
  <c r="BC219" i="3"/>
  <c r="BC218" i="3" s="1"/>
  <c r="BC217" i="3" s="1"/>
  <c r="BD219" i="3"/>
  <c r="BD218" i="3" s="1"/>
  <c r="BD217" i="3" s="1"/>
  <c r="BA222" i="3"/>
  <c r="BA221" i="3" s="1"/>
  <c r="BA220" i="3" s="1"/>
  <c r="BB222" i="3"/>
  <c r="BB221" i="3" s="1"/>
  <c r="BB220" i="3" s="1"/>
  <c r="BC222" i="3"/>
  <c r="BC221" i="3" s="1"/>
  <c r="BC220" i="3" s="1"/>
  <c r="BD222" i="3"/>
  <c r="BD221" i="3" s="1"/>
  <c r="BD220" i="3" s="1"/>
  <c r="BA216" i="3"/>
  <c r="BA215" i="3" s="1"/>
  <c r="BA214" i="3" s="1"/>
  <c r="BC216" i="3"/>
  <c r="BC215" i="3" s="1"/>
  <c r="BC214" i="3" s="1"/>
  <c r="BD216" i="3"/>
  <c r="BD215" i="3" s="1"/>
  <c r="BD214" i="3" s="1"/>
  <c r="BA226" i="3"/>
  <c r="BA225" i="3" s="1"/>
  <c r="BA224" i="3" s="1"/>
  <c r="BC226" i="3"/>
  <c r="BC225" i="3" s="1"/>
  <c r="BC224" i="3" s="1"/>
  <c r="BD226" i="3"/>
  <c r="BD225" i="3" s="1"/>
  <c r="BD224" i="3" s="1"/>
  <c r="BA256" i="3"/>
  <c r="BA255" i="3" s="1"/>
  <c r="BA254" i="3" s="1"/>
  <c r="BC256" i="3"/>
  <c r="BC255" i="3" s="1"/>
  <c r="BC254" i="3" s="1"/>
  <c r="BD256" i="3"/>
  <c r="BD255" i="3" s="1"/>
  <c r="BD254" i="3" s="1"/>
  <c r="BA229" i="3"/>
  <c r="BA228" i="3" s="1"/>
  <c r="BA227" i="3" s="1"/>
  <c r="BB229" i="3"/>
  <c r="BB228" i="3" s="1"/>
  <c r="BB227" i="3" s="1"/>
  <c r="BD229" i="3"/>
  <c r="BD228" i="3" s="1"/>
  <c r="BD227" i="3" s="1"/>
  <c r="BA232" i="3"/>
  <c r="BA231" i="3" s="1"/>
  <c r="BA230" i="3" s="1"/>
  <c r="BB232" i="3"/>
  <c r="BB231" i="3" s="1"/>
  <c r="BB230" i="3" s="1"/>
  <c r="BD232" i="3"/>
  <c r="BD231" i="3" s="1"/>
  <c r="BD230" i="3" s="1"/>
  <c r="BA235" i="3"/>
  <c r="BA234" i="3" s="1"/>
  <c r="BA233" i="3" s="1"/>
  <c r="BB235" i="3"/>
  <c r="BB234" i="3" s="1"/>
  <c r="BB233" i="3" s="1"/>
  <c r="BD235" i="3"/>
  <c r="BD234" i="3" s="1"/>
  <c r="BD233" i="3" s="1"/>
  <c r="BA238" i="3"/>
  <c r="BA237" i="3" s="1"/>
  <c r="BA236" i="3" s="1"/>
  <c r="BB238" i="3"/>
  <c r="BB237" i="3" s="1"/>
  <c r="BB236" i="3" s="1"/>
  <c r="BD238" i="3"/>
  <c r="BD237" i="3" s="1"/>
  <c r="BD236" i="3" s="1"/>
  <c r="BA241" i="3"/>
  <c r="BA240" i="3" s="1"/>
  <c r="BA239" i="3" s="1"/>
  <c r="BB241" i="3"/>
  <c r="BB240" i="3" s="1"/>
  <c r="BB239" i="3" s="1"/>
  <c r="BD241" i="3"/>
  <c r="BD240" i="3" s="1"/>
  <c r="BD239" i="3" s="1"/>
  <c r="BA244" i="3"/>
  <c r="BA243" i="3" s="1"/>
  <c r="BA242" i="3" s="1"/>
  <c r="BB244" i="3"/>
  <c r="BB243" i="3" s="1"/>
  <c r="BB242" i="3" s="1"/>
  <c r="BC244" i="3"/>
  <c r="BC243" i="3" s="1"/>
  <c r="BC242" i="3" s="1"/>
  <c r="BD244" i="3"/>
  <c r="BD243" i="3" s="1"/>
  <c r="BD242" i="3" s="1"/>
  <c r="BA262" i="3"/>
  <c r="BA261" i="3" s="1"/>
  <c r="BA260" i="3" s="1"/>
  <c r="BB262" i="3"/>
  <c r="BB261" i="3" s="1"/>
  <c r="BB260" i="3" s="1"/>
  <c r="BC262" i="3"/>
  <c r="BC261" i="3" s="1"/>
  <c r="BC260" i="3" s="1"/>
  <c r="BD262" i="3"/>
  <c r="BD261" i="3" s="1"/>
  <c r="BD260" i="3" s="1"/>
  <c r="BA265" i="3"/>
  <c r="BA264" i="3" s="1"/>
  <c r="BA263" i="3" s="1"/>
  <c r="BB265" i="3"/>
  <c r="BB264" i="3" s="1"/>
  <c r="BB263" i="3" s="1"/>
  <c r="BC265" i="3"/>
  <c r="BC264" i="3" s="1"/>
  <c r="BC263" i="3" s="1"/>
  <c r="BD265" i="3"/>
  <c r="BD264" i="3" s="1"/>
  <c r="BD263" i="3" s="1"/>
  <c r="BA247" i="3"/>
  <c r="BA246" i="3" s="1"/>
  <c r="BA245" i="3" s="1"/>
  <c r="BB247" i="3"/>
  <c r="BB246" i="3" s="1"/>
  <c r="BB245" i="3" s="1"/>
  <c r="BC247" i="3"/>
  <c r="BC246" i="3" s="1"/>
  <c r="BC245" i="3" s="1"/>
  <c r="BD247" i="3"/>
  <c r="BD246" i="3" s="1"/>
  <c r="BD245" i="3" s="1"/>
  <c r="BA250" i="3"/>
  <c r="BA249" i="3" s="1"/>
  <c r="BA248" i="3" s="1"/>
  <c r="BB250" i="3"/>
  <c r="BB249" i="3" s="1"/>
  <c r="BB248" i="3" s="1"/>
  <c r="BC250" i="3"/>
  <c r="BC249" i="3" s="1"/>
  <c r="BC248" i="3" s="1"/>
  <c r="BD250" i="3"/>
  <c r="BD249" i="3" s="1"/>
  <c r="BD248" i="3" s="1"/>
  <c r="BA253" i="3"/>
  <c r="BA252" i="3" s="1"/>
  <c r="BA251" i="3" s="1"/>
  <c r="BC253" i="3"/>
  <c r="BC252" i="3" s="1"/>
  <c r="BC251" i="3" s="1"/>
  <c r="BD253" i="3"/>
  <c r="BD252" i="3" s="1"/>
  <c r="BD251" i="3" s="1"/>
  <c r="BA268" i="3"/>
  <c r="BA267" i="3" s="1"/>
  <c r="BA266" i="3" s="1"/>
  <c r="BB268" i="3"/>
  <c r="BB267" i="3" s="1"/>
  <c r="BB266" i="3" s="1"/>
  <c r="BC268" i="3"/>
  <c r="BC267" i="3" s="1"/>
  <c r="BC266" i="3" s="1"/>
  <c r="BD268" i="3"/>
  <c r="BD267" i="3" s="1"/>
  <c r="BD266" i="3" s="1"/>
  <c r="BA275" i="3"/>
  <c r="BA274" i="3" s="1"/>
  <c r="BA273" i="3" s="1"/>
  <c r="BB275" i="3"/>
  <c r="BB274" i="3" s="1"/>
  <c r="BB273" i="3" s="1"/>
  <c r="BD275" i="3"/>
  <c r="BD274" i="3" s="1"/>
  <c r="BD273" i="3" s="1"/>
  <c r="BA278" i="3"/>
  <c r="BA277" i="3" s="1"/>
  <c r="BA276" i="3" s="1"/>
  <c r="BB278" i="3"/>
  <c r="BB277" i="3" s="1"/>
  <c r="BB276" i="3" s="1"/>
  <c r="BD278" i="3"/>
  <c r="BD277" i="3" s="1"/>
  <c r="BD276" i="3" s="1"/>
  <c r="BA284" i="3"/>
  <c r="BA283" i="3" s="1"/>
  <c r="BA282" i="3" s="1"/>
  <c r="BC284" i="3"/>
  <c r="BC283" i="3" s="1"/>
  <c r="BC282" i="3" s="1"/>
  <c r="BD284" i="3"/>
  <c r="BD283" i="3" s="1"/>
  <c r="BD282" i="3" s="1"/>
  <c r="BA287" i="3"/>
  <c r="BA286" i="3" s="1"/>
  <c r="BA285" i="3" s="1"/>
  <c r="BB287" i="3"/>
  <c r="BB286" i="3" s="1"/>
  <c r="BB285" i="3" s="1"/>
  <c r="BD287" i="3"/>
  <c r="BD286" i="3" s="1"/>
  <c r="BD285" i="3" s="1"/>
  <c r="BA290" i="3"/>
  <c r="BA289" i="3" s="1"/>
  <c r="BA288" i="3" s="1"/>
  <c r="BB290" i="3"/>
  <c r="BB289" i="3" s="1"/>
  <c r="BB288" i="3" s="1"/>
  <c r="BD290" i="3"/>
  <c r="BD289" i="3" s="1"/>
  <c r="BD288" i="3" s="1"/>
  <c r="BA293" i="3"/>
  <c r="BA292" i="3" s="1"/>
  <c r="BA291" i="3" s="1"/>
  <c r="BB293" i="3"/>
  <c r="BB292" i="3" s="1"/>
  <c r="BB291" i="3" s="1"/>
  <c r="BD293" i="3"/>
  <c r="BD292" i="3" s="1"/>
  <c r="BD291" i="3" s="1"/>
  <c r="BA299" i="3"/>
  <c r="BA298" i="3" s="1"/>
  <c r="BA297" i="3" s="1"/>
  <c r="BB299" i="3"/>
  <c r="BB298" i="3" s="1"/>
  <c r="BB297" i="3" s="1"/>
  <c r="BD299" i="3"/>
  <c r="BD298" i="3" s="1"/>
  <c r="BD297" i="3" s="1"/>
  <c r="BA302" i="3"/>
  <c r="BA301" i="3" s="1"/>
  <c r="BA300" i="3" s="1"/>
  <c r="BB302" i="3"/>
  <c r="BB301" i="3" s="1"/>
  <c r="BB300" i="3" s="1"/>
  <c r="BD302" i="3"/>
  <c r="BD301" i="3" s="1"/>
  <c r="BD300" i="3" s="1"/>
  <c r="BA308" i="3"/>
  <c r="BA307" i="3" s="1"/>
  <c r="BA306" i="3" s="1"/>
  <c r="BC308" i="3"/>
  <c r="BC307" i="3" s="1"/>
  <c r="BC306" i="3" s="1"/>
  <c r="BD308" i="3"/>
  <c r="BD307" i="3" s="1"/>
  <c r="BD306" i="3" s="1"/>
  <c r="BA312" i="3"/>
  <c r="BA311" i="3" s="1"/>
  <c r="BB312" i="3"/>
  <c r="BB311" i="3" s="1"/>
  <c r="BD312" i="3"/>
  <c r="BD311" i="3" s="1"/>
  <c r="BA314" i="3"/>
  <c r="BA313" i="3" s="1"/>
  <c r="BB314" i="3"/>
  <c r="BB313" i="3" s="1"/>
  <c r="BD314" i="3"/>
  <c r="BD313" i="3" s="1"/>
  <c r="BA323" i="3"/>
  <c r="BA322" i="3" s="1"/>
  <c r="BA321" i="3" s="1"/>
  <c r="BB323" i="3"/>
  <c r="BB322" i="3" s="1"/>
  <c r="BB321" i="3" s="1"/>
  <c r="BD323" i="3"/>
  <c r="BD322" i="3" s="1"/>
  <c r="BD321" i="3" s="1"/>
  <c r="BA326" i="3"/>
  <c r="BA325" i="3" s="1"/>
  <c r="BB326" i="3"/>
  <c r="BB325" i="3" s="1"/>
  <c r="BD326" i="3"/>
  <c r="BD325" i="3" s="1"/>
  <c r="BA328" i="3"/>
  <c r="BA327" i="3" s="1"/>
  <c r="BB328" i="3"/>
  <c r="BB327" i="3" s="1"/>
  <c r="BD328" i="3"/>
  <c r="BD327" i="3" s="1"/>
  <c r="BA330" i="3"/>
  <c r="BA329" i="3" s="1"/>
  <c r="BB330" i="3"/>
  <c r="BB329" i="3" s="1"/>
  <c r="BD330" i="3"/>
  <c r="BD329" i="3" s="1"/>
  <c r="BA333" i="3"/>
  <c r="BA332" i="3" s="1"/>
  <c r="BA331" i="3" s="1"/>
  <c r="BC333" i="3"/>
  <c r="BC332" i="3" s="1"/>
  <c r="BC331" i="3" s="1"/>
  <c r="BD333" i="3"/>
  <c r="BD332" i="3" s="1"/>
  <c r="BD331" i="3" s="1"/>
  <c r="BA341" i="3"/>
  <c r="BA340" i="3" s="1"/>
  <c r="BA339" i="3" s="1"/>
  <c r="BC341" i="3"/>
  <c r="BC340" i="3" s="1"/>
  <c r="BC339" i="3" s="1"/>
  <c r="BD341" i="3"/>
  <c r="BD340" i="3" s="1"/>
  <c r="BD339" i="3" s="1"/>
  <c r="BA344" i="3"/>
  <c r="BA343" i="3" s="1"/>
  <c r="BA342" i="3" s="1"/>
  <c r="BB344" i="3"/>
  <c r="BB343" i="3" s="1"/>
  <c r="BB342" i="3" s="1"/>
  <c r="BD344" i="3"/>
  <c r="BD343" i="3" s="1"/>
  <c r="BD342" i="3" s="1"/>
  <c r="BA347" i="3"/>
  <c r="BA346" i="3" s="1"/>
  <c r="BA345" i="3" s="1"/>
  <c r="BB347" i="3"/>
  <c r="BB346" i="3" s="1"/>
  <c r="BB345" i="3" s="1"/>
  <c r="BD347" i="3"/>
  <c r="BD346" i="3" s="1"/>
  <c r="BD345" i="3" s="1"/>
  <c r="BA350" i="3"/>
  <c r="BA349" i="3" s="1"/>
  <c r="BB350" i="3"/>
  <c r="BB349" i="3" s="1"/>
  <c r="BD350" i="3"/>
  <c r="BD349" i="3" s="1"/>
  <c r="BA352" i="3"/>
  <c r="BA351" i="3" s="1"/>
  <c r="BB352" i="3"/>
  <c r="BB351" i="3" s="1"/>
  <c r="BD352" i="3"/>
  <c r="BD351" i="3" s="1"/>
  <c r="BA372" i="3"/>
  <c r="BA371" i="3" s="1"/>
  <c r="BA370" i="3" s="1"/>
  <c r="BB372" i="3"/>
  <c r="BB371" i="3" s="1"/>
  <c r="BB370" i="3" s="1"/>
  <c r="BD372" i="3"/>
  <c r="BD371" i="3" s="1"/>
  <c r="BD370" i="3" s="1"/>
  <c r="BB355" i="3"/>
  <c r="BB354" i="3" s="1"/>
  <c r="BC355" i="3"/>
  <c r="BC354" i="3" s="1"/>
  <c r="BB357" i="3"/>
  <c r="BB356" i="3" s="1"/>
  <c r="BC357" i="3"/>
  <c r="BC356" i="3" s="1"/>
  <c r="BA360" i="3"/>
  <c r="BA359" i="3" s="1"/>
  <c r="BA358" i="3" s="1"/>
  <c r="BB360" i="3"/>
  <c r="BB359" i="3" s="1"/>
  <c r="BB358" i="3" s="1"/>
  <c r="BC360" i="3"/>
  <c r="BC359" i="3" s="1"/>
  <c r="BC358" i="3" s="1"/>
  <c r="BD360" i="3"/>
  <c r="BD359" i="3" s="1"/>
  <c r="BD358" i="3" s="1"/>
  <c r="BA363" i="3"/>
  <c r="BA362" i="3" s="1"/>
  <c r="BA361" i="3" s="1"/>
  <c r="BB363" i="3"/>
  <c r="BB362" i="3" s="1"/>
  <c r="BB361" i="3" s="1"/>
  <c r="BC363" i="3"/>
  <c r="BC362" i="3" s="1"/>
  <c r="BC361" i="3" s="1"/>
  <c r="BD363" i="3"/>
  <c r="BD362" i="3" s="1"/>
  <c r="BD361" i="3" s="1"/>
  <c r="BA369" i="3"/>
  <c r="BA368" i="3" s="1"/>
  <c r="BA367" i="3" s="1"/>
  <c r="BB369" i="3"/>
  <c r="BB368" i="3" s="1"/>
  <c r="BB367" i="3" s="1"/>
  <c r="BC369" i="3"/>
  <c r="BC368" i="3" s="1"/>
  <c r="BC367" i="3" s="1"/>
  <c r="BD369" i="3"/>
  <c r="BD368" i="3" s="1"/>
  <c r="BD367" i="3" s="1"/>
  <c r="BA376" i="3"/>
  <c r="BA375" i="3" s="1"/>
  <c r="BA374" i="3" s="1"/>
  <c r="BA373" i="3" s="1"/>
  <c r="BB376" i="3"/>
  <c r="BB375" i="3" s="1"/>
  <c r="BB374" i="3" s="1"/>
  <c r="BB373" i="3" s="1"/>
  <c r="BD376" i="3"/>
  <c r="BD375" i="3" s="1"/>
  <c r="BD374" i="3" s="1"/>
  <c r="BD373" i="3" s="1"/>
  <c r="BA381" i="3"/>
  <c r="BA380" i="3" s="1"/>
  <c r="BA379" i="3" s="1"/>
  <c r="BA378" i="3" s="1"/>
  <c r="BB381" i="3"/>
  <c r="BB380" i="3" s="1"/>
  <c r="BB379" i="3" s="1"/>
  <c r="BB378" i="3" s="1"/>
  <c r="BD381" i="3"/>
  <c r="BD380" i="3" s="1"/>
  <c r="BD379" i="3" s="1"/>
  <c r="BD378" i="3" s="1"/>
  <c r="BA385" i="3"/>
  <c r="BA384" i="3" s="1"/>
  <c r="BA383" i="3" s="1"/>
  <c r="BA382" i="3" s="1"/>
  <c r="BC385" i="3"/>
  <c r="BC384" i="3" s="1"/>
  <c r="BC383" i="3" s="1"/>
  <c r="BC382" i="3" s="1"/>
  <c r="BD385" i="3"/>
  <c r="BD384" i="3" s="1"/>
  <c r="BD383" i="3" s="1"/>
  <c r="BD382" i="3" s="1"/>
  <c r="BA389" i="3"/>
  <c r="BA388" i="3" s="1"/>
  <c r="BA387" i="3" s="1"/>
  <c r="BC389" i="3"/>
  <c r="BC388" i="3" s="1"/>
  <c r="BC387" i="3" s="1"/>
  <c r="BD389" i="3"/>
  <c r="BD388" i="3" s="1"/>
  <c r="BD387" i="3" s="1"/>
  <c r="BA392" i="3"/>
  <c r="BA391" i="3" s="1"/>
  <c r="BA390" i="3" s="1"/>
  <c r="BB392" i="3"/>
  <c r="BB391" i="3" s="1"/>
  <c r="BB390" i="3" s="1"/>
  <c r="BC392" i="3"/>
  <c r="BC391" i="3" s="1"/>
  <c r="BC390" i="3" s="1"/>
  <c r="BD392" i="3"/>
  <c r="BD391" i="3" s="1"/>
  <c r="BD390" i="3" s="1"/>
  <c r="BA395" i="3"/>
  <c r="BA394" i="3" s="1"/>
  <c r="BA393" i="3" s="1"/>
  <c r="BC395" i="3"/>
  <c r="BC394" i="3" s="1"/>
  <c r="BC393" i="3" s="1"/>
  <c r="BD395" i="3"/>
  <c r="BD394" i="3" s="1"/>
  <c r="BD393" i="3" s="1"/>
  <c r="BA401" i="3"/>
  <c r="BC401" i="3"/>
  <c r="BD401" i="3"/>
  <c r="BA402" i="3"/>
  <c r="BC402" i="3"/>
  <c r="BD402" i="3"/>
  <c r="BA405" i="3"/>
  <c r="BA404" i="3" s="1"/>
  <c r="BA403" i="3" s="1"/>
  <c r="BC405" i="3"/>
  <c r="BC404" i="3" s="1"/>
  <c r="BC403" i="3" s="1"/>
  <c r="BD405" i="3"/>
  <c r="BD404" i="3" s="1"/>
  <c r="BD403" i="3" s="1"/>
  <c r="BA409" i="3"/>
  <c r="BA408" i="3" s="1"/>
  <c r="BA407" i="3" s="1"/>
  <c r="BC409" i="3"/>
  <c r="BC408" i="3" s="1"/>
  <c r="BC407" i="3" s="1"/>
  <c r="BD409" i="3"/>
  <c r="BD408" i="3" s="1"/>
  <c r="BD407" i="3" s="1"/>
  <c r="BA412" i="3"/>
  <c r="BA411" i="3" s="1"/>
  <c r="BA410" i="3" s="1"/>
  <c r="BB412" i="3"/>
  <c r="BB411" i="3" s="1"/>
  <c r="BB410" i="3" s="1"/>
  <c r="BD412" i="3"/>
  <c r="BD411" i="3" s="1"/>
  <c r="BD410" i="3" s="1"/>
  <c r="BA421" i="3"/>
  <c r="BA420" i="3" s="1"/>
  <c r="BB421" i="3"/>
  <c r="BB420" i="3" s="1"/>
  <c r="BD421" i="3"/>
  <c r="BD420" i="3" s="1"/>
  <c r="BA423" i="3"/>
  <c r="BA422" i="3" s="1"/>
  <c r="BB423" i="3"/>
  <c r="BB422" i="3" s="1"/>
  <c r="BD423" i="3"/>
  <c r="BD422" i="3" s="1"/>
  <c r="BA426" i="3"/>
  <c r="BA425" i="3" s="1"/>
  <c r="BB426" i="3"/>
  <c r="BB425" i="3" s="1"/>
  <c r="BD426" i="3"/>
  <c r="BD425" i="3" s="1"/>
  <c r="BA428" i="3"/>
  <c r="BA427" i="3" s="1"/>
  <c r="BB428" i="3"/>
  <c r="BB427" i="3" s="1"/>
  <c r="BD428" i="3"/>
  <c r="BD427" i="3" s="1"/>
  <c r="BA431" i="3"/>
  <c r="BA430" i="3" s="1"/>
  <c r="BA429" i="3" s="1"/>
  <c r="BB431" i="3"/>
  <c r="BB430" i="3" s="1"/>
  <c r="BB429" i="3" s="1"/>
  <c r="BD431" i="3"/>
  <c r="BD430" i="3" s="1"/>
  <c r="BD429" i="3" s="1"/>
  <c r="BB434" i="3"/>
  <c r="BB433" i="3" s="1"/>
  <c r="BC434" i="3"/>
  <c r="BC433" i="3" s="1"/>
  <c r="BB436" i="3"/>
  <c r="BB435" i="3" s="1"/>
  <c r="BC436" i="3"/>
  <c r="BC435" i="3" s="1"/>
  <c r="BA439" i="3"/>
  <c r="BA438" i="3" s="1"/>
  <c r="BA437" i="3" s="1"/>
  <c r="BB439" i="3"/>
  <c r="BB438" i="3" s="1"/>
  <c r="BB437" i="3" s="1"/>
  <c r="BC439" i="3"/>
  <c r="BC438" i="3" s="1"/>
  <c r="BC437" i="3" s="1"/>
  <c r="BD439" i="3"/>
  <c r="BD438" i="3" s="1"/>
  <c r="BD437" i="3" s="1"/>
  <c r="BA444" i="3"/>
  <c r="BA443" i="3" s="1"/>
  <c r="BA442" i="3" s="1"/>
  <c r="BA441" i="3" s="1"/>
  <c r="BC444" i="3"/>
  <c r="BC443" i="3" s="1"/>
  <c r="BC442" i="3" s="1"/>
  <c r="BC441" i="3" s="1"/>
  <c r="BD444" i="3"/>
  <c r="BD443" i="3" s="1"/>
  <c r="BD442" i="3" s="1"/>
  <c r="BD441" i="3" s="1"/>
  <c r="BA448" i="3"/>
  <c r="BA447" i="3" s="1"/>
  <c r="BA446" i="3" s="1"/>
  <c r="BA445" i="3" s="1"/>
  <c r="BB448" i="3"/>
  <c r="BB447" i="3" s="1"/>
  <c r="BB446" i="3" s="1"/>
  <c r="BB445" i="3" s="1"/>
  <c r="BD448" i="3"/>
  <c r="BD447" i="3" s="1"/>
  <c r="BD446" i="3" s="1"/>
  <c r="BD445" i="3" s="1"/>
  <c r="AF10" i="3"/>
  <c r="AG10" i="3"/>
  <c r="AI10" i="3"/>
  <c r="AF12" i="3"/>
  <c r="AF11" i="3" s="1"/>
  <c r="AG12" i="3"/>
  <c r="AG11" i="3" s="1"/>
  <c r="AI12" i="3"/>
  <c r="AI11" i="3" s="1"/>
  <c r="AF36" i="3"/>
  <c r="AF35" i="3" s="1"/>
  <c r="AF34" i="3" s="1"/>
  <c r="AG36" i="3"/>
  <c r="AG35" i="3" s="1"/>
  <c r="AG34" i="3" s="1"/>
  <c r="AI36" i="3"/>
  <c r="AI35" i="3" s="1"/>
  <c r="AI34" i="3" s="1"/>
  <c r="AF39" i="3"/>
  <c r="AF38" i="3" s="1"/>
  <c r="AG39" i="3"/>
  <c r="AG38" i="3" s="1"/>
  <c r="AI39" i="3"/>
  <c r="AI38" i="3" s="1"/>
  <c r="AF41" i="3"/>
  <c r="AF40" i="3" s="1"/>
  <c r="AG41" i="3"/>
  <c r="AG40" i="3" s="1"/>
  <c r="AI41" i="3"/>
  <c r="AI40" i="3" s="1"/>
  <c r="AF45" i="3"/>
  <c r="AF44" i="3" s="1"/>
  <c r="AG45" i="3"/>
  <c r="AG44" i="3" s="1"/>
  <c r="AI45" i="3"/>
  <c r="AI44" i="3" s="1"/>
  <c r="AF48" i="3"/>
  <c r="AF47" i="3" s="1"/>
  <c r="AF46" i="3" s="1"/>
  <c r="AG48" i="3"/>
  <c r="AG47" i="3" s="1"/>
  <c r="AG46" i="3" s="1"/>
  <c r="AI48" i="3"/>
  <c r="AI47" i="3" s="1"/>
  <c r="AI46" i="3" s="1"/>
  <c r="AF51" i="3"/>
  <c r="AF50" i="3" s="1"/>
  <c r="AF49" i="3" s="1"/>
  <c r="AG51" i="3"/>
  <c r="AG50" i="3" s="1"/>
  <c r="AG49" i="3" s="1"/>
  <c r="AI51" i="3"/>
  <c r="AI50" i="3" s="1"/>
  <c r="AI49" i="3" s="1"/>
  <c r="AF54" i="3"/>
  <c r="AF53" i="3" s="1"/>
  <c r="AF52" i="3" s="1"/>
  <c r="AG54" i="3"/>
  <c r="AG53" i="3" s="1"/>
  <c r="AG52" i="3" s="1"/>
  <c r="AI54" i="3"/>
  <c r="AI53" i="3" s="1"/>
  <c r="AI52" i="3" s="1"/>
  <c r="AG57" i="3"/>
  <c r="AG56" i="3" s="1"/>
  <c r="AG55" i="3" s="1"/>
  <c r="AH57" i="3"/>
  <c r="AH56" i="3" s="1"/>
  <c r="AH55" i="3" s="1"/>
  <c r="AF61" i="3"/>
  <c r="AF60" i="3" s="1"/>
  <c r="AF59" i="3" s="1"/>
  <c r="AF58" i="3" s="1"/>
  <c r="AH61" i="3"/>
  <c r="AH60" i="3" s="1"/>
  <c r="AH59" i="3" s="1"/>
  <c r="AH58" i="3" s="1"/>
  <c r="AI61" i="3"/>
  <c r="AI60" i="3" s="1"/>
  <c r="AI59" i="3" s="1"/>
  <c r="AI58" i="3" s="1"/>
  <c r="AF65" i="3"/>
  <c r="AF64" i="3" s="1"/>
  <c r="AG65" i="3"/>
  <c r="AG64" i="3" s="1"/>
  <c r="AI65" i="3"/>
  <c r="AI64" i="3" s="1"/>
  <c r="AF67" i="3"/>
  <c r="AF66" i="3" s="1"/>
  <c r="AG67" i="3"/>
  <c r="AG66" i="3" s="1"/>
  <c r="AI67" i="3"/>
  <c r="AI66" i="3" s="1"/>
  <c r="AG70" i="3"/>
  <c r="AG69" i="3" s="1"/>
  <c r="AG68" i="3" s="1"/>
  <c r="AH70" i="3"/>
  <c r="AH69" i="3" s="1"/>
  <c r="AH68" i="3" s="1"/>
  <c r="AF73" i="3"/>
  <c r="AF72" i="3" s="1"/>
  <c r="AF71" i="3" s="1"/>
  <c r="AG73" i="3"/>
  <c r="AG72" i="3" s="1"/>
  <c r="AG71" i="3" s="1"/>
  <c r="AI73" i="3"/>
  <c r="AI72" i="3" s="1"/>
  <c r="AI71" i="3" s="1"/>
  <c r="AF76" i="3"/>
  <c r="AF75" i="3" s="1"/>
  <c r="AF74" i="3" s="1"/>
  <c r="AG76" i="3"/>
  <c r="AG75" i="3" s="1"/>
  <c r="AG74" i="3" s="1"/>
  <c r="AI76" i="3"/>
  <c r="AI75" i="3" s="1"/>
  <c r="AI74" i="3" s="1"/>
  <c r="AG79" i="3"/>
  <c r="AG78" i="3" s="1"/>
  <c r="AG77" i="3" s="1"/>
  <c r="AH79" i="3"/>
  <c r="AH78" i="3" s="1"/>
  <c r="AH77" i="3" s="1"/>
  <c r="AF83" i="3"/>
  <c r="AF82" i="3" s="1"/>
  <c r="AF81" i="3" s="1"/>
  <c r="AF80" i="3" s="1"/>
  <c r="AG83" i="3"/>
  <c r="AG82" i="3" s="1"/>
  <c r="AG81" i="3" s="1"/>
  <c r="AG80" i="3" s="1"/>
  <c r="AI83" i="3"/>
  <c r="AI82" i="3" s="1"/>
  <c r="AI81" i="3" s="1"/>
  <c r="AI80" i="3" s="1"/>
  <c r="AF87" i="3"/>
  <c r="AF86" i="3" s="1"/>
  <c r="AF85" i="3" s="1"/>
  <c r="AH87" i="3"/>
  <c r="AH86" i="3" s="1"/>
  <c r="AH85" i="3" s="1"/>
  <c r="AI87" i="3"/>
  <c r="AI86" i="3" s="1"/>
  <c r="AI85" i="3" s="1"/>
  <c r="AF93" i="3"/>
  <c r="AF92" i="3" s="1"/>
  <c r="AF91" i="3" s="1"/>
  <c r="AG93" i="3"/>
  <c r="AG92" i="3" s="1"/>
  <c r="AG91" i="3" s="1"/>
  <c r="AI93" i="3"/>
  <c r="AI92" i="3" s="1"/>
  <c r="AI91" i="3" s="1"/>
  <c r="AF96" i="3"/>
  <c r="AF95" i="3" s="1"/>
  <c r="AF94" i="3" s="1"/>
  <c r="AG96" i="3"/>
  <c r="AG95" i="3" s="1"/>
  <c r="AG94" i="3" s="1"/>
  <c r="AI96" i="3"/>
  <c r="AI95" i="3" s="1"/>
  <c r="AI94" i="3" s="1"/>
  <c r="AF99" i="3"/>
  <c r="AF98" i="3" s="1"/>
  <c r="AF97" i="3" s="1"/>
  <c r="AG99" i="3"/>
  <c r="AG98" i="3" s="1"/>
  <c r="AG97" i="3" s="1"/>
  <c r="AI99" i="3"/>
  <c r="AI98" i="3" s="1"/>
  <c r="AI97" i="3" s="1"/>
  <c r="AF90" i="3"/>
  <c r="AF89" i="3" s="1"/>
  <c r="AF88" i="3" s="1"/>
  <c r="AG90" i="3"/>
  <c r="AG89" i="3" s="1"/>
  <c r="AG88" i="3" s="1"/>
  <c r="AI90" i="3"/>
  <c r="AI89" i="3" s="1"/>
  <c r="AI88" i="3" s="1"/>
  <c r="AF102" i="3"/>
  <c r="AF101" i="3" s="1"/>
  <c r="AF100" i="3" s="1"/>
  <c r="AG102" i="3"/>
  <c r="AG101" i="3" s="1"/>
  <c r="AG100" i="3" s="1"/>
  <c r="AI102" i="3"/>
  <c r="AI101" i="3" s="1"/>
  <c r="AI100" i="3" s="1"/>
  <c r="AF108" i="3"/>
  <c r="AF106" i="3" s="1"/>
  <c r="AG108" i="3"/>
  <c r="AG106" i="3" s="1"/>
  <c r="AH108" i="3"/>
  <c r="AH106" i="3" s="1"/>
  <c r="AI108" i="3"/>
  <c r="AI106" i="3" s="1"/>
  <c r="AF105" i="3"/>
  <c r="AF104" i="3" s="1"/>
  <c r="AF103" i="3" s="1"/>
  <c r="AH105" i="3"/>
  <c r="AH104" i="3" s="1"/>
  <c r="AH103" i="3" s="1"/>
  <c r="AI105" i="3"/>
  <c r="AI104" i="3" s="1"/>
  <c r="AI103" i="3" s="1"/>
  <c r="AG113" i="3"/>
  <c r="AG112" i="3" s="1"/>
  <c r="AH113" i="3"/>
  <c r="AH112" i="3" s="1"/>
  <c r="AG115" i="3"/>
  <c r="AG114" i="3" s="1"/>
  <c r="AH115" i="3"/>
  <c r="AH114" i="3" s="1"/>
  <c r="AF117" i="3"/>
  <c r="AF116" i="3" s="1"/>
  <c r="AH117" i="3"/>
  <c r="AH116" i="3" s="1"/>
  <c r="AI117" i="3"/>
  <c r="AI116" i="3" s="1"/>
  <c r="AF122" i="3"/>
  <c r="AF121" i="3" s="1"/>
  <c r="AG122" i="3"/>
  <c r="AG121" i="3" s="1"/>
  <c r="AI122" i="3"/>
  <c r="AI121" i="3" s="1"/>
  <c r="AF124" i="3"/>
  <c r="AF123" i="3" s="1"/>
  <c r="AG124" i="3"/>
  <c r="AG123" i="3" s="1"/>
  <c r="AI124" i="3"/>
  <c r="AI123" i="3" s="1"/>
  <c r="AF126" i="3"/>
  <c r="AF125" i="3" s="1"/>
  <c r="AG126" i="3"/>
  <c r="AG125" i="3" s="1"/>
  <c r="AI126" i="3"/>
  <c r="AI125" i="3" s="1"/>
  <c r="AF129" i="3"/>
  <c r="AF128" i="3" s="1"/>
  <c r="AF127" i="3" s="1"/>
  <c r="AG129" i="3"/>
  <c r="AG128" i="3" s="1"/>
  <c r="AG127" i="3" s="1"/>
  <c r="AI129" i="3"/>
  <c r="AI128" i="3" s="1"/>
  <c r="AI127" i="3" s="1"/>
  <c r="AF134" i="3"/>
  <c r="AF133" i="3" s="1"/>
  <c r="AF132" i="3" s="1"/>
  <c r="AF131" i="3" s="1"/>
  <c r="AH134" i="3"/>
  <c r="AH133" i="3" s="1"/>
  <c r="AH132" i="3" s="1"/>
  <c r="AH131" i="3" s="1"/>
  <c r="AI134" i="3"/>
  <c r="AI133" i="3" s="1"/>
  <c r="AI132" i="3" s="1"/>
  <c r="AI131" i="3" s="1"/>
  <c r="AF138" i="3"/>
  <c r="AF137" i="3" s="1"/>
  <c r="AF136" i="3" s="1"/>
  <c r="AG138" i="3"/>
  <c r="AG137" i="3" s="1"/>
  <c r="AG136" i="3" s="1"/>
  <c r="AI138" i="3"/>
  <c r="AI137" i="3" s="1"/>
  <c r="AI136" i="3" s="1"/>
  <c r="AF141" i="3"/>
  <c r="AF140" i="3" s="1"/>
  <c r="AF139" i="3" s="1"/>
  <c r="AG141" i="3"/>
  <c r="AG140" i="3" s="1"/>
  <c r="AG139" i="3" s="1"/>
  <c r="AI141" i="3"/>
  <c r="AI140" i="3" s="1"/>
  <c r="AI139" i="3" s="1"/>
  <c r="AF145" i="3"/>
  <c r="AF144" i="3" s="1"/>
  <c r="AF143" i="3" s="1"/>
  <c r="AF142" i="3" s="1"/>
  <c r="AG145" i="3"/>
  <c r="AG144" i="3" s="1"/>
  <c r="AG143" i="3" s="1"/>
  <c r="AG142" i="3" s="1"/>
  <c r="AI145" i="3"/>
  <c r="AI144" i="3" s="1"/>
  <c r="AI143" i="3" s="1"/>
  <c r="AI142" i="3" s="1"/>
  <c r="AF157" i="3"/>
  <c r="AF156" i="3" s="1"/>
  <c r="AF155" i="3" s="1"/>
  <c r="AG157" i="3"/>
  <c r="AG156" i="3" s="1"/>
  <c r="AG155" i="3" s="1"/>
  <c r="AI157" i="3"/>
  <c r="AI156" i="3" s="1"/>
  <c r="AI155" i="3" s="1"/>
  <c r="AF163" i="3"/>
  <c r="AF162" i="3" s="1"/>
  <c r="AF161" i="3" s="1"/>
  <c r="AG163" i="3"/>
  <c r="AG162" i="3" s="1"/>
  <c r="AG161" i="3" s="1"/>
  <c r="AI163" i="3"/>
  <c r="AI162" i="3" s="1"/>
  <c r="AI161" i="3" s="1"/>
  <c r="AF167" i="3"/>
  <c r="AF166" i="3" s="1"/>
  <c r="AF165" i="3" s="1"/>
  <c r="AG167" i="3"/>
  <c r="AG166" i="3" s="1"/>
  <c r="AG165" i="3" s="1"/>
  <c r="AI167" i="3"/>
  <c r="AI166" i="3" s="1"/>
  <c r="AI165" i="3" s="1"/>
  <c r="AF170" i="3"/>
  <c r="AF169" i="3" s="1"/>
  <c r="AF168" i="3" s="1"/>
  <c r="AG170" i="3"/>
  <c r="AG169" i="3" s="1"/>
  <c r="AG168" i="3" s="1"/>
  <c r="AI170" i="3"/>
  <c r="AI169" i="3" s="1"/>
  <c r="AI168" i="3" s="1"/>
  <c r="AF176" i="3"/>
  <c r="AF175" i="3" s="1"/>
  <c r="AF174" i="3" s="1"/>
  <c r="AG176" i="3"/>
  <c r="AG175" i="3" s="1"/>
  <c r="AG174" i="3" s="1"/>
  <c r="AI176" i="3"/>
  <c r="AI175" i="3" s="1"/>
  <c r="AI174" i="3" s="1"/>
  <c r="AF179" i="3"/>
  <c r="AF178" i="3" s="1"/>
  <c r="AF177" i="3" s="1"/>
  <c r="AG179" i="3"/>
  <c r="AG178" i="3" s="1"/>
  <c r="AG177" i="3" s="1"/>
  <c r="AH179" i="3"/>
  <c r="AH178" i="3" s="1"/>
  <c r="AH177" i="3" s="1"/>
  <c r="AI179" i="3"/>
  <c r="AI178" i="3" s="1"/>
  <c r="AI177" i="3" s="1"/>
  <c r="AF182" i="3"/>
  <c r="AF181" i="3" s="1"/>
  <c r="AF180" i="3" s="1"/>
  <c r="AG182" i="3"/>
  <c r="AG181" i="3" s="1"/>
  <c r="AG180" i="3" s="1"/>
  <c r="AH182" i="3"/>
  <c r="AH181" i="3" s="1"/>
  <c r="AH180" i="3" s="1"/>
  <c r="AI182" i="3"/>
  <c r="AI181" i="3" s="1"/>
  <c r="AI180" i="3" s="1"/>
  <c r="AF186" i="3"/>
  <c r="AF185" i="3" s="1"/>
  <c r="AF184" i="3" s="1"/>
  <c r="AF183" i="3" s="1"/>
  <c r="AG186" i="3"/>
  <c r="AG185" i="3" s="1"/>
  <c r="AG184" i="3" s="1"/>
  <c r="AG183" i="3" s="1"/>
  <c r="AH186" i="3"/>
  <c r="AH185" i="3" s="1"/>
  <c r="AH184" i="3" s="1"/>
  <c r="AH183" i="3" s="1"/>
  <c r="AI186" i="3"/>
  <c r="AI185" i="3" s="1"/>
  <c r="AI184" i="3" s="1"/>
  <c r="AI183" i="3" s="1"/>
  <c r="AF190" i="3"/>
  <c r="AG190" i="3"/>
  <c r="AH190" i="3"/>
  <c r="AI190" i="3"/>
  <c r="AF201" i="3"/>
  <c r="AF200" i="3" s="1"/>
  <c r="AF199" i="3" s="1"/>
  <c r="AH201" i="3"/>
  <c r="AH200" i="3" s="1"/>
  <c r="AH199" i="3" s="1"/>
  <c r="AI201" i="3"/>
  <c r="AI200" i="3" s="1"/>
  <c r="AI199" i="3" s="1"/>
  <c r="AF204" i="3"/>
  <c r="AF203" i="3" s="1"/>
  <c r="AF202" i="3" s="1"/>
  <c r="AG204" i="3"/>
  <c r="AG203" i="3" s="1"/>
  <c r="AG202" i="3" s="1"/>
  <c r="AI204" i="3"/>
  <c r="AI203" i="3" s="1"/>
  <c r="AI202" i="3" s="1"/>
  <c r="AF207" i="3"/>
  <c r="AF206" i="3" s="1"/>
  <c r="AF205" i="3" s="1"/>
  <c r="AG207" i="3"/>
  <c r="AG206" i="3" s="1"/>
  <c r="AG205" i="3" s="1"/>
  <c r="AI207" i="3"/>
  <c r="AI206" i="3" s="1"/>
  <c r="AI205" i="3" s="1"/>
  <c r="AF210" i="3"/>
  <c r="AF209" i="3" s="1"/>
  <c r="AF208" i="3" s="1"/>
  <c r="AG210" i="3"/>
  <c r="AG209" i="3" s="1"/>
  <c r="AG208" i="3" s="1"/>
  <c r="AI210" i="3"/>
  <c r="AI209" i="3" s="1"/>
  <c r="AI208" i="3" s="1"/>
  <c r="AF213" i="3"/>
  <c r="AF212" i="3" s="1"/>
  <c r="AF211" i="3" s="1"/>
  <c r="AG213" i="3"/>
  <c r="AG212" i="3" s="1"/>
  <c r="AG211" i="3" s="1"/>
  <c r="AI213" i="3"/>
  <c r="AI212" i="3" s="1"/>
  <c r="AI211" i="3" s="1"/>
  <c r="AF219" i="3"/>
  <c r="AF218" i="3" s="1"/>
  <c r="AF217" i="3" s="1"/>
  <c r="AG219" i="3"/>
  <c r="AG218" i="3" s="1"/>
  <c r="AG217" i="3" s="1"/>
  <c r="AH219" i="3"/>
  <c r="AH218" i="3" s="1"/>
  <c r="AH217" i="3" s="1"/>
  <c r="AI219" i="3"/>
  <c r="AI218" i="3" s="1"/>
  <c r="AI217" i="3" s="1"/>
  <c r="AF222" i="3"/>
  <c r="AF221" i="3" s="1"/>
  <c r="AF220" i="3" s="1"/>
  <c r="AG222" i="3"/>
  <c r="AG221" i="3" s="1"/>
  <c r="AG220" i="3" s="1"/>
  <c r="AH222" i="3"/>
  <c r="AH221" i="3" s="1"/>
  <c r="AH220" i="3" s="1"/>
  <c r="AI222" i="3"/>
  <c r="AI221" i="3" s="1"/>
  <c r="AI220" i="3" s="1"/>
  <c r="AF216" i="3"/>
  <c r="AF215" i="3" s="1"/>
  <c r="AF214" i="3" s="1"/>
  <c r="AH216" i="3"/>
  <c r="AH215" i="3" s="1"/>
  <c r="AH214" i="3" s="1"/>
  <c r="AI216" i="3"/>
  <c r="AI215" i="3" s="1"/>
  <c r="AI214" i="3" s="1"/>
  <c r="AF226" i="3"/>
  <c r="AF225" i="3" s="1"/>
  <c r="AF224" i="3" s="1"/>
  <c r="AH226" i="3"/>
  <c r="AH225" i="3" s="1"/>
  <c r="AH224" i="3" s="1"/>
  <c r="AI226" i="3"/>
  <c r="AI225" i="3" s="1"/>
  <c r="AI224" i="3" s="1"/>
  <c r="AF256" i="3"/>
  <c r="AF255" i="3" s="1"/>
  <c r="AF254" i="3" s="1"/>
  <c r="AH256" i="3"/>
  <c r="AH255" i="3" s="1"/>
  <c r="AH254" i="3" s="1"/>
  <c r="AI256" i="3"/>
  <c r="AI255" i="3" s="1"/>
  <c r="AI254" i="3" s="1"/>
  <c r="AF229" i="3"/>
  <c r="AF228" i="3" s="1"/>
  <c r="AF227" i="3" s="1"/>
  <c r="AG229" i="3"/>
  <c r="AG228" i="3" s="1"/>
  <c r="AG227" i="3" s="1"/>
  <c r="AI229" i="3"/>
  <c r="AI228" i="3" s="1"/>
  <c r="AI227" i="3" s="1"/>
  <c r="AF232" i="3"/>
  <c r="AF231" i="3" s="1"/>
  <c r="AF230" i="3" s="1"/>
  <c r="AG232" i="3"/>
  <c r="AG231" i="3" s="1"/>
  <c r="AG230" i="3" s="1"/>
  <c r="AI232" i="3"/>
  <c r="AI231" i="3" s="1"/>
  <c r="AI230" i="3" s="1"/>
  <c r="AF235" i="3"/>
  <c r="AF234" i="3" s="1"/>
  <c r="AF233" i="3" s="1"/>
  <c r="AG235" i="3"/>
  <c r="AG234" i="3" s="1"/>
  <c r="AG233" i="3" s="1"/>
  <c r="AI235" i="3"/>
  <c r="AI234" i="3" s="1"/>
  <c r="AI233" i="3" s="1"/>
  <c r="AF238" i="3"/>
  <c r="AF237" i="3" s="1"/>
  <c r="AF236" i="3" s="1"/>
  <c r="AG238" i="3"/>
  <c r="AG237" i="3" s="1"/>
  <c r="AG236" i="3" s="1"/>
  <c r="AI238" i="3"/>
  <c r="AI237" i="3" s="1"/>
  <c r="AI236" i="3" s="1"/>
  <c r="AF241" i="3"/>
  <c r="AF240" i="3" s="1"/>
  <c r="AF239" i="3" s="1"/>
  <c r="AG241" i="3"/>
  <c r="AG240" i="3" s="1"/>
  <c r="AG239" i="3" s="1"/>
  <c r="AI241" i="3"/>
  <c r="AI240" i="3" s="1"/>
  <c r="AI239" i="3" s="1"/>
  <c r="AF244" i="3"/>
  <c r="AF243" i="3" s="1"/>
  <c r="AF242" i="3" s="1"/>
  <c r="AG244" i="3"/>
  <c r="AG243" i="3" s="1"/>
  <c r="AG242" i="3" s="1"/>
  <c r="AH244" i="3"/>
  <c r="AH243" i="3" s="1"/>
  <c r="AH242" i="3" s="1"/>
  <c r="AI244" i="3"/>
  <c r="AI243" i="3" s="1"/>
  <c r="AI242" i="3" s="1"/>
  <c r="AF262" i="3"/>
  <c r="AF261" i="3" s="1"/>
  <c r="AF260" i="3" s="1"/>
  <c r="AG262" i="3"/>
  <c r="AG261" i="3" s="1"/>
  <c r="AG260" i="3" s="1"/>
  <c r="AH262" i="3"/>
  <c r="AH261" i="3" s="1"/>
  <c r="AH260" i="3" s="1"/>
  <c r="AI262" i="3"/>
  <c r="AI261" i="3" s="1"/>
  <c r="AI260" i="3" s="1"/>
  <c r="AF265" i="3"/>
  <c r="AF264" i="3" s="1"/>
  <c r="AF263" i="3" s="1"/>
  <c r="AG265" i="3"/>
  <c r="AG264" i="3" s="1"/>
  <c r="AG263" i="3" s="1"/>
  <c r="AH265" i="3"/>
  <c r="AH264" i="3" s="1"/>
  <c r="AH263" i="3" s="1"/>
  <c r="AI265" i="3"/>
  <c r="AI264" i="3" s="1"/>
  <c r="AI263" i="3" s="1"/>
  <c r="AF247" i="3"/>
  <c r="AF246" i="3" s="1"/>
  <c r="AF245" i="3" s="1"/>
  <c r="AG247" i="3"/>
  <c r="AG246" i="3" s="1"/>
  <c r="AG245" i="3" s="1"/>
  <c r="AH247" i="3"/>
  <c r="AH246" i="3" s="1"/>
  <c r="AH245" i="3" s="1"/>
  <c r="AI247" i="3"/>
  <c r="AI246" i="3" s="1"/>
  <c r="AI245" i="3" s="1"/>
  <c r="AF250" i="3"/>
  <c r="AF249" i="3" s="1"/>
  <c r="AF248" i="3" s="1"/>
  <c r="AG250" i="3"/>
  <c r="AG249" i="3" s="1"/>
  <c r="AG248" i="3" s="1"/>
  <c r="AH250" i="3"/>
  <c r="AH249" i="3" s="1"/>
  <c r="AH248" i="3" s="1"/>
  <c r="AI250" i="3"/>
  <c r="AI249" i="3" s="1"/>
  <c r="AI248" i="3" s="1"/>
  <c r="AF253" i="3"/>
  <c r="AF252" i="3" s="1"/>
  <c r="AF251" i="3" s="1"/>
  <c r="AH253" i="3"/>
  <c r="AH252" i="3" s="1"/>
  <c r="AH251" i="3" s="1"/>
  <c r="AI253" i="3"/>
  <c r="AI252" i="3" s="1"/>
  <c r="AI251" i="3" s="1"/>
  <c r="AF268" i="3"/>
  <c r="AF267" i="3" s="1"/>
  <c r="AF266" i="3" s="1"/>
  <c r="AG268" i="3"/>
  <c r="AG267" i="3" s="1"/>
  <c r="AG266" i="3" s="1"/>
  <c r="AH268" i="3"/>
  <c r="AH267" i="3" s="1"/>
  <c r="AH266" i="3" s="1"/>
  <c r="AI268" i="3"/>
  <c r="AI267" i="3" s="1"/>
  <c r="AI266" i="3" s="1"/>
  <c r="AF275" i="3"/>
  <c r="AF274" i="3" s="1"/>
  <c r="AF273" i="3" s="1"/>
  <c r="AG275" i="3"/>
  <c r="AG274" i="3" s="1"/>
  <c r="AG273" i="3" s="1"/>
  <c r="AI275" i="3"/>
  <c r="AI274" i="3" s="1"/>
  <c r="AI273" i="3" s="1"/>
  <c r="AF278" i="3"/>
  <c r="AF277" i="3" s="1"/>
  <c r="AF276" i="3" s="1"/>
  <c r="AG278" i="3"/>
  <c r="AG277" i="3" s="1"/>
  <c r="AG276" i="3" s="1"/>
  <c r="AI278" i="3"/>
  <c r="AI277" i="3" s="1"/>
  <c r="AI276" i="3" s="1"/>
  <c r="AF284" i="3"/>
  <c r="AF283" i="3" s="1"/>
  <c r="AF282" i="3" s="1"/>
  <c r="AH284" i="3"/>
  <c r="AH283" i="3" s="1"/>
  <c r="AH282" i="3" s="1"/>
  <c r="AI284" i="3"/>
  <c r="AI283" i="3" s="1"/>
  <c r="AI282" i="3" s="1"/>
  <c r="AF287" i="3"/>
  <c r="AF286" i="3" s="1"/>
  <c r="AF285" i="3" s="1"/>
  <c r="AG287" i="3"/>
  <c r="AG286" i="3" s="1"/>
  <c r="AG285" i="3" s="1"/>
  <c r="AI287" i="3"/>
  <c r="AI286" i="3" s="1"/>
  <c r="AI285" i="3" s="1"/>
  <c r="AF290" i="3"/>
  <c r="AF289" i="3" s="1"/>
  <c r="AF288" i="3" s="1"/>
  <c r="AG290" i="3"/>
  <c r="AG289" i="3" s="1"/>
  <c r="AG288" i="3" s="1"/>
  <c r="AI290" i="3"/>
  <c r="AI289" i="3" s="1"/>
  <c r="AI288" i="3" s="1"/>
  <c r="AF293" i="3"/>
  <c r="AF292" i="3" s="1"/>
  <c r="AF291" i="3" s="1"/>
  <c r="AG293" i="3"/>
  <c r="AG292" i="3" s="1"/>
  <c r="AG291" i="3" s="1"/>
  <c r="AI293" i="3"/>
  <c r="AI292" i="3" s="1"/>
  <c r="AI291" i="3" s="1"/>
  <c r="AF299" i="3"/>
  <c r="AF298" i="3" s="1"/>
  <c r="AF297" i="3" s="1"/>
  <c r="AG299" i="3"/>
  <c r="AG298" i="3" s="1"/>
  <c r="AG297" i="3" s="1"/>
  <c r="AI299" i="3"/>
  <c r="AI298" i="3" s="1"/>
  <c r="AI297" i="3" s="1"/>
  <c r="AF302" i="3"/>
  <c r="AF301" i="3" s="1"/>
  <c r="AF300" i="3" s="1"/>
  <c r="AG302" i="3"/>
  <c r="AG301" i="3" s="1"/>
  <c r="AG300" i="3" s="1"/>
  <c r="AI302" i="3"/>
  <c r="AI301" i="3" s="1"/>
  <c r="AI300" i="3" s="1"/>
  <c r="AF308" i="3"/>
  <c r="AF307" i="3" s="1"/>
  <c r="AF306" i="3" s="1"/>
  <c r="AH308" i="3"/>
  <c r="AH307" i="3" s="1"/>
  <c r="AH306" i="3" s="1"/>
  <c r="AI308" i="3"/>
  <c r="AI307" i="3" s="1"/>
  <c r="AI306" i="3" s="1"/>
  <c r="AF312" i="3"/>
  <c r="AF311" i="3" s="1"/>
  <c r="AG312" i="3"/>
  <c r="AG311" i="3" s="1"/>
  <c r="AI312" i="3"/>
  <c r="AI311" i="3" s="1"/>
  <c r="AF314" i="3"/>
  <c r="AF313" i="3" s="1"/>
  <c r="AG314" i="3"/>
  <c r="AG313" i="3" s="1"/>
  <c r="AI314" i="3"/>
  <c r="AI313" i="3" s="1"/>
  <c r="AF323" i="3"/>
  <c r="AF322" i="3" s="1"/>
  <c r="AF321" i="3" s="1"/>
  <c r="AG323" i="3"/>
  <c r="AG322" i="3" s="1"/>
  <c r="AG321" i="3" s="1"/>
  <c r="AI323" i="3"/>
  <c r="AI322" i="3" s="1"/>
  <c r="AI321" i="3" s="1"/>
  <c r="AF326" i="3"/>
  <c r="AF325" i="3" s="1"/>
  <c r="AG326" i="3"/>
  <c r="AG325" i="3" s="1"/>
  <c r="AI326" i="3"/>
  <c r="AI325" i="3" s="1"/>
  <c r="AF328" i="3"/>
  <c r="AF327" i="3" s="1"/>
  <c r="AG328" i="3"/>
  <c r="AG327" i="3" s="1"/>
  <c r="AI328" i="3"/>
  <c r="AI327" i="3" s="1"/>
  <c r="AF330" i="3"/>
  <c r="AF329" i="3" s="1"/>
  <c r="AG330" i="3"/>
  <c r="AG329" i="3" s="1"/>
  <c r="AI330" i="3"/>
  <c r="AI329" i="3" s="1"/>
  <c r="AF333" i="3"/>
  <c r="AF332" i="3" s="1"/>
  <c r="AF331" i="3" s="1"/>
  <c r="AH333" i="3"/>
  <c r="AH332" i="3" s="1"/>
  <c r="AH331" i="3" s="1"/>
  <c r="AI333" i="3"/>
  <c r="AI332" i="3" s="1"/>
  <c r="AI331" i="3" s="1"/>
  <c r="AF341" i="3"/>
  <c r="AF340" i="3" s="1"/>
  <c r="AF339" i="3" s="1"/>
  <c r="AH341" i="3"/>
  <c r="AH340" i="3" s="1"/>
  <c r="AH339" i="3" s="1"/>
  <c r="AI341" i="3"/>
  <c r="AI340" i="3" s="1"/>
  <c r="AI339" i="3" s="1"/>
  <c r="AF344" i="3"/>
  <c r="AF343" i="3" s="1"/>
  <c r="AF342" i="3" s="1"/>
  <c r="AG344" i="3"/>
  <c r="AG343" i="3" s="1"/>
  <c r="AG342" i="3" s="1"/>
  <c r="AI344" i="3"/>
  <c r="AI343" i="3" s="1"/>
  <c r="AI342" i="3" s="1"/>
  <c r="AF347" i="3"/>
  <c r="AF346" i="3" s="1"/>
  <c r="AF345" i="3" s="1"/>
  <c r="AG347" i="3"/>
  <c r="AG346" i="3" s="1"/>
  <c r="AG345" i="3" s="1"/>
  <c r="AI347" i="3"/>
  <c r="AI346" i="3" s="1"/>
  <c r="AI345" i="3" s="1"/>
  <c r="AF350" i="3"/>
  <c r="AF349" i="3" s="1"/>
  <c r="AG350" i="3"/>
  <c r="AG349" i="3" s="1"/>
  <c r="AI350" i="3"/>
  <c r="AI349" i="3" s="1"/>
  <c r="AF352" i="3"/>
  <c r="AF351" i="3" s="1"/>
  <c r="AG352" i="3"/>
  <c r="AG351" i="3" s="1"/>
  <c r="AI352" i="3"/>
  <c r="AI351" i="3" s="1"/>
  <c r="AF372" i="3"/>
  <c r="AF371" i="3" s="1"/>
  <c r="AF370" i="3" s="1"/>
  <c r="AG372" i="3"/>
  <c r="AG371" i="3" s="1"/>
  <c r="AG370" i="3" s="1"/>
  <c r="AI372" i="3"/>
  <c r="AI371" i="3" s="1"/>
  <c r="AI370" i="3" s="1"/>
  <c r="AG355" i="3"/>
  <c r="AG354" i="3" s="1"/>
  <c r="AH355" i="3"/>
  <c r="AH354" i="3" s="1"/>
  <c r="AG357" i="3"/>
  <c r="AG356" i="3" s="1"/>
  <c r="AH357" i="3"/>
  <c r="AH356" i="3" s="1"/>
  <c r="AF360" i="3"/>
  <c r="AF359" i="3" s="1"/>
  <c r="AF358" i="3" s="1"/>
  <c r="AG360" i="3"/>
  <c r="AG359" i="3" s="1"/>
  <c r="AG358" i="3" s="1"/>
  <c r="AH360" i="3"/>
  <c r="AH359" i="3" s="1"/>
  <c r="AH358" i="3" s="1"/>
  <c r="AI360" i="3"/>
  <c r="AI359" i="3" s="1"/>
  <c r="AI358" i="3" s="1"/>
  <c r="AF363" i="3"/>
  <c r="AF362" i="3" s="1"/>
  <c r="AF361" i="3" s="1"/>
  <c r="AG363" i="3"/>
  <c r="AG362" i="3" s="1"/>
  <c r="AG361" i="3" s="1"/>
  <c r="AH363" i="3"/>
  <c r="AH362" i="3" s="1"/>
  <c r="AH361" i="3" s="1"/>
  <c r="AI363" i="3"/>
  <c r="AI362" i="3" s="1"/>
  <c r="AI361" i="3" s="1"/>
  <c r="AF369" i="3"/>
  <c r="AF368" i="3" s="1"/>
  <c r="AF367" i="3" s="1"/>
  <c r="AG369" i="3"/>
  <c r="AG368" i="3" s="1"/>
  <c r="AG367" i="3" s="1"/>
  <c r="AH369" i="3"/>
  <c r="AH368" i="3" s="1"/>
  <c r="AH367" i="3" s="1"/>
  <c r="AI369" i="3"/>
  <c r="AI368" i="3" s="1"/>
  <c r="AI367" i="3" s="1"/>
  <c r="AF376" i="3"/>
  <c r="AF375" i="3" s="1"/>
  <c r="AF374" i="3" s="1"/>
  <c r="AF373" i="3" s="1"/>
  <c r="AG376" i="3"/>
  <c r="AG375" i="3" s="1"/>
  <c r="AG374" i="3" s="1"/>
  <c r="AG373" i="3" s="1"/>
  <c r="AI376" i="3"/>
  <c r="AI375" i="3" s="1"/>
  <c r="AI374" i="3" s="1"/>
  <c r="AI373" i="3" s="1"/>
  <c r="AF381" i="3"/>
  <c r="AF380" i="3" s="1"/>
  <c r="AF379" i="3" s="1"/>
  <c r="AF378" i="3" s="1"/>
  <c r="AG381" i="3"/>
  <c r="AG380" i="3" s="1"/>
  <c r="AG379" i="3" s="1"/>
  <c r="AG378" i="3" s="1"/>
  <c r="AI381" i="3"/>
  <c r="AI380" i="3" s="1"/>
  <c r="AI379" i="3" s="1"/>
  <c r="AI378" i="3" s="1"/>
  <c r="AF385" i="3"/>
  <c r="AF384" i="3" s="1"/>
  <c r="AF383" i="3" s="1"/>
  <c r="AF382" i="3" s="1"/>
  <c r="AH385" i="3"/>
  <c r="AH384" i="3" s="1"/>
  <c r="AH383" i="3" s="1"/>
  <c r="AH382" i="3" s="1"/>
  <c r="AI385" i="3"/>
  <c r="AI384" i="3" s="1"/>
  <c r="AI383" i="3" s="1"/>
  <c r="AI382" i="3" s="1"/>
  <c r="AF389" i="3"/>
  <c r="AF388" i="3" s="1"/>
  <c r="AF387" i="3" s="1"/>
  <c r="AH389" i="3"/>
  <c r="AH388" i="3" s="1"/>
  <c r="AH387" i="3" s="1"/>
  <c r="AI389" i="3"/>
  <c r="AI388" i="3" s="1"/>
  <c r="AI387" i="3" s="1"/>
  <c r="AF392" i="3"/>
  <c r="AF391" i="3" s="1"/>
  <c r="AF390" i="3" s="1"/>
  <c r="AG392" i="3"/>
  <c r="AG391" i="3" s="1"/>
  <c r="AG390" i="3" s="1"/>
  <c r="AH392" i="3"/>
  <c r="AH391" i="3" s="1"/>
  <c r="AH390" i="3" s="1"/>
  <c r="AI392" i="3"/>
  <c r="AI391" i="3" s="1"/>
  <c r="AI390" i="3" s="1"/>
  <c r="AF395" i="3"/>
  <c r="AF394" i="3" s="1"/>
  <c r="AF393" i="3" s="1"/>
  <c r="AH395" i="3"/>
  <c r="AH394" i="3" s="1"/>
  <c r="AH393" i="3" s="1"/>
  <c r="AI395" i="3"/>
  <c r="AI394" i="3" s="1"/>
  <c r="AI393" i="3" s="1"/>
  <c r="AF401" i="3"/>
  <c r="AH401" i="3"/>
  <c r="AI401" i="3"/>
  <c r="AF402" i="3"/>
  <c r="AH402" i="3"/>
  <c r="AI402" i="3"/>
  <c r="AF405" i="3"/>
  <c r="AF404" i="3" s="1"/>
  <c r="AF403" i="3" s="1"/>
  <c r="AH405" i="3"/>
  <c r="AH404" i="3" s="1"/>
  <c r="AH403" i="3" s="1"/>
  <c r="AI405" i="3"/>
  <c r="AI404" i="3" s="1"/>
  <c r="AI403" i="3" s="1"/>
  <c r="AF409" i="3"/>
  <c r="AF408" i="3" s="1"/>
  <c r="AF407" i="3" s="1"/>
  <c r="AH409" i="3"/>
  <c r="AH408" i="3" s="1"/>
  <c r="AH407" i="3" s="1"/>
  <c r="AI409" i="3"/>
  <c r="AI408" i="3" s="1"/>
  <c r="AI407" i="3" s="1"/>
  <c r="AF412" i="3"/>
  <c r="AF411" i="3" s="1"/>
  <c r="AF410" i="3" s="1"/>
  <c r="AG412" i="3"/>
  <c r="AG411" i="3" s="1"/>
  <c r="AG410" i="3" s="1"/>
  <c r="AI412" i="3"/>
  <c r="AI411" i="3" s="1"/>
  <c r="AI410" i="3" s="1"/>
  <c r="AF421" i="3"/>
  <c r="AF420" i="3" s="1"/>
  <c r="AG421" i="3"/>
  <c r="AG420" i="3" s="1"/>
  <c r="AI421" i="3"/>
  <c r="AI420" i="3" s="1"/>
  <c r="AF423" i="3"/>
  <c r="AF422" i="3" s="1"/>
  <c r="AG423" i="3"/>
  <c r="AG422" i="3" s="1"/>
  <c r="AI423" i="3"/>
  <c r="AI422" i="3" s="1"/>
  <c r="AF426" i="3"/>
  <c r="AF425" i="3" s="1"/>
  <c r="AG426" i="3"/>
  <c r="AG425" i="3" s="1"/>
  <c r="AI426" i="3"/>
  <c r="AI425" i="3" s="1"/>
  <c r="AF428" i="3"/>
  <c r="AF427" i="3" s="1"/>
  <c r="AG428" i="3"/>
  <c r="AG427" i="3" s="1"/>
  <c r="AI428" i="3"/>
  <c r="AI427" i="3" s="1"/>
  <c r="AF431" i="3"/>
  <c r="AF430" i="3" s="1"/>
  <c r="AF429" i="3" s="1"/>
  <c r="AG431" i="3"/>
  <c r="AG430" i="3" s="1"/>
  <c r="AG429" i="3" s="1"/>
  <c r="AI431" i="3"/>
  <c r="AI430" i="3" s="1"/>
  <c r="AI429" i="3" s="1"/>
  <c r="AG434" i="3"/>
  <c r="AG433" i="3" s="1"/>
  <c r="AH434" i="3"/>
  <c r="AH433" i="3" s="1"/>
  <c r="AG436" i="3"/>
  <c r="AG435" i="3" s="1"/>
  <c r="AH436" i="3"/>
  <c r="AH435" i="3" s="1"/>
  <c r="AF439" i="3"/>
  <c r="AF438" i="3" s="1"/>
  <c r="AF437" i="3" s="1"/>
  <c r="AG439" i="3"/>
  <c r="AG438" i="3" s="1"/>
  <c r="AG437" i="3" s="1"/>
  <c r="AH439" i="3"/>
  <c r="AH438" i="3" s="1"/>
  <c r="AH437" i="3" s="1"/>
  <c r="AI439" i="3"/>
  <c r="AI438" i="3" s="1"/>
  <c r="AI437" i="3" s="1"/>
  <c r="AF444" i="3"/>
  <c r="AF443" i="3" s="1"/>
  <c r="AF442" i="3" s="1"/>
  <c r="AF441" i="3" s="1"/>
  <c r="AH444" i="3"/>
  <c r="AH443" i="3" s="1"/>
  <c r="AH442" i="3" s="1"/>
  <c r="AH441" i="3" s="1"/>
  <c r="AI444" i="3"/>
  <c r="AI443" i="3" s="1"/>
  <c r="AI442" i="3" s="1"/>
  <c r="AI441" i="3" s="1"/>
  <c r="AF448" i="3"/>
  <c r="AF447" i="3" s="1"/>
  <c r="AF446" i="3" s="1"/>
  <c r="AF445" i="3" s="1"/>
  <c r="AG448" i="3"/>
  <c r="AG447" i="3" s="1"/>
  <c r="AG446" i="3" s="1"/>
  <c r="AG445" i="3" s="1"/>
  <c r="AI448" i="3"/>
  <c r="AI447" i="3" s="1"/>
  <c r="AI446" i="3" s="1"/>
  <c r="AI445" i="3" s="1"/>
  <c r="CQ474" i="1"/>
  <c r="AD214" i="1"/>
  <c r="CB474" i="1"/>
  <c r="CJ474" i="1" s="1"/>
  <c r="CA474" i="1"/>
  <c r="BV474" i="1"/>
  <c r="BZ474" i="1" s="1"/>
  <c r="BX473" i="1"/>
  <c r="BW473" i="1"/>
  <c r="BW472" i="1" s="1"/>
  <c r="CC471" i="1"/>
  <c r="CK471" i="1" s="1"/>
  <c r="CA471" i="1"/>
  <c r="CI471" i="1" s="1"/>
  <c r="BZ471" i="1"/>
  <c r="BX471" i="1"/>
  <c r="BX470" i="1" s="1"/>
  <c r="BX469" i="1" s="1"/>
  <c r="BY470" i="1"/>
  <c r="BY469" i="1" s="1"/>
  <c r="BW470" i="1"/>
  <c r="BW469" i="1" s="1"/>
  <c r="BV470" i="1"/>
  <c r="BV469" i="1" s="1"/>
  <c r="CC468" i="1"/>
  <c r="CK468" i="1" s="1"/>
  <c r="CA468" i="1"/>
  <c r="CI468" i="1" s="1"/>
  <c r="BZ468" i="1"/>
  <c r="BX468" i="1"/>
  <c r="BY467" i="1"/>
  <c r="BY466" i="1" s="1"/>
  <c r="BW467" i="1"/>
  <c r="BV467" i="1"/>
  <c r="BV466" i="1" s="1"/>
  <c r="CC462" i="1"/>
  <c r="CK462" i="1" s="1"/>
  <c r="CA462" i="1"/>
  <c r="CI462" i="1" s="1"/>
  <c r="BZ462" i="1"/>
  <c r="BX462" i="1"/>
  <c r="BY461" i="1"/>
  <c r="BW461" i="1"/>
  <c r="BV461" i="1"/>
  <c r="CC460" i="1"/>
  <c r="CK460" i="1" s="1"/>
  <c r="CA460" i="1"/>
  <c r="CI460" i="1" s="1"/>
  <c r="BZ460" i="1"/>
  <c r="BX460" i="1"/>
  <c r="BY459" i="1"/>
  <c r="BW459" i="1"/>
  <c r="BV459" i="1"/>
  <c r="CC454" i="1"/>
  <c r="CK454" i="1" s="1"/>
  <c r="CA454" i="1"/>
  <c r="CI454" i="1" s="1"/>
  <c r="BZ454" i="1"/>
  <c r="BX454" i="1"/>
  <c r="BY453" i="1"/>
  <c r="BY452" i="1" s="1"/>
  <c r="BY451" i="1" s="1"/>
  <c r="BW453" i="1"/>
  <c r="BV453" i="1"/>
  <c r="CC450" i="1"/>
  <c r="CK450" i="1" s="1"/>
  <c r="CB450" i="1"/>
  <c r="CJ450" i="1" s="1"/>
  <c r="BZ450" i="1"/>
  <c r="BW450" i="1"/>
  <c r="BY449" i="1"/>
  <c r="BX449" i="1"/>
  <c r="BV449" i="1"/>
  <c r="BV448" i="1" s="1"/>
  <c r="CC445" i="1"/>
  <c r="CK445" i="1" s="1"/>
  <c r="CA445" i="1"/>
  <c r="CI445" i="1" s="1"/>
  <c r="BY444" i="1"/>
  <c r="BX444" i="1"/>
  <c r="BW444" i="1"/>
  <c r="BV444" i="1"/>
  <c r="BY443" i="1"/>
  <c r="BX443" i="1"/>
  <c r="BW443" i="1"/>
  <c r="BW442" i="1" s="1"/>
  <c r="BV443" i="1"/>
  <c r="BV442" i="1" s="1"/>
  <c r="BY442" i="1"/>
  <c r="CC441" i="1"/>
  <c r="CK441" i="1" s="1"/>
  <c r="CA441" i="1"/>
  <c r="CI441" i="1" s="1"/>
  <c r="BZ441" i="1"/>
  <c r="BX441" i="1"/>
  <c r="BY440" i="1"/>
  <c r="BW440" i="1"/>
  <c r="BW439" i="1" s="1"/>
  <c r="BV440" i="1"/>
  <c r="CB437" i="1"/>
  <c r="CJ437" i="1" s="1"/>
  <c r="CA437" i="1"/>
  <c r="BV437" i="1"/>
  <c r="BY437" i="1" s="1"/>
  <c r="BX436" i="1"/>
  <c r="BX435" i="1" s="1"/>
  <c r="BW436" i="1"/>
  <c r="CC434" i="1"/>
  <c r="CK434" i="1" s="1"/>
  <c r="CA434" i="1"/>
  <c r="CI434" i="1" s="1"/>
  <c r="BZ434" i="1"/>
  <c r="BX434" i="1"/>
  <c r="BY433" i="1"/>
  <c r="BW433" i="1"/>
  <c r="BV433" i="1"/>
  <c r="CC432" i="1"/>
  <c r="CK432" i="1" s="1"/>
  <c r="CA432" i="1"/>
  <c r="CI432" i="1" s="1"/>
  <c r="BZ432" i="1"/>
  <c r="CH432" i="1" s="1"/>
  <c r="BX432" i="1"/>
  <c r="BY431" i="1"/>
  <c r="BW431" i="1"/>
  <c r="BV431" i="1"/>
  <c r="CC426" i="1"/>
  <c r="CK426" i="1" s="1"/>
  <c r="CB426" i="1"/>
  <c r="CJ426" i="1" s="1"/>
  <c r="BZ426" i="1"/>
  <c r="CH426" i="1" s="1"/>
  <c r="BW426" i="1"/>
  <c r="BY425" i="1"/>
  <c r="BY424" i="1" s="1"/>
  <c r="BY423" i="1" s="1"/>
  <c r="BX425" i="1"/>
  <c r="BX424" i="1" s="1"/>
  <c r="BX423" i="1" s="1"/>
  <c r="BV425" i="1"/>
  <c r="BV424" i="1" s="1"/>
  <c r="BV423" i="1" s="1"/>
  <c r="CC422" i="1"/>
  <c r="CK422" i="1" s="1"/>
  <c r="CB422" i="1"/>
  <c r="CJ422" i="1" s="1"/>
  <c r="BZ422" i="1"/>
  <c r="CH422" i="1" s="1"/>
  <c r="BW422" i="1"/>
  <c r="BY421" i="1"/>
  <c r="BY420" i="1" s="1"/>
  <c r="BX421" i="1"/>
  <c r="BV421" i="1"/>
  <c r="BV420" i="1" s="1"/>
  <c r="CC419" i="1"/>
  <c r="CK419" i="1" s="1"/>
  <c r="CB419" i="1"/>
  <c r="CJ419" i="1" s="1"/>
  <c r="BZ419" i="1"/>
  <c r="CH419" i="1" s="1"/>
  <c r="BW419" i="1"/>
  <c r="CC418" i="1"/>
  <c r="CK418" i="1" s="1"/>
  <c r="CB418" i="1"/>
  <c r="CJ418" i="1" s="1"/>
  <c r="BZ418" i="1"/>
  <c r="CH418" i="1" s="1"/>
  <c r="BW418" i="1"/>
  <c r="BY417" i="1"/>
  <c r="BY416" i="1" s="1"/>
  <c r="BX417" i="1"/>
  <c r="BX416" i="1" s="1"/>
  <c r="BV417" i="1"/>
  <c r="BV416" i="1" s="1"/>
  <c r="CC412" i="1"/>
  <c r="CK412" i="1" s="1"/>
  <c r="CB412" i="1"/>
  <c r="CJ412" i="1" s="1"/>
  <c r="BZ412" i="1"/>
  <c r="CH412" i="1" s="1"/>
  <c r="BW412" i="1"/>
  <c r="BY411" i="1"/>
  <c r="BX411" i="1"/>
  <c r="BV411" i="1"/>
  <c r="BV410" i="1" s="1"/>
  <c r="CC408" i="1"/>
  <c r="CB408" i="1"/>
  <c r="BZ408" i="1"/>
  <c r="BW408" i="1"/>
  <c r="BY407" i="1"/>
  <c r="BY406" i="1" s="1"/>
  <c r="BY405" i="1" s="1"/>
  <c r="BX407" i="1"/>
  <c r="BX406" i="1" s="1"/>
  <c r="BV407" i="1"/>
  <c r="BV406" i="1" s="1"/>
  <c r="CC403" i="1"/>
  <c r="CK403" i="1" s="1"/>
  <c r="CB403" i="1"/>
  <c r="CJ403" i="1" s="1"/>
  <c r="BZ403" i="1"/>
  <c r="CH403" i="1" s="1"/>
  <c r="BW403" i="1"/>
  <c r="BW402" i="1" s="1"/>
  <c r="BW401" i="1" s="1"/>
  <c r="BY402" i="1"/>
  <c r="BY401" i="1" s="1"/>
  <c r="BX402" i="1"/>
  <c r="BX401" i="1" s="1"/>
  <c r="BV402" i="1"/>
  <c r="BV401" i="1" s="1"/>
  <c r="CC400" i="1"/>
  <c r="CK400" i="1" s="1"/>
  <c r="CA400" i="1"/>
  <c r="CI400" i="1" s="1"/>
  <c r="BZ400" i="1"/>
  <c r="CH400" i="1" s="1"/>
  <c r="BX400" i="1"/>
  <c r="BX399" i="1" s="1"/>
  <c r="BY399" i="1"/>
  <c r="BW399" i="1"/>
  <c r="BV399" i="1"/>
  <c r="CC398" i="1"/>
  <c r="CK398" i="1" s="1"/>
  <c r="CA398" i="1"/>
  <c r="CI398" i="1" s="1"/>
  <c r="BZ398" i="1"/>
  <c r="CH398" i="1" s="1"/>
  <c r="BX398" i="1"/>
  <c r="BX397" i="1" s="1"/>
  <c r="BY397" i="1"/>
  <c r="BW397" i="1"/>
  <c r="BV397" i="1"/>
  <c r="CC396" i="1"/>
  <c r="CK396" i="1" s="1"/>
  <c r="CA396" i="1"/>
  <c r="CI396" i="1" s="1"/>
  <c r="BZ396" i="1"/>
  <c r="CH396" i="1" s="1"/>
  <c r="BX396" i="1"/>
  <c r="BX395" i="1" s="1"/>
  <c r="BY395" i="1"/>
  <c r="BW395" i="1"/>
  <c r="BV395" i="1"/>
  <c r="CC393" i="1"/>
  <c r="CK393" i="1" s="1"/>
  <c r="CA393" i="1"/>
  <c r="CI393" i="1" s="1"/>
  <c r="BZ393" i="1"/>
  <c r="CH393" i="1" s="1"/>
  <c r="BX393" i="1"/>
  <c r="BY392" i="1"/>
  <c r="BY391" i="1" s="1"/>
  <c r="BW392" i="1"/>
  <c r="BW391" i="1" s="1"/>
  <c r="BV392" i="1"/>
  <c r="BV391" i="1" s="1"/>
  <c r="CC384" i="1"/>
  <c r="CK384" i="1" s="1"/>
  <c r="CA384" i="1"/>
  <c r="CI384" i="1" s="1"/>
  <c r="BZ384" i="1"/>
  <c r="CH384" i="1" s="1"/>
  <c r="BX384" i="1"/>
  <c r="BX383" i="1" s="1"/>
  <c r="BY383" i="1"/>
  <c r="BW383" i="1"/>
  <c r="BV383" i="1"/>
  <c r="CC382" i="1"/>
  <c r="CK382" i="1" s="1"/>
  <c r="CA382" i="1"/>
  <c r="CI382" i="1" s="1"/>
  <c r="BZ382" i="1"/>
  <c r="CH382" i="1" s="1"/>
  <c r="BX382" i="1"/>
  <c r="BX381" i="1" s="1"/>
  <c r="BY381" i="1"/>
  <c r="BW381" i="1"/>
  <c r="BV381" i="1"/>
  <c r="CC378" i="1"/>
  <c r="CK378" i="1" s="1"/>
  <c r="CK308" i="3" s="1"/>
  <c r="CK307" i="3" s="1"/>
  <c r="CK306" i="3" s="1"/>
  <c r="CB378" i="1"/>
  <c r="CJ378" i="1" s="1"/>
  <c r="CJ308" i="3" s="1"/>
  <c r="CJ307" i="3" s="1"/>
  <c r="CJ306" i="3" s="1"/>
  <c r="BZ378" i="1"/>
  <c r="CH378" i="1" s="1"/>
  <c r="CH308" i="3" s="1"/>
  <c r="CH307" i="3" s="1"/>
  <c r="CH306" i="3" s="1"/>
  <c r="BW378" i="1"/>
  <c r="BY377" i="1"/>
  <c r="BX377" i="1"/>
  <c r="BV377" i="1"/>
  <c r="BV376" i="1" s="1"/>
  <c r="CC372" i="1"/>
  <c r="CK372" i="1" s="1"/>
  <c r="CA372" i="1"/>
  <c r="CI372" i="1" s="1"/>
  <c r="BZ372" i="1"/>
  <c r="CH372" i="1" s="1"/>
  <c r="BX372" i="1"/>
  <c r="BY371" i="1"/>
  <c r="BW371" i="1"/>
  <c r="BW370" i="1" s="1"/>
  <c r="BV371" i="1"/>
  <c r="BV370" i="1" s="1"/>
  <c r="CC369" i="1"/>
  <c r="CK369" i="1" s="1"/>
  <c r="CA369" i="1"/>
  <c r="CI369" i="1" s="1"/>
  <c r="BZ369" i="1"/>
  <c r="CH369" i="1" s="1"/>
  <c r="BX369" i="1"/>
  <c r="BY368" i="1"/>
  <c r="BW368" i="1"/>
  <c r="BW367" i="1" s="1"/>
  <c r="BV368" i="1"/>
  <c r="BV367" i="1" s="1"/>
  <c r="CC363" i="1"/>
  <c r="CA363" i="1"/>
  <c r="BZ363" i="1"/>
  <c r="CH363" i="1" s="1"/>
  <c r="CH293" i="3" s="1"/>
  <c r="CH292" i="3" s="1"/>
  <c r="CH291" i="3" s="1"/>
  <c r="BX363" i="1"/>
  <c r="BX293" i="3" s="1"/>
  <c r="BX292" i="3" s="1"/>
  <c r="BX291" i="3" s="1"/>
  <c r="BY362" i="1"/>
  <c r="BY361" i="1" s="1"/>
  <c r="BW362" i="1"/>
  <c r="BW361" i="1" s="1"/>
  <c r="BV362" i="1"/>
  <c r="BV361" i="1" s="1"/>
  <c r="CC360" i="1"/>
  <c r="CA360" i="1"/>
  <c r="BZ360" i="1"/>
  <c r="CH360" i="1" s="1"/>
  <c r="CH290" i="3" s="1"/>
  <c r="CH289" i="3" s="1"/>
  <c r="CH288" i="3" s="1"/>
  <c r="BX360" i="1"/>
  <c r="BX290" i="3" s="1"/>
  <c r="BX289" i="3" s="1"/>
  <c r="BX288" i="3" s="1"/>
  <c r="BY359" i="1"/>
  <c r="BY358" i="1" s="1"/>
  <c r="BW359" i="1"/>
  <c r="BW358" i="1" s="1"/>
  <c r="BV359" i="1"/>
  <c r="BV358" i="1" s="1"/>
  <c r="CC357" i="1"/>
  <c r="CK357" i="1" s="1"/>
  <c r="CA357" i="1"/>
  <c r="CI357" i="1" s="1"/>
  <c r="BX357" i="1"/>
  <c r="BY356" i="1"/>
  <c r="BY355" i="1" s="1"/>
  <c r="BW356" i="1"/>
  <c r="BW355" i="1" s="1"/>
  <c r="BV356" i="1"/>
  <c r="BV355" i="1" s="1"/>
  <c r="CC353" i="1"/>
  <c r="CK353" i="1" s="1"/>
  <c r="CB353" i="1"/>
  <c r="CJ353" i="1" s="1"/>
  <c r="CA353" i="1"/>
  <c r="CI353" i="1" s="1"/>
  <c r="BZ353" i="1"/>
  <c r="BY352" i="1"/>
  <c r="BY351" i="1" s="1"/>
  <c r="BX352" i="1"/>
  <c r="BX351" i="1" s="1"/>
  <c r="BW352" i="1"/>
  <c r="BW351" i="1" s="1"/>
  <c r="BV352" i="1"/>
  <c r="CC338" i="1"/>
  <c r="CB338" i="1"/>
  <c r="BZ338" i="1"/>
  <c r="CH338" i="1" s="1"/>
  <c r="BW338" i="1"/>
  <c r="BW253" i="3" s="1"/>
  <c r="BW252" i="3" s="1"/>
  <c r="BW251" i="3" s="1"/>
  <c r="BY337" i="1"/>
  <c r="BY336" i="1" s="1"/>
  <c r="BX337" i="1"/>
  <c r="BX336" i="1" s="1"/>
  <c r="BV337" i="1"/>
  <c r="BV336" i="1" s="1"/>
  <c r="CC335" i="1"/>
  <c r="CK335" i="1" s="1"/>
  <c r="BY334" i="1"/>
  <c r="BX334" i="1"/>
  <c r="BW334" i="1"/>
  <c r="BV334" i="1"/>
  <c r="BV333" i="1" s="1"/>
  <c r="BY333" i="1"/>
  <c r="BX333" i="1"/>
  <c r="BW333" i="1"/>
  <c r="CC332" i="1"/>
  <c r="CK332" i="1" s="1"/>
  <c r="CB332" i="1"/>
  <c r="CJ332" i="1" s="1"/>
  <c r="CA332" i="1"/>
  <c r="CI332" i="1" s="1"/>
  <c r="BZ332" i="1"/>
  <c r="BY331" i="1"/>
  <c r="BY330" i="1" s="1"/>
  <c r="BX331" i="1"/>
  <c r="BX330" i="1" s="1"/>
  <c r="BW331" i="1"/>
  <c r="BV331" i="1"/>
  <c r="BV330" i="1" s="1"/>
  <c r="CC350" i="1"/>
  <c r="CK350" i="1" s="1"/>
  <c r="CB350" i="1"/>
  <c r="CJ350" i="1" s="1"/>
  <c r="CA350" i="1"/>
  <c r="CI350" i="1" s="1"/>
  <c r="BZ350" i="1"/>
  <c r="BY348" i="1"/>
  <c r="BV348" i="1"/>
  <c r="BX348" i="1"/>
  <c r="BW348" i="1"/>
  <c r="CC347" i="1"/>
  <c r="CK347" i="1" s="1"/>
  <c r="CB347" i="1"/>
  <c r="CJ347" i="1" s="1"/>
  <c r="CA347" i="1"/>
  <c r="CI347" i="1" s="1"/>
  <c r="BZ347" i="1"/>
  <c r="BY346" i="1"/>
  <c r="BX346" i="1"/>
  <c r="BX345" i="1" s="1"/>
  <c r="BW346" i="1"/>
  <c r="BV346" i="1"/>
  <c r="BV345" i="1" s="1"/>
  <c r="CC329" i="1"/>
  <c r="CK329" i="1" s="1"/>
  <c r="CB329" i="1"/>
  <c r="CJ329" i="1" s="1"/>
  <c r="CA329" i="1"/>
  <c r="CI329" i="1" s="1"/>
  <c r="BY328" i="1"/>
  <c r="BY327" i="1" s="1"/>
  <c r="BX328" i="1"/>
  <c r="BX327" i="1" s="1"/>
  <c r="BW328" i="1"/>
  <c r="BV328" i="1"/>
  <c r="BV327" i="1" s="1"/>
  <c r="CC326" i="1"/>
  <c r="CK326" i="1" s="1"/>
  <c r="CA326" i="1"/>
  <c r="CI326" i="1" s="1"/>
  <c r="BZ326" i="1"/>
  <c r="CH326" i="1" s="1"/>
  <c r="BX326" i="1"/>
  <c r="BY325" i="1"/>
  <c r="BY324" i="1" s="1"/>
  <c r="BW325" i="1"/>
  <c r="BW324" i="1" s="1"/>
  <c r="BV325" i="1"/>
  <c r="BV324" i="1" s="1"/>
  <c r="CC323" i="1"/>
  <c r="CA323" i="1"/>
  <c r="BZ323" i="1"/>
  <c r="CH323" i="1" s="1"/>
  <c r="CH238" i="3" s="1"/>
  <c r="CH237" i="3" s="1"/>
  <c r="CH236" i="3" s="1"/>
  <c r="BX323" i="1"/>
  <c r="BY322" i="1"/>
  <c r="BY321" i="1" s="1"/>
  <c r="BW322" i="1"/>
  <c r="BW321" i="1" s="1"/>
  <c r="BV322" i="1"/>
  <c r="CC320" i="1"/>
  <c r="CA320" i="1"/>
  <c r="BZ320" i="1"/>
  <c r="CH320" i="1" s="1"/>
  <c r="CH235" i="3" s="1"/>
  <c r="CH234" i="3" s="1"/>
  <c r="CH233" i="3" s="1"/>
  <c r="BX320" i="1"/>
  <c r="BX235" i="3" s="1"/>
  <c r="BX234" i="3" s="1"/>
  <c r="BX233" i="3" s="1"/>
  <c r="BY319" i="1"/>
  <c r="BW319" i="1"/>
  <c r="BW318" i="1" s="1"/>
  <c r="BV319" i="1"/>
  <c r="BV318" i="1" s="1"/>
  <c r="CC317" i="1"/>
  <c r="CA317" i="1"/>
  <c r="BZ317" i="1"/>
  <c r="CH317" i="1" s="1"/>
  <c r="CH232" i="3" s="1"/>
  <c r="CH231" i="3" s="1"/>
  <c r="CH230" i="3" s="1"/>
  <c r="BX317" i="1"/>
  <c r="BX232" i="3" s="1"/>
  <c r="BX231" i="3" s="1"/>
  <c r="BX230" i="3" s="1"/>
  <c r="BY316" i="1"/>
  <c r="BY315" i="1" s="1"/>
  <c r="BW316" i="1"/>
  <c r="BW315" i="1" s="1"/>
  <c r="BV316" i="1"/>
  <c r="BV315" i="1" s="1"/>
  <c r="CC314" i="1"/>
  <c r="CK314" i="1" s="1"/>
  <c r="CA314" i="1"/>
  <c r="CI314" i="1" s="1"/>
  <c r="BZ314" i="1"/>
  <c r="CH314" i="1" s="1"/>
  <c r="BX314" i="1"/>
  <c r="BY313" i="1"/>
  <c r="BY312" i="1" s="1"/>
  <c r="BW313" i="1"/>
  <c r="BW312" i="1" s="1"/>
  <c r="BV313" i="1"/>
  <c r="CC341" i="1"/>
  <c r="CK341" i="1" s="1"/>
  <c r="CB341" i="1"/>
  <c r="CJ341" i="1" s="1"/>
  <c r="BZ341" i="1"/>
  <c r="CH341" i="1" s="1"/>
  <c r="BW341" i="1"/>
  <c r="BY340" i="1"/>
  <c r="BY339" i="1" s="1"/>
  <c r="BX340" i="1"/>
  <c r="BX339" i="1" s="1"/>
  <c r="BV340" i="1"/>
  <c r="BV339" i="1" s="1"/>
  <c r="CC311" i="1"/>
  <c r="CK311" i="1" s="1"/>
  <c r="CB311" i="1"/>
  <c r="CJ311" i="1" s="1"/>
  <c r="BZ311" i="1"/>
  <c r="CH311" i="1" s="1"/>
  <c r="BW311" i="1"/>
  <c r="BW310" i="1" s="1"/>
  <c r="BW309" i="1" s="1"/>
  <c r="BY310" i="1"/>
  <c r="BY309" i="1" s="1"/>
  <c r="BX310" i="1"/>
  <c r="BV310" i="1"/>
  <c r="BV309" i="1" s="1"/>
  <c r="CC301" i="1"/>
  <c r="CB301" i="1"/>
  <c r="BZ301" i="1"/>
  <c r="CH301" i="1" s="1"/>
  <c r="CH216" i="3" s="1"/>
  <c r="CH215" i="3" s="1"/>
  <c r="CH214" i="3" s="1"/>
  <c r="BW301" i="1"/>
  <c r="BY300" i="1"/>
  <c r="BX300" i="1"/>
  <c r="BV300" i="1"/>
  <c r="BV299" i="1" s="1"/>
  <c r="CC307" i="1"/>
  <c r="CK307" i="1" s="1"/>
  <c r="CB307" i="1"/>
  <c r="CJ307" i="1" s="1"/>
  <c r="CA307" i="1"/>
  <c r="CI307" i="1" s="1"/>
  <c r="BZ307" i="1"/>
  <c r="CH307" i="1" s="1"/>
  <c r="BY306" i="1"/>
  <c r="BX306" i="1"/>
  <c r="BX305" i="1" s="1"/>
  <c r="BW306" i="1"/>
  <c r="BW305" i="1" s="1"/>
  <c r="BV306" i="1"/>
  <c r="BV305" i="1" s="1"/>
  <c r="CC304" i="1"/>
  <c r="CB304" i="1"/>
  <c r="CA304" i="1"/>
  <c r="BZ304" i="1"/>
  <c r="CH304" i="1" s="1"/>
  <c r="CH219" i="3" s="1"/>
  <c r="CH218" i="3" s="1"/>
  <c r="CH217" i="3" s="1"/>
  <c r="BY303" i="1"/>
  <c r="BX303" i="1"/>
  <c r="BX302" i="1" s="1"/>
  <c r="BW303" i="1"/>
  <c r="BW302" i="1" s="1"/>
  <c r="BV303" i="1"/>
  <c r="BV302" i="1" s="1"/>
  <c r="BY302" i="1"/>
  <c r="CC298" i="1"/>
  <c r="CA298" i="1"/>
  <c r="BZ298" i="1"/>
  <c r="CH298" i="1" s="1"/>
  <c r="CH213" i="3" s="1"/>
  <c r="CH212" i="3" s="1"/>
  <c r="CH211" i="3" s="1"/>
  <c r="BX298" i="1"/>
  <c r="BY297" i="1"/>
  <c r="BW297" i="1"/>
  <c r="BW296" i="1" s="1"/>
  <c r="BV297" i="1"/>
  <c r="BV296" i="1" s="1"/>
  <c r="CC295" i="1"/>
  <c r="CK295" i="1" s="1"/>
  <c r="CA295" i="1"/>
  <c r="CI295" i="1" s="1"/>
  <c r="BZ295" i="1"/>
  <c r="CH295" i="1" s="1"/>
  <c r="BX295" i="1"/>
  <c r="BX294" i="1" s="1"/>
  <c r="BX293" i="1" s="1"/>
  <c r="BY294" i="1"/>
  <c r="BY293" i="1" s="1"/>
  <c r="BW294" i="1"/>
  <c r="BW293" i="1" s="1"/>
  <c r="BV294" i="1"/>
  <c r="BV293" i="1" s="1"/>
  <c r="CC292" i="1"/>
  <c r="CK292" i="1" s="1"/>
  <c r="CA292" i="1"/>
  <c r="CI292" i="1" s="1"/>
  <c r="BZ292" i="1"/>
  <c r="CH292" i="1" s="1"/>
  <c r="BX292" i="1"/>
  <c r="BX291" i="1" s="1"/>
  <c r="BY291" i="1"/>
  <c r="BY290" i="1" s="1"/>
  <c r="BW291" i="1"/>
  <c r="BW290" i="1" s="1"/>
  <c r="BV291" i="1"/>
  <c r="BV290" i="1" s="1"/>
  <c r="CC289" i="1"/>
  <c r="CK289" i="1" s="1"/>
  <c r="CA289" i="1"/>
  <c r="CI289" i="1" s="1"/>
  <c r="BZ289" i="1"/>
  <c r="CH289" i="1" s="1"/>
  <c r="BX289" i="1"/>
  <c r="BX288" i="1" s="1"/>
  <c r="BY288" i="1"/>
  <c r="BY287" i="1" s="1"/>
  <c r="BW288" i="1"/>
  <c r="BW287" i="1" s="1"/>
  <c r="BV288" i="1"/>
  <c r="BV287" i="1" s="1"/>
  <c r="CC286" i="1"/>
  <c r="CK286" i="1" s="1"/>
  <c r="CA286" i="1"/>
  <c r="CI286" i="1" s="1"/>
  <c r="BZ286" i="1"/>
  <c r="CH286" i="1" s="1"/>
  <c r="BX286" i="1"/>
  <c r="BY285" i="1"/>
  <c r="BY284" i="1" s="1"/>
  <c r="BW285" i="1"/>
  <c r="BW284" i="1" s="1"/>
  <c r="BV285" i="1"/>
  <c r="BV284" i="1" s="1"/>
  <c r="CC283" i="1"/>
  <c r="CK283" i="1" s="1"/>
  <c r="CB283" i="1"/>
  <c r="CJ283" i="1" s="1"/>
  <c r="BZ283" i="1"/>
  <c r="CH283" i="1" s="1"/>
  <c r="BW283" i="1"/>
  <c r="BW282" i="1" s="1"/>
  <c r="BY282" i="1"/>
  <c r="BY281" i="1" s="1"/>
  <c r="BX282" i="1"/>
  <c r="BX281" i="1" s="1"/>
  <c r="BV282" i="1"/>
  <c r="BV281" i="1" s="1"/>
  <c r="CC276" i="1"/>
  <c r="CK276" i="1" s="1"/>
  <c r="CB276" i="1"/>
  <c r="CJ276" i="1" s="1"/>
  <c r="CA276" i="1"/>
  <c r="CI276" i="1" s="1"/>
  <c r="BZ276" i="1"/>
  <c r="BY275" i="1"/>
  <c r="BX275" i="1"/>
  <c r="BX274" i="1" s="1"/>
  <c r="BW275" i="1"/>
  <c r="BW274" i="1" s="1"/>
  <c r="BV275" i="1"/>
  <c r="BV274" i="1" s="1"/>
  <c r="BY274" i="1"/>
  <c r="CB273" i="1"/>
  <c r="CJ273" i="1" s="1"/>
  <c r="CA273" i="1"/>
  <c r="BV273" i="1"/>
  <c r="BY273" i="1" s="1"/>
  <c r="BX272" i="1"/>
  <c r="BW272" i="1"/>
  <c r="CB271" i="1"/>
  <c r="CJ271" i="1" s="1"/>
  <c r="CA271" i="1"/>
  <c r="BV271" i="1"/>
  <c r="BZ271" i="1" s="1"/>
  <c r="BX270" i="1"/>
  <c r="BW270" i="1"/>
  <c r="CC268" i="1"/>
  <c r="CK268" i="1" s="1"/>
  <c r="CA268" i="1"/>
  <c r="CI268" i="1" s="1"/>
  <c r="BZ268" i="1"/>
  <c r="CH268" i="1" s="1"/>
  <c r="BX268" i="1"/>
  <c r="BY267" i="1"/>
  <c r="BY266" i="1" s="1"/>
  <c r="BW267" i="1"/>
  <c r="BW266" i="1" s="1"/>
  <c r="BV267" i="1"/>
  <c r="CC265" i="1"/>
  <c r="CK265" i="1" s="1"/>
  <c r="CA265" i="1"/>
  <c r="CI265" i="1" s="1"/>
  <c r="BZ265" i="1"/>
  <c r="CH265" i="1" s="1"/>
  <c r="BX265" i="1"/>
  <c r="BY264" i="1"/>
  <c r="BW264" i="1"/>
  <c r="BV264" i="1"/>
  <c r="CC263" i="1"/>
  <c r="CK263" i="1" s="1"/>
  <c r="CA263" i="1"/>
  <c r="CI263" i="1" s="1"/>
  <c r="BZ263" i="1"/>
  <c r="CH263" i="1" s="1"/>
  <c r="BX263" i="1"/>
  <c r="BX262" i="1" s="1"/>
  <c r="BY262" i="1"/>
  <c r="BW262" i="1"/>
  <c r="BV262" i="1"/>
  <c r="CC260" i="1"/>
  <c r="CK260" i="1" s="1"/>
  <c r="CA260" i="1"/>
  <c r="CI260" i="1" s="1"/>
  <c r="BZ260" i="1"/>
  <c r="CH260" i="1" s="1"/>
  <c r="BX260" i="1"/>
  <c r="BX259" i="1" s="1"/>
  <c r="BY259" i="1"/>
  <c r="BW259" i="1"/>
  <c r="BV259" i="1"/>
  <c r="CC258" i="1"/>
  <c r="CK258" i="1" s="1"/>
  <c r="CA258" i="1"/>
  <c r="CI258" i="1" s="1"/>
  <c r="BZ258" i="1"/>
  <c r="CH258" i="1" s="1"/>
  <c r="BX258" i="1"/>
  <c r="BY257" i="1"/>
  <c r="BW257" i="1"/>
  <c r="BV257" i="1"/>
  <c r="CC251" i="1"/>
  <c r="CK251" i="1" s="1"/>
  <c r="CA251" i="1"/>
  <c r="CI251" i="1" s="1"/>
  <c r="BZ251" i="1"/>
  <c r="CH251" i="1" s="1"/>
  <c r="BX251" i="1"/>
  <c r="BX250" i="1" s="1"/>
  <c r="BX249" i="1" s="1"/>
  <c r="BX248" i="1" s="1"/>
  <c r="BY250" i="1"/>
  <c r="BY249" i="1" s="1"/>
  <c r="BY248" i="1" s="1"/>
  <c r="BW250" i="1"/>
  <c r="BW249" i="1" s="1"/>
  <c r="BW248" i="1" s="1"/>
  <c r="BV250" i="1"/>
  <c r="BV249" i="1" s="1"/>
  <c r="BV248" i="1" s="1"/>
  <c r="CC246" i="1"/>
  <c r="CA246" i="1"/>
  <c r="BZ246" i="1"/>
  <c r="BX246" i="1"/>
  <c r="BY245" i="1"/>
  <c r="BY244" i="1" s="1"/>
  <c r="BY243" i="1" s="1"/>
  <c r="BW245" i="1"/>
  <c r="BW244" i="1" s="1"/>
  <c r="BW243" i="1" s="1"/>
  <c r="BV245" i="1"/>
  <c r="BV244" i="1" s="1"/>
  <c r="BV243" i="1" s="1"/>
  <c r="CC242" i="1"/>
  <c r="CK242" i="1" s="1"/>
  <c r="CB242" i="1"/>
  <c r="CJ242" i="1" s="1"/>
  <c r="CA242" i="1"/>
  <c r="CI242" i="1" s="1"/>
  <c r="BZ242" i="1"/>
  <c r="CH242" i="1" s="1"/>
  <c r="BY241" i="1"/>
  <c r="BY240" i="1" s="1"/>
  <c r="BX241" i="1"/>
  <c r="BW241" i="1"/>
  <c r="BW240" i="1" s="1"/>
  <c r="BV241" i="1"/>
  <c r="CC239" i="1"/>
  <c r="CK239" i="1" s="1"/>
  <c r="CB239" i="1"/>
  <c r="CJ239" i="1" s="1"/>
  <c r="BZ239" i="1"/>
  <c r="CH239" i="1" s="1"/>
  <c r="BW239" i="1"/>
  <c r="BY238" i="1"/>
  <c r="BX238" i="1"/>
  <c r="BX237" i="1" s="1"/>
  <c r="BV238" i="1"/>
  <c r="BV237" i="1" s="1"/>
  <c r="CC235" i="1"/>
  <c r="CK235" i="1" s="1"/>
  <c r="CA235" i="1"/>
  <c r="CI235" i="1" s="1"/>
  <c r="BZ235" i="1"/>
  <c r="CH235" i="1" s="1"/>
  <c r="BX235" i="1"/>
  <c r="BX234" i="1" s="1"/>
  <c r="BY234" i="1"/>
  <c r="BY233" i="1" s="1"/>
  <c r="BW234" i="1"/>
  <c r="BW233" i="1" s="1"/>
  <c r="BW232" i="1" s="1"/>
  <c r="BV234" i="1"/>
  <c r="BV233" i="1" s="1"/>
  <c r="CC230" i="1"/>
  <c r="CK230" i="1" s="1"/>
  <c r="CA230" i="1"/>
  <c r="CI230" i="1" s="1"/>
  <c r="BZ230" i="1"/>
  <c r="CH230" i="1" s="1"/>
  <c r="BX230" i="1"/>
  <c r="BY229" i="1"/>
  <c r="BY228" i="1" s="1"/>
  <c r="BY227" i="1" s="1"/>
  <c r="BW229" i="1"/>
  <c r="BV229" i="1"/>
  <c r="BV228" i="1" s="1"/>
  <c r="BV227" i="1" s="1"/>
  <c r="CC220" i="1"/>
  <c r="CK220" i="1" s="1"/>
  <c r="CB220" i="1"/>
  <c r="CJ220" i="1" s="1"/>
  <c r="CA220" i="1"/>
  <c r="CI220" i="1" s="1"/>
  <c r="BZ220" i="1"/>
  <c r="BY219" i="1"/>
  <c r="BY218" i="1" s="1"/>
  <c r="BX219" i="1"/>
  <c r="BX218" i="1" s="1"/>
  <c r="BW219" i="1"/>
  <c r="BW218" i="1" s="1"/>
  <c r="BV219" i="1"/>
  <c r="CC214" i="1"/>
  <c r="CK214" i="1" s="1"/>
  <c r="CB214" i="1"/>
  <c r="CJ214" i="1" s="1"/>
  <c r="CA214" i="1"/>
  <c r="CI214" i="1" s="1"/>
  <c r="BZ214" i="1"/>
  <c r="BY213" i="1"/>
  <c r="BY212" i="1" s="1"/>
  <c r="BX213" i="1"/>
  <c r="BX212" i="1" s="1"/>
  <c r="BW213" i="1"/>
  <c r="BW212" i="1" s="1"/>
  <c r="BV213" i="1"/>
  <c r="CC211" i="1"/>
  <c r="CK211" i="1" s="1"/>
  <c r="CB211" i="1"/>
  <c r="CJ211" i="1" s="1"/>
  <c r="CA211" i="1"/>
  <c r="CI211" i="1" s="1"/>
  <c r="BZ211" i="1"/>
  <c r="BY210" i="1"/>
  <c r="BY209" i="1" s="1"/>
  <c r="BX210" i="1"/>
  <c r="BX209" i="1" s="1"/>
  <c r="BW210" i="1"/>
  <c r="BW209" i="1" s="1"/>
  <c r="BV210" i="1"/>
  <c r="CB208" i="1"/>
  <c r="CJ208" i="1" s="1"/>
  <c r="CA208" i="1"/>
  <c r="BV208" i="1"/>
  <c r="BY208" i="1" s="1"/>
  <c r="BX207" i="1"/>
  <c r="BW207" i="1"/>
  <c r="CB206" i="1"/>
  <c r="CJ206" i="1" s="1"/>
  <c r="CA206" i="1"/>
  <c r="BV206" i="1"/>
  <c r="BX205" i="1"/>
  <c r="BW205" i="1"/>
  <c r="CC223" i="1"/>
  <c r="CK223" i="1" s="1"/>
  <c r="CA223" i="1"/>
  <c r="CI223" i="1" s="1"/>
  <c r="BZ223" i="1"/>
  <c r="CH223" i="1" s="1"/>
  <c r="BX223" i="1"/>
  <c r="BX222" i="1" s="1"/>
  <c r="BX221" i="1" s="1"/>
  <c r="BY222" i="1"/>
  <c r="BY221" i="1" s="1"/>
  <c r="BW222" i="1"/>
  <c r="BW221" i="1" s="1"/>
  <c r="BV222" i="1"/>
  <c r="BV221" i="1" s="1"/>
  <c r="CC203" i="1"/>
  <c r="CK203" i="1" s="1"/>
  <c r="CA203" i="1"/>
  <c r="CI203" i="1" s="1"/>
  <c r="BZ203" i="1"/>
  <c r="CH203" i="1" s="1"/>
  <c r="BX203" i="1"/>
  <c r="BX202" i="1" s="1"/>
  <c r="BY202" i="1"/>
  <c r="BW202" i="1"/>
  <c r="BV202" i="1"/>
  <c r="CC201" i="1"/>
  <c r="CK201" i="1" s="1"/>
  <c r="CA201" i="1"/>
  <c r="CI201" i="1" s="1"/>
  <c r="BZ201" i="1"/>
  <c r="CH201" i="1" s="1"/>
  <c r="BX201" i="1"/>
  <c r="BY200" i="1"/>
  <c r="BW200" i="1"/>
  <c r="BV200" i="1"/>
  <c r="CC198" i="1"/>
  <c r="CK198" i="1" s="1"/>
  <c r="CA198" i="1"/>
  <c r="CI198" i="1" s="1"/>
  <c r="BZ198" i="1"/>
  <c r="CH198" i="1" s="1"/>
  <c r="BX198" i="1"/>
  <c r="BY197" i="1"/>
  <c r="BW197" i="1"/>
  <c r="BV197" i="1"/>
  <c r="BV196" i="1" s="1"/>
  <c r="CC195" i="1"/>
  <c r="CK195" i="1" s="1"/>
  <c r="CA195" i="1"/>
  <c r="CI195" i="1" s="1"/>
  <c r="BZ195" i="1"/>
  <c r="CH195" i="1" s="1"/>
  <c r="BX195" i="1"/>
  <c r="BY194" i="1"/>
  <c r="BY193" i="1" s="1"/>
  <c r="BW194" i="1"/>
  <c r="BW193" i="1" s="1"/>
  <c r="BV194" i="1"/>
  <c r="BV193" i="1" s="1"/>
  <c r="CC192" i="1"/>
  <c r="CK192" i="1" s="1"/>
  <c r="CB192" i="1"/>
  <c r="CJ192" i="1" s="1"/>
  <c r="BZ192" i="1"/>
  <c r="CH192" i="1" s="1"/>
  <c r="BW192" i="1"/>
  <c r="BY191" i="1"/>
  <c r="BY190" i="1" s="1"/>
  <c r="BX191" i="1"/>
  <c r="BV191" i="1"/>
  <c r="CC187" i="1"/>
  <c r="CK187" i="1" s="1"/>
  <c r="CB187" i="1"/>
  <c r="CJ187" i="1" s="1"/>
  <c r="BZ187" i="1"/>
  <c r="CH187" i="1" s="1"/>
  <c r="BW187" i="1"/>
  <c r="BY186" i="1"/>
  <c r="BY185" i="1" s="1"/>
  <c r="BX186" i="1"/>
  <c r="BX185" i="1" s="1"/>
  <c r="BV186" i="1"/>
  <c r="BV185" i="1" s="1"/>
  <c r="CC184" i="1"/>
  <c r="CK184" i="1" s="1"/>
  <c r="CA184" i="1"/>
  <c r="CI184" i="1" s="1"/>
  <c r="BZ184" i="1"/>
  <c r="CH184" i="1" s="1"/>
  <c r="BX184" i="1"/>
  <c r="BY183" i="1"/>
  <c r="BY182" i="1" s="1"/>
  <c r="BW183" i="1"/>
  <c r="BW182" i="1" s="1"/>
  <c r="BV183" i="1"/>
  <c r="BV182" i="1" s="1"/>
  <c r="CC178" i="1"/>
  <c r="CK178" i="1" s="1"/>
  <c r="CA178" i="1"/>
  <c r="CI178" i="1" s="1"/>
  <c r="BZ178" i="1"/>
  <c r="CH178" i="1" s="1"/>
  <c r="BX178" i="1"/>
  <c r="BX177" i="1" s="1"/>
  <c r="BX176" i="1" s="1"/>
  <c r="BY177" i="1"/>
  <c r="BY176" i="1" s="1"/>
  <c r="BW177" i="1"/>
  <c r="BV177" i="1"/>
  <c r="BV176" i="1" s="1"/>
  <c r="CC175" i="1"/>
  <c r="CK175" i="1" s="1"/>
  <c r="CA175" i="1"/>
  <c r="CI175" i="1" s="1"/>
  <c r="BZ175" i="1"/>
  <c r="CH175" i="1" s="1"/>
  <c r="BX175" i="1"/>
  <c r="BX174" i="1" s="1"/>
  <c r="BX173" i="1" s="1"/>
  <c r="BY174" i="1"/>
  <c r="BY173" i="1" s="1"/>
  <c r="BW174" i="1"/>
  <c r="BV174" i="1"/>
  <c r="CC167" i="1"/>
  <c r="CB167" i="1"/>
  <c r="CA167" i="1"/>
  <c r="CI167" i="1" s="1"/>
  <c r="BZ167" i="1"/>
  <c r="BY166" i="1"/>
  <c r="BX166" i="1"/>
  <c r="BX165" i="1" s="1"/>
  <c r="BW166" i="1"/>
  <c r="BW165" i="1" s="1"/>
  <c r="BV166" i="1"/>
  <c r="BV165" i="1" s="1"/>
  <c r="CC161" i="1"/>
  <c r="CK161" i="1" s="1"/>
  <c r="CB161" i="1"/>
  <c r="CJ161" i="1" s="1"/>
  <c r="CA161" i="1"/>
  <c r="CI161" i="1" s="1"/>
  <c r="BZ161" i="1"/>
  <c r="CH161" i="1" s="1"/>
  <c r="BY160" i="1"/>
  <c r="BY159" i="1" s="1"/>
  <c r="BX160" i="1"/>
  <c r="BX159" i="1" s="1"/>
  <c r="BX158" i="1" s="1"/>
  <c r="BW160" i="1"/>
  <c r="BV160" i="1"/>
  <c r="BV159" i="1" s="1"/>
  <c r="BV158" i="1" s="1"/>
  <c r="CC157" i="1"/>
  <c r="CK157" i="1" s="1"/>
  <c r="CB157" i="1"/>
  <c r="CJ157" i="1" s="1"/>
  <c r="CA157" i="1"/>
  <c r="CI157" i="1" s="1"/>
  <c r="BZ157" i="1"/>
  <c r="CH157" i="1" s="1"/>
  <c r="BY156" i="1"/>
  <c r="BY155" i="1" s="1"/>
  <c r="BY154" i="1" s="1"/>
  <c r="BX156" i="1"/>
  <c r="BW156" i="1"/>
  <c r="BW155" i="1" s="1"/>
  <c r="BW154" i="1" s="1"/>
  <c r="BV156" i="1"/>
  <c r="CC153" i="1"/>
  <c r="CK153" i="1" s="1"/>
  <c r="CB153" i="1"/>
  <c r="CJ153" i="1" s="1"/>
  <c r="CA153" i="1"/>
  <c r="CI153" i="1" s="1"/>
  <c r="BZ153" i="1"/>
  <c r="CH153" i="1" s="1"/>
  <c r="BY152" i="1"/>
  <c r="BX152" i="1"/>
  <c r="BX151" i="1" s="1"/>
  <c r="BW152" i="1"/>
  <c r="BW151" i="1" s="1"/>
  <c r="BV152" i="1"/>
  <c r="BV151" i="1" s="1"/>
  <c r="BY151" i="1"/>
  <c r="CC150" i="1"/>
  <c r="CK150" i="1" s="1"/>
  <c r="CB150" i="1"/>
  <c r="CJ150" i="1" s="1"/>
  <c r="CA150" i="1"/>
  <c r="CI150" i="1" s="1"/>
  <c r="BZ150" i="1"/>
  <c r="CH150" i="1" s="1"/>
  <c r="BY149" i="1"/>
  <c r="BY148" i="1" s="1"/>
  <c r="BX149" i="1"/>
  <c r="BX148" i="1" s="1"/>
  <c r="BW149" i="1"/>
  <c r="BW148" i="1" s="1"/>
  <c r="BV149" i="1"/>
  <c r="BV148" i="1" s="1"/>
  <c r="CC147" i="1"/>
  <c r="CK147" i="1" s="1"/>
  <c r="CA147" i="1"/>
  <c r="CI147" i="1" s="1"/>
  <c r="BZ147" i="1"/>
  <c r="CH147" i="1" s="1"/>
  <c r="BX147" i="1"/>
  <c r="BX146" i="1" s="1"/>
  <c r="BX145" i="1" s="1"/>
  <c r="BY146" i="1"/>
  <c r="BY145" i="1" s="1"/>
  <c r="BW146" i="1"/>
  <c r="BW145" i="1" s="1"/>
  <c r="BV146" i="1"/>
  <c r="BV145" i="1" s="1"/>
  <c r="CC141" i="1"/>
  <c r="CK141" i="1" s="1"/>
  <c r="CA141" i="1"/>
  <c r="CI141" i="1" s="1"/>
  <c r="BZ141" i="1"/>
  <c r="CH141" i="1" s="1"/>
  <c r="BX141" i="1"/>
  <c r="BY140" i="1"/>
  <c r="BY139" i="1" s="1"/>
  <c r="BW140" i="1"/>
  <c r="BW139" i="1" s="1"/>
  <c r="BV140" i="1"/>
  <c r="BV139" i="1" s="1"/>
  <c r="CC138" i="1"/>
  <c r="CK138" i="1" s="1"/>
  <c r="CA138" i="1"/>
  <c r="CI138" i="1" s="1"/>
  <c r="BZ138" i="1"/>
  <c r="CH138" i="1" s="1"/>
  <c r="BX138" i="1"/>
  <c r="BX137" i="1" s="1"/>
  <c r="BX136" i="1" s="1"/>
  <c r="BY137" i="1"/>
  <c r="BY136" i="1" s="1"/>
  <c r="BW137" i="1"/>
  <c r="BW136" i="1" s="1"/>
  <c r="BV137" i="1"/>
  <c r="BV136" i="1" s="1"/>
  <c r="CC134" i="1"/>
  <c r="CK134" i="1" s="1"/>
  <c r="CA134" i="1"/>
  <c r="CI134" i="1" s="1"/>
  <c r="BZ134" i="1"/>
  <c r="CH134" i="1" s="1"/>
  <c r="BX134" i="1"/>
  <c r="BX133" i="1" s="1"/>
  <c r="BX132" i="1" s="1"/>
  <c r="BY133" i="1"/>
  <c r="BY132" i="1" s="1"/>
  <c r="BW133" i="1"/>
  <c r="BW132" i="1" s="1"/>
  <c r="BV133" i="1"/>
  <c r="BV132" i="1" s="1"/>
  <c r="CC128" i="1"/>
  <c r="CK128" i="1" s="1"/>
  <c r="CA128" i="1"/>
  <c r="CI128" i="1" s="1"/>
  <c r="BZ128" i="1"/>
  <c r="CH128" i="1" s="1"/>
  <c r="BX128" i="1"/>
  <c r="BX127" i="1" s="1"/>
  <c r="BX126" i="1" s="1"/>
  <c r="BY127" i="1"/>
  <c r="BY126" i="1" s="1"/>
  <c r="BW127" i="1"/>
  <c r="BW126" i="1" s="1"/>
  <c r="BV127" i="1"/>
  <c r="BV126" i="1" s="1"/>
  <c r="CC116" i="1"/>
  <c r="CK116" i="1" s="1"/>
  <c r="CA116" i="1"/>
  <c r="CI116" i="1" s="1"/>
  <c r="BZ116" i="1"/>
  <c r="CH116" i="1" s="1"/>
  <c r="BX116" i="1"/>
  <c r="BX115" i="1" s="1"/>
  <c r="BX114" i="1" s="1"/>
  <c r="BX113" i="1" s="1"/>
  <c r="BY115" i="1"/>
  <c r="BY114" i="1" s="1"/>
  <c r="BW115" i="1"/>
  <c r="BW114" i="1" s="1"/>
  <c r="BV115" i="1"/>
  <c r="BV114" i="1" s="1"/>
  <c r="BV113" i="1" s="1"/>
  <c r="CC112" i="1"/>
  <c r="CK112" i="1" s="1"/>
  <c r="CA112" i="1"/>
  <c r="CI112" i="1" s="1"/>
  <c r="BZ112" i="1"/>
  <c r="CH112" i="1" s="1"/>
  <c r="BX112" i="1"/>
  <c r="BX111" i="1" s="1"/>
  <c r="BY111" i="1"/>
  <c r="BY110" i="1" s="1"/>
  <c r="BW111" i="1"/>
  <c r="BW110" i="1" s="1"/>
  <c r="BV111" i="1"/>
  <c r="BV110" i="1" s="1"/>
  <c r="CC109" i="1"/>
  <c r="CK109" i="1" s="1"/>
  <c r="CA109" i="1"/>
  <c r="CI109" i="1" s="1"/>
  <c r="BZ109" i="1"/>
  <c r="CH109" i="1" s="1"/>
  <c r="BX109" i="1"/>
  <c r="BY108" i="1"/>
  <c r="BY107" i="1" s="1"/>
  <c r="BW108" i="1"/>
  <c r="BW107" i="1" s="1"/>
  <c r="BV108" i="1"/>
  <c r="CC105" i="1"/>
  <c r="CK105" i="1" s="1"/>
  <c r="CB105" i="1"/>
  <c r="CJ105" i="1" s="1"/>
  <c r="BZ105" i="1"/>
  <c r="CH105" i="1" s="1"/>
  <c r="BW105" i="1"/>
  <c r="BY104" i="1"/>
  <c r="BY103" i="1" s="1"/>
  <c r="BY102" i="1" s="1"/>
  <c r="BX104" i="1"/>
  <c r="BX103" i="1" s="1"/>
  <c r="BX102" i="1" s="1"/>
  <c r="BV104" i="1"/>
  <c r="CC100" i="1"/>
  <c r="CK100" i="1" s="1"/>
  <c r="CA100" i="1"/>
  <c r="CI100" i="1" s="1"/>
  <c r="BZ100" i="1"/>
  <c r="CH100" i="1" s="1"/>
  <c r="BX100" i="1"/>
  <c r="BX99" i="1" s="1"/>
  <c r="BX98" i="1" s="1"/>
  <c r="BY99" i="1"/>
  <c r="BY98" i="1" s="1"/>
  <c r="BW99" i="1"/>
  <c r="BW98" i="1" s="1"/>
  <c r="BV99" i="1"/>
  <c r="BV98" i="1" s="1"/>
  <c r="CC97" i="1"/>
  <c r="CK97" i="1" s="1"/>
  <c r="CA97" i="1"/>
  <c r="CI97" i="1" s="1"/>
  <c r="BZ97" i="1"/>
  <c r="CH97" i="1" s="1"/>
  <c r="BX97" i="1"/>
  <c r="BY96" i="1"/>
  <c r="BW96" i="1"/>
  <c r="BV96" i="1"/>
  <c r="CC95" i="1"/>
  <c r="CK95" i="1" s="1"/>
  <c r="CA95" i="1"/>
  <c r="CI95" i="1" s="1"/>
  <c r="BZ95" i="1"/>
  <c r="CH95" i="1" s="1"/>
  <c r="BX95" i="1"/>
  <c r="BY94" i="1"/>
  <c r="BW94" i="1"/>
  <c r="BV94" i="1"/>
  <c r="CC93" i="1"/>
  <c r="CK93" i="1" s="1"/>
  <c r="CA93" i="1"/>
  <c r="CI93" i="1" s="1"/>
  <c r="BZ93" i="1"/>
  <c r="CH93" i="1" s="1"/>
  <c r="BX93" i="1"/>
  <c r="BX92" i="1" s="1"/>
  <c r="BY92" i="1"/>
  <c r="BW92" i="1"/>
  <c r="BV92" i="1"/>
  <c r="CC88" i="1"/>
  <c r="CK88" i="1" s="1"/>
  <c r="CB88" i="1"/>
  <c r="CJ88" i="1" s="1"/>
  <c r="BZ88" i="1"/>
  <c r="CH88" i="1" s="1"/>
  <c r="BW88" i="1"/>
  <c r="BW87" i="1" s="1"/>
  <c r="BY87" i="1"/>
  <c r="BX87" i="1"/>
  <c r="BV87" i="1"/>
  <c r="CB86" i="1"/>
  <c r="CJ86" i="1" s="1"/>
  <c r="CA86" i="1"/>
  <c r="CI86" i="1" s="1"/>
  <c r="BX85" i="1"/>
  <c r="BW85" i="1"/>
  <c r="CB84" i="1"/>
  <c r="CJ84" i="1" s="1"/>
  <c r="CA84" i="1"/>
  <c r="CI84" i="1" s="1"/>
  <c r="BZ84" i="1"/>
  <c r="CH84" i="1" s="1"/>
  <c r="BX83" i="1"/>
  <c r="BX481" i="1" s="1"/>
  <c r="BW83" i="1"/>
  <c r="BW481" i="1" s="1"/>
  <c r="CC79" i="1"/>
  <c r="CB79" i="1"/>
  <c r="BZ79" i="1"/>
  <c r="BW79" i="1"/>
  <c r="BY78" i="1"/>
  <c r="BY77" i="1" s="1"/>
  <c r="BX78" i="1"/>
  <c r="CC76" i="1"/>
  <c r="CK76" i="1" s="1"/>
  <c r="CA76" i="1"/>
  <c r="CI76" i="1" s="1"/>
  <c r="BZ76" i="1"/>
  <c r="CH76" i="1" s="1"/>
  <c r="BX76" i="1"/>
  <c r="BX75" i="1" s="1"/>
  <c r="BX74" i="1" s="1"/>
  <c r="BY75" i="1"/>
  <c r="BY74" i="1" s="1"/>
  <c r="BW75" i="1"/>
  <c r="BW74" i="1" s="1"/>
  <c r="BV75" i="1"/>
  <c r="BV74" i="1" s="1"/>
  <c r="CC64" i="1"/>
  <c r="CK64" i="1" s="1"/>
  <c r="CA64" i="1"/>
  <c r="CI64" i="1" s="1"/>
  <c r="BZ64" i="1"/>
  <c r="CH64" i="1" s="1"/>
  <c r="BX64" i="1"/>
  <c r="BX63" i="1" s="1"/>
  <c r="BX62" i="1" s="1"/>
  <c r="BY63" i="1"/>
  <c r="BW63" i="1"/>
  <c r="BW62" i="1" s="1"/>
  <c r="BV63" i="1"/>
  <c r="CC73" i="1"/>
  <c r="CK73" i="1" s="1"/>
  <c r="CA73" i="1"/>
  <c r="CI73" i="1" s="1"/>
  <c r="BZ73" i="1"/>
  <c r="CH73" i="1" s="1"/>
  <c r="BX73" i="1"/>
  <c r="BY72" i="1"/>
  <c r="BY71" i="1" s="1"/>
  <c r="BW72" i="1"/>
  <c r="BW71" i="1" s="1"/>
  <c r="BV72" i="1"/>
  <c r="BV71" i="1" s="1"/>
  <c r="CC70" i="1"/>
  <c r="CK70" i="1" s="1"/>
  <c r="CA70" i="1"/>
  <c r="CI70" i="1" s="1"/>
  <c r="BZ70" i="1"/>
  <c r="CH70" i="1" s="1"/>
  <c r="BX70" i="1"/>
  <c r="BX69" i="1" s="1"/>
  <c r="BX68" i="1" s="1"/>
  <c r="BY69" i="1"/>
  <c r="BY68" i="1" s="1"/>
  <c r="BW69" i="1"/>
  <c r="BW68" i="1" s="1"/>
  <c r="BV69" i="1"/>
  <c r="BV68" i="1" s="1"/>
  <c r="CC67" i="1"/>
  <c r="CK67" i="1" s="1"/>
  <c r="CA67" i="1"/>
  <c r="CI67" i="1" s="1"/>
  <c r="BZ67" i="1"/>
  <c r="CH67" i="1" s="1"/>
  <c r="BX67" i="1"/>
  <c r="BX66" i="1" s="1"/>
  <c r="BX65" i="1" s="1"/>
  <c r="BY66" i="1"/>
  <c r="BY65" i="1" s="1"/>
  <c r="BW66" i="1"/>
  <c r="BV66" i="1"/>
  <c r="BV65" i="1" s="1"/>
  <c r="CC61" i="1"/>
  <c r="CK61" i="1" s="1"/>
  <c r="CB61" i="1"/>
  <c r="CJ61" i="1" s="1"/>
  <c r="BZ61" i="1"/>
  <c r="CH61" i="1" s="1"/>
  <c r="BW61" i="1"/>
  <c r="BY60" i="1"/>
  <c r="BX60" i="1"/>
  <c r="BV60" i="1"/>
  <c r="CC57" i="1"/>
  <c r="CK57" i="1" s="1"/>
  <c r="CB57" i="1"/>
  <c r="CJ57" i="1" s="1"/>
  <c r="BZ57" i="1"/>
  <c r="CH57" i="1" s="1"/>
  <c r="BW57" i="1"/>
  <c r="BY56" i="1"/>
  <c r="BX56" i="1"/>
  <c r="BX55" i="1" s="1"/>
  <c r="BX54" i="1" s="1"/>
  <c r="BV56" i="1"/>
  <c r="BV55" i="1" s="1"/>
  <c r="CB53" i="1"/>
  <c r="CJ53" i="1" s="1"/>
  <c r="CA53" i="1"/>
  <c r="BV53" i="1"/>
  <c r="BX52" i="1"/>
  <c r="BW52" i="1"/>
  <c r="BW51" i="1" s="1"/>
  <c r="CC50" i="1"/>
  <c r="CA50" i="1"/>
  <c r="BZ50" i="1"/>
  <c r="BX50" i="1"/>
  <c r="BY49" i="1"/>
  <c r="BY48" i="1" s="1"/>
  <c r="BW49" i="1"/>
  <c r="BV49" i="1"/>
  <c r="BV48" i="1" s="1"/>
  <c r="CC47" i="1"/>
  <c r="CA47" i="1"/>
  <c r="BZ47" i="1"/>
  <c r="CH47" i="1" s="1"/>
  <c r="BX47" i="1"/>
  <c r="BY46" i="1"/>
  <c r="BW46" i="1"/>
  <c r="BV46" i="1"/>
  <c r="BV45" i="1" s="1"/>
  <c r="CC44" i="1"/>
  <c r="CK44" i="1" s="1"/>
  <c r="CA44" i="1"/>
  <c r="CI44" i="1" s="1"/>
  <c r="BZ44" i="1"/>
  <c r="CH44" i="1" s="1"/>
  <c r="BX44" i="1"/>
  <c r="BY43" i="1"/>
  <c r="BY42" i="1" s="1"/>
  <c r="BW43" i="1"/>
  <c r="BV43" i="1"/>
  <c r="BV42" i="1" s="1"/>
  <c r="CC41" i="1"/>
  <c r="CK41" i="1" s="1"/>
  <c r="CA41" i="1"/>
  <c r="CI41" i="1" s="1"/>
  <c r="BZ41" i="1"/>
  <c r="CH41" i="1" s="1"/>
  <c r="BX41" i="1"/>
  <c r="BY40" i="1"/>
  <c r="BW40" i="1"/>
  <c r="BV40" i="1"/>
  <c r="CC37" i="1"/>
  <c r="CK37" i="1" s="1"/>
  <c r="CA37" i="1"/>
  <c r="CI37" i="1" s="1"/>
  <c r="BZ37" i="1"/>
  <c r="CH37" i="1" s="1"/>
  <c r="BX37" i="1"/>
  <c r="BX36" i="1" s="1"/>
  <c r="BY36" i="1"/>
  <c r="BW36" i="1"/>
  <c r="BV36" i="1"/>
  <c r="CC35" i="1"/>
  <c r="CK35" i="1" s="1"/>
  <c r="CA35" i="1"/>
  <c r="CI35" i="1" s="1"/>
  <c r="BZ35" i="1"/>
  <c r="CH35" i="1" s="1"/>
  <c r="BX35" i="1"/>
  <c r="BX34" i="1" s="1"/>
  <c r="BY34" i="1"/>
  <c r="BW34" i="1"/>
  <c r="BV34" i="1"/>
  <c r="CC32" i="1"/>
  <c r="CK32" i="1" s="1"/>
  <c r="CA32" i="1"/>
  <c r="BZ32" i="1"/>
  <c r="BX32" i="1"/>
  <c r="BY31" i="1"/>
  <c r="BY30" i="1" s="1"/>
  <c r="BW31" i="1"/>
  <c r="BW30" i="1" s="1"/>
  <c r="BV31" i="1"/>
  <c r="BV30" i="1" s="1"/>
  <c r="BG474" i="1"/>
  <c r="BO474" i="1" s="1"/>
  <c r="BF474" i="1"/>
  <c r="BA474" i="1"/>
  <c r="BA473" i="1" s="1"/>
  <c r="BC473" i="1"/>
  <c r="BC472" i="1" s="1"/>
  <c r="BB473" i="1"/>
  <c r="BB472" i="1" s="1"/>
  <c r="BH471" i="1"/>
  <c r="BP471" i="1" s="1"/>
  <c r="BF471" i="1"/>
  <c r="BN471" i="1" s="1"/>
  <c r="BE471" i="1"/>
  <c r="BC471" i="1"/>
  <c r="BC470" i="1" s="1"/>
  <c r="BC469" i="1" s="1"/>
  <c r="BD470" i="1"/>
  <c r="BD469" i="1" s="1"/>
  <c r="BB470" i="1"/>
  <c r="BB469" i="1" s="1"/>
  <c r="BA470" i="1"/>
  <c r="BA469" i="1" s="1"/>
  <c r="BH468" i="1"/>
  <c r="BP468" i="1" s="1"/>
  <c r="BF468" i="1"/>
  <c r="BN468" i="1" s="1"/>
  <c r="BE468" i="1"/>
  <c r="BC468" i="1"/>
  <c r="BC467" i="1" s="1"/>
  <c r="BC466" i="1" s="1"/>
  <c r="BD467" i="1"/>
  <c r="BD466" i="1" s="1"/>
  <c r="BB467" i="1"/>
  <c r="BB466" i="1" s="1"/>
  <c r="BA467" i="1"/>
  <c r="BA466" i="1" s="1"/>
  <c r="BH462" i="1"/>
  <c r="BP462" i="1" s="1"/>
  <c r="BF462" i="1"/>
  <c r="BN462" i="1" s="1"/>
  <c r="BE462" i="1"/>
  <c r="BC462" i="1"/>
  <c r="BD461" i="1"/>
  <c r="BB461" i="1"/>
  <c r="BA461" i="1"/>
  <c r="BH460" i="1"/>
  <c r="BP460" i="1" s="1"/>
  <c r="BF460" i="1"/>
  <c r="BN460" i="1" s="1"/>
  <c r="BE460" i="1"/>
  <c r="BC460" i="1"/>
  <c r="BD459" i="1"/>
  <c r="BB459" i="1"/>
  <c r="BA459" i="1"/>
  <c r="BH454" i="1"/>
  <c r="BP454" i="1" s="1"/>
  <c r="BF454" i="1"/>
  <c r="BN454" i="1" s="1"/>
  <c r="BE454" i="1"/>
  <c r="BC454" i="1"/>
  <c r="BC453" i="1" s="1"/>
  <c r="BC452" i="1" s="1"/>
  <c r="BC451" i="1" s="1"/>
  <c r="BD453" i="1"/>
  <c r="BD452" i="1" s="1"/>
  <c r="BD451" i="1" s="1"/>
  <c r="BB453" i="1"/>
  <c r="BB452" i="1" s="1"/>
  <c r="BB451" i="1" s="1"/>
  <c r="BA453" i="1"/>
  <c r="BA452" i="1" s="1"/>
  <c r="BA451" i="1" s="1"/>
  <c r="BH450" i="1"/>
  <c r="BP450" i="1" s="1"/>
  <c r="BG450" i="1"/>
  <c r="BO450" i="1" s="1"/>
  <c r="BE450" i="1"/>
  <c r="BB450" i="1"/>
  <c r="BB449" i="1" s="1"/>
  <c r="BB448" i="1" s="1"/>
  <c r="BB447" i="1" s="1"/>
  <c r="BD449" i="1"/>
  <c r="BD448" i="1" s="1"/>
  <c r="BD447" i="1" s="1"/>
  <c r="BC449" i="1"/>
  <c r="BC448" i="1" s="1"/>
  <c r="BC447" i="1" s="1"/>
  <c r="BA449" i="1"/>
  <c r="BA448" i="1" s="1"/>
  <c r="BA447" i="1" s="1"/>
  <c r="BH445" i="1"/>
  <c r="BP445" i="1" s="1"/>
  <c r="BF445" i="1"/>
  <c r="BN445" i="1" s="1"/>
  <c r="BD444" i="1"/>
  <c r="BC444" i="1"/>
  <c r="BB444" i="1"/>
  <c r="BA444" i="1"/>
  <c r="BD443" i="1"/>
  <c r="BD442" i="1" s="1"/>
  <c r="BC443" i="1"/>
  <c r="BC442" i="1" s="1"/>
  <c r="BB443" i="1"/>
  <c r="BB442" i="1" s="1"/>
  <c r="BA443" i="1"/>
  <c r="BA442" i="1" s="1"/>
  <c r="BH441" i="1"/>
  <c r="BP441" i="1" s="1"/>
  <c r="BF441" i="1"/>
  <c r="BN441" i="1" s="1"/>
  <c r="BE441" i="1"/>
  <c r="BC441" i="1"/>
  <c r="BD440" i="1"/>
  <c r="BD439" i="1" s="1"/>
  <c r="BB440" i="1"/>
  <c r="BB439" i="1" s="1"/>
  <c r="BA440" i="1"/>
  <c r="BA439" i="1" s="1"/>
  <c r="BA438" i="1" s="1"/>
  <c r="BG437" i="1"/>
  <c r="BO437" i="1" s="1"/>
  <c r="BF437" i="1"/>
  <c r="BA437" i="1"/>
  <c r="BE437" i="1" s="1"/>
  <c r="BC436" i="1"/>
  <c r="BC435" i="1" s="1"/>
  <c r="BB436" i="1"/>
  <c r="BH434" i="1"/>
  <c r="BP434" i="1" s="1"/>
  <c r="BF434" i="1"/>
  <c r="BN434" i="1" s="1"/>
  <c r="BE434" i="1"/>
  <c r="BC434" i="1"/>
  <c r="BC433" i="1" s="1"/>
  <c r="BD433" i="1"/>
  <c r="BB433" i="1"/>
  <c r="BA433" i="1"/>
  <c r="BH432" i="1"/>
  <c r="BP432" i="1" s="1"/>
  <c r="BF432" i="1"/>
  <c r="BN432" i="1" s="1"/>
  <c r="BE432" i="1"/>
  <c r="BM432" i="1" s="1"/>
  <c r="BC432" i="1"/>
  <c r="BD431" i="1"/>
  <c r="BB431" i="1"/>
  <c r="BA431" i="1"/>
  <c r="BH426" i="1"/>
  <c r="BP426" i="1" s="1"/>
  <c r="BG426" i="1"/>
  <c r="BO426" i="1" s="1"/>
  <c r="BE426" i="1"/>
  <c r="BM426" i="1" s="1"/>
  <c r="BB426" i="1"/>
  <c r="BB425" i="1" s="1"/>
  <c r="BB424" i="1" s="1"/>
  <c r="BB423" i="1" s="1"/>
  <c r="BD425" i="1"/>
  <c r="BD424" i="1" s="1"/>
  <c r="BD423" i="1" s="1"/>
  <c r="BC425" i="1"/>
  <c r="BC424" i="1" s="1"/>
  <c r="BC423" i="1" s="1"/>
  <c r="BA425" i="1"/>
  <c r="BA424" i="1" s="1"/>
  <c r="BA423" i="1" s="1"/>
  <c r="BH422" i="1"/>
  <c r="BP422" i="1" s="1"/>
  <c r="BG422" i="1"/>
  <c r="BO422" i="1" s="1"/>
  <c r="BE422" i="1"/>
  <c r="BM422" i="1" s="1"/>
  <c r="BB422" i="1"/>
  <c r="BD421" i="1"/>
  <c r="BC421" i="1"/>
  <c r="BC420" i="1" s="1"/>
  <c r="BA421" i="1"/>
  <c r="BA420" i="1" s="1"/>
  <c r="BH419" i="1"/>
  <c r="BP419" i="1" s="1"/>
  <c r="BG419" i="1"/>
  <c r="BO419" i="1" s="1"/>
  <c r="BE419" i="1"/>
  <c r="BM419" i="1" s="1"/>
  <c r="BB419" i="1"/>
  <c r="BH418" i="1"/>
  <c r="BP418" i="1" s="1"/>
  <c r="BG418" i="1"/>
  <c r="BO418" i="1" s="1"/>
  <c r="BE418" i="1"/>
  <c r="BM418" i="1" s="1"/>
  <c r="BB418" i="1"/>
  <c r="BB417" i="1" s="1"/>
  <c r="BB416" i="1" s="1"/>
  <c r="BD417" i="1"/>
  <c r="BC417" i="1"/>
  <c r="BC416" i="1" s="1"/>
  <c r="BA417" i="1"/>
  <c r="BA416" i="1" s="1"/>
  <c r="BH412" i="1"/>
  <c r="BP412" i="1" s="1"/>
  <c r="BG412" i="1"/>
  <c r="BO412" i="1" s="1"/>
  <c r="BE412" i="1"/>
  <c r="BM412" i="1" s="1"/>
  <c r="BB412" i="1"/>
  <c r="BB411" i="1" s="1"/>
  <c r="BB410" i="1" s="1"/>
  <c r="BD411" i="1"/>
  <c r="BC411" i="1"/>
  <c r="BC410" i="1" s="1"/>
  <c r="BA411" i="1"/>
  <c r="BA410" i="1" s="1"/>
  <c r="BH408" i="1"/>
  <c r="BG408" i="1"/>
  <c r="BE408" i="1"/>
  <c r="BB408" i="1"/>
  <c r="BD407" i="1"/>
  <c r="BD406" i="1" s="1"/>
  <c r="BC407" i="1"/>
  <c r="BA407" i="1"/>
  <c r="BA406" i="1" s="1"/>
  <c r="BA405" i="1" s="1"/>
  <c r="BH403" i="1"/>
  <c r="BP403" i="1" s="1"/>
  <c r="BG403" i="1"/>
  <c r="BO403" i="1" s="1"/>
  <c r="BE403" i="1"/>
  <c r="BM403" i="1" s="1"/>
  <c r="BB403" i="1"/>
  <c r="BD402" i="1"/>
  <c r="BD401" i="1" s="1"/>
  <c r="BC402" i="1"/>
  <c r="BC401" i="1" s="1"/>
  <c r="BA402" i="1"/>
  <c r="BH400" i="1"/>
  <c r="BP400" i="1" s="1"/>
  <c r="BF400" i="1"/>
  <c r="BN400" i="1" s="1"/>
  <c r="BE400" i="1"/>
  <c r="BM400" i="1" s="1"/>
  <c r="BC400" i="1"/>
  <c r="BD399" i="1"/>
  <c r="BB399" i="1"/>
  <c r="BA399" i="1"/>
  <c r="BH398" i="1"/>
  <c r="BP398" i="1" s="1"/>
  <c r="BF398" i="1"/>
  <c r="BN398" i="1" s="1"/>
  <c r="BE398" i="1"/>
  <c r="BM398" i="1" s="1"/>
  <c r="BC398" i="1"/>
  <c r="BC397" i="1" s="1"/>
  <c r="BD397" i="1"/>
  <c r="BB397" i="1"/>
  <c r="BA397" i="1"/>
  <c r="BH396" i="1"/>
  <c r="BP396" i="1" s="1"/>
  <c r="BF396" i="1"/>
  <c r="BN396" i="1" s="1"/>
  <c r="BE396" i="1"/>
  <c r="BM396" i="1" s="1"/>
  <c r="BC396" i="1"/>
  <c r="BC395" i="1" s="1"/>
  <c r="BD395" i="1"/>
  <c r="BB395" i="1"/>
  <c r="BA395" i="1"/>
  <c r="BH393" i="1"/>
  <c r="BP393" i="1" s="1"/>
  <c r="BF393" i="1"/>
  <c r="BN393" i="1" s="1"/>
  <c r="BE393" i="1"/>
  <c r="BM393" i="1" s="1"/>
  <c r="BC393" i="1"/>
  <c r="BD392" i="1"/>
  <c r="BD391" i="1" s="1"/>
  <c r="BB392" i="1"/>
  <c r="BA392" i="1"/>
  <c r="BA391" i="1" s="1"/>
  <c r="BH384" i="1"/>
  <c r="BP384" i="1" s="1"/>
  <c r="BF384" i="1"/>
  <c r="BN384" i="1" s="1"/>
  <c r="BE384" i="1"/>
  <c r="BM384" i="1" s="1"/>
  <c r="BC384" i="1"/>
  <c r="BD383" i="1"/>
  <c r="BB383" i="1"/>
  <c r="BA383" i="1"/>
  <c r="BH382" i="1"/>
  <c r="BP382" i="1" s="1"/>
  <c r="BF382" i="1"/>
  <c r="BN382" i="1" s="1"/>
  <c r="BE382" i="1"/>
  <c r="BM382" i="1" s="1"/>
  <c r="BC382" i="1"/>
  <c r="BC381" i="1" s="1"/>
  <c r="BD381" i="1"/>
  <c r="BB381" i="1"/>
  <c r="BA381" i="1"/>
  <c r="BH378" i="1"/>
  <c r="BP378" i="1" s="1"/>
  <c r="BP308" i="3" s="1"/>
  <c r="BP307" i="3" s="1"/>
  <c r="BP306" i="3" s="1"/>
  <c r="BG378" i="1"/>
  <c r="BO378" i="1" s="1"/>
  <c r="BO308" i="3" s="1"/>
  <c r="BO307" i="3" s="1"/>
  <c r="BO306" i="3" s="1"/>
  <c r="BE378" i="1"/>
  <c r="BM378" i="1" s="1"/>
  <c r="BM308" i="3" s="1"/>
  <c r="BM307" i="3" s="1"/>
  <c r="BM306" i="3" s="1"/>
  <c r="BB378" i="1"/>
  <c r="BD377" i="1"/>
  <c r="BC377" i="1"/>
  <c r="BC376" i="1" s="1"/>
  <c r="BA377" i="1"/>
  <c r="BA376" i="1" s="1"/>
  <c r="BH372" i="1"/>
  <c r="BP372" i="1" s="1"/>
  <c r="BF372" i="1"/>
  <c r="BN372" i="1" s="1"/>
  <c r="BE372" i="1"/>
  <c r="BM372" i="1" s="1"/>
  <c r="BC372" i="1"/>
  <c r="BD371" i="1"/>
  <c r="BD370" i="1" s="1"/>
  <c r="BB371" i="1"/>
  <c r="BB370" i="1" s="1"/>
  <c r="BA371" i="1"/>
  <c r="BH369" i="1"/>
  <c r="BP369" i="1" s="1"/>
  <c r="BF369" i="1"/>
  <c r="BN369" i="1" s="1"/>
  <c r="BE369" i="1"/>
  <c r="BM369" i="1" s="1"/>
  <c r="BC369" i="1"/>
  <c r="BD368" i="1"/>
  <c r="BB368" i="1"/>
  <c r="BB367" i="1" s="1"/>
  <c r="BA368" i="1"/>
  <c r="BA367" i="1" s="1"/>
  <c r="BH363" i="1"/>
  <c r="BF363" i="1"/>
  <c r="BE363" i="1"/>
  <c r="BM363" i="1" s="1"/>
  <c r="BM293" i="3" s="1"/>
  <c r="BM292" i="3" s="1"/>
  <c r="BM291" i="3" s="1"/>
  <c r="BC363" i="1"/>
  <c r="BC293" i="3" s="1"/>
  <c r="BC292" i="3" s="1"/>
  <c r="BC291" i="3" s="1"/>
  <c r="BD362" i="1"/>
  <c r="BD361" i="1" s="1"/>
  <c r="BB362" i="1"/>
  <c r="BA362" i="1"/>
  <c r="BA361" i="1" s="1"/>
  <c r="BH360" i="1"/>
  <c r="BF360" i="1"/>
  <c r="BE360" i="1"/>
  <c r="BM360" i="1" s="1"/>
  <c r="BM290" i="3" s="1"/>
  <c r="BM289" i="3" s="1"/>
  <c r="BM288" i="3" s="1"/>
  <c r="BC360" i="1"/>
  <c r="BC290" i="3" s="1"/>
  <c r="BC289" i="3" s="1"/>
  <c r="BC288" i="3" s="1"/>
  <c r="BD359" i="1"/>
  <c r="BB359" i="1"/>
  <c r="BB358" i="1" s="1"/>
  <c r="BA359" i="1"/>
  <c r="BA358" i="1" s="1"/>
  <c r="BH357" i="1"/>
  <c r="BP357" i="1" s="1"/>
  <c r="BF357" i="1"/>
  <c r="BN357" i="1" s="1"/>
  <c r="BC357" i="1"/>
  <c r="BD356" i="1"/>
  <c r="BD355" i="1" s="1"/>
  <c r="BB356" i="1"/>
  <c r="BA356" i="1"/>
  <c r="BH353" i="1"/>
  <c r="BP353" i="1" s="1"/>
  <c r="BG353" i="1"/>
  <c r="BO353" i="1" s="1"/>
  <c r="BF353" i="1"/>
  <c r="BN353" i="1" s="1"/>
  <c r="BE353" i="1"/>
  <c r="BD352" i="1"/>
  <c r="BD351" i="1" s="1"/>
  <c r="BC352" i="1"/>
  <c r="BC351" i="1" s="1"/>
  <c r="BB352" i="1"/>
  <c r="BB351" i="1" s="1"/>
  <c r="BA352" i="1"/>
  <c r="BH338" i="1"/>
  <c r="BG338" i="1"/>
  <c r="BE338" i="1"/>
  <c r="BM338" i="1" s="1"/>
  <c r="BB338" i="1"/>
  <c r="BD337" i="1"/>
  <c r="BD336" i="1" s="1"/>
  <c r="BC337" i="1"/>
  <c r="BC336" i="1" s="1"/>
  <c r="BA337" i="1"/>
  <c r="BA336" i="1" s="1"/>
  <c r="BH335" i="1"/>
  <c r="BP335" i="1" s="1"/>
  <c r="BD334" i="1"/>
  <c r="BD333" i="1" s="1"/>
  <c r="BC334" i="1"/>
  <c r="BC333" i="1" s="1"/>
  <c r="BB334" i="1"/>
  <c r="BA334" i="1"/>
  <c r="BA333" i="1" s="1"/>
  <c r="BH332" i="1"/>
  <c r="BP332" i="1" s="1"/>
  <c r="BG332" i="1"/>
  <c r="BO332" i="1" s="1"/>
  <c r="BF332" i="1"/>
  <c r="BN332" i="1" s="1"/>
  <c r="BE332" i="1"/>
  <c r="BD331" i="1"/>
  <c r="BC331" i="1"/>
  <c r="BB331" i="1"/>
  <c r="BB330" i="1" s="1"/>
  <c r="BA331" i="1"/>
  <c r="BA330" i="1" s="1"/>
  <c r="BD330" i="1"/>
  <c r="BC330" i="1"/>
  <c r="BH350" i="1"/>
  <c r="BG350" i="1"/>
  <c r="BF350" i="1"/>
  <c r="BE350" i="1"/>
  <c r="BM350" i="1" s="1"/>
  <c r="BM265" i="3" s="1"/>
  <c r="BM264" i="3" s="1"/>
  <c r="BM263" i="3" s="1"/>
  <c r="BD349" i="1"/>
  <c r="BD348" i="1" s="1"/>
  <c r="BA349" i="1"/>
  <c r="BA348" i="1" s="1"/>
  <c r="BC348" i="1"/>
  <c r="BB348" i="1"/>
  <c r="BH347" i="1"/>
  <c r="BP347" i="1" s="1"/>
  <c r="BG347" i="1"/>
  <c r="BO347" i="1" s="1"/>
  <c r="BF347" i="1"/>
  <c r="BN347" i="1" s="1"/>
  <c r="BE347" i="1"/>
  <c r="BM347" i="1" s="1"/>
  <c r="BD346" i="1"/>
  <c r="BD345" i="1" s="1"/>
  <c r="BC346" i="1"/>
  <c r="BC345" i="1" s="1"/>
  <c r="BB346" i="1"/>
  <c r="BA346" i="1"/>
  <c r="BA345" i="1" s="1"/>
  <c r="BH329" i="1"/>
  <c r="BP329" i="1" s="1"/>
  <c r="BG329" i="1"/>
  <c r="BO329" i="1" s="1"/>
  <c r="BF329" i="1"/>
  <c r="BN329" i="1" s="1"/>
  <c r="BD328" i="1"/>
  <c r="BC328" i="1"/>
  <c r="BC327" i="1" s="1"/>
  <c r="BB328" i="1"/>
  <c r="BB327" i="1" s="1"/>
  <c r="BA328" i="1"/>
  <c r="BA327" i="1" s="1"/>
  <c r="BH326" i="1"/>
  <c r="BP326" i="1" s="1"/>
  <c r="BF326" i="1"/>
  <c r="BN326" i="1" s="1"/>
  <c r="BE326" i="1"/>
  <c r="BM326" i="1" s="1"/>
  <c r="BC326" i="1"/>
  <c r="BD325" i="1"/>
  <c r="BD324" i="1" s="1"/>
  <c r="BB325" i="1"/>
  <c r="BA325" i="1"/>
  <c r="BA324" i="1" s="1"/>
  <c r="BH323" i="1"/>
  <c r="BF323" i="1"/>
  <c r="BE323" i="1"/>
  <c r="BM323" i="1" s="1"/>
  <c r="BM238" i="3" s="1"/>
  <c r="BM237" i="3" s="1"/>
  <c r="BM236" i="3" s="1"/>
  <c r="BC323" i="1"/>
  <c r="BC322" i="1" s="1"/>
  <c r="BD322" i="1"/>
  <c r="BD321" i="1" s="1"/>
  <c r="BB322" i="1"/>
  <c r="BB321" i="1" s="1"/>
  <c r="BA322" i="1"/>
  <c r="BA321" i="1" s="1"/>
  <c r="BH320" i="1"/>
  <c r="BF320" i="1"/>
  <c r="BE320" i="1"/>
  <c r="BM320" i="1" s="1"/>
  <c r="BM235" i="3" s="1"/>
  <c r="BM234" i="3" s="1"/>
  <c r="BM233" i="3" s="1"/>
  <c r="BC320" i="1"/>
  <c r="BC235" i="3" s="1"/>
  <c r="BC234" i="3" s="1"/>
  <c r="BC233" i="3" s="1"/>
  <c r="BD319" i="1"/>
  <c r="BD318" i="1" s="1"/>
  <c r="BB319" i="1"/>
  <c r="BB318" i="1" s="1"/>
  <c r="BA319" i="1"/>
  <c r="BA318" i="1" s="1"/>
  <c r="BH317" i="1"/>
  <c r="BF317" i="1"/>
  <c r="BE317" i="1"/>
  <c r="BM317" i="1" s="1"/>
  <c r="BM232" i="3" s="1"/>
  <c r="BM231" i="3" s="1"/>
  <c r="BM230" i="3" s="1"/>
  <c r="BC317" i="1"/>
  <c r="BD316" i="1"/>
  <c r="BD315" i="1" s="1"/>
  <c r="BB316" i="1"/>
  <c r="BA316" i="1"/>
  <c r="BA315" i="1" s="1"/>
  <c r="BH314" i="1"/>
  <c r="BP314" i="1" s="1"/>
  <c r="BF314" i="1"/>
  <c r="BN314" i="1" s="1"/>
  <c r="BE314" i="1"/>
  <c r="BM314" i="1" s="1"/>
  <c r="BC314" i="1"/>
  <c r="BD313" i="1"/>
  <c r="BB313" i="1"/>
  <c r="BB312" i="1" s="1"/>
  <c r="BA313" i="1"/>
  <c r="BA312" i="1" s="1"/>
  <c r="BH341" i="1"/>
  <c r="BP341" i="1" s="1"/>
  <c r="BG341" i="1"/>
  <c r="BO341" i="1" s="1"/>
  <c r="BE341" i="1"/>
  <c r="BM341" i="1" s="1"/>
  <c r="BB341" i="1"/>
  <c r="BD340" i="1"/>
  <c r="BD339" i="1" s="1"/>
  <c r="BC340" i="1"/>
  <c r="BC339" i="1" s="1"/>
  <c r="BA340" i="1"/>
  <c r="BH311" i="1"/>
  <c r="BP311" i="1" s="1"/>
  <c r="BG311" i="1"/>
  <c r="BO311" i="1" s="1"/>
  <c r="BE311" i="1"/>
  <c r="BM311" i="1" s="1"/>
  <c r="BB311" i="1"/>
  <c r="BD310" i="1"/>
  <c r="BD309" i="1" s="1"/>
  <c r="BC310" i="1"/>
  <c r="BC309" i="1" s="1"/>
  <c r="BA310" i="1"/>
  <c r="BA309" i="1" s="1"/>
  <c r="BH301" i="1"/>
  <c r="BG301" i="1"/>
  <c r="BE301" i="1"/>
  <c r="BM301" i="1" s="1"/>
  <c r="BM216" i="3" s="1"/>
  <c r="BM215" i="3" s="1"/>
  <c r="BM214" i="3" s="1"/>
  <c r="BB301" i="1"/>
  <c r="BD300" i="1"/>
  <c r="BD299" i="1" s="1"/>
  <c r="BC300" i="1"/>
  <c r="BC299" i="1" s="1"/>
  <c r="BA300" i="1"/>
  <c r="BH307" i="1"/>
  <c r="BP307" i="1" s="1"/>
  <c r="BG307" i="1"/>
  <c r="BO307" i="1" s="1"/>
  <c r="BF307" i="1"/>
  <c r="BN307" i="1" s="1"/>
  <c r="BE307" i="1"/>
  <c r="BM307" i="1" s="1"/>
  <c r="BD306" i="1"/>
  <c r="BC306" i="1"/>
  <c r="BC305" i="1" s="1"/>
  <c r="BB306" i="1"/>
  <c r="BB305" i="1" s="1"/>
  <c r="BA306" i="1"/>
  <c r="BA305" i="1" s="1"/>
  <c r="BD305" i="1"/>
  <c r="BH304" i="1"/>
  <c r="BG304" i="1"/>
  <c r="BF304" i="1"/>
  <c r="BE304" i="1"/>
  <c r="BM304" i="1" s="1"/>
  <c r="BM219" i="3" s="1"/>
  <c r="BM218" i="3" s="1"/>
  <c r="BM217" i="3" s="1"/>
  <c r="BD303" i="1"/>
  <c r="BD302" i="1" s="1"/>
  <c r="BC303" i="1"/>
  <c r="BC302" i="1" s="1"/>
  <c r="BB303" i="1"/>
  <c r="BB302" i="1" s="1"/>
  <c r="BA303" i="1"/>
  <c r="BA302" i="1" s="1"/>
  <c r="BH298" i="1"/>
  <c r="BF298" i="1"/>
  <c r="BE298" i="1"/>
  <c r="BM298" i="1" s="1"/>
  <c r="BM213" i="3" s="1"/>
  <c r="BM212" i="3" s="1"/>
  <c r="BM211" i="3" s="1"/>
  <c r="BC298" i="1"/>
  <c r="BD297" i="1"/>
  <c r="BD296" i="1" s="1"/>
  <c r="BB297" i="1"/>
  <c r="BB296" i="1" s="1"/>
  <c r="BA297" i="1"/>
  <c r="BA296" i="1" s="1"/>
  <c r="BH295" i="1"/>
  <c r="BP295" i="1" s="1"/>
  <c r="BF295" i="1"/>
  <c r="BN295" i="1" s="1"/>
  <c r="BE295" i="1"/>
  <c r="BM295" i="1" s="1"/>
  <c r="BC295" i="1"/>
  <c r="BC294" i="1" s="1"/>
  <c r="BC293" i="1" s="1"/>
  <c r="BD294" i="1"/>
  <c r="BD293" i="1" s="1"/>
  <c r="BB294" i="1"/>
  <c r="BB293" i="1" s="1"/>
  <c r="BA294" i="1"/>
  <c r="BA293" i="1" s="1"/>
  <c r="BH292" i="1"/>
  <c r="BP292" i="1" s="1"/>
  <c r="BF292" i="1"/>
  <c r="BN292" i="1" s="1"/>
  <c r="BE292" i="1"/>
  <c r="BM292" i="1" s="1"/>
  <c r="BC292" i="1"/>
  <c r="BC291" i="1" s="1"/>
  <c r="BC290" i="1" s="1"/>
  <c r="BD291" i="1"/>
  <c r="BD290" i="1" s="1"/>
  <c r="BB291" i="1"/>
  <c r="BB290" i="1" s="1"/>
  <c r="BA291" i="1"/>
  <c r="BA290" i="1" s="1"/>
  <c r="BH289" i="1"/>
  <c r="BP289" i="1" s="1"/>
  <c r="BF289" i="1"/>
  <c r="BN289" i="1" s="1"/>
  <c r="BE289" i="1"/>
  <c r="BM289" i="1" s="1"/>
  <c r="BC289" i="1"/>
  <c r="BC288" i="1" s="1"/>
  <c r="BC287" i="1" s="1"/>
  <c r="BD288" i="1"/>
  <c r="BD287" i="1" s="1"/>
  <c r="BB288" i="1"/>
  <c r="BB287" i="1" s="1"/>
  <c r="BA288" i="1"/>
  <c r="BA287" i="1" s="1"/>
  <c r="BH286" i="1"/>
  <c r="BP286" i="1" s="1"/>
  <c r="BF286" i="1"/>
  <c r="BN286" i="1" s="1"/>
  <c r="BE286" i="1"/>
  <c r="BM286" i="1" s="1"/>
  <c r="BC286" i="1"/>
  <c r="BD285" i="1"/>
  <c r="BD284" i="1" s="1"/>
  <c r="BB285" i="1"/>
  <c r="BB284" i="1" s="1"/>
  <c r="BA285" i="1"/>
  <c r="BA284" i="1" s="1"/>
  <c r="BH283" i="1"/>
  <c r="BP283" i="1" s="1"/>
  <c r="BG283" i="1"/>
  <c r="BO283" i="1" s="1"/>
  <c r="BE283" i="1"/>
  <c r="BM283" i="1" s="1"/>
  <c r="BB283" i="1"/>
  <c r="BB282" i="1" s="1"/>
  <c r="BB281" i="1" s="1"/>
  <c r="BD282" i="1"/>
  <c r="BD281" i="1" s="1"/>
  <c r="BC282" i="1"/>
  <c r="BC281" i="1" s="1"/>
  <c r="BA282" i="1"/>
  <c r="BA281" i="1" s="1"/>
  <c r="BH276" i="1"/>
  <c r="BP276" i="1" s="1"/>
  <c r="BG276" i="1"/>
  <c r="BO276" i="1" s="1"/>
  <c r="BF276" i="1"/>
  <c r="BN276" i="1" s="1"/>
  <c r="BE276" i="1"/>
  <c r="BD275" i="1"/>
  <c r="BD274" i="1" s="1"/>
  <c r="BC275" i="1"/>
  <c r="BC274" i="1" s="1"/>
  <c r="BB275" i="1"/>
  <c r="BB274" i="1" s="1"/>
  <c r="BA275" i="1"/>
  <c r="BA274" i="1" s="1"/>
  <c r="BG273" i="1"/>
  <c r="BO273" i="1" s="1"/>
  <c r="BF273" i="1"/>
  <c r="BA273" i="1"/>
  <c r="BE273" i="1" s="1"/>
  <c r="BC272" i="1"/>
  <c r="BB272" i="1"/>
  <c r="BG271" i="1"/>
  <c r="BO271" i="1" s="1"/>
  <c r="BF271" i="1"/>
  <c r="BA271" i="1"/>
  <c r="BA270" i="1" s="1"/>
  <c r="BC270" i="1"/>
  <c r="BB270" i="1"/>
  <c r="BH268" i="1"/>
  <c r="BP268" i="1" s="1"/>
  <c r="BF268" i="1"/>
  <c r="BN268" i="1" s="1"/>
  <c r="BE268" i="1"/>
  <c r="BM268" i="1" s="1"/>
  <c r="BC268" i="1"/>
  <c r="BC267" i="1" s="1"/>
  <c r="BC266" i="1" s="1"/>
  <c r="BD267" i="1"/>
  <c r="BD266" i="1" s="1"/>
  <c r="BB267" i="1"/>
  <c r="BB266" i="1" s="1"/>
  <c r="BA267" i="1"/>
  <c r="BA266" i="1" s="1"/>
  <c r="BH265" i="1"/>
  <c r="BP265" i="1" s="1"/>
  <c r="BF265" i="1"/>
  <c r="BN265" i="1" s="1"/>
  <c r="BE265" i="1"/>
  <c r="BM265" i="1" s="1"/>
  <c r="BC265" i="1"/>
  <c r="BC264" i="1" s="1"/>
  <c r="BD264" i="1"/>
  <c r="BB264" i="1"/>
  <c r="BA264" i="1"/>
  <c r="BH263" i="1"/>
  <c r="BP263" i="1" s="1"/>
  <c r="BF263" i="1"/>
  <c r="BN263" i="1" s="1"/>
  <c r="BE263" i="1"/>
  <c r="BM263" i="1" s="1"/>
  <c r="BC263" i="1"/>
  <c r="BD262" i="1"/>
  <c r="BB262" i="1"/>
  <c r="BA262" i="1"/>
  <c r="BH260" i="1"/>
  <c r="BP260" i="1" s="1"/>
  <c r="BF260" i="1"/>
  <c r="BN260" i="1" s="1"/>
  <c r="BE260" i="1"/>
  <c r="BM260" i="1" s="1"/>
  <c r="BC260" i="1"/>
  <c r="BD259" i="1"/>
  <c r="BB259" i="1"/>
  <c r="BA259" i="1"/>
  <c r="BH258" i="1"/>
  <c r="BP258" i="1" s="1"/>
  <c r="BF258" i="1"/>
  <c r="BN258" i="1" s="1"/>
  <c r="BE258" i="1"/>
  <c r="BM258" i="1" s="1"/>
  <c r="BC258" i="1"/>
  <c r="BC257" i="1" s="1"/>
  <c r="BD257" i="1"/>
  <c r="BB257" i="1"/>
  <c r="BA257" i="1"/>
  <c r="BH251" i="1"/>
  <c r="BP251" i="1" s="1"/>
  <c r="BF251" i="1"/>
  <c r="BN251" i="1" s="1"/>
  <c r="BE251" i="1"/>
  <c r="BM251" i="1" s="1"/>
  <c r="BC251" i="1"/>
  <c r="BC250" i="1" s="1"/>
  <c r="BC249" i="1" s="1"/>
  <c r="BC248" i="1" s="1"/>
  <c r="BD250" i="1"/>
  <c r="BD249" i="1" s="1"/>
  <c r="BD248" i="1" s="1"/>
  <c r="BB250" i="1"/>
  <c r="BB249" i="1" s="1"/>
  <c r="BB248" i="1" s="1"/>
  <c r="BA250" i="1"/>
  <c r="BA249" i="1" s="1"/>
  <c r="BA248" i="1" s="1"/>
  <c r="BH246" i="1"/>
  <c r="BF246" i="1"/>
  <c r="BE246" i="1"/>
  <c r="BC246" i="1"/>
  <c r="BD245" i="1"/>
  <c r="BD244" i="1" s="1"/>
  <c r="BD243" i="1" s="1"/>
  <c r="BB245" i="1"/>
  <c r="BA245" i="1"/>
  <c r="BA244" i="1" s="1"/>
  <c r="BA243" i="1" s="1"/>
  <c r="BH242" i="1"/>
  <c r="BP242" i="1" s="1"/>
  <c r="BG242" i="1"/>
  <c r="BO242" i="1" s="1"/>
  <c r="BF242" i="1"/>
  <c r="BN242" i="1" s="1"/>
  <c r="BE242" i="1"/>
  <c r="BM242" i="1" s="1"/>
  <c r="BD241" i="1"/>
  <c r="BD240" i="1" s="1"/>
  <c r="BC241" i="1"/>
  <c r="BC240" i="1" s="1"/>
  <c r="BB241" i="1"/>
  <c r="BA241" i="1"/>
  <c r="BH239" i="1"/>
  <c r="BP239" i="1" s="1"/>
  <c r="BG239" i="1"/>
  <c r="BO239" i="1" s="1"/>
  <c r="BE239" i="1"/>
  <c r="BM239" i="1" s="1"/>
  <c r="BB239" i="1"/>
  <c r="BD238" i="1"/>
  <c r="BC238" i="1"/>
  <c r="BC237" i="1" s="1"/>
  <c r="BA238" i="1"/>
  <c r="BA237" i="1" s="1"/>
  <c r="BH235" i="1"/>
  <c r="BP235" i="1" s="1"/>
  <c r="BF235" i="1"/>
  <c r="BN235" i="1" s="1"/>
  <c r="BE235" i="1"/>
  <c r="BM235" i="1" s="1"/>
  <c r="BC235" i="1"/>
  <c r="BC234" i="1" s="1"/>
  <c r="BC233" i="1" s="1"/>
  <c r="BD234" i="1"/>
  <c r="BD233" i="1" s="1"/>
  <c r="BB234" i="1"/>
  <c r="BA234" i="1"/>
  <c r="BA233" i="1" s="1"/>
  <c r="BH230" i="1"/>
  <c r="BP230" i="1" s="1"/>
  <c r="BF230" i="1"/>
  <c r="BN230" i="1" s="1"/>
  <c r="BE230" i="1"/>
  <c r="BM230" i="1" s="1"/>
  <c r="BC230" i="1"/>
  <c r="BD229" i="1"/>
  <c r="BD228" i="1" s="1"/>
  <c r="BD227" i="1" s="1"/>
  <c r="BB229" i="1"/>
  <c r="BA229" i="1"/>
  <c r="BH220" i="1"/>
  <c r="BP220" i="1" s="1"/>
  <c r="BG220" i="1"/>
  <c r="BO220" i="1" s="1"/>
  <c r="BF220" i="1"/>
  <c r="BN220" i="1" s="1"/>
  <c r="BE220" i="1"/>
  <c r="BD219" i="1"/>
  <c r="BD218" i="1" s="1"/>
  <c r="BC219" i="1"/>
  <c r="BB219" i="1"/>
  <c r="BB218" i="1" s="1"/>
  <c r="BA219" i="1"/>
  <c r="BA218" i="1" s="1"/>
  <c r="BH214" i="1"/>
  <c r="BP214" i="1" s="1"/>
  <c r="BG214" i="1"/>
  <c r="BO214" i="1" s="1"/>
  <c r="BF214" i="1"/>
  <c r="BN214" i="1" s="1"/>
  <c r="BE214" i="1"/>
  <c r="BD213" i="1"/>
  <c r="BC213" i="1"/>
  <c r="BC212" i="1" s="1"/>
  <c r="BB213" i="1"/>
  <c r="BB212" i="1" s="1"/>
  <c r="BA213" i="1"/>
  <c r="BA212" i="1" s="1"/>
  <c r="BD212" i="1"/>
  <c r="BH211" i="1"/>
  <c r="BP211" i="1" s="1"/>
  <c r="BF211" i="1"/>
  <c r="BN211" i="1" s="1"/>
  <c r="BE211" i="1"/>
  <c r="BM211" i="1" s="1"/>
  <c r="BD210" i="1"/>
  <c r="BD209" i="1" s="1"/>
  <c r="BC210" i="1"/>
  <c r="BB210" i="1"/>
  <c r="BA210" i="1"/>
  <c r="BA209" i="1" s="1"/>
  <c r="BG208" i="1"/>
  <c r="BO208" i="1" s="1"/>
  <c r="BF208" i="1"/>
  <c r="BA208" i="1"/>
  <c r="BC207" i="1"/>
  <c r="BB207" i="1"/>
  <c r="BG206" i="1"/>
  <c r="BO206" i="1" s="1"/>
  <c r="BF206" i="1"/>
  <c r="BA206" i="1"/>
  <c r="BA205" i="1" s="1"/>
  <c r="BC205" i="1"/>
  <c r="BB205" i="1"/>
  <c r="BH223" i="1"/>
  <c r="BP223" i="1" s="1"/>
  <c r="BF223" i="1"/>
  <c r="BN223" i="1" s="1"/>
  <c r="BE223" i="1"/>
  <c r="BM223" i="1" s="1"/>
  <c r="BC223" i="1"/>
  <c r="BD222" i="1"/>
  <c r="BD221" i="1" s="1"/>
  <c r="BB222" i="1"/>
  <c r="BB221" i="1" s="1"/>
  <c r="BA222" i="1"/>
  <c r="BH203" i="1"/>
  <c r="BP203" i="1" s="1"/>
  <c r="BF203" i="1"/>
  <c r="BN203" i="1" s="1"/>
  <c r="BE203" i="1"/>
  <c r="BM203" i="1" s="1"/>
  <c r="BC203" i="1"/>
  <c r="BD202" i="1"/>
  <c r="BB202" i="1"/>
  <c r="BA202" i="1"/>
  <c r="BH201" i="1"/>
  <c r="BP201" i="1" s="1"/>
  <c r="BF201" i="1"/>
  <c r="BN201" i="1" s="1"/>
  <c r="BE201" i="1"/>
  <c r="BM201" i="1" s="1"/>
  <c r="BC201" i="1"/>
  <c r="BD200" i="1"/>
  <c r="BB200" i="1"/>
  <c r="BA200" i="1"/>
  <c r="BH198" i="1"/>
  <c r="BP198" i="1" s="1"/>
  <c r="BF198" i="1"/>
  <c r="BN198" i="1" s="1"/>
  <c r="BE198" i="1"/>
  <c r="BM198" i="1" s="1"/>
  <c r="BC198" i="1"/>
  <c r="BC197" i="1" s="1"/>
  <c r="BC196" i="1" s="1"/>
  <c r="BD197" i="1"/>
  <c r="BB197" i="1"/>
  <c r="BB196" i="1" s="1"/>
  <c r="BA197" i="1"/>
  <c r="BA196" i="1" s="1"/>
  <c r="BH195" i="1"/>
  <c r="BP195" i="1" s="1"/>
  <c r="BF195" i="1"/>
  <c r="BN195" i="1" s="1"/>
  <c r="BE195" i="1"/>
  <c r="BM195" i="1" s="1"/>
  <c r="BC195" i="1"/>
  <c r="BD194" i="1"/>
  <c r="BD193" i="1" s="1"/>
  <c r="BB194" i="1"/>
  <c r="BB193" i="1" s="1"/>
  <c r="BA194" i="1"/>
  <c r="BA193" i="1" s="1"/>
  <c r="BH192" i="1"/>
  <c r="BP192" i="1" s="1"/>
  <c r="BG192" i="1"/>
  <c r="BO192" i="1" s="1"/>
  <c r="BE192" i="1"/>
  <c r="BM192" i="1" s="1"/>
  <c r="BB192" i="1"/>
  <c r="BD191" i="1"/>
  <c r="BD190" i="1" s="1"/>
  <c r="BC191" i="1"/>
  <c r="BC190" i="1" s="1"/>
  <c r="BA191" i="1"/>
  <c r="BH187" i="1"/>
  <c r="BP187" i="1" s="1"/>
  <c r="BG187" i="1"/>
  <c r="BO187" i="1" s="1"/>
  <c r="BE187" i="1"/>
  <c r="BM187" i="1" s="1"/>
  <c r="BB187" i="1"/>
  <c r="BD186" i="1"/>
  <c r="BD185" i="1" s="1"/>
  <c r="BC186" i="1"/>
  <c r="BA186" i="1"/>
  <c r="BA185" i="1" s="1"/>
  <c r="BH184" i="1"/>
  <c r="BP184" i="1" s="1"/>
  <c r="BF184" i="1"/>
  <c r="BN184" i="1" s="1"/>
  <c r="BE184" i="1"/>
  <c r="BM184" i="1" s="1"/>
  <c r="BC184" i="1"/>
  <c r="BD183" i="1"/>
  <c r="BD182" i="1" s="1"/>
  <c r="BB183" i="1"/>
  <c r="BB182" i="1" s="1"/>
  <c r="BA183" i="1"/>
  <c r="BA182" i="1" s="1"/>
  <c r="BH178" i="1"/>
  <c r="BP178" i="1" s="1"/>
  <c r="BF178" i="1"/>
  <c r="BN178" i="1" s="1"/>
  <c r="BE178" i="1"/>
  <c r="BM178" i="1" s="1"/>
  <c r="BC178" i="1"/>
  <c r="BD177" i="1"/>
  <c r="BD176" i="1" s="1"/>
  <c r="BB177" i="1"/>
  <c r="BA177" i="1"/>
  <c r="BA176" i="1" s="1"/>
  <c r="BH175" i="1"/>
  <c r="BP175" i="1" s="1"/>
  <c r="BF175" i="1"/>
  <c r="BN175" i="1" s="1"/>
  <c r="BE175" i="1"/>
  <c r="BM175" i="1" s="1"/>
  <c r="BC175" i="1"/>
  <c r="BD174" i="1"/>
  <c r="BD173" i="1" s="1"/>
  <c r="BB174" i="1"/>
  <c r="BA174" i="1"/>
  <c r="BH167" i="1"/>
  <c r="BG167" i="1"/>
  <c r="BF167" i="1"/>
  <c r="BN167" i="1" s="1"/>
  <c r="BE167" i="1"/>
  <c r="BD166" i="1"/>
  <c r="BD165" i="1" s="1"/>
  <c r="BC166" i="1"/>
  <c r="BC165" i="1" s="1"/>
  <c r="BB166" i="1"/>
  <c r="BB165" i="1" s="1"/>
  <c r="BA166" i="1"/>
  <c r="BA165" i="1" s="1"/>
  <c r="BH161" i="1"/>
  <c r="BP161" i="1" s="1"/>
  <c r="BG161" i="1"/>
  <c r="BO161" i="1" s="1"/>
  <c r="BF161" i="1"/>
  <c r="BN161" i="1" s="1"/>
  <c r="BE161" i="1"/>
  <c r="BD160" i="1"/>
  <c r="BD159" i="1" s="1"/>
  <c r="BC160" i="1"/>
  <c r="BC159" i="1" s="1"/>
  <c r="BB160" i="1"/>
  <c r="BB159" i="1" s="1"/>
  <c r="BA160" i="1"/>
  <c r="BA159" i="1" s="1"/>
  <c r="BH157" i="1"/>
  <c r="BP157" i="1" s="1"/>
  <c r="BG157" i="1"/>
  <c r="BO157" i="1" s="1"/>
  <c r="BF157" i="1"/>
  <c r="BN157" i="1" s="1"/>
  <c r="BE157" i="1"/>
  <c r="BM157" i="1" s="1"/>
  <c r="BD156" i="1"/>
  <c r="BD155" i="1" s="1"/>
  <c r="BD154" i="1" s="1"/>
  <c r="BC156" i="1"/>
  <c r="BC155" i="1" s="1"/>
  <c r="BC154" i="1" s="1"/>
  <c r="BB156" i="1"/>
  <c r="BB155" i="1" s="1"/>
  <c r="BB154" i="1" s="1"/>
  <c r="BA156" i="1"/>
  <c r="BA155" i="1" s="1"/>
  <c r="BA154" i="1" s="1"/>
  <c r="BH153" i="1"/>
  <c r="BP153" i="1" s="1"/>
  <c r="BG153" i="1"/>
  <c r="BO153" i="1" s="1"/>
  <c r="BF153" i="1"/>
  <c r="BN153" i="1" s="1"/>
  <c r="BE153" i="1"/>
  <c r="BM153" i="1" s="1"/>
  <c r="BD152" i="1"/>
  <c r="BD151" i="1" s="1"/>
  <c r="BC152" i="1"/>
  <c r="BC151" i="1" s="1"/>
  <c r="BB152" i="1"/>
  <c r="BB151" i="1" s="1"/>
  <c r="BA152" i="1"/>
  <c r="BA151" i="1" s="1"/>
  <c r="BH150" i="1"/>
  <c r="BP150" i="1" s="1"/>
  <c r="BG150" i="1"/>
  <c r="BO150" i="1" s="1"/>
  <c r="BF150" i="1"/>
  <c r="BN150" i="1" s="1"/>
  <c r="BE150" i="1"/>
  <c r="BD149" i="1"/>
  <c r="BC149" i="1"/>
  <c r="BC148" i="1" s="1"/>
  <c r="BB149" i="1"/>
  <c r="BB148" i="1" s="1"/>
  <c r="BA149" i="1"/>
  <c r="BA148" i="1" s="1"/>
  <c r="BD148" i="1"/>
  <c r="BH147" i="1"/>
  <c r="BP147" i="1" s="1"/>
  <c r="BF147" i="1"/>
  <c r="BN147" i="1" s="1"/>
  <c r="BE147" i="1"/>
  <c r="BM147" i="1" s="1"/>
  <c r="BC147" i="1"/>
  <c r="BC146" i="1" s="1"/>
  <c r="BC145" i="1" s="1"/>
  <c r="BD146" i="1"/>
  <c r="BD145" i="1" s="1"/>
  <c r="BB146" i="1"/>
  <c r="BB145" i="1" s="1"/>
  <c r="BA146" i="1"/>
  <c r="BA145" i="1" s="1"/>
  <c r="BH141" i="1"/>
  <c r="BP141" i="1" s="1"/>
  <c r="BF141" i="1"/>
  <c r="BN141" i="1" s="1"/>
  <c r="BE141" i="1"/>
  <c r="BM141" i="1" s="1"/>
  <c r="BC141" i="1"/>
  <c r="BD140" i="1"/>
  <c r="BB140" i="1"/>
  <c r="BB139" i="1" s="1"/>
  <c r="BA140" i="1"/>
  <c r="BH138" i="1"/>
  <c r="BP138" i="1" s="1"/>
  <c r="BF138" i="1"/>
  <c r="BN138" i="1" s="1"/>
  <c r="BE138" i="1"/>
  <c r="BM138" i="1" s="1"/>
  <c r="BC138" i="1"/>
  <c r="BD137" i="1"/>
  <c r="BB137" i="1"/>
  <c r="BB136" i="1" s="1"/>
  <c r="BA137" i="1"/>
  <c r="BH134" i="1"/>
  <c r="BP134" i="1" s="1"/>
  <c r="BF134" i="1"/>
  <c r="BN134" i="1" s="1"/>
  <c r="BE134" i="1"/>
  <c r="BM134" i="1" s="1"/>
  <c r="BC134" i="1"/>
  <c r="BC133" i="1" s="1"/>
  <c r="BC132" i="1" s="1"/>
  <c r="BD133" i="1"/>
  <c r="BD132" i="1" s="1"/>
  <c r="BB133" i="1"/>
  <c r="BB132" i="1" s="1"/>
  <c r="BA133" i="1"/>
  <c r="BA132" i="1" s="1"/>
  <c r="BH128" i="1"/>
  <c r="BP128" i="1" s="1"/>
  <c r="BF128" i="1"/>
  <c r="BN128" i="1" s="1"/>
  <c r="BE128" i="1"/>
  <c r="BM128" i="1" s="1"/>
  <c r="BC128" i="1"/>
  <c r="BC127" i="1" s="1"/>
  <c r="BC126" i="1" s="1"/>
  <c r="BD127" i="1"/>
  <c r="BD126" i="1" s="1"/>
  <c r="BB127" i="1"/>
  <c r="BB126" i="1" s="1"/>
  <c r="BA127" i="1"/>
  <c r="BA126" i="1" s="1"/>
  <c r="BH116" i="1"/>
  <c r="BP116" i="1" s="1"/>
  <c r="BF116" i="1"/>
  <c r="BN116" i="1" s="1"/>
  <c r="BE116" i="1"/>
  <c r="BM116" i="1" s="1"/>
  <c r="BC116" i="1"/>
  <c r="BC115" i="1" s="1"/>
  <c r="BC114" i="1" s="1"/>
  <c r="BC113" i="1" s="1"/>
  <c r="BD115" i="1"/>
  <c r="BD114" i="1" s="1"/>
  <c r="BD113" i="1" s="1"/>
  <c r="BB115" i="1"/>
  <c r="BB114" i="1" s="1"/>
  <c r="BA115" i="1"/>
  <c r="BA114" i="1" s="1"/>
  <c r="BA113" i="1" s="1"/>
  <c r="BH112" i="1"/>
  <c r="BP112" i="1" s="1"/>
  <c r="BF112" i="1"/>
  <c r="BN112" i="1" s="1"/>
  <c r="BE112" i="1"/>
  <c r="BM112" i="1" s="1"/>
  <c r="BC112" i="1"/>
  <c r="BD111" i="1"/>
  <c r="BB111" i="1"/>
  <c r="BB110" i="1" s="1"/>
  <c r="BA111" i="1"/>
  <c r="BA110" i="1" s="1"/>
  <c r="BH109" i="1"/>
  <c r="BP109" i="1" s="1"/>
  <c r="BF109" i="1"/>
  <c r="BN109" i="1" s="1"/>
  <c r="BE109" i="1"/>
  <c r="BM109" i="1" s="1"/>
  <c r="BC109" i="1"/>
  <c r="BD108" i="1"/>
  <c r="BD107" i="1" s="1"/>
  <c r="BB108" i="1"/>
  <c r="BA108" i="1"/>
  <c r="BA107" i="1" s="1"/>
  <c r="BH105" i="1"/>
  <c r="BP105" i="1" s="1"/>
  <c r="BG105" i="1"/>
  <c r="BO105" i="1" s="1"/>
  <c r="BE105" i="1"/>
  <c r="BM105" i="1" s="1"/>
  <c r="BB105" i="1"/>
  <c r="BB104" i="1" s="1"/>
  <c r="BB103" i="1" s="1"/>
  <c r="BD104" i="1"/>
  <c r="BD103" i="1" s="1"/>
  <c r="BD102" i="1" s="1"/>
  <c r="BC104" i="1"/>
  <c r="BC103" i="1" s="1"/>
  <c r="BA104" i="1"/>
  <c r="BH100" i="1"/>
  <c r="BP100" i="1" s="1"/>
  <c r="BF100" i="1"/>
  <c r="BN100" i="1" s="1"/>
  <c r="BE100" i="1"/>
  <c r="BM100" i="1" s="1"/>
  <c r="BC100" i="1"/>
  <c r="BC99" i="1" s="1"/>
  <c r="BC98" i="1" s="1"/>
  <c r="BD99" i="1"/>
  <c r="BD98" i="1" s="1"/>
  <c r="BB99" i="1"/>
  <c r="BA99" i="1"/>
  <c r="BA98" i="1" s="1"/>
  <c r="BH97" i="1"/>
  <c r="BP97" i="1" s="1"/>
  <c r="BF97" i="1"/>
  <c r="BN97" i="1" s="1"/>
  <c r="BE97" i="1"/>
  <c r="BM97" i="1" s="1"/>
  <c r="BC97" i="1"/>
  <c r="BD96" i="1"/>
  <c r="BB96" i="1"/>
  <c r="BA96" i="1"/>
  <c r="BH95" i="1"/>
  <c r="BP95" i="1" s="1"/>
  <c r="BF95" i="1"/>
  <c r="BN95" i="1" s="1"/>
  <c r="BE95" i="1"/>
  <c r="BM95" i="1" s="1"/>
  <c r="BC95" i="1"/>
  <c r="BD94" i="1"/>
  <c r="BB94" i="1"/>
  <c r="BA94" i="1"/>
  <c r="BH93" i="1"/>
  <c r="BP93" i="1" s="1"/>
  <c r="BF93" i="1"/>
  <c r="BN93" i="1" s="1"/>
  <c r="BE93" i="1"/>
  <c r="BM93" i="1" s="1"/>
  <c r="BC93" i="1"/>
  <c r="BC92" i="1" s="1"/>
  <c r="BD92" i="1"/>
  <c r="BB92" i="1"/>
  <c r="BA92" i="1"/>
  <c r="BH88" i="1"/>
  <c r="BP88" i="1" s="1"/>
  <c r="BG88" i="1"/>
  <c r="BO88" i="1" s="1"/>
  <c r="BE88" i="1"/>
  <c r="BM88" i="1" s="1"/>
  <c r="BB88" i="1"/>
  <c r="BB87" i="1" s="1"/>
  <c r="BD87" i="1"/>
  <c r="BC87" i="1"/>
  <c r="BA87" i="1"/>
  <c r="BG86" i="1"/>
  <c r="BO86" i="1" s="1"/>
  <c r="BF86" i="1"/>
  <c r="BN86" i="1" s="1"/>
  <c r="BD86" i="1"/>
  <c r="BC85" i="1"/>
  <c r="BB85" i="1"/>
  <c r="BG84" i="1"/>
  <c r="BO84" i="1" s="1"/>
  <c r="BF84" i="1"/>
  <c r="BN84" i="1" s="1"/>
  <c r="BE84" i="1"/>
  <c r="BM84" i="1" s="1"/>
  <c r="BD84" i="1"/>
  <c r="BC83" i="1"/>
  <c r="BC481" i="1" s="1"/>
  <c r="BB83" i="1"/>
  <c r="BB481" i="1" s="1"/>
  <c r="BH79" i="1"/>
  <c r="BG79" i="1"/>
  <c r="BE79" i="1"/>
  <c r="BM79" i="1" s="1"/>
  <c r="BB79" i="1"/>
  <c r="BD78" i="1"/>
  <c r="BC78" i="1"/>
  <c r="BC77" i="1" s="1"/>
  <c r="BH76" i="1"/>
  <c r="BP76" i="1" s="1"/>
  <c r="BF76" i="1"/>
  <c r="BN76" i="1" s="1"/>
  <c r="BE76" i="1"/>
  <c r="BM76" i="1" s="1"/>
  <c r="BC76" i="1"/>
  <c r="BC75" i="1" s="1"/>
  <c r="BC74" i="1" s="1"/>
  <c r="BD75" i="1"/>
  <c r="BD74" i="1" s="1"/>
  <c r="BB75" i="1"/>
  <c r="BB74" i="1" s="1"/>
  <c r="BA75" i="1"/>
  <c r="BH64" i="1"/>
  <c r="BP64" i="1" s="1"/>
  <c r="BF64" i="1"/>
  <c r="BN64" i="1" s="1"/>
  <c r="BE64" i="1"/>
  <c r="BM64" i="1" s="1"/>
  <c r="BC64" i="1"/>
  <c r="BD63" i="1"/>
  <c r="BB63" i="1"/>
  <c r="BB62" i="1" s="1"/>
  <c r="BA63" i="1"/>
  <c r="BA62" i="1" s="1"/>
  <c r="BH73" i="1"/>
  <c r="BP73" i="1" s="1"/>
  <c r="BF73" i="1"/>
  <c r="BN73" i="1" s="1"/>
  <c r="BE73" i="1"/>
  <c r="BM73" i="1" s="1"/>
  <c r="BC73" i="1"/>
  <c r="BD72" i="1"/>
  <c r="BD71" i="1" s="1"/>
  <c r="BB72" i="1"/>
  <c r="BA72" i="1"/>
  <c r="BH70" i="1"/>
  <c r="BP70" i="1" s="1"/>
  <c r="BF70" i="1"/>
  <c r="BN70" i="1" s="1"/>
  <c r="BE70" i="1"/>
  <c r="BM70" i="1" s="1"/>
  <c r="BC70" i="1"/>
  <c r="BC69" i="1" s="1"/>
  <c r="BC68" i="1" s="1"/>
  <c r="BD69" i="1"/>
  <c r="BD68" i="1" s="1"/>
  <c r="BB69" i="1"/>
  <c r="BB68" i="1" s="1"/>
  <c r="BA69" i="1"/>
  <c r="BA68" i="1" s="1"/>
  <c r="BH67" i="1"/>
  <c r="BP67" i="1" s="1"/>
  <c r="BF67" i="1"/>
  <c r="BN67" i="1" s="1"/>
  <c r="BE67" i="1"/>
  <c r="BM67" i="1" s="1"/>
  <c r="BC67" i="1"/>
  <c r="BC66" i="1" s="1"/>
  <c r="BC65" i="1" s="1"/>
  <c r="BD66" i="1"/>
  <c r="BD65" i="1" s="1"/>
  <c r="BB66" i="1"/>
  <c r="BA66" i="1"/>
  <c r="BH61" i="1"/>
  <c r="BP61" i="1" s="1"/>
  <c r="BG61" i="1"/>
  <c r="BO61" i="1" s="1"/>
  <c r="BE61" i="1"/>
  <c r="BM61" i="1" s="1"/>
  <c r="BB61" i="1"/>
  <c r="BD60" i="1"/>
  <c r="BD59" i="1" s="1"/>
  <c r="BC60" i="1"/>
  <c r="BC59" i="1" s="1"/>
  <c r="BA60" i="1"/>
  <c r="BA59" i="1" s="1"/>
  <c r="BH57" i="1"/>
  <c r="BP57" i="1" s="1"/>
  <c r="BG57" i="1"/>
  <c r="BO57" i="1" s="1"/>
  <c r="BE57" i="1"/>
  <c r="BM57" i="1" s="1"/>
  <c r="BB57" i="1"/>
  <c r="BD56" i="1"/>
  <c r="BD55" i="1" s="1"/>
  <c r="BD54" i="1" s="1"/>
  <c r="BC56" i="1"/>
  <c r="BC55" i="1" s="1"/>
  <c r="BA56" i="1"/>
  <c r="BA55" i="1" s="1"/>
  <c r="BG53" i="1"/>
  <c r="BO53" i="1" s="1"/>
  <c r="BF53" i="1"/>
  <c r="BA53" i="1"/>
  <c r="BE53" i="1" s="1"/>
  <c r="BC52" i="1"/>
  <c r="BC51" i="1" s="1"/>
  <c r="BB52" i="1"/>
  <c r="BB51" i="1" s="1"/>
  <c r="BH50" i="1"/>
  <c r="BF50" i="1"/>
  <c r="BE50" i="1"/>
  <c r="BC50" i="1"/>
  <c r="BD49" i="1"/>
  <c r="BD48" i="1" s="1"/>
  <c r="BB49" i="1"/>
  <c r="BB48" i="1" s="1"/>
  <c r="BA49" i="1"/>
  <c r="BA48" i="1" s="1"/>
  <c r="BH47" i="1"/>
  <c r="BF47" i="1"/>
  <c r="BE47" i="1"/>
  <c r="BM47" i="1" s="1"/>
  <c r="BM51" i="3" s="1"/>
  <c r="BM50" i="3" s="1"/>
  <c r="BM49" i="3" s="1"/>
  <c r="BC47" i="1"/>
  <c r="BC51" i="3" s="1"/>
  <c r="BC50" i="3" s="1"/>
  <c r="BC49" i="3" s="1"/>
  <c r="BD46" i="1"/>
  <c r="BD45" i="1" s="1"/>
  <c r="BB46" i="1"/>
  <c r="BB45" i="1" s="1"/>
  <c r="BA46" i="1"/>
  <c r="BA45" i="1" s="1"/>
  <c r="BH44" i="1"/>
  <c r="BP44" i="1" s="1"/>
  <c r="BF44" i="1"/>
  <c r="BN44" i="1" s="1"/>
  <c r="BE44" i="1"/>
  <c r="BM44" i="1" s="1"/>
  <c r="BC44" i="1"/>
  <c r="BD43" i="1"/>
  <c r="BD42" i="1" s="1"/>
  <c r="BB43" i="1"/>
  <c r="BA43" i="1"/>
  <c r="BA42" i="1" s="1"/>
  <c r="BH41" i="1"/>
  <c r="BP41" i="1" s="1"/>
  <c r="BF41" i="1"/>
  <c r="BN41" i="1" s="1"/>
  <c r="BE41" i="1"/>
  <c r="BM41" i="1" s="1"/>
  <c r="BC41" i="1"/>
  <c r="BD40" i="1"/>
  <c r="BB40" i="1"/>
  <c r="BA40" i="1"/>
  <c r="BH37" i="1"/>
  <c r="BP37" i="1" s="1"/>
  <c r="BF37" i="1"/>
  <c r="BN37" i="1" s="1"/>
  <c r="BE37" i="1"/>
  <c r="BM37" i="1" s="1"/>
  <c r="BC37" i="1"/>
  <c r="BC36" i="1" s="1"/>
  <c r="BD36" i="1"/>
  <c r="BB36" i="1"/>
  <c r="BA36" i="1"/>
  <c r="BH35" i="1"/>
  <c r="BP35" i="1" s="1"/>
  <c r="BF35" i="1"/>
  <c r="BN35" i="1" s="1"/>
  <c r="BE35" i="1"/>
  <c r="BM35" i="1" s="1"/>
  <c r="BC35" i="1"/>
  <c r="BC34" i="1" s="1"/>
  <c r="BD34" i="1"/>
  <c r="BB34" i="1"/>
  <c r="BA34" i="1"/>
  <c r="BH32" i="1"/>
  <c r="BP32" i="1" s="1"/>
  <c r="BF32" i="1"/>
  <c r="BN32" i="1" s="1"/>
  <c r="BE32" i="1"/>
  <c r="BC32" i="1"/>
  <c r="BD31" i="1"/>
  <c r="BD30" i="1" s="1"/>
  <c r="BB31" i="1"/>
  <c r="BB30" i="1" s="1"/>
  <c r="BA31" i="1"/>
  <c r="BA30" i="1" s="1"/>
  <c r="AH372" i="1"/>
  <c r="AH371" i="1" s="1"/>
  <c r="AH370" i="1" s="1"/>
  <c r="AD372" i="1"/>
  <c r="X372" i="1" s="1"/>
  <c r="AH473" i="1"/>
  <c r="AH472" i="1" s="1"/>
  <c r="AG473" i="1"/>
  <c r="AG472" i="1" s="1"/>
  <c r="AH471" i="1"/>
  <c r="AH470" i="1" s="1"/>
  <c r="AH469" i="1" s="1"/>
  <c r="AI470" i="1"/>
  <c r="AI469" i="1" s="1"/>
  <c r="AG470" i="1"/>
  <c r="AG469" i="1" s="1"/>
  <c r="AH468" i="1"/>
  <c r="AH467" i="1" s="1"/>
  <c r="AH466" i="1" s="1"/>
  <c r="AI467" i="1"/>
  <c r="AI466" i="1" s="1"/>
  <c r="AG467" i="1"/>
  <c r="AG466" i="1" s="1"/>
  <c r="AH462" i="1"/>
  <c r="AH461" i="1" s="1"/>
  <c r="AI461" i="1"/>
  <c r="AG461" i="1"/>
  <c r="AH460" i="1"/>
  <c r="AH459" i="1" s="1"/>
  <c r="AI459" i="1"/>
  <c r="AG459" i="1"/>
  <c r="AH454" i="1"/>
  <c r="AH453" i="1" s="1"/>
  <c r="AH452" i="1" s="1"/>
  <c r="AH451" i="1" s="1"/>
  <c r="AI453" i="1"/>
  <c r="AI452" i="1" s="1"/>
  <c r="AI451" i="1" s="1"/>
  <c r="AG453" i="1"/>
  <c r="AG452" i="1" s="1"/>
  <c r="AG451" i="1" s="1"/>
  <c r="AG450" i="1"/>
  <c r="AI449" i="1"/>
  <c r="AI448" i="1" s="1"/>
  <c r="AI447" i="1" s="1"/>
  <c r="AH449" i="1"/>
  <c r="AH448" i="1" s="1"/>
  <c r="AH447" i="1" s="1"/>
  <c r="AI444" i="1"/>
  <c r="AH444" i="1"/>
  <c r="AG444" i="1"/>
  <c r="AI443" i="1"/>
  <c r="AI442" i="1" s="1"/>
  <c r="AH443" i="1"/>
  <c r="AH442" i="1" s="1"/>
  <c r="AG443" i="1"/>
  <c r="AG442" i="1" s="1"/>
  <c r="AH441" i="1"/>
  <c r="AH440" i="1" s="1"/>
  <c r="AH439" i="1" s="1"/>
  <c r="AH438" i="1" s="1"/>
  <c r="AI440" i="1"/>
  <c r="AI439" i="1" s="1"/>
  <c r="AI438" i="1" s="1"/>
  <c r="AG440" i="1"/>
  <c r="AG439" i="1" s="1"/>
  <c r="AG438" i="1" s="1"/>
  <c r="AH436" i="1"/>
  <c r="AH435" i="1" s="1"/>
  <c r="AG436" i="1"/>
  <c r="AG435" i="1" s="1"/>
  <c r="AH434" i="1"/>
  <c r="AH433" i="1" s="1"/>
  <c r="AI433" i="1"/>
  <c r="AG433" i="1"/>
  <c r="AH432" i="1"/>
  <c r="AH431" i="1" s="1"/>
  <c r="AI431" i="1"/>
  <c r="AG431" i="1"/>
  <c r="AG426" i="1"/>
  <c r="AG425" i="1" s="1"/>
  <c r="AG424" i="1" s="1"/>
  <c r="AG423" i="1" s="1"/>
  <c r="AI425" i="1"/>
  <c r="AI424" i="1" s="1"/>
  <c r="AI423" i="1" s="1"/>
  <c r="AH425" i="1"/>
  <c r="AH424" i="1" s="1"/>
  <c r="AH423" i="1" s="1"/>
  <c r="AG422" i="1"/>
  <c r="AI421" i="1"/>
  <c r="AI420" i="1" s="1"/>
  <c r="AH421" i="1"/>
  <c r="AH420" i="1" s="1"/>
  <c r="AG419" i="1"/>
  <c r="AG418" i="1"/>
  <c r="AI417" i="1"/>
  <c r="AI416" i="1" s="1"/>
  <c r="AH417" i="1"/>
  <c r="AH416" i="1" s="1"/>
  <c r="AG412" i="1"/>
  <c r="AG411" i="1" s="1"/>
  <c r="AG410" i="1" s="1"/>
  <c r="AI411" i="1"/>
  <c r="AI410" i="1" s="1"/>
  <c r="AH411" i="1"/>
  <c r="AH410" i="1" s="1"/>
  <c r="AG408" i="1"/>
  <c r="AI407" i="1"/>
  <c r="AI406" i="1" s="1"/>
  <c r="AI405" i="1" s="1"/>
  <c r="AH407" i="1"/>
  <c r="AH406" i="1" s="1"/>
  <c r="AH405" i="1" s="1"/>
  <c r="AG403" i="1"/>
  <c r="AG402" i="1" s="1"/>
  <c r="AG401" i="1" s="1"/>
  <c r="AI402" i="1"/>
  <c r="AI401" i="1" s="1"/>
  <c r="AH402" i="1"/>
  <c r="AH401" i="1" s="1"/>
  <c r="AH400" i="1"/>
  <c r="AI399" i="1"/>
  <c r="AG399" i="1"/>
  <c r="AH398" i="1"/>
  <c r="AI397" i="1"/>
  <c r="AG397" i="1"/>
  <c r="AH396" i="1"/>
  <c r="AI395" i="1"/>
  <c r="AG395" i="1"/>
  <c r="AH393" i="1"/>
  <c r="AI392" i="1"/>
  <c r="AI391" i="1" s="1"/>
  <c r="AG392" i="1"/>
  <c r="AG391" i="1" s="1"/>
  <c r="AH384" i="1"/>
  <c r="AH383" i="1" s="1"/>
  <c r="AI383" i="1"/>
  <c r="AG383" i="1"/>
  <c r="AH382" i="1"/>
  <c r="AH381" i="1" s="1"/>
  <c r="AI381" i="1"/>
  <c r="AG381" i="1"/>
  <c r="AG378" i="1"/>
  <c r="AI377" i="1"/>
  <c r="AI376" i="1" s="1"/>
  <c r="AH377" i="1"/>
  <c r="AH376" i="1" s="1"/>
  <c r="AI371" i="1"/>
  <c r="AI370" i="1" s="1"/>
  <c r="AG371" i="1"/>
  <c r="AG370" i="1" s="1"/>
  <c r="AH369" i="1"/>
  <c r="AI368" i="1"/>
  <c r="AI367" i="1" s="1"/>
  <c r="AG368" i="1"/>
  <c r="AG367" i="1" s="1"/>
  <c r="AH363" i="1"/>
  <c r="AH293" i="3" s="1"/>
  <c r="AH292" i="3" s="1"/>
  <c r="AH291" i="3" s="1"/>
  <c r="AI362" i="1"/>
  <c r="AI361" i="1" s="1"/>
  <c r="AG362" i="1"/>
  <c r="AG361" i="1" s="1"/>
  <c r="AH360" i="1"/>
  <c r="AH290" i="3" s="1"/>
  <c r="AH289" i="3" s="1"/>
  <c r="AH288" i="3" s="1"/>
  <c r="AI359" i="1"/>
  <c r="AI358" i="1" s="1"/>
  <c r="AG359" i="1"/>
  <c r="AG358" i="1" s="1"/>
  <c r="AH357" i="1"/>
  <c r="AH356" i="1" s="1"/>
  <c r="AH355" i="1" s="1"/>
  <c r="AI356" i="1"/>
  <c r="AI355" i="1" s="1"/>
  <c r="AG356" i="1"/>
  <c r="AG355" i="1" s="1"/>
  <c r="AI352" i="1"/>
  <c r="AI351" i="1" s="1"/>
  <c r="AH352" i="1"/>
  <c r="AH351" i="1" s="1"/>
  <c r="AG352" i="1"/>
  <c r="AG351" i="1" s="1"/>
  <c r="AG338" i="1"/>
  <c r="AG253" i="3" s="1"/>
  <c r="AG252" i="3" s="1"/>
  <c r="AG251" i="3" s="1"/>
  <c r="AI337" i="1"/>
  <c r="AI336" i="1" s="1"/>
  <c r="AH337" i="1"/>
  <c r="AH336" i="1" s="1"/>
  <c r="AG334" i="1"/>
  <c r="AG333" i="1" s="1"/>
  <c r="AI334" i="1"/>
  <c r="AI333" i="1" s="1"/>
  <c r="AH334" i="1"/>
  <c r="AH333" i="1" s="1"/>
  <c r="AI331" i="1"/>
  <c r="AI330" i="1" s="1"/>
  <c r="AH331" i="1"/>
  <c r="AH330" i="1" s="1"/>
  <c r="AG331" i="1"/>
  <c r="AG330" i="1" s="1"/>
  <c r="AI349" i="1"/>
  <c r="AI348" i="1" s="1"/>
  <c r="AH348" i="1"/>
  <c r="AG348" i="1"/>
  <c r="AI346" i="1"/>
  <c r="AI345" i="1" s="1"/>
  <c r="AH346" i="1"/>
  <c r="AH345" i="1" s="1"/>
  <c r="AG346" i="1"/>
  <c r="AG345" i="1" s="1"/>
  <c r="AI328" i="1"/>
  <c r="AI327" i="1" s="1"/>
  <c r="AH328" i="1"/>
  <c r="AH327" i="1" s="1"/>
  <c r="AG328" i="1"/>
  <c r="AG327" i="1" s="1"/>
  <c r="AH326" i="1"/>
  <c r="AI325" i="1"/>
  <c r="AI324" i="1" s="1"/>
  <c r="AG325" i="1"/>
  <c r="AG324" i="1" s="1"/>
  <c r="AH323" i="1"/>
  <c r="AI322" i="1"/>
  <c r="AI321" i="1" s="1"/>
  <c r="AG322" i="1"/>
  <c r="AG321" i="1" s="1"/>
  <c r="AH320" i="1"/>
  <c r="AH235" i="3" s="1"/>
  <c r="AH234" i="3" s="1"/>
  <c r="AH233" i="3" s="1"/>
  <c r="AI319" i="1"/>
  <c r="AI318" i="1" s="1"/>
  <c r="AG319" i="1"/>
  <c r="AG318" i="1" s="1"/>
  <c r="AH317" i="1"/>
  <c r="AH232" i="3" s="1"/>
  <c r="AH231" i="3" s="1"/>
  <c r="AH230" i="3" s="1"/>
  <c r="AI316" i="1"/>
  <c r="AI315" i="1" s="1"/>
  <c r="AG316" i="1"/>
  <c r="AG315" i="1" s="1"/>
  <c r="AH314" i="1"/>
  <c r="AI313" i="1"/>
  <c r="AI312" i="1" s="1"/>
  <c r="AG313" i="1"/>
  <c r="AG312" i="1" s="1"/>
  <c r="AG341" i="1"/>
  <c r="AG340" i="1" s="1"/>
  <c r="AG339" i="1" s="1"/>
  <c r="AI340" i="1"/>
  <c r="AI339" i="1" s="1"/>
  <c r="AH340" i="1"/>
  <c r="AH339" i="1" s="1"/>
  <c r="AG311" i="1"/>
  <c r="AI310" i="1"/>
  <c r="AI309" i="1" s="1"/>
  <c r="AH310" i="1"/>
  <c r="AH309" i="1" s="1"/>
  <c r="AG301" i="1"/>
  <c r="AI300" i="1"/>
  <c r="AI299" i="1" s="1"/>
  <c r="AH300" i="1"/>
  <c r="AH299" i="1" s="1"/>
  <c r="AI306" i="1"/>
  <c r="AI305" i="1" s="1"/>
  <c r="AH306" i="1"/>
  <c r="AH305" i="1" s="1"/>
  <c r="AG306" i="1"/>
  <c r="AG305" i="1" s="1"/>
  <c r="AI303" i="1"/>
  <c r="AI302" i="1" s="1"/>
  <c r="AH303" i="1"/>
  <c r="AH302" i="1" s="1"/>
  <c r="AG303" i="1"/>
  <c r="AG302" i="1" s="1"/>
  <c r="AH298" i="1"/>
  <c r="AI297" i="1"/>
  <c r="AI296" i="1" s="1"/>
  <c r="AG297" i="1"/>
  <c r="AG296" i="1" s="1"/>
  <c r="AH295" i="1"/>
  <c r="AH294" i="1" s="1"/>
  <c r="AH293" i="1" s="1"/>
  <c r="AI294" i="1"/>
  <c r="AI293" i="1" s="1"/>
  <c r="AG294" i="1"/>
  <c r="AG293" i="1" s="1"/>
  <c r="AH292" i="1"/>
  <c r="AH291" i="1" s="1"/>
  <c r="AH290" i="1" s="1"/>
  <c r="AI291" i="1"/>
  <c r="AI290" i="1" s="1"/>
  <c r="AG291" i="1"/>
  <c r="AG290" i="1" s="1"/>
  <c r="AH289" i="1"/>
  <c r="AI288" i="1"/>
  <c r="AI287" i="1" s="1"/>
  <c r="AG288" i="1"/>
  <c r="AG287" i="1" s="1"/>
  <c r="AH286" i="1"/>
  <c r="AI285" i="1"/>
  <c r="AI284" i="1" s="1"/>
  <c r="AG285" i="1"/>
  <c r="AG284" i="1" s="1"/>
  <c r="AG283" i="1"/>
  <c r="AI282" i="1"/>
  <c r="AI281" i="1" s="1"/>
  <c r="AH282" i="1"/>
  <c r="AH281" i="1" s="1"/>
  <c r="AI275" i="1"/>
  <c r="AI274" i="1" s="1"/>
  <c r="AH275" i="1"/>
  <c r="AH274" i="1" s="1"/>
  <c r="AG275" i="1"/>
  <c r="AG274" i="1" s="1"/>
  <c r="AH272" i="1"/>
  <c r="AG272" i="1"/>
  <c r="AH270" i="1"/>
  <c r="AG270" i="1"/>
  <c r="AH268" i="1"/>
  <c r="AI267" i="1"/>
  <c r="AI266" i="1" s="1"/>
  <c r="AG267" i="1"/>
  <c r="AG266" i="1" s="1"/>
  <c r="AH265" i="1"/>
  <c r="AI264" i="1"/>
  <c r="AG264" i="1"/>
  <c r="AH263" i="1"/>
  <c r="AI262" i="1"/>
  <c r="AG262" i="1"/>
  <c r="AH260" i="1"/>
  <c r="AH259" i="1" s="1"/>
  <c r="AI259" i="1"/>
  <c r="AG259" i="1"/>
  <c r="AH258" i="1"/>
  <c r="AH257" i="1" s="1"/>
  <c r="AI257" i="1"/>
  <c r="AG257" i="1"/>
  <c r="AH251" i="1"/>
  <c r="AI250" i="1"/>
  <c r="AI249" i="1" s="1"/>
  <c r="AI248" i="1" s="1"/>
  <c r="AG250" i="1"/>
  <c r="AG249" i="1" s="1"/>
  <c r="AG248" i="1" s="1"/>
  <c r="AH246" i="1"/>
  <c r="AI245" i="1"/>
  <c r="AI244" i="1" s="1"/>
  <c r="AI243" i="1" s="1"/>
  <c r="AG245" i="1"/>
  <c r="AG244" i="1" s="1"/>
  <c r="AG243" i="1" s="1"/>
  <c r="AI241" i="1"/>
  <c r="AI240" i="1" s="1"/>
  <c r="AH241" i="1"/>
  <c r="AH240" i="1" s="1"/>
  <c r="AG241" i="1"/>
  <c r="AG240" i="1" s="1"/>
  <c r="AG239" i="1"/>
  <c r="AG238" i="1" s="1"/>
  <c r="AG237" i="1" s="1"/>
  <c r="AI238" i="1"/>
  <c r="AI237" i="1" s="1"/>
  <c r="AH238" i="1"/>
  <c r="AH237" i="1" s="1"/>
  <c r="AH235" i="1"/>
  <c r="AH234" i="1" s="1"/>
  <c r="AH233" i="1" s="1"/>
  <c r="AH232" i="1" s="1"/>
  <c r="AI234" i="1"/>
  <c r="AI233" i="1" s="1"/>
  <c r="AI232" i="1" s="1"/>
  <c r="AG234" i="1"/>
  <c r="AG233" i="1" s="1"/>
  <c r="AG232" i="1" s="1"/>
  <c r="AH230" i="1"/>
  <c r="AH229" i="1" s="1"/>
  <c r="AH228" i="1" s="1"/>
  <c r="AH227" i="1" s="1"/>
  <c r="AI229" i="1"/>
  <c r="AI228" i="1" s="1"/>
  <c r="AI227" i="1" s="1"/>
  <c r="AG229" i="1"/>
  <c r="AG228" i="1" s="1"/>
  <c r="AG227" i="1" s="1"/>
  <c r="AI219" i="1"/>
  <c r="AI218" i="1" s="1"/>
  <c r="AH219" i="1"/>
  <c r="AH218" i="1" s="1"/>
  <c r="AG219" i="1"/>
  <c r="AG218" i="1" s="1"/>
  <c r="AI213" i="1"/>
  <c r="AI212" i="1" s="1"/>
  <c r="AH213" i="1"/>
  <c r="AH212" i="1" s="1"/>
  <c r="AG213" i="1"/>
  <c r="AG212" i="1" s="1"/>
  <c r="AH210" i="1"/>
  <c r="AH209" i="1" s="1"/>
  <c r="AI210" i="1"/>
  <c r="AI209" i="1" s="1"/>
  <c r="AG210" i="1"/>
  <c r="AG209" i="1" s="1"/>
  <c r="AH207" i="1"/>
  <c r="AG207" i="1"/>
  <c r="AH205" i="1"/>
  <c r="AG205" i="1"/>
  <c r="AH223" i="1"/>
  <c r="AH222" i="1" s="1"/>
  <c r="AH221" i="1" s="1"/>
  <c r="AI222" i="1"/>
  <c r="AI221" i="1" s="1"/>
  <c r="AG222" i="1"/>
  <c r="AG221" i="1" s="1"/>
  <c r="AH203" i="1"/>
  <c r="AH202" i="1" s="1"/>
  <c r="AI202" i="1"/>
  <c r="AG202" i="1"/>
  <c r="AH201" i="1"/>
  <c r="AH200" i="1" s="1"/>
  <c r="AI200" i="1"/>
  <c r="AG200" i="1"/>
  <c r="AH198" i="1"/>
  <c r="AI197" i="1"/>
  <c r="AI196" i="1" s="1"/>
  <c r="AG197" i="1"/>
  <c r="AG196" i="1" s="1"/>
  <c r="AH195" i="1"/>
  <c r="AI194" i="1"/>
  <c r="AI193" i="1" s="1"/>
  <c r="AG194" i="1"/>
  <c r="AG193" i="1" s="1"/>
  <c r="AG192" i="1"/>
  <c r="AI191" i="1"/>
  <c r="AI190" i="1" s="1"/>
  <c r="AH191" i="1"/>
  <c r="AH190" i="1" s="1"/>
  <c r="AG187" i="1"/>
  <c r="AI186" i="1"/>
  <c r="AI185" i="1" s="1"/>
  <c r="AH186" i="1"/>
  <c r="AH185" i="1" s="1"/>
  <c r="AH184" i="1"/>
  <c r="AH183" i="1" s="1"/>
  <c r="AH182" i="1" s="1"/>
  <c r="AI183" i="1"/>
  <c r="AI182" i="1" s="1"/>
  <c r="AG183" i="1"/>
  <c r="AG182" i="1" s="1"/>
  <c r="AH178" i="1"/>
  <c r="AH177" i="1" s="1"/>
  <c r="AH176" i="1" s="1"/>
  <c r="AI177" i="1"/>
  <c r="AI176" i="1" s="1"/>
  <c r="AG177" i="1"/>
  <c r="AG176" i="1" s="1"/>
  <c r="AH175" i="1"/>
  <c r="AI174" i="1"/>
  <c r="AI173" i="1" s="1"/>
  <c r="AG174" i="1"/>
  <c r="AG173" i="1" s="1"/>
  <c r="AG166" i="1"/>
  <c r="AG165" i="1" s="1"/>
  <c r="AI166" i="1"/>
  <c r="AI165" i="1" s="1"/>
  <c r="AH166" i="1"/>
  <c r="AH165" i="1" s="1"/>
  <c r="AI160" i="1"/>
  <c r="AI159" i="1" s="1"/>
  <c r="AH160" i="1"/>
  <c r="AH159" i="1" s="1"/>
  <c r="AG160" i="1"/>
  <c r="AG159" i="1" s="1"/>
  <c r="AI156" i="1"/>
  <c r="AI155" i="1" s="1"/>
  <c r="AI154" i="1" s="1"/>
  <c r="AH156" i="1"/>
  <c r="AH155" i="1" s="1"/>
  <c r="AH154" i="1" s="1"/>
  <c r="AG156" i="1"/>
  <c r="AG155" i="1" s="1"/>
  <c r="AG154" i="1" s="1"/>
  <c r="AI152" i="1"/>
  <c r="AI151" i="1" s="1"/>
  <c r="AH152" i="1"/>
  <c r="AH151" i="1" s="1"/>
  <c r="AG152" i="1"/>
  <c r="AG151" i="1" s="1"/>
  <c r="AI149" i="1"/>
  <c r="AI148" i="1" s="1"/>
  <c r="AH149" i="1"/>
  <c r="AH148" i="1" s="1"/>
  <c r="AG149" i="1"/>
  <c r="AG148" i="1" s="1"/>
  <c r="AH147" i="1"/>
  <c r="AI146" i="1"/>
  <c r="AI145" i="1" s="1"/>
  <c r="AG146" i="1"/>
  <c r="AG145" i="1" s="1"/>
  <c r="AH141" i="1"/>
  <c r="AI140" i="1"/>
  <c r="AI139" i="1" s="1"/>
  <c r="AG140" i="1"/>
  <c r="AG139" i="1" s="1"/>
  <c r="AH138" i="1"/>
  <c r="AH137" i="1" s="1"/>
  <c r="AH136" i="1" s="1"/>
  <c r="AI137" i="1"/>
  <c r="AI136" i="1" s="1"/>
  <c r="AG137" i="1"/>
  <c r="AG136" i="1" s="1"/>
  <c r="AH134" i="1"/>
  <c r="AI133" i="1"/>
  <c r="AI132" i="1" s="1"/>
  <c r="AG133" i="1"/>
  <c r="AG132" i="1" s="1"/>
  <c r="AH128" i="1"/>
  <c r="AI127" i="1"/>
  <c r="AI126" i="1" s="1"/>
  <c r="AG127" i="1"/>
  <c r="AG126" i="1" s="1"/>
  <c r="AH116" i="1"/>
  <c r="AH115" i="1" s="1"/>
  <c r="AH114" i="1" s="1"/>
  <c r="AH113" i="1" s="1"/>
  <c r="AI115" i="1"/>
  <c r="AI114" i="1" s="1"/>
  <c r="AI113" i="1" s="1"/>
  <c r="AG115" i="1"/>
  <c r="AG114" i="1" s="1"/>
  <c r="AG113" i="1" s="1"/>
  <c r="AH112" i="1"/>
  <c r="AI111" i="1"/>
  <c r="AI110" i="1" s="1"/>
  <c r="AG111" i="1"/>
  <c r="AG110" i="1" s="1"/>
  <c r="AH109" i="1"/>
  <c r="AI108" i="1"/>
  <c r="AI107" i="1" s="1"/>
  <c r="AG108" i="1"/>
  <c r="AG107" i="1" s="1"/>
  <c r="AG105" i="1"/>
  <c r="AG104" i="1" s="1"/>
  <c r="AG103" i="1" s="1"/>
  <c r="AG102" i="1" s="1"/>
  <c r="AI104" i="1"/>
  <c r="AI103" i="1" s="1"/>
  <c r="AI102" i="1" s="1"/>
  <c r="AH104" i="1"/>
  <c r="AH103" i="1" s="1"/>
  <c r="AH102" i="1" s="1"/>
  <c r="AH100" i="1"/>
  <c r="AH99" i="1" s="1"/>
  <c r="AH98" i="1" s="1"/>
  <c r="AI99" i="1"/>
  <c r="AI98" i="1" s="1"/>
  <c r="AG99" i="1"/>
  <c r="AG98" i="1" s="1"/>
  <c r="AH97" i="1"/>
  <c r="AH96" i="1" s="1"/>
  <c r="AI96" i="1"/>
  <c r="AG96" i="1"/>
  <c r="AH95" i="1"/>
  <c r="AH94" i="1" s="1"/>
  <c r="AI94" i="1"/>
  <c r="AG94" i="1"/>
  <c r="AH93" i="1"/>
  <c r="AH92" i="1" s="1"/>
  <c r="AI92" i="1"/>
  <c r="AG92" i="1"/>
  <c r="AG88" i="1"/>
  <c r="AI87" i="1"/>
  <c r="AH87" i="1"/>
  <c r="AH85" i="1"/>
  <c r="AG85" i="1"/>
  <c r="AH83" i="1"/>
  <c r="AH481" i="1" s="1"/>
  <c r="AG83" i="1"/>
  <c r="AG481" i="1" s="1"/>
  <c r="AI78" i="1"/>
  <c r="AH78" i="1"/>
  <c r="AH77" i="1" s="1"/>
  <c r="AH76" i="1"/>
  <c r="AH75" i="1" s="1"/>
  <c r="AH74" i="1" s="1"/>
  <c r="AI75" i="1"/>
  <c r="AG75" i="1"/>
  <c r="AG74" i="1" s="1"/>
  <c r="AH64" i="1"/>
  <c r="AH63" i="1" s="1"/>
  <c r="AH62" i="1" s="1"/>
  <c r="AI63" i="1"/>
  <c r="AI62" i="1" s="1"/>
  <c r="AG63" i="1"/>
  <c r="AG62" i="1" s="1"/>
  <c r="AH73" i="1"/>
  <c r="AI72" i="1"/>
  <c r="AI71" i="1" s="1"/>
  <c r="AG72" i="1"/>
  <c r="AG71" i="1" s="1"/>
  <c r="AH70" i="1"/>
  <c r="AI69" i="1"/>
  <c r="AG69" i="1"/>
  <c r="AG68" i="1" s="1"/>
  <c r="AH67" i="1"/>
  <c r="AH66" i="1" s="1"/>
  <c r="AH65" i="1" s="1"/>
  <c r="AI66" i="1"/>
  <c r="AG66" i="1"/>
  <c r="AG65" i="1" s="1"/>
  <c r="AG61" i="1"/>
  <c r="AG60" i="1" s="1"/>
  <c r="AG59" i="1" s="1"/>
  <c r="AI60" i="1"/>
  <c r="AI59" i="1" s="1"/>
  <c r="AH60" i="1"/>
  <c r="AH59" i="1" s="1"/>
  <c r="AG57" i="1"/>
  <c r="AI56" i="1"/>
  <c r="AH56" i="1"/>
  <c r="AH55" i="1" s="1"/>
  <c r="AH54" i="1" s="1"/>
  <c r="AH52" i="1"/>
  <c r="AH51" i="1" s="1"/>
  <c r="AG52" i="1"/>
  <c r="AG51" i="1" s="1"/>
  <c r="AH50" i="1"/>
  <c r="AI49" i="1"/>
  <c r="AI48" i="1" s="1"/>
  <c r="AG49" i="1"/>
  <c r="AG48" i="1" s="1"/>
  <c r="AH47" i="1"/>
  <c r="AH46" i="1" s="1"/>
  <c r="AH45" i="1" s="1"/>
  <c r="AI46" i="1"/>
  <c r="AG46" i="1"/>
  <c r="AG45" i="1" s="1"/>
  <c r="AH44" i="1"/>
  <c r="AH43" i="1" s="1"/>
  <c r="AH42" i="1" s="1"/>
  <c r="AI43" i="1"/>
  <c r="AI42" i="1" s="1"/>
  <c r="AG43" i="1"/>
  <c r="AG42" i="1" s="1"/>
  <c r="AH41" i="1"/>
  <c r="AI40" i="1"/>
  <c r="AG40" i="1"/>
  <c r="AH37" i="1"/>
  <c r="AI36" i="1"/>
  <c r="AG36" i="1"/>
  <c r="AH35" i="1"/>
  <c r="AI34" i="1"/>
  <c r="AG34" i="1"/>
  <c r="AH32" i="1"/>
  <c r="AI31" i="1"/>
  <c r="AI30" i="1" s="1"/>
  <c r="AG31" i="1"/>
  <c r="AG30" i="1" s="1"/>
  <c r="AI86" i="1"/>
  <c r="AF87" i="1"/>
  <c r="AF92" i="1"/>
  <c r="AF94" i="1"/>
  <c r="AF96" i="1"/>
  <c r="AF99" i="1"/>
  <c r="AF98" i="1" s="1"/>
  <c r="AF104" i="1"/>
  <c r="AF103" i="1" s="1"/>
  <c r="AF102" i="1" s="1"/>
  <c r="AF108" i="1"/>
  <c r="AF107" i="1" s="1"/>
  <c r="AF111" i="1"/>
  <c r="AF110" i="1" s="1"/>
  <c r="AF115" i="1"/>
  <c r="AF114" i="1" s="1"/>
  <c r="AF113" i="1" s="1"/>
  <c r="AF127" i="1"/>
  <c r="AF126" i="1" s="1"/>
  <c r="AF133" i="1"/>
  <c r="AF132" i="1" s="1"/>
  <c r="AF137" i="1"/>
  <c r="AF136" i="1" s="1"/>
  <c r="AF140" i="1"/>
  <c r="AF139" i="1" s="1"/>
  <c r="AF146" i="1"/>
  <c r="AF145" i="1" s="1"/>
  <c r="AF149" i="1"/>
  <c r="AF148" i="1" s="1"/>
  <c r="AF152" i="1"/>
  <c r="AF151" i="1" s="1"/>
  <c r="AF156" i="1"/>
  <c r="AF155" i="1" s="1"/>
  <c r="AF154" i="1" s="1"/>
  <c r="AF160" i="1"/>
  <c r="AF159" i="1" s="1"/>
  <c r="AF166" i="1"/>
  <c r="AF165" i="1" s="1"/>
  <c r="AF174" i="1"/>
  <c r="AF173" i="1" s="1"/>
  <c r="AF177" i="1"/>
  <c r="AF176" i="1" s="1"/>
  <c r="AF183" i="1"/>
  <c r="AF182" i="1" s="1"/>
  <c r="AF186" i="1"/>
  <c r="AF185" i="1" s="1"/>
  <c r="AF191" i="1"/>
  <c r="AF190" i="1" s="1"/>
  <c r="AF194" i="1"/>
  <c r="AF193" i="1" s="1"/>
  <c r="AF197" i="1"/>
  <c r="AF196" i="1" s="1"/>
  <c r="AF200" i="1"/>
  <c r="AF202" i="1"/>
  <c r="AF222" i="1"/>
  <c r="AF221" i="1" s="1"/>
  <c r="AF206" i="1"/>
  <c r="AJ206" i="1" s="1"/>
  <c r="AF208" i="1"/>
  <c r="AJ208" i="1" s="1"/>
  <c r="AF210" i="1"/>
  <c r="AF209" i="1" s="1"/>
  <c r="AF213" i="1"/>
  <c r="AF212" i="1" s="1"/>
  <c r="AF219" i="1"/>
  <c r="AF218" i="1" s="1"/>
  <c r="AF229" i="1"/>
  <c r="AF228" i="1" s="1"/>
  <c r="AF227" i="1" s="1"/>
  <c r="AF234" i="1"/>
  <c r="AF233" i="1" s="1"/>
  <c r="AF232" i="1" s="1"/>
  <c r="AF238" i="1"/>
  <c r="AF237" i="1" s="1"/>
  <c r="AF241" i="1"/>
  <c r="AF240" i="1" s="1"/>
  <c r="AF245" i="1"/>
  <c r="AF244" i="1" s="1"/>
  <c r="AF243" i="1" s="1"/>
  <c r="AF250" i="1"/>
  <c r="AF249" i="1" s="1"/>
  <c r="AF248" i="1" s="1"/>
  <c r="AF257" i="1"/>
  <c r="AF259" i="1"/>
  <c r="AF262" i="1"/>
  <c r="AF264" i="1"/>
  <c r="AF267" i="1"/>
  <c r="AF266" i="1" s="1"/>
  <c r="AF271" i="1"/>
  <c r="AJ271" i="1" s="1"/>
  <c r="AF273" i="1"/>
  <c r="AJ273" i="1" s="1"/>
  <c r="AF275" i="1"/>
  <c r="AF274" i="1" s="1"/>
  <c r="AF282" i="1"/>
  <c r="AF281" i="1" s="1"/>
  <c r="AF285" i="1"/>
  <c r="AF284" i="1" s="1"/>
  <c r="AF288" i="1"/>
  <c r="AF287" i="1" s="1"/>
  <c r="AF291" i="1"/>
  <c r="AF290" i="1" s="1"/>
  <c r="AF294" i="1"/>
  <c r="AF293" i="1" s="1"/>
  <c r="AF297" i="1"/>
  <c r="AF296" i="1" s="1"/>
  <c r="AF303" i="1"/>
  <c r="AF302" i="1" s="1"/>
  <c r="AF306" i="1"/>
  <c r="AF305" i="1" s="1"/>
  <c r="AF300" i="1"/>
  <c r="AF299" i="1" s="1"/>
  <c r="AF310" i="1"/>
  <c r="AF309" i="1" s="1"/>
  <c r="AF340" i="1"/>
  <c r="AF339" i="1" s="1"/>
  <c r="AF313" i="1"/>
  <c r="AF312" i="1" s="1"/>
  <c r="AF316" i="1"/>
  <c r="AF315" i="1" s="1"/>
  <c r="AF319" i="1"/>
  <c r="AF318" i="1" s="1"/>
  <c r="AF322" i="1"/>
  <c r="AF321" i="1" s="1"/>
  <c r="AF325" i="1"/>
  <c r="AF324" i="1" s="1"/>
  <c r="AF328" i="1"/>
  <c r="AF327" i="1" s="1"/>
  <c r="AF346" i="1"/>
  <c r="AF345" i="1" s="1"/>
  <c r="AF348" i="1"/>
  <c r="AF331" i="1"/>
  <c r="AF330" i="1" s="1"/>
  <c r="AF334" i="1"/>
  <c r="AF333" i="1" s="1"/>
  <c r="AF337" i="1"/>
  <c r="AF336" i="1" s="1"/>
  <c r="AF352" i="1"/>
  <c r="AF351" i="1" s="1"/>
  <c r="AF356" i="1"/>
  <c r="AF355" i="1" s="1"/>
  <c r="AF359" i="1"/>
  <c r="AF358" i="1" s="1"/>
  <c r="AF362" i="1"/>
  <c r="AF361" i="1" s="1"/>
  <c r="AF368" i="1"/>
  <c r="AF367" i="1" s="1"/>
  <c r="AF371" i="1"/>
  <c r="AF370" i="1" s="1"/>
  <c r="AF377" i="1"/>
  <c r="AF376" i="1" s="1"/>
  <c r="AF381" i="1"/>
  <c r="AF383" i="1"/>
  <c r="AF392" i="1"/>
  <c r="AF391" i="1" s="1"/>
  <c r="AF395" i="1"/>
  <c r="AF397" i="1"/>
  <c r="AF399" i="1"/>
  <c r="AF402" i="1"/>
  <c r="AF401" i="1" s="1"/>
  <c r="AF407" i="1"/>
  <c r="AF406" i="1" s="1"/>
  <c r="AF405" i="1" s="1"/>
  <c r="AF411" i="1"/>
  <c r="AF410" i="1" s="1"/>
  <c r="AF417" i="1"/>
  <c r="AF416" i="1" s="1"/>
  <c r="AF421" i="1"/>
  <c r="AF420" i="1" s="1"/>
  <c r="AF425" i="1"/>
  <c r="AF424" i="1" s="1"/>
  <c r="AF423" i="1" s="1"/>
  <c r="AF431" i="1"/>
  <c r="AF433" i="1"/>
  <c r="AF437" i="1"/>
  <c r="AJ437" i="1" s="1"/>
  <c r="AF440" i="1"/>
  <c r="AF439" i="1" s="1"/>
  <c r="AF438" i="1" s="1"/>
  <c r="AF443" i="1"/>
  <c r="AF442" i="1" s="1"/>
  <c r="AF444" i="1"/>
  <c r="AF449" i="1"/>
  <c r="AF448" i="1" s="1"/>
  <c r="AF447" i="1" s="1"/>
  <c r="AF453" i="1"/>
  <c r="AF452" i="1" s="1"/>
  <c r="AF459" i="1"/>
  <c r="AF461" i="1"/>
  <c r="AF467" i="1"/>
  <c r="AF466" i="1" s="1"/>
  <c r="AF470" i="1"/>
  <c r="AF469" i="1" s="1"/>
  <c r="AF474" i="1"/>
  <c r="AF34" i="1"/>
  <c r="AF36" i="1"/>
  <c r="AF40" i="1"/>
  <c r="AF43" i="1"/>
  <c r="AF42" i="1" s="1"/>
  <c r="AF46" i="1"/>
  <c r="AF45" i="1" s="1"/>
  <c r="AF49" i="1"/>
  <c r="AF48" i="1" s="1"/>
  <c r="AF53" i="1"/>
  <c r="AJ53" i="1" s="1"/>
  <c r="AF56" i="1"/>
  <c r="AF55" i="1" s="1"/>
  <c r="AF60" i="1"/>
  <c r="AF59" i="1" s="1"/>
  <c r="AF66" i="1"/>
  <c r="AF65" i="1" s="1"/>
  <c r="AF69" i="1"/>
  <c r="AF68" i="1" s="1"/>
  <c r="AF72" i="1"/>
  <c r="AF71" i="1" s="1"/>
  <c r="AF63" i="1"/>
  <c r="AF62" i="1" s="1"/>
  <c r="AF75" i="1"/>
  <c r="AF74" i="1" s="1"/>
  <c r="AJ35" i="1"/>
  <c r="AR35" i="1" s="1"/>
  <c r="AK35" i="1"/>
  <c r="AS35" i="1" s="1"/>
  <c r="AM35" i="1"/>
  <c r="AU35" i="1" s="1"/>
  <c r="AJ37" i="1"/>
  <c r="AR37" i="1" s="1"/>
  <c r="AK37" i="1"/>
  <c r="AS37" i="1" s="1"/>
  <c r="AM37" i="1"/>
  <c r="AU37" i="1" s="1"/>
  <c r="AJ41" i="1"/>
  <c r="AR41" i="1" s="1"/>
  <c r="AK41" i="1"/>
  <c r="AS41" i="1" s="1"/>
  <c r="AM41" i="1"/>
  <c r="AU41" i="1" s="1"/>
  <c r="AJ44" i="1"/>
  <c r="AR44" i="1" s="1"/>
  <c r="AK44" i="1"/>
  <c r="AS44" i="1" s="1"/>
  <c r="AM44" i="1"/>
  <c r="AU44" i="1" s="1"/>
  <c r="AJ47" i="1"/>
  <c r="AR47" i="1" s="1"/>
  <c r="AK47" i="1"/>
  <c r="AS47" i="1" s="1"/>
  <c r="AM47" i="1"/>
  <c r="AU47" i="1" s="1"/>
  <c r="AJ50" i="1"/>
  <c r="AK50" i="1"/>
  <c r="AM50" i="1"/>
  <c r="AK53" i="1"/>
  <c r="AL53" i="1"/>
  <c r="AT53" i="1" s="1"/>
  <c r="AJ57" i="1"/>
  <c r="AR57" i="1" s="1"/>
  <c r="AL57" i="1"/>
  <c r="AT57" i="1" s="1"/>
  <c r="AM57" i="1"/>
  <c r="AU57" i="1" s="1"/>
  <c r="AJ61" i="1"/>
  <c r="AR61" i="1" s="1"/>
  <c r="AL61" i="1"/>
  <c r="AT61" i="1" s="1"/>
  <c r="AM61" i="1"/>
  <c r="AU61" i="1" s="1"/>
  <c r="AK67" i="1"/>
  <c r="AS67" i="1" s="1"/>
  <c r="AM67" i="1"/>
  <c r="AU67" i="1" s="1"/>
  <c r="AJ70" i="1"/>
  <c r="AR70" i="1" s="1"/>
  <c r="AK70" i="1"/>
  <c r="AS70" i="1" s="1"/>
  <c r="AM70" i="1"/>
  <c r="AU70" i="1" s="1"/>
  <c r="AJ73" i="1"/>
  <c r="AR73" i="1" s="1"/>
  <c r="AK73" i="1"/>
  <c r="AS73" i="1" s="1"/>
  <c r="AM73" i="1"/>
  <c r="AU73" i="1" s="1"/>
  <c r="AJ64" i="1"/>
  <c r="AR64" i="1" s="1"/>
  <c r="AK64" i="1"/>
  <c r="AS64" i="1" s="1"/>
  <c r="AM64" i="1"/>
  <c r="AU64" i="1" s="1"/>
  <c r="AJ76" i="1"/>
  <c r="AR76" i="1" s="1"/>
  <c r="AK76" i="1"/>
  <c r="AS76" i="1" s="1"/>
  <c r="AM76" i="1"/>
  <c r="AU76" i="1" s="1"/>
  <c r="AJ79" i="1"/>
  <c r="AR79" i="1" s="1"/>
  <c r="AL79" i="1"/>
  <c r="AM79" i="1"/>
  <c r="AJ84" i="1"/>
  <c r="AR84" i="1" s="1"/>
  <c r="AK84" i="1"/>
  <c r="AS84" i="1" s="1"/>
  <c r="AL84" i="1"/>
  <c r="AT84" i="1" s="1"/>
  <c r="AJ86" i="1"/>
  <c r="AR86" i="1" s="1"/>
  <c r="AK86" i="1"/>
  <c r="AS86" i="1" s="1"/>
  <c r="AL86" i="1"/>
  <c r="AT86" i="1" s="1"/>
  <c r="AJ88" i="1"/>
  <c r="AR88" i="1" s="1"/>
  <c r="AL88" i="1"/>
  <c r="AT88" i="1" s="1"/>
  <c r="AM88" i="1"/>
  <c r="AU88" i="1" s="1"/>
  <c r="AJ93" i="1"/>
  <c r="AR93" i="1" s="1"/>
  <c r="AK93" i="1"/>
  <c r="AS93" i="1" s="1"/>
  <c r="AM93" i="1"/>
  <c r="AU93" i="1" s="1"/>
  <c r="AJ95" i="1"/>
  <c r="AR95" i="1" s="1"/>
  <c r="AK95" i="1"/>
  <c r="AS95" i="1" s="1"/>
  <c r="AM95" i="1"/>
  <c r="AU95" i="1" s="1"/>
  <c r="AJ97" i="1"/>
  <c r="AR97" i="1" s="1"/>
  <c r="AK97" i="1"/>
  <c r="AS97" i="1" s="1"/>
  <c r="AM97" i="1"/>
  <c r="AU97" i="1" s="1"/>
  <c r="AJ100" i="1"/>
  <c r="AR100" i="1" s="1"/>
  <c r="AK100" i="1"/>
  <c r="AS100" i="1" s="1"/>
  <c r="AM100" i="1"/>
  <c r="AU100" i="1" s="1"/>
  <c r="AL105" i="1"/>
  <c r="AT105" i="1" s="1"/>
  <c r="AM105" i="1"/>
  <c r="AU105" i="1" s="1"/>
  <c r="AJ109" i="1"/>
  <c r="AR109" i="1" s="1"/>
  <c r="AK109" i="1"/>
  <c r="AS109" i="1" s="1"/>
  <c r="AM109" i="1"/>
  <c r="AU109" i="1" s="1"/>
  <c r="AJ112" i="1"/>
  <c r="AR112" i="1" s="1"/>
  <c r="AK112" i="1"/>
  <c r="AS112" i="1" s="1"/>
  <c r="AM112" i="1"/>
  <c r="AU112" i="1" s="1"/>
  <c r="AJ116" i="1"/>
  <c r="AR116" i="1" s="1"/>
  <c r="AK116" i="1"/>
  <c r="AS116" i="1" s="1"/>
  <c r="AM116" i="1"/>
  <c r="AU116" i="1" s="1"/>
  <c r="AJ128" i="1"/>
  <c r="AR128" i="1" s="1"/>
  <c r="AK128" i="1"/>
  <c r="AS128" i="1" s="1"/>
  <c r="AM128" i="1"/>
  <c r="AU128" i="1" s="1"/>
  <c r="AJ134" i="1"/>
  <c r="AR134" i="1" s="1"/>
  <c r="AK134" i="1"/>
  <c r="AS134" i="1" s="1"/>
  <c r="AM134" i="1"/>
  <c r="AU134" i="1" s="1"/>
  <c r="AJ138" i="1"/>
  <c r="AR138" i="1" s="1"/>
  <c r="AK138" i="1"/>
  <c r="AS138" i="1" s="1"/>
  <c r="AM138" i="1"/>
  <c r="AU138" i="1" s="1"/>
  <c r="AJ141" i="1"/>
  <c r="AR141" i="1" s="1"/>
  <c r="AK141" i="1"/>
  <c r="AS141" i="1" s="1"/>
  <c r="AM141" i="1"/>
  <c r="AU141" i="1" s="1"/>
  <c r="AJ147" i="1"/>
  <c r="AR147" i="1" s="1"/>
  <c r="AK147" i="1"/>
  <c r="AS147" i="1" s="1"/>
  <c r="AM147" i="1"/>
  <c r="AU147" i="1" s="1"/>
  <c r="AJ150" i="1"/>
  <c r="AR150" i="1" s="1"/>
  <c r="AK150" i="1"/>
  <c r="AS150" i="1" s="1"/>
  <c r="AL150" i="1"/>
  <c r="AT150" i="1" s="1"/>
  <c r="AM150" i="1"/>
  <c r="AU150" i="1" s="1"/>
  <c r="AJ153" i="1"/>
  <c r="AR153" i="1" s="1"/>
  <c r="AK153" i="1"/>
  <c r="AS153" i="1" s="1"/>
  <c r="AL153" i="1"/>
  <c r="AT153" i="1" s="1"/>
  <c r="AM153" i="1"/>
  <c r="AU153" i="1" s="1"/>
  <c r="AJ157" i="1"/>
  <c r="AR157" i="1" s="1"/>
  <c r="AK157" i="1"/>
  <c r="AS157" i="1" s="1"/>
  <c r="AL157" i="1"/>
  <c r="AT157" i="1" s="1"/>
  <c r="AM157" i="1"/>
  <c r="AU157" i="1" s="1"/>
  <c r="AJ161" i="1"/>
  <c r="AR161" i="1" s="1"/>
  <c r="AK161" i="1"/>
  <c r="AS161" i="1" s="1"/>
  <c r="AL161" i="1"/>
  <c r="AT161" i="1" s="1"/>
  <c r="AM161" i="1"/>
  <c r="AU161" i="1" s="1"/>
  <c r="AM167" i="1"/>
  <c r="AJ175" i="1"/>
  <c r="AR175" i="1" s="1"/>
  <c r="AK175" i="1"/>
  <c r="AS175" i="1" s="1"/>
  <c r="AM175" i="1"/>
  <c r="AU175" i="1" s="1"/>
  <c r="AJ178" i="1"/>
  <c r="AR178" i="1" s="1"/>
  <c r="AK178" i="1"/>
  <c r="AS178" i="1" s="1"/>
  <c r="AM178" i="1"/>
  <c r="AU178" i="1" s="1"/>
  <c r="AJ184" i="1"/>
  <c r="AR184" i="1" s="1"/>
  <c r="AK184" i="1"/>
  <c r="AS184" i="1" s="1"/>
  <c r="AM184" i="1"/>
  <c r="AU184" i="1" s="1"/>
  <c r="AJ187" i="1"/>
  <c r="AR187" i="1" s="1"/>
  <c r="AL187" i="1"/>
  <c r="AT187" i="1" s="1"/>
  <c r="AM187" i="1"/>
  <c r="AU187" i="1" s="1"/>
  <c r="AJ192" i="1"/>
  <c r="AR192" i="1" s="1"/>
  <c r="AL192" i="1"/>
  <c r="AT192" i="1" s="1"/>
  <c r="AM192" i="1"/>
  <c r="AU192" i="1" s="1"/>
  <c r="AJ195" i="1"/>
  <c r="AR195" i="1" s="1"/>
  <c r="AK195" i="1"/>
  <c r="AS195" i="1" s="1"/>
  <c r="AM195" i="1"/>
  <c r="AU195" i="1" s="1"/>
  <c r="AJ198" i="1"/>
  <c r="AR198" i="1" s="1"/>
  <c r="AK198" i="1"/>
  <c r="AS198" i="1" s="1"/>
  <c r="AM198" i="1"/>
  <c r="AU198" i="1" s="1"/>
  <c r="AJ201" i="1"/>
  <c r="AR201" i="1" s="1"/>
  <c r="AK201" i="1"/>
  <c r="AS201" i="1" s="1"/>
  <c r="AM201" i="1"/>
  <c r="AU201" i="1" s="1"/>
  <c r="AJ203" i="1"/>
  <c r="AR203" i="1" s="1"/>
  <c r="AK203" i="1"/>
  <c r="AS203" i="1" s="1"/>
  <c r="AM203" i="1"/>
  <c r="AU203" i="1" s="1"/>
  <c r="AJ223" i="1"/>
  <c r="AR223" i="1" s="1"/>
  <c r="AK223" i="1"/>
  <c r="AS223" i="1" s="1"/>
  <c r="AM223" i="1"/>
  <c r="AU223" i="1" s="1"/>
  <c r="AK206" i="1"/>
  <c r="AL206" i="1"/>
  <c r="AT206" i="1" s="1"/>
  <c r="AK208" i="1"/>
  <c r="AL208" i="1"/>
  <c r="AT208" i="1" s="1"/>
  <c r="AK211" i="1"/>
  <c r="AS211" i="1" s="1"/>
  <c r="AM211" i="1"/>
  <c r="AU211" i="1" s="1"/>
  <c r="AR214" i="1"/>
  <c r="AJ220" i="1"/>
  <c r="AR220" i="1" s="1"/>
  <c r="AK220" i="1"/>
  <c r="AS220" i="1" s="1"/>
  <c r="AL220" i="1"/>
  <c r="AT220" i="1" s="1"/>
  <c r="AM220" i="1"/>
  <c r="AU220" i="1" s="1"/>
  <c r="AJ230" i="1"/>
  <c r="AR230" i="1" s="1"/>
  <c r="AK230" i="1"/>
  <c r="AS230" i="1" s="1"/>
  <c r="AM230" i="1"/>
  <c r="AU230" i="1" s="1"/>
  <c r="AJ235" i="1"/>
  <c r="AR235" i="1" s="1"/>
  <c r="AK235" i="1"/>
  <c r="AS235" i="1" s="1"/>
  <c r="AM235" i="1"/>
  <c r="AU235" i="1" s="1"/>
  <c r="AJ239" i="1"/>
  <c r="AR239" i="1" s="1"/>
  <c r="AL239" i="1"/>
  <c r="AT239" i="1" s="1"/>
  <c r="AM239" i="1"/>
  <c r="AU239" i="1" s="1"/>
  <c r="AJ242" i="1"/>
  <c r="AR242" i="1" s="1"/>
  <c r="AK242" i="1"/>
  <c r="AS242" i="1" s="1"/>
  <c r="AL242" i="1"/>
  <c r="AT242" i="1" s="1"/>
  <c r="AM242" i="1"/>
  <c r="AU242" i="1" s="1"/>
  <c r="AJ246" i="1"/>
  <c r="AK246" i="1"/>
  <c r="AM246" i="1"/>
  <c r="AJ251" i="1"/>
  <c r="AR251" i="1" s="1"/>
  <c r="AK251" i="1"/>
  <c r="AS251" i="1" s="1"/>
  <c r="AM251" i="1"/>
  <c r="AU251" i="1" s="1"/>
  <c r="AJ258" i="1"/>
  <c r="AR258" i="1" s="1"/>
  <c r="AK258" i="1"/>
  <c r="AS258" i="1" s="1"/>
  <c r="AM258" i="1"/>
  <c r="AU258" i="1" s="1"/>
  <c r="AJ260" i="1"/>
  <c r="AR260" i="1" s="1"/>
  <c r="AK260" i="1"/>
  <c r="AS260" i="1" s="1"/>
  <c r="AM260" i="1"/>
  <c r="AU260" i="1" s="1"/>
  <c r="AJ263" i="1"/>
  <c r="AR263" i="1" s="1"/>
  <c r="AK263" i="1"/>
  <c r="AS263" i="1" s="1"/>
  <c r="AM263" i="1"/>
  <c r="AU263" i="1" s="1"/>
  <c r="AJ265" i="1"/>
  <c r="AR265" i="1" s="1"/>
  <c r="AK265" i="1"/>
  <c r="AS265" i="1" s="1"/>
  <c r="AM265" i="1"/>
  <c r="AU265" i="1" s="1"/>
  <c r="AJ268" i="1"/>
  <c r="AR268" i="1" s="1"/>
  <c r="AK268" i="1"/>
  <c r="AS268" i="1" s="1"/>
  <c r="AM268" i="1"/>
  <c r="AU268" i="1" s="1"/>
  <c r="AK271" i="1"/>
  <c r="AL271" i="1"/>
  <c r="AT271" i="1" s="1"/>
  <c r="AK273" i="1"/>
  <c r="AL273" i="1"/>
  <c r="AT273" i="1" s="1"/>
  <c r="AJ276" i="1"/>
  <c r="AR276" i="1" s="1"/>
  <c r="AK276" i="1"/>
  <c r="AS276" i="1" s="1"/>
  <c r="AL276" i="1"/>
  <c r="AT276" i="1" s="1"/>
  <c r="AM276" i="1"/>
  <c r="AU276" i="1" s="1"/>
  <c r="AJ283" i="1"/>
  <c r="AR283" i="1" s="1"/>
  <c r="AL283" i="1"/>
  <c r="AT283" i="1" s="1"/>
  <c r="AM283" i="1"/>
  <c r="AU283" i="1" s="1"/>
  <c r="AJ286" i="1"/>
  <c r="AR286" i="1" s="1"/>
  <c r="AK286" i="1"/>
  <c r="AS286" i="1" s="1"/>
  <c r="AM286" i="1"/>
  <c r="AU286" i="1" s="1"/>
  <c r="AJ289" i="1"/>
  <c r="AR289" i="1" s="1"/>
  <c r="AK289" i="1"/>
  <c r="AS289" i="1" s="1"/>
  <c r="AM289" i="1"/>
  <c r="AU289" i="1" s="1"/>
  <c r="AJ292" i="1"/>
  <c r="AR292" i="1" s="1"/>
  <c r="AK292" i="1"/>
  <c r="AS292" i="1" s="1"/>
  <c r="AM292" i="1"/>
  <c r="AU292" i="1" s="1"/>
  <c r="AJ295" i="1"/>
  <c r="AR295" i="1" s="1"/>
  <c r="AK295" i="1"/>
  <c r="AS295" i="1" s="1"/>
  <c r="AM295" i="1"/>
  <c r="AU295" i="1" s="1"/>
  <c r="AJ298" i="1"/>
  <c r="AK298" i="1"/>
  <c r="AM298" i="1"/>
  <c r="AJ304" i="1"/>
  <c r="AK304" i="1"/>
  <c r="AL304" i="1"/>
  <c r="AM304" i="1"/>
  <c r="AJ307" i="1"/>
  <c r="AR307" i="1" s="1"/>
  <c r="AK307" i="1"/>
  <c r="AS307" i="1" s="1"/>
  <c r="AL307" i="1"/>
  <c r="AT307" i="1" s="1"/>
  <c r="AM307" i="1"/>
  <c r="AU307" i="1" s="1"/>
  <c r="AJ301" i="1"/>
  <c r="AL301" i="1"/>
  <c r="AM301" i="1"/>
  <c r="AJ311" i="1"/>
  <c r="AR311" i="1" s="1"/>
  <c r="AL311" i="1"/>
  <c r="AT311" i="1" s="1"/>
  <c r="AM311" i="1"/>
  <c r="AU311" i="1" s="1"/>
  <c r="AJ341" i="1"/>
  <c r="AR341" i="1" s="1"/>
  <c r="AL341" i="1"/>
  <c r="AT341" i="1" s="1"/>
  <c r="AM341" i="1"/>
  <c r="AU341" i="1" s="1"/>
  <c r="AJ314" i="1"/>
  <c r="AR314" i="1" s="1"/>
  <c r="AK314" i="1"/>
  <c r="AS314" i="1" s="1"/>
  <c r="AM314" i="1"/>
  <c r="AU314" i="1" s="1"/>
  <c r="AJ317" i="1"/>
  <c r="AK317" i="1"/>
  <c r="AM317" i="1"/>
  <c r="AJ320" i="1"/>
  <c r="AK320" i="1"/>
  <c r="AM320" i="1"/>
  <c r="AJ323" i="1"/>
  <c r="AK323" i="1"/>
  <c r="AM323" i="1"/>
  <c r="AJ326" i="1"/>
  <c r="AK326" i="1"/>
  <c r="AM326" i="1"/>
  <c r="AK329" i="1"/>
  <c r="AS329" i="1" s="1"/>
  <c r="AM329" i="1"/>
  <c r="AU329" i="1" s="1"/>
  <c r="AJ347" i="1"/>
  <c r="AR347" i="1" s="1"/>
  <c r="AK347" i="1"/>
  <c r="AS347" i="1" s="1"/>
  <c r="AL347" i="1"/>
  <c r="AT347" i="1" s="1"/>
  <c r="AM347" i="1"/>
  <c r="AU347" i="1" s="1"/>
  <c r="AJ350" i="1"/>
  <c r="AK350" i="1"/>
  <c r="AL350" i="1"/>
  <c r="AM350" i="1"/>
  <c r="AJ332" i="1"/>
  <c r="AR332" i="1" s="1"/>
  <c r="AK332" i="1"/>
  <c r="AS332" i="1" s="1"/>
  <c r="AL332" i="1"/>
  <c r="AT332" i="1" s="1"/>
  <c r="AM332" i="1"/>
  <c r="AU332" i="1" s="1"/>
  <c r="AM335" i="1"/>
  <c r="AU335" i="1" s="1"/>
  <c r="AJ338" i="1"/>
  <c r="AL338" i="1"/>
  <c r="AM338" i="1"/>
  <c r="AJ353" i="1"/>
  <c r="AR353" i="1" s="1"/>
  <c r="AK353" i="1"/>
  <c r="AS353" i="1" s="1"/>
  <c r="AL353" i="1"/>
  <c r="AT353" i="1" s="1"/>
  <c r="AM353" i="1"/>
  <c r="AU353" i="1" s="1"/>
  <c r="AK357" i="1"/>
  <c r="AS357" i="1" s="1"/>
  <c r="AM357" i="1"/>
  <c r="AU357" i="1" s="1"/>
  <c r="AJ360" i="1"/>
  <c r="AK360" i="1"/>
  <c r="AM360" i="1"/>
  <c r="AJ363" i="1"/>
  <c r="AK363" i="1"/>
  <c r="AM363" i="1"/>
  <c r="AJ369" i="1"/>
  <c r="AR369" i="1" s="1"/>
  <c r="AK369" i="1"/>
  <c r="AS369" i="1" s="1"/>
  <c r="AM369" i="1"/>
  <c r="AU369" i="1" s="1"/>
  <c r="AJ372" i="1"/>
  <c r="AR372" i="1" s="1"/>
  <c r="AK372" i="1"/>
  <c r="AS372" i="1" s="1"/>
  <c r="AM372" i="1"/>
  <c r="AU372" i="1" s="1"/>
  <c r="AJ378" i="1"/>
  <c r="AR378" i="1" s="1"/>
  <c r="AL378" i="1"/>
  <c r="AT378" i="1" s="1"/>
  <c r="AM378" i="1"/>
  <c r="AU378" i="1" s="1"/>
  <c r="AJ382" i="1"/>
  <c r="AR382" i="1" s="1"/>
  <c r="AK382" i="1"/>
  <c r="AS382" i="1" s="1"/>
  <c r="AM382" i="1"/>
  <c r="AU382" i="1" s="1"/>
  <c r="AJ384" i="1"/>
  <c r="AR384" i="1" s="1"/>
  <c r="AK384" i="1"/>
  <c r="AS384" i="1" s="1"/>
  <c r="AM384" i="1"/>
  <c r="AU384" i="1" s="1"/>
  <c r="AJ393" i="1"/>
  <c r="AR393" i="1" s="1"/>
  <c r="AK393" i="1"/>
  <c r="AS393" i="1" s="1"/>
  <c r="AM393" i="1"/>
  <c r="AU393" i="1" s="1"/>
  <c r="AJ396" i="1"/>
  <c r="AR396" i="1" s="1"/>
  <c r="AK396" i="1"/>
  <c r="AS396" i="1" s="1"/>
  <c r="AM396" i="1"/>
  <c r="AU396" i="1" s="1"/>
  <c r="AJ398" i="1"/>
  <c r="AR398" i="1" s="1"/>
  <c r="AK398" i="1"/>
  <c r="AS398" i="1" s="1"/>
  <c r="AM398" i="1"/>
  <c r="AU398" i="1" s="1"/>
  <c r="AJ400" i="1"/>
  <c r="AR400" i="1" s="1"/>
  <c r="AK400" i="1"/>
  <c r="AS400" i="1" s="1"/>
  <c r="AM400" i="1"/>
  <c r="AU400" i="1" s="1"/>
  <c r="AJ403" i="1"/>
  <c r="AR403" i="1" s="1"/>
  <c r="AL403" i="1"/>
  <c r="AT403" i="1" s="1"/>
  <c r="AM403" i="1"/>
  <c r="AU403" i="1" s="1"/>
  <c r="AJ408" i="1"/>
  <c r="AR408" i="1" s="1"/>
  <c r="AL408" i="1"/>
  <c r="AM408" i="1"/>
  <c r="AJ412" i="1"/>
  <c r="AR412" i="1" s="1"/>
  <c r="AL412" i="1"/>
  <c r="AT412" i="1" s="1"/>
  <c r="AM412" i="1"/>
  <c r="AU412" i="1" s="1"/>
  <c r="AJ418" i="1"/>
  <c r="AR418" i="1" s="1"/>
  <c r="AL418" i="1"/>
  <c r="AT418" i="1" s="1"/>
  <c r="AM418" i="1"/>
  <c r="AU418" i="1" s="1"/>
  <c r="AJ419" i="1"/>
  <c r="AR419" i="1" s="1"/>
  <c r="AL419" i="1"/>
  <c r="AT419" i="1" s="1"/>
  <c r="AM419" i="1"/>
  <c r="AU419" i="1" s="1"/>
  <c r="AJ422" i="1"/>
  <c r="AR422" i="1" s="1"/>
  <c r="AL422" i="1"/>
  <c r="AT422" i="1" s="1"/>
  <c r="AM422" i="1"/>
  <c r="AU422" i="1" s="1"/>
  <c r="AJ426" i="1"/>
  <c r="AR426" i="1" s="1"/>
  <c r="AL426" i="1"/>
  <c r="AT426" i="1" s="1"/>
  <c r="AM426" i="1"/>
  <c r="AU426" i="1" s="1"/>
  <c r="AJ432" i="1"/>
  <c r="AR432" i="1" s="1"/>
  <c r="AK432" i="1"/>
  <c r="AS432" i="1" s="1"/>
  <c r="AM432" i="1"/>
  <c r="AU432" i="1" s="1"/>
  <c r="AJ434" i="1"/>
  <c r="AR434" i="1" s="1"/>
  <c r="AK434" i="1"/>
  <c r="AS434" i="1" s="1"/>
  <c r="AM434" i="1"/>
  <c r="AU434" i="1" s="1"/>
  <c r="AK437" i="1"/>
  <c r="AL437" i="1"/>
  <c r="AT437" i="1" s="1"/>
  <c r="AJ441" i="1"/>
  <c r="AR441" i="1" s="1"/>
  <c r="AK441" i="1"/>
  <c r="AS441" i="1" s="1"/>
  <c r="AM441" i="1"/>
  <c r="AU441" i="1" s="1"/>
  <c r="AJ445" i="1"/>
  <c r="AR445" i="1" s="1"/>
  <c r="AK445" i="1"/>
  <c r="AS445" i="1" s="1"/>
  <c r="AL445" i="1"/>
  <c r="AT445" i="1" s="1"/>
  <c r="AM445" i="1"/>
  <c r="AU445" i="1" s="1"/>
  <c r="AJ450" i="1"/>
  <c r="AR450" i="1" s="1"/>
  <c r="AL450" i="1"/>
  <c r="AT450" i="1" s="1"/>
  <c r="AM450" i="1"/>
  <c r="AU450" i="1" s="1"/>
  <c r="AJ454" i="1"/>
  <c r="AR454" i="1" s="1"/>
  <c r="AK454" i="1"/>
  <c r="AS454" i="1" s="1"/>
  <c r="AM454" i="1"/>
  <c r="AU454" i="1" s="1"/>
  <c r="AJ460" i="1"/>
  <c r="AR460" i="1" s="1"/>
  <c r="AK460" i="1"/>
  <c r="AS460" i="1" s="1"/>
  <c r="AM460" i="1"/>
  <c r="AU460" i="1" s="1"/>
  <c r="AJ462" i="1"/>
  <c r="AR462" i="1" s="1"/>
  <c r="AK462" i="1"/>
  <c r="AS462" i="1" s="1"/>
  <c r="AM462" i="1"/>
  <c r="AU462" i="1" s="1"/>
  <c r="AJ468" i="1"/>
  <c r="AR468" i="1" s="1"/>
  <c r="AK468" i="1"/>
  <c r="AS468" i="1" s="1"/>
  <c r="AM468" i="1"/>
  <c r="AU468" i="1" s="1"/>
  <c r="AJ471" i="1"/>
  <c r="AR471" i="1" s="1"/>
  <c r="AK471" i="1"/>
  <c r="AS471" i="1" s="1"/>
  <c r="AM471" i="1"/>
  <c r="AU471" i="1" s="1"/>
  <c r="AJ474" i="1"/>
  <c r="AK474" i="1"/>
  <c r="AL474" i="1"/>
  <c r="AT474" i="1" s="1"/>
  <c r="AK32" i="1"/>
  <c r="AS32" i="1" s="1"/>
  <c r="AM32" i="1"/>
  <c r="AJ32" i="1"/>
  <c r="AR32" i="1" s="1"/>
  <c r="AF31" i="1"/>
  <c r="AF30" i="1" s="1"/>
  <c r="BV406" i="3" l="1"/>
  <c r="AI406" i="3"/>
  <c r="BD406" i="3"/>
  <c r="AF406" i="3"/>
  <c r="BY406" i="3"/>
  <c r="BA406" i="3"/>
  <c r="AF58" i="1"/>
  <c r="AI84" i="3"/>
  <c r="AF84" i="3"/>
  <c r="BA84" i="3"/>
  <c r="BV84" i="3"/>
  <c r="X302" i="3"/>
  <c r="X301" i="3" s="1"/>
  <c r="X300" i="3" s="1"/>
  <c r="AL214" i="1"/>
  <c r="AT214" i="1" s="1"/>
  <c r="X214" i="1"/>
  <c r="BB135" i="1"/>
  <c r="AF269" i="3"/>
  <c r="AI198" i="3"/>
  <c r="BA269" i="3"/>
  <c r="BD198" i="3"/>
  <c r="BV269" i="3"/>
  <c r="BY198" i="3"/>
  <c r="AI269" i="3"/>
  <c r="AF198" i="3"/>
  <c r="BD269" i="3"/>
  <c r="BA198" i="3"/>
  <c r="BY269" i="3"/>
  <c r="BV198" i="3"/>
  <c r="BY135" i="1"/>
  <c r="AS50" i="1"/>
  <c r="BM50" i="1"/>
  <c r="AU50" i="1"/>
  <c r="AI135" i="1"/>
  <c r="BC49" i="1"/>
  <c r="BC48" i="1" s="1"/>
  <c r="BM246" i="1"/>
  <c r="CI50" i="1"/>
  <c r="BW135" i="1"/>
  <c r="BX412" i="3"/>
  <c r="BX411" i="3" s="1"/>
  <c r="BX410" i="3" s="1"/>
  <c r="BX406" i="3" s="1"/>
  <c r="CK50" i="1"/>
  <c r="AR50" i="1"/>
  <c r="BN50" i="1"/>
  <c r="BX49" i="1"/>
  <c r="BX48" i="1" s="1"/>
  <c r="CH246" i="1"/>
  <c r="BY256" i="1"/>
  <c r="AG135" i="1"/>
  <c r="BP50" i="1"/>
  <c r="CH50" i="1"/>
  <c r="BV135" i="1"/>
  <c r="AF135" i="1"/>
  <c r="BY380" i="1"/>
  <c r="BY379" i="1" s="1"/>
  <c r="BV270" i="1"/>
  <c r="BV33" i="1"/>
  <c r="BY125" i="1"/>
  <c r="BB204" i="1"/>
  <c r="BC125" i="1"/>
  <c r="BB269" i="1"/>
  <c r="BD380" i="1"/>
  <c r="BD379" i="1" s="1"/>
  <c r="AL372" i="1"/>
  <c r="AT372" i="1" s="1"/>
  <c r="AV372" i="1" s="1"/>
  <c r="BD256" i="1"/>
  <c r="AG33" i="1"/>
  <c r="AH409" i="1"/>
  <c r="AI430" i="1"/>
  <c r="BA158" i="1"/>
  <c r="BY261" i="1"/>
  <c r="BY169" i="1"/>
  <c r="BV354" i="1"/>
  <c r="BD430" i="1"/>
  <c r="BY199" i="1"/>
  <c r="BW256" i="1"/>
  <c r="BW380" i="1"/>
  <c r="BW379" i="1" s="1"/>
  <c r="BC409" i="1"/>
  <c r="AI354" i="1"/>
  <c r="BZ437" i="1"/>
  <c r="BD125" i="1"/>
  <c r="BX125" i="1"/>
  <c r="BV473" i="1"/>
  <c r="BV472" i="1" s="1"/>
  <c r="BE31" i="1"/>
  <c r="BM32" i="1"/>
  <c r="BZ31" i="1"/>
  <c r="BZ30" i="1" s="1"/>
  <c r="CH32" i="1"/>
  <c r="BX319" i="1"/>
  <c r="BX318" i="1" s="1"/>
  <c r="AR31" i="1"/>
  <c r="AR30" i="1" s="1"/>
  <c r="AR36" i="3"/>
  <c r="AR35" i="3" s="1"/>
  <c r="AR34" i="3" s="1"/>
  <c r="BY394" i="1"/>
  <c r="BY385" i="1" s="1"/>
  <c r="BA125" i="1"/>
  <c r="AS12" i="3"/>
  <c r="AS11" i="3" s="1"/>
  <c r="AR10" i="3"/>
  <c r="AR9" i="3" s="1"/>
  <c r="AU444" i="3"/>
  <c r="AU443" i="3" s="1"/>
  <c r="AU442" i="3" s="1"/>
  <c r="AU441" i="3" s="1"/>
  <c r="AT108" i="3"/>
  <c r="AS83" i="3"/>
  <c r="AS82" i="3" s="1"/>
  <c r="AS81" i="3" s="1"/>
  <c r="AS80" i="3" s="1"/>
  <c r="BH293" i="3"/>
  <c r="BH292" i="3" s="1"/>
  <c r="BH291" i="3" s="1"/>
  <c r="BP363" i="1"/>
  <c r="BP293" i="3" s="1"/>
  <c r="BP292" i="3" s="1"/>
  <c r="BP291" i="3" s="1"/>
  <c r="BM302" i="3"/>
  <c r="BM301" i="3" s="1"/>
  <c r="BM300" i="3" s="1"/>
  <c r="BP312" i="3"/>
  <c r="BP311" i="3" s="1"/>
  <c r="BM323" i="3"/>
  <c r="BM322" i="3" s="1"/>
  <c r="BM321" i="3" s="1"/>
  <c r="BN326" i="3"/>
  <c r="BN325" i="3" s="1"/>
  <c r="BP328" i="3"/>
  <c r="BP327" i="3" s="1"/>
  <c r="BM333" i="3"/>
  <c r="BM332" i="3" s="1"/>
  <c r="BM331" i="3" s="1"/>
  <c r="BP395" i="3"/>
  <c r="BP394" i="3" s="1"/>
  <c r="BP393" i="3" s="1"/>
  <c r="BM405" i="3"/>
  <c r="BM404" i="3" s="1"/>
  <c r="BM403" i="3" s="1"/>
  <c r="BM65" i="3"/>
  <c r="BM64" i="3" s="1"/>
  <c r="BN67" i="3"/>
  <c r="BN66" i="3" s="1"/>
  <c r="BN83" i="3"/>
  <c r="BN82" i="3" s="1"/>
  <c r="BN81" i="3" s="1"/>
  <c r="BN80" i="3" s="1"/>
  <c r="BM460" i="1"/>
  <c r="BN12" i="3"/>
  <c r="BN11" i="3" s="1"/>
  <c r="BN73" i="3"/>
  <c r="BN72" i="3" s="1"/>
  <c r="BN71" i="3" s="1"/>
  <c r="BN76" i="3"/>
  <c r="BN75" i="3" s="1"/>
  <c r="BN74" i="3" s="1"/>
  <c r="CC293" i="3"/>
  <c r="CC292" i="3" s="1"/>
  <c r="CC291" i="3" s="1"/>
  <c r="CK363" i="1"/>
  <c r="CK293" i="3" s="1"/>
  <c r="CK292" i="3" s="1"/>
  <c r="CK291" i="3" s="1"/>
  <c r="CH302" i="3"/>
  <c r="CH301" i="3" s="1"/>
  <c r="CH300" i="3" s="1"/>
  <c r="CI312" i="3"/>
  <c r="CI311" i="3" s="1"/>
  <c r="CK314" i="3"/>
  <c r="CK313" i="3" s="1"/>
  <c r="CK323" i="3"/>
  <c r="CK322" i="3" s="1"/>
  <c r="CK321" i="3" s="1"/>
  <c r="CH328" i="3"/>
  <c r="CH327" i="3" s="1"/>
  <c r="CI330" i="3"/>
  <c r="CI329" i="3" s="1"/>
  <c r="CK333" i="3"/>
  <c r="CK332" i="3" s="1"/>
  <c r="CK331" i="3" s="1"/>
  <c r="CH395" i="3"/>
  <c r="CH394" i="3" s="1"/>
  <c r="CH393" i="3" s="1"/>
  <c r="CJ401" i="3"/>
  <c r="CJ402" i="3"/>
  <c r="CJ405" i="3"/>
  <c r="CJ404" i="3" s="1"/>
  <c r="CJ403" i="3" s="1"/>
  <c r="CH409" i="3"/>
  <c r="CH408" i="3" s="1"/>
  <c r="CH407" i="3" s="1"/>
  <c r="CI65" i="3"/>
  <c r="CI64" i="3" s="1"/>
  <c r="CK67" i="3"/>
  <c r="CK66" i="3" s="1"/>
  <c r="CI83" i="3"/>
  <c r="CI82" i="3" s="1"/>
  <c r="CI81" i="3" s="1"/>
  <c r="CI80" i="3" s="1"/>
  <c r="CK108" i="3"/>
  <c r="CH454" i="1"/>
  <c r="CI10" i="3"/>
  <c r="CI9" i="3" s="1"/>
  <c r="CK12" i="3"/>
  <c r="CK11" i="3" s="1"/>
  <c r="CH471" i="1"/>
  <c r="CJ79" i="3"/>
  <c r="CJ78" i="3" s="1"/>
  <c r="CJ77" i="3" s="1"/>
  <c r="AU76" i="3"/>
  <c r="AU75" i="3" s="1"/>
  <c r="AU74" i="3" s="1"/>
  <c r="AS73" i="3"/>
  <c r="AS72" i="3" s="1"/>
  <c r="AS71" i="3" s="1"/>
  <c r="AR12" i="3"/>
  <c r="AR11" i="3" s="1"/>
  <c r="AU448" i="3"/>
  <c r="AU447" i="3" s="1"/>
  <c r="AU446" i="3" s="1"/>
  <c r="AU445" i="3" s="1"/>
  <c r="AT444" i="3"/>
  <c r="AT443" i="3" s="1"/>
  <c r="AT442" i="3" s="1"/>
  <c r="AT441" i="3" s="1"/>
  <c r="AS108" i="3"/>
  <c r="AR83" i="3"/>
  <c r="AR82" i="3" s="1"/>
  <c r="AR81" i="3" s="1"/>
  <c r="AR80" i="3" s="1"/>
  <c r="BM299" i="3"/>
  <c r="BM298" i="3" s="1"/>
  <c r="BM297" i="3" s="1"/>
  <c r="BN302" i="3"/>
  <c r="BN301" i="3" s="1"/>
  <c r="BN300" i="3" s="1"/>
  <c r="BM314" i="3"/>
  <c r="BM313" i="3" s="1"/>
  <c r="BN323" i="3"/>
  <c r="BN322" i="3" s="1"/>
  <c r="BN321" i="3" s="1"/>
  <c r="BP326" i="3"/>
  <c r="BP325" i="3" s="1"/>
  <c r="BM330" i="3"/>
  <c r="BM329" i="3" s="1"/>
  <c r="BO333" i="3"/>
  <c r="BO332" i="3" s="1"/>
  <c r="BO331" i="3" s="1"/>
  <c r="BM401" i="3"/>
  <c r="BM402" i="3"/>
  <c r="BO405" i="3"/>
  <c r="BO404" i="3" s="1"/>
  <c r="BO403" i="3" s="1"/>
  <c r="BM409" i="3"/>
  <c r="BM408" i="3" s="1"/>
  <c r="BM407" i="3" s="1"/>
  <c r="BN65" i="3"/>
  <c r="BN64" i="3" s="1"/>
  <c r="BP67" i="3"/>
  <c r="BP66" i="3" s="1"/>
  <c r="BI437" i="1"/>
  <c r="BN437" i="1"/>
  <c r="BP83" i="3"/>
  <c r="BP82" i="3" s="1"/>
  <c r="BP81" i="3" s="1"/>
  <c r="BP80" i="3" s="1"/>
  <c r="BM450" i="1"/>
  <c r="BM454" i="1"/>
  <c r="BN10" i="3"/>
  <c r="BN9" i="3" s="1"/>
  <c r="BP12" i="3"/>
  <c r="BP11" i="3" s="1"/>
  <c r="BP73" i="3"/>
  <c r="BP72" i="3" s="1"/>
  <c r="BP71" i="3" s="1"/>
  <c r="BP76" i="3"/>
  <c r="BP75" i="3" s="1"/>
  <c r="BP74" i="3" s="1"/>
  <c r="BN474" i="1"/>
  <c r="BI474" i="1"/>
  <c r="CH299" i="3"/>
  <c r="CH298" i="3" s="1"/>
  <c r="CH297" i="3" s="1"/>
  <c r="CI302" i="3"/>
  <c r="CI301" i="3" s="1"/>
  <c r="CI300" i="3" s="1"/>
  <c r="CK312" i="3"/>
  <c r="CK311" i="3" s="1"/>
  <c r="CK310" i="3" s="1"/>
  <c r="CK309" i="3" s="1"/>
  <c r="CH326" i="3"/>
  <c r="CH325" i="3" s="1"/>
  <c r="CI328" i="3"/>
  <c r="CI327" i="3" s="1"/>
  <c r="CK330" i="3"/>
  <c r="CK329" i="3" s="1"/>
  <c r="CJ395" i="3"/>
  <c r="CJ394" i="3" s="1"/>
  <c r="CJ393" i="3" s="1"/>
  <c r="CK401" i="3"/>
  <c r="CK402" i="3"/>
  <c r="CK405" i="3"/>
  <c r="CK404" i="3" s="1"/>
  <c r="CK403" i="3" s="1"/>
  <c r="CJ409" i="3"/>
  <c r="CJ408" i="3" s="1"/>
  <c r="CJ407" i="3" s="1"/>
  <c r="CK65" i="3"/>
  <c r="CK64" i="3" s="1"/>
  <c r="CK63" i="3" s="1"/>
  <c r="CI437" i="1"/>
  <c r="CD437" i="1"/>
  <c r="CK83" i="3"/>
  <c r="CK82" i="3" s="1"/>
  <c r="CK81" i="3" s="1"/>
  <c r="CK80" i="3" s="1"/>
  <c r="CH450" i="1"/>
  <c r="CI448" i="3"/>
  <c r="CI447" i="3" s="1"/>
  <c r="CI446" i="3" s="1"/>
  <c r="CI445" i="3" s="1"/>
  <c r="CK10" i="3"/>
  <c r="CK9" i="3" s="1"/>
  <c r="CK8" i="3" s="1"/>
  <c r="CK7" i="3" s="1"/>
  <c r="CH468" i="1"/>
  <c r="CI76" i="3"/>
  <c r="CI75" i="3" s="1"/>
  <c r="CI74" i="3" s="1"/>
  <c r="AT79" i="3"/>
  <c r="AT78" i="3" s="1"/>
  <c r="AT77" i="3" s="1"/>
  <c r="AR73" i="3"/>
  <c r="AR72" i="3" s="1"/>
  <c r="AR71" i="3" s="1"/>
  <c r="AU10" i="3"/>
  <c r="AU9" i="3" s="1"/>
  <c r="AS448" i="3"/>
  <c r="AS447" i="3" s="1"/>
  <c r="AS446" i="3" s="1"/>
  <c r="AS445" i="3" s="1"/>
  <c r="AR444" i="3"/>
  <c r="AR443" i="3" s="1"/>
  <c r="AR442" i="3" s="1"/>
  <c r="AR441" i="3" s="1"/>
  <c r="AV445" i="1"/>
  <c r="AR108" i="3"/>
  <c r="AT70" i="3"/>
  <c r="AT69" i="3" s="1"/>
  <c r="AT68" i="3" s="1"/>
  <c r="BN299" i="3"/>
  <c r="BN298" i="3" s="1"/>
  <c r="BN297" i="3" s="1"/>
  <c r="BP302" i="3"/>
  <c r="BP301" i="3" s="1"/>
  <c r="BP300" i="3" s="1"/>
  <c r="BM312" i="3"/>
  <c r="BM311" i="3" s="1"/>
  <c r="BN314" i="3"/>
  <c r="BN313" i="3" s="1"/>
  <c r="BP323" i="3"/>
  <c r="BP322" i="3" s="1"/>
  <c r="BP321" i="3" s="1"/>
  <c r="BM328" i="3"/>
  <c r="BM327" i="3" s="1"/>
  <c r="BN330" i="3"/>
  <c r="BN329" i="3" s="1"/>
  <c r="BP333" i="3"/>
  <c r="BP332" i="3" s="1"/>
  <c r="BP331" i="3" s="1"/>
  <c r="BM395" i="3"/>
  <c r="BM394" i="3" s="1"/>
  <c r="BM393" i="3" s="1"/>
  <c r="BO401" i="3"/>
  <c r="BO402" i="3"/>
  <c r="BP405" i="3"/>
  <c r="BP404" i="3" s="1"/>
  <c r="BP403" i="3" s="1"/>
  <c r="BO409" i="3"/>
  <c r="BO408" i="3" s="1"/>
  <c r="BO407" i="3" s="1"/>
  <c r="BP65" i="3"/>
  <c r="BP64" i="3" s="1"/>
  <c r="BO70" i="3"/>
  <c r="BO69" i="3" s="1"/>
  <c r="BO68" i="3" s="1"/>
  <c r="BN108" i="3"/>
  <c r="BO444" i="3"/>
  <c r="BO443" i="3" s="1"/>
  <c r="BO442" i="3" s="1"/>
  <c r="BO441" i="3" s="1"/>
  <c r="BN448" i="3"/>
  <c r="BN447" i="3" s="1"/>
  <c r="BN446" i="3" s="1"/>
  <c r="BN445" i="3" s="1"/>
  <c r="BP10" i="3"/>
  <c r="BP9" i="3" s="1"/>
  <c r="BO79" i="3"/>
  <c r="BO78" i="3" s="1"/>
  <c r="BO77" i="3" s="1"/>
  <c r="CI299" i="3"/>
  <c r="CI298" i="3" s="1"/>
  <c r="CI297" i="3" s="1"/>
  <c r="CK302" i="3"/>
  <c r="CK301" i="3" s="1"/>
  <c r="CK300" i="3" s="1"/>
  <c r="CH314" i="3"/>
  <c r="CH313" i="3" s="1"/>
  <c r="CH323" i="3"/>
  <c r="CH322" i="3" s="1"/>
  <c r="CH321" i="3" s="1"/>
  <c r="CI326" i="3"/>
  <c r="CI325" i="3" s="1"/>
  <c r="CK328" i="3"/>
  <c r="CK327" i="3" s="1"/>
  <c r="CH333" i="3"/>
  <c r="CH332" i="3" s="1"/>
  <c r="CH331" i="3" s="1"/>
  <c r="CK395" i="3"/>
  <c r="CK394" i="3" s="1"/>
  <c r="CK393" i="3" s="1"/>
  <c r="CK409" i="3"/>
  <c r="CK408" i="3" s="1"/>
  <c r="CK407" i="3" s="1"/>
  <c r="CH434" i="1"/>
  <c r="CJ70" i="3"/>
  <c r="CJ69" i="3" s="1"/>
  <c r="CJ68" i="3" s="1"/>
  <c r="CJ444" i="3"/>
  <c r="CJ443" i="3" s="1"/>
  <c r="CJ442" i="3" s="1"/>
  <c r="CJ441" i="3" s="1"/>
  <c r="CK448" i="3"/>
  <c r="CK447" i="3" s="1"/>
  <c r="CK446" i="3" s="1"/>
  <c r="CK445" i="3" s="1"/>
  <c r="CH462" i="1"/>
  <c r="CI73" i="3"/>
  <c r="CI72" i="3" s="1"/>
  <c r="CI71" i="3" s="1"/>
  <c r="CK76" i="3"/>
  <c r="CK75" i="3" s="1"/>
  <c r="CK74" i="3" s="1"/>
  <c r="AU73" i="3"/>
  <c r="AU72" i="3" s="1"/>
  <c r="AU71" i="3" s="1"/>
  <c r="AS76" i="3"/>
  <c r="AS75" i="3" s="1"/>
  <c r="AS74" i="3" s="1"/>
  <c r="AN474" i="1"/>
  <c r="AS474" i="1"/>
  <c r="AR76" i="3"/>
  <c r="AR75" i="3" s="1"/>
  <c r="AR74" i="3" s="1"/>
  <c r="AU12" i="3"/>
  <c r="AU11" i="3" s="1"/>
  <c r="AS10" i="3"/>
  <c r="AS9" i="3" s="1"/>
  <c r="AR448" i="3"/>
  <c r="AR447" i="3" s="1"/>
  <c r="AR446" i="3" s="1"/>
  <c r="AR445" i="3" s="1"/>
  <c r="AU108" i="3"/>
  <c r="AU83" i="3"/>
  <c r="AU82" i="3" s="1"/>
  <c r="AU81" i="3" s="1"/>
  <c r="AU80" i="3" s="1"/>
  <c r="AS437" i="1"/>
  <c r="AN437" i="1"/>
  <c r="AR437" i="1" s="1"/>
  <c r="BF293" i="3"/>
  <c r="BF292" i="3" s="1"/>
  <c r="BF291" i="3" s="1"/>
  <c r="BN363" i="1"/>
  <c r="BN293" i="3" s="1"/>
  <c r="BN292" i="3" s="1"/>
  <c r="BN291" i="3" s="1"/>
  <c r="BP299" i="3"/>
  <c r="BP298" i="3" s="1"/>
  <c r="BP297" i="3" s="1"/>
  <c r="BN312" i="3"/>
  <c r="BN311" i="3" s="1"/>
  <c r="BP314" i="3"/>
  <c r="BP313" i="3" s="1"/>
  <c r="BM326" i="3"/>
  <c r="BM325" i="3" s="1"/>
  <c r="BN328" i="3"/>
  <c r="BN327" i="3" s="1"/>
  <c r="BP330" i="3"/>
  <c r="BP329" i="3" s="1"/>
  <c r="BO395" i="3"/>
  <c r="BO394" i="3" s="1"/>
  <c r="BO393" i="3" s="1"/>
  <c r="BP401" i="3"/>
  <c r="BP402" i="3"/>
  <c r="BP409" i="3"/>
  <c r="BP408" i="3" s="1"/>
  <c r="BP407" i="3" s="1"/>
  <c r="BM434" i="1"/>
  <c r="BM441" i="1"/>
  <c r="BP108" i="3"/>
  <c r="BP444" i="3"/>
  <c r="BP443" i="3" s="1"/>
  <c r="BP442" i="3" s="1"/>
  <c r="BP441" i="3" s="1"/>
  <c r="BP448" i="3"/>
  <c r="BP447" i="3" s="1"/>
  <c r="BP446" i="3" s="1"/>
  <c r="BP445" i="3" s="1"/>
  <c r="BM462" i="1"/>
  <c r="BM468" i="1"/>
  <c r="BM471" i="1"/>
  <c r="CA293" i="3"/>
  <c r="CA292" i="3" s="1"/>
  <c r="CA291" i="3" s="1"/>
  <c r="CI363" i="1"/>
  <c r="CI293" i="3" s="1"/>
  <c r="CI292" i="3" s="1"/>
  <c r="CI291" i="3" s="1"/>
  <c r="CK299" i="3"/>
  <c r="CK298" i="3" s="1"/>
  <c r="CK297" i="3" s="1"/>
  <c r="CH312" i="3"/>
  <c r="CH311" i="3" s="1"/>
  <c r="CI314" i="3"/>
  <c r="CI313" i="3" s="1"/>
  <c r="CI323" i="3"/>
  <c r="CI322" i="3" s="1"/>
  <c r="CI321" i="3" s="1"/>
  <c r="CK326" i="3"/>
  <c r="CK325" i="3" s="1"/>
  <c r="CH330" i="3"/>
  <c r="CH329" i="3" s="1"/>
  <c r="CJ333" i="3"/>
  <c r="CJ332" i="3" s="1"/>
  <c r="CJ331" i="3" s="1"/>
  <c r="CH401" i="3"/>
  <c r="CH402" i="3"/>
  <c r="CH405" i="3"/>
  <c r="CH404" i="3" s="1"/>
  <c r="CH403" i="3" s="1"/>
  <c r="CH65" i="3"/>
  <c r="CH64" i="3" s="1"/>
  <c r="CI67" i="3"/>
  <c r="CI66" i="3" s="1"/>
  <c r="CH441" i="1"/>
  <c r="CI108" i="3"/>
  <c r="CK444" i="3"/>
  <c r="CK443" i="3" s="1"/>
  <c r="CK442" i="3" s="1"/>
  <c r="CK441" i="3" s="1"/>
  <c r="CH460" i="1"/>
  <c r="CI12" i="3"/>
  <c r="CI11" i="3" s="1"/>
  <c r="CK73" i="3"/>
  <c r="CK72" i="3" s="1"/>
  <c r="CK71" i="3" s="1"/>
  <c r="CI474" i="1"/>
  <c r="CD474" i="1"/>
  <c r="AF223" i="3"/>
  <c r="BY223" i="3"/>
  <c r="AF158" i="1"/>
  <c r="BD223" i="3"/>
  <c r="AI223" i="3"/>
  <c r="BV223" i="3"/>
  <c r="BA223" i="3"/>
  <c r="BN31" i="1"/>
  <c r="BN30" i="1" s="1"/>
  <c r="BN36" i="3"/>
  <c r="BN35" i="3" s="1"/>
  <c r="BN34" i="3" s="1"/>
  <c r="BP39" i="3"/>
  <c r="BP38" i="3" s="1"/>
  <c r="BM45" i="3"/>
  <c r="BM44" i="3" s="1"/>
  <c r="BN48" i="3"/>
  <c r="BN47" i="3" s="1"/>
  <c r="BN46" i="3" s="1"/>
  <c r="BH51" i="3"/>
  <c r="BH50" i="3" s="1"/>
  <c r="BH49" i="3" s="1"/>
  <c r="BP47" i="1"/>
  <c r="BP51" i="3" s="1"/>
  <c r="BP50" i="3" s="1"/>
  <c r="BP49" i="3" s="1"/>
  <c r="BO57" i="3"/>
  <c r="BO56" i="3" s="1"/>
  <c r="BO55" i="3" s="1"/>
  <c r="BM93" i="3"/>
  <c r="BM92" i="3" s="1"/>
  <c r="BM91" i="3" s="1"/>
  <c r="BN96" i="3"/>
  <c r="BN95" i="3" s="1"/>
  <c r="BN94" i="3" s="1"/>
  <c r="BP99" i="3"/>
  <c r="BP98" i="3" s="1"/>
  <c r="BP97" i="3" s="1"/>
  <c r="BM102" i="3"/>
  <c r="BM101" i="3" s="1"/>
  <c r="BM100" i="3" s="1"/>
  <c r="BM113" i="3"/>
  <c r="BM112" i="3" s="1"/>
  <c r="BM117" i="3"/>
  <c r="BM116" i="3" s="1"/>
  <c r="BN122" i="3"/>
  <c r="BN121" i="3" s="1"/>
  <c r="BP124" i="3"/>
  <c r="BP123" i="3" s="1"/>
  <c r="BM129" i="3"/>
  <c r="BM128" i="3" s="1"/>
  <c r="BM127" i="3" s="1"/>
  <c r="BO134" i="3"/>
  <c r="BO133" i="3" s="1"/>
  <c r="BO132" i="3" s="1"/>
  <c r="BO131" i="3" s="1"/>
  <c r="BP138" i="3"/>
  <c r="BP137" i="3" s="1"/>
  <c r="BP136" i="3" s="1"/>
  <c r="BM145" i="3"/>
  <c r="BM144" i="3" s="1"/>
  <c r="BM143" i="3" s="1"/>
  <c r="BM142" i="3" s="1"/>
  <c r="BM163" i="3"/>
  <c r="BM162" i="3" s="1"/>
  <c r="BM161" i="3" s="1"/>
  <c r="BN167" i="3"/>
  <c r="BN166" i="3" s="1"/>
  <c r="BN165" i="3" s="1"/>
  <c r="BP170" i="3"/>
  <c r="BP169" i="3" s="1"/>
  <c r="BP168" i="3" s="1"/>
  <c r="BN179" i="3"/>
  <c r="BN178" i="3" s="1"/>
  <c r="BN177" i="3" s="1"/>
  <c r="BN182" i="3"/>
  <c r="BN181" i="3" s="1"/>
  <c r="BN180" i="3" s="1"/>
  <c r="BM186" i="3"/>
  <c r="BM185" i="3" s="1"/>
  <c r="BM184" i="3" s="1"/>
  <c r="BM183" i="3" s="1"/>
  <c r="BP190" i="3"/>
  <c r="BN196" i="3"/>
  <c r="BN195" i="3" s="1"/>
  <c r="BN194" i="3" s="1"/>
  <c r="BN187" i="3" s="1"/>
  <c r="BN275" i="3"/>
  <c r="BN274" i="3" s="1"/>
  <c r="BN273" i="3" s="1"/>
  <c r="BP278" i="3"/>
  <c r="BP277" i="3" s="1"/>
  <c r="BP276" i="3" s="1"/>
  <c r="BM284" i="3"/>
  <c r="BM283" i="3" s="1"/>
  <c r="BM282" i="3" s="1"/>
  <c r="BO341" i="3"/>
  <c r="BO340" i="3" s="1"/>
  <c r="BO339" i="3" s="1"/>
  <c r="BP344" i="3"/>
  <c r="BP343" i="3" s="1"/>
  <c r="BP342" i="3" s="1"/>
  <c r="BM350" i="3"/>
  <c r="BM349" i="3" s="1"/>
  <c r="BN352" i="3"/>
  <c r="BN351" i="3" s="1"/>
  <c r="BP372" i="3"/>
  <c r="BP371" i="3" s="1"/>
  <c r="BP370" i="3" s="1"/>
  <c r="BN206" i="1"/>
  <c r="BI206" i="1"/>
  <c r="BN360" i="3"/>
  <c r="BN359" i="3" s="1"/>
  <c r="BN358" i="3" s="1"/>
  <c r="BQ214" i="1"/>
  <c r="BM214" i="1"/>
  <c r="BQ220" i="1"/>
  <c r="BM220" i="1"/>
  <c r="BM376" i="3"/>
  <c r="BM375" i="3" s="1"/>
  <c r="BM374" i="3" s="1"/>
  <c r="BM373" i="3" s="1"/>
  <c r="BM381" i="3"/>
  <c r="BM380" i="3" s="1"/>
  <c r="BM379" i="3" s="1"/>
  <c r="BM378" i="3" s="1"/>
  <c r="BP389" i="3"/>
  <c r="BP388" i="3" s="1"/>
  <c r="BP387" i="3" s="1"/>
  <c r="BO392" i="3"/>
  <c r="BO391" i="3" s="1"/>
  <c r="BO390" i="3" s="1"/>
  <c r="BN421" i="3"/>
  <c r="BN420" i="3" s="1"/>
  <c r="BP423" i="3"/>
  <c r="BP422" i="3" s="1"/>
  <c r="BM428" i="3"/>
  <c r="BM427" i="3" s="1"/>
  <c r="BM431" i="3"/>
  <c r="BM430" i="3" s="1"/>
  <c r="BM429" i="3" s="1"/>
  <c r="BO434" i="3"/>
  <c r="BO433" i="3" s="1"/>
  <c r="BI273" i="1"/>
  <c r="BN273" i="1"/>
  <c r="BN439" i="3"/>
  <c r="BN438" i="3" s="1"/>
  <c r="BN437" i="3" s="1"/>
  <c r="BM204" i="3"/>
  <c r="BM203" i="3" s="1"/>
  <c r="BM202" i="3" s="1"/>
  <c r="BP207" i="3"/>
  <c r="BP206" i="3" s="1"/>
  <c r="BP205" i="3" s="1"/>
  <c r="BP210" i="3"/>
  <c r="BP209" i="3" s="1"/>
  <c r="BP208" i="3" s="1"/>
  <c r="BH219" i="3"/>
  <c r="BH218" i="3" s="1"/>
  <c r="BH217" i="3" s="1"/>
  <c r="BP304" i="1"/>
  <c r="BP219" i="3" s="1"/>
  <c r="BP218" i="3" s="1"/>
  <c r="BP217" i="3" s="1"/>
  <c r="BN222" i="3"/>
  <c r="BN221" i="3" s="1"/>
  <c r="BN220" i="3" s="1"/>
  <c r="BG216" i="3"/>
  <c r="BG215" i="3" s="1"/>
  <c r="BG214" i="3" s="1"/>
  <c r="BO301" i="1"/>
  <c r="BO216" i="3" s="1"/>
  <c r="BO215" i="3" s="1"/>
  <c r="BO214" i="3" s="1"/>
  <c r="BP226" i="3"/>
  <c r="BP225" i="3" s="1"/>
  <c r="BP224" i="3" s="1"/>
  <c r="BM229" i="3"/>
  <c r="BM228" i="3" s="1"/>
  <c r="BM227" i="3" s="1"/>
  <c r="BF232" i="3"/>
  <c r="BF231" i="3" s="1"/>
  <c r="BF230" i="3" s="1"/>
  <c r="BN317" i="1"/>
  <c r="BN232" i="3" s="1"/>
  <c r="BN231" i="3" s="1"/>
  <c r="BN230" i="3" s="1"/>
  <c r="BH235" i="3"/>
  <c r="BH234" i="3" s="1"/>
  <c r="BH233" i="3" s="1"/>
  <c r="BP320" i="1"/>
  <c r="BP235" i="3" s="1"/>
  <c r="BP234" i="3" s="1"/>
  <c r="BP233" i="3" s="1"/>
  <c r="BF238" i="3"/>
  <c r="BF237" i="3" s="1"/>
  <c r="BF236" i="3" s="1"/>
  <c r="BN323" i="1"/>
  <c r="BN238" i="3" s="1"/>
  <c r="BN237" i="3" s="1"/>
  <c r="BN236" i="3" s="1"/>
  <c r="BP241" i="3"/>
  <c r="BP240" i="3" s="1"/>
  <c r="BP239" i="3" s="1"/>
  <c r="BP262" i="3"/>
  <c r="BP261" i="3" s="1"/>
  <c r="BP260" i="3" s="1"/>
  <c r="BH265" i="3"/>
  <c r="BH264" i="3" s="1"/>
  <c r="BH263" i="3" s="1"/>
  <c r="BP350" i="1"/>
  <c r="BP265" i="3" s="1"/>
  <c r="BP264" i="3" s="1"/>
  <c r="BP263" i="3" s="1"/>
  <c r="BN247" i="3"/>
  <c r="BN246" i="3" s="1"/>
  <c r="BN245" i="3" s="1"/>
  <c r="BP250" i="3"/>
  <c r="BP249" i="3" s="1"/>
  <c r="BP248" i="3" s="1"/>
  <c r="BP268" i="3"/>
  <c r="BP267" i="3" s="1"/>
  <c r="BP266" i="3" s="1"/>
  <c r="BF290" i="3"/>
  <c r="BF289" i="3" s="1"/>
  <c r="BF288" i="3" s="1"/>
  <c r="BN360" i="1"/>
  <c r="BN290" i="3" s="1"/>
  <c r="BN289" i="3" s="1"/>
  <c r="BN288" i="3" s="1"/>
  <c r="CA31" i="1"/>
  <c r="CA30" i="1" s="1"/>
  <c r="CI32" i="1"/>
  <c r="CK39" i="3"/>
  <c r="CK38" i="3" s="1"/>
  <c r="CH45" i="3"/>
  <c r="CH44" i="3" s="1"/>
  <c r="CI48" i="3"/>
  <c r="CI47" i="3" s="1"/>
  <c r="CI46" i="3" s="1"/>
  <c r="CC51" i="3"/>
  <c r="CC50" i="3" s="1"/>
  <c r="CC49" i="3" s="1"/>
  <c r="CK47" i="1"/>
  <c r="CK51" i="3" s="1"/>
  <c r="CK50" i="3" s="1"/>
  <c r="CK49" i="3" s="1"/>
  <c r="CK54" i="3"/>
  <c r="CK53" i="3" s="1"/>
  <c r="CK52" i="3" s="1"/>
  <c r="CD53" i="1"/>
  <c r="CI53" i="1"/>
  <c r="CK61" i="3"/>
  <c r="CK60" i="3" s="1"/>
  <c r="CK59" i="3" s="1"/>
  <c r="CK58" i="3" s="1"/>
  <c r="CK87" i="3"/>
  <c r="CK86" i="3" s="1"/>
  <c r="CK85" i="3" s="1"/>
  <c r="CH96" i="3"/>
  <c r="CH95" i="3" s="1"/>
  <c r="CH94" i="3" s="1"/>
  <c r="CI99" i="3"/>
  <c r="CI98" i="3" s="1"/>
  <c r="CI97" i="3" s="1"/>
  <c r="CK90" i="3"/>
  <c r="CK89" i="3" s="1"/>
  <c r="CK88" i="3" s="1"/>
  <c r="CH113" i="3"/>
  <c r="CH112" i="3" s="1"/>
  <c r="CH117" i="3"/>
  <c r="CH116" i="3" s="1"/>
  <c r="CI122" i="3"/>
  <c r="CI121" i="3" s="1"/>
  <c r="CK124" i="3"/>
  <c r="CK123" i="3" s="1"/>
  <c r="CH129" i="3"/>
  <c r="CH128" i="3" s="1"/>
  <c r="CH127" i="3" s="1"/>
  <c r="CJ134" i="3"/>
  <c r="CJ133" i="3" s="1"/>
  <c r="CJ132" i="3" s="1"/>
  <c r="CJ131" i="3" s="1"/>
  <c r="CK138" i="3"/>
  <c r="CK137" i="3" s="1"/>
  <c r="CK136" i="3" s="1"/>
  <c r="CH145" i="3"/>
  <c r="CH144" i="3" s="1"/>
  <c r="CH143" i="3" s="1"/>
  <c r="CH142" i="3" s="1"/>
  <c r="CH163" i="3"/>
  <c r="CH162" i="3" s="1"/>
  <c r="CH161" i="3" s="1"/>
  <c r="CI167" i="3"/>
  <c r="CI166" i="3" s="1"/>
  <c r="CI165" i="3" s="1"/>
  <c r="CK170" i="3"/>
  <c r="CK169" i="3" s="1"/>
  <c r="CK168" i="3" s="1"/>
  <c r="CK176" i="3"/>
  <c r="CK175" i="3" s="1"/>
  <c r="CK174" i="3" s="1"/>
  <c r="CH179" i="3"/>
  <c r="CH178" i="3" s="1"/>
  <c r="CH177" i="3" s="1"/>
  <c r="CJ182" i="3"/>
  <c r="CJ181" i="3" s="1"/>
  <c r="CJ180" i="3" s="1"/>
  <c r="CJ186" i="3"/>
  <c r="CJ185" i="3" s="1"/>
  <c r="CJ184" i="3" s="1"/>
  <c r="CJ183" i="3" s="1"/>
  <c r="CJ190" i="3"/>
  <c r="CB196" i="3"/>
  <c r="CB195" i="3" s="1"/>
  <c r="CB194" i="3" s="1"/>
  <c r="CB187" i="3" s="1"/>
  <c r="CJ167" i="1"/>
  <c r="CK275" i="3"/>
  <c r="CK274" i="3" s="1"/>
  <c r="CK273" i="3" s="1"/>
  <c r="CJ284" i="3"/>
  <c r="CJ283" i="3" s="1"/>
  <c r="CJ282" i="3" s="1"/>
  <c r="CK341" i="3"/>
  <c r="CK340" i="3" s="1"/>
  <c r="CK339" i="3" s="1"/>
  <c r="CH347" i="3"/>
  <c r="CH346" i="3" s="1"/>
  <c r="CH345" i="3" s="1"/>
  <c r="CI350" i="3"/>
  <c r="CI349" i="3" s="1"/>
  <c r="CK352" i="3"/>
  <c r="CK351" i="3" s="1"/>
  <c r="CJ355" i="3"/>
  <c r="CJ354" i="3" s="1"/>
  <c r="CI208" i="1"/>
  <c r="CD208" i="1"/>
  <c r="CL211" i="1"/>
  <c r="CH211" i="1"/>
  <c r="CL214" i="1"/>
  <c r="CH214" i="1"/>
  <c r="CL220" i="1"/>
  <c r="CH220" i="1"/>
  <c r="CH376" i="3"/>
  <c r="CH375" i="3" s="1"/>
  <c r="CH374" i="3" s="1"/>
  <c r="CH373" i="3" s="1"/>
  <c r="CI381" i="3"/>
  <c r="CI380" i="3" s="1"/>
  <c r="CI379" i="3" s="1"/>
  <c r="CI378" i="3" s="1"/>
  <c r="CH392" i="3"/>
  <c r="CH391" i="3" s="1"/>
  <c r="CH390" i="3" s="1"/>
  <c r="CC412" i="3"/>
  <c r="CC411" i="3" s="1"/>
  <c r="CC410" i="3" s="1"/>
  <c r="CK246" i="1"/>
  <c r="CH423" i="3"/>
  <c r="CH422" i="3" s="1"/>
  <c r="CH426" i="3"/>
  <c r="CH425" i="3" s="1"/>
  <c r="CI428" i="3"/>
  <c r="CI427" i="3" s="1"/>
  <c r="CK431" i="3"/>
  <c r="CK430" i="3" s="1"/>
  <c r="CK429" i="3" s="1"/>
  <c r="CK439" i="3"/>
  <c r="CK438" i="3" s="1"/>
  <c r="CK437" i="3" s="1"/>
  <c r="CK201" i="3"/>
  <c r="CK200" i="3" s="1"/>
  <c r="CK199" i="3" s="1"/>
  <c r="CH207" i="3"/>
  <c r="CH206" i="3" s="1"/>
  <c r="CH205" i="3" s="1"/>
  <c r="CH210" i="3"/>
  <c r="CH209" i="3" s="1"/>
  <c r="CH208" i="3" s="1"/>
  <c r="CA213" i="3"/>
  <c r="CA212" i="3" s="1"/>
  <c r="CA211" i="3" s="1"/>
  <c r="CI298" i="1"/>
  <c r="CI213" i="3" s="1"/>
  <c r="CI212" i="3" s="1"/>
  <c r="CI211" i="3" s="1"/>
  <c r="CB219" i="3"/>
  <c r="CB218" i="3" s="1"/>
  <c r="CB217" i="3" s="1"/>
  <c r="CJ304" i="1"/>
  <c r="CJ219" i="3" s="1"/>
  <c r="CJ218" i="3" s="1"/>
  <c r="CJ217" i="3" s="1"/>
  <c r="CJ222" i="3"/>
  <c r="CJ221" i="3" s="1"/>
  <c r="CJ220" i="3" s="1"/>
  <c r="CC216" i="3"/>
  <c r="CC215" i="3" s="1"/>
  <c r="CC214" i="3" s="1"/>
  <c r="CK301" i="1"/>
  <c r="CK216" i="3" s="1"/>
  <c r="CK215" i="3" s="1"/>
  <c r="CK214" i="3" s="1"/>
  <c r="CK226" i="3"/>
  <c r="CK225" i="3" s="1"/>
  <c r="CK224" i="3" s="1"/>
  <c r="CH229" i="3"/>
  <c r="CH228" i="3" s="1"/>
  <c r="CH227" i="3" s="1"/>
  <c r="CA232" i="3"/>
  <c r="CA231" i="3" s="1"/>
  <c r="CA230" i="3" s="1"/>
  <c r="CI317" i="1"/>
  <c r="CI232" i="3" s="1"/>
  <c r="CI231" i="3" s="1"/>
  <c r="CI230" i="3" s="1"/>
  <c r="CA235" i="3"/>
  <c r="CA234" i="3" s="1"/>
  <c r="CA233" i="3" s="1"/>
  <c r="CI320" i="1"/>
  <c r="CI235" i="3" s="1"/>
  <c r="CI234" i="3" s="1"/>
  <c r="CI233" i="3" s="1"/>
  <c r="CC238" i="3"/>
  <c r="CC237" i="3" s="1"/>
  <c r="CC236" i="3" s="1"/>
  <c r="CK323" i="1"/>
  <c r="CK238" i="3" s="1"/>
  <c r="CK237" i="3" s="1"/>
  <c r="CK236" i="3" s="1"/>
  <c r="CL347" i="1"/>
  <c r="CH347" i="1"/>
  <c r="CL350" i="1"/>
  <c r="CH350" i="1"/>
  <c r="CJ247" i="3"/>
  <c r="CJ246" i="3" s="1"/>
  <c r="CJ245" i="3" s="1"/>
  <c r="CC253" i="3"/>
  <c r="CC252" i="3" s="1"/>
  <c r="CC251" i="3" s="1"/>
  <c r="CK338" i="1"/>
  <c r="CK268" i="3"/>
  <c r="CK267" i="3" s="1"/>
  <c r="CK266" i="3" s="1"/>
  <c r="CA290" i="3"/>
  <c r="CA289" i="3" s="1"/>
  <c r="CA288" i="3" s="1"/>
  <c r="CI360" i="1"/>
  <c r="CI290" i="3" s="1"/>
  <c r="CI289" i="3" s="1"/>
  <c r="CI288" i="3" s="1"/>
  <c r="BP36" i="3"/>
  <c r="BP35" i="3" s="1"/>
  <c r="BP34" i="3" s="1"/>
  <c r="BP31" i="1"/>
  <c r="BP30" i="1" s="1"/>
  <c r="BM41" i="3"/>
  <c r="BM40" i="3" s="1"/>
  <c r="BN45" i="3"/>
  <c r="BN44" i="3" s="1"/>
  <c r="BP48" i="3"/>
  <c r="BP47" i="3" s="1"/>
  <c r="BP46" i="3" s="1"/>
  <c r="BM61" i="3"/>
  <c r="BM60" i="3" s="1"/>
  <c r="BM59" i="3" s="1"/>
  <c r="BM58" i="3" s="1"/>
  <c r="BM87" i="3"/>
  <c r="BM86" i="3" s="1"/>
  <c r="BM85" i="3" s="1"/>
  <c r="BN93" i="3"/>
  <c r="BN92" i="3" s="1"/>
  <c r="BN91" i="3" s="1"/>
  <c r="BP96" i="3"/>
  <c r="BP95" i="3" s="1"/>
  <c r="BP94" i="3" s="1"/>
  <c r="BM90" i="3"/>
  <c r="BM89" i="3" s="1"/>
  <c r="BM88" i="3" s="1"/>
  <c r="BN102" i="3"/>
  <c r="BN101" i="3" s="1"/>
  <c r="BN100" i="3" s="1"/>
  <c r="BN113" i="3"/>
  <c r="BN112" i="3" s="1"/>
  <c r="BO117" i="3"/>
  <c r="BO116" i="3" s="1"/>
  <c r="BP122" i="3"/>
  <c r="BP121" i="3" s="1"/>
  <c r="BM126" i="3"/>
  <c r="BM125" i="3" s="1"/>
  <c r="BN129" i="3"/>
  <c r="BN128" i="3" s="1"/>
  <c r="BN127" i="3" s="1"/>
  <c r="BP134" i="3"/>
  <c r="BP133" i="3" s="1"/>
  <c r="BP132" i="3" s="1"/>
  <c r="BP131" i="3" s="1"/>
  <c r="BM141" i="3"/>
  <c r="BM140" i="3" s="1"/>
  <c r="BM139" i="3" s="1"/>
  <c r="BN145" i="3"/>
  <c r="BN144" i="3" s="1"/>
  <c r="BN143" i="3" s="1"/>
  <c r="BN142" i="3" s="1"/>
  <c r="BM157" i="3"/>
  <c r="BM156" i="3" s="1"/>
  <c r="BM155" i="3" s="1"/>
  <c r="BN163" i="3"/>
  <c r="BN162" i="3" s="1"/>
  <c r="BN161" i="3" s="1"/>
  <c r="BP167" i="3"/>
  <c r="BP166" i="3" s="1"/>
  <c r="BP165" i="3" s="1"/>
  <c r="BM176" i="3"/>
  <c r="BM175" i="3" s="1"/>
  <c r="BM174" i="3" s="1"/>
  <c r="BO179" i="3"/>
  <c r="BO178" i="3" s="1"/>
  <c r="BO177" i="3" s="1"/>
  <c r="BO182" i="3"/>
  <c r="BO181" i="3" s="1"/>
  <c r="BO180" i="3" s="1"/>
  <c r="BN186" i="3"/>
  <c r="BN185" i="3" s="1"/>
  <c r="BN184" i="3" s="1"/>
  <c r="BN183" i="3" s="1"/>
  <c r="BQ161" i="1"/>
  <c r="BM161" i="1"/>
  <c r="BG196" i="3"/>
  <c r="BG195" i="3" s="1"/>
  <c r="BG194" i="3" s="1"/>
  <c r="BG187" i="3" s="1"/>
  <c r="BO167" i="1"/>
  <c r="BP275" i="3"/>
  <c r="BP274" i="3" s="1"/>
  <c r="BP273" i="3" s="1"/>
  <c r="BO284" i="3"/>
  <c r="BO283" i="3" s="1"/>
  <c r="BO282" i="3" s="1"/>
  <c r="BP341" i="3"/>
  <c r="BP340" i="3" s="1"/>
  <c r="BP339" i="3" s="1"/>
  <c r="BM347" i="3"/>
  <c r="BM346" i="3" s="1"/>
  <c r="BM345" i="3" s="1"/>
  <c r="BN350" i="3"/>
  <c r="BN349" i="3" s="1"/>
  <c r="BP352" i="3"/>
  <c r="BP351" i="3" s="1"/>
  <c r="BO355" i="3"/>
  <c r="BO354" i="3" s="1"/>
  <c r="BI208" i="1"/>
  <c r="BN208" i="1"/>
  <c r="BP360" i="3"/>
  <c r="BP359" i="3" s="1"/>
  <c r="BP358" i="3" s="1"/>
  <c r="BN363" i="3"/>
  <c r="BN362" i="3" s="1"/>
  <c r="BN361" i="3" s="1"/>
  <c r="BN369" i="3"/>
  <c r="BN368" i="3" s="1"/>
  <c r="BN367" i="3" s="1"/>
  <c r="BN376" i="3"/>
  <c r="BN375" i="3" s="1"/>
  <c r="BN374" i="3" s="1"/>
  <c r="BN373" i="3" s="1"/>
  <c r="BN381" i="3"/>
  <c r="BN380" i="3" s="1"/>
  <c r="BN379" i="3" s="1"/>
  <c r="BN378" i="3" s="1"/>
  <c r="BP392" i="3"/>
  <c r="BP391" i="3" s="1"/>
  <c r="BP390" i="3" s="1"/>
  <c r="BF412" i="3"/>
  <c r="BF411" i="3" s="1"/>
  <c r="BF410" i="3" s="1"/>
  <c r="BN246" i="1"/>
  <c r="BP421" i="3"/>
  <c r="BP420" i="3" s="1"/>
  <c r="BM426" i="3"/>
  <c r="BM425" i="3" s="1"/>
  <c r="BN428" i="3"/>
  <c r="BN427" i="3" s="1"/>
  <c r="BN431" i="3"/>
  <c r="BN430" i="3" s="1"/>
  <c r="BN429" i="3" s="1"/>
  <c r="BO436" i="3"/>
  <c r="BO435" i="3" s="1"/>
  <c r="BO439" i="3"/>
  <c r="BO438" i="3" s="1"/>
  <c r="BO437" i="3" s="1"/>
  <c r="BM201" i="3"/>
  <c r="BM200" i="3" s="1"/>
  <c r="BM199" i="3" s="1"/>
  <c r="BN204" i="3"/>
  <c r="BN203" i="3" s="1"/>
  <c r="BN202" i="3" s="1"/>
  <c r="BO222" i="3"/>
  <c r="BO221" i="3" s="1"/>
  <c r="BO220" i="3" s="1"/>
  <c r="BH216" i="3"/>
  <c r="BH215" i="3" s="1"/>
  <c r="BH214" i="3" s="1"/>
  <c r="BP301" i="1"/>
  <c r="BP216" i="3" s="1"/>
  <c r="BP215" i="3" s="1"/>
  <c r="BP214" i="3" s="1"/>
  <c r="BM256" i="3"/>
  <c r="BM255" i="3" s="1"/>
  <c r="BM254" i="3" s="1"/>
  <c r="BN229" i="3"/>
  <c r="BN228" i="3" s="1"/>
  <c r="BN227" i="3" s="1"/>
  <c r="BH232" i="3"/>
  <c r="BH231" i="3" s="1"/>
  <c r="BH230" i="3" s="1"/>
  <c r="BP317" i="1"/>
  <c r="BP232" i="3" s="1"/>
  <c r="BP231" i="3" s="1"/>
  <c r="BP230" i="3" s="1"/>
  <c r="BH238" i="3"/>
  <c r="BH237" i="3" s="1"/>
  <c r="BH236" i="3" s="1"/>
  <c r="BP323" i="1"/>
  <c r="BP238" i="3" s="1"/>
  <c r="BP237" i="3" s="1"/>
  <c r="BP236" i="3" s="1"/>
  <c r="BN244" i="3"/>
  <c r="BN243" i="3" s="1"/>
  <c r="BN242" i="3" s="1"/>
  <c r="BM262" i="3"/>
  <c r="BM261" i="3" s="1"/>
  <c r="BM260" i="3" s="1"/>
  <c r="BO247" i="3"/>
  <c r="BO246" i="3" s="1"/>
  <c r="BO245" i="3" s="1"/>
  <c r="BM253" i="3"/>
  <c r="BM252" i="3" s="1"/>
  <c r="BM251" i="3" s="1"/>
  <c r="BQ353" i="1"/>
  <c r="BM353" i="1"/>
  <c r="BN287" i="3"/>
  <c r="BN286" i="3" s="1"/>
  <c r="BN285" i="3" s="1"/>
  <c r="BH290" i="3"/>
  <c r="BH289" i="3" s="1"/>
  <c r="BH288" i="3" s="1"/>
  <c r="BP360" i="1"/>
  <c r="BP290" i="3" s="1"/>
  <c r="BP289" i="3" s="1"/>
  <c r="BP288" i="3" s="1"/>
  <c r="CK36" i="3"/>
  <c r="CK35" i="3" s="1"/>
  <c r="CK34" i="3" s="1"/>
  <c r="CK31" i="1"/>
  <c r="CK30" i="1" s="1"/>
  <c r="CH41" i="3"/>
  <c r="CH40" i="3" s="1"/>
  <c r="CI45" i="3"/>
  <c r="CI44" i="3" s="1"/>
  <c r="CK48" i="3"/>
  <c r="CK47" i="3" s="1"/>
  <c r="CK46" i="3" s="1"/>
  <c r="CJ57" i="3"/>
  <c r="CJ56" i="3" s="1"/>
  <c r="CJ55" i="3" s="1"/>
  <c r="CH93" i="3"/>
  <c r="CH92" i="3" s="1"/>
  <c r="CH91" i="3" s="1"/>
  <c r="CI96" i="3"/>
  <c r="CI95" i="3" s="1"/>
  <c r="CI94" i="3" s="1"/>
  <c r="CK99" i="3"/>
  <c r="CK98" i="3" s="1"/>
  <c r="CK97" i="3" s="1"/>
  <c r="CH102" i="3"/>
  <c r="CH101" i="3" s="1"/>
  <c r="CH100" i="3" s="1"/>
  <c r="CI113" i="3"/>
  <c r="CI112" i="3" s="1"/>
  <c r="CI115" i="3"/>
  <c r="CI114" i="3" s="1"/>
  <c r="CJ117" i="3"/>
  <c r="CJ116" i="3" s="1"/>
  <c r="CK122" i="3"/>
  <c r="CK121" i="3" s="1"/>
  <c r="CH126" i="3"/>
  <c r="CH125" i="3" s="1"/>
  <c r="CI129" i="3"/>
  <c r="CI128" i="3" s="1"/>
  <c r="CI127" i="3" s="1"/>
  <c r="CK134" i="3"/>
  <c r="CK133" i="3" s="1"/>
  <c r="CK132" i="3" s="1"/>
  <c r="CK131" i="3" s="1"/>
  <c r="CH141" i="3"/>
  <c r="CH140" i="3" s="1"/>
  <c r="CH139" i="3" s="1"/>
  <c r="CI145" i="3"/>
  <c r="CI144" i="3" s="1"/>
  <c r="CI143" i="3" s="1"/>
  <c r="CI142" i="3" s="1"/>
  <c r="BV125" i="1"/>
  <c r="CH157" i="3"/>
  <c r="CH156" i="3" s="1"/>
  <c r="CH155" i="3" s="1"/>
  <c r="CI163" i="3"/>
  <c r="CI162" i="3" s="1"/>
  <c r="CI161" i="3" s="1"/>
  <c r="CK167" i="3"/>
  <c r="CK166" i="3" s="1"/>
  <c r="CK165" i="3" s="1"/>
  <c r="CI179" i="3"/>
  <c r="CI178" i="3" s="1"/>
  <c r="CI177" i="3" s="1"/>
  <c r="CK182" i="3"/>
  <c r="CK181" i="3" s="1"/>
  <c r="CK180" i="3" s="1"/>
  <c r="CK186" i="3"/>
  <c r="CK185" i="3" s="1"/>
  <c r="CK184" i="3" s="1"/>
  <c r="CK183" i="3" s="1"/>
  <c r="CK190" i="3"/>
  <c r="CC196" i="3"/>
  <c r="CC195" i="3" s="1"/>
  <c r="CC194" i="3" s="1"/>
  <c r="CC187" i="3" s="1"/>
  <c r="CK167" i="1"/>
  <c r="CH278" i="3"/>
  <c r="CH277" i="3" s="1"/>
  <c r="CH276" i="3" s="1"/>
  <c r="CK284" i="3"/>
  <c r="CK283" i="3" s="1"/>
  <c r="CK282" i="3" s="1"/>
  <c r="CH344" i="3"/>
  <c r="CH343" i="3" s="1"/>
  <c r="CH342" i="3" s="1"/>
  <c r="CI347" i="3"/>
  <c r="CI346" i="3" s="1"/>
  <c r="CI345" i="3" s="1"/>
  <c r="CK350" i="3"/>
  <c r="CK349" i="3" s="1"/>
  <c r="CH372" i="3"/>
  <c r="CH371" i="3" s="1"/>
  <c r="CH370" i="3" s="1"/>
  <c r="CJ357" i="3"/>
  <c r="CJ356" i="3" s="1"/>
  <c r="CI360" i="3"/>
  <c r="CI359" i="3" s="1"/>
  <c r="CI358" i="3" s="1"/>
  <c r="CI363" i="3"/>
  <c r="CI362" i="3" s="1"/>
  <c r="CI361" i="3" s="1"/>
  <c r="CI369" i="3"/>
  <c r="CI368" i="3" s="1"/>
  <c r="CI367" i="3" s="1"/>
  <c r="CI376" i="3"/>
  <c r="CI375" i="3" s="1"/>
  <c r="CI374" i="3" s="1"/>
  <c r="CI373" i="3" s="1"/>
  <c r="CK381" i="3"/>
  <c r="CK380" i="3" s="1"/>
  <c r="CK379" i="3" s="1"/>
  <c r="CK378" i="3" s="1"/>
  <c r="CH389" i="3"/>
  <c r="CH388" i="3" s="1"/>
  <c r="CH387" i="3" s="1"/>
  <c r="CI392" i="3"/>
  <c r="CI391" i="3" s="1"/>
  <c r="CI390" i="3" s="1"/>
  <c r="CH421" i="3"/>
  <c r="CH420" i="3" s="1"/>
  <c r="CI423" i="3"/>
  <c r="CI422" i="3" s="1"/>
  <c r="CI426" i="3"/>
  <c r="CI425" i="3" s="1"/>
  <c r="CK428" i="3"/>
  <c r="CK427" i="3" s="1"/>
  <c r="CD271" i="1"/>
  <c r="CH271" i="1" s="1"/>
  <c r="CI271" i="1"/>
  <c r="CL276" i="1"/>
  <c r="CH276" i="1"/>
  <c r="CH204" i="3"/>
  <c r="CH203" i="3" s="1"/>
  <c r="CH202" i="3" s="1"/>
  <c r="CI207" i="3"/>
  <c r="CI206" i="3" s="1"/>
  <c r="CI205" i="3" s="1"/>
  <c r="CI210" i="3"/>
  <c r="CI209" i="3" s="1"/>
  <c r="CI208" i="3" s="1"/>
  <c r="CC213" i="3"/>
  <c r="CC212" i="3" s="1"/>
  <c r="CC211" i="3" s="1"/>
  <c r="CK298" i="1"/>
  <c r="CK213" i="3" s="1"/>
  <c r="CK212" i="3" s="1"/>
  <c r="CK211" i="3" s="1"/>
  <c r="CC219" i="3"/>
  <c r="CC218" i="3" s="1"/>
  <c r="CC217" i="3" s="1"/>
  <c r="CK304" i="1"/>
  <c r="CK219" i="3" s="1"/>
  <c r="CK218" i="3" s="1"/>
  <c r="CK217" i="3" s="1"/>
  <c r="CK222" i="3"/>
  <c r="CK221" i="3" s="1"/>
  <c r="CK220" i="3" s="1"/>
  <c r="CH256" i="3"/>
  <c r="CH255" i="3" s="1"/>
  <c r="CH254" i="3" s="1"/>
  <c r="CI229" i="3"/>
  <c r="CI228" i="3" s="1"/>
  <c r="CI227" i="3" s="1"/>
  <c r="CC232" i="3"/>
  <c r="CC231" i="3" s="1"/>
  <c r="CC230" i="3" s="1"/>
  <c r="CK317" i="1"/>
  <c r="CK232" i="3" s="1"/>
  <c r="CK231" i="3" s="1"/>
  <c r="CK230" i="3" s="1"/>
  <c r="CC235" i="3"/>
  <c r="CC234" i="3" s="1"/>
  <c r="CC233" i="3" s="1"/>
  <c r="CK320" i="1"/>
  <c r="CK235" i="3" s="1"/>
  <c r="CK234" i="3" s="1"/>
  <c r="CK233" i="3" s="1"/>
  <c r="CH241" i="3"/>
  <c r="CH240" i="3" s="1"/>
  <c r="CH239" i="3" s="1"/>
  <c r="CI244" i="3"/>
  <c r="CI243" i="3" s="1"/>
  <c r="CI242" i="3" s="1"/>
  <c r="CI262" i="3"/>
  <c r="CI261" i="3" s="1"/>
  <c r="CI260" i="3" s="1"/>
  <c r="CI349" i="1"/>
  <c r="CI265" i="3"/>
  <c r="CI264" i="3" s="1"/>
  <c r="CI263" i="3" s="1"/>
  <c r="CK247" i="3"/>
  <c r="CK246" i="3" s="1"/>
  <c r="CK245" i="3" s="1"/>
  <c r="CK250" i="3"/>
  <c r="CK249" i="3" s="1"/>
  <c r="CK248" i="3" s="1"/>
  <c r="CL353" i="1"/>
  <c r="CH353" i="1"/>
  <c r="CI287" i="3"/>
  <c r="CI286" i="3" s="1"/>
  <c r="CI285" i="3" s="1"/>
  <c r="CC290" i="3"/>
  <c r="CC289" i="3" s="1"/>
  <c r="CC288" i="3" s="1"/>
  <c r="CK360" i="1"/>
  <c r="CK290" i="3" s="1"/>
  <c r="CK289" i="3" s="1"/>
  <c r="CK288" i="3" s="1"/>
  <c r="BM39" i="3"/>
  <c r="BM38" i="3" s="1"/>
  <c r="BN41" i="3"/>
  <c r="BN40" i="3" s="1"/>
  <c r="BP45" i="3"/>
  <c r="BP44" i="3" s="1"/>
  <c r="BN54" i="3"/>
  <c r="BN53" i="3" s="1"/>
  <c r="BN52" i="3" s="1"/>
  <c r="BO61" i="3"/>
  <c r="BO60" i="3" s="1"/>
  <c r="BO59" i="3" s="1"/>
  <c r="BO58" i="3" s="1"/>
  <c r="BO87" i="3"/>
  <c r="BO86" i="3" s="1"/>
  <c r="BO85" i="3" s="1"/>
  <c r="BP93" i="3"/>
  <c r="BP92" i="3" s="1"/>
  <c r="BP91" i="3" s="1"/>
  <c r="BM99" i="3"/>
  <c r="BM98" i="3" s="1"/>
  <c r="BM97" i="3" s="1"/>
  <c r="BN90" i="3"/>
  <c r="BN89" i="3" s="1"/>
  <c r="BN88" i="3" s="1"/>
  <c r="BP102" i="3"/>
  <c r="BP101" i="3" s="1"/>
  <c r="BP100" i="3" s="1"/>
  <c r="BM105" i="3"/>
  <c r="BM104" i="3" s="1"/>
  <c r="BM103" i="3" s="1"/>
  <c r="BO113" i="3"/>
  <c r="BO112" i="3" s="1"/>
  <c r="BN115" i="3"/>
  <c r="BN114" i="3" s="1"/>
  <c r="BP117" i="3"/>
  <c r="BP116" i="3" s="1"/>
  <c r="BM124" i="3"/>
  <c r="BM123" i="3" s="1"/>
  <c r="BN126" i="3"/>
  <c r="BN125" i="3" s="1"/>
  <c r="BP129" i="3"/>
  <c r="BP128" i="3" s="1"/>
  <c r="BP127" i="3" s="1"/>
  <c r="BM138" i="3"/>
  <c r="BM137" i="3" s="1"/>
  <c r="BM136" i="3" s="1"/>
  <c r="BN141" i="3"/>
  <c r="BN140" i="3" s="1"/>
  <c r="BN139" i="3" s="1"/>
  <c r="BP145" i="3"/>
  <c r="BP144" i="3" s="1"/>
  <c r="BP143" i="3" s="1"/>
  <c r="BP142" i="3" s="1"/>
  <c r="BN157" i="3"/>
  <c r="BN156" i="3" s="1"/>
  <c r="BN155" i="3" s="1"/>
  <c r="BP163" i="3"/>
  <c r="BP162" i="3" s="1"/>
  <c r="BP161" i="3" s="1"/>
  <c r="BM170" i="3"/>
  <c r="BM169" i="3" s="1"/>
  <c r="BM168" i="3" s="1"/>
  <c r="BN176" i="3"/>
  <c r="BN175" i="3" s="1"/>
  <c r="BN174" i="3" s="1"/>
  <c r="BP179" i="3"/>
  <c r="BP178" i="3" s="1"/>
  <c r="BP177" i="3" s="1"/>
  <c r="BP182" i="3"/>
  <c r="BP181" i="3" s="1"/>
  <c r="BP180" i="3" s="1"/>
  <c r="BO186" i="3"/>
  <c r="BO185" i="3" s="1"/>
  <c r="BO184" i="3" s="1"/>
  <c r="BO183" i="3" s="1"/>
  <c r="BN190" i="3"/>
  <c r="BH196" i="3"/>
  <c r="BH195" i="3" s="1"/>
  <c r="BH194" i="3" s="1"/>
  <c r="BH187" i="3" s="1"/>
  <c r="BP167" i="1"/>
  <c r="BM278" i="3"/>
  <c r="BM277" i="3" s="1"/>
  <c r="BM276" i="3" s="1"/>
  <c r="BP284" i="3"/>
  <c r="BP283" i="3" s="1"/>
  <c r="BP282" i="3" s="1"/>
  <c r="BM344" i="3"/>
  <c r="BM343" i="3" s="1"/>
  <c r="BM342" i="3" s="1"/>
  <c r="BN347" i="3"/>
  <c r="BN346" i="3" s="1"/>
  <c r="BN345" i="3" s="1"/>
  <c r="BP350" i="3"/>
  <c r="BP349" i="3" s="1"/>
  <c r="BM372" i="3"/>
  <c r="BM371" i="3" s="1"/>
  <c r="BM370" i="3" s="1"/>
  <c r="BO357" i="3"/>
  <c r="BO356" i="3" s="1"/>
  <c r="BO363" i="3"/>
  <c r="BO362" i="3" s="1"/>
  <c r="BO361" i="3" s="1"/>
  <c r="BO369" i="3"/>
  <c r="BO368" i="3" s="1"/>
  <c r="BO367" i="3" s="1"/>
  <c r="BP376" i="3"/>
  <c r="BP375" i="3" s="1"/>
  <c r="BP374" i="3" s="1"/>
  <c r="BP373" i="3" s="1"/>
  <c r="BP381" i="3"/>
  <c r="BP380" i="3" s="1"/>
  <c r="BP379" i="3" s="1"/>
  <c r="BP378" i="3" s="1"/>
  <c r="BM389" i="3"/>
  <c r="BM388" i="3" s="1"/>
  <c r="BM387" i="3" s="1"/>
  <c r="BM392" i="3"/>
  <c r="BM391" i="3" s="1"/>
  <c r="BM390" i="3" s="1"/>
  <c r="BH412" i="3"/>
  <c r="BH411" i="3" s="1"/>
  <c r="BH410" i="3" s="1"/>
  <c r="BP246" i="1"/>
  <c r="BM423" i="3"/>
  <c r="BM422" i="3" s="1"/>
  <c r="BN426" i="3"/>
  <c r="BN425" i="3" s="1"/>
  <c r="BP428" i="3"/>
  <c r="BP427" i="3" s="1"/>
  <c r="BP431" i="3"/>
  <c r="BP430" i="3" s="1"/>
  <c r="BP429" i="3" s="1"/>
  <c r="BP439" i="3"/>
  <c r="BP438" i="3" s="1"/>
  <c r="BP437" i="3" s="1"/>
  <c r="BO201" i="3"/>
  <c r="BO200" i="3" s="1"/>
  <c r="BO199" i="3" s="1"/>
  <c r="BP204" i="3"/>
  <c r="BP203" i="3" s="1"/>
  <c r="BP202" i="3" s="1"/>
  <c r="BM207" i="3"/>
  <c r="BM206" i="3" s="1"/>
  <c r="BM205" i="3" s="1"/>
  <c r="BM210" i="3"/>
  <c r="BM209" i="3" s="1"/>
  <c r="BM208" i="3" s="1"/>
  <c r="BF213" i="3"/>
  <c r="BF212" i="3" s="1"/>
  <c r="BF211" i="3" s="1"/>
  <c r="BN298" i="1"/>
  <c r="BN213" i="3" s="1"/>
  <c r="BN212" i="3" s="1"/>
  <c r="BN211" i="3" s="1"/>
  <c r="BF219" i="3"/>
  <c r="BF218" i="3" s="1"/>
  <c r="BF217" i="3" s="1"/>
  <c r="BN304" i="1"/>
  <c r="BN219" i="3" s="1"/>
  <c r="BN218" i="3" s="1"/>
  <c r="BN217" i="3" s="1"/>
  <c r="BP222" i="3"/>
  <c r="BP221" i="3" s="1"/>
  <c r="BP220" i="3" s="1"/>
  <c r="BM226" i="3"/>
  <c r="BM225" i="3" s="1"/>
  <c r="BM224" i="3" s="1"/>
  <c r="BO256" i="3"/>
  <c r="BO255" i="3" s="1"/>
  <c r="BO254" i="3" s="1"/>
  <c r="BP229" i="3"/>
  <c r="BP228" i="3" s="1"/>
  <c r="BP227" i="3" s="1"/>
  <c r="BM241" i="3"/>
  <c r="BM240" i="3" s="1"/>
  <c r="BM239" i="3" s="1"/>
  <c r="BO244" i="3"/>
  <c r="BO243" i="3" s="1"/>
  <c r="BO242" i="3" s="1"/>
  <c r="BN262" i="3"/>
  <c r="BN261" i="3" s="1"/>
  <c r="BN260" i="3" s="1"/>
  <c r="BF265" i="3"/>
  <c r="BF264" i="3" s="1"/>
  <c r="BF263" i="3" s="1"/>
  <c r="BN350" i="1"/>
  <c r="BN265" i="3" s="1"/>
  <c r="BN264" i="3" s="1"/>
  <c r="BN263" i="3" s="1"/>
  <c r="BP247" i="3"/>
  <c r="BP246" i="3" s="1"/>
  <c r="BP245" i="3" s="1"/>
  <c r="BG253" i="3"/>
  <c r="BG252" i="3" s="1"/>
  <c r="BG251" i="3" s="1"/>
  <c r="BO338" i="1"/>
  <c r="BN268" i="3"/>
  <c r="BN267" i="3" s="1"/>
  <c r="BN266" i="3" s="1"/>
  <c r="BP287" i="3"/>
  <c r="BP286" i="3" s="1"/>
  <c r="BP285" i="3" s="1"/>
  <c r="CH39" i="3"/>
  <c r="CH38" i="3" s="1"/>
  <c r="CI41" i="3"/>
  <c r="CI40" i="3" s="1"/>
  <c r="CK45" i="3"/>
  <c r="CK44" i="3" s="1"/>
  <c r="CH51" i="3"/>
  <c r="CH50" i="3" s="1"/>
  <c r="CH49" i="3" s="1"/>
  <c r="CH61" i="3"/>
  <c r="CH60" i="3" s="1"/>
  <c r="CH59" i="3" s="1"/>
  <c r="CH58" i="3" s="1"/>
  <c r="CH87" i="3"/>
  <c r="CH86" i="3" s="1"/>
  <c r="CH85" i="3" s="1"/>
  <c r="CI93" i="3"/>
  <c r="CI92" i="3" s="1"/>
  <c r="CI91" i="3" s="1"/>
  <c r="CK96" i="3"/>
  <c r="CK95" i="3" s="1"/>
  <c r="CK94" i="3" s="1"/>
  <c r="CH90" i="3"/>
  <c r="CH89" i="3" s="1"/>
  <c r="CH88" i="3" s="1"/>
  <c r="CI102" i="3"/>
  <c r="CI101" i="3" s="1"/>
  <c r="CI100" i="3" s="1"/>
  <c r="CJ113" i="3"/>
  <c r="CJ112" i="3" s="1"/>
  <c r="CJ115" i="3"/>
  <c r="CJ114" i="3" s="1"/>
  <c r="CK117" i="3"/>
  <c r="CK116" i="3" s="1"/>
  <c r="CH124" i="3"/>
  <c r="CH123" i="3" s="1"/>
  <c r="CI126" i="3"/>
  <c r="CI125" i="3" s="1"/>
  <c r="CK129" i="3"/>
  <c r="CK128" i="3" s="1"/>
  <c r="CK127" i="3" s="1"/>
  <c r="CH138" i="3"/>
  <c r="CH137" i="3" s="1"/>
  <c r="CH136" i="3" s="1"/>
  <c r="CI141" i="3"/>
  <c r="CI140" i="3" s="1"/>
  <c r="CI139" i="3" s="1"/>
  <c r="CK145" i="3"/>
  <c r="CK144" i="3" s="1"/>
  <c r="CK143" i="3" s="1"/>
  <c r="CK142" i="3" s="1"/>
  <c r="CI157" i="3"/>
  <c r="CI156" i="3" s="1"/>
  <c r="CI155" i="3" s="1"/>
  <c r="CK163" i="3"/>
  <c r="CK162" i="3" s="1"/>
  <c r="CK161" i="3" s="1"/>
  <c r="CH170" i="3"/>
  <c r="CH169" i="3" s="1"/>
  <c r="CH168" i="3" s="1"/>
  <c r="CH176" i="3"/>
  <c r="CH175" i="3" s="1"/>
  <c r="CH174" i="3" s="1"/>
  <c r="CJ179" i="3"/>
  <c r="CJ178" i="3" s="1"/>
  <c r="CJ177" i="3" s="1"/>
  <c r="CH182" i="3"/>
  <c r="CH181" i="3" s="1"/>
  <c r="CH180" i="3" s="1"/>
  <c r="CH186" i="3"/>
  <c r="CH185" i="3" s="1"/>
  <c r="CH184" i="3" s="1"/>
  <c r="CH183" i="3" s="1"/>
  <c r="CH190" i="3"/>
  <c r="BZ196" i="3"/>
  <c r="BZ195" i="3" s="1"/>
  <c r="CH167" i="1"/>
  <c r="CH275" i="3"/>
  <c r="CH274" i="3" s="1"/>
  <c r="CH273" i="3" s="1"/>
  <c r="CI278" i="3"/>
  <c r="CI277" i="3" s="1"/>
  <c r="CI276" i="3" s="1"/>
  <c r="CH341" i="3"/>
  <c r="CH340" i="3" s="1"/>
  <c r="CH339" i="3" s="1"/>
  <c r="CI344" i="3"/>
  <c r="CI343" i="3" s="1"/>
  <c r="CI342" i="3" s="1"/>
  <c r="CK347" i="3"/>
  <c r="CK346" i="3" s="1"/>
  <c r="CK345" i="3" s="1"/>
  <c r="CH352" i="3"/>
  <c r="CH351" i="3" s="1"/>
  <c r="CI372" i="3"/>
  <c r="CI371" i="3" s="1"/>
  <c r="CI370" i="3" s="1"/>
  <c r="CJ360" i="3"/>
  <c r="CJ359" i="3" s="1"/>
  <c r="CJ358" i="3" s="1"/>
  <c r="CJ363" i="3"/>
  <c r="CJ362" i="3" s="1"/>
  <c r="CJ361" i="3" s="1"/>
  <c r="CJ369" i="3"/>
  <c r="CJ368" i="3" s="1"/>
  <c r="CJ367" i="3" s="1"/>
  <c r="CK376" i="3"/>
  <c r="CK375" i="3" s="1"/>
  <c r="CK374" i="3" s="1"/>
  <c r="CK373" i="3" s="1"/>
  <c r="CJ389" i="3"/>
  <c r="CJ388" i="3" s="1"/>
  <c r="CJ387" i="3" s="1"/>
  <c r="CJ392" i="3"/>
  <c r="CJ391" i="3" s="1"/>
  <c r="CJ390" i="3" s="1"/>
  <c r="CI421" i="3"/>
  <c r="CI420" i="3" s="1"/>
  <c r="CK423" i="3"/>
  <c r="CK422" i="3" s="1"/>
  <c r="CK426" i="3"/>
  <c r="CK425" i="3" s="1"/>
  <c r="CH431" i="3"/>
  <c r="CH430" i="3" s="1"/>
  <c r="CH429" i="3" s="1"/>
  <c r="CJ434" i="3"/>
  <c r="CJ433" i="3" s="1"/>
  <c r="CD273" i="1"/>
  <c r="CI273" i="1"/>
  <c r="CI439" i="3"/>
  <c r="CI438" i="3" s="1"/>
  <c r="CI437" i="3" s="1"/>
  <c r="CH201" i="3"/>
  <c r="CH200" i="3" s="1"/>
  <c r="CH199" i="3" s="1"/>
  <c r="CI204" i="3"/>
  <c r="CI203" i="3" s="1"/>
  <c r="CI202" i="3" s="1"/>
  <c r="CK207" i="3"/>
  <c r="CK206" i="3" s="1"/>
  <c r="CK205" i="3" s="1"/>
  <c r="CK210" i="3"/>
  <c r="CK209" i="3" s="1"/>
  <c r="CK208" i="3" s="1"/>
  <c r="CH222" i="3"/>
  <c r="CH221" i="3" s="1"/>
  <c r="CH220" i="3" s="1"/>
  <c r="CH226" i="3"/>
  <c r="CH225" i="3" s="1"/>
  <c r="CH224" i="3" s="1"/>
  <c r="CJ256" i="3"/>
  <c r="CJ255" i="3" s="1"/>
  <c r="CJ254" i="3" s="1"/>
  <c r="CK229" i="3"/>
  <c r="CK228" i="3" s="1"/>
  <c r="CK227" i="3" s="1"/>
  <c r="CI241" i="3"/>
  <c r="CI240" i="3" s="1"/>
  <c r="CI239" i="3" s="1"/>
  <c r="CJ244" i="3"/>
  <c r="CJ243" i="3" s="1"/>
  <c r="CJ242" i="3" s="1"/>
  <c r="CJ262" i="3"/>
  <c r="CJ261" i="3" s="1"/>
  <c r="CJ260" i="3" s="1"/>
  <c r="CJ349" i="1"/>
  <c r="CJ265" i="3"/>
  <c r="CJ264" i="3" s="1"/>
  <c r="CJ263" i="3" s="1"/>
  <c r="CL332" i="1"/>
  <c r="CH332" i="1"/>
  <c r="CH253" i="3"/>
  <c r="CH252" i="3" s="1"/>
  <c r="CH251" i="3" s="1"/>
  <c r="CI268" i="3"/>
  <c r="CI267" i="3" s="1"/>
  <c r="CI266" i="3" s="1"/>
  <c r="CK287" i="3"/>
  <c r="CK286" i="3" s="1"/>
  <c r="CK285" i="3" s="1"/>
  <c r="BN39" i="3"/>
  <c r="BN38" i="3" s="1"/>
  <c r="BP41" i="3"/>
  <c r="BP40" i="3" s="1"/>
  <c r="BM48" i="3"/>
  <c r="BM47" i="3" s="1"/>
  <c r="BM46" i="3" s="1"/>
  <c r="BF51" i="3"/>
  <c r="BF50" i="3" s="1"/>
  <c r="BF49" i="3" s="1"/>
  <c r="BN47" i="1"/>
  <c r="BN51" i="3" s="1"/>
  <c r="BN50" i="3" s="1"/>
  <c r="BN49" i="3" s="1"/>
  <c r="BN53" i="1"/>
  <c r="BI53" i="1"/>
  <c r="BP61" i="3"/>
  <c r="BP60" i="3" s="1"/>
  <c r="BP59" i="3" s="1"/>
  <c r="BP58" i="3" s="1"/>
  <c r="BP87" i="3"/>
  <c r="BP86" i="3" s="1"/>
  <c r="BP85" i="3" s="1"/>
  <c r="BM96" i="3"/>
  <c r="BM95" i="3" s="1"/>
  <c r="BM94" i="3" s="1"/>
  <c r="BN99" i="3"/>
  <c r="BN98" i="3" s="1"/>
  <c r="BN97" i="3" s="1"/>
  <c r="BP90" i="3"/>
  <c r="BP89" i="3" s="1"/>
  <c r="BP88" i="3" s="1"/>
  <c r="BO115" i="3"/>
  <c r="BO114" i="3" s="1"/>
  <c r="BM122" i="3"/>
  <c r="BM121" i="3" s="1"/>
  <c r="BN124" i="3"/>
  <c r="BN123" i="3" s="1"/>
  <c r="BP126" i="3"/>
  <c r="BP125" i="3" s="1"/>
  <c r="BM134" i="3"/>
  <c r="BM133" i="3" s="1"/>
  <c r="BM132" i="3" s="1"/>
  <c r="BM131" i="3" s="1"/>
  <c r="BN138" i="3"/>
  <c r="BN137" i="3" s="1"/>
  <c r="BN136" i="3" s="1"/>
  <c r="BP141" i="3"/>
  <c r="BP140" i="3" s="1"/>
  <c r="BP139" i="3" s="1"/>
  <c r="BP157" i="3"/>
  <c r="BP156" i="3" s="1"/>
  <c r="BP155" i="3" s="1"/>
  <c r="BM167" i="3"/>
  <c r="BM166" i="3" s="1"/>
  <c r="BM165" i="3" s="1"/>
  <c r="BN170" i="3"/>
  <c r="BN169" i="3" s="1"/>
  <c r="BN168" i="3" s="1"/>
  <c r="BP176" i="3"/>
  <c r="BP175" i="3" s="1"/>
  <c r="BP174" i="3" s="1"/>
  <c r="BQ150" i="1"/>
  <c r="BM150" i="1"/>
  <c r="BM182" i="3"/>
  <c r="BM181" i="3" s="1"/>
  <c r="BM180" i="3" s="1"/>
  <c r="BP186" i="3"/>
  <c r="BP185" i="3" s="1"/>
  <c r="BP184" i="3" s="1"/>
  <c r="BP183" i="3" s="1"/>
  <c r="BO190" i="3"/>
  <c r="BE196" i="3"/>
  <c r="BM167" i="1"/>
  <c r="BM275" i="3"/>
  <c r="BM274" i="3" s="1"/>
  <c r="BM273" i="3" s="1"/>
  <c r="BN278" i="3"/>
  <c r="BN277" i="3" s="1"/>
  <c r="BN276" i="3" s="1"/>
  <c r="BM341" i="3"/>
  <c r="BM340" i="3" s="1"/>
  <c r="BM339" i="3" s="1"/>
  <c r="BN344" i="3"/>
  <c r="BN343" i="3" s="1"/>
  <c r="BN342" i="3" s="1"/>
  <c r="BP347" i="3"/>
  <c r="BP346" i="3" s="1"/>
  <c r="BP345" i="3" s="1"/>
  <c r="BM352" i="3"/>
  <c r="BM351" i="3" s="1"/>
  <c r="BN372" i="3"/>
  <c r="BN371" i="3" s="1"/>
  <c r="BN370" i="3" s="1"/>
  <c r="BM360" i="3"/>
  <c r="BM359" i="3" s="1"/>
  <c r="BM358" i="3" s="1"/>
  <c r="BP363" i="3"/>
  <c r="BP362" i="3" s="1"/>
  <c r="BP361" i="3" s="1"/>
  <c r="BP369" i="3"/>
  <c r="BP368" i="3" s="1"/>
  <c r="BP367" i="3" s="1"/>
  <c r="BO389" i="3"/>
  <c r="BO388" i="3" s="1"/>
  <c r="BO387" i="3" s="1"/>
  <c r="BN392" i="3"/>
  <c r="BN391" i="3" s="1"/>
  <c r="BN390" i="3" s="1"/>
  <c r="BM421" i="3"/>
  <c r="BM420" i="3" s="1"/>
  <c r="BN423" i="3"/>
  <c r="BN422" i="3" s="1"/>
  <c r="BP426" i="3"/>
  <c r="BP425" i="3" s="1"/>
  <c r="BN271" i="1"/>
  <c r="BI271" i="1"/>
  <c r="BM273" i="1"/>
  <c r="BQ276" i="1"/>
  <c r="BM276" i="1"/>
  <c r="BP201" i="3"/>
  <c r="BP200" i="3" s="1"/>
  <c r="BP199" i="3" s="1"/>
  <c r="BN207" i="3"/>
  <c r="BN206" i="3" s="1"/>
  <c r="BN205" i="3" s="1"/>
  <c r="BN210" i="3"/>
  <c r="BN209" i="3" s="1"/>
  <c r="BN208" i="3" s="1"/>
  <c r="BH213" i="3"/>
  <c r="BH212" i="3" s="1"/>
  <c r="BH211" i="3" s="1"/>
  <c r="BP298" i="1"/>
  <c r="BP213" i="3" s="1"/>
  <c r="BP212" i="3" s="1"/>
  <c r="BP211" i="3" s="1"/>
  <c r="BG219" i="3"/>
  <c r="BG218" i="3" s="1"/>
  <c r="BG217" i="3" s="1"/>
  <c r="BO304" i="1"/>
  <c r="BO219" i="3" s="1"/>
  <c r="BO218" i="3" s="1"/>
  <c r="BO217" i="3" s="1"/>
  <c r="BM222" i="3"/>
  <c r="BM221" i="3" s="1"/>
  <c r="BM220" i="3" s="1"/>
  <c r="BO226" i="3"/>
  <c r="BO225" i="3" s="1"/>
  <c r="BO224" i="3" s="1"/>
  <c r="BP256" i="3"/>
  <c r="BP255" i="3" s="1"/>
  <c r="BP254" i="3" s="1"/>
  <c r="BF235" i="3"/>
  <c r="BF234" i="3" s="1"/>
  <c r="BF233" i="3" s="1"/>
  <c r="BN320" i="1"/>
  <c r="BN235" i="3" s="1"/>
  <c r="BN234" i="3" s="1"/>
  <c r="BN233" i="3" s="1"/>
  <c r="BN241" i="3"/>
  <c r="BN240" i="3" s="1"/>
  <c r="BN239" i="3" s="1"/>
  <c r="BP244" i="3"/>
  <c r="BP243" i="3" s="1"/>
  <c r="BP242" i="3" s="1"/>
  <c r="BO262" i="3"/>
  <c r="BO261" i="3" s="1"/>
  <c r="BO260" i="3" s="1"/>
  <c r="BG265" i="3"/>
  <c r="BG264" i="3" s="1"/>
  <c r="BG263" i="3" s="1"/>
  <c r="BO350" i="1"/>
  <c r="BO265" i="3" s="1"/>
  <c r="BO264" i="3" s="1"/>
  <c r="BO263" i="3" s="1"/>
  <c r="BQ332" i="1"/>
  <c r="BM332" i="1"/>
  <c r="BH253" i="3"/>
  <c r="BH252" i="3" s="1"/>
  <c r="BH251" i="3" s="1"/>
  <c r="BP338" i="1"/>
  <c r="BO268" i="3"/>
  <c r="BO267" i="3" s="1"/>
  <c r="BO266" i="3" s="1"/>
  <c r="CI39" i="3"/>
  <c r="CI38" i="3" s="1"/>
  <c r="CK41" i="3"/>
  <c r="CK40" i="3" s="1"/>
  <c r="CH48" i="3"/>
  <c r="CH47" i="3" s="1"/>
  <c r="CH46" i="3" s="1"/>
  <c r="CA51" i="3"/>
  <c r="CA50" i="3" s="1"/>
  <c r="CA49" i="3" s="1"/>
  <c r="CI47" i="1"/>
  <c r="CI51" i="3" s="1"/>
  <c r="CI50" i="3" s="1"/>
  <c r="CI49" i="3" s="1"/>
  <c r="CI54" i="3"/>
  <c r="CI53" i="3" s="1"/>
  <c r="CI52" i="3" s="1"/>
  <c r="CJ61" i="3"/>
  <c r="CJ60" i="3" s="1"/>
  <c r="CJ59" i="3" s="1"/>
  <c r="CJ58" i="3" s="1"/>
  <c r="CJ87" i="3"/>
  <c r="CJ86" i="3" s="1"/>
  <c r="CJ85" i="3" s="1"/>
  <c r="CK93" i="3"/>
  <c r="CK92" i="3" s="1"/>
  <c r="CK91" i="3" s="1"/>
  <c r="CH99" i="3"/>
  <c r="CH98" i="3" s="1"/>
  <c r="CH97" i="3" s="1"/>
  <c r="CI90" i="3"/>
  <c r="CI89" i="3" s="1"/>
  <c r="CI88" i="3" s="1"/>
  <c r="CK102" i="3"/>
  <c r="CK101" i="3" s="1"/>
  <c r="CK100" i="3" s="1"/>
  <c r="CH122" i="3"/>
  <c r="CH121" i="3" s="1"/>
  <c r="CI124" i="3"/>
  <c r="CI123" i="3" s="1"/>
  <c r="CK126" i="3"/>
  <c r="CK125" i="3" s="1"/>
  <c r="CH134" i="3"/>
  <c r="CH133" i="3" s="1"/>
  <c r="CH132" i="3" s="1"/>
  <c r="CH131" i="3" s="1"/>
  <c r="CI138" i="3"/>
  <c r="CI137" i="3" s="1"/>
  <c r="CI136" i="3" s="1"/>
  <c r="CK141" i="3"/>
  <c r="CK140" i="3" s="1"/>
  <c r="CK139" i="3" s="1"/>
  <c r="CK157" i="3"/>
  <c r="CK156" i="3" s="1"/>
  <c r="CK155" i="3" s="1"/>
  <c r="CH167" i="3"/>
  <c r="CH166" i="3" s="1"/>
  <c r="CH165" i="3" s="1"/>
  <c r="CI170" i="3"/>
  <c r="CI169" i="3" s="1"/>
  <c r="CI168" i="3" s="1"/>
  <c r="CI176" i="3"/>
  <c r="CI175" i="3" s="1"/>
  <c r="CI174" i="3" s="1"/>
  <c r="CK179" i="3"/>
  <c r="CK178" i="3" s="1"/>
  <c r="CK177" i="3" s="1"/>
  <c r="CI182" i="3"/>
  <c r="CI181" i="3" s="1"/>
  <c r="CI180" i="3" s="1"/>
  <c r="CI186" i="3"/>
  <c r="CI185" i="3" s="1"/>
  <c r="CI184" i="3" s="1"/>
  <c r="CI183" i="3" s="1"/>
  <c r="CI190" i="3"/>
  <c r="CI196" i="3"/>
  <c r="CI195" i="3" s="1"/>
  <c r="CI194" i="3" s="1"/>
  <c r="CI187" i="3" s="1"/>
  <c r="CI275" i="3"/>
  <c r="CI274" i="3" s="1"/>
  <c r="CI273" i="3" s="1"/>
  <c r="CK278" i="3"/>
  <c r="CK277" i="3" s="1"/>
  <c r="CK276" i="3" s="1"/>
  <c r="CH284" i="3"/>
  <c r="CH283" i="3" s="1"/>
  <c r="CH282" i="3" s="1"/>
  <c r="CJ341" i="3"/>
  <c r="CJ340" i="3" s="1"/>
  <c r="CJ339" i="3" s="1"/>
  <c r="CK344" i="3"/>
  <c r="CK343" i="3" s="1"/>
  <c r="CK342" i="3" s="1"/>
  <c r="CH350" i="3"/>
  <c r="CH349" i="3" s="1"/>
  <c r="CI352" i="3"/>
  <c r="CI351" i="3" s="1"/>
  <c r="CK372" i="3"/>
  <c r="CK371" i="3" s="1"/>
  <c r="CK370" i="3" s="1"/>
  <c r="CD206" i="1"/>
  <c r="CI206" i="1"/>
  <c r="CK360" i="3"/>
  <c r="CK359" i="3" s="1"/>
  <c r="CK358" i="3" s="1"/>
  <c r="CK363" i="3"/>
  <c r="CK362" i="3" s="1"/>
  <c r="CK361" i="3" s="1"/>
  <c r="CK369" i="3"/>
  <c r="CK368" i="3" s="1"/>
  <c r="CK367" i="3" s="1"/>
  <c r="CH381" i="3"/>
  <c r="CH380" i="3" s="1"/>
  <c r="CH379" i="3" s="1"/>
  <c r="CH378" i="3" s="1"/>
  <c r="CK389" i="3"/>
  <c r="CK388" i="3" s="1"/>
  <c r="CK387" i="3" s="1"/>
  <c r="CK392" i="3"/>
  <c r="CK391" i="3" s="1"/>
  <c r="CK390" i="3" s="1"/>
  <c r="CA412" i="3"/>
  <c r="CA411" i="3" s="1"/>
  <c r="CA410" i="3" s="1"/>
  <c r="CI246" i="1"/>
  <c r="CK421" i="3"/>
  <c r="CK420" i="3" s="1"/>
  <c r="CH428" i="3"/>
  <c r="CH427" i="3" s="1"/>
  <c r="CI431" i="3"/>
  <c r="CI430" i="3" s="1"/>
  <c r="CI429" i="3" s="1"/>
  <c r="CJ436" i="3"/>
  <c r="CJ435" i="3" s="1"/>
  <c r="CJ439" i="3"/>
  <c r="CJ438" i="3" s="1"/>
  <c r="CJ437" i="3" s="1"/>
  <c r="CJ201" i="3"/>
  <c r="CJ200" i="3" s="1"/>
  <c r="CJ199" i="3" s="1"/>
  <c r="CK204" i="3"/>
  <c r="CK203" i="3" s="1"/>
  <c r="CK202" i="3" s="1"/>
  <c r="CA219" i="3"/>
  <c r="CA218" i="3" s="1"/>
  <c r="CA217" i="3" s="1"/>
  <c r="CI304" i="1"/>
  <c r="CI219" i="3" s="1"/>
  <c r="CI218" i="3" s="1"/>
  <c r="CI217" i="3" s="1"/>
  <c r="CI222" i="3"/>
  <c r="CI221" i="3" s="1"/>
  <c r="CI220" i="3" s="1"/>
  <c r="CB216" i="3"/>
  <c r="CB215" i="3" s="1"/>
  <c r="CB214" i="3" s="1"/>
  <c r="CJ301" i="1"/>
  <c r="CJ216" i="3" s="1"/>
  <c r="CJ215" i="3" s="1"/>
  <c r="CJ214" i="3" s="1"/>
  <c r="CJ226" i="3"/>
  <c r="CJ225" i="3" s="1"/>
  <c r="CJ224" i="3" s="1"/>
  <c r="CK256" i="3"/>
  <c r="CK255" i="3" s="1"/>
  <c r="CK254" i="3" s="1"/>
  <c r="CA238" i="3"/>
  <c r="CA237" i="3" s="1"/>
  <c r="CA236" i="3" s="1"/>
  <c r="CI323" i="1"/>
  <c r="CI238" i="3" s="1"/>
  <c r="CI237" i="3" s="1"/>
  <c r="CI236" i="3" s="1"/>
  <c r="CK241" i="3"/>
  <c r="CK240" i="3" s="1"/>
  <c r="CK239" i="3" s="1"/>
  <c r="CK244" i="3"/>
  <c r="CK243" i="3" s="1"/>
  <c r="CK242" i="3" s="1"/>
  <c r="CK262" i="3"/>
  <c r="CK261" i="3" s="1"/>
  <c r="CK260" i="3" s="1"/>
  <c r="CK349" i="1"/>
  <c r="CK265" i="3"/>
  <c r="CK264" i="3" s="1"/>
  <c r="CK263" i="3" s="1"/>
  <c r="CI247" i="3"/>
  <c r="CI246" i="3" s="1"/>
  <c r="CI245" i="3" s="1"/>
  <c r="CB253" i="3"/>
  <c r="CB252" i="3" s="1"/>
  <c r="CB251" i="3" s="1"/>
  <c r="CJ338" i="1"/>
  <c r="CJ268" i="3"/>
  <c r="CJ267" i="3" s="1"/>
  <c r="CJ266" i="3" s="1"/>
  <c r="CJ408" i="1"/>
  <c r="CH79" i="1"/>
  <c r="CK408" i="1"/>
  <c r="CJ79" i="1"/>
  <c r="CK79" i="1"/>
  <c r="CH408" i="1"/>
  <c r="AS31" i="1"/>
  <c r="AS30" i="1" s="1"/>
  <c r="AS36" i="3"/>
  <c r="AS35" i="3" s="1"/>
  <c r="AS34" i="3" s="1"/>
  <c r="BO79" i="1"/>
  <c r="BP79" i="1"/>
  <c r="BM408" i="1"/>
  <c r="BO408" i="1"/>
  <c r="AF354" i="1"/>
  <c r="BP408" i="1"/>
  <c r="AS67" i="3"/>
  <c r="AS66" i="3" s="1"/>
  <c r="AU67" i="3"/>
  <c r="AU66" i="3" s="1"/>
  <c r="AS65" i="3"/>
  <c r="AS64" i="3" s="1"/>
  <c r="AR409" i="3"/>
  <c r="AR408" i="3" s="1"/>
  <c r="AR407" i="3" s="1"/>
  <c r="AT405" i="3"/>
  <c r="AT404" i="3" s="1"/>
  <c r="AT403" i="3" s="1"/>
  <c r="AR402" i="3"/>
  <c r="AU395" i="3"/>
  <c r="AU394" i="3" s="1"/>
  <c r="AU393" i="3" s="1"/>
  <c r="AR333" i="3"/>
  <c r="AR332" i="3" s="1"/>
  <c r="AR331" i="3" s="1"/>
  <c r="AU328" i="3"/>
  <c r="AU327" i="3" s="1"/>
  <c r="AS326" i="3"/>
  <c r="AS325" i="3" s="1"/>
  <c r="AR323" i="3"/>
  <c r="AR322" i="3" s="1"/>
  <c r="AR321" i="3" s="1"/>
  <c r="AU312" i="3"/>
  <c r="AU311" i="3" s="1"/>
  <c r="AT308" i="3"/>
  <c r="AT307" i="3" s="1"/>
  <c r="AT306" i="3" s="1"/>
  <c r="AR302" i="3"/>
  <c r="AR301" i="3" s="1"/>
  <c r="AR300" i="3" s="1"/>
  <c r="AM293" i="3"/>
  <c r="AM292" i="3" s="1"/>
  <c r="AM291" i="3" s="1"/>
  <c r="AU363" i="1"/>
  <c r="AU293" i="3" s="1"/>
  <c r="AU292" i="3" s="1"/>
  <c r="AU291" i="3" s="1"/>
  <c r="AK290" i="3"/>
  <c r="AK289" i="3" s="1"/>
  <c r="AK288" i="3" s="1"/>
  <c r="AS360" i="1"/>
  <c r="AS290" i="3" s="1"/>
  <c r="AS289" i="3" s="1"/>
  <c r="AS288" i="3" s="1"/>
  <c r="AU268" i="3"/>
  <c r="AU267" i="3" s="1"/>
  <c r="AU266" i="3" s="1"/>
  <c r="AM253" i="3"/>
  <c r="AM252" i="3" s="1"/>
  <c r="AM251" i="3" s="1"/>
  <c r="AU338" i="1"/>
  <c r="AU253" i="3" s="1"/>
  <c r="AU252" i="3" s="1"/>
  <c r="AU251" i="3" s="1"/>
  <c r="AU247" i="3"/>
  <c r="AU246" i="3" s="1"/>
  <c r="AU245" i="3" s="1"/>
  <c r="AM265" i="3"/>
  <c r="AM264" i="3" s="1"/>
  <c r="AM263" i="3" s="1"/>
  <c r="AU350" i="1"/>
  <c r="AU265" i="3" s="1"/>
  <c r="AU264" i="3" s="1"/>
  <c r="AU263" i="3" s="1"/>
  <c r="AU262" i="3"/>
  <c r="AU261" i="3" s="1"/>
  <c r="AU260" i="3" s="1"/>
  <c r="AU244" i="3"/>
  <c r="AU243" i="3" s="1"/>
  <c r="AU242" i="3" s="1"/>
  <c r="AR326" i="1"/>
  <c r="AM235" i="3"/>
  <c r="AM234" i="3" s="1"/>
  <c r="AM233" i="3" s="1"/>
  <c r="AU320" i="1"/>
  <c r="AU235" i="3" s="1"/>
  <c r="AU234" i="3" s="1"/>
  <c r="AU233" i="3" s="1"/>
  <c r="AK232" i="3"/>
  <c r="AK231" i="3" s="1"/>
  <c r="AK230" i="3" s="1"/>
  <c r="AS317" i="1"/>
  <c r="AS232" i="3" s="1"/>
  <c r="AS231" i="3" s="1"/>
  <c r="AS230" i="3" s="1"/>
  <c r="AR229" i="3"/>
  <c r="AR228" i="3" s="1"/>
  <c r="AR227" i="3" s="1"/>
  <c r="AU226" i="3"/>
  <c r="AU225" i="3" s="1"/>
  <c r="AU224" i="3" s="1"/>
  <c r="AL216" i="3"/>
  <c r="AL215" i="3" s="1"/>
  <c r="AL214" i="3" s="1"/>
  <c r="AT301" i="1"/>
  <c r="AT216" i="3" s="1"/>
  <c r="AT215" i="3" s="1"/>
  <c r="AT214" i="3" s="1"/>
  <c r="AS222" i="3"/>
  <c r="AS221" i="3" s="1"/>
  <c r="AS220" i="3" s="1"/>
  <c r="AK219" i="3"/>
  <c r="AK218" i="3" s="1"/>
  <c r="AK217" i="3" s="1"/>
  <c r="AS304" i="1"/>
  <c r="AS219" i="3" s="1"/>
  <c r="AS218" i="3" s="1"/>
  <c r="AS217" i="3" s="1"/>
  <c r="AJ213" i="3"/>
  <c r="AJ212" i="3" s="1"/>
  <c r="AR298" i="1"/>
  <c r="AU207" i="3"/>
  <c r="AU206" i="3" s="1"/>
  <c r="AU205" i="3" s="1"/>
  <c r="AR204" i="3"/>
  <c r="AR203" i="3" s="1"/>
  <c r="AR202" i="3" s="1"/>
  <c r="AU439" i="3"/>
  <c r="AU438" i="3" s="1"/>
  <c r="AU437" i="3" s="1"/>
  <c r="AT436" i="3"/>
  <c r="AT435" i="3" s="1"/>
  <c r="AU431" i="3"/>
  <c r="AU430" i="3" s="1"/>
  <c r="AU429" i="3" s="1"/>
  <c r="AS428" i="3"/>
  <c r="AS427" i="3" s="1"/>
  <c r="AR426" i="3"/>
  <c r="AR425" i="3" s="1"/>
  <c r="AU421" i="3"/>
  <c r="AU420" i="3" s="1"/>
  <c r="AJ412" i="3"/>
  <c r="AJ411" i="3" s="1"/>
  <c r="AR246" i="1"/>
  <c r="AT392" i="3"/>
  <c r="AT391" i="3" s="1"/>
  <c r="AT390" i="3" s="1"/>
  <c r="AT389" i="3"/>
  <c r="AT388" i="3" s="1"/>
  <c r="AT387" i="3" s="1"/>
  <c r="AU376" i="3"/>
  <c r="AU375" i="3" s="1"/>
  <c r="AU374" i="3" s="1"/>
  <c r="AU373" i="3" s="1"/>
  <c r="AT369" i="3"/>
  <c r="AT368" i="3" s="1"/>
  <c r="AT367" i="3" s="1"/>
  <c r="AU360" i="3"/>
  <c r="AU359" i="3" s="1"/>
  <c r="AU358" i="3" s="1"/>
  <c r="AT355" i="3"/>
  <c r="AT354" i="3" s="1"/>
  <c r="AS372" i="3"/>
  <c r="AS371" i="3" s="1"/>
  <c r="AS370" i="3" s="1"/>
  <c r="AR352" i="3"/>
  <c r="AR351" i="3" s="1"/>
  <c r="AU347" i="3"/>
  <c r="AU346" i="3" s="1"/>
  <c r="AU345" i="3" s="1"/>
  <c r="AS344" i="3"/>
  <c r="AS343" i="3" s="1"/>
  <c r="AS342" i="3" s="1"/>
  <c r="AR341" i="3"/>
  <c r="AR340" i="3" s="1"/>
  <c r="AR339" i="3" s="1"/>
  <c r="AS278" i="3"/>
  <c r="AS277" i="3" s="1"/>
  <c r="AS276" i="3" s="1"/>
  <c r="AR275" i="3"/>
  <c r="AR274" i="3" s="1"/>
  <c r="AR273" i="3" s="1"/>
  <c r="AS190" i="3"/>
  <c r="AS186" i="3"/>
  <c r="AS185" i="3" s="1"/>
  <c r="AS184" i="3" s="1"/>
  <c r="AS183" i="3" s="1"/>
  <c r="AV153" i="1"/>
  <c r="AR182" i="3"/>
  <c r="AR181" i="3" s="1"/>
  <c r="AR180" i="3" s="1"/>
  <c r="AR179" i="3"/>
  <c r="AR178" i="3" s="1"/>
  <c r="AR177" i="3" s="1"/>
  <c r="AV150" i="1"/>
  <c r="AU170" i="3"/>
  <c r="AU169" i="3" s="1"/>
  <c r="AU168" i="3" s="1"/>
  <c r="AS167" i="3"/>
  <c r="AS166" i="3" s="1"/>
  <c r="AS165" i="3" s="1"/>
  <c r="AR163" i="3"/>
  <c r="AR162" i="3" s="1"/>
  <c r="AR161" i="3" s="1"/>
  <c r="AR145" i="3"/>
  <c r="AR144" i="3" s="1"/>
  <c r="AR143" i="3" s="1"/>
  <c r="AR142" i="3" s="1"/>
  <c r="AU138" i="3"/>
  <c r="AU137" i="3" s="1"/>
  <c r="AU136" i="3" s="1"/>
  <c r="AT134" i="3"/>
  <c r="AT133" i="3" s="1"/>
  <c r="AT132" i="3" s="1"/>
  <c r="AT131" i="3" s="1"/>
  <c r="AU126" i="3"/>
  <c r="AU125" i="3" s="1"/>
  <c r="AS124" i="3"/>
  <c r="AS123" i="3" s="1"/>
  <c r="AR122" i="3"/>
  <c r="AR121" i="3" s="1"/>
  <c r="AT115" i="3"/>
  <c r="AT114" i="3" s="1"/>
  <c r="AS113" i="3"/>
  <c r="AS112" i="3" s="1"/>
  <c r="AR105" i="3"/>
  <c r="AR104" i="3" s="1"/>
  <c r="AR103" i="3" s="1"/>
  <c r="AU90" i="3"/>
  <c r="AU89" i="3" s="1"/>
  <c r="AU88" i="3" s="1"/>
  <c r="AS99" i="3"/>
  <c r="AS98" i="3" s="1"/>
  <c r="AS97" i="3" s="1"/>
  <c r="AR96" i="3"/>
  <c r="AR95" i="3" s="1"/>
  <c r="AR94" i="3" s="1"/>
  <c r="AT87" i="3"/>
  <c r="AT86" i="3" s="1"/>
  <c r="AT85" i="3" s="1"/>
  <c r="AT61" i="3"/>
  <c r="AT60" i="3" s="1"/>
  <c r="AT59" i="3" s="1"/>
  <c r="AT58" i="3" s="1"/>
  <c r="AU54" i="3"/>
  <c r="AU53" i="3" s="1"/>
  <c r="AU52" i="3" s="1"/>
  <c r="AS51" i="3"/>
  <c r="AS50" i="3" s="1"/>
  <c r="AS49" i="3" s="1"/>
  <c r="AR48" i="3"/>
  <c r="AR47" i="3" s="1"/>
  <c r="AR46" i="3" s="1"/>
  <c r="AU41" i="3"/>
  <c r="AU40" i="3" s="1"/>
  <c r="AS39" i="3"/>
  <c r="AS38" i="3" s="1"/>
  <c r="BQ153" i="1"/>
  <c r="BE235" i="3"/>
  <c r="BE234" i="3" s="1"/>
  <c r="BE293" i="3"/>
  <c r="BE292" i="3" s="1"/>
  <c r="CL242" i="1"/>
  <c r="BZ213" i="3"/>
  <c r="BZ212" i="3" s="1"/>
  <c r="BZ232" i="3"/>
  <c r="BZ231" i="3" s="1"/>
  <c r="BZ235" i="3"/>
  <c r="BZ234" i="3" s="1"/>
  <c r="BZ293" i="3"/>
  <c r="BZ292" i="3" s="1"/>
  <c r="AR405" i="3"/>
  <c r="AR404" i="3" s="1"/>
  <c r="AR403" i="3" s="1"/>
  <c r="AU401" i="3"/>
  <c r="AT395" i="3"/>
  <c r="AT394" i="3" s="1"/>
  <c r="AT393" i="3" s="1"/>
  <c r="AR385" i="3"/>
  <c r="AR384" i="3" s="1"/>
  <c r="AR383" i="3" s="1"/>
  <c r="AR382" i="3" s="1"/>
  <c r="AU330" i="3"/>
  <c r="AU329" i="3" s="1"/>
  <c r="AS328" i="3"/>
  <c r="AS327" i="3" s="1"/>
  <c r="AR326" i="3"/>
  <c r="AR325" i="3" s="1"/>
  <c r="AU314" i="3"/>
  <c r="AU313" i="3" s="1"/>
  <c r="AS312" i="3"/>
  <c r="AS311" i="3" s="1"/>
  <c r="AR308" i="3"/>
  <c r="AR307" i="3" s="1"/>
  <c r="AR306" i="3" s="1"/>
  <c r="AU299" i="3"/>
  <c r="AU298" i="3" s="1"/>
  <c r="AU297" i="3" s="1"/>
  <c r="AK293" i="3"/>
  <c r="AK292" i="3" s="1"/>
  <c r="AK291" i="3" s="1"/>
  <c r="AS363" i="1"/>
  <c r="AS293" i="3" s="1"/>
  <c r="AS292" i="3" s="1"/>
  <c r="AS291" i="3" s="1"/>
  <c r="AJ290" i="3"/>
  <c r="AJ289" i="3" s="1"/>
  <c r="AR360" i="1"/>
  <c r="AT268" i="3"/>
  <c r="AT267" i="3" s="1"/>
  <c r="AT266" i="3" s="1"/>
  <c r="AL253" i="3"/>
  <c r="AL252" i="3" s="1"/>
  <c r="AL251" i="3" s="1"/>
  <c r="AT338" i="1"/>
  <c r="AT253" i="3" s="1"/>
  <c r="AT252" i="3" s="1"/>
  <c r="AT251" i="3" s="1"/>
  <c r="AT247" i="3"/>
  <c r="AT246" i="3" s="1"/>
  <c r="AT245" i="3" s="1"/>
  <c r="AL265" i="3"/>
  <c r="AL264" i="3" s="1"/>
  <c r="AL263" i="3" s="1"/>
  <c r="AT350" i="1"/>
  <c r="AT265" i="3" s="1"/>
  <c r="AT264" i="3" s="1"/>
  <c r="AT263" i="3" s="1"/>
  <c r="AT262" i="3"/>
  <c r="AT261" i="3" s="1"/>
  <c r="AT260" i="3" s="1"/>
  <c r="AS244" i="3"/>
  <c r="AS243" i="3" s="1"/>
  <c r="AS242" i="3" s="1"/>
  <c r="AM238" i="3"/>
  <c r="AM237" i="3" s="1"/>
  <c r="AM236" i="3" s="1"/>
  <c r="AU323" i="1"/>
  <c r="AU238" i="3" s="1"/>
  <c r="AU237" i="3" s="1"/>
  <c r="AU236" i="3" s="1"/>
  <c r="AK235" i="3"/>
  <c r="AK234" i="3" s="1"/>
  <c r="AK233" i="3" s="1"/>
  <c r="AS320" i="1"/>
  <c r="AS235" i="3" s="1"/>
  <c r="AS234" i="3" s="1"/>
  <c r="AS233" i="3" s="1"/>
  <c r="AJ232" i="3"/>
  <c r="AJ231" i="3" s="1"/>
  <c r="AR317" i="1"/>
  <c r="AU256" i="3"/>
  <c r="AU255" i="3" s="1"/>
  <c r="AU254" i="3" s="1"/>
  <c r="AT226" i="3"/>
  <c r="AT225" i="3" s="1"/>
  <c r="AT224" i="3" s="1"/>
  <c r="AJ216" i="3"/>
  <c r="AJ215" i="3" s="1"/>
  <c r="AR301" i="1"/>
  <c r="AV307" i="1"/>
  <c r="AR222" i="3"/>
  <c r="AR221" i="3" s="1"/>
  <c r="AR220" i="3" s="1"/>
  <c r="AJ219" i="3"/>
  <c r="AJ218" i="3" s="1"/>
  <c r="AR304" i="1"/>
  <c r="AU210" i="3"/>
  <c r="AU209" i="3" s="1"/>
  <c r="AU208" i="3" s="1"/>
  <c r="AS207" i="3"/>
  <c r="AS206" i="3" s="1"/>
  <c r="AS205" i="3" s="1"/>
  <c r="AU201" i="3"/>
  <c r="AU200" i="3" s="1"/>
  <c r="AU199" i="3" s="1"/>
  <c r="AV276" i="1"/>
  <c r="AT439" i="3"/>
  <c r="AT438" i="3" s="1"/>
  <c r="AT437" i="3" s="1"/>
  <c r="AN273" i="1"/>
  <c r="AS273" i="1"/>
  <c r="AS431" i="3"/>
  <c r="AS430" i="3" s="1"/>
  <c r="AS429" i="3" s="1"/>
  <c r="AR428" i="3"/>
  <c r="AR427" i="3" s="1"/>
  <c r="AU423" i="3"/>
  <c r="AU422" i="3" s="1"/>
  <c r="AS421" i="3"/>
  <c r="AS420" i="3" s="1"/>
  <c r="AS392" i="3"/>
  <c r="AS391" i="3" s="1"/>
  <c r="AS390" i="3" s="1"/>
  <c r="AR389" i="3"/>
  <c r="AR388" i="3" s="1"/>
  <c r="AR387" i="3" s="1"/>
  <c r="AU381" i="3"/>
  <c r="AU380" i="3" s="1"/>
  <c r="AU379" i="3" s="1"/>
  <c r="AU378" i="3" s="1"/>
  <c r="AS376" i="3"/>
  <c r="AS375" i="3" s="1"/>
  <c r="AS374" i="3" s="1"/>
  <c r="AS373" i="3" s="1"/>
  <c r="AS369" i="3"/>
  <c r="AS368" i="3" s="1"/>
  <c r="AS367" i="3" s="1"/>
  <c r="AS360" i="3"/>
  <c r="AS359" i="3" s="1"/>
  <c r="AS358" i="3" s="1"/>
  <c r="AS206" i="1"/>
  <c r="AN206" i="1"/>
  <c r="AR372" i="3"/>
  <c r="AR371" i="3" s="1"/>
  <c r="AR370" i="3" s="1"/>
  <c r="AU350" i="3"/>
  <c r="AU349" i="3" s="1"/>
  <c r="AS347" i="3"/>
  <c r="AS346" i="3" s="1"/>
  <c r="AS345" i="3" s="1"/>
  <c r="AR344" i="3"/>
  <c r="AR343" i="3" s="1"/>
  <c r="AR342" i="3" s="1"/>
  <c r="AU284" i="3"/>
  <c r="AU283" i="3" s="1"/>
  <c r="AU282" i="3" s="1"/>
  <c r="AR278" i="3"/>
  <c r="AR277" i="3" s="1"/>
  <c r="AR276" i="3" s="1"/>
  <c r="AM196" i="3"/>
  <c r="AM195" i="3" s="1"/>
  <c r="AM194" i="3" s="1"/>
  <c r="AM187" i="3" s="1"/>
  <c r="AU167" i="1"/>
  <c r="AV161" i="1"/>
  <c r="AR190" i="3"/>
  <c r="AV157" i="1"/>
  <c r="AR186" i="3"/>
  <c r="AR185" i="3" s="1"/>
  <c r="AR184" i="3" s="1"/>
  <c r="AR183" i="3" s="1"/>
  <c r="AU182" i="3"/>
  <c r="AU181" i="3" s="1"/>
  <c r="AU180" i="3" s="1"/>
  <c r="AU179" i="3"/>
  <c r="AU178" i="3" s="1"/>
  <c r="AU177" i="3" s="1"/>
  <c r="AU176" i="3"/>
  <c r="AU175" i="3" s="1"/>
  <c r="AU174" i="3" s="1"/>
  <c r="AS170" i="3"/>
  <c r="AS169" i="3" s="1"/>
  <c r="AS168" i="3" s="1"/>
  <c r="AR167" i="3"/>
  <c r="AR166" i="3" s="1"/>
  <c r="AR165" i="3" s="1"/>
  <c r="AU157" i="3"/>
  <c r="AU156" i="3" s="1"/>
  <c r="AU155" i="3" s="1"/>
  <c r="AU141" i="3"/>
  <c r="AU140" i="3" s="1"/>
  <c r="AU139" i="3" s="1"/>
  <c r="AS138" i="3"/>
  <c r="AS137" i="3" s="1"/>
  <c r="AS136" i="3" s="1"/>
  <c r="AU129" i="3"/>
  <c r="AU128" i="3" s="1"/>
  <c r="AU127" i="3" s="1"/>
  <c r="AS126" i="3"/>
  <c r="AS125" i="3" s="1"/>
  <c r="AR124" i="3"/>
  <c r="AR123" i="3" s="1"/>
  <c r="AU117" i="3"/>
  <c r="AU116" i="3" s="1"/>
  <c r="AS115" i="3"/>
  <c r="AS114" i="3" s="1"/>
  <c r="AR113" i="3"/>
  <c r="AR112" i="3" s="1"/>
  <c r="AU102" i="3"/>
  <c r="AU101" i="3" s="1"/>
  <c r="AU100" i="3" s="1"/>
  <c r="AS90" i="3"/>
  <c r="AS89" i="3" s="1"/>
  <c r="AS88" i="3" s="1"/>
  <c r="AU93" i="3"/>
  <c r="AU92" i="3" s="1"/>
  <c r="AU91" i="3" s="1"/>
  <c r="AR87" i="3"/>
  <c r="AR86" i="3" s="1"/>
  <c r="AR85" i="3" s="1"/>
  <c r="AR61" i="3"/>
  <c r="AR60" i="3" s="1"/>
  <c r="AR59" i="3" s="1"/>
  <c r="AR58" i="3" s="1"/>
  <c r="AS54" i="3"/>
  <c r="AS53" i="3" s="1"/>
  <c r="AS52" i="3" s="1"/>
  <c r="AR51" i="3"/>
  <c r="AR50" i="3" s="1"/>
  <c r="AR49" i="3" s="1"/>
  <c r="AU45" i="3"/>
  <c r="AU44" i="3" s="1"/>
  <c r="AS41" i="3"/>
  <c r="AS40" i="3" s="1"/>
  <c r="AR39" i="3"/>
  <c r="AR38" i="3" s="1"/>
  <c r="BQ157" i="1"/>
  <c r="BE412" i="3"/>
  <c r="BE411" i="3" s="1"/>
  <c r="BQ307" i="1"/>
  <c r="BE216" i="3"/>
  <c r="BE215" i="3" s="1"/>
  <c r="BE232" i="3"/>
  <c r="BE231" i="3" s="1"/>
  <c r="BE238" i="3"/>
  <c r="BE237" i="3" s="1"/>
  <c r="BE290" i="3"/>
  <c r="BE289" i="3" s="1"/>
  <c r="BZ290" i="3"/>
  <c r="BZ289" i="3" s="1"/>
  <c r="AR67" i="3"/>
  <c r="AR66" i="3" s="1"/>
  <c r="AU409" i="3"/>
  <c r="AU408" i="3" s="1"/>
  <c r="AU407" i="3" s="1"/>
  <c r="AU402" i="3"/>
  <c r="AT401" i="3"/>
  <c r="AR395" i="3"/>
  <c r="AR394" i="3" s="1"/>
  <c r="AR393" i="3" s="1"/>
  <c r="AU333" i="3"/>
  <c r="AU332" i="3" s="1"/>
  <c r="AU331" i="3" s="1"/>
  <c r="AS330" i="3"/>
  <c r="AS329" i="3" s="1"/>
  <c r="AR328" i="3"/>
  <c r="AR327" i="3" s="1"/>
  <c r="AU323" i="3"/>
  <c r="AU322" i="3" s="1"/>
  <c r="AU321" i="3" s="1"/>
  <c r="AS314" i="3"/>
  <c r="AS313" i="3" s="1"/>
  <c r="AR312" i="3"/>
  <c r="AR311" i="3" s="1"/>
  <c r="AU302" i="3"/>
  <c r="AU301" i="3" s="1"/>
  <c r="AU300" i="3" s="1"/>
  <c r="AS299" i="3"/>
  <c r="AS298" i="3" s="1"/>
  <c r="AS297" i="3" s="1"/>
  <c r="AJ293" i="3"/>
  <c r="AJ292" i="3" s="1"/>
  <c r="AR363" i="1"/>
  <c r="AU287" i="3"/>
  <c r="AU286" i="3" s="1"/>
  <c r="AU285" i="3" s="1"/>
  <c r="AS268" i="3"/>
  <c r="AS267" i="3" s="1"/>
  <c r="AS266" i="3" s="1"/>
  <c r="AJ253" i="3"/>
  <c r="AJ252" i="3" s="1"/>
  <c r="AR338" i="1"/>
  <c r="AS247" i="3"/>
  <c r="AS246" i="3" s="1"/>
  <c r="AS245" i="3" s="1"/>
  <c r="AK265" i="3"/>
  <c r="AK264" i="3" s="1"/>
  <c r="AK263" i="3" s="1"/>
  <c r="AS350" i="1"/>
  <c r="AS265" i="3" s="1"/>
  <c r="AS264" i="3" s="1"/>
  <c r="AS263" i="3" s="1"/>
  <c r="AS262" i="3"/>
  <c r="AS261" i="3" s="1"/>
  <c r="AS260" i="3" s="1"/>
  <c r="AU326" i="1"/>
  <c r="AK238" i="3"/>
  <c r="AK237" i="3" s="1"/>
  <c r="AK236" i="3" s="1"/>
  <c r="AS323" i="1"/>
  <c r="AS238" i="3" s="1"/>
  <c r="AS237" i="3" s="1"/>
  <c r="AS236" i="3" s="1"/>
  <c r="AJ235" i="3"/>
  <c r="AJ234" i="3" s="1"/>
  <c r="AR320" i="1"/>
  <c r="AU229" i="3"/>
  <c r="AU228" i="3" s="1"/>
  <c r="AU227" i="3" s="1"/>
  <c r="AT256" i="3"/>
  <c r="AT255" i="3" s="1"/>
  <c r="AT254" i="3" s="1"/>
  <c r="AR226" i="3"/>
  <c r="AR225" i="3" s="1"/>
  <c r="AR224" i="3" s="1"/>
  <c r="AU222" i="3"/>
  <c r="AU221" i="3" s="1"/>
  <c r="AU220" i="3" s="1"/>
  <c r="AM219" i="3"/>
  <c r="AM218" i="3" s="1"/>
  <c r="AM217" i="3" s="1"/>
  <c r="AU304" i="1"/>
  <c r="AU219" i="3" s="1"/>
  <c r="AU218" i="3" s="1"/>
  <c r="AU217" i="3" s="1"/>
  <c r="AM213" i="3"/>
  <c r="AM212" i="3" s="1"/>
  <c r="AM211" i="3" s="1"/>
  <c r="AU298" i="1"/>
  <c r="AU213" i="3" s="1"/>
  <c r="AU212" i="3" s="1"/>
  <c r="AU211" i="3" s="1"/>
  <c r="AS210" i="3"/>
  <c r="AS209" i="3" s="1"/>
  <c r="AS208" i="3" s="1"/>
  <c r="AR207" i="3"/>
  <c r="AR206" i="3" s="1"/>
  <c r="AR205" i="3" s="1"/>
  <c r="AU204" i="3"/>
  <c r="AU203" i="3" s="1"/>
  <c r="AU202" i="3" s="1"/>
  <c r="AT201" i="3"/>
  <c r="AT200" i="3" s="1"/>
  <c r="AT199" i="3" s="1"/>
  <c r="AS439" i="3"/>
  <c r="AS438" i="3" s="1"/>
  <c r="AS437" i="3" s="1"/>
  <c r="AT434" i="3"/>
  <c r="AT433" i="3" s="1"/>
  <c r="AR431" i="3"/>
  <c r="AR430" i="3" s="1"/>
  <c r="AR429" i="3" s="1"/>
  <c r="AU426" i="3"/>
  <c r="AU425" i="3" s="1"/>
  <c r="AS423" i="3"/>
  <c r="AS422" i="3" s="1"/>
  <c r="AR421" i="3"/>
  <c r="AR420" i="3" s="1"/>
  <c r="AM412" i="3"/>
  <c r="AM411" i="3" s="1"/>
  <c r="AM410" i="3" s="1"/>
  <c r="AU246" i="1"/>
  <c r="AV242" i="1"/>
  <c r="AR392" i="3"/>
  <c r="AR391" i="3" s="1"/>
  <c r="AR390" i="3" s="1"/>
  <c r="AS381" i="3"/>
  <c r="AS380" i="3" s="1"/>
  <c r="AS379" i="3" s="1"/>
  <c r="AS378" i="3" s="1"/>
  <c r="AR376" i="3"/>
  <c r="AR375" i="3" s="1"/>
  <c r="AR374" i="3" s="1"/>
  <c r="AR373" i="3" s="1"/>
  <c r="AV220" i="1"/>
  <c r="AR369" i="3"/>
  <c r="AR368" i="3" s="1"/>
  <c r="AR367" i="3" s="1"/>
  <c r="AT357" i="3"/>
  <c r="AT356" i="3" s="1"/>
  <c r="AU352" i="3"/>
  <c r="AU351" i="3" s="1"/>
  <c r="AS350" i="3"/>
  <c r="AS349" i="3" s="1"/>
  <c r="AR347" i="3"/>
  <c r="AR346" i="3" s="1"/>
  <c r="AR345" i="3" s="1"/>
  <c r="AU341" i="3"/>
  <c r="AU340" i="3" s="1"/>
  <c r="AU339" i="3" s="1"/>
  <c r="AT284" i="3"/>
  <c r="AT283" i="3" s="1"/>
  <c r="AT282" i="3" s="1"/>
  <c r="AU275" i="3"/>
  <c r="AU274" i="3" s="1"/>
  <c r="AU273" i="3" s="1"/>
  <c r="AU190" i="3"/>
  <c r="AU186" i="3"/>
  <c r="AU185" i="3" s="1"/>
  <c r="AU184" i="3" s="1"/>
  <c r="AU183" i="3" s="1"/>
  <c r="AT182" i="3"/>
  <c r="AT181" i="3" s="1"/>
  <c r="AT180" i="3" s="1"/>
  <c r="AT179" i="3"/>
  <c r="AT178" i="3" s="1"/>
  <c r="AT177" i="3" s="1"/>
  <c r="AS176" i="3"/>
  <c r="AS175" i="3" s="1"/>
  <c r="AS174" i="3" s="1"/>
  <c r="AR170" i="3"/>
  <c r="AR169" i="3" s="1"/>
  <c r="AR168" i="3" s="1"/>
  <c r="AU163" i="3"/>
  <c r="AU162" i="3" s="1"/>
  <c r="AU161" i="3" s="1"/>
  <c r="AS157" i="3"/>
  <c r="AS156" i="3" s="1"/>
  <c r="AS155" i="3" s="1"/>
  <c r="AU145" i="3"/>
  <c r="AU144" i="3" s="1"/>
  <c r="AU143" i="3" s="1"/>
  <c r="AU142" i="3" s="1"/>
  <c r="AS141" i="3"/>
  <c r="AS140" i="3" s="1"/>
  <c r="AS139" i="3" s="1"/>
  <c r="AR138" i="3"/>
  <c r="AR137" i="3" s="1"/>
  <c r="AR136" i="3" s="1"/>
  <c r="AS129" i="3"/>
  <c r="AS128" i="3" s="1"/>
  <c r="AS127" i="3" s="1"/>
  <c r="AR126" i="3"/>
  <c r="AR125" i="3" s="1"/>
  <c r="AU122" i="3"/>
  <c r="AU121" i="3" s="1"/>
  <c r="AT117" i="3"/>
  <c r="AT116" i="3" s="1"/>
  <c r="AR115" i="3"/>
  <c r="AR114" i="3" s="1"/>
  <c r="AS102" i="3"/>
  <c r="AS101" i="3" s="1"/>
  <c r="AS100" i="3" s="1"/>
  <c r="AR90" i="3"/>
  <c r="AR89" i="3" s="1"/>
  <c r="AR88" i="3" s="1"/>
  <c r="AU96" i="3"/>
  <c r="AU95" i="3" s="1"/>
  <c r="AU94" i="3" s="1"/>
  <c r="AS93" i="3"/>
  <c r="AS92" i="3" s="1"/>
  <c r="AS91" i="3" s="1"/>
  <c r="AT57" i="3"/>
  <c r="AT56" i="3" s="1"/>
  <c r="AT55" i="3" s="1"/>
  <c r="AU48" i="3"/>
  <c r="AU47" i="3" s="1"/>
  <c r="AU46" i="3" s="1"/>
  <c r="AS45" i="3"/>
  <c r="AS44" i="3" s="1"/>
  <c r="AR41" i="3"/>
  <c r="AR40" i="3" s="1"/>
  <c r="CL153" i="1"/>
  <c r="CL157" i="1"/>
  <c r="CL161" i="1"/>
  <c r="BZ412" i="3"/>
  <c r="BZ411" i="3" s="1"/>
  <c r="AR65" i="3"/>
  <c r="AR64" i="3" s="1"/>
  <c r="AU65" i="3"/>
  <c r="AU64" i="3" s="1"/>
  <c r="AT409" i="3"/>
  <c r="AT408" i="3" s="1"/>
  <c r="AT407" i="3" s="1"/>
  <c r="AU405" i="3"/>
  <c r="AU404" i="3" s="1"/>
  <c r="AU403" i="3" s="1"/>
  <c r="AT402" i="3"/>
  <c r="AR401" i="3"/>
  <c r="AT333" i="3"/>
  <c r="AT332" i="3" s="1"/>
  <c r="AT331" i="3" s="1"/>
  <c r="AR330" i="3"/>
  <c r="AR329" i="3" s="1"/>
  <c r="AU326" i="3"/>
  <c r="AU325" i="3" s="1"/>
  <c r="AS323" i="3"/>
  <c r="AS322" i="3" s="1"/>
  <c r="AS321" i="3" s="1"/>
  <c r="AR314" i="3"/>
  <c r="AR313" i="3" s="1"/>
  <c r="AU308" i="3"/>
  <c r="AU307" i="3" s="1"/>
  <c r="AU306" i="3" s="1"/>
  <c r="AS302" i="3"/>
  <c r="AS301" i="3" s="1"/>
  <c r="AS300" i="3" s="1"/>
  <c r="AR299" i="3"/>
  <c r="AR298" i="3" s="1"/>
  <c r="AR297" i="3" s="1"/>
  <c r="AM290" i="3"/>
  <c r="AM289" i="3" s="1"/>
  <c r="AM288" i="3" s="1"/>
  <c r="AU360" i="1"/>
  <c r="AU290" i="3" s="1"/>
  <c r="AU289" i="3" s="1"/>
  <c r="AU288" i="3" s="1"/>
  <c r="AS287" i="3"/>
  <c r="AS286" i="3" s="1"/>
  <c r="AS285" i="3" s="1"/>
  <c r="AV353" i="1"/>
  <c r="AR268" i="3"/>
  <c r="AR267" i="3" s="1"/>
  <c r="AR266" i="3" s="1"/>
  <c r="AU250" i="3"/>
  <c r="AU249" i="3" s="1"/>
  <c r="AU248" i="3" s="1"/>
  <c r="AV332" i="1"/>
  <c r="AR247" i="3"/>
  <c r="AR246" i="3" s="1"/>
  <c r="AR245" i="3" s="1"/>
  <c r="AJ265" i="3"/>
  <c r="AJ264" i="3" s="1"/>
  <c r="AR350" i="1"/>
  <c r="AV347" i="1"/>
  <c r="AR262" i="3"/>
  <c r="AR261" i="3" s="1"/>
  <c r="AR260" i="3" s="1"/>
  <c r="AS326" i="1"/>
  <c r="AJ238" i="3"/>
  <c r="AJ237" i="3" s="1"/>
  <c r="AR323" i="1"/>
  <c r="AM232" i="3"/>
  <c r="AM231" i="3" s="1"/>
  <c r="AM230" i="3" s="1"/>
  <c r="AU317" i="1"/>
  <c r="AU232" i="3" s="1"/>
  <c r="AU231" i="3" s="1"/>
  <c r="AU230" i="3" s="1"/>
  <c r="AS229" i="3"/>
  <c r="AS228" i="3" s="1"/>
  <c r="AS227" i="3" s="1"/>
  <c r="AR256" i="3"/>
  <c r="AR255" i="3" s="1"/>
  <c r="AR254" i="3" s="1"/>
  <c r="AM216" i="3"/>
  <c r="AM215" i="3" s="1"/>
  <c r="AM214" i="3" s="1"/>
  <c r="AU301" i="1"/>
  <c r="AU216" i="3" s="1"/>
  <c r="AU215" i="3" s="1"/>
  <c r="AU214" i="3" s="1"/>
  <c r="AT222" i="3"/>
  <c r="AT221" i="3" s="1"/>
  <c r="AT220" i="3" s="1"/>
  <c r="AL219" i="3"/>
  <c r="AL218" i="3" s="1"/>
  <c r="AL217" i="3" s="1"/>
  <c r="AT304" i="1"/>
  <c r="AT219" i="3" s="1"/>
  <c r="AT218" i="3" s="1"/>
  <c r="AT217" i="3" s="1"/>
  <c r="AK213" i="3"/>
  <c r="AK212" i="3" s="1"/>
  <c r="AK211" i="3" s="1"/>
  <c r="AS298" i="1"/>
  <c r="AS213" i="3" s="1"/>
  <c r="AS212" i="3" s="1"/>
  <c r="AS211" i="3" s="1"/>
  <c r="AR210" i="3"/>
  <c r="AR209" i="3" s="1"/>
  <c r="AR208" i="3" s="1"/>
  <c r="AS204" i="3"/>
  <c r="AS203" i="3" s="1"/>
  <c r="AS202" i="3" s="1"/>
  <c r="AR201" i="3"/>
  <c r="AR200" i="3" s="1"/>
  <c r="AR199" i="3" s="1"/>
  <c r="AR439" i="3"/>
  <c r="AR438" i="3" s="1"/>
  <c r="AR437" i="3" s="1"/>
  <c r="AN271" i="1"/>
  <c r="AS271" i="1"/>
  <c r="AU428" i="3"/>
  <c r="AU427" i="3" s="1"/>
  <c r="AS426" i="3"/>
  <c r="AS425" i="3" s="1"/>
  <c r="AR423" i="3"/>
  <c r="AR422" i="3" s="1"/>
  <c r="AK412" i="3"/>
  <c r="AK411" i="3" s="1"/>
  <c r="AK410" i="3" s="1"/>
  <c r="AS246" i="1"/>
  <c r="AU392" i="3"/>
  <c r="AU391" i="3" s="1"/>
  <c r="AU390" i="3" s="1"/>
  <c r="AU389" i="3"/>
  <c r="AU388" i="3" s="1"/>
  <c r="AU387" i="3" s="1"/>
  <c r="AR381" i="3"/>
  <c r="AR380" i="3" s="1"/>
  <c r="AR379" i="3" s="1"/>
  <c r="AR378" i="3" s="1"/>
  <c r="AU369" i="3"/>
  <c r="AU368" i="3" s="1"/>
  <c r="AU367" i="3" s="1"/>
  <c r="AV214" i="1"/>
  <c r="AR363" i="3"/>
  <c r="AR362" i="3" s="1"/>
  <c r="AR361" i="3" s="1"/>
  <c r="AS208" i="1"/>
  <c r="AN208" i="1"/>
  <c r="AR208" i="1" s="1"/>
  <c r="AU372" i="3"/>
  <c r="AU371" i="3" s="1"/>
  <c r="AU370" i="3" s="1"/>
  <c r="AS352" i="3"/>
  <c r="AS351" i="3" s="1"/>
  <c r="AR350" i="3"/>
  <c r="AR349" i="3" s="1"/>
  <c r="AU344" i="3"/>
  <c r="AU343" i="3" s="1"/>
  <c r="AU342" i="3" s="1"/>
  <c r="AT341" i="3"/>
  <c r="AT340" i="3" s="1"/>
  <c r="AT339" i="3" s="1"/>
  <c r="AR284" i="3"/>
  <c r="AR283" i="3" s="1"/>
  <c r="AR282" i="3" s="1"/>
  <c r="AU278" i="3"/>
  <c r="AU277" i="3" s="1"/>
  <c r="AU276" i="3" s="1"/>
  <c r="AS275" i="3"/>
  <c r="AS274" i="3" s="1"/>
  <c r="AS273" i="3" s="1"/>
  <c r="AT190" i="3"/>
  <c r="AT186" i="3"/>
  <c r="AT185" i="3" s="1"/>
  <c r="AT184" i="3" s="1"/>
  <c r="AT183" i="3" s="1"/>
  <c r="AS182" i="3"/>
  <c r="AS181" i="3" s="1"/>
  <c r="AS180" i="3" s="1"/>
  <c r="AS179" i="3"/>
  <c r="AS178" i="3" s="1"/>
  <c r="AS177" i="3" s="1"/>
  <c r="AR176" i="3"/>
  <c r="AR175" i="3" s="1"/>
  <c r="AR174" i="3" s="1"/>
  <c r="AU167" i="3"/>
  <c r="AU166" i="3" s="1"/>
  <c r="AU165" i="3" s="1"/>
  <c r="AS163" i="3"/>
  <c r="AS162" i="3" s="1"/>
  <c r="AS161" i="3" s="1"/>
  <c r="AR157" i="3"/>
  <c r="AR156" i="3" s="1"/>
  <c r="AR155" i="3" s="1"/>
  <c r="AS145" i="3"/>
  <c r="AS144" i="3" s="1"/>
  <c r="AS143" i="3" s="1"/>
  <c r="AS142" i="3" s="1"/>
  <c r="AR141" i="3"/>
  <c r="AR140" i="3" s="1"/>
  <c r="AR139" i="3" s="1"/>
  <c r="AU134" i="3"/>
  <c r="AU133" i="3" s="1"/>
  <c r="AU132" i="3" s="1"/>
  <c r="AU131" i="3" s="1"/>
  <c r="AR129" i="3"/>
  <c r="AR128" i="3" s="1"/>
  <c r="AR127" i="3" s="1"/>
  <c r="AU124" i="3"/>
  <c r="AU123" i="3" s="1"/>
  <c r="AS122" i="3"/>
  <c r="AS121" i="3" s="1"/>
  <c r="AR117" i="3"/>
  <c r="AR116" i="3" s="1"/>
  <c r="AT113" i="3"/>
  <c r="AT112" i="3" s="1"/>
  <c r="AR102" i="3"/>
  <c r="AR101" i="3" s="1"/>
  <c r="AR100" i="3" s="1"/>
  <c r="AU99" i="3"/>
  <c r="AU98" i="3" s="1"/>
  <c r="AU97" i="3" s="1"/>
  <c r="AS96" i="3"/>
  <c r="AS95" i="3" s="1"/>
  <c r="AS94" i="3" s="1"/>
  <c r="AU87" i="3"/>
  <c r="AU86" i="3" s="1"/>
  <c r="AU85" i="3" s="1"/>
  <c r="AU61" i="3"/>
  <c r="AU60" i="3" s="1"/>
  <c r="AU59" i="3" s="1"/>
  <c r="AU58" i="3" s="1"/>
  <c r="AS53" i="1"/>
  <c r="AN53" i="1"/>
  <c r="AU51" i="3"/>
  <c r="AU50" i="3" s="1"/>
  <c r="AU49" i="3" s="1"/>
  <c r="AS48" i="3"/>
  <c r="AS47" i="3" s="1"/>
  <c r="AS46" i="3" s="1"/>
  <c r="AR45" i="3"/>
  <c r="AR44" i="3" s="1"/>
  <c r="AU39" i="3"/>
  <c r="AU38" i="3" s="1"/>
  <c r="AI158" i="1"/>
  <c r="BE51" i="3"/>
  <c r="BE50" i="3" s="1"/>
  <c r="BQ242" i="1"/>
  <c r="BE213" i="3"/>
  <c r="BE212" i="3" s="1"/>
  <c r="BE219" i="3"/>
  <c r="BE218" i="3" s="1"/>
  <c r="BQ304" i="1"/>
  <c r="BQ347" i="1"/>
  <c r="BE265" i="3"/>
  <c r="BE264" i="3" s="1"/>
  <c r="BQ350" i="1"/>
  <c r="BE253" i="3"/>
  <c r="BE252" i="3" s="1"/>
  <c r="CL150" i="1"/>
  <c r="BZ219" i="3"/>
  <c r="BZ218" i="3" s="1"/>
  <c r="CL304" i="1"/>
  <c r="CL307" i="1"/>
  <c r="BZ216" i="3"/>
  <c r="BZ215" i="3" s="1"/>
  <c r="BZ238" i="3"/>
  <c r="BZ237" i="3" s="1"/>
  <c r="BZ253" i="3"/>
  <c r="BZ252" i="3" s="1"/>
  <c r="AT363" i="3"/>
  <c r="AT362" i="3" s="1"/>
  <c r="AT361" i="3" s="1"/>
  <c r="BE30" i="1"/>
  <c r="BE195" i="3"/>
  <c r="AT408" i="1"/>
  <c r="AH158" i="1"/>
  <c r="AU79" i="1"/>
  <c r="AM31" i="1"/>
  <c r="AM30" i="1" s="1"/>
  <c r="AU32" i="1"/>
  <c r="AU408" i="1"/>
  <c r="AT79" i="1"/>
  <c r="CA196" i="3"/>
  <c r="CA195" i="3" s="1"/>
  <c r="CA194" i="3" s="1"/>
  <c r="CA187" i="3" s="1"/>
  <c r="CL167" i="1"/>
  <c r="BC158" i="1"/>
  <c r="BF196" i="3"/>
  <c r="BF195" i="3" s="1"/>
  <c r="BF194" i="3" s="1"/>
  <c r="BF187" i="3" s="1"/>
  <c r="BQ167" i="1"/>
  <c r="BB158" i="1"/>
  <c r="AK31" i="1"/>
  <c r="AK30" i="1" s="1"/>
  <c r="AG158" i="1"/>
  <c r="BD9" i="3"/>
  <c r="BD8" i="3" s="1"/>
  <c r="BD7" i="3" s="1"/>
  <c r="BW9" i="3"/>
  <c r="BW8" i="3" s="1"/>
  <c r="BW7" i="3" s="1"/>
  <c r="CA265" i="3"/>
  <c r="CA264" i="3" s="1"/>
  <c r="CA263" i="3" s="1"/>
  <c r="CA349" i="1"/>
  <c r="AI9" i="3"/>
  <c r="AI8" i="3" s="1"/>
  <c r="AI7" i="3" s="1"/>
  <c r="AI4" i="3"/>
  <c r="BB9" i="3"/>
  <c r="BB8" i="3" s="1"/>
  <c r="BB7" i="3" s="1"/>
  <c r="BV9" i="3"/>
  <c r="BV8" i="3" s="1"/>
  <c r="BV7" i="3" s="1"/>
  <c r="BD158" i="1"/>
  <c r="AG9" i="3"/>
  <c r="AG8" i="3" s="1"/>
  <c r="AG7" i="3" s="1"/>
  <c r="BA9" i="3"/>
  <c r="BA8" i="3" s="1"/>
  <c r="BA7" i="3" s="1"/>
  <c r="CC265" i="3"/>
  <c r="CC264" i="3" s="1"/>
  <c r="CC263" i="3" s="1"/>
  <c r="CC349" i="1"/>
  <c r="AF9" i="3"/>
  <c r="AF8" i="3" s="1"/>
  <c r="AF7" i="3" s="1"/>
  <c r="AF4" i="3"/>
  <c r="BY9" i="3"/>
  <c r="BY8" i="3" s="1"/>
  <c r="BY7" i="3" s="1"/>
  <c r="AG125" i="1"/>
  <c r="BB125" i="1"/>
  <c r="BW125" i="1"/>
  <c r="AF125" i="1"/>
  <c r="AG154" i="3"/>
  <c r="AF154" i="3"/>
  <c r="AI125" i="1"/>
  <c r="AI154" i="3"/>
  <c r="BZ265" i="3"/>
  <c r="BZ349" i="1"/>
  <c r="CB265" i="3"/>
  <c r="CB264" i="3" s="1"/>
  <c r="CB263" i="3" s="1"/>
  <c r="CB349" i="1"/>
  <c r="AI169" i="1"/>
  <c r="BB33" i="1"/>
  <c r="BD169" i="1"/>
  <c r="AF169" i="1"/>
  <c r="BV424" i="3"/>
  <c r="BB91" i="1"/>
  <c r="BA409" i="1"/>
  <c r="BY33" i="1"/>
  <c r="BX82" i="1"/>
  <c r="BX81" i="1" s="1"/>
  <c r="BX80" i="1" s="1"/>
  <c r="BX359" i="1"/>
  <c r="BX358" i="1" s="1"/>
  <c r="AF33" i="1"/>
  <c r="AH430" i="1"/>
  <c r="AH429" i="1" s="1"/>
  <c r="AH428" i="1" s="1"/>
  <c r="BA33" i="1"/>
  <c r="BC465" i="1"/>
  <c r="BC464" i="1" s="1"/>
  <c r="AI33" i="1"/>
  <c r="BD33" i="1"/>
  <c r="BB256" i="1"/>
  <c r="BW33" i="1"/>
  <c r="BV394" i="1"/>
  <c r="BV385" i="1" s="1"/>
  <c r="BV409" i="1"/>
  <c r="BD164" i="3"/>
  <c r="BW164" i="3"/>
  <c r="AI164" i="3"/>
  <c r="BB164" i="3"/>
  <c r="BV164" i="3"/>
  <c r="AG164" i="3"/>
  <c r="BA164" i="3"/>
  <c r="AF164" i="3"/>
  <c r="BY164" i="3"/>
  <c r="BY424" i="3"/>
  <c r="BA106" i="1"/>
  <c r="BX432" i="3"/>
  <c r="BY400" i="3"/>
  <c r="BY399" i="3" s="1"/>
  <c r="BY386" i="3" s="1"/>
  <c r="AI37" i="3"/>
  <c r="BB37" i="3"/>
  <c r="BB13" i="3" s="1"/>
  <c r="BV37" i="3"/>
  <c r="AG37" i="3"/>
  <c r="AG13" i="3" s="1"/>
  <c r="BA37" i="3"/>
  <c r="BY37" i="3"/>
  <c r="AF37" i="3"/>
  <c r="BD37" i="3"/>
  <c r="BW37" i="3"/>
  <c r="BW13" i="3" s="1"/>
  <c r="BA154" i="3"/>
  <c r="BD424" i="3"/>
  <c r="BY154" i="3"/>
  <c r="BD154" i="3"/>
  <c r="BW154" i="3"/>
  <c r="BB154" i="3"/>
  <c r="BV154" i="3"/>
  <c r="BW424" i="3"/>
  <c r="BW432" i="3"/>
  <c r="AH256" i="1"/>
  <c r="AI458" i="1"/>
  <c r="AI457" i="1" s="1"/>
  <c r="AI456" i="1" s="1"/>
  <c r="AI455" i="1" s="1"/>
  <c r="BA52" i="1"/>
  <c r="BA51" i="1" s="1"/>
  <c r="BX269" i="1"/>
  <c r="AI256" i="1"/>
  <c r="AH204" i="1"/>
  <c r="AG256" i="1"/>
  <c r="AH359" i="1"/>
  <c r="AH358" i="1" s="1"/>
  <c r="AI380" i="1"/>
  <c r="AI379" i="1" s="1"/>
  <c r="AI409" i="1"/>
  <c r="BW407" i="1"/>
  <c r="BW406" i="1" s="1"/>
  <c r="AG407" i="1"/>
  <c r="AG406" i="1" s="1"/>
  <c r="AG405" i="1" s="1"/>
  <c r="AG380" i="1"/>
  <c r="AG379" i="1" s="1"/>
  <c r="BB380" i="1"/>
  <c r="AI424" i="3"/>
  <c r="AH400" i="3"/>
  <c r="AH399" i="3" s="1"/>
  <c r="AH386" i="3" s="1"/>
  <c r="BC432" i="3"/>
  <c r="BB424" i="3"/>
  <c r="AF409" i="1"/>
  <c r="AG424" i="3"/>
  <c r="BB432" i="3"/>
  <c r="BA424" i="3"/>
  <c r="AI91" i="1"/>
  <c r="AI90" i="1" s="1"/>
  <c r="AI89" i="1" s="1"/>
  <c r="AI106" i="1"/>
  <c r="AG199" i="1"/>
  <c r="AH316" i="1"/>
  <c r="AH315" i="1" s="1"/>
  <c r="AH319" i="1"/>
  <c r="AH318" i="1" s="1"/>
  <c r="AH380" i="1"/>
  <c r="AH379" i="1" s="1"/>
  <c r="AI394" i="1"/>
  <c r="AI385" i="1" s="1"/>
  <c r="AH404" i="1"/>
  <c r="AH91" i="1"/>
  <c r="AH90" i="1" s="1"/>
  <c r="AH89" i="1" s="1"/>
  <c r="AG91" i="1"/>
  <c r="AG90" i="1" s="1"/>
  <c r="AG89" i="1" s="1"/>
  <c r="AG458" i="1"/>
  <c r="AG457" i="1" s="1"/>
  <c r="AG456" i="1" s="1"/>
  <c r="AG455" i="1" s="1"/>
  <c r="BA135" i="3"/>
  <c r="BC111" i="3"/>
  <c r="BC110" i="3" s="1"/>
  <c r="BC109" i="3" s="1"/>
  <c r="AF380" i="1"/>
  <c r="AF379" i="1" s="1"/>
  <c r="AH199" i="1"/>
  <c r="AG430" i="1"/>
  <c r="AG429" i="1" s="1"/>
  <c r="AG428" i="1" s="1"/>
  <c r="AH458" i="1"/>
  <c r="AH457" i="1" s="1"/>
  <c r="AH456" i="1" s="1"/>
  <c r="AH455" i="1" s="1"/>
  <c r="AG216" i="3"/>
  <c r="AG215" i="3" s="1"/>
  <c r="AG214" i="3" s="1"/>
  <c r="AG300" i="1"/>
  <c r="AG299" i="1" s="1"/>
  <c r="AH82" i="1"/>
  <c r="AH81" i="1" s="1"/>
  <c r="AH80" i="1" s="1"/>
  <c r="AI199" i="1"/>
  <c r="AI261" i="1"/>
  <c r="BA83" i="1"/>
  <c r="BA481" i="1" s="1"/>
  <c r="BA85" i="1"/>
  <c r="BA91" i="1"/>
  <c r="BA90" i="1" s="1"/>
  <c r="BA272" i="1"/>
  <c r="BA269" i="1" s="1"/>
  <c r="BA436" i="1"/>
  <c r="BA435" i="1" s="1"/>
  <c r="BD437" i="1"/>
  <c r="BC446" i="1"/>
  <c r="BZ208" i="1"/>
  <c r="BY135" i="3"/>
  <c r="BX353" i="3"/>
  <c r="BX107" i="3"/>
  <c r="BD53" i="1"/>
  <c r="BD57" i="3" s="1"/>
  <c r="BD56" i="3" s="1"/>
  <c r="BD55" i="3" s="1"/>
  <c r="BX380" i="1"/>
  <c r="BX379" i="1" s="1"/>
  <c r="BC107" i="3"/>
  <c r="BV207" i="1"/>
  <c r="AJ57" i="3"/>
  <c r="AJ434" i="3"/>
  <c r="AK79" i="3"/>
  <c r="AK78" i="3" s="1"/>
  <c r="AK77" i="3" s="1"/>
  <c r="AK10" i="3"/>
  <c r="AK83" i="3"/>
  <c r="AK82" i="3" s="1"/>
  <c r="AK81" i="3" s="1"/>
  <c r="AK80" i="3" s="1"/>
  <c r="AK326" i="3"/>
  <c r="AK325" i="3" s="1"/>
  <c r="AK323" i="3"/>
  <c r="AK322" i="3" s="1"/>
  <c r="AK321" i="3" s="1"/>
  <c r="AK312" i="3"/>
  <c r="AK311" i="3" s="1"/>
  <c r="AK302" i="3"/>
  <c r="AK301" i="3" s="1"/>
  <c r="AK300" i="3" s="1"/>
  <c r="AM299" i="3"/>
  <c r="AM298" i="3" s="1"/>
  <c r="AM297" i="3" s="1"/>
  <c r="AM247" i="3"/>
  <c r="AM246" i="3" s="1"/>
  <c r="AM245" i="3" s="1"/>
  <c r="AJ76" i="3"/>
  <c r="AJ12" i="3"/>
  <c r="AJ108" i="3"/>
  <c r="AJ107" i="3" s="1"/>
  <c r="AJ70" i="3"/>
  <c r="AJ65" i="3"/>
  <c r="AJ409" i="3"/>
  <c r="AJ405" i="3"/>
  <c r="AJ402" i="3"/>
  <c r="AJ385" i="3"/>
  <c r="AJ333" i="3"/>
  <c r="AJ328" i="3"/>
  <c r="AJ323" i="3"/>
  <c r="AJ312" i="3"/>
  <c r="AJ302" i="3"/>
  <c r="AJ241" i="3"/>
  <c r="AM222" i="3"/>
  <c r="AM221" i="3" s="1"/>
  <c r="AM220" i="3" s="1"/>
  <c r="AM207" i="3"/>
  <c r="AM206" i="3" s="1"/>
  <c r="AM205" i="3" s="1"/>
  <c r="AM204" i="3"/>
  <c r="AM203" i="3" s="1"/>
  <c r="AM202" i="3" s="1"/>
  <c r="AM439" i="3"/>
  <c r="AM438" i="3" s="1"/>
  <c r="AM437" i="3" s="1"/>
  <c r="AK434" i="3"/>
  <c r="AK433" i="3" s="1"/>
  <c r="AK428" i="3"/>
  <c r="AK427" i="3" s="1"/>
  <c r="AK423" i="3"/>
  <c r="AK422" i="3" s="1"/>
  <c r="AK381" i="3"/>
  <c r="AK380" i="3" s="1"/>
  <c r="AK379" i="3" s="1"/>
  <c r="AK378" i="3" s="1"/>
  <c r="AK376" i="3"/>
  <c r="AK375" i="3" s="1"/>
  <c r="AK374" i="3" s="1"/>
  <c r="AK373" i="3" s="1"/>
  <c r="AK363" i="3"/>
  <c r="AJ357" i="3"/>
  <c r="AM352" i="3"/>
  <c r="AM351" i="3" s="1"/>
  <c r="AM347" i="3"/>
  <c r="AM346" i="3" s="1"/>
  <c r="AM345" i="3" s="1"/>
  <c r="AM344" i="3"/>
  <c r="AM343" i="3" s="1"/>
  <c r="AM342" i="3" s="1"/>
  <c r="AM284" i="3"/>
  <c r="AM283" i="3" s="1"/>
  <c r="AM282" i="3" s="1"/>
  <c r="AL190" i="3"/>
  <c r="AJ176" i="3"/>
  <c r="AJ167" i="3"/>
  <c r="AJ145" i="3"/>
  <c r="AK99" i="3"/>
  <c r="AK98" i="3" s="1"/>
  <c r="AK97" i="3" s="1"/>
  <c r="AK36" i="3"/>
  <c r="AK35" i="3" s="1"/>
  <c r="AK34" i="3" s="1"/>
  <c r="AM76" i="3"/>
  <c r="AM75" i="3" s="1"/>
  <c r="AM74" i="3" s="1"/>
  <c r="AM73" i="3"/>
  <c r="AM72" i="3" s="1"/>
  <c r="AM71" i="3" s="1"/>
  <c r="AM12" i="3"/>
  <c r="AM11" i="3" s="1"/>
  <c r="AM10" i="3"/>
  <c r="AM448" i="3"/>
  <c r="AM447" i="3" s="1"/>
  <c r="AM446" i="3" s="1"/>
  <c r="AM445" i="3" s="1"/>
  <c r="AM444" i="3"/>
  <c r="AM443" i="3" s="1"/>
  <c r="AM442" i="3" s="1"/>
  <c r="AM441" i="3" s="1"/>
  <c r="AM108" i="3"/>
  <c r="AM83" i="3"/>
  <c r="AM82" i="3" s="1"/>
  <c r="AM81" i="3" s="1"/>
  <c r="AM80" i="3" s="1"/>
  <c r="AM67" i="3"/>
  <c r="AM66" i="3" s="1"/>
  <c r="AM65" i="3"/>
  <c r="AM64" i="3" s="1"/>
  <c r="AM409" i="3"/>
  <c r="AM408" i="3" s="1"/>
  <c r="AM407" i="3" s="1"/>
  <c r="AM406" i="3" s="1"/>
  <c r="AM405" i="3"/>
  <c r="AM404" i="3" s="1"/>
  <c r="AM403" i="3" s="1"/>
  <c r="AM402" i="3"/>
  <c r="AM401" i="3"/>
  <c r="AM395" i="3"/>
  <c r="AM394" i="3" s="1"/>
  <c r="AM393" i="3" s="1"/>
  <c r="AM385" i="3"/>
  <c r="AM384" i="3" s="1"/>
  <c r="AM383" i="3" s="1"/>
  <c r="AM382" i="3" s="1"/>
  <c r="AM333" i="3"/>
  <c r="AM332" i="3" s="1"/>
  <c r="AM331" i="3" s="1"/>
  <c r="AM330" i="3"/>
  <c r="AM329" i="3" s="1"/>
  <c r="AM328" i="3"/>
  <c r="AM327" i="3" s="1"/>
  <c r="AM326" i="3"/>
  <c r="AM325" i="3" s="1"/>
  <c r="AM323" i="3"/>
  <c r="AM322" i="3" s="1"/>
  <c r="AM321" i="3" s="1"/>
  <c r="AM314" i="3"/>
  <c r="AM313" i="3" s="1"/>
  <c r="AM312" i="3"/>
  <c r="AM311" i="3" s="1"/>
  <c r="AM308" i="3"/>
  <c r="AM307" i="3" s="1"/>
  <c r="AM306" i="3" s="1"/>
  <c r="AM302" i="3"/>
  <c r="AM301" i="3" s="1"/>
  <c r="AM300" i="3" s="1"/>
  <c r="AK299" i="3"/>
  <c r="AK298" i="3" s="1"/>
  <c r="AK297" i="3" s="1"/>
  <c r="AK287" i="3"/>
  <c r="AK286" i="3" s="1"/>
  <c r="AK285" i="3" s="1"/>
  <c r="AK268" i="3"/>
  <c r="AK267" i="3" s="1"/>
  <c r="AK266" i="3" s="1"/>
  <c r="AK247" i="3"/>
  <c r="AK246" i="3" s="1"/>
  <c r="AK245" i="3" s="1"/>
  <c r="AK262" i="3"/>
  <c r="AK261" i="3" s="1"/>
  <c r="AK260" i="3" s="1"/>
  <c r="AK244" i="3"/>
  <c r="AK243" i="3" s="1"/>
  <c r="AK242" i="3" s="1"/>
  <c r="AM241" i="3"/>
  <c r="AM240" i="3" s="1"/>
  <c r="AM239" i="3" s="1"/>
  <c r="AK229" i="3"/>
  <c r="AK228" i="3" s="1"/>
  <c r="AK227" i="3" s="1"/>
  <c r="AL226" i="3"/>
  <c r="AL225" i="3" s="1"/>
  <c r="AL224" i="3" s="1"/>
  <c r="AL222" i="3"/>
  <c r="AL221" i="3" s="1"/>
  <c r="AL220" i="3" s="1"/>
  <c r="AL201" i="3"/>
  <c r="AL200" i="3" s="1"/>
  <c r="AL199" i="3" s="1"/>
  <c r="AL439" i="3"/>
  <c r="AL438" i="3" s="1"/>
  <c r="AL437" i="3" s="1"/>
  <c r="AK436" i="3"/>
  <c r="AK435" i="3" s="1"/>
  <c r="AJ431" i="3"/>
  <c r="AJ428" i="3"/>
  <c r="AJ426" i="3"/>
  <c r="AJ423" i="3"/>
  <c r="AJ421" i="3"/>
  <c r="AJ392" i="3"/>
  <c r="AJ389" i="3"/>
  <c r="AJ381" i="3"/>
  <c r="AJ376" i="3"/>
  <c r="AJ369" i="3"/>
  <c r="AJ363" i="3"/>
  <c r="AJ362" i="3" s="1"/>
  <c r="AJ361" i="3" s="1"/>
  <c r="AL355" i="3"/>
  <c r="AL354" i="3" s="1"/>
  <c r="AL341" i="3"/>
  <c r="AL340" i="3" s="1"/>
  <c r="AL339" i="3" s="1"/>
  <c r="AL284" i="3"/>
  <c r="AL283" i="3" s="1"/>
  <c r="AL282" i="3" s="1"/>
  <c r="AM275" i="3"/>
  <c r="AM274" i="3" s="1"/>
  <c r="AM273" i="3" s="1"/>
  <c r="AK190" i="3"/>
  <c r="AK186" i="3"/>
  <c r="AK185" i="3" s="1"/>
  <c r="AK184" i="3" s="1"/>
  <c r="AK183" i="3" s="1"/>
  <c r="AM182" i="3"/>
  <c r="AM181" i="3" s="1"/>
  <c r="AM180" i="3" s="1"/>
  <c r="AM179" i="3"/>
  <c r="AM178" i="3" s="1"/>
  <c r="AM177" i="3" s="1"/>
  <c r="AM176" i="3"/>
  <c r="AM175" i="3" s="1"/>
  <c r="AM174" i="3" s="1"/>
  <c r="AM170" i="3"/>
  <c r="AM169" i="3" s="1"/>
  <c r="AM168" i="3" s="1"/>
  <c r="AM167" i="3"/>
  <c r="AM166" i="3" s="1"/>
  <c r="AM165" i="3" s="1"/>
  <c r="AM163" i="3"/>
  <c r="AM162" i="3" s="1"/>
  <c r="AM161" i="3" s="1"/>
  <c r="AM157" i="3"/>
  <c r="AM156" i="3" s="1"/>
  <c r="AM155" i="3" s="1"/>
  <c r="AM145" i="3"/>
  <c r="AM144" i="3" s="1"/>
  <c r="AM143" i="3" s="1"/>
  <c r="AM142" i="3" s="1"/>
  <c r="AM141" i="3"/>
  <c r="AM140" i="3" s="1"/>
  <c r="AM139" i="3" s="1"/>
  <c r="AM138" i="3"/>
  <c r="AM137" i="3" s="1"/>
  <c r="AM136" i="3" s="1"/>
  <c r="AM134" i="3"/>
  <c r="AM133" i="3" s="1"/>
  <c r="AM132" i="3" s="1"/>
  <c r="AM131" i="3" s="1"/>
  <c r="AM129" i="3"/>
  <c r="AM128" i="3" s="1"/>
  <c r="AM127" i="3" s="1"/>
  <c r="AM126" i="3"/>
  <c r="AM125" i="3" s="1"/>
  <c r="AM124" i="3"/>
  <c r="AM123" i="3" s="1"/>
  <c r="AM122" i="3"/>
  <c r="AM121" i="3" s="1"/>
  <c r="AM117" i="3"/>
  <c r="AM116" i="3" s="1"/>
  <c r="AL113" i="3"/>
  <c r="AL112" i="3" s="1"/>
  <c r="AL105" i="3"/>
  <c r="AL104" i="3" s="1"/>
  <c r="AL103" i="3" s="1"/>
  <c r="AJ102" i="3"/>
  <c r="AJ90" i="3"/>
  <c r="AJ96" i="3"/>
  <c r="AJ87" i="3"/>
  <c r="AJ54" i="3"/>
  <c r="AJ51" i="3"/>
  <c r="AJ48" i="3"/>
  <c r="AJ45" i="3"/>
  <c r="AJ41" i="3"/>
  <c r="AJ39" i="3"/>
  <c r="AF458" i="1"/>
  <c r="AF457" i="1" s="1"/>
  <c r="AF456" i="1" s="1"/>
  <c r="AF394" i="1"/>
  <c r="AF385" i="1" s="1"/>
  <c r="AF85" i="1"/>
  <c r="AF115" i="3"/>
  <c r="AF114" i="3" s="1"/>
  <c r="AH34" i="1"/>
  <c r="AH39" i="3"/>
  <c r="AH38" i="3" s="1"/>
  <c r="AH51" i="3"/>
  <c r="AH50" i="3" s="1"/>
  <c r="AH49" i="3" s="1"/>
  <c r="AH49" i="1"/>
  <c r="AH48" i="1" s="1"/>
  <c r="AH54" i="3"/>
  <c r="AH53" i="3" s="1"/>
  <c r="AH52" i="3" s="1"/>
  <c r="AH93" i="3"/>
  <c r="AH92" i="3" s="1"/>
  <c r="AH91" i="3" s="1"/>
  <c r="AG78" i="1"/>
  <c r="AG77" i="1" s="1"/>
  <c r="AG58" i="1" s="1"/>
  <c r="AG105" i="3"/>
  <c r="AG104" i="3" s="1"/>
  <c r="AG103" i="3" s="1"/>
  <c r="AG87" i="1"/>
  <c r="AG82" i="1" s="1"/>
  <c r="AG81" i="1" s="1"/>
  <c r="AG80" i="1" s="1"/>
  <c r="AG117" i="3"/>
  <c r="AG116" i="3" s="1"/>
  <c r="AG111" i="3" s="1"/>
  <c r="AG110" i="3" s="1"/>
  <c r="AG109" i="3" s="1"/>
  <c r="AG106" i="1"/>
  <c r="AH145" i="3"/>
  <c r="AH144" i="3" s="1"/>
  <c r="AH143" i="3" s="1"/>
  <c r="AH142" i="3" s="1"/>
  <c r="AG389" i="3"/>
  <c r="AG388" i="3" s="1"/>
  <c r="AG387" i="3" s="1"/>
  <c r="AH245" i="1"/>
  <c r="AH244" i="1" s="1"/>
  <c r="AH243" i="1" s="1"/>
  <c r="AH412" i="3"/>
  <c r="AH411" i="3" s="1"/>
  <c r="AH410" i="3" s="1"/>
  <c r="AH406" i="3" s="1"/>
  <c r="AH250" i="1"/>
  <c r="AH249" i="1" s="1"/>
  <c r="AH248" i="1" s="1"/>
  <c r="AH262" i="1"/>
  <c r="AH426" i="3"/>
  <c r="AH425" i="3" s="1"/>
  <c r="AH210" i="3"/>
  <c r="AH209" i="3" s="1"/>
  <c r="AH208" i="3" s="1"/>
  <c r="AG310" i="1"/>
  <c r="AG309" i="1" s="1"/>
  <c r="AG226" i="3"/>
  <c r="AG225" i="3" s="1"/>
  <c r="AG224" i="3" s="1"/>
  <c r="AH313" i="1"/>
  <c r="AH312" i="1" s="1"/>
  <c r="AH229" i="3"/>
  <c r="AH228" i="3" s="1"/>
  <c r="AH227" i="3" s="1"/>
  <c r="AH325" i="1"/>
  <c r="AH324" i="1" s="1"/>
  <c r="AH241" i="3"/>
  <c r="AH240" i="3" s="1"/>
  <c r="AH239" i="3" s="1"/>
  <c r="AG337" i="1"/>
  <c r="AG336" i="1" s="1"/>
  <c r="AH287" i="3"/>
  <c r="AH286" i="3" s="1"/>
  <c r="AH285" i="3" s="1"/>
  <c r="AH362" i="1"/>
  <c r="AH361" i="1" s="1"/>
  <c r="AH312" i="3"/>
  <c r="AH311" i="3" s="1"/>
  <c r="AH314" i="3"/>
  <c r="AH313" i="3" s="1"/>
  <c r="AH395" i="1"/>
  <c r="AH326" i="3"/>
  <c r="AH325" i="3" s="1"/>
  <c r="AG385" i="3"/>
  <c r="AG384" i="3" s="1"/>
  <c r="AG383" i="3" s="1"/>
  <c r="AG382" i="3" s="1"/>
  <c r="AG395" i="3"/>
  <c r="AG394" i="3" s="1"/>
  <c r="AG393" i="3" s="1"/>
  <c r="AH83" i="3"/>
  <c r="AH82" i="3" s="1"/>
  <c r="AH81" i="3" s="1"/>
  <c r="AH80" i="3" s="1"/>
  <c r="AH446" i="1"/>
  <c r="AH302" i="3"/>
  <c r="AH301" i="3" s="1"/>
  <c r="AH300" i="3" s="1"/>
  <c r="BH31" i="1"/>
  <c r="BH30" i="1" s="1"/>
  <c r="BH36" i="3"/>
  <c r="BH35" i="3" s="1"/>
  <c r="BH34" i="3" s="1"/>
  <c r="BF41" i="3"/>
  <c r="BF40" i="3" s="1"/>
  <c r="BH45" i="3"/>
  <c r="BH44" i="3" s="1"/>
  <c r="BF48" i="3"/>
  <c r="BF47" i="3" s="1"/>
  <c r="BF46" i="3" s="1"/>
  <c r="BC46" i="1"/>
  <c r="BC45" i="1" s="1"/>
  <c r="BE54" i="3"/>
  <c r="BF57" i="3"/>
  <c r="BF56" i="3" s="1"/>
  <c r="BF55" i="3" s="1"/>
  <c r="BE61" i="3"/>
  <c r="BB60" i="1"/>
  <c r="BB59" i="1" s="1"/>
  <c r="BB87" i="3"/>
  <c r="BB86" i="3" s="1"/>
  <c r="BB85" i="3" s="1"/>
  <c r="BH87" i="3"/>
  <c r="BH86" i="3" s="1"/>
  <c r="BH85" i="3" s="1"/>
  <c r="BF93" i="3"/>
  <c r="BF92" i="3" s="1"/>
  <c r="BF91" i="3" s="1"/>
  <c r="BH96" i="3"/>
  <c r="BH95" i="3" s="1"/>
  <c r="BH94" i="3" s="1"/>
  <c r="BC72" i="1"/>
  <c r="BC71" i="1" s="1"/>
  <c r="BC99" i="3"/>
  <c r="BC98" i="3" s="1"/>
  <c r="BC97" i="3" s="1"/>
  <c r="BH99" i="3"/>
  <c r="BH98" i="3" s="1"/>
  <c r="BH97" i="3" s="1"/>
  <c r="BH90" i="3"/>
  <c r="BH89" i="3" s="1"/>
  <c r="BH88" i="3" s="1"/>
  <c r="BE102" i="3"/>
  <c r="BG105" i="3"/>
  <c r="BG104" i="3" s="1"/>
  <c r="BG103" i="3" s="1"/>
  <c r="BF113" i="3"/>
  <c r="BF112" i="3" s="1"/>
  <c r="BG115" i="3"/>
  <c r="BG114" i="3" s="1"/>
  <c r="BG117" i="3"/>
  <c r="BG116" i="3" s="1"/>
  <c r="BE122" i="3"/>
  <c r="BF124" i="3"/>
  <c r="BF123" i="3" s="1"/>
  <c r="BH126" i="3"/>
  <c r="BH125" i="3" s="1"/>
  <c r="BE129" i="3"/>
  <c r="BF138" i="3"/>
  <c r="BF137" i="3" s="1"/>
  <c r="BF136" i="3" s="1"/>
  <c r="BF141" i="3"/>
  <c r="BF140" i="3" s="1"/>
  <c r="BF139" i="3" s="1"/>
  <c r="BC145" i="3"/>
  <c r="BC144" i="3" s="1"/>
  <c r="BC143" i="3" s="1"/>
  <c r="BC142" i="3" s="1"/>
  <c r="BH145" i="3"/>
  <c r="BH144" i="3" s="1"/>
  <c r="BH143" i="3" s="1"/>
  <c r="BH142" i="3" s="1"/>
  <c r="BE157" i="3"/>
  <c r="BH176" i="3"/>
  <c r="BH175" i="3" s="1"/>
  <c r="BH174" i="3" s="1"/>
  <c r="BH179" i="3"/>
  <c r="BH178" i="3" s="1"/>
  <c r="BH177" i="3" s="1"/>
  <c r="BH182" i="3"/>
  <c r="BH181" i="3" s="1"/>
  <c r="BH180" i="3" s="1"/>
  <c r="BH186" i="3"/>
  <c r="BH185" i="3" s="1"/>
  <c r="BH184" i="3" s="1"/>
  <c r="BH183" i="3" s="1"/>
  <c r="BH190" i="3"/>
  <c r="BC183" i="1"/>
  <c r="BB284" i="3"/>
  <c r="BB283" i="3" s="1"/>
  <c r="BB282" i="3" s="1"/>
  <c r="BE344" i="3"/>
  <c r="BE350" i="3"/>
  <c r="BF352" i="3"/>
  <c r="BF351" i="3" s="1"/>
  <c r="BH360" i="3"/>
  <c r="BH359" i="3" s="1"/>
  <c r="BH358" i="3" s="1"/>
  <c r="BH376" i="3"/>
  <c r="BH375" i="3" s="1"/>
  <c r="BH374" i="3" s="1"/>
  <c r="BH373" i="3" s="1"/>
  <c r="BE381" i="3"/>
  <c r="BY70" i="3"/>
  <c r="BY69" i="3" s="1"/>
  <c r="BY68" i="3" s="1"/>
  <c r="AK76" i="3"/>
  <c r="AK75" i="3" s="1"/>
  <c r="AK74" i="3" s="1"/>
  <c r="AK448" i="3"/>
  <c r="AK447" i="3" s="1"/>
  <c r="AK446" i="3" s="1"/>
  <c r="AK445" i="3" s="1"/>
  <c r="AK67" i="3"/>
  <c r="AK66" i="3" s="1"/>
  <c r="AK328" i="3"/>
  <c r="AK327" i="3" s="1"/>
  <c r="AJ31" i="1"/>
  <c r="AJ36" i="3"/>
  <c r="AL79" i="3"/>
  <c r="AL78" i="3" s="1"/>
  <c r="AL77" i="3" s="1"/>
  <c r="AL444" i="3"/>
  <c r="AL443" i="3" s="1"/>
  <c r="AL442" i="3" s="1"/>
  <c r="AL441" i="3" s="1"/>
  <c r="AL108" i="3"/>
  <c r="AL106" i="3" s="1"/>
  <c r="AL70" i="3"/>
  <c r="AL69" i="3" s="1"/>
  <c r="AL68" i="3" s="1"/>
  <c r="AL409" i="3"/>
  <c r="AL408" i="3" s="1"/>
  <c r="AL407" i="3" s="1"/>
  <c r="AL405" i="3"/>
  <c r="AL404" i="3" s="1"/>
  <c r="AL403" i="3" s="1"/>
  <c r="AL402" i="3"/>
  <c r="AL401" i="3"/>
  <c r="AL395" i="3"/>
  <c r="AL394" i="3" s="1"/>
  <c r="AL393" i="3" s="1"/>
  <c r="AL385" i="3"/>
  <c r="AL384" i="3" s="1"/>
  <c r="AL383" i="3" s="1"/>
  <c r="AL382" i="3" s="1"/>
  <c r="AL333" i="3"/>
  <c r="AL332" i="3" s="1"/>
  <c r="AL331" i="3" s="1"/>
  <c r="AL308" i="3"/>
  <c r="AL307" i="3" s="1"/>
  <c r="AL306" i="3" s="1"/>
  <c r="AJ299" i="3"/>
  <c r="AJ268" i="3"/>
  <c r="AJ247" i="3"/>
  <c r="AJ262" i="3"/>
  <c r="AJ229" i="3"/>
  <c r="AJ256" i="3"/>
  <c r="AK222" i="3"/>
  <c r="AK221" i="3" s="1"/>
  <c r="AK220" i="3" s="1"/>
  <c r="AK210" i="3"/>
  <c r="AK209" i="3" s="1"/>
  <c r="AK208" i="3" s="1"/>
  <c r="AK207" i="3"/>
  <c r="AK206" i="3" s="1"/>
  <c r="AK205" i="3" s="1"/>
  <c r="AK204" i="3"/>
  <c r="AK203" i="3" s="1"/>
  <c r="AK202" i="3" s="1"/>
  <c r="AK439" i="3"/>
  <c r="AK438" i="3" s="1"/>
  <c r="AK437" i="3" s="1"/>
  <c r="AJ436" i="3"/>
  <c r="AM431" i="3"/>
  <c r="AM430" i="3" s="1"/>
  <c r="AM429" i="3" s="1"/>
  <c r="AM428" i="3"/>
  <c r="AM427" i="3" s="1"/>
  <c r="AM426" i="3"/>
  <c r="AM425" i="3" s="1"/>
  <c r="AM423" i="3"/>
  <c r="AM422" i="3" s="1"/>
  <c r="AM421" i="3"/>
  <c r="AM420" i="3" s="1"/>
  <c r="AM392" i="3"/>
  <c r="AM391" i="3" s="1"/>
  <c r="AM390" i="3" s="1"/>
  <c r="AM389" i="3"/>
  <c r="AM388" i="3" s="1"/>
  <c r="AM387" i="3" s="1"/>
  <c r="AM381" i="3"/>
  <c r="AM380" i="3" s="1"/>
  <c r="AM379" i="3" s="1"/>
  <c r="AM378" i="3" s="1"/>
  <c r="AM376" i="3"/>
  <c r="AM375" i="3" s="1"/>
  <c r="AM374" i="3" s="1"/>
  <c r="AM373" i="3" s="1"/>
  <c r="AM369" i="3"/>
  <c r="AM368" i="3" s="1"/>
  <c r="AM367" i="3" s="1"/>
  <c r="AM363" i="3"/>
  <c r="AM362" i="3" s="1"/>
  <c r="AM361" i="3" s="1"/>
  <c r="AM360" i="3"/>
  <c r="AM359" i="3" s="1"/>
  <c r="AM358" i="3" s="1"/>
  <c r="AL357" i="3"/>
  <c r="AL356" i="3" s="1"/>
  <c r="AK355" i="3"/>
  <c r="AK354" i="3" s="1"/>
  <c r="AK372" i="3"/>
  <c r="AK371" i="3" s="1"/>
  <c r="AK370" i="3" s="1"/>
  <c r="AK352" i="3"/>
  <c r="AK351" i="3" s="1"/>
  <c r="AK350" i="3"/>
  <c r="AK349" i="3" s="1"/>
  <c r="AK347" i="3"/>
  <c r="AK346" i="3" s="1"/>
  <c r="AK345" i="3" s="1"/>
  <c r="AK344" i="3"/>
  <c r="AK343" i="3" s="1"/>
  <c r="AK342" i="3" s="1"/>
  <c r="AK278" i="3"/>
  <c r="AK277" i="3" s="1"/>
  <c r="AK276" i="3" s="1"/>
  <c r="AJ190" i="3"/>
  <c r="AJ186" i="3"/>
  <c r="AL182" i="3"/>
  <c r="AL181" i="3" s="1"/>
  <c r="AL180" i="3" s="1"/>
  <c r="AL179" i="3"/>
  <c r="AL178" i="3" s="1"/>
  <c r="AL177" i="3" s="1"/>
  <c r="AL134" i="3"/>
  <c r="AL133" i="3" s="1"/>
  <c r="AL132" i="3" s="1"/>
  <c r="AL131" i="3" s="1"/>
  <c r="AL117" i="3"/>
  <c r="AL116" i="3" s="1"/>
  <c r="AL115" i="3"/>
  <c r="AL114" i="3" s="1"/>
  <c r="AK113" i="3"/>
  <c r="AK112" i="3" s="1"/>
  <c r="AM102" i="3"/>
  <c r="AM101" i="3" s="1"/>
  <c r="AM100" i="3" s="1"/>
  <c r="AM90" i="3"/>
  <c r="AM89" i="3" s="1"/>
  <c r="AM88" i="3" s="1"/>
  <c r="AM99" i="3"/>
  <c r="AM98" i="3" s="1"/>
  <c r="AM97" i="3" s="1"/>
  <c r="AM96" i="3"/>
  <c r="AM95" i="3" s="1"/>
  <c r="AM94" i="3" s="1"/>
  <c r="AM93" i="3"/>
  <c r="AM92" i="3" s="1"/>
  <c r="AM91" i="3" s="1"/>
  <c r="AM87" i="3"/>
  <c r="AM86" i="3" s="1"/>
  <c r="AM85" i="3" s="1"/>
  <c r="AJ61" i="3"/>
  <c r="AM54" i="3"/>
  <c r="AM53" i="3" s="1"/>
  <c r="AM52" i="3" s="1"/>
  <c r="AM51" i="3"/>
  <c r="AM50" i="3" s="1"/>
  <c r="AM49" i="3" s="1"/>
  <c r="AM48" i="3"/>
  <c r="AM47" i="3" s="1"/>
  <c r="AM46" i="3" s="1"/>
  <c r="AM45" i="3"/>
  <c r="AM44" i="3" s="1"/>
  <c r="AM41" i="3"/>
  <c r="AM40" i="3" s="1"/>
  <c r="AM39" i="3"/>
  <c r="AM38" i="3" s="1"/>
  <c r="AF261" i="1"/>
  <c r="AF207" i="1"/>
  <c r="AF357" i="3"/>
  <c r="AF356" i="3" s="1"/>
  <c r="AF83" i="1"/>
  <c r="AF481" i="1" s="1"/>
  <c r="AF113" i="3"/>
  <c r="AF112" i="3" s="1"/>
  <c r="AH31" i="1"/>
  <c r="AH30" i="1" s="1"/>
  <c r="AH36" i="3"/>
  <c r="AH35" i="3" s="1"/>
  <c r="AH34" i="3" s="1"/>
  <c r="AH102" i="3"/>
  <c r="AH101" i="3" s="1"/>
  <c r="AH100" i="3" s="1"/>
  <c r="AI85" i="1"/>
  <c r="AI115" i="3"/>
  <c r="AI114" i="3" s="1"/>
  <c r="AH122" i="3"/>
  <c r="AH121" i="3" s="1"/>
  <c r="AH124" i="3"/>
  <c r="AH123" i="3" s="1"/>
  <c r="AH126" i="3"/>
  <c r="AH125" i="3" s="1"/>
  <c r="AH111" i="1"/>
  <c r="AH110" i="1" s="1"/>
  <c r="AH141" i="3"/>
  <c r="AH140" i="3" s="1"/>
  <c r="AH139" i="3" s="1"/>
  <c r="AH127" i="1"/>
  <c r="AH126" i="1" s="1"/>
  <c r="AH157" i="3"/>
  <c r="AH156" i="3" s="1"/>
  <c r="AH155" i="3" s="1"/>
  <c r="AH133" i="1"/>
  <c r="AH132" i="1" s="1"/>
  <c r="AH163" i="3"/>
  <c r="AH162" i="3" s="1"/>
  <c r="AH161" i="3" s="1"/>
  <c r="AH146" i="1"/>
  <c r="AH145" i="1" s="1"/>
  <c r="AH176" i="3"/>
  <c r="AH175" i="3" s="1"/>
  <c r="AH174" i="3" s="1"/>
  <c r="AG191" i="1"/>
  <c r="AG190" i="1" s="1"/>
  <c r="AG341" i="3"/>
  <c r="AG340" i="3" s="1"/>
  <c r="AG339" i="3" s="1"/>
  <c r="AH194" i="1"/>
  <c r="AH193" i="1" s="1"/>
  <c r="AH344" i="3"/>
  <c r="AH343" i="3" s="1"/>
  <c r="AH342" i="3" s="1"/>
  <c r="AH197" i="1"/>
  <c r="AH196" i="1" s="1"/>
  <c r="AH347" i="3"/>
  <c r="AH346" i="3" s="1"/>
  <c r="AH345" i="3" s="1"/>
  <c r="AH350" i="3"/>
  <c r="AH349" i="3" s="1"/>
  <c r="AH352" i="3"/>
  <c r="AH351" i="3" s="1"/>
  <c r="AH372" i="3"/>
  <c r="AH371" i="3" s="1"/>
  <c r="AH370" i="3" s="1"/>
  <c r="AG236" i="1"/>
  <c r="AH421" i="3"/>
  <c r="AH420" i="3" s="1"/>
  <c r="AH423" i="3"/>
  <c r="AH422" i="3" s="1"/>
  <c r="AG261" i="1"/>
  <c r="AG269" i="1"/>
  <c r="AG282" i="1"/>
  <c r="AG281" i="1" s="1"/>
  <c r="AG201" i="3"/>
  <c r="AG200" i="3" s="1"/>
  <c r="AG199" i="3" s="1"/>
  <c r="AH297" i="1"/>
  <c r="AH296" i="1" s="1"/>
  <c r="AH213" i="3"/>
  <c r="AH212" i="3" s="1"/>
  <c r="AH211" i="3" s="1"/>
  <c r="AG256" i="3"/>
  <c r="AG255" i="3" s="1"/>
  <c r="AG254" i="3" s="1"/>
  <c r="AH322" i="1"/>
  <c r="AH321" i="1" s="1"/>
  <c r="AH238" i="3"/>
  <c r="AH237" i="3" s="1"/>
  <c r="AH236" i="3" s="1"/>
  <c r="AH392" i="1"/>
  <c r="AH391" i="1" s="1"/>
  <c r="AH323" i="3"/>
  <c r="AH322" i="3" s="1"/>
  <c r="AH321" i="3" s="1"/>
  <c r="AG417" i="1"/>
  <c r="AG416" i="1" s="1"/>
  <c r="AG401" i="3"/>
  <c r="AG421" i="1"/>
  <c r="AG420" i="1" s="1"/>
  <c r="AG405" i="3"/>
  <c r="AG404" i="3" s="1"/>
  <c r="AG403" i="3" s="1"/>
  <c r="AH65" i="3"/>
  <c r="AH64" i="3" s="1"/>
  <c r="AH67" i="3"/>
  <c r="AH66" i="3" s="1"/>
  <c r="AH10" i="3"/>
  <c r="AH12" i="3"/>
  <c r="AH11" i="3" s="1"/>
  <c r="BC31" i="1"/>
  <c r="BC30" i="1" s="1"/>
  <c r="BC36" i="3"/>
  <c r="BC35" i="3" s="1"/>
  <c r="BC34" i="3" s="1"/>
  <c r="BC39" i="3"/>
  <c r="BC38" i="3" s="1"/>
  <c r="BH39" i="3"/>
  <c r="BH38" i="3" s="1"/>
  <c r="BH41" i="3"/>
  <c r="BH40" i="3" s="1"/>
  <c r="BC45" i="3"/>
  <c r="BC44" i="3" s="1"/>
  <c r="BH48" i="3"/>
  <c r="BH47" i="3" s="1"/>
  <c r="BH46" i="3" s="1"/>
  <c r="BF54" i="3"/>
  <c r="BF53" i="3" s="1"/>
  <c r="BF52" i="3" s="1"/>
  <c r="BA57" i="3"/>
  <c r="BA56" i="3" s="1"/>
  <c r="BA55" i="3" s="1"/>
  <c r="BG57" i="3"/>
  <c r="BG56" i="3" s="1"/>
  <c r="BG55" i="3" s="1"/>
  <c r="BE87" i="3"/>
  <c r="BC96" i="3"/>
  <c r="BC95" i="3" s="1"/>
  <c r="BC94" i="3" s="1"/>
  <c r="BE99" i="3"/>
  <c r="BC90" i="3"/>
  <c r="BC89" i="3" s="1"/>
  <c r="BC88" i="3" s="1"/>
  <c r="BF102" i="3"/>
  <c r="BF101" i="3" s="1"/>
  <c r="BF100" i="3" s="1"/>
  <c r="BH105" i="3"/>
  <c r="BH104" i="3" s="1"/>
  <c r="BH103" i="3" s="1"/>
  <c r="BA113" i="3"/>
  <c r="BA112" i="3" s="1"/>
  <c r="BG113" i="3"/>
  <c r="BG112" i="3" s="1"/>
  <c r="BE86" i="1"/>
  <c r="BM86" i="1" s="1"/>
  <c r="BA115" i="3"/>
  <c r="BA114" i="3" s="1"/>
  <c r="BB117" i="3"/>
  <c r="BB116" i="3" s="1"/>
  <c r="BB111" i="3" s="1"/>
  <c r="BB110" i="3" s="1"/>
  <c r="BB109" i="3" s="1"/>
  <c r="BH117" i="3"/>
  <c r="BH116" i="3" s="1"/>
  <c r="BF122" i="3"/>
  <c r="BF121" i="3" s="1"/>
  <c r="BH124" i="3"/>
  <c r="BH123" i="3" s="1"/>
  <c r="BC126" i="3"/>
  <c r="BC125" i="3" s="1"/>
  <c r="BF129" i="3"/>
  <c r="BF128" i="3" s="1"/>
  <c r="BF127" i="3" s="1"/>
  <c r="BG134" i="3"/>
  <c r="BG133" i="3" s="1"/>
  <c r="BG132" i="3" s="1"/>
  <c r="BG131" i="3" s="1"/>
  <c r="BH138" i="3"/>
  <c r="BH137" i="3" s="1"/>
  <c r="BH136" i="3" s="1"/>
  <c r="BH141" i="3"/>
  <c r="BH140" i="3" s="1"/>
  <c r="BH139" i="3" s="1"/>
  <c r="BE145" i="3"/>
  <c r="BF157" i="3"/>
  <c r="BF156" i="3" s="1"/>
  <c r="BF155" i="3" s="1"/>
  <c r="BE163" i="3"/>
  <c r="BC167" i="3"/>
  <c r="BC166" i="3" s="1"/>
  <c r="BC165" i="3" s="1"/>
  <c r="BC170" i="3"/>
  <c r="BC169" i="3" s="1"/>
  <c r="BC168" i="3" s="1"/>
  <c r="BC176" i="3"/>
  <c r="BC175" i="3" s="1"/>
  <c r="BC174" i="3" s="1"/>
  <c r="BE179" i="3"/>
  <c r="BE182" i="3"/>
  <c r="BC275" i="3"/>
  <c r="BC274" i="3" s="1"/>
  <c r="BC273" i="3" s="1"/>
  <c r="BH278" i="3"/>
  <c r="BH277" i="3" s="1"/>
  <c r="BH276" i="3" s="1"/>
  <c r="BE347" i="3"/>
  <c r="BA355" i="3"/>
  <c r="BA354" i="3" s="1"/>
  <c r="BD206" i="1"/>
  <c r="BE206" i="1"/>
  <c r="BC376" i="3"/>
  <c r="BC375" i="3" s="1"/>
  <c r="BC374" i="3" s="1"/>
  <c r="BC373" i="3" s="1"/>
  <c r="BC229" i="1"/>
  <c r="BC228" i="1" s="1"/>
  <c r="AK12" i="3"/>
  <c r="AK11" i="3" s="1"/>
  <c r="AK70" i="3"/>
  <c r="AK69" i="3" s="1"/>
  <c r="AK68" i="3" s="1"/>
  <c r="AK330" i="3"/>
  <c r="AK329" i="3" s="1"/>
  <c r="AM287" i="3"/>
  <c r="AM286" i="3" s="1"/>
  <c r="AM285" i="3" s="1"/>
  <c r="AM250" i="3"/>
  <c r="AM249" i="3" s="1"/>
  <c r="AM248" i="3" s="1"/>
  <c r="AM262" i="3"/>
  <c r="AM261" i="3" s="1"/>
  <c r="AM260" i="3" s="1"/>
  <c r="AM244" i="3"/>
  <c r="AM243" i="3" s="1"/>
  <c r="AM242" i="3" s="1"/>
  <c r="AK241" i="3"/>
  <c r="AK240" i="3" s="1"/>
  <c r="AK239" i="3" s="1"/>
  <c r="AM229" i="3"/>
  <c r="AM228" i="3" s="1"/>
  <c r="AM227" i="3" s="1"/>
  <c r="AM256" i="3"/>
  <c r="AM255" i="3" s="1"/>
  <c r="AM254" i="3" s="1"/>
  <c r="AJ226" i="3"/>
  <c r="AJ222" i="3"/>
  <c r="AJ210" i="3"/>
  <c r="AJ207" i="3"/>
  <c r="AJ204" i="3"/>
  <c r="AJ201" i="3"/>
  <c r="AJ439" i="3"/>
  <c r="AL434" i="3"/>
  <c r="AL433" i="3" s="1"/>
  <c r="AL392" i="3"/>
  <c r="AL391" i="3" s="1"/>
  <c r="AL390" i="3" s="1"/>
  <c r="AL389" i="3"/>
  <c r="AL388" i="3" s="1"/>
  <c r="AL387" i="3" s="1"/>
  <c r="AL369" i="3"/>
  <c r="AL368" i="3" s="1"/>
  <c r="AL367" i="3" s="1"/>
  <c r="AL363" i="3"/>
  <c r="AL362" i="3" s="1"/>
  <c r="AL361" i="3" s="1"/>
  <c r="AK357" i="3"/>
  <c r="AK356" i="3" s="1"/>
  <c r="AJ355" i="3"/>
  <c r="AJ372" i="3"/>
  <c r="AJ352" i="3"/>
  <c r="AJ350" i="3"/>
  <c r="AJ347" i="3"/>
  <c r="AJ344" i="3"/>
  <c r="AJ341" i="3"/>
  <c r="AJ284" i="3"/>
  <c r="AJ278" i="3"/>
  <c r="AK275" i="3"/>
  <c r="AK274" i="3" s="1"/>
  <c r="AK273" i="3" s="1"/>
  <c r="AM190" i="3"/>
  <c r="AM186" i="3"/>
  <c r="AM185" i="3" s="1"/>
  <c r="AM184" i="3" s="1"/>
  <c r="AM183" i="3" s="1"/>
  <c r="AK182" i="3"/>
  <c r="AK181" i="3" s="1"/>
  <c r="AK180" i="3" s="1"/>
  <c r="AK179" i="3"/>
  <c r="AK178" i="3" s="1"/>
  <c r="AK177" i="3" s="1"/>
  <c r="AK176" i="3"/>
  <c r="AK175" i="3" s="1"/>
  <c r="AK174" i="3" s="1"/>
  <c r="AK170" i="3"/>
  <c r="AK169" i="3" s="1"/>
  <c r="AK168" i="3" s="1"/>
  <c r="AK167" i="3"/>
  <c r="AK166" i="3" s="1"/>
  <c r="AK165" i="3" s="1"/>
  <c r="AK163" i="3"/>
  <c r="AK162" i="3" s="1"/>
  <c r="AK161" i="3" s="1"/>
  <c r="AK157" i="3"/>
  <c r="AK156" i="3" s="1"/>
  <c r="AK155" i="3" s="1"/>
  <c r="AK145" i="3"/>
  <c r="AK144" i="3" s="1"/>
  <c r="AK143" i="3" s="1"/>
  <c r="AK142" i="3" s="1"/>
  <c r="AK141" i="3"/>
  <c r="AK140" i="3" s="1"/>
  <c r="AK139" i="3" s="1"/>
  <c r="AK138" i="3"/>
  <c r="AK137" i="3" s="1"/>
  <c r="AK136" i="3" s="1"/>
  <c r="AK129" i="3"/>
  <c r="AK128" i="3" s="1"/>
  <c r="AK127" i="3" s="1"/>
  <c r="AK126" i="3"/>
  <c r="AK125" i="3" s="1"/>
  <c r="AK124" i="3"/>
  <c r="AK123" i="3" s="1"/>
  <c r="AK122" i="3"/>
  <c r="AK121" i="3" s="1"/>
  <c r="AK115" i="3"/>
  <c r="AK114" i="3" s="1"/>
  <c r="AJ113" i="3"/>
  <c r="AJ105" i="3"/>
  <c r="AL87" i="3"/>
  <c r="AL86" i="3" s="1"/>
  <c r="AL85" i="3" s="1"/>
  <c r="AM61" i="3"/>
  <c r="AM60" i="3" s="1"/>
  <c r="AM59" i="3" s="1"/>
  <c r="AM58" i="3" s="1"/>
  <c r="AL57" i="3"/>
  <c r="AL56" i="3" s="1"/>
  <c r="AL55" i="3" s="1"/>
  <c r="AF79" i="3"/>
  <c r="AF78" i="3" s="1"/>
  <c r="AF77" i="3" s="1"/>
  <c r="AF272" i="1"/>
  <c r="AF436" i="3"/>
  <c r="AF435" i="3" s="1"/>
  <c r="AF205" i="1"/>
  <c r="AF355" i="3"/>
  <c r="AF354" i="3" s="1"/>
  <c r="AH40" i="1"/>
  <c r="AH45" i="3"/>
  <c r="AH44" i="3" s="1"/>
  <c r="AG56" i="1"/>
  <c r="AG55" i="1" s="1"/>
  <c r="AG54" i="1" s="1"/>
  <c r="AG61" i="3"/>
  <c r="AG60" i="3" s="1"/>
  <c r="AG59" i="3" s="1"/>
  <c r="AG58" i="3" s="1"/>
  <c r="AH72" i="1"/>
  <c r="AH71" i="1" s="1"/>
  <c r="AH99" i="3"/>
  <c r="AH98" i="3" s="1"/>
  <c r="AH97" i="3" s="1"/>
  <c r="AH108" i="1"/>
  <c r="AH107" i="1" s="1"/>
  <c r="AH138" i="3"/>
  <c r="AH137" i="3" s="1"/>
  <c r="AH136" i="3" s="1"/>
  <c r="AH140" i="1"/>
  <c r="AH139" i="1" s="1"/>
  <c r="AH135" i="1" s="1"/>
  <c r="AH170" i="3"/>
  <c r="AH169" i="3" s="1"/>
  <c r="AH168" i="3" s="1"/>
  <c r="AH174" i="1"/>
  <c r="AH173" i="1" s="1"/>
  <c r="AH275" i="3"/>
  <c r="AH274" i="3" s="1"/>
  <c r="AH273" i="3" s="1"/>
  <c r="AH278" i="3"/>
  <c r="AH277" i="3" s="1"/>
  <c r="AH276" i="3" s="1"/>
  <c r="AG186" i="1"/>
  <c r="AG185" i="1" s="1"/>
  <c r="AG169" i="1" s="1"/>
  <c r="AG168" i="1" s="1"/>
  <c r="AG284" i="3"/>
  <c r="AG283" i="3" s="1"/>
  <c r="AG282" i="3" s="1"/>
  <c r="AH376" i="3"/>
  <c r="AH375" i="3" s="1"/>
  <c r="AH374" i="3" s="1"/>
  <c r="AH373" i="3" s="1"/>
  <c r="AH381" i="3"/>
  <c r="AH380" i="3" s="1"/>
  <c r="AH379" i="3" s="1"/>
  <c r="AH378" i="3" s="1"/>
  <c r="AH267" i="1"/>
  <c r="AH266" i="1" s="1"/>
  <c r="AH431" i="3"/>
  <c r="AH430" i="3" s="1"/>
  <c r="AH429" i="3" s="1"/>
  <c r="AH285" i="1"/>
  <c r="AH284" i="1" s="1"/>
  <c r="AH204" i="3"/>
  <c r="AH203" i="3" s="1"/>
  <c r="AH202" i="3" s="1"/>
  <c r="AH368" i="1"/>
  <c r="AH367" i="1" s="1"/>
  <c r="AH299" i="3"/>
  <c r="AH298" i="3" s="1"/>
  <c r="AH297" i="3" s="1"/>
  <c r="AH399" i="1"/>
  <c r="AH330" i="3"/>
  <c r="AH329" i="3" s="1"/>
  <c r="AG402" i="3"/>
  <c r="AG449" i="1"/>
  <c r="AG448" i="1" s="1"/>
  <c r="AG447" i="1" s="1"/>
  <c r="AG446" i="1" s="1"/>
  <c r="AG444" i="3"/>
  <c r="AG443" i="3" s="1"/>
  <c r="AG442" i="3" s="1"/>
  <c r="AG441" i="3" s="1"/>
  <c r="AG440" i="3" s="1"/>
  <c r="AH73" i="3"/>
  <c r="AH72" i="3" s="1"/>
  <c r="AH71" i="3" s="1"/>
  <c r="BE36" i="3"/>
  <c r="BE39" i="3"/>
  <c r="BC41" i="3"/>
  <c r="BC40" i="3" s="1"/>
  <c r="BE45" i="3"/>
  <c r="BC43" i="1"/>
  <c r="BC42" i="1" s="1"/>
  <c r="BC48" i="3"/>
  <c r="BC47" i="3" s="1"/>
  <c r="BC46" i="3" s="1"/>
  <c r="BD52" i="1"/>
  <c r="BD51" i="1" s="1"/>
  <c r="BG61" i="3"/>
  <c r="BG60" i="3" s="1"/>
  <c r="BG59" i="3" s="1"/>
  <c r="BG58" i="3" s="1"/>
  <c r="BC93" i="3"/>
  <c r="BC92" i="3" s="1"/>
  <c r="BC91" i="3" s="1"/>
  <c r="BH93" i="3"/>
  <c r="BH92" i="3" s="1"/>
  <c r="BH91" i="3" s="1"/>
  <c r="BE96" i="3"/>
  <c r="BF99" i="3"/>
  <c r="BF98" i="3" s="1"/>
  <c r="BF97" i="3" s="1"/>
  <c r="BE90" i="3"/>
  <c r="BB78" i="1"/>
  <c r="BB77" i="1" s="1"/>
  <c r="BB105" i="3"/>
  <c r="BB104" i="3" s="1"/>
  <c r="BB103" i="3" s="1"/>
  <c r="BD113" i="3"/>
  <c r="BD112" i="3" s="1"/>
  <c r="BD115" i="3"/>
  <c r="BD114" i="3" s="1"/>
  <c r="BE117" i="3"/>
  <c r="BH122" i="3"/>
  <c r="BH121" i="3" s="1"/>
  <c r="BC94" i="1"/>
  <c r="BC124" i="3"/>
  <c r="BC123" i="3" s="1"/>
  <c r="BE126" i="3"/>
  <c r="BB134" i="3"/>
  <c r="BB133" i="3" s="1"/>
  <c r="BB132" i="3" s="1"/>
  <c r="BB131" i="3" s="1"/>
  <c r="BH134" i="3"/>
  <c r="BH133" i="3" s="1"/>
  <c r="BH132" i="3" s="1"/>
  <c r="BH131" i="3" s="1"/>
  <c r="BC108" i="1"/>
  <c r="BC107" i="1" s="1"/>
  <c r="BC138" i="3"/>
  <c r="BC137" i="3" s="1"/>
  <c r="BC136" i="3" s="1"/>
  <c r="BC141" i="3"/>
  <c r="BC140" i="3" s="1"/>
  <c r="BC139" i="3" s="1"/>
  <c r="BF145" i="3"/>
  <c r="BF144" i="3" s="1"/>
  <c r="BF143" i="3" s="1"/>
  <c r="BF142" i="3" s="1"/>
  <c r="BF163" i="3"/>
  <c r="BF162" i="3" s="1"/>
  <c r="BF161" i="3" s="1"/>
  <c r="BE167" i="3"/>
  <c r="BE170" i="3"/>
  <c r="BE176" i="3"/>
  <c r="BF179" i="3"/>
  <c r="BF178" i="3" s="1"/>
  <c r="BF177" i="3" s="1"/>
  <c r="BF182" i="3"/>
  <c r="BF181" i="3" s="1"/>
  <c r="BF180" i="3" s="1"/>
  <c r="BF186" i="3"/>
  <c r="BF185" i="3" s="1"/>
  <c r="BF184" i="3" s="1"/>
  <c r="BF183" i="3" s="1"/>
  <c r="BF190" i="3"/>
  <c r="BA173" i="1"/>
  <c r="BA169" i="1" s="1"/>
  <c r="BE275" i="3"/>
  <c r="BC278" i="3"/>
  <c r="BC277" i="3" s="1"/>
  <c r="BC276" i="3" s="1"/>
  <c r="BG341" i="3"/>
  <c r="BG340" i="3" s="1"/>
  <c r="BG339" i="3" s="1"/>
  <c r="BH344" i="3"/>
  <c r="BH343" i="3" s="1"/>
  <c r="BH342" i="3" s="1"/>
  <c r="BF347" i="3"/>
  <c r="BF346" i="3" s="1"/>
  <c r="BF345" i="3" s="1"/>
  <c r="BC372" i="3"/>
  <c r="BC371" i="3" s="1"/>
  <c r="BC370" i="3" s="1"/>
  <c r="BE208" i="1"/>
  <c r="BA357" i="3"/>
  <c r="BA356" i="3" s="1"/>
  <c r="BD208" i="1"/>
  <c r="BA207" i="1"/>
  <c r="BA204" i="1" s="1"/>
  <c r="BE389" i="3"/>
  <c r="BE392" i="3"/>
  <c r="AM36" i="3"/>
  <c r="AM35" i="3" s="1"/>
  <c r="AM34" i="3" s="1"/>
  <c r="AK73" i="3"/>
  <c r="AK72" i="3" s="1"/>
  <c r="AK71" i="3" s="1"/>
  <c r="AK108" i="3"/>
  <c r="AK106" i="3" s="1"/>
  <c r="AK65" i="3"/>
  <c r="AK64" i="3" s="1"/>
  <c r="AK314" i="3"/>
  <c r="AK313" i="3" s="1"/>
  <c r="AM268" i="3"/>
  <c r="AM267" i="3" s="1"/>
  <c r="AM266" i="3" s="1"/>
  <c r="AJ79" i="3"/>
  <c r="AJ73" i="3"/>
  <c r="AJ10" i="3"/>
  <c r="AJ448" i="3"/>
  <c r="AJ444" i="3"/>
  <c r="AJ83" i="3"/>
  <c r="AJ67" i="3"/>
  <c r="AJ401" i="3"/>
  <c r="AJ395" i="3"/>
  <c r="AJ330" i="3"/>
  <c r="AJ326" i="3"/>
  <c r="AJ314" i="3"/>
  <c r="AJ308" i="3"/>
  <c r="AL268" i="3"/>
  <c r="AL267" i="3" s="1"/>
  <c r="AL266" i="3" s="1"/>
  <c r="AL247" i="3"/>
  <c r="AL246" i="3" s="1"/>
  <c r="AL245" i="3" s="1"/>
  <c r="AL262" i="3"/>
  <c r="AL261" i="3" s="1"/>
  <c r="AL260" i="3" s="1"/>
  <c r="AL256" i="3"/>
  <c r="AL255" i="3" s="1"/>
  <c r="AL254" i="3" s="1"/>
  <c r="AM226" i="3"/>
  <c r="AM225" i="3" s="1"/>
  <c r="AM224" i="3" s="1"/>
  <c r="AM210" i="3"/>
  <c r="AM209" i="3" s="1"/>
  <c r="AM208" i="3" s="1"/>
  <c r="AM201" i="3"/>
  <c r="AM200" i="3" s="1"/>
  <c r="AM199" i="3" s="1"/>
  <c r="AL436" i="3"/>
  <c r="AL435" i="3" s="1"/>
  <c r="AK431" i="3"/>
  <c r="AK430" i="3" s="1"/>
  <c r="AK429" i="3" s="1"/>
  <c r="AK426" i="3"/>
  <c r="AK425" i="3" s="1"/>
  <c r="AK421" i="3"/>
  <c r="AK420" i="3" s="1"/>
  <c r="AK392" i="3"/>
  <c r="AK391" i="3" s="1"/>
  <c r="AK390" i="3" s="1"/>
  <c r="AK369" i="3"/>
  <c r="AK368" i="3" s="1"/>
  <c r="AK367" i="3" s="1"/>
  <c r="AK360" i="3"/>
  <c r="AK359" i="3" s="1"/>
  <c r="AK358" i="3" s="1"/>
  <c r="AM372" i="3"/>
  <c r="AM371" i="3" s="1"/>
  <c r="AM370" i="3" s="1"/>
  <c r="AM350" i="3"/>
  <c r="AM349" i="3" s="1"/>
  <c r="AM341" i="3"/>
  <c r="AM340" i="3" s="1"/>
  <c r="AM339" i="3" s="1"/>
  <c r="AM278" i="3"/>
  <c r="AM277" i="3" s="1"/>
  <c r="AM276" i="3" s="1"/>
  <c r="AJ275" i="3"/>
  <c r="AL186" i="3"/>
  <c r="AL185" i="3" s="1"/>
  <c r="AL184" i="3" s="1"/>
  <c r="AL183" i="3" s="1"/>
  <c r="AJ182" i="3"/>
  <c r="AJ179" i="3"/>
  <c r="AJ170" i="3"/>
  <c r="AJ163" i="3"/>
  <c r="AJ157" i="3"/>
  <c r="AJ141" i="3"/>
  <c r="AJ138" i="3"/>
  <c r="AJ129" i="3"/>
  <c r="AJ126" i="3"/>
  <c r="AJ124" i="3"/>
  <c r="AJ122" i="3"/>
  <c r="AJ117" i="3"/>
  <c r="AJ115" i="3"/>
  <c r="AM105" i="3"/>
  <c r="AM104" i="3" s="1"/>
  <c r="AM103" i="3" s="1"/>
  <c r="AK102" i="3"/>
  <c r="AK101" i="3" s="1"/>
  <c r="AK100" i="3" s="1"/>
  <c r="AK90" i="3"/>
  <c r="AK89" i="3" s="1"/>
  <c r="AK88" i="3" s="1"/>
  <c r="AK96" i="3"/>
  <c r="AK95" i="3" s="1"/>
  <c r="AK94" i="3" s="1"/>
  <c r="AK93" i="3"/>
  <c r="AK92" i="3" s="1"/>
  <c r="AK91" i="3" s="1"/>
  <c r="AL61" i="3"/>
  <c r="AL60" i="3" s="1"/>
  <c r="AL59" i="3" s="1"/>
  <c r="AL58" i="3" s="1"/>
  <c r="AK57" i="3"/>
  <c r="AK56" i="3" s="1"/>
  <c r="AK55" i="3" s="1"/>
  <c r="AK54" i="3"/>
  <c r="AK53" i="3" s="1"/>
  <c r="AK52" i="3" s="1"/>
  <c r="AK51" i="3"/>
  <c r="AK50" i="3" s="1"/>
  <c r="AK49" i="3" s="1"/>
  <c r="AK48" i="3"/>
  <c r="AK47" i="3" s="1"/>
  <c r="AK46" i="3" s="1"/>
  <c r="AK45" i="3"/>
  <c r="AK44" i="3" s="1"/>
  <c r="AK41" i="3"/>
  <c r="AK40" i="3" s="1"/>
  <c r="AK39" i="3"/>
  <c r="AK38" i="3" s="1"/>
  <c r="AF52" i="1"/>
  <c r="AF51" i="1" s="1"/>
  <c r="AF57" i="3"/>
  <c r="AF56" i="3" s="1"/>
  <c r="AF55" i="3" s="1"/>
  <c r="AI437" i="1"/>
  <c r="AF70" i="3"/>
  <c r="AF69" i="3" s="1"/>
  <c r="AF68" i="3" s="1"/>
  <c r="AF270" i="1"/>
  <c r="AF434" i="3"/>
  <c r="AF433" i="3" s="1"/>
  <c r="AH36" i="1"/>
  <c r="AH41" i="3"/>
  <c r="AH40" i="3" s="1"/>
  <c r="AH48" i="3"/>
  <c r="AH47" i="3" s="1"/>
  <c r="AH46" i="3" s="1"/>
  <c r="AG87" i="3"/>
  <c r="AG86" i="3" s="1"/>
  <c r="AG85" i="3" s="1"/>
  <c r="AG84" i="3" s="1"/>
  <c r="AH69" i="1"/>
  <c r="AH68" i="1" s="1"/>
  <c r="AH96" i="3"/>
  <c r="AH95" i="3" s="1"/>
  <c r="AH94" i="3" s="1"/>
  <c r="AH90" i="3"/>
  <c r="AH89" i="3" s="1"/>
  <c r="AH88" i="3" s="1"/>
  <c r="AH129" i="3"/>
  <c r="AH128" i="3" s="1"/>
  <c r="AH127" i="3" s="1"/>
  <c r="AG134" i="3"/>
  <c r="AG133" i="3" s="1"/>
  <c r="AG132" i="3" s="1"/>
  <c r="AG131" i="3" s="1"/>
  <c r="AH167" i="3"/>
  <c r="AH166" i="3" s="1"/>
  <c r="AH165" i="3" s="1"/>
  <c r="AH264" i="1"/>
  <c r="AH428" i="3"/>
  <c r="AH427" i="3" s="1"/>
  <c r="AH288" i="1"/>
  <c r="AH287" i="1" s="1"/>
  <c r="AH207" i="3"/>
  <c r="AH206" i="3" s="1"/>
  <c r="AH205" i="3" s="1"/>
  <c r="AG377" i="1"/>
  <c r="AG376" i="1" s="1"/>
  <c r="AG354" i="1" s="1"/>
  <c r="AG308" i="3"/>
  <c r="AG307" i="3" s="1"/>
  <c r="AG306" i="3" s="1"/>
  <c r="AH397" i="1"/>
  <c r="AH328" i="3"/>
  <c r="AH327" i="3" s="1"/>
  <c r="AG333" i="3"/>
  <c r="AG332" i="3" s="1"/>
  <c r="AG331" i="3" s="1"/>
  <c r="AG409" i="3"/>
  <c r="AG408" i="3" s="1"/>
  <c r="AG407" i="3" s="1"/>
  <c r="AG406" i="3" s="1"/>
  <c r="AH448" i="3"/>
  <c r="AH447" i="3" s="1"/>
  <c r="AH446" i="3" s="1"/>
  <c r="AH445" i="3" s="1"/>
  <c r="AH440" i="3" s="1"/>
  <c r="AH76" i="3"/>
  <c r="AH75" i="3" s="1"/>
  <c r="AH74" i="3" s="1"/>
  <c r="BF31" i="1"/>
  <c r="BF30" i="1" s="1"/>
  <c r="BF36" i="3"/>
  <c r="BF35" i="3" s="1"/>
  <c r="BF34" i="3" s="1"/>
  <c r="BF39" i="3"/>
  <c r="BF38" i="3" s="1"/>
  <c r="BE41" i="3"/>
  <c r="BF45" i="3"/>
  <c r="BF44" i="3" s="1"/>
  <c r="BE48" i="3"/>
  <c r="BC54" i="3"/>
  <c r="BC53" i="3" s="1"/>
  <c r="BC52" i="3" s="1"/>
  <c r="BH54" i="3"/>
  <c r="BH53" i="3" s="1"/>
  <c r="BH52" i="3" s="1"/>
  <c r="BE57" i="3"/>
  <c r="BB56" i="1"/>
  <c r="BB55" i="1" s="1"/>
  <c r="BB61" i="3"/>
  <c r="BB60" i="3" s="1"/>
  <c r="BB59" i="3" s="1"/>
  <c r="BB58" i="3" s="1"/>
  <c r="BH61" i="3"/>
  <c r="BH60" i="3" s="1"/>
  <c r="BH59" i="3" s="1"/>
  <c r="BH58" i="3" s="1"/>
  <c r="BG87" i="3"/>
  <c r="BG86" i="3" s="1"/>
  <c r="BG85" i="3" s="1"/>
  <c r="BE93" i="3"/>
  <c r="BF96" i="3"/>
  <c r="BF95" i="3" s="1"/>
  <c r="BF94" i="3" s="1"/>
  <c r="BF90" i="3"/>
  <c r="BF89" i="3" s="1"/>
  <c r="BF88" i="3" s="1"/>
  <c r="BC102" i="3"/>
  <c r="BC101" i="3" s="1"/>
  <c r="BC100" i="3" s="1"/>
  <c r="BH102" i="3"/>
  <c r="BH101" i="3" s="1"/>
  <c r="BH100" i="3" s="1"/>
  <c r="BE105" i="3"/>
  <c r="BE113" i="3"/>
  <c r="BF115" i="3"/>
  <c r="BF114" i="3" s="1"/>
  <c r="BC122" i="3"/>
  <c r="BC121" i="3" s="1"/>
  <c r="BE124" i="3"/>
  <c r="BF126" i="3"/>
  <c r="BF125" i="3" s="1"/>
  <c r="BC129" i="3"/>
  <c r="BC128" i="3" s="1"/>
  <c r="BC127" i="3" s="1"/>
  <c r="BH129" i="3"/>
  <c r="BH128" i="3" s="1"/>
  <c r="BH127" i="3" s="1"/>
  <c r="BE134" i="3"/>
  <c r="BE138" i="3"/>
  <c r="BE141" i="3"/>
  <c r="BC157" i="3"/>
  <c r="BC156" i="3" s="1"/>
  <c r="BC155" i="3" s="1"/>
  <c r="BH157" i="3"/>
  <c r="BH156" i="3" s="1"/>
  <c r="BH155" i="3" s="1"/>
  <c r="BF167" i="3"/>
  <c r="BF166" i="3" s="1"/>
  <c r="BF165" i="3" s="1"/>
  <c r="BF170" i="3"/>
  <c r="BF169" i="3" s="1"/>
  <c r="BF168" i="3" s="1"/>
  <c r="BF176" i="3"/>
  <c r="BF175" i="3" s="1"/>
  <c r="BF174" i="3" s="1"/>
  <c r="BG186" i="3"/>
  <c r="BG185" i="3" s="1"/>
  <c r="BG184" i="3" s="1"/>
  <c r="BG183" i="3" s="1"/>
  <c r="BG190" i="3"/>
  <c r="BF275" i="3"/>
  <c r="BF274" i="3" s="1"/>
  <c r="BF273" i="3" s="1"/>
  <c r="BE278" i="3"/>
  <c r="BH284" i="3"/>
  <c r="BH283" i="3" s="1"/>
  <c r="BH282" i="3" s="1"/>
  <c r="BH341" i="3"/>
  <c r="BH340" i="3" s="1"/>
  <c r="BH339" i="3" s="1"/>
  <c r="BC344" i="3"/>
  <c r="BC343" i="3" s="1"/>
  <c r="BC342" i="3" s="1"/>
  <c r="BC194" i="1"/>
  <c r="BC350" i="3"/>
  <c r="BC349" i="3" s="1"/>
  <c r="BC200" i="1"/>
  <c r="BE352" i="3"/>
  <c r="BE372" i="3"/>
  <c r="BG355" i="3"/>
  <c r="BG354" i="3" s="1"/>
  <c r="BE363" i="3"/>
  <c r="BG369" i="3"/>
  <c r="BG368" i="3" s="1"/>
  <c r="BG367" i="3" s="1"/>
  <c r="BZ113" i="3"/>
  <c r="BY436" i="3"/>
  <c r="BY435" i="3" s="1"/>
  <c r="BC163" i="3"/>
  <c r="BC162" i="3" s="1"/>
  <c r="BC161" i="3" s="1"/>
  <c r="BH163" i="3"/>
  <c r="BH162" i="3" s="1"/>
  <c r="BH161" i="3" s="1"/>
  <c r="BH167" i="3"/>
  <c r="BH166" i="3" s="1"/>
  <c r="BH165" i="3" s="1"/>
  <c r="BH170" i="3"/>
  <c r="BH169" i="3" s="1"/>
  <c r="BH168" i="3" s="1"/>
  <c r="BG179" i="3"/>
  <c r="BG178" i="3" s="1"/>
  <c r="BG177" i="3" s="1"/>
  <c r="BG182" i="3"/>
  <c r="BG181" i="3" s="1"/>
  <c r="BG180" i="3" s="1"/>
  <c r="BE186" i="3"/>
  <c r="BE190" i="3"/>
  <c r="BH275" i="3"/>
  <c r="BH274" i="3" s="1"/>
  <c r="BH273" i="3" s="1"/>
  <c r="BF278" i="3"/>
  <c r="BF277" i="3" s="1"/>
  <c r="BF276" i="3" s="1"/>
  <c r="BE284" i="3"/>
  <c r="BB341" i="3"/>
  <c r="BB340" i="3" s="1"/>
  <c r="BB339" i="3" s="1"/>
  <c r="BF344" i="3"/>
  <c r="BF343" i="3" s="1"/>
  <c r="BF342" i="3" s="1"/>
  <c r="BF350" i="3"/>
  <c r="BF349" i="3" s="1"/>
  <c r="BD199" i="1"/>
  <c r="BF372" i="3"/>
  <c r="BF371" i="3" s="1"/>
  <c r="BF370" i="3" s="1"/>
  <c r="BF357" i="3"/>
  <c r="BF356" i="3" s="1"/>
  <c r="BF360" i="3"/>
  <c r="BF359" i="3" s="1"/>
  <c r="BF358" i="3" s="1"/>
  <c r="BG363" i="3"/>
  <c r="BG362" i="3" s="1"/>
  <c r="BG361" i="3" s="1"/>
  <c r="BE369" i="3"/>
  <c r="BF376" i="3"/>
  <c r="BF375" i="3" s="1"/>
  <c r="BF374" i="3" s="1"/>
  <c r="BF373" i="3" s="1"/>
  <c r="BH381" i="3"/>
  <c r="BH380" i="3" s="1"/>
  <c r="BH379" i="3" s="1"/>
  <c r="BH378" i="3" s="1"/>
  <c r="BH389" i="3"/>
  <c r="BH388" i="3" s="1"/>
  <c r="BH387" i="3" s="1"/>
  <c r="BG392" i="3"/>
  <c r="BG391" i="3" s="1"/>
  <c r="BG390" i="3" s="1"/>
  <c r="BF421" i="3"/>
  <c r="BF420" i="3" s="1"/>
  <c r="BF423" i="3"/>
  <c r="BF422" i="3" s="1"/>
  <c r="BH426" i="3"/>
  <c r="BH425" i="3" s="1"/>
  <c r="BD261" i="1"/>
  <c r="BF431" i="3"/>
  <c r="BF430" i="3" s="1"/>
  <c r="BF429" i="3" s="1"/>
  <c r="BF434" i="3"/>
  <c r="BF433" i="3" s="1"/>
  <c r="BC269" i="1"/>
  <c r="BG436" i="3"/>
  <c r="BG435" i="3" s="1"/>
  <c r="BH439" i="3"/>
  <c r="BH438" i="3" s="1"/>
  <c r="BH437" i="3" s="1"/>
  <c r="BH201" i="3"/>
  <c r="BH200" i="3" s="1"/>
  <c r="BH199" i="3" s="1"/>
  <c r="BF204" i="3"/>
  <c r="BF203" i="3" s="1"/>
  <c r="BF202" i="3" s="1"/>
  <c r="BE207" i="3"/>
  <c r="BC210" i="3"/>
  <c r="BC209" i="3" s="1"/>
  <c r="BC208" i="3" s="1"/>
  <c r="BG222" i="3"/>
  <c r="BG221" i="3" s="1"/>
  <c r="BG220" i="3" s="1"/>
  <c r="BE229" i="3"/>
  <c r="BC232" i="3"/>
  <c r="BC231" i="3" s="1"/>
  <c r="BC230" i="3" s="1"/>
  <c r="BC319" i="1"/>
  <c r="BC318" i="1" s="1"/>
  <c r="BF241" i="3"/>
  <c r="BF240" i="3" s="1"/>
  <c r="BF239" i="3" s="1"/>
  <c r="BG262" i="3"/>
  <c r="BG261" i="3" s="1"/>
  <c r="BG260" i="3" s="1"/>
  <c r="BH247" i="3"/>
  <c r="BH246" i="3" s="1"/>
  <c r="BH245" i="3" s="1"/>
  <c r="BH268" i="3"/>
  <c r="BH267" i="3" s="1"/>
  <c r="BH266" i="3" s="1"/>
  <c r="BC356" i="1"/>
  <c r="BC355" i="1" s="1"/>
  <c r="BC287" i="3"/>
  <c r="BC286" i="3" s="1"/>
  <c r="BC285" i="3" s="1"/>
  <c r="BH287" i="3"/>
  <c r="BH286" i="3" s="1"/>
  <c r="BH285" i="3" s="1"/>
  <c r="BC359" i="1"/>
  <c r="BC358" i="1" s="1"/>
  <c r="BC362" i="1"/>
  <c r="BC361" i="1" s="1"/>
  <c r="BE299" i="3"/>
  <c r="BE302" i="3"/>
  <c r="BE308" i="3"/>
  <c r="BF312" i="3"/>
  <c r="BF311" i="3" s="1"/>
  <c r="BF314" i="3"/>
  <c r="BF313" i="3" s="1"/>
  <c r="BE323" i="3"/>
  <c r="BE326" i="3"/>
  <c r="BC328" i="3"/>
  <c r="BC327" i="3" s="1"/>
  <c r="BH328" i="3"/>
  <c r="BH327" i="3" s="1"/>
  <c r="BC330" i="3"/>
  <c r="BC329" i="3" s="1"/>
  <c r="BB333" i="3"/>
  <c r="BB332" i="3" s="1"/>
  <c r="BB331" i="3" s="1"/>
  <c r="BB385" i="3"/>
  <c r="BB384" i="3" s="1"/>
  <c r="BB383" i="3" s="1"/>
  <c r="BB382" i="3" s="1"/>
  <c r="BG395" i="3"/>
  <c r="BG394" i="3" s="1"/>
  <c r="BG393" i="3" s="1"/>
  <c r="BB401" i="3"/>
  <c r="BH401" i="3"/>
  <c r="BH402" i="3"/>
  <c r="BH405" i="3"/>
  <c r="BH404" i="3" s="1"/>
  <c r="BH403" i="3" s="1"/>
  <c r="BB409" i="3"/>
  <c r="BB408" i="3" s="1"/>
  <c r="BB407" i="3" s="1"/>
  <c r="BB406" i="3" s="1"/>
  <c r="BE65" i="3"/>
  <c r="BE67" i="3"/>
  <c r="BF70" i="3"/>
  <c r="BF69" i="3" s="1"/>
  <c r="BF68" i="3" s="1"/>
  <c r="BE83" i="3"/>
  <c r="BF108" i="3"/>
  <c r="BF106" i="3" s="1"/>
  <c r="BB444" i="3"/>
  <c r="BB443" i="3" s="1"/>
  <c r="BB442" i="3" s="1"/>
  <c r="BB441" i="3" s="1"/>
  <c r="BB440" i="3" s="1"/>
  <c r="BH444" i="3"/>
  <c r="BH443" i="3" s="1"/>
  <c r="BH442" i="3" s="1"/>
  <c r="BH441" i="3" s="1"/>
  <c r="BD446" i="1"/>
  <c r="BH448" i="3"/>
  <c r="BH447" i="3" s="1"/>
  <c r="BH446" i="3" s="1"/>
  <c r="BH445" i="3" s="1"/>
  <c r="BC10" i="3"/>
  <c r="BA458" i="1"/>
  <c r="BA457" i="1" s="1"/>
  <c r="BE12" i="3"/>
  <c r="BE73" i="3"/>
  <c r="BC76" i="3"/>
  <c r="BC75" i="3" s="1"/>
  <c r="BC74" i="3" s="1"/>
  <c r="BD474" i="1"/>
  <c r="BA79" i="3"/>
  <c r="BA78" i="3" s="1"/>
  <c r="BA77" i="3" s="1"/>
  <c r="CA36" i="3"/>
  <c r="CA35" i="3" s="1"/>
  <c r="CA34" i="3" s="1"/>
  <c r="BZ39" i="3"/>
  <c r="BX41" i="3"/>
  <c r="BX40" i="3" s="1"/>
  <c r="CC41" i="3"/>
  <c r="CC40" i="3" s="1"/>
  <c r="CC45" i="3"/>
  <c r="CC44" i="3" s="1"/>
  <c r="BX54" i="3"/>
  <c r="BX53" i="3" s="1"/>
  <c r="BX52" i="3" s="1"/>
  <c r="CC54" i="3"/>
  <c r="CC53" i="3" s="1"/>
  <c r="CC52" i="3" s="1"/>
  <c r="CA57" i="3"/>
  <c r="CA56" i="3" s="1"/>
  <c r="CA55" i="3" s="1"/>
  <c r="CB61" i="3"/>
  <c r="CB60" i="3" s="1"/>
  <c r="CB59" i="3" s="1"/>
  <c r="CB58" i="3" s="1"/>
  <c r="CC87" i="3"/>
  <c r="CC86" i="3" s="1"/>
  <c r="CC85" i="3" s="1"/>
  <c r="BZ93" i="3"/>
  <c r="CA96" i="3"/>
  <c r="CA95" i="3" s="1"/>
  <c r="CA94" i="3" s="1"/>
  <c r="BZ99" i="3"/>
  <c r="CC90" i="3"/>
  <c r="CC89" i="3" s="1"/>
  <c r="CC88" i="3" s="1"/>
  <c r="BZ105" i="3"/>
  <c r="BV83" i="1"/>
  <c r="BV481" i="1" s="1"/>
  <c r="BY84" i="1"/>
  <c r="BY83" i="1" s="1"/>
  <c r="CB115" i="3"/>
  <c r="CB114" i="3" s="1"/>
  <c r="CB117" i="3"/>
  <c r="CB116" i="3" s="1"/>
  <c r="CA122" i="3"/>
  <c r="CA121" i="3" s="1"/>
  <c r="CC124" i="3"/>
  <c r="CC123" i="3" s="1"/>
  <c r="BX126" i="3"/>
  <c r="BX125" i="3" s="1"/>
  <c r="BZ129" i="3"/>
  <c r="BZ134" i="3"/>
  <c r="BZ138" i="3"/>
  <c r="CA141" i="3"/>
  <c r="CA140" i="3" s="1"/>
  <c r="CA139" i="3" s="1"/>
  <c r="BX145" i="3"/>
  <c r="BX144" i="3" s="1"/>
  <c r="BX143" i="3" s="1"/>
  <c r="BX142" i="3" s="1"/>
  <c r="CC145" i="3"/>
  <c r="CC144" i="3" s="1"/>
  <c r="CC143" i="3" s="1"/>
  <c r="CC142" i="3" s="1"/>
  <c r="BZ157" i="3"/>
  <c r="BX163" i="3"/>
  <c r="BX162" i="3" s="1"/>
  <c r="BX161" i="3" s="1"/>
  <c r="CC163" i="3"/>
  <c r="CC162" i="3" s="1"/>
  <c r="CC161" i="3" s="1"/>
  <c r="BZ167" i="3"/>
  <c r="CC170" i="3"/>
  <c r="CC169" i="3" s="1"/>
  <c r="CC168" i="3" s="1"/>
  <c r="CC176" i="3"/>
  <c r="CC175" i="3" s="1"/>
  <c r="CC174" i="3" s="1"/>
  <c r="CC179" i="3"/>
  <c r="CC178" i="3" s="1"/>
  <c r="CC177" i="3" s="1"/>
  <c r="CC182" i="3"/>
  <c r="CC181" i="3" s="1"/>
  <c r="CC180" i="3" s="1"/>
  <c r="CA186" i="3"/>
  <c r="CA185" i="3" s="1"/>
  <c r="CA184" i="3" s="1"/>
  <c r="CA183" i="3" s="1"/>
  <c r="BZ190" i="3"/>
  <c r="BZ275" i="3"/>
  <c r="CC278" i="3"/>
  <c r="CC277" i="3" s="1"/>
  <c r="CC276" i="3" s="1"/>
  <c r="BZ284" i="3"/>
  <c r="BX344" i="3"/>
  <c r="BX343" i="3" s="1"/>
  <c r="BX342" i="3" s="1"/>
  <c r="BX197" i="1"/>
  <c r="BX196" i="1" s="1"/>
  <c r="BX347" i="3"/>
  <c r="BX346" i="3" s="1"/>
  <c r="BX345" i="3" s="1"/>
  <c r="BX350" i="3"/>
  <c r="BX349" i="3" s="1"/>
  <c r="BX352" i="3"/>
  <c r="BX351" i="3" s="1"/>
  <c r="CC352" i="3"/>
  <c r="CC351" i="3" s="1"/>
  <c r="BZ372" i="3"/>
  <c r="CA355" i="3"/>
  <c r="CA354" i="3" s="1"/>
  <c r="CA357" i="3"/>
  <c r="CA356" i="3" s="1"/>
  <c r="BZ360" i="3"/>
  <c r="CC363" i="3"/>
  <c r="CC362" i="3" s="1"/>
  <c r="CC361" i="3" s="1"/>
  <c r="CA369" i="3"/>
  <c r="CA368" i="3" s="1"/>
  <c r="CA367" i="3" s="1"/>
  <c r="BX381" i="3"/>
  <c r="BX380" i="3" s="1"/>
  <c r="BX379" i="3" s="1"/>
  <c r="BX378" i="3" s="1"/>
  <c r="CC381" i="3"/>
  <c r="CC380" i="3" s="1"/>
  <c r="CC379" i="3" s="1"/>
  <c r="CC378" i="3" s="1"/>
  <c r="CB389" i="3"/>
  <c r="CB388" i="3" s="1"/>
  <c r="CB387" i="3" s="1"/>
  <c r="CB392" i="3"/>
  <c r="CB391" i="3" s="1"/>
  <c r="CB390" i="3" s="1"/>
  <c r="BX245" i="1"/>
  <c r="BX244" i="1" s="1"/>
  <c r="BX243" i="1" s="1"/>
  <c r="BZ421" i="3"/>
  <c r="BZ423" i="3"/>
  <c r="BX426" i="3"/>
  <c r="BX425" i="3" s="1"/>
  <c r="CC426" i="3"/>
  <c r="CC425" i="3" s="1"/>
  <c r="BX428" i="3"/>
  <c r="BX427" i="3" s="1"/>
  <c r="BX424" i="3" s="1"/>
  <c r="BX431" i="3"/>
  <c r="BX430" i="3" s="1"/>
  <c r="BX429" i="3" s="1"/>
  <c r="BY271" i="1"/>
  <c r="BY270" i="1" s="1"/>
  <c r="BV434" i="3"/>
  <c r="BV433" i="3" s="1"/>
  <c r="BV272" i="1"/>
  <c r="BV269" i="1" s="1"/>
  <c r="CA439" i="3"/>
  <c r="CA438" i="3" s="1"/>
  <c r="CA437" i="3" s="1"/>
  <c r="CB201" i="3"/>
  <c r="CB200" i="3" s="1"/>
  <c r="CB199" i="3" s="1"/>
  <c r="BZ204" i="3"/>
  <c r="BZ207" i="3"/>
  <c r="BZ210" i="3"/>
  <c r="BX297" i="1"/>
  <c r="BX296" i="1" s="1"/>
  <c r="BX213" i="3"/>
  <c r="BX212" i="3" s="1"/>
  <c r="BX211" i="3" s="1"/>
  <c r="CB222" i="3"/>
  <c r="CB221" i="3" s="1"/>
  <c r="CB220" i="3" s="1"/>
  <c r="CB226" i="3"/>
  <c r="CB225" i="3" s="1"/>
  <c r="CB224" i="3" s="1"/>
  <c r="BZ229" i="3"/>
  <c r="BX316" i="1"/>
  <c r="BX315" i="1" s="1"/>
  <c r="BZ241" i="3"/>
  <c r="CC244" i="3"/>
  <c r="CC243" i="3" s="1"/>
  <c r="CC242" i="3" s="1"/>
  <c r="CB262" i="3"/>
  <c r="CB261" i="3" s="1"/>
  <c r="CB260" i="3" s="1"/>
  <c r="CC247" i="3"/>
  <c r="CC246" i="3" s="1"/>
  <c r="CC245" i="3" s="1"/>
  <c r="BZ268" i="3"/>
  <c r="CA287" i="3"/>
  <c r="CA286" i="3" s="1"/>
  <c r="CA285" i="3" s="1"/>
  <c r="BX362" i="1"/>
  <c r="BX361" i="1" s="1"/>
  <c r="BZ299" i="3"/>
  <c r="BZ302" i="3"/>
  <c r="BZ308" i="3"/>
  <c r="BZ312" i="3"/>
  <c r="BX314" i="3"/>
  <c r="BX313" i="3" s="1"/>
  <c r="CC323" i="3"/>
  <c r="CC322" i="3" s="1"/>
  <c r="CC321" i="3" s="1"/>
  <c r="BZ326" i="3"/>
  <c r="BZ328" i="3"/>
  <c r="BX330" i="3"/>
  <c r="BX329" i="3" s="1"/>
  <c r="BW333" i="3"/>
  <c r="BW332" i="3" s="1"/>
  <c r="BW331" i="3" s="1"/>
  <c r="BZ385" i="3"/>
  <c r="BZ395" i="3"/>
  <c r="BW401" i="3"/>
  <c r="CC401" i="3"/>
  <c r="CC402" i="3"/>
  <c r="CC405" i="3"/>
  <c r="CC404" i="3" s="1"/>
  <c r="CC403" i="3" s="1"/>
  <c r="BW409" i="3"/>
  <c r="BW408" i="3" s="1"/>
  <c r="BW407" i="3" s="1"/>
  <c r="BW406" i="3" s="1"/>
  <c r="BV430" i="1"/>
  <c r="BZ65" i="3"/>
  <c r="CA67" i="3"/>
  <c r="CA66" i="3" s="1"/>
  <c r="BV436" i="1"/>
  <c r="BV435" i="1" s="1"/>
  <c r="BX440" i="1"/>
  <c r="BX439" i="1" s="1"/>
  <c r="BX83" i="3"/>
  <c r="BX82" i="3" s="1"/>
  <c r="BX81" i="3" s="1"/>
  <c r="BX80" i="3" s="1"/>
  <c r="CB444" i="3"/>
  <c r="CB443" i="3" s="1"/>
  <c r="CB442" i="3" s="1"/>
  <c r="CB441" i="3" s="1"/>
  <c r="CC10" i="3"/>
  <c r="BX461" i="1"/>
  <c r="BX12" i="3"/>
  <c r="BX11" i="3" s="1"/>
  <c r="CC73" i="3"/>
  <c r="CC72" i="3" s="1"/>
  <c r="CC71" i="3" s="1"/>
  <c r="BZ76" i="3"/>
  <c r="BY474" i="1"/>
  <c r="BY473" i="1" s="1"/>
  <c r="BY465" i="1" s="1"/>
  <c r="BV79" i="3"/>
  <c r="BV78" i="3" s="1"/>
  <c r="BV77" i="3" s="1"/>
  <c r="AF424" i="3"/>
  <c r="AI419" i="3"/>
  <c r="AI348" i="3"/>
  <c r="BG284" i="3"/>
  <c r="BG283" i="3" s="1"/>
  <c r="BG282" i="3" s="1"/>
  <c r="BE341" i="3"/>
  <c r="BC347" i="3"/>
  <c r="BC346" i="3" s="1"/>
  <c r="BC345" i="3" s="1"/>
  <c r="BH347" i="3"/>
  <c r="BH346" i="3" s="1"/>
  <c r="BH345" i="3" s="1"/>
  <c r="BH350" i="3"/>
  <c r="BH349" i="3" s="1"/>
  <c r="BC202" i="1"/>
  <c r="BC199" i="1" s="1"/>
  <c r="BC352" i="3"/>
  <c r="BC351" i="3" s="1"/>
  <c r="BH352" i="3"/>
  <c r="BH351" i="3" s="1"/>
  <c r="BH372" i="3"/>
  <c r="BH371" i="3" s="1"/>
  <c r="BH370" i="3" s="1"/>
  <c r="BF355" i="3"/>
  <c r="BF354" i="3" s="1"/>
  <c r="BG357" i="3"/>
  <c r="BG356" i="3" s="1"/>
  <c r="BH363" i="3"/>
  <c r="BH362" i="3" s="1"/>
  <c r="BH361" i="3" s="1"/>
  <c r="BF369" i="3"/>
  <c r="BF368" i="3" s="1"/>
  <c r="BF367" i="3" s="1"/>
  <c r="BC381" i="3"/>
  <c r="BC380" i="3" s="1"/>
  <c r="BC379" i="3" s="1"/>
  <c r="BC378" i="3" s="1"/>
  <c r="BB238" i="1"/>
  <c r="BB237" i="1" s="1"/>
  <c r="BB389" i="3"/>
  <c r="BB388" i="3" s="1"/>
  <c r="BB387" i="3" s="1"/>
  <c r="BH392" i="3"/>
  <c r="BH391" i="3" s="1"/>
  <c r="BH390" i="3" s="1"/>
  <c r="BC412" i="3"/>
  <c r="BC411" i="3" s="1"/>
  <c r="BC410" i="3" s="1"/>
  <c r="BC406" i="3" s="1"/>
  <c r="BH423" i="3"/>
  <c r="BH422" i="3" s="1"/>
  <c r="BC426" i="3"/>
  <c r="BC425" i="3" s="1"/>
  <c r="BC428" i="3"/>
  <c r="BC427" i="3" s="1"/>
  <c r="BH428" i="3"/>
  <c r="BH427" i="3" s="1"/>
  <c r="BG434" i="3"/>
  <c r="BG433" i="3" s="1"/>
  <c r="BD273" i="1"/>
  <c r="BD272" i="1" s="1"/>
  <c r="BA436" i="3"/>
  <c r="BA435" i="3" s="1"/>
  <c r="BE439" i="3"/>
  <c r="BB201" i="3"/>
  <c r="BB200" i="3" s="1"/>
  <c r="BB199" i="3" s="1"/>
  <c r="BF207" i="3"/>
  <c r="BF206" i="3" s="1"/>
  <c r="BF205" i="3" s="1"/>
  <c r="BE210" i="3"/>
  <c r="BC297" i="1"/>
  <c r="BC296" i="1" s="1"/>
  <c r="BC213" i="3"/>
  <c r="BC212" i="3" s="1"/>
  <c r="BC211" i="3" s="1"/>
  <c r="BH222" i="3"/>
  <c r="BH221" i="3" s="1"/>
  <c r="BH220" i="3" s="1"/>
  <c r="BB300" i="1"/>
  <c r="BB299" i="1" s="1"/>
  <c r="BB216" i="3"/>
  <c r="BB215" i="3" s="1"/>
  <c r="BB214" i="3" s="1"/>
  <c r="BG226" i="3"/>
  <c r="BG225" i="3" s="1"/>
  <c r="BG224" i="3" s="1"/>
  <c r="BG256" i="3"/>
  <c r="BG255" i="3" s="1"/>
  <c r="BG254" i="3" s="1"/>
  <c r="BF229" i="3"/>
  <c r="BF228" i="3" s="1"/>
  <c r="BF227" i="3" s="1"/>
  <c r="BC238" i="3"/>
  <c r="BC237" i="3" s="1"/>
  <c r="BC236" i="3" s="1"/>
  <c r="BF244" i="3"/>
  <c r="BF243" i="3" s="1"/>
  <c r="BF242" i="3" s="1"/>
  <c r="BH262" i="3"/>
  <c r="BH261" i="3" s="1"/>
  <c r="BH260" i="3" s="1"/>
  <c r="BE247" i="3"/>
  <c r="BE268" i="3"/>
  <c r="BF299" i="3"/>
  <c r="BF298" i="3" s="1"/>
  <c r="BF297" i="3" s="1"/>
  <c r="BF302" i="3"/>
  <c r="BF301" i="3" s="1"/>
  <c r="BF300" i="3" s="1"/>
  <c r="BH314" i="3"/>
  <c r="BH313" i="3" s="1"/>
  <c r="BF323" i="3"/>
  <c r="BF322" i="3" s="1"/>
  <c r="BF321" i="3" s="1"/>
  <c r="BF326" i="3"/>
  <c r="BF325" i="3" s="1"/>
  <c r="BE328" i="3"/>
  <c r="BE330" i="3"/>
  <c r="BE333" i="3"/>
  <c r="BE385" i="3"/>
  <c r="BB395" i="3"/>
  <c r="BB394" i="3" s="1"/>
  <c r="BB393" i="3" s="1"/>
  <c r="BH395" i="3"/>
  <c r="BH394" i="3" s="1"/>
  <c r="BH393" i="3" s="1"/>
  <c r="BE401" i="3"/>
  <c r="BB402" i="3"/>
  <c r="BB405" i="3"/>
  <c r="BB404" i="3" s="1"/>
  <c r="BB403" i="3" s="1"/>
  <c r="BE409" i="3"/>
  <c r="BF65" i="3"/>
  <c r="BF64" i="3" s="1"/>
  <c r="BF67" i="3"/>
  <c r="BF66" i="3" s="1"/>
  <c r="BA70" i="3"/>
  <c r="BA69" i="3" s="1"/>
  <c r="BA68" i="3" s="1"/>
  <c r="BG70" i="3"/>
  <c r="BG69" i="3" s="1"/>
  <c r="BG68" i="3" s="1"/>
  <c r="BF83" i="3"/>
  <c r="BF82" i="3" s="1"/>
  <c r="BF81" i="3" s="1"/>
  <c r="BF80" i="3" s="1"/>
  <c r="BE444" i="3"/>
  <c r="BC448" i="3"/>
  <c r="BC447" i="3" s="1"/>
  <c r="BC446" i="3" s="1"/>
  <c r="BC445" i="3" s="1"/>
  <c r="BC440" i="3" s="1"/>
  <c r="BE10" i="3"/>
  <c r="BF12" i="3"/>
  <c r="BF11" i="3" s="1"/>
  <c r="BF73" i="3"/>
  <c r="BF72" i="3" s="1"/>
  <c r="BF71" i="3" s="1"/>
  <c r="BE76" i="3"/>
  <c r="BF79" i="3"/>
  <c r="BF78" i="3" s="1"/>
  <c r="BF77" i="3" s="1"/>
  <c r="CC31" i="1"/>
  <c r="CC30" i="1" s="1"/>
  <c r="CC36" i="3"/>
  <c r="CC35" i="3" s="1"/>
  <c r="CC34" i="3" s="1"/>
  <c r="CA39" i="3"/>
  <c r="CA38" i="3" s="1"/>
  <c r="BZ41" i="3"/>
  <c r="BX45" i="3"/>
  <c r="BX44" i="3" s="1"/>
  <c r="BX43" i="1"/>
  <c r="BX42" i="1" s="1"/>
  <c r="BX48" i="3"/>
  <c r="BX47" i="3" s="1"/>
  <c r="BX46" i="3" s="1"/>
  <c r="CC48" i="3"/>
  <c r="CC47" i="3" s="1"/>
  <c r="CC46" i="3" s="1"/>
  <c r="BX51" i="3"/>
  <c r="BX50" i="3" s="1"/>
  <c r="BX49" i="3" s="1"/>
  <c r="BZ54" i="3"/>
  <c r="CB57" i="3"/>
  <c r="CB56" i="3" s="1"/>
  <c r="CB55" i="3" s="1"/>
  <c r="CC61" i="3"/>
  <c r="CC60" i="3" s="1"/>
  <c r="CC59" i="3" s="1"/>
  <c r="CC58" i="3" s="1"/>
  <c r="BW60" i="1"/>
  <c r="BW59" i="1" s="1"/>
  <c r="BW87" i="3"/>
  <c r="BW86" i="3" s="1"/>
  <c r="BW85" i="3" s="1"/>
  <c r="CA93" i="3"/>
  <c r="CA92" i="3" s="1"/>
  <c r="CA91" i="3" s="1"/>
  <c r="CC96" i="3"/>
  <c r="CC95" i="3" s="1"/>
  <c r="CC94" i="3" s="1"/>
  <c r="CA99" i="3"/>
  <c r="CA98" i="3" s="1"/>
  <c r="CA97" i="3" s="1"/>
  <c r="BX90" i="3"/>
  <c r="BX89" i="3" s="1"/>
  <c r="BX88" i="3" s="1"/>
  <c r="BX102" i="3"/>
  <c r="BX101" i="3" s="1"/>
  <c r="BX100" i="3" s="1"/>
  <c r="CC102" i="3"/>
  <c r="CC101" i="3" s="1"/>
  <c r="CC100" i="3" s="1"/>
  <c r="BW117" i="3"/>
  <c r="BW116" i="3" s="1"/>
  <c r="BW111" i="3" s="1"/>
  <c r="BW110" i="3" s="1"/>
  <c r="BW109" i="3" s="1"/>
  <c r="CC117" i="3"/>
  <c r="CC116" i="3" s="1"/>
  <c r="CC122" i="3"/>
  <c r="CC121" i="3" s="1"/>
  <c r="BX94" i="1"/>
  <c r="BX124" i="3"/>
  <c r="BX123" i="3" s="1"/>
  <c r="BZ126" i="3"/>
  <c r="CA129" i="3"/>
  <c r="CA128" i="3" s="1"/>
  <c r="CA127" i="3" s="1"/>
  <c r="CB134" i="3"/>
  <c r="CB133" i="3" s="1"/>
  <c r="CB132" i="3" s="1"/>
  <c r="CB131" i="3" s="1"/>
  <c r="CA138" i="3"/>
  <c r="CA137" i="3" s="1"/>
  <c r="CA136" i="3" s="1"/>
  <c r="BZ145" i="3"/>
  <c r="CA157" i="3"/>
  <c r="CA156" i="3" s="1"/>
  <c r="CA155" i="3" s="1"/>
  <c r="BZ163" i="3"/>
  <c r="CA167" i="3"/>
  <c r="CA166" i="3" s="1"/>
  <c r="CA165" i="3" s="1"/>
  <c r="BX170" i="3"/>
  <c r="BX169" i="3" s="1"/>
  <c r="BX168" i="3" s="1"/>
  <c r="BX176" i="3"/>
  <c r="BX175" i="3" s="1"/>
  <c r="BX174" i="3" s="1"/>
  <c r="BZ179" i="3"/>
  <c r="BZ182" i="3"/>
  <c r="CB186" i="3"/>
  <c r="CB185" i="3" s="1"/>
  <c r="CB184" i="3" s="1"/>
  <c r="CB183" i="3" s="1"/>
  <c r="CA190" i="3"/>
  <c r="CA275" i="3"/>
  <c r="CA274" i="3" s="1"/>
  <c r="CA273" i="3" s="1"/>
  <c r="BX278" i="3"/>
  <c r="BX277" i="3" s="1"/>
  <c r="BX276" i="3" s="1"/>
  <c r="CB341" i="3"/>
  <c r="CB340" i="3" s="1"/>
  <c r="CB339" i="3" s="1"/>
  <c r="BZ344" i="3"/>
  <c r="BZ347" i="3"/>
  <c r="BZ350" i="3"/>
  <c r="BZ352" i="3"/>
  <c r="CA372" i="3"/>
  <c r="CA371" i="3" s="1"/>
  <c r="CA370" i="3" s="1"/>
  <c r="CB355" i="3"/>
  <c r="CB354" i="3" s="1"/>
  <c r="BV357" i="3"/>
  <c r="BV356" i="3" s="1"/>
  <c r="CB357" i="3"/>
  <c r="CB356" i="3" s="1"/>
  <c r="CA360" i="3"/>
  <c r="CA359" i="3" s="1"/>
  <c r="CA358" i="3" s="1"/>
  <c r="BZ363" i="3"/>
  <c r="CB369" i="3"/>
  <c r="CB368" i="3" s="1"/>
  <c r="CB367" i="3" s="1"/>
  <c r="BX229" i="1"/>
  <c r="BX376" i="3"/>
  <c r="BX375" i="3" s="1"/>
  <c r="BX374" i="3" s="1"/>
  <c r="BX373" i="3" s="1"/>
  <c r="CC376" i="3"/>
  <c r="CC375" i="3" s="1"/>
  <c r="CC374" i="3" s="1"/>
  <c r="CC373" i="3" s="1"/>
  <c r="BZ381" i="3"/>
  <c r="CC389" i="3"/>
  <c r="CC388" i="3" s="1"/>
  <c r="CC387" i="3" s="1"/>
  <c r="CC392" i="3"/>
  <c r="CC391" i="3" s="1"/>
  <c r="CC390" i="3" s="1"/>
  <c r="CA421" i="3"/>
  <c r="CA420" i="3" s="1"/>
  <c r="CA423" i="3"/>
  <c r="CA422" i="3" s="1"/>
  <c r="BW261" i="1"/>
  <c r="BZ426" i="3"/>
  <c r="BZ428" i="3"/>
  <c r="BZ431" i="3"/>
  <c r="BZ434" i="3"/>
  <c r="CA436" i="3"/>
  <c r="CA435" i="3" s="1"/>
  <c r="CB439" i="3"/>
  <c r="CB438" i="3" s="1"/>
  <c r="CB437" i="3" s="1"/>
  <c r="BW201" i="3"/>
  <c r="BW200" i="3" s="1"/>
  <c r="BW199" i="3" s="1"/>
  <c r="CC201" i="3"/>
  <c r="CC200" i="3" s="1"/>
  <c r="CC199" i="3" s="1"/>
  <c r="CA204" i="3"/>
  <c r="CA203" i="3" s="1"/>
  <c r="CA202" i="3" s="1"/>
  <c r="CA207" i="3"/>
  <c r="CA206" i="3" s="1"/>
  <c r="CA205" i="3" s="1"/>
  <c r="CA210" i="3"/>
  <c r="CA209" i="3" s="1"/>
  <c r="CA208" i="3" s="1"/>
  <c r="CC222" i="3"/>
  <c r="CC221" i="3" s="1"/>
  <c r="CC220" i="3" s="1"/>
  <c r="BW226" i="3"/>
  <c r="BW225" i="3" s="1"/>
  <c r="BW224" i="3" s="1"/>
  <c r="CC226" i="3"/>
  <c r="CC225" i="3" s="1"/>
  <c r="CC224" i="3" s="1"/>
  <c r="CB256" i="3"/>
  <c r="CB255" i="3" s="1"/>
  <c r="CB254" i="3" s="1"/>
  <c r="CA229" i="3"/>
  <c r="CA228" i="3" s="1"/>
  <c r="CA227" i="3" s="1"/>
  <c r="BX238" i="3"/>
  <c r="BX237" i="3" s="1"/>
  <c r="BX236" i="3" s="1"/>
  <c r="CA241" i="3"/>
  <c r="CA240" i="3" s="1"/>
  <c r="CA239" i="3" s="1"/>
  <c r="CC262" i="3"/>
  <c r="CC261" i="3" s="1"/>
  <c r="CC260" i="3" s="1"/>
  <c r="BZ247" i="3"/>
  <c r="CA268" i="3"/>
  <c r="CA267" i="3" s="1"/>
  <c r="CA266" i="3" s="1"/>
  <c r="CC287" i="3"/>
  <c r="CC286" i="3" s="1"/>
  <c r="CC285" i="3" s="1"/>
  <c r="CA299" i="3"/>
  <c r="CA298" i="3" s="1"/>
  <c r="CA297" i="3" s="1"/>
  <c r="CA302" i="3"/>
  <c r="CA301" i="3" s="1"/>
  <c r="CA300" i="3" s="1"/>
  <c r="CB308" i="3"/>
  <c r="CB307" i="3" s="1"/>
  <c r="CB306" i="3" s="1"/>
  <c r="CA312" i="3"/>
  <c r="CA311" i="3" s="1"/>
  <c r="BZ314" i="3"/>
  <c r="BX323" i="3"/>
  <c r="BX322" i="3" s="1"/>
  <c r="BX321" i="3" s="1"/>
  <c r="CA326" i="3"/>
  <c r="CA325" i="3" s="1"/>
  <c r="CA328" i="3"/>
  <c r="CA327" i="3" s="1"/>
  <c r="BZ330" i="3"/>
  <c r="BZ333" i="3"/>
  <c r="CB385" i="3"/>
  <c r="CB384" i="3" s="1"/>
  <c r="CB383" i="3" s="1"/>
  <c r="CB382" i="3" s="1"/>
  <c r="CB395" i="3"/>
  <c r="CB394" i="3" s="1"/>
  <c r="CB393" i="3" s="1"/>
  <c r="BZ401" i="3"/>
  <c r="BW402" i="3"/>
  <c r="BW405" i="3"/>
  <c r="BW404" i="3" s="1"/>
  <c r="BW403" i="3" s="1"/>
  <c r="BZ409" i="3"/>
  <c r="CA65" i="3"/>
  <c r="CA64" i="3" s="1"/>
  <c r="CC67" i="3"/>
  <c r="CC66" i="3" s="1"/>
  <c r="BZ70" i="3"/>
  <c r="BZ83" i="3"/>
  <c r="CC108" i="3"/>
  <c r="CC106" i="3" s="1"/>
  <c r="CC444" i="3"/>
  <c r="CC443" i="3" s="1"/>
  <c r="CC442" i="3" s="1"/>
  <c r="CC441" i="3" s="1"/>
  <c r="BX448" i="3"/>
  <c r="BX447" i="3" s="1"/>
  <c r="BX446" i="3" s="1"/>
  <c r="BX445" i="3" s="1"/>
  <c r="BX440" i="3" s="1"/>
  <c r="CC448" i="3"/>
  <c r="CC447" i="3" s="1"/>
  <c r="CC446" i="3" s="1"/>
  <c r="CC445" i="3" s="1"/>
  <c r="BX10" i="3"/>
  <c r="BZ12" i="3"/>
  <c r="BX73" i="3"/>
  <c r="BX72" i="3" s="1"/>
  <c r="BX71" i="3" s="1"/>
  <c r="CA76" i="3"/>
  <c r="CA75" i="3" s="1"/>
  <c r="CA74" i="3" s="1"/>
  <c r="BZ79" i="3"/>
  <c r="AF400" i="3"/>
  <c r="AF399" i="3" s="1"/>
  <c r="AF386" i="3" s="1"/>
  <c r="AI120" i="3"/>
  <c r="AI119" i="3" s="1"/>
  <c r="AI118" i="3" s="1"/>
  <c r="BC421" i="3"/>
  <c r="BC420" i="3" s="1"/>
  <c r="BH421" i="3"/>
  <c r="BH420" i="3" s="1"/>
  <c r="BC423" i="3"/>
  <c r="BC422" i="3" s="1"/>
  <c r="BE426" i="3"/>
  <c r="BE428" i="3"/>
  <c r="BC431" i="3"/>
  <c r="BC430" i="3" s="1"/>
  <c r="BC429" i="3" s="1"/>
  <c r="BH431" i="3"/>
  <c r="BH430" i="3" s="1"/>
  <c r="BH429" i="3" s="1"/>
  <c r="BE436" i="3"/>
  <c r="BF439" i="3"/>
  <c r="BF438" i="3" s="1"/>
  <c r="BF437" i="3" s="1"/>
  <c r="BE201" i="3"/>
  <c r="BC285" i="1"/>
  <c r="BC284" i="1" s="1"/>
  <c r="BC204" i="3"/>
  <c r="BC203" i="3" s="1"/>
  <c r="BC202" i="3" s="1"/>
  <c r="BH204" i="3"/>
  <c r="BH203" i="3" s="1"/>
  <c r="BH202" i="3" s="1"/>
  <c r="BF210" i="3"/>
  <c r="BF209" i="3" s="1"/>
  <c r="BF208" i="3" s="1"/>
  <c r="BE222" i="3"/>
  <c r="BB226" i="3"/>
  <c r="BB225" i="3" s="1"/>
  <c r="BB224" i="3" s="1"/>
  <c r="BH226" i="3"/>
  <c r="BH225" i="3" s="1"/>
  <c r="BH224" i="3" s="1"/>
  <c r="BB256" i="3"/>
  <c r="BB255" i="3" s="1"/>
  <c r="BB254" i="3" s="1"/>
  <c r="BH256" i="3"/>
  <c r="BH255" i="3" s="1"/>
  <c r="BH254" i="3" s="1"/>
  <c r="BH229" i="3"/>
  <c r="BH228" i="3" s="1"/>
  <c r="BH227" i="3" s="1"/>
  <c r="BC325" i="1"/>
  <c r="BC324" i="1" s="1"/>
  <c r="BC241" i="3"/>
  <c r="BC240" i="3" s="1"/>
  <c r="BC239" i="3" s="1"/>
  <c r="BH241" i="3"/>
  <c r="BH240" i="3" s="1"/>
  <c r="BH239" i="3" s="1"/>
  <c r="BG244" i="3"/>
  <c r="BG243" i="3" s="1"/>
  <c r="BG242" i="3" s="1"/>
  <c r="BE262" i="3"/>
  <c r="BF247" i="3"/>
  <c r="BF246" i="3" s="1"/>
  <c r="BF245" i="3" s="1"/>
  <c r="BH250" i="3"/>
  <c r="BH249" i="3" s="1"/>
  <c r="BH248" i="3" s="1"/>
  <c r="BF268" i="3"/>
  <c r="BF267" i="3" s="1"/>
  <c r="BF266" i="3" s="1"/>
  <c r="BF287" i="3"/>
  <c r="BF286" i="3" s="1"/>
  <c r="BF285" i="3" s="1"/>
  <c r="BH299" i="3"/>
  <c r="BH298" i="3" s="1"/>
  <c r="BH297" i="3" s="1"/>
  <c r="BH302" i="3"/>
  <c r="BH301" i="3" s="1"/>
  <c r="BH300" i="3" s="1"/>
  <c r="BG308" i="3"/>
  <c r="BG307" i="3" s="1"/>
  <c r="BG306" i="3" s="1"/>
  <c r="BC312" i="3"/>
  <c r="BC311" i="3" s="1"/>
  <c r="BH312" i="3"/>
  <c r="BH311" i="3" s="1"/>
  <c r="BC314" i="3"/>
  <c r="BC313" i="3" s="1"/>
  <c r="BH323" i="3"/>
  <c r="BH322" i="3" s="1"/>
  <c r="BH321" i="3" s="1"/>
  <c r="BF328" i="3"/>
  <c r="BF327" i="3" s="1"/>
  <c r="BF330" i="3"/>
  <c r="BF329" i="3" s="1"/>
  <c r="BG333" i="3"/>
  <c r="BG332" i="3" s="1"/>
  <c r="BG331" i="3" s="1"/>
  <c r="BG385" i="3"/>
  <c r="BG384" i="3" s="1"/>
  <c r="BG383" i="3" s="1"/>
  <c r="BG382" i="3" s="1"/>
  <c r="BE395" i="3"/>
  <c r="BE402" i="3"/>
  <c r="BE405" i="3"/>
  <c r="BG409" i="3"/>
  <c r="BG408" i="3" s="1"/>
  <c r="BG407" i="3" s="1"/>
  <c r="BH65" i="3"/>
  <c r="BH64" i="3" s="1"/>
  <c r="BD70" i="3"/>
  <c r="BD69" i="3" s="1"/>
  <c r="BD68" i="3" s="1"/>
  <c r="BH83" i="3"/>
  <c r="BH82" i="3" s="1"/>
  <c r="BH81" i="3" s="1"/>
  <c r="BH80" i="3" s="1"/>
  <c r="BH108" i="3"/>
  <c r="BH107" i="3" s="1"/>
  <c r="BE448" i="3"/>
  <c r="BF10" i="3"/>
  <c r="BH12" i="3"/>
  <c r="BH11" i="3" s="1"/>
  <c r="BF76" i="3"/>
  <c r="BF75" i="3" s="1"/>
  <c r="BF74" i="3" s="1"/>
  <c r="BG79" i="3"/>
  <c r="BG78" i="3" s="1"/>
  <c r="BG77" i="3" s="1"/>
  <c r="BX31" i="1"/>
  <c r="BX30" i="1" s="1"/>
  <c r="BX36" i="3"/>
  <c r="BX35" i="3" s="1"/>
  <c r="BX34" i="3" s="1"/>
  <c r="CA41" i="3"/>
  <c r="CA40" i="3" s="1"/>
  <c r="BZ45" i="3"/>
  <c r="BZ48" i="3"/>
  <c r="BZ51" i="3"/>
  <c r="CA54" i="3"/>
  <c r="CA53" i="3" s="1"/>
  <c r="CA52" i="3" s="1"/>
  <c r="BW56" i="1"/>
  <c r="BW55" i="1" s="1"/>
  <c r="BW61" i="3"/>
  <c r="BW60" i="3" s="1"/>
  <c r="BW59" i="3" s="1"/>
  <c r="BW58" i="3" s="1"/>
  <c r="BZ87" i="3"/>
  <c r="BX96" i="3"/>
  <c r="BX95" i="3" s="1"/>
  <c r="BX94" i="3" s="1"/>
  <c r="BZ90" i="3"/>
  <c r="BZ102" i="3"/>
  <c r="CB105" i="3"/>
  <c r="CB104" i="3" s="1"/>
  <c r="CB103" i="3" s="1"/>
  <c r="CA113" i="3"/>
  <c r="CA112" i="3" s="1"/>
  <c r="BZ86" i="1"/>
  <c r="CH86" i="1" s="1"/>
  <c r="BV115" i="3"/>
  <c r="BV114" i="3" s="1"/>
  <c r="BZ117" i="3"/>
  <c r="BX122" i="3"/>
  <c r="BX121" i="3" s="1"/>
  <c r="BZ124" i="3"/>
  <c r="CA126" i="3"/>
  <c r="CA125" i="3" s="1"/>
  <c r="CC134" i="3"/>
  <c r="CC133" i="3" s="1"/>
  <c r="CC132" i="3" s="1"/>
  <c r="CC131" i="3" s="1"/>
  <c r="BX141" i="3"/>
  <c r="BX140" i="3" s="1"/>
  <c r="BX139" i="3" s="1"/>
  <c r="CC141" i="3"/>
  <c r="CC140" i="3" s="1"/>
  <c r="CC139" i="3" s="1"/>
  <c r="CA145" i="3"/>
  <c r="CA144" i="3" s="1"/>
  <c r="CA143" i="3" s="1"/>
  <c r="CA142" i="3" s="1"/>
  <c r="CA163" i="3"/>
  <c r="CA162" i="3" s="1"/>
  <c r="CA161" i="3" s="1"/>
  <c r="CC167" i="3"/>
  <c r="CC166" i="3" s="1"/>
  <c r="CC165" i="3" s="1"/>
  <c r="BZ170" i="3"/>
  <c r="BZ176" i="3"/>
  <c r="CA179" i="3"/>
  <c r="CA178" i="3" s="1"/>
  <c r="CA177" i="3" s="1"/>
  <c r="CA182" i="3"/>
  <c r="CA181" i="3" s="1"/>
  <c r="CA180" i="3" s="1"/>
  <c r="CC186" i="3"/>
  <c r="CC185" i="3" s="1"/>
  <c r="CC184" i="3" s="1"/>
  <c r="CC183" i="3" s="1"/>
  <c r="CB190" i="3"/>
  <c r="BZ278" i="3"/>
  <c r="BX183" i="1"/>
  <c r="BX182" i="1" s="1"/>
  <c r="BX169" i="1" s="1"/>
  <c r="CB284" i="3"/>
  <c r="CB283" i="3" s="1"/>
  <c r="CB282" i="3" s="1"/>
  <c r="BW341" i="3"/>
  <c r="BW340" i="3" s="1"/>
  <c r="BW339" i="3" s="1"/>
  <c r="CC341" i="3"/>
  <c r="CC340" i="3" s="1"/>
  <c r="CC339" i="3" s="1"/>
  <c r="CA344" i="3"/>
  <c r="CA343" i="3" s="1"/>
  <c r="CA342" i="3" s="1"/>
  <c r="CA347" i="3"/>
  <c r="CA346" i="3" s="1"/>
  <c r="CA345" i="3" s="1"/>
  <c r="CA350" i="3"/>
  <c r="CA349" i="3" s="1"/>
  <c r="CA352" i="3"/>
  <c r="CA351" i="3" s="1"/>
  <c r="CC372" i="3"/>
  <c r="CC371" i="3" s="1"/>
  <c r="CC370" i="3" s="1"/>
  <c r="BZ206" i="1"/>
  <c r="BV355" i="3"/>
  <c r="BV354" i="3" s="1"/>
  <c r="BY357" i="3"/>
  <c r="BY356" i="3" s="1"/>
  <c r="CB360" i="3"/>
  <c r="CB359" i="3" s="1"/>
  <c r="CB358" i="3" s="1"/>
  <c r="CA363" i="3"/>
  <c r="CA362" i="3" s="1"/>
  <c r="CA361" i="3" s="1"/>
  <c r="CC369" i="3"/>
  <c r="CC368" i="3" s="1"/>
  <c r="CC367" i="3" s="1"/>
  <c r="BZ376" i="3"/>
  <c r="CA381" i="3"/>
  <c r="CA380" i="3" s="1"/>
  <c r="CA379" i="3" s="1"/>
  <c r="CA378" i="3" s="1"/>
  <c r="BW389" i="3"/>
  <c r="BW388" i="3" s="1"/>
  <c r="BW387" i="3" s="1"/>
  <c r="BZ392" i="3"/>
  <c r="CC421" i="3"/>
  <c r="CC420" i="3" s="1"/>
  <c r="CC423" i="3"/>
  <c r="CC422" i="3" s="1"/>
  <c r="CA426" i="3"/>
  <c r="CA425" i="3" s="1"/>
  <c r="CA428" i="3"/>
  <c r="CA427" i="3" s="1"/>
  <c r="CA431" i="3"/>
  <c r="CA430" i="3" s="1"/>
  <c r="CA429" i="3" s="1"/>
  <c r="CA434" i="3"/>
  <c r="CA433" i="3" s="1"/>
  <c r="CB436" i="3"/>
  <c r="CB435" i="3" s="1"/>
  <c r="CC439" i="3"/>
  <c r="CC438" i="3" s="1"/>
  <c r="CC437" i="3" s="1"/>
  <c r="BZ201" i="3"/>
  <c r="CC204" i="3"/>
  <c r="CC203" i="3" s="1"/>
  <c r="CC202" i="3" s="1"/>
  <c r="CC210" i="3"/>
  <c r="CC209" i="3" s="1"/>
  <c r="CC208" i="3" s="1"/>
  <c r="BZ222" i="3"/>
  <c r="BW300" i="1"/>
  <c r="BW299" i="1" s="1"/>
  <c r="BW216" i="3"/>
  <c r="BW215" i="3" s="1"/>
  <c r="BW214" i="3" s="1"/>
  <c r="BZ226" i="3"/>
  <c r="BW256" i="3"/>
  <c r="BW255" i="3" s="1"/>
  <c r="BW254" i="3" s="1"/>
  <c r="CC256" i="3"/>
  <c r="CC255" i="3" s="1"/>
  <c r="CC254" i="3" s="1"/>
  <c r="CC241" i="3"/>
  <c r="CC240" i="3" s="1"/>
  <c r="CC239" i="3" s="1"/>
  <c r="CA244" i="3"/>
  <c r="CA243" i="3" s="1"/>
  <c r="CA242" i="3" s="1"/>
  <c r="BZ262" i="3"/>
  <c r="CA247" i="3"/>
  <c r="CA246" i="3" s="1"/>
  <c r="CA245" i="3" s="1"/>
  <c r="CB268" i="3"/>
  <c r="CB267" i="3" s="1"/>
  <c r="CB266" i="3" s="1"/>
  <c r="BX356" i="1"/>
  <c r="BX355" i="1" s="1"/>
  <c r="BX287" i="3"/>
  <c r="BX286" i="3" s="1"/>
  <c r="BX285" i="3" s="1"/>
  <c r="CC299" i="3"/>
  <c r="CC298" i="3" s="1"/>
  <c r="CC297" i="3" s="1"/>
  <c r="CC302" i="3"/>
  <c r="CC301" i="3" s="1"/>
  <c r="CC300" i="3" s="1"/>
  <c r="CC308" i="3"/>
  <c r="CC307" i="3" s="1"/>
  <c r="CC306" i="3" s="1"/>
  <c r="CA314" i="3"/>
  <c r="CA313" i="3" s="1"/>
  <c r="BZ323" i="3"/>
  <c r="CC326" i="3"/>
  <c r="CC325" i="3" s="1"/>
  <c r="BX394" i="1"/>
  <c r="CA330" i="3"/>
  <c r="CA329" i="3" s="1"/>
  <c r="CB333" i="3"/>
  <c r="CB332" i="3" s="1"/>
  <c r="CB331" i="3" s="1"/>
  <c r="CC385" i="3"/>
  <c r="CC384" i="3" s="1"/>
  <c r="CC383" i="3" s="1"/>
  <c r="CC382" i="3" s="1"/>
  <c r="CC395" i="3"/>
  <c r="CC394" i="3" s="1"/>
  <c r="CC393" i="3" s="1"/>
  <c r="BZ402" i="3"/>
  <c r="BZ405" i="3"/>
  <c r="CB409" i="3"/>
  <c r="CB408" i="3" s="1"/>
  <c r="CB407" i="3" s="1"/>
  <c r="CC65" i="3"/>
  <c r="CC64" i="3" s="1"/>
  <c r="BX67" i="3"/>
  <c r="BX66" i="3" s="1"/>
  <c r="CA70" i="3"/>
  <c r="CA69" i="3" s="1"/>
  <c r="CA68" i="3" s="1"/>
  <c r="CA83" i="3"/>
  <c r="CA82" i="3" s="1"/>
  <c r="CA81" i="3" s="1"/>
  <c r="CA80" i="3" s="1"/>
  <c r="BW449" i="1"/>
  <c r="BW448" i="1" s="1"/>
  <c r="BW444" i="3"/>
  <c r="BW443" i="3" s="1"/>
  <c r="BW442" i="3" s="1"/>
  <c r="BW441" i="3" s="1"/>
  <c r="BW440" i="3" s="1"/>
  <c r="BZ448" i="3"/>
  <c r="BZ10" i="3"/>
  <c r="CA12" i="3"/>
  <c r="CA11" i="3" s="1"/>
  <c r="BZ73" i="3"/>
  <c r="CA79" i="3"/>
  <c r="CA78" i="3" s="1"/>
  <c r="CA77" i="3" s="1"/>
  <c r="AF440" i="3"/>
  <c r="AH432" i="3"/>
  <c r="AI400" i="3"/>
  <c r="AI399" i="3" s="1"/>
  <c r="AI386" i="3" s="1"/>
  <c r="AI310" i="3"/>
  <c r="AI309" i="3" s="1"/>
  <c r="BE360" i="3"/>
  <c r="BF363" i="3"/>
  <c r="BF362" i="3" s="1"/>
  <c r="BF361" i="3" s="1"/>
  <c r="BH369" i="3"/>
  <c r="BH368" i="3" s="1"/>
  <c r="BH367" i="3" s="1"/>
  <c r="BE376" i="3"/>
  <c r="BF381" i="3"/>
  <c r="BF380" i="3" s="1"/>
  <c r="BF379" i="3" s="1"/>
  <c r="BF378" i="3" s="1"/>
  <c r="BG389" i="3"/>
  <c r="BG388" i="3" s="1"/>
  <c r="BG387" i="3" s="1"/>
  <c r="BF392" i="3"/>
  <c r="BF391" i="3" s="1"/>
  <c r="BF390" i="3" s="1"/>
  <c r="BE421" i="3"/>
  <c r="BE423" i="3"/>
  <c r="BF426" i="3"/>
  <c r="BF425" i="3" s="1"/>
  <c r="BF428" i="3"/>
  <c r="BF427" i="3" s="1"/>
  <c r="BE431" i="3"/>
  <c r="BD271" i="1"/>
  <c r="BD270" i="1" s="1"/>
  <c r="BA434" i="3"/>
  <c r="BA433" i="3" s="1"/>
  <c r="BF436" i="3"/>
  <c r="BF435" i="3" s="1"/>
  <c r="BG439" i="3"/>
  <c r="BG438" i="3" s="1"/>
  <c r="BG437" i="3" s="1"/>
  <c r="BG201" i="3"/>
  <c r="BG200" i="3" s="1"/>
  <c r="BG199" i="3" s="1"/>
  <c r="BE204" i="3"/>
  <c r="BC207" i="3"/>
  <c r="BC206" i="3" s="1"/>
  <c r="BC205" i="3" s="1"/>
  <c r="BH207" i="3"/>
  <c r="BH206" i="3" s="1"/>
  <c r="BH205" i="3" s="1"/>
  <c r="BH210" i="3"/>
  <c r="BH209" i="3" s="1"/>
  <c r="BH208" i="3" s="1"/>
  <c r="BF222" i="3"/>
  <c r="BF221" i="3" s="1"/>
  <c r="BF220" i="3" s="1"/>
  <c r="BB310" i="1"/>
  <c r="BB309" i="1" s="1"/>
  <c r="BE226" i="3"/>
  <c r="BA339" i="1"/>
  <c r="BB340" i="1"/>
  <c r="BB339" i="1" s="1"/>
  <c r="BE256" i="3"/>
  <c r="BC313" i="1"/>
  <c r="BC312" i="1" s="1"/>
  <c r="BC229" i="3"/>
  <c r="BC228" i="3" s="1"/>
  <c r="BC227" i="3" s="1"/>
  <c r="BE241" i="3"/>
  <c r="BH244" i="3"/>
  <c r="BH243" i="3" s="1"/>
  <c r="BH242" i="3" s="1"/>
  <c r="BF262" i="3"/>
  <c r="BF261" i="3" s="1"/>
  <c r="BF260" i="3" s="1"/>
  <c r="BG247" i="3"/>
  <c r="BG246" i="3" s="1"/>
  <c r="BG245" i="3" s="1"/>
  <c r="BB253" i="3"/>
  <c r="BB252" i="3" s="1"/>
  <c r="BB251" i="3" s="1"/>
  <c r="BG268" i="3"/>
  <c r="BG267" i="3" s="1"/>
  <c r="BG266" i="3" s="1"/>
  <c r="BC299" i="3"/>
  <c r="BC298" i="3" s="1"/>
  <c r="BC297" i="3" s="1"/>
  <c r="BG372" i="1"/>
  <c r="BC302" i="3"/>
  <c r="BC301" i="3" s="1"/>
  <c r="BC300" i="3" s="1"/>
  <c r="BB377" i="1"/>
  <c r="BB376" i="1" s="1"/>
  <c r="BB308" i="3"/>
  <c r="BB307" i="3" s="1"/>
  <c r="BB306" i="3" s="1"/>
  <c r="BH308" i="3"/>
  <c r="BH307" i="3" s="1"/>
  <c r="BH306" i="3" s="1"/>
  <c r="BE312" i="3"/>
  <c r="BE314" i="3"/>
  <c r="BC323" i="3"/>
  <c r="BC322" i="3" s="1"/>
  <c r="BC321" i="3" s="1"/>
  <c r="BC326" i="3"/>
  <c r="BC325" i="3" s="1"/>
  <c r="BH326" i="3"/>
  <c r="BH325" i="3" s="1"/>
  <c r="BH330" i="3"/>
  <c r="BH329" i="3" s="1"/>
  <c r="BH333" i="3"/>
  <c r="BH332" i="3" s="1"/>
  <c r="BH331" i="3" s="1"/>
  <c r="BH385" i="3"/>
  <c r="BH384" i="3" s="1"/>
  <c r="BH383" i="3" s="1"/>
  <c r="BH382" i="3" s="1"/>
  <c r="BG401" i="3"/>
  <c r="BG402" i="3"/>
  <c r="BG405" i="3"/>
  <c r="BG404" i="3" s="1"/>
  <c r="BG403" i="3" s="1"/>
  <c r="BH409" i="3"/>
  <c r="BH408" i="3" s="1"/>
  <c r="BH407" i="3" s="1"/>
  <c r="BH406" i="3" s="1"/>
  <c r="BC65" i="3"/>
  <c r="BC64" i="3" s="1"/>
  <c r="BC67" i="3"/>
  <c r="BC66" i="3" s="1"/>
  <c r="BH67" i="3"/>
  <c r="BH66" i="3" s="1"/>
  <c r="BE70" i="3"/>
  <c r="BC83" i="3"/>
  <c r="BC82" i="3" s="1"/>
  <c r="BC81" i="3" s="1"/>
  <c r="BC80" i="3" s="1"/>
  <c r="BG444" i="3"/>
  <c r="BG443" i="3" s="1"/>
  <c r="BG442" i="3" s="1"/>
  <c r="BG441" i="3" s="1"/>
  <c r="BF448" i="3"/>
  <c r="BF447" i="3" s="1"/>
  <c r="BF446" i="3" s="1"/>
  <c r="BF445" i="3" s="1"/>
  <c r="BH10" i="3"/>
  <c r="BC12" i="3"/>
  <c r="BC11" i="3" s="1"/>
  <c r="BC73" i="3"/>
  <c r="BC72" i="3" s="1"/>
  <c r="BC71" i="3" s="1"/>
  <c r="BH73" i="3"/>
  <c r="BH72" i="3" s="1"/>
  <c r="BH71" i="3" s="1"/>
  <c r="BH76" i="3"/>
  <c r="BH75" i="3" s="1"/>
  <c r="BH74" i="3" s="1"/>
  <c r="BZ36" i="3"/>
  <c r="BX39" i="3"/>
  <c r="BX38" i="3" s="1"/>
  <c r="CC39" i="3"/>
  <c r="CC38" i="3" s="1"/>
  <c r="BX40" i="1"/>
  <c r="BX33" i="1" s="1"/>
  <c r="CA45" i="3"/>
  <c r="CA44" i="3" s="1"/>
  <c r="CA48" i="3"/>
  <c r="CA47" i="3" s="1"/>
  <c r="CA46" i="3" s="1"/>
  <c r="BZ53" i="1"/>
  <c r="BV57" i="3"/>
  <c r="BV56" i="3" s="1"/>
  <c r="BV55" i="3" s="1"/>
  <c r="BZ61" i="3"/>
  <c r="CB87" i="3"/>
  <c r="CB86" i="3" s="1"/>
  <c r="CB85" i="3" s="1"/>
  <c r="BX93" i="3"/>
  <c r="BX92" i="3" s="1"/>
  <c r="BX91" i="3" s="1"/>
  <c r="CC93" i="3"/>
  <c r="CC92" i="3" s="1"/>
  <c r="CC91" i="3" s="1"/>
  <c r="BZ96" i="3"/>
  <c r="BX72" i="1"/>
  <c r="BX71" i="1" s="1"/>
  <c r="BX99" i="3"/>
  <c r="BX98" i="3" s="1"/>
  <c r="BX97" i="3" s="1"/>
  <c r="CC99" i="3"/>
  <c r="CC98" i="3" s="1"/>
  <c r="CC97" i="3" s="1"/>
  <c r="CA90" i="3"/>
  <c r="CA89" i="3" s="1"/>
  <c r="CA88" i="3" s="1"/>
  <c r="CA102" i="3"/>
  <c r="CA101" i="3" s="1"/>
  <c r="CA100" i="3" s="1"/>
  <c r="BW78" i="1"/>
  <c r="BW77" i="1" s="1"/>
  <c r="BW105" i="3"/>
  <c r="BW104" i="3" s="1"/>
  <c r="BW103" i="3" s="1"/>
  <c r="CC105" i="3"/>
  <c r="CC104" i="3" s="1"/>
  <c r="CC103" i="3" s="1"/>
  <c r="BV113" i="3"/>
  <c r="BV112" i="3" s="1"/>
  <c r="CB113" i="3"/>
  <c r="CB112" i="3" s="1"/>
  <c r="CA115" i="3"/>
  <c r="CA114" i="3" s="1"/>
  <c r="BZ122" i="3"/>
  <c r="CA124" i="3"/>
  <c r="CA123" i="3" s="1"/>
  <c r="CC126" i="3"/>
  <c r="CC125" i="3" s="1"/>
  <c r="BX129" i="3"/>
  <c r="BX128" i="3" s="1"/>
  <c r="BX127" i="3" s="1"/>
  <c r="CC129" i="3"/>
  <c r="CC128" i="3" s="1"/>
  <c r="CC127" i="3" s="1"/>
  <c r="BW134" i="3"/>
  <c r="BW133" i="3" s="1"/>
  <c r="BW132" i="3" s="1"/>
  <c r="BW131" i="3" s="1"/>
  <c r="BX108" i="1"/>
  <c r="BX107" i="1" s="1"/>
  <c r="BX138" i="3"/>
  <c r="BX137" i="3" s="1"/>
  <c r="BX136" i="3" s="1"/>
  <c r="CC138" i="3"/>
  <c r="CC137" i="3" s="1"/>
  <c r="CC136" i="3" s="1"/>
  <c r="BZ141" i="3"/>
  <c r="BX157" i="3"/>
  <c r="BX156" i="3" s="1"/>
  <c r="BX155" i="3" s="1"/>
  <c r="CC157" i="3"/>
  <c r="CC156" i="3" s="1"/>
  <c r="CC155" i="3" s="1"/>
  <c r="BX167" i="3"/>
  <c r="BX166" i="3" s="1"/>
  <c r="BX165" i="3" s="1"/>
  <c r="CA170" i="3"/>
  <c r="CA169" i="3" s="1"/>
  <c r="CA168" i="3" s="1"/>
  <c r="CA176" i="3"/>
  <c r="CA175" i="3" s="1"/>
  <c r="CA174" i="3" s="1"/>
  <c r="CB179" i="3"/>
  <c r="CB178" i="3" s="1"/>
  <c r="CB177" i="3" s="1"/>
  <c r="CB182" i="3"/>
  <c r="CB181" i="3" s="1"/>
  <c r="CB180" i="3" s="1"/>
  <c r="BZ186" i="3"/>
  <c r="CC190" i="3"/>
  <c r="BX275" i="3"/>
  <c r="BX274" i="3" s="1"/>
  <c r="BX273" i="3" s="1"/>
  <c r="CC275" i="3"/>
  <c r="CC274" i="3" s="1"/>
  <c r="CC273" i="3" s="1"/>
  <c r="CA278" i="3"/>
  <c r="CA277" i="3" s="1"/>
  <c r="CA276" i="3" s="1"/>
  <c r="BW186" i="1"/>
  <c r="BW185" i="1" s="1"/>
  <c r="BW284" i="3"/>
  <c r="BW283" i="3" s="1"/>
  <c r="BW282" i="3" s="1"/>
  <c r="CC284" i="3"/>
  <c r="CC283" i="3" s="1"/>
  <c r="CC282" i="3" s="1"/>
  <c r="BW191" i="1"/>
  <c r="BW190" i="1" s="1"/>
  <c r="BZ341" i="3"/>
  <c r="CC344" i="3"/>
  <c r="CC343" i="3" s="1"/>
  <c r="CC342" i="3" s="1"/>
  <c r="CC347" i="3"/>
  <c r="CC346" i="3" s="1"/>
  <c r="CC345" i="3" s="1"/>
  <c r="CC350" i="3"/>
  <c r="CC349" i="3" s="1"/>
  <c r="BX372" i="3"/>
  <c r="BX371" i="3" s="1"/>
  <c r="BX370" i="3" s="1"/>
  <c r="BV205" i="1"/>
  <c r="BY206" i="1"/>
  <c r="BY205" i="1" s="1"/>
  <c r="CC360" i="3"/>
  <c r="CC359" i="3" s="1"/>
  <c r="CC358" i="3" s="1"/>
  <c r="CB363" i="3"/>
  <c r="CB362" i="3" s="1"/>
  <c r="CB361" i="3" s="1"/>
  <c r="BZ369" i="3"/>
  <c r="CA376" i="3"/>
  <c r="CA375" i="3" s="1"/>
  <c r="CA374" i="3" s="1"/>
  <c r="CA373" i="3" s="1"/>
  <c r="BZ389" i="3"/>
  <c r="CA392" i="3"/>
  <c r="CA391" i="3" s="1"/>
  <c r="CA390" i="3" s="1"/>
  <c r="BX421" i="3"/>
  <c r="BX420" i="3" s="1"/>
  <c r="BX423" i="3"/>
  <c r="BX422" i="3" s="1"/>
  <c r="CC428" i="3"/>
  <c r="CC427" i="3" s="1"/>
  <c r="CC431" i="3"/>
  <c r="CC430" i="3" s="1"/>
  <c r="CC429" i="3" s="1"/>
  <c r="CB434" i="3"/>
  <c r="CB433" i="3" s="1"/>
  <c r="BZ273" i="1"/>
  <c r="BV436" i="3"/>
  <c r="BV435" i="3" s="1"/>
  <c r="BZ439" i="3"/>
  <c r="BX285" i="1"/>
  <c r="BX284" i="1" s="1"/>
  <c r="BX204" i="3"/>
  <c r="BX203" i="3" s="1"/>
  <c r="BX202" i="3" s="1"/>
  <c r="BX207" i="3"/>
  <c r="BX206" i="3" s="1"/>
  <c r="BX205" i="3" s="1"/>
  <c r="CC207" i="3"/>
  <c r="CC206" i="3" s="1"/>
  <c r="CC205" i="3" s="1"/>
  <c r="BX210" i="3"/>
  <c r="BX209" i="3" s="1"/>
  <c r="BX208" i="3" s="1"/>
  <c r="CA222" i="3"/>
  <c r="CA221" i="3" s="1"/>
  <c r="CA220" i="3" s="1"/>
  <c r="BW340" i="1"/>
  <c r="BW339" i="1" s="1"/>
  <c r="BZ256" i="3"/>
  <c r="BX313" i="1"/>
  <c r="BX229" i="3"/>
  <c r="BX228" i="3" s="1"/>
  <c r="BX227" i="3" s="1"/>
  <c r="CC229" i="3"/>
  <c r="CC228" i="3" s="1"/>
  <c r="CC227" i="3" s="1"/>
  <c r="BX325" i="1"/>
  <c r="BX324" i="1" s="1"/>
  <c r="BX241" i="3"/>
  <c r="BX240" i="3" s="1"/>
  <c r="BX239" i="3" s="1"/>
  <c r="CB244" i="3"/>
  <c r="CB243" i="3" s="1"/>
  <c r="CB242" i="3" s="1"/>
  <c r="CA262" i="3"/>
  <c r="CA261" i="3" s="1"/>
  <c r="CA260" i="3" s="1"/>
  <c r="CB247" i="3"/>
  <c r="CB246" i="3" s="1"/>
  <c r="CB245" i="3" s="1"/>
  <c r="CC250" i="3"/>
  <c r="CC249" i="3" s="1"/>
  <c r="CC248" i="3" s="1"/>
  <c r="BW337" i="1"/>
  <c r="BW336" i="1" s="1"/>
  <c r="CC268" i="3"/>
  <c r="CC267" i="3" s="1"/>
  <c r="CC266" i="3" s="1"/>
  <c r="BX299" i="3"/>
  <c r="BX298" i="3" s="1"/>
  <c r="BX297" i="3" s="1"/>
  <c r="BX371" i="1"/>
  <c r="BX302" i="3"/>
  <c r="BX301" i="3" s="1"/>
  <c r="BX300" i="3" s="1"/>
  <c r="BW377" i="1"/>
  <c r="BW308" i="3"/>
  <c r="BW307" i="3" s="1"/>
  <c r="BW306" i="3" s="1"/>
  <c r="BX312" i="3"/>
  <c r="BX311" i="3" s="1"/>
  <c r="CC312" i="3"/>
  <c r="CC311" i="3" s="1"/>
  <c r="CC314" i="3"/>
  <c r="CC313" i="3" s="1"/>
  <c r="CA323" i="3"/>
  <c r="CA322" i="3" s="1"/>
  <c r="CA321" i="3" s="1"/>
  <c r="BX326" i="3"/>
  <c r="BX325" i="3" s="1"/>
  <c r="BX328" i="3"/>
  <c r="BX327" i="3" s="1"/>
  <c r="CC328" i="3"/>
  <c r="CC327" i="3" s="1"/>
  <c r="CC330" i="3"/>
  <c r="CC329" i="3" s="1"/>
  <c r="CC333" i="3"/>
  <c r="CC332" i="3" s="1"/>
  <c r="CC331" i="3" s="1"/>
  <c r="BW385" i="3"/>
  <c r="BW384" i="3" s="1"/>
  <c r="BW383" i="3" s="1"/>
  <c r="BW382" i="3" s="1"/>
  <c r="BW411" i="1"/>
  <c r="BW395" i="3"/>
  <c r="BW394" i="3" s="1"/>
  <c r="BW393" i="3" s="1"/>
  <c r="CB401" i="3"/>
  <c r="CB402" i="3"/>
  <c r="CB405" i="3"/>
  <c r="CB404" i="3" s="1"/>
  <c r="CB403" i="3" s="1"/>
  <c r="CC409" i="3"/>
  <c r="CC408" i="3" s="1"/>
  <c r="CC407" i="3" s="1"/>
  <c r="CC406" i="3" s="1"/>
  <c r="BX431" i="1"/>
  <c r="BX65" i="3"/>
  <c r="BX64" i="3" s="1"/>
  <c r="BZ67" i="3"/>
  <c r="BV70" i="3"/>
  <c r="BV69" i="3" s="1"/>
  <c r="BV68" i="3" s="1"/>
  <c r="CB70" i="3"/>
  <c r="CB69" i="3" s="1"/>
  <c r="CB68" i="3" s="1"/>
  <c r="CC83" i="3"/>
  <c r="CC82" i="3" s="1"/>
  <c r="CC81" i="3" s="1"/>
  <c r="CC80" i="3" s="1"/>
  <c r="CA108" i="3"/>
  <c r="BZ444" i="3"/>
  <c r="BX453" i="1"/>
  <c r="BX452" i="1" s="1"/>
  <c r="BX451" i="1" s="1"/>
  <c r="CA448" i="3"/>
  <c r="CA447" i="3" s="1"/>
  <c r="CA446" i="3" s="1"/>
  <c r="CA445" i="3" s="1"/>
  <c r="CA10" i="3"/>
  <c r="CC12" i="3"/>
  <c r="CC11" i="3" s="1"/>
  <c r="CA73" i="3"/>
  <c r="CA72" i="3" s="1"/>
  <c r="CA71" i="3" s="1"/>
  <c r="BX76" i="3"/>
  <c r="BX75" i="3" s="1"/>
  <c r="BX74" i="3" s="1"/>
  <c r="CC76" i="3"/>
  <c r="CC75" i="3" s="1"/>
  <c r="CC74" i="3" s="1"/>
  <c r="CB79" i="3"/>
  <c r="CB78" i="3" s="1"/>
  <c r="CB77" i="3" s="1"/>
  <c r="AG432" i="3"/>
  <c r="AF419" i="3"/>
  <c r="AG63" i="3"/>
  <c r="AG62" i="3" s="1"/>
  <c r="BB120" i="3"/>
  <c r="BB119" i="3" s="1"/>
  <c r="BB118" i="3" s="1"/>
  <c r="BY348" i="3"/>
  <c r="BA440" i="3"/>
  <c r="BA400" i="3"/>
  <c r="BA399" i="3" s="1"/>
  <c r="BA386" i="3" s="1"/>
  <c r="BD400" i="3"/>
  <c r="BD399" i="3" s="1"/>
  <c r="BD386" i="3" s="1"/>
  <c r="AF63" i="3"/>
  <c r="BC400" i="3"/>
  <c r="BC399" i="3" s="1"/>
  <c r="BC386" i="3" s="1"/>
  <c r="BX400" i="3"/>
  <c r="BX399" i="3" s="1"/>
  <c r="BX386" i="3" s="1"/>
  <c r="BV400" i="3"/>
  <c r="BV399" i="3" s="1"/>
  <c r="BV386" i="3" s="1"/>
  <c r="BA120" i="3"/>
  <c r="BA119" i="3" s="1"/>
  <c r="BA118" i="3" s="1"/>
  <c r="BW348" i="3"/>
  <c r="BW324" i="3"/>
  <c r="BW315" i="3" s="1"/>
  <c r="BW63" i="3"/>
  <c r="BW62" i="3" s="1"/>
  <c r="BY120" i="3"/>
  <c r="BY119" i="3" s="1"/>
  <c r="BY118" i="3" s="1"/>
  <c r="BV63" i="3"/>
  <c r="BW419" i="3"/>
  <c r="BV440" i="3"/>
  <c r="BV419" i="3"/>
  <c r="BY440" i="3"/>
  <c r="BY419" i="3"/>
  <c r="BW353" i="3"/>
  <c r="BY324" i="3"/>
  <c r="BY315" i="3" s="1"/>
  <c r="BV310" i="3"/>
  <c r="BV309" i="3" s="1"/>
  <c r="BY310" i="3"/>
  <c r="BY309" i="3" s="1"/>
  <c r="BV348" i="3"/>
  <c r="BV324" i="3"/>
  <c r="BV315" i="3" s="1"/>
  <c r="BW310" i="3"/>
  <c r="BW309" i="3" s="1"/>
  <c r="BW135" i="3"/>
  <c r="BW120" i="3"/>
  <c r="BW119" i="3" s="1"/>
  <c r="BW118" i="3" s="1"/>
  <c r="BX111" i="3"/>
  <c r="BX110" i="3" s="1"/>
  <c r="BX109" i="3" s="1"/>
  <c r="BY107" i="3"/>
  <c r="BY106" i="3"/>
  <c r="BY84" i="3" s="1"/>
  <c r="BV135" i="3"/>
  <c r="BW107" i="3"/>
  <c r="BV120" i="3"/>
  <c r="BV119" i="3" s="1"/>
  <c r="BV118" i="3" s="1"/>
  <c r="BV107" i="3"/>
  <c r="BY63" i="3"/>
  <c r="BA419" i="3"/>
  <c r="BA348" i="3"/>
  <c r="BD440" i="3"/>
  <c r="BD419" i="3"/>
  <c r="BD348" i="3"/>
  <c r="BC353" i="3"/>
  <c r="BB419" i="3"/>
  <c r="BB353" i="3"/>
  <c r="BB348" i="3"/>
  <c r="BB324" i="3"/>
  <c r="BB315" i="3" s="1"/>
  <c r="BB310" i="3"/>
  <c r="BB309" i="3" s="1"/>
  <c r="BA324" i="3"/>
  <c r="BA315" i="3" s="1"/>
  <c r="BA310" i="3"/>
  <c r="BA309" i="3" s="1"/>
  <c r="BD324" i="3"/>
  <c r="BD315" i="3" s="1"/>
  <c r="BD310" i="3"/>
  <c r="BD309" i="3" s="1"/>
  <c r="BD135" i="3"/>
  <c r="BB135" i="3"/>
  <c r="BD120" i="3"/>
  <c r="BD119" i="3" s="1"/>
  <c r="BD118" i="3" s="1"/>
  <c r="BA107" i="3"/>
  <c r="BD106" i="3"/>
  <c r="BD84" i="3" s="1"/>
  <c r="BB63" i="3"/>
  <c r="BB62" i="3" s="1"/>
  <c r="BA63" i="3"/>
  <c r="BB107" i="3"/>
  <c r="BD63" i="3"/>
  <c r="AG419" i="3"/>
  <c r="AG348" i="3"/>
  <c r="AF324" i="3"/>
  <c r="AF315" i="3" s="1"/>
  <c r="AF310" i="3"/>
  <c r="AF309" i="3" s="1"/>
  <c r="AI440" i="3"/>
  <c r="AF348" i="3"/>
  <c r="AG353" i="3"/>
  <c r="AI324" i="3"/>
  <c r="AI315" i="3" s="1"/>
  <c r="AG310" i="3"/>
  <c r="AG309" i="3" s="1"/>
  <c r="AG324" i="3"/>
  <c r="AG315" i="3" s="1"/>
  <c r="AH353" i="3"/>
  <c r="AF120" i="3"/>
  <c r="AF119" i="3" s="1"/>
  <c r="AF118" i="3" s="1"/>
  <c r="AF135" i="3"/>
  <c r="AH111" i="3"/>
  <c r="AH110" i="3" s="1"/>
  <c r="AH109" i="3" s="1"/>
  <c r="AI135" i="3"/>
  <c r="AG135" i="3"/>
  <c r="AI107" i="3"/>
  <c r="AG120" i="3"/>
  <c r="AG119" i="3" s="1"/>
  <c r="AG118" i="3" s="1"/>
  <c r="AG107" i="3"/>
  <c r="AF107" i="3"/>
  <c r="AI63" i="3"/>
  <c r="AH107" i="3"/>
  <c r="AI474" i="1"/>
  <c r="AF473" i="1"/>
  <c r="AF472" i="1" s="1"/>
  <c r="AF256" i="1"/>
  <c r="AF199" i="1"/>
  <c r="AI206" i="1"/>
  <c r="AI271" i="1"/>
  <c r="BC82" i="1"/>
  <c r="BC81" i="1" s="1"/>
  <c r="BD91" i="1"/>
  <c r="BD90" i="1" s="1"/>
  <c r="BD136" i="1"/>
  <c r="BD139" i="1"/>
  <c r="BB173" i="1"/>
  <c r="AF91" i="1"/>
  <c r="AI280" i="1"/>
  <c r="AI53" i="1"/>
  <c r="AG204" i="1"/>
  <c r="AI404" i="1"/>
  <c r="BB42" i="1"/>
  <c r="BA74" i="1"/>
  <c r="BA136" i="1"/>
  <c r="BA139" i="1"/>
  <c r="BC185" i="1"/>
  <c r="AF308" i="1"/>
  <c r="AF236" i="1"/>
  <c r="AI68" i="1"/>
  <c r="AI77" i="1"/>
  <c r="AI84" i="1"/>
  <c r="AI208" i="1"/>
  <c r="AI236" i="1"/>
  <c r="AH236" i="1"/>
  <c r="AI273" i="1"/>
  <c r="AH465" i="1"/>
  <c r="AH464" i="1" s="1"/>
  <c r="AH463" i="1" s="1"/>
  <c r="BA65" i="1"/>
  <c r="BA71" i="1"/>
  <c r="BA103" i="1"/>
  <c r="BA102" i="1" s="1"/>
  <c r="BB176" i="1"/>
  <c r="BA370" i="1"/>
  <c r="BB379" i="1"/>
  <c r="BB391" i="1"/>
  <c r="BA401" i="1"/>
  <c r="BC204" i="1"/>
  <c r="BA228" i="1"/>
  <c r="BD237" i="1"/>
  <c r="BB244" i="1"/>
  <c r="BB243" i="1" s="1"/>
  <c r="BA261" i="1"/>
  <c r="BA299" i="1"/>
  <c r="BA280" i="1" s="1"/>
  <c r="BB315" i="1"/>
  <c r="BB345" i="1"/>
  <c r="BD367" i="1"/>
  <c r="BD376" i="1"/>
  <c r="BB209" i="1"/>
  <c r="BD232" i="1"/>
  <c r="BA240" i="1"/>
  <c r="BB261" i="1"/>
  <c r="BA394" i="1"/>
  <c r="BA385" i="1" s="1"/>
  <c r="BD394" i="1"/>
  <c r="BD385" i="1" s="1"/>
  <c r="BC406" i="1"/>
  <c r="BB438" i="1"/>
  <c r="BD416" i="1"/>
  <c r="BV59" i="1"/>
  <c r="BW82" i="1"/>
  <c r="BW81" i="1" s="1"/>
  <c r="BD420" i="1"/>
  <c r="BB435" i="1"/>
  <c r="BD438" i="1"/>
  <c r="BA472" i="1"/>
  <c r="BV62" i="1"/>
  <c r="BV232" i="1"/>
  <c r="BA430" i="1"/>
  <c r="BB458" i="1"/>
  <c r="BW45" i="1"/>
  <c r="BY91" i="1"/>
  <c r="BY90" i="1" s="1"/>
  <c r="BX204" i="1"/>
  <c r="BV405" i="1"/>
  <c r="BV155" i="1"/>
  <c r="BV154" i="1" s="1"/>
  <c r="BV173" i="1"/>
  <c r="BV169" i="1" s="1"/>
  <c r="BW176" i="1"/>
  <c r="BV190" i="1"/>
  <c r="BW199" i="1"/>
  <c r="BW204" i="1"/>
  <c r="BV212" i="1"/>
  <c r="BY237" i="1"/>
  <c r="BY236" i="1" s="1"/>
  <c r="BX240" i="1"/>
  <c r="BX236" i="1" s="1"/>
  <c r="BV256" i="1"/>
  <c r="BV266" i="1"/>
  <c r="BW458" i="1"/>
  <c r="BW457" i="1" s="1"/>
  <c r="BY458" i="1"/>
  <c r="BY457" i="1" s="1"/>
  <c r="BW327" i="1"/>
  <c r="BW345" i="1"/>
  <c r="BV351" i="1"/>
  <c r="BY367" i="1"/>
  <c r="BX405" i="1"/>
  <c r="BX420" i="1"/>
  <c r="BW430" i="1"/>
  <c r="BY439" i="1"/>
  <c r="BY438" i="1" s="1"/>
  <c r="BV452" i="1"/>
  <c r="BW466" i="1"/>
  <c r="BW465" i="1" s="1"/>
  <c r="BX472" i="1"/>
  <c r="BW113" i="1"/>
  <c r="BY45" i="1"/>
  <c r="BY53" i="1"/>
  <c r="BX59" i="1"/>
  <c r="BV85" i="1"/>
  <c r="BY86" i="1"/>
  <c r="BV91" i="1"/>
  <c r="BV103" i="1"/>
  <c r="BW104" i="1"/>
  <c r="BW106" i="1"/>
  <c r="BX110" i="1"/>
  <c r="BY113" i="1"/>
  <c r="BW42" i="1"/>
  <c r="BW48" i="1"/>
  <c r="BX51" i="1"/>
  <c r="BV52" i="1"/>
  <c r="BV54" i="1"/>
  <c r="BY55" i="1"/>
  <c r="BY59" i="1"/>
  <c r="BW65" i="1"/>
  <c r="BY62" i="1"/>
  <c r="BX77" i="1"/>
  <c r="BW91" i="1"/>
  <c r="BY106" i="1"/>
  <c r="BV107" i="1"/>
  <c r="BX46" i="1"/>
  <c r="BX96" i="1"/>
  <c r="BY232" i="1"/>
  <c r="BV209" i="1"/>
  <c r="BV218" i="1"/>
  <c r="BX228" i="1"/>
  <c r="BX233" i="1"/>
  <c r="BV240" i="1"/>
  <c r="BX140" i="1"/>
  <c r="BX155" i="1"/>
  <c r="BX154" i="1" s="1"/>
  <c r="BW159" i="1"/>
  <c r="BW158" i="1" s="1"/>
  <c r="BY165" i="1"/>
  <c r="BY158" i="1" s="1"/>
  <c r="BW173" i="1"/>
  <c r="BX190" i="1"/>
  <c r="BW196" i="1"/>
  <c r="BV199" i="1"/>
  <c r="BX200" i="1"/>
  <c r="BW228" i="1"/>
  <c r="BW238" i="1"/>
  <c r="BY196" i="1"/>
  <c r="BY207" i="1"/>
  <c r="BX194" i="1"/>
  <c r="BX264" i="1"/>
  <c r="BV280" i="1"/>
  <c r="BW281" i="1"/>
  <c r="BX290" i="1"/>
  <c r="BY318" i="1"/>
  <c r="BV321" i="1"/>
  <c r="BY345" i="1"/>
  <c r="BW330" i="1"/>
  <c r="BW376" i="1"/>
  <c r="BW354" i="1" s="1"/>
  <c r="BX257" i="1"/>
  <c r="BV261" i="1"/>
  <c r="BX267" i="1"/>
  <c r="BW269" i="1"/>
  <c r="BY272" i="1"/>
  <c r="BX287" i="1"/>
  <c r="BY296" i="1"/>
  <c r="BY305" i="1"/>
  <c r="BX299" i="1"/>
  <c r="BX309" i="1"/>
  <c r="BV312" i="1"/>
  <c r="BX312" i="1"/>
  <c r="BX322" i="1"/>
  <c r="BY370" i="1"/>
  <c r="BX376" i="1"/>
  <c r="BY299" i="1"/>
  <c r="BX368" i="1"/>
  <c r="CB372" i="1"/>
  <c r="BY376" i="1"/>
  <c r="BW405" i="1"/>
  <c r="BX370" i="1"/>
  <c r="BW410" i="1"/>
  <c r="BV380" i="1"/>
  <c r="BX392" i="1"/>
  <c r="BW394" i="1"/>
  <c r="BW385" i="1" s="1"/>
  <c r="BX410" i="1"/>
  <c r="BW417" i="1"/>
  <c r="BW421" i="1"/>
  <c r="BY430" i="1"/>
  <c r="BW435" i="1"/>
  <c r="BW438" i="1"/>
  <c r="BX442" i="1"/>
  <c r="BX448" i="1"/>
  <c r="BW452" i="1"/>
  <c r="BV458" i="1"/>
  <c r="BX459" i="1"/>
  <c r="BY410" i="1"/>
  <c r="BY409" i="1" s="1"/>
  <c r="BW425" i="1"/>
  <c r="BX433" i="1"/>
  <c r="BX430" i="1" s="1"/>
  <c r="BY436" i="1"/>
  <c r="BV439" i="1"/>
  <c r="BV447" i="1"/>
  <c r="BY448" i="1"/>
  <c r="BX467" i="1"/>
  <c r="BB102" i="1"/>
  <c r="BA54" i="1"/>
  <c r="BC102" i="1"/>
  <c r="BC232" i="1"/>
  <c r="BB65" i="1"/>
  <c r="BD62" i="1"/>
  <c r="BB82" i="1"/>
  <c r="BB98" i="1"/>
  <c r="BB90" i="1" s="1"/>
  <c r="BD110" i="1"/>
  <c r="BC40" i="1"/>
  <c r="BC33" i="1" s="1"/>
  <c r="BC54" i="1"/>
  <c r="BB71" i="1"/>
  <c r="BD77" i="1"/>
  <c r="BD83" i="1"/>
  <c r="BD481" i="1" s="1"/>
  <c r="BC96" i="1"/>
  <c r="BB107" i="1"/>
  <c r="BB113" i="1"/>
  <c r="BC227" i="1"/>
  <c r="BC63" i="1"/>
  <c r="BD85" i="1"/>
  <c r="BC111" i="1"/>
  <c r="BC236" i="1"/>
  <c r="BC137" i="1"/>
  <c r="BC174" i="1"/>
  <c r="BA190" i="1"/>
  <c r="BB191" i="1"/>
  <c r="BC193" i="1"/>
  <c r="BD196" i="1"/>
  <c r="BA199" i="1"/>
  <c r="BA221" i="1"/>
  <c r="BC209" i="1"/>
  <c r="BC218" i="1"/>
  <c r="BB228" i="1"/>
  <c r="BA232" i="1"/>
  <c r="BB233" i="1"/>
  <c r="BB240" i="1"/>
  <c r="BC140" i="1"/>
  <c r="BC177" i="1"/>
  <c r="BB186" i="1"/>
  <c r="BB199" i="1"/>
  <c r="BC222" i="1"/>
  <c r="BD207" i="1"/>
  <c r="BC259" i="1"/>
  <c r="BE271" i="1"/>
  <c r="BC321" i="1"/>
  <c r="BD327" i="1"/>
  <c r="BB333" i="1"/>
  <c r="BA351" i="1"/>
  <c r="BA355" i="1"/>
  <c r="BD358" i="1"/>
  <c r="BC245" i="1"/>
  <c r="BA256" i="1"/>
  <c r="BC262" i="1"/>
  <c r="BC261" i="1" s="1"/>
  <c r="BD280" i="1"/>
  <c r="BD312" i="1"/>
  <c r="BC316" i="1"/>
  <c r="BB324" i="1"/>
  <c r="BB337" i="1"/>
  <c r="BB355" i="1"/>
  <c r="BB361" i="1"/>
  <c r="BD405" i="1"/>
  <c r="BC368" i="1"/>
  <c r="BC383" i="1"/>
  <c r="BC399" i="1"/>
  <c r="BB402" i="1"/>
  <c r="BD410" i="1"/>
  <c r="BC371" i="1"/>
  <c r="BA380" i="1"/>
  <c r="BC392" i="1"/>
  <c r="BB394" i="1"/>
  <c r="BB407" i="1"/>
  <c r="BD473" i="1"/>
  <c r="BB421" i="1"/>
  <c r="BB430" i="1"/>
  <c r="BD436" i="1"/>
  <c r="BA446" i="1"/>
  <c r="BC459" i="1"/>
  <c r="BA465" i="1"/>
  <c r="BE474" i="1"/>
  <c r="BC431" i="1"/>
  <c r="BC440" i="1"/>
  <c r="BB446" i="1"/>
  <c r="BD458" i="1"/>
  <c r="BC461" i="1"/>
  <c r="BB465" i="1"/>
  <c r="AI168" i="1"/>
  <c r="AI45" i="1"/>
  <c r="AI55" i="1"/>
  <c r="AI54" i="1" s="1"/>
  <c r="AI65" i="1"/>
  <c r="AI74" i="1"/>
  <c r="AI308" i="1"/>
  <c r="AI446" i="1"/>
  <c r="AG465" i="1"/>
  <c r="AG464" i="1" s="1"/>
  <c r="AG463" i="1" s="1"/>
  <c r="AH269" i="1"/>
  <c r="AG394" i="1"/>
  <c r="AG385" i="1" s="1"/>
  <c r="AF451" i="1"/>
  <c r="AF436" i="1"/>
  <c r="AF430" i="1"/>
  <c r="AF280" i="1"/>
  <c r="AF106" i="1"/>
  <c r="AF90" i="1"/>
  <c r="AF54" i="1"/>
  <c r="CQ283" i="1"/>
  <c r="CR283" i="1"/>
  <c r="CQ286" i="1"/>
  <c r="CR286" i="1"/>
  <c r="CQ289" i="1"/>
  <c r="CR289" i="1"/>
  <c r="CQ292" i="1"/>
  <c r="CR292" i="1"/>
  <c r="CQ295" i="1"/>
  <c r="CR295" i="1"/>
  <c r="CQ298" i="1"/>
  <c r="CR298" i="1"/>
  <c r="CQ304" i="1"/>
  <c r="CR304" i="1"/>
  <c r="CQ307" i="1"/>
  <c r="CR307" i="1"/>
  <c r="CQ301" i="1"/>
  <c r="CR301" i="1"/>
  <c r="CQ311" i="1"/>
  <c r="CR311" i="1"/>
  <c r="CQ341" i="1"/>
  <c r="CR341" i="1"/>
  <c r="CQ314" i="1"/>
  <c r="CR314" i="1"/>
  <c r="CQ317" i="1"/>
  <c r="CR317" i="1"/>
  <c r="CQ320" i="1"/>
  <c r="CR320" i="1"/>
  <c r="CQ323" i="1"/>
  <c r="CR323" i="1"/>
  <c r="CQ326" i="1"/>
  <c r="CR326" i="1"/>
  <c r="CQ347" i="1"/>
  <c r="CR347" i="1"/>
  <c r="CQ350" i="1"/>
  <c r="CR350" i="1"/>
  <c r="CQ332" i="1"/>
  <c r="CR332" i="1"/>
  <c r="CQ338" i="1"/>
  <c r="CR338" i="1"/>
  <c r="CQ353" i="1"/>
  <c r="CR353" i="1"/>
  <c r="CQ360" i="1"/>
  <c r="CR360" i="1"/>
  <c r="CQ363" i="1"/>
  <c r="CR363" i="1"/>
  <c r="CQ369" i="1"/>
  <c r="CR369" i="1"/>
  <c r="CQ372" i="1"/>
  <c r="CR372" i="1"/>
  <c r="CQ378" i="1"/>
  <c r="CR378" i="1"/>
  <c r="CQ382" i="1"/>
  <c r="CR382" i="1"/>
  <c r="CQ384" i="1"/>
  <c r="CR384" i="1"/>
  <c r="CQ393" i="1"/>
  <c r="CR393" i="1"/>
  <c r="CQ396" i="1"/>
  <c r="CR396" i="1"/>
  <c r="CQ398" i="1"/>
  <c r="CR398" i="1"/>
  <c r="CQ400" i="1"/>
  <c r="CR400" i="1"/>
  <c r="CQ403" i="1"/>
  <c r="CR403" i="1"/>
  <c r="CQ408" i="1"/>
  <c r="CR408" i="1"/>
  <c r="CQ412" i="1"/>
  <c r="CR412" i="1"/>
  <c r="CQ418" i="1"/>
  <c r="CR418" i="1"/>
  <c r="CQ419" i="1"/>
  <c r="CR419" i="1"/>
  <c r="CQ422" i="1"/>
  <c r="CR422" i="1"/>
  <c r="CQ426" i="1"/>
  <c r="CR426" i="1"/>
  <c r="CQ432" i="1"/>
  <c r="CR432" i="1"/>
  <c r="CQ434" i="1"/>
  <c r="CR434" i="1"/>
  <c r="CQ437" i="1"/>
  <c r="CR437" i="1"/>
  <c r="CQ441" i="1"/>
  <c r="CR441" i="1"/>
  <c r="CQ445" i="1"/>
  <c r="CR445" i="1"/>
  <c r="CQ450" i="1"/>
  <c r="CR450" i="1"/>
  <c r="CQ454" i="1"/>
  <c r="CR454" i="1"/>
  <c r="CQ460" i="1"/>
  <c r="CR460" i="1"/>
  <c r="CQ462" i="1"/>
  <c r="CR462" i="1"/>
  <c r="CQ468" i="1"/>
  <c r="CR468" i="1"/>
  <c r="CQ471" i="1"/>
  <c r="CR471" i="1"/>
  <c r="CR474" i="1"/>
  <c r="AG480" i="1" l="1"/>
  <c r="BY481" i="1"/>
  <c r="BA58" i="1"/>
  <c r="BY58" i="1"/>
  <c r="AF13" i="3"/>
  <c r="BV13" i="3"/>
  <c r="BD13" i="3"/>
  <c r="BA13" i="3"/>
  <c r="BD58" i="1"/>
  <c r="BV465" i="1"/>
  <c r="AH58" i="1"/>
  <c r="AI58" i="1"/>
  <c r="BM208" i="1"/>
  <c r="BC84" i="3"/>
  <c r="BB58" i="1"/>
  <c r="BV58" i="1"/>
  <c r="BW58" i="1"/>
  <c r="BX58" i="1"/>
  <c r="AH84" i="3"/>
  <c r="BX84" i="3"/>
  <c r="BW84" i="3"/>
  <c r="BB84" i="3"/>
  <c r="CC84" i="3"/>
  <c r="AF231" i="1"/>
  <c r="CH54" i="3"/>
  <c r="CH53" i="3" s="1"/>
  <c r="CH52" i="3" s="1"/>
  <c r="AH231" i="1"/>
  <c r="X363" i="3"/>
  <c r="X362" i="3" s="1"/>
  <c r="X361" i="3" s="1"/>
  <c r="BP54" i="3"/>
  <c r="BP53" i="3" s="1"/>
  <c r="BP52" i="3" s="1"/>
  <c r="AH308" i="1"/>
  <c r="AF82" i="1"/>
  <c r="AF81" i="1" s="1"/>
  <c r="AI101" i="1"/>
  <c r="BZ357" i="3"/>
  <c r="BC198" i="3"/>
  <c r="AH269" i="3"/>
  <c r="AG198" i="3"/>
  <c r="AG269" i="3"/>
  <c r="AM198" i="3"/>
  <c r="AG308" i="1"/>
  <c r="BP198" i="3"/>
  <c r="BW269" i="3"/>
  <c r="BB269" i="3"/>
  <c r="AH198" i="3"/>
  <c r="BM54" i="3"/>
  <c r="BM53" i="3" s="1"/>
  <c r="BM52" i="3" s="1"/>
  <c r="BX198" i="3"/>
  <c r="BV429" i="1"/>
  <c r="CC198" i="3"/>
  <c r="BC269" i="3"/>
  <c r="BP269" i="3"/>
  <c r="CK198" i="3"/>
  <c r="CC269" i="3"/>
  <c r="BH198" i="3"/>
  <c r="BW198" i="3"/>
  <c r="BB198" i="3"/>
  <c r="AM269" i="3"/>
  <c r="AU198" i="3"/>
  <c r="CH198" i="3"/>
  <c r="BM198" i="3"/>
  <c r="CK269" i="3"/>
  <c r="BX269" i="3"/>
  <c r="BH269" i="3"/>
  <c r="AU269" i="3"/>
  <c r="BM37" i="3"/>
  <c r="CH348" i="3"/>
  <c r="BP348" i="3"/>
  <c r="CK419" i="3"/>
  <c r="CH154" i="3"/>
  <c r="BG353" i="3"/>
  <c r="CH37" i="3"/>
  <c r="BV432" i="3"/>
  <c r="BV418" i="3" s="1"/>
  <c r="BV413" i="3" s="1"/>
  <c r="CI419" i="3"/>
  <c r="CH419" i="3"/>
  <c r="CK348" i="3"/>
  <c r="BO432" i="3"/>
  <c r="BP419" i="3"/>
  <c r="BN63" i="3"/>
  <c r="BD135" i="1"/>
  <c r="BD124" i="1" s="1"/>
  <c r="BW418" i="3"/>
  <c r="BW413" i="3" s="1"/>
  <c r="AL302" i="3"/>
  <c r="AL301" i="3" s="1"/>
  <c r="AL300" i="3" s="1"/>
  <c r="CH208" i="1"/>
  <c r="AG427" i="1"/>
  <c r="AI231" i="1"/>
  <c r="AG418" i="3"/>
  <c r="AG413" i="3" s="1"/>
  <c r="AF269" i="1"/>
  <c r="AF255" i="1" s="1"/>
  <c r="AF111" i="3"/>
  <c r="AF110" i="3" s="1"/>
  <c r="AF109" i="3" s="1"/>
  <c r="AT302" i="3"/>
  <c r="AT301" i="3" s="1"/>
  <c r="AT300" i="3" s="1"/>
  <c r="AR54" i="3"/>
  <c r="AR53" i="3" s="1"/>
  <c r="AR52" i="3" s="1"/>
  <c r="BN37" i="3"/>
  <c r="BB418" i="3"/>
  <c r="BB413" i="3" s="1"/>
  <c r="BP154" i="3"/>
  <c r="BN135" i="3"/>
  <c r="BM120" i="3"/>
  <c r="BM119" i="3" s="1"/>
  <c r="BM118" i="3" s="1"/>
  <c r="CI324" i="3"/>
  <c r="BP8" i="3"/>
  <c r="BP7" i="3" s="1"/>
  <c r="AU412" i="3"/>
  <c r="AU411" i="3" s="1"/>
  <c r="AU410" i="3" s="1"/>
  <c r="AU406" i="3" s="1"/>
  <c r="CH412" i="3"/>
  <c r="CH411" i="3" s="1"/>
  <c r="CH410" i="3" s="1"/>
  <c r="CH406" i="3" s="1"/>
  <c r="AS412" i="3"/>
  <c r="AS411" i="3" s="1"/>
  <c r="AS410" i="3" s="1"/>
  <c r="CK412" i="3"/>
  <c r="CK411" i="3" s="1"/>
  <c r="CK410" i="3" s="1"/>
  <c r="CK406" i="3" s="1"/>
  <c r="CI412" i="3"/>
  <c r="CI411" i="3" s="1"/>
  <c r="CI410" i="3" s="1"/>
  <c r="BP412" i="3"/>
  <c r="BP411" i="3" s="1"/>
  <c r="BP410" i="3" s="1"/>
  <c r="BP406" i="3" s="1"/>
  <c r="BN412" i="3"/>
  <c r="BN411" i="3" s="1"/>
  <c r="BN410" i="3" s="1"/>
  <c r="BM412" i="3"/>
  <c r="BM411" i="3" s="1"/>
  <c r="BM410" i="3" s="1"/>
  <c r="BM406" i="3" s="1"/>
  <c r="AK63" i="3"/>
  <c r="AK62" i="3" s="1"/>
  <c r="BA135" i="1"/>
  <c r="CK440" i="3"/>
  <c r="BA255" i="1"/>
  <c r="BP63" i="3"/>
  <c r="BY231" i="1"/>
  <c r="BV255" i="1"/>
  <c r="AG255" i="1"/>
  <c r="BB255" i="1"/>
  <c r="BW255" i="1"/>
  <c r="AF404" i="1"/>
  <c r="AG335" i="3"/>
  <c r="AG334" i="3" s="1"/>
  <c r="BB335" i="3"/>
  <c r="BB334" i="3" s="1"/>
  <c r="BX154" i="3"/>
  <c r="AM223" i="3"/>
  <c r="AG231" i="1"/>
  <c r="BF348" i="3"/>
  <c r="AH261" i="1"/>
  <c r="AH255" i="1" s="1"/>
  <c r="AH247" i="1" s="1"/>
  <c r="BQ219" i="3"/>
  <c r="AG189" i="1"/>
  <c r="AG188" i="1" s="1"/>
  <c r="CH206" i="1"/>
  <c r="AV219" i="3"/>
  <c r="CH424" i="3"/>
  <c r="BM419" i="3"/>
  <c r="BN154" i="3"/>
  <c r="BM135" i="3"/>
  <c r="BN348" i="3"/>
  <c r="BA354" i="1"/>
  <c r="BA189" i="1"/>
  <c r="BW335" i="3"/>
  <c r="BW334" i="3" s="1"/>
  <c r="BM206" i="1"/>
  <c r="CH164" i="3"/>
  <c r="CK324" i="3"/>
  <c r="CK315" i="3" s="1"/>
  <c r="BC223" i="3"/>
  <c r="BM154" i="3"/>
  <c r="AS8" i="3"/>
  <c r="AS7" i="3" s="1"/>
  <c r="BM324" i="3"/>
  <c r="BM315" i="3" s="1"/>
  <c r="BM310" i="3"/>
  <c r="BM309" i="3" s="1"/>
  <c r="BW189" i="1"/>
  <c r="BD354" i="1"/>
  <c r="AV265" i="3"/>
  <c r="CJ432" i="3"/>
  <c r="CK154" i="3"/>
  <c r="CI135" i="3"/>
  <c r="CH120" i="3"/>
  <c r="CH119" i="3" s="1"/>
  <c r="CH118" i="3" s="1"/>
  <c r="CI154" i="3"/>
  <c r="CH135" i="3"/>
  <c r="CH310" i="3"/>
  <c r="CH309" i="3" s="1"/>
  <c r="BN8" i="3"/>
  <c r="BN7" i="3" s="1"/>
  <c r="CK400" i="3"/>
  <c r="CK399" i="3" s="1"/>
  <c r="CK386" i="3" s="1"/>
  <c r="CH36" i="3"/>
  <c r="CH35" i="3" s="1"/>
  <c r="CH34" i="3" s="1"/>
  <c r="CH31" i="1"/>
  <c r="CH30" i="1" s="1"/>
  <c r="BA82" i="1"/>
  <c r="BA81" i="1" s="1"/>
  <c r="BA80" i="1" s="1"/>
  <c r="BM31" i="1"/>
  <c r="BM30" i="1" s="1"/>
  <c r="BM36" i="3"/>
  <c r="BM35" i="3" s="1"/>
  <c r="BM34" i="3" s="1"/>
  <c r="AH189" i="1"/>
  <c r="BM400" i="3"/>
  <c r="BM399" i="3" s="1"/>
  <c r="BM386" i="3" s="1"/>
  <c r="BP440" i="3"/>
  <c r="BO400" i="3"/>
  <c r="BO399" i="3" s="1"/>
  <c r="BO386" i="3" s="1"/>
  <c r="BH419" i="3"/>
  <c r="BP400" i="3"/>
  <c r="BP399" i="3" s="1"/>
  <c r="BP386" i="3" s="1"/>
  <c r="AR70" i="3"/>
  <c r="AR69" i="3" s="1"/>
  <c r="AR68" i="3" s="1"/>
  <c r="BO385" i="3"/>
  <c r="BO384" i="3" s="1"/>
  <c r="BO383" i="3" s="1"/>
  <c r="BO382" i="3" s="1"/>
  <c r="CK385" i="3"/>
  <c r="CK384" i="3" s="1"/>
  <c r="CK383" i="3" s="1"/>
  <c r="CK382" i="3" s="1"/>
  <c r="CJ385" i="3"/>
  <c r="CJ384" i="3" s="1"/>
  <c r="CJ383" i="3" s="1"/>
  <c r="CJ382" i="3" s="1"/>
  <c r="CI107" i="3"/>
  <c r="CI106" i="3"/>
  <c r="CH400" i="3"/>
  <c r="CH399" i="3" s="1"/>
  <c r="CH386" i="3" s="1"/>
  <c r="BP106" i="3"/>
  <c r="BP107" i="3"/>
  <c r="BM67" i="3"/>
  <c r="BM66" i="3" s="1"/>
  <c r="BM63" i="3" s="1"/>
  <c r="CH12" i="3"/>
  <c r="CH11" i="3" s="1"/>
  <c r="AU8" i="3"/>
  <c r="AU7" i="3" s="1"/>
  <c r="CD70" i="3"/>
  <c r="CD69" i="3" s="1"/>
  <c r="CD68" i="3" s="1"/>
  <c r="CD436" i="1"/>
  <c r="CD435" i="1" s="1"/>
  <c r="CD429" i="1" s="1"/>
  <c r="CD428" i="1" s="1"/>
  <c r="CD427" i="1" s="1"/>
  <c r="CG437" i="1"/>
  <c r="CH324" i="3"/>
  <c r="CH315" i="3" s="1"/>
  <c r="BL474" i="1"/>
  <c r="BI79" i="3"/>
  <c r="BI78" i="3" s="1"/>
  <c r="BI77" i="3" s="1"/>
  <c r="BI473" i="1"/>
  <c r="BN70" i="3"/>
  <c r="BN69" i="3" s="1"/>
  <c r="BN68" i="3" s="1"/>
  <c r="BP324" i="3"/>
  <c r="BP315" i="3" s="1"/>
  <c r="CI8" i="3"/>
  <c r="CI7" i="3" s="1"/>
  <c r="CK107" i="3"/>
  <c r="CK106" i="3"/>
  <c r="CI63" i="3"/>
  <c r="CI310" i="3"/>
  <c r="CI309" i="3" s="1"/>
  <c r="AT107" i="3"/>
  <c r="AT106" i="3"/>
  <c r="CH10" i="3"/>
  <c r="CH9" i="3" s="1"/>
  <c r="BM73" i="3"/>
  <c r="BM72" i="3" s="1"/>
  <c r="BM71" i="3" s="1"/>
  <c r="AQ437" i="1"/>
  <c r="AN436" i="1"/>
  <c r="AN435" i="1" s="1"/>
  <c r="AN429" i="1" s="1"/>
  <c r="AN428" i="1" s="1"/>
  <c r="AN427" i="1" s="1"/>
  <c r="AN70" i="3"/>
  <c r="AN69" i="3" s="1"/>
  <c r="AN68" i="3" s="1"/>
  <c r="AS79" i="3"/>
  <c r="AS78" i="3" s="1"/>
  <c r="AS77" i="3" s="1"/>
  <c r="BN310" i="3"/>
  <c r="BN309" i="3" s="1"/>
  <c r="CH444" i="3"/>
  <c r="CH443" i="3" s="1"/>
  <c r="CH442" i="3" s="1"/>
  <c r="CH441" i="3" s="1"/>
  <c r="CI70" i="3"/>
  <c r="CI69" i="3" s="1"/>
  <c r="CI68" i="3" s="1"/>
  <c r="BN79" i="3"/>
  <c r="BN78" i="3" s="1"/>
  <c r="BN77" i="3" s="1"/>
  <c r="BM444" i="3"/>
  <c r="BM443" i="3" s="1"/>
  <c r="BM442" i="3" s="1"/>
  <c r="BM441" i="3" s="1"/>
  <c r="BL437" i="1"/>
  <c r="BI70" i="3"/>
  <c r="BI69" i="3" s="1"/>
  <c r="BI68" i="3" s="1"/>
  <c r="BI436" i="1"/>
  <c r="BI435" i="1" s="1"/>
  <c r="BI429" i="1" s="1"/>
  <c r="BI428" i="1" s="1"/>
  <c r="BI427" i="1" s="1"/>
  <c r="CH76" i="3"/>
  <c r="CH75" i="3" s="1"/>
  <c r="CH74" i="3" s="1"/>
  <c r="CH437" i="1"/>
  <c r="BM10" i="3"/>
  <c r="BM9" i="3" s="1"/>
  <c r="BM437" i="1"/>
  <c r="AU440" i="3"/>
  <c r="AR8" i="3"/>
  <c r="AR7" i="3" s="1"/>
  <c r="BM474" i="1"/>
  <c r="CL372" i="1"/>
  <c r="CJ372" i="1"/>
  <c r="BY354" i="1"/>
  <c r="CH385" i="3"/>
  <c r="CH384" i="3" s="1"/>
  <c r="CH383" i="3" s="1"/>
  <c r="CH382" i="3" s="1"/>
  <c r="CG474" i="1"/>
  <c r="CD79" i="3"/>
  <c r="CD78" i="3" s="1"/>
  <c r="CD77" i="3" s="1"/>
  <c r="CD473" i="1"/>
  <c r="AS70" i="3"/>
  <c r="AS69" i="3" s="1"/>
  <c r="AS68" i="3" s="1"/>
  <c r="AU107" i="3"/>
  <c r="AU106" i="3"/>
  <c r="AQ474" i="1"/>
  <c r="AN473" i="1"/>
  <c r="AN79" i="3"/>
  <c r="AN78" i="3" s="1"/>
  <c r="AN77" i="3" s="1"/>
  <c r="CH474" i="1"/>
  <c r="AR440" i="3"/>
  <c r="AS107" i="3"/>
  <c r="AS106" i="3"/>
  <c r="AR474" i="1"/>
  <c r="CJ400" i="3"/>
  <c r="CJ399" i="3" s="1"/>
  <c r="CJ386" i="3" s="1"/>
  <c r="BN324" i="3"/>
  <c r="BP310" i="3"/>
  <c r="BP309" i="3" s="1"/>
  <c r="BB354" i="1"/>
  <c r="BQ372" i="1"/>
  <c r="BO372" i="1"/>
  <c r="BP385" i="3"/>
  <c r="BP384" i="3" s="1"/>
  <c r="BP383" i="3" s="1"/>
  <c r="BP382" i="3" s="1"/>
  <c r="BM385" i="3"/>
  <c r="BM384" i="3" s="1"/>
  <c r="BM383" i="3" s="1"/>
  <c r="BM382" i="3" s="1"/>
  <c r="CI79" i="3"/>
  <c r="CI78" i="3" s="1"/>
  <c r="CI77" i="3" s="1"/>
  <c r="CH83" i="3"/>
  <c r="CH82" i="3" s="1"/>
  <c r="CH81" i="3" s="1"/>
  <c r="CH80" i="3" s="1"/>
  <c r="BM76" i="3"/>
  <c r="BM75" i="3" s="1"/>
  <c r="BM74" i="3" s="1"/>
  <c r="BM12" i="3"/>
  <c r="BM11" i="3" s="1"/>
  <c r="BM83" i="3"/>
  <c r="BM82" i="3" s="1"/>
  <c r="BM81" i="3" s="1"/>
  <c r="BM80" i="3" s="1"/>
  <c r="CH67" i="3"/>
  <c r="CH66" i="3" s="1"/>
  <c r="CH63" i="3" s="1"/>
  <c r="BN107" i="3"/>
  <c r="BN106" i="3"/>
  <c r="AR107" i="3"/>
  <c r="AR106" i="3"/>
  <c r="CH73" i="3"/>
  <c r="CH72" i="3" s="1"/>
  <c r="CH71" i="3" s="1"/>
  <c r="BM448" i="3"/>
  <c r="BM447" i="3" s="1"/>
  <c r="BM446" i="3" s="1"/>
  <c r="BM445" i="3" s="1"/>
  <c r="CH448" i="3"/>
  <c r="CH447" i="3" s="1"/>
  <c r="CH446" i="3" s="1"/>
  <c r="CH445" i="3" s="1"/>
  <c r="BX223" i="3"/>
  <c r="AU37" i="3"/>
  <c r="AT111" i="3"/>
  <c r="AT110" i="3" s="1"/>
  <c r="AT109" i="3" s="1"/>
  <c r="AR348" i="3"/>
  <c r="AH223" i="3"/>
  <c r="AR154" i="3"/>
  <c r="AU164" i="3"/>
  <c r="AU324" i="3"/>
  <c r="AU315" i="3" s="1"/>
  <c r="AU63" i="3"/>
  <c r="BH223" i="3"/>
  <c r="BW223" i="3"/>
  <c r="AG223" i="3"/>
  <c r="BB223" i="3"/>
  <c r="CC223" i="3"/>
  <c r="AR400" i="3"/>
  <c r="AR399" i="3" s="1"/>
  <c r="AR386" i="3" s="1"/>
  <c r="AR63" i="3"/>
  <c r="AR424" i="3"/>
  <c r="AU424" i="3"/>
  <c r="CI37" i="3"/>
  <c r="CH434" i="3"/>
  <c r="CH433" i="3" s="1"/>
  <c r="CK105" i="3"/>
  <c r="CK104" i="3" s="1"/>
  <c r="CK103" i="3" s="1"/>
  <c r="CJ253" i="3"/>
  <c r="CJ252" i="3" s="1"/>
  <c r="CJ251" i="3" s="1"/>
  <c r="CI355" i="3"/>
  <c r="CI354" i="3" s="1"/>
  <c r="BM179" i="3"/>
  <c r="BM178" i="3" s="1"/>
  <c r="BM177" i="3" s="1"/>
  <c r="BM164" i="3" s="1"/>
  <c r="CH247" i="3"/>
  <c r="CH246" i="3" s="1"/>
  <c r="CH245" i="3" s="1"/>
  <c r="BP196" i="3"/>
  <c r="BP195" i="3" s="1"/>
  <c r="BP194" i="3" s="1"/>
  <c r="BP187" i="3" s="1"/>
  <c r="CK120" i="3"/>
  <c r="CK119" i="3" s="1"/>
  <c r="CK118" i="3" s="1"/>
  <c r="CH262" i="3"/>
  <c r="CH261" i="3" s="1"/>
  <c r="CH260" i="3" s="1"/>
  <c r="CH363" i="3"/>
  <c r="CH362" i="3" s="1"/>
  <c r="CH361" i="3" s="1"/>
  <c r="CG208" i="1"/>
  <c r="CD357" i="3"/>
  <c r="CD356" i="3" s="1"/>
  <c r="CD207" i="1"/>
  <c r="CI164" i="3"/>
  <c r="BN355" i="3"/>
  <c r="BN354" i="3" s="1"/>
  <c r="BP105" i="3"/>
  <c r="BP104" i="3" s="1"/>
  <c r="BP103" i="3" s="1"/>
  <c r="BO105" i="3"/>
  <c r="BO104" i="3" s="1"/>
  <c r="BO103" i="3" s="1"/>
  <c r="CD355" i="3"/>
  <c r="CD354" i="3" s="1"/>
  <c r="CG206" i="1"/>
  <c r="CD205" i="1"/>
  <c r="BM247" i="3"/>
  <c r="BM246" i="3" s="1"/>
  <c r="BM245" i="3" s="1"/>
  <c r="BM436" i="3"/>
  <c r="BM435" i="3" s="1"/>
  <c r="CI434" i="3"/>
  <c r="CI433" i="3" s="1"/>
  <c r="CK196" i="3"/>
  <c r="CK195" i="3" s="1"/>
  <c r="CK194" i="3" s="1"/>
  <c r="CK187" i="3" s="1"/>
  <c r="CK164" i="3"/>
  <c r="BM268" i="3"/>
  <c r="BM267" i="3" s="1"/>
  <c r="BM266" i="3" s="1"/>
  <c r="BN357" i="3"/>
  <c r="BN356" i="3" s="1"/>
  <c r="BM190" i="3"/>
  <c r="BP120" i="3"/>
  <c r="BP119" i="3" s="1"/>
  <c r="BP118" i="3" s="1"/>
  <c r="CI357" i="3"/>
  <c r="CI356" i="3" s="1"/>
  <c r="CK37" i="3"/>
  <c r="BN436" i="3"/>
  <c r="BN435" i="3" s="1"/>
  <c r="BM369" i="3"/>
  <c r="BM368" i="3" s="1"/>
  <c r="BM367" i="3" s="1"/>
  <c r="BM348" i="3"/>
  <c r="BN164" i="3"/>
  <c r="CH355" i="3"/>
  <c r="CH354" i="3" s="1"/>
  <c r="BM355" i="3"/>
  <c r="BM354" i="3" s="1"/>
  <c r="BM115" i="3"/>
  <c r="BM114" i="3" s="1"/>
  <c r="BM111" i="3" s="1"/>
  <c r="BM110" i="3" s="1"/>
  <c r="BM109" i="3" s="1"/>
  <c r="CJ105" i="3"/>
  <c r="CJ104" i="3" s="1"/>
  <c r="CJ103" i="3" s="1"/>
  <c r="CH105" i="3"/>
  <c r="CH104" i="3" s="1"/>
  <c r="CH103" i="3" s="1"/>
  <c r="BM271" i="1"/>
  <c r="BI434" i="3"/>
  <c r="BI433" i="3" s="1"/>
  <c r="BI270" i="1"/>
  <c r="BL271" i="1"/>
  <c r="BM196" i="3"/>
  <c r="BM195" i="3" s="1"/>
  <c r="BM194" i="3" s="1"/>
  <c r="BM187" i="3" s="1"/>
  <c r="BL53" i="1"/>
  <c r="BI57" i="3"/>
  <c r="BI56" i="3" s="1"/>
  <c r="BI55" i="3" s="1"/>
  <c r="BI13" i="3" s="1"/>
  <c r="BI52" i="1"/>
  <c r="BI51" i="1" s="1"/>
  <c r="CI436" i="3"/>
  <c r="CI435" i="3" s="1"/>
  <c r="CH196" i="3"/>
  <c r="CH195" i="3" s="1"/>
  <c r="CH194" i="3" s="1"/>
  <c r="CH187" i="3" s="1"/>
  <c r="CJ111" i="3"/>
  <c r="CJ110" i="3" s="1"/>
  <c r="CJ109" i="3" s="1"/>
  <c r="BO253" i="3"/>
  <c r="BO252" i="3" s="1"/>
  <c r="BO251" i="3" s="1"/>
  <c r="BP424" i="3"/>
  <c r="BO111" i="3"/>
  <c r="BO110" i="3" s="1"/>
  <c r="BO109" i="3" s="1"/>
  <c r="BM53" i="1"/>
  <c r="CD434" i="3"/>
  <c r="CD433" i="3" s="1"/>
  <c r="CG271" i="1"/>
  <c r="CD270" i="1"/>
  <c r="BI357" i="3"/>
  <c r="BI356" i="3" s="1"/>
  <c r="BL208" i="1"/>
  <c r="BI207" i="1"/>
  <c r="CK253" i="3"/>
  <c r="CK252" i="3" s="1"/>
  <c r="CK251" i="3" s="1"/>
  <c r="CK223" i="3" s="1"/>
  <c r="CH349" i="1"/>
  <c r="CH265" i="3"/>
  <c r="CH264" i="3" s="1"/>
  <c r="CH263" i="3" s="1"/>
  <c r="CH369" i="3"/>
  <c r="CH368" i="3" s="1"/>
  <c r="CH367" i="3" s="1"/>
  <c r="CH360" i="3"/>
  <c r="CH359" i="3" s="1"/>
  <c r="CH358" i="3" s="1"/>
  <c r="CJ353" i="3"/>
  <c r="CI348" i="3"/>
  <c r="CJ196" i="3"/>
  <c r="CJ195" i="3" s="1"/>
  <c r="CJ194" i="3" s="1"/>
  <c r="CJ187" i="3" s="1"/>
  <c r="CK135" i="3"/>
  <c r="CK130" i="3" s="1"/>
  <c r="CI120" i="3"/>
  <c r="CI119" i="3" s="1"/>
  <c r="CI118" i="3" s="1"/>
  <c r="CI57" i="3"/>
  <c r="CI56" i="3" s="1"/>
  <c r="CI55" i="3" s="1"/>
  <c r="BL273" i="1"/>
  <c r="BI436" i="3"/>
  <c r="BI435" i="3" s="1"/>
  <c r="BI272" i="1"/>
  <c r="CH115" i="3"/>
  <c r="CH114" i="3" s="1"/>
  <c r="CH111" i="3" s="1"/>
  <c r="CH110" i="3" s="1"/>
  <c r="CH109" i="3" s="1"/>
  <c r="BM357" i="3"/>
  <c r="BM356" i="3" s="1"/>
  <c r="BP253" i="3"/>
  <c r="BP252" i="3" s="1"/>
  <c r="BP251" i="3" s="1"/>
  <c r="BP223" i="3" s="1"/>
  <c r="BM439" i="3"/>
  <c r="BM438" i="3" s="1"/>
  <c r="BM437" i="3" s="1"/>
  <c r="BN434" i="3"/>
  <c r="BN433" i="3" s="1"/>
  <c r="BN57" i="3"/>
  <c r="BN56" i="3" s="1"/>
  <c r="BN55" i="3" s="1"/>
  <c r="CH273" i="1"/>
  <c r="CD436" i="3"/>
  <c r="CD435" i="3" s="1"/>
  <c r="CD272" i="1"/>
  <c r="CG273" i="1"/>
  <c r="CH268" i="3"/>
  <c r="CH267" i="3" s="1"/>
  <c r="CH266" i="3" s="1"/>
  <c r="CH439" i="3"/>
  <c r="CH438" i="3" s="1"/>
  <c r="CH437" i="3" s="1"/>
  <c r="CK424" i="3"/>
  <c r="BN424" i="3"/>
  <c r="BO353" i="3"/>
  <c r="BO196" i="3"/>
  <c r="BO195" i="3" s="1"/>
  <c r="BO194" i="3" s="1"/>
  <c r="BO187" i="3" s="1"/>
  <c r="BP164" i="3"/>
  <c r="CI424" i="3"/>
  <c r="CH53" i="1"/>
  <c r="CD57" i="3"/>
  <c r="CD56" i="3" s="1"/>
  <c r="CD55" i="3" s="1"/>
  <c r="CD13" i="3" s="1"/>
  <c r="CD52" i="1"/>
  <c r="CD51" i="1" s="1"/>
  <c r="CG53" i="1"/>
  <c r="CI31" i="1"/>
  <c r="CI30" i="1" s="1"/>
  <c r="CI36" i="3"/>
  <c r="CI35" i="3" s="1"/>
  <c r="CI34" i="3" s="1"/>
  <c r="BM424" i="3"/>
  <c r="BN419" i="3"/>
  <c r="BM363" i="3"/>
  <c r="BM362" i="3" s="1"/>
  <c r="BM361" i="3" s="1"/>
  <c r="BL206" i="1"/>
  <c r="BI355" i="3"/>
  <c r="BI354" i="3" s="1"/>
  <c r="BI205" i="1"/>
  <c r="BP135" i="3"/>
  <c r="BP130" i="3" s="1"/>
  <c r="BN120" i="3"/>
  <c r="BN119" i="3" s="1"/>
  <c r="BN118" i="3" s="1"/>
  <c r="BP37" i="3"/>
  <c r="AS164" i="3"/>
  <c r="AK432" i="3"/>
  <c r="AS120" i="3"/>
  <c r="AS119" i="3" s="1"/>
  <c r="AS118" i="3" s="1"/>
  <c r="AH354" i="1"/>
  <c r="BQ265" i="3"/>
  <c r="AU31" i="1"/>
  <c r="AU30" i="1" s="1"/>
  <c r="AU36" i="3"/>
  <c r="AU35" i="3" s="1"/>
  <c r="AU34" i="3" s="1"/>
  <c r="BV204" i="1"/>
  <c r="BV189" i="1" s="1"/>
  <c r="CL349" i="1"/>
  <c r="AR53" i="1"/>
  <c r="AN57" i="3"/>
  <c r="AN56" i="3" s="1"/>
  <c r="AN55" i="3" s="1"/>
  <c r="AN13" i="3" s="1"/>
  <c r="AN52" i="1"/>
  <c r="AN51" i="1" s="1"/>
  <c r="AQ53" i="1"/>
  <c r="AS357" i="3"/>
  <c r="AS356" i="3" s="1"/>
  <c r="AS434" i="3"/>
  <c r="AS433" i="3" s="1"/>
  <c r="AV350" i="1"/>
  <c r="AR265" i="3"/>
  <c r="AR264" i="3" s="1"/>
  <c r="AR263" i="3" s="1"/>
  <c r="AR135" i="3"/>
  <c r="AR235" i="3"/>
  <c r="AR234" i="3" s="1"/>
  <c r="AR233" i="3" s="1"/>
  <c r="AU241" i="3"/>
  <c r="AU240" i="3" s="1"/>
  <c r="AU239" i="3" s="1"/>
  <c r="AU223" i="3" s="1"/>
  <c r="AR253" i="3"/>
  <c r="AR252" i="3" s="1"/>
  <c r="AR251" i="3" s="1"/>
  <c r="AR310" i="3"/>
  <c r="AR309" i="3" s="1"/>
  <c r="AU154" i="3"/>
  <c r="AR206" i="1"/>
  <c r="AN355" i="3"/>
  <c r="AN354" i="3" s="1"/>
  <c r="AN205" i="1"/>
  <c r="AQ206" i="1"/>
  <c r="AR273" i="1"/>
  <c r="AN436" i="3"/>
  <c r="AN435" i="3" s="1"/>
  <c r="AQ273" i="1"/>
  <c r="AN272" i="1"/>
  <c r="AR232" i="3"/>
  <c r="AR231" i="3" s="1"/>
  <c r="AR230" i="3" s="1"/>
  <c r="AR120" i="3"/>
  <c r="AR119" i="3" s="1"/>
  <c r="AR118" i="3" s="1"/>
  <c r="AR412" i="3"/>
  <c r="AR411" i="3" s="1"/>
  <c r="AR410" i="3" s="1"/>
  <c r="AR406" i="3" s="1"/>
  <c r="AU419" i="3"/>
  <c r="AR213" i="3"/>
  <c r="AR212" i="3" s="1"/>
  <c r="AR211" i="3" s="1"/>
  <c r="AU310" i="3"/>
  <c r="AU309" i="3" s="1"/>
  <c r="AS63" i="3"/>
  <c r="CL219" i="3"/>
  <c r="AS57" i="3"/>
  <c r="AS56" i="3" s="1"/>
  <c r="AS55" i="3" s="1"/>
  <c r="AN434" i="3"/>
  <c r="AN433" i="3" s="1"/>
  <c r="AQ271" i="1"/>
  <c r="AN270" i="1"/>
  <c r="AR238" i="3"/>
  <c r="AR237" i="3" s="1"/>
  <c r="AR236" i="3" s="1"/>
  <c r="AU120" i="3"/>
  <c r="AU119" i="3" s="1"/>
  <c r="AU118" i="3" s="1"/>
  <c r="AR419" i="3"/>
  <c r="AT400" i="3"/>
  <c r="AT399" i="3" s="1"/>
  <c r="AT386" i="3" s="1"/>
  <c r="AR111" i="3"/>
  <c r="AR110" i="3" s="1"/>
  <c r="AR109" i="3" s="1"/>
  <c r="AU196" i="3"/>
  <c r="AU195" i="3" s="1"/>
  <c r="AU194" i="3" s="1"/>
  <c r="AU187" i="3" s="1"/>
  <c r="AS355" i="3"/>
  <c r="AS354" i="3" s="1"/>
  <c r="AV304" i="1"/>
  <c r="AR219" i="3"/>
  <c r="AR218" i="3" s="1"/>
  <c r="AR217" i="3" s="1"/>
  <c r="AU135" i="3"/>
  <c r="AS424" i="3"/>
  <c r="AT432" i="3"/>
  <c r="AR241" i="3"/>
  <c r="AR240" i="3" s="1"/>
  <c r="AR239" i="3" s="1"/>
  <c r="AS324" i="3"/>
  <c r="AU385" i="3"/>
  <c r="AU384" i="3" s="1"/>
  <c r="AU383" i="3" s="1"/>
  <c r="AU382" i="3" s="1"/>
  <c r="AU105" i="3"/>
  <c r="AU104" i="3" s="1"/>
  <c r="AU103" i="3" s="1"/>
  <c r="AR357" i="3"/>
  <c r="AR356" i="3" s="1"/>
  <c r="AS154" i="3"/>
  <c r="AR293" i="3"/>
  <c r="AR292" i="3" s="1"/>
  <c r="AR291" i="3" s="1"/>
  <c r="AR271" i="1"/>
  <c r="AR164" i="3"/>
  <c r="AS419" i="3"/>
  <c r="AR216" i="3"/>
  <c r="AR215" i="3" s="1"/>
  <c r="AR214" i="3" s="1"/>
  <c r="AR290" i="3"/>
  <c r="AR289" i="3" s="1"/>
  <c r="AR288" i="3" s="1"/>
  <c r="AT385" i="3"/>
  <c r="AT384" i="3" s="1"/>
  <c r="AT383" i="3" s="1"/>
  <c r="AT382" i="3" s="1"/>
  <c r="AN357" i="3"/>
  <c r="AN356" i="3" s="1"/>
  <c r="AQ208" i="1"/>
  <c r="AN207" i="1"/>
  <c r="AS241" i="3"/>
  <c r="AS240" i="3" s="1"/>
  <c r="AS239" i="3" s="1"/>
  <c r="AS348" i="3"/>
  <c r="AR37" i="3"/>
  <c r="AS135" i="3"/>
  <c r="AU348" i="3"/>
  <c r="AS436" i="3"/>
  <c r="AS435" i="3" s="1"/>
  <c r="AS310" i="3"/>
  <c r="AS309" i="3" s="1"/>
  <c r="AR324" i="3"/>
  <c r="AR315" i="3" s="1"/>
  <c r="AU400" i="3"/>
  <c r="AU399" i="3" s="1"/>
  <c r="AU386" i="3" s="1"/>
  <c r="AS37" i="3"/>
  <c r="AT353" i="3"/>
  <c r="AT105" i="3"/>
  <c r="AT104" i="3" s="1"/>
  <c r="AT103" i="3" s="1"/>
  <c r="BQ196" i="3"/>
  <c r="BE430" i="3"/>
  <c r="BZ50" i="3"/>
  <c r="BE408" i="3"/>
  <c r="CL190" i="3"/>
  <c r="BZ137" i="3"/>
  <c r="BE40" i="3"/>
  <c r="BE175" i="3"/>
  <c r="BE343" i="3"/>
  <c r="BE121" i="3"/>
  <c r="BZ251" i="3"/>
  <c r="BZ214" i="3"/>
  <c r="BE263" i="3"/>
  <c r="BQ263" i="3" s="1"/>
  <c r="BQ264" i="3"/>
  <c r="BE211" i="3"/>
  <c r="BE49" i="3"/>
  <c r="BZ410" i="3"/>
  <c r="BZ288" i="3"/>
  <c r="BE236" i="3"/>
  <c r="BE214" i="3"/>
  <c r="BZ443" i="3"/>
  <c r="BZ140" i="3"/>
  <c r="BE313" i="3"/>
  <c r="BE255" i="3"/>
  <c r="BE225" i="3"/>
  <c r="BE420" i="3"/>
  <c r="BE375" i="3"/>
  <c r="BZ404" i="3"/>
  <c r="BZ261" i="3"/>
  <c r="CL262" i="3"/>
  <c r="BZ267" i="3"/>
  <c r="CL268" i="3"/>
  <c r="BZ359" i="3"/>
  <c r="CL360" i="3"/>
  <c r="BE322" i="3"/>
  <c r="BE92" i="3"/>
  <c r="BE47" i="3"/>
  <c r="BD409" i="1"/>
  <c r="BZ368" i="3"/>
  <c r="CL369" i="3"/>
  <c r="BZ121" i="3"/>
  <c r="BZ95" i="3"/>
  <c r="BZ60" i="3"/>
  <c r="BE69" i="3"/>
  <c r="BE203" i="3"/>
  <c r="BZ72" i="3"/>
  <c r="BZ169" i="3"/>
  <c r="BZ123" i="3"/>
  <c r="BZ116" i="3"/>
  <c r="BZ101" i="3"/>
  <c r="BE404" i="3"/>
  <c r="BE394" i="3"/>
  <c r="BE261" i="3"/>
  <c r="BQ262" i="3"/>
  <c r="BE427" i="3"/>
  <c r="BZ11" i="3"/>
  <c r="BZ82" i="3"/>
  <c r="BZ408" i="3"/>
  <c r="BZ430" i="3"/>
  <c r="BZ425" i="3"/>
  <c r="BZ349" i="3"/>
  <c r="BZ343" i="3"/>
  <c r="BZ181" i="3"/>
  <c r="CL182" i="3"/>
  <c r="BZ40" i="3"/>
  <c r="BE209" i="3"/>
  <c r="BE438" i="3"/>
  <c r="BQ439" i="3"/>
  <c r="BZ75" i="3"/>
  <c r="BZ394" i="3"/>
  <c r="BZ327" i="3"/>
  <c r="BZ311" i="3"/>
  <c r="BZ301" i="3"/>
  <c r="BZ206" i="3"/>
  <c r="BZ422" i="3"/>
  <c r="BZ274" i="3"/>
  <c r="BZ98" i="3"/>
  <c r="BZ92" i="3"/>
  <c r="BZ38" i="3"/>
  <c r="BE228" i="3"/>
  <c r="BE368" i="3"/>
  <c r="BQ369" i="3"/>
  <c r="BE185" i="3"/>
  <c r="BQ186" i="3"/>
  <c r="BE362" i="3"/>
  <c r="BQ363" i="3"/>
  <c r="BE371" i="3"/>
  <c r="BE277" i="3"/>
  <c r="BB130" i="3"/>
  <c r="BE137" i="3"/>
  <c r="BE112" i="3"/>
  <c r="AH280" i="1"/>
  <c r="BE391" i="3"/>
  <c r="BQ392" i="3"/>
  <c r="BE44" i="3"/>
  <c r="BE38" i="3"/>
  <c r="BE346" i="3"/>
  <c r="BE181" i="3"/>
  <c r="BQ182" i="3"/>
  <c r="BE101" i="3"/>
  <c r="CL196" i="3"/>
  <c r="BZ233" i="3"/>
  <c r="BZ211" i="3"/>
  <c r="BE291" i="3"/>
  <c r="BE194" i="3"/>
  <c r="BQ195" i="3"/>
  <c r="BZ44" i="3"/>
  <c r="BE221" i="3"/>
  <c r="BQ222" i="3"/>
  <c r="BZ246" i="3"/>
  <c r="CL247" i="3"/>
  <c r="BE443" i="3"/>
  <c r="BE332" i="3"/>
  <c r="BZ240" i="3"/>
  <c r="BZ128" i="3"/>
  <c r="BE11" i="3"/>
  <c r="BZ66" i="3"/>
  <c r="BZ185" i="3"/>
  <c r="CL186" i="3"/>
  <c r="BE311" i="3"/>
  <c r="BE422" i="3"/>
  <c r="BE359" i="3"/>
  <c r="BZ225" i="3"/>
  <c r="BZ221" i="3"/>
  <c r="CL222" i="3"/>
  <c r="BZ200" i="3"/>
  <c r="BZ277" i="3"/>
  <c r="BZ47" i="3"/>
  <c r="BZ329" i="3"/>
  <c r="BZ313" i="3"/>
  <c r="BZ380" i="3"/>
  <c r="BZ53" i="3"/>
  <c r="BE75" i="3"/>
  <c r="BE384" i="3"/>
  <c r="BE329" i="3"/>
  <c r="BE246" i="3"/>
  <c r="BQ247" i="3"/>
  <c r="BE340" i="3"/>
  <c r="BZ64" i="3"/>
  <c r="BZ371" i="3"/>
  <c r="BZ166" i="3"/>
  <c r="BZ133" i="3"/>
  <c r="BZ104" i="3"/>
  <c r="BE72" i="3"/>
  <c r="BE82" i="3"/>
  <c r="BE66" i="3"/>
  <c r="BE325" i="3"/>
  <c r="BE307" i="3"/>
  <c r="BE298" i="3"/>
  <c r="BE283" i="3"/>
  <c r="BE56" i="3"/>
  <c r="BE169" i="3"/>
  <c r="BE116" i="3"/>
  <c r="BE380" i="3"/>
  <c r="BE349" i="3"/>
  <c r="BE128" i="3"/>
  <c r="BZ264" i="3"/>
  <c r="CL265" i="3"/>
  <c r="BZ236" i="3"/>
  <c r="BZ217" i="3"/>
  <c r="CL217" i="3" s="1"/>
  <c r="CL218" i="3"/>
  <c r="BE251" i="3"/>
  <c r="BE217" i="3"/>
  <c r="BQ217" i="3" s="1"/>
  <c r="BQ218" i="3"/>
  <c r="BZ194" i="3"/>
  <c r="CL195" i="3"/>
  <c r="BE288" i="3"/>
  <c r="BE230" i="3"/>
  <c r="BE410" i="3"/>
  <c r="BZ391" i="3"/>
  <c r="CL392" i="3"/>
  <c r="BZ375" i="3"/>
  <c r="BZ332" i="3"/>
  <c r="BE327" i="3"/>
  <c r="BE267" i="3"/>
  <c r="BQ268" i="3"/>
  <c r="BZ156" i="3"/>
  <c r="BE64" i="3"/>
  <c r="BE301" i="3"/>
  <c r="BE274" i="3"/>
  <c r="BE166" i="3"/>
  <c r="BZ255" i="3"/>
  <c r="BZ438" i="3"/>
  <c r="CL439" i="3"/>
  <c r="BZ388" i="3"/>
  <c r="BZ356" i="3"/>
  <c r="BZ340" i="3"/>
  <c r="BZ35" i="3"/>
  <c r="BE240" i="3"/>
  <c r="BZ447" i="3"/>
  <c r="BZ322" i="3"/>
  <c r="BZ175" i="3"/>
  <c r="BZ89" i="3"/>
  <c r="BZ86" i="3"/>
  <c r="BE447" i="3"/>
  <c r="BE200" i="3"/>
  <c r="BE435" i="3"/>
  <c r="BE425" i="3"/>
  <c r="BZ78" i="3"/>
  <c r="BZ69" i="3"/>
  <c r="BZ433" i="3"/>
  <c r="BZ427" i="3"/>
  <c r="BZ362" i="3"/>
  <c r="CL363" i="3"/>
  <c r="BZ351" i="3"/>
  <c r="BZ346" i="3"/>
  <c r="BZ178" i="3"/>
  <c r="CL179" i="3"/>
  <c r="BZ162" i="3"/>
  <c r="BZ144" i="3"/>
  <c r="BZ125" i="3"/>
  <c r="BZ384" i="3"/>
  <c r="BZ325" i="3"/>
  <c r="BZ307" i="3"/>
  <c r="BZ298" i="3"/>
  <c r="BZ228" i="3"/>
  <c r="BZ209" i="3"/>
  <c r="BZ203" i="3"/>
  <c r="BZ420" i="3"/>
  <c r="BZ283" i="3"/>
  <c r="BE206" i="3"/>
  <c r="BQ190" i="3"/>
  <c r="BZ112" i="3"/>
  <c r="BE351" i="3"/>
  <c r="BE140" i="3"/>
  <c r="BE133" i="3"/>
  <c r="BE123" i="3"/>
  <c r="BE104" i="3"/>
  <c r="BE388" i="3"/>
  <c r="BE125" i="3"/>
  <c r="BE89" i="3"/>
  <c r="BE95" i="3"/>
  <c r="BE35" i="3"/>
  <c r="BE178" i="3"/>
  <c r="BQ179" i="3"/>
  <c r="BE162" i="3"/>
  <c r="BE144" i="3"/>
  <c r="BE98" i="3"/>
  <c r="BE86" i="3"/>
  <c r="BE156" i="3"/>
  <c r="BE60" i="3"/>
  <c r="BE53" i="3"/>
  <c r="AG101" i="1"/>
  <c r="BZ291" i="3"/>
  <c r="BZ230" i="3"/>
  <c r="BE233" i="3"/>
  <c r="AJ30" i="1"/>
  <c r="BH9" i="3"/>
  <c r="BH8" i="3" s="1"/>
  <c r="BH7" i="3" s="1"/>
  <c r="BZ9" i="3"/>
  <c r="BF9" i="3"/>
  <c r="BF8" i="3" s="1"/>
  <c r="BF7" i="3" s="1"/>
  <c r="AG247" i="1"/>
  <c r="AH9" i="3"/>
  <c r="AH8" i="3" s="1"/>
  <c r="AH7" i="3" s="1"/>
  <c r="AH4" i="3"/>
  <c r="AG409" i="1"/>
  <c r="AK9" i="3"/>
  <c r="AK8" i="3" s="1"/>
  <c r="AK7" i="3" s="1"/>
  <c r="CA9" i="3"/>
  <c r="CA8" i="3" s="1"/>
  <c r="CA7" i="3" s="1"/>
  <c r="BX9" i="3"/>
  <c r="BX8" i="3" s="1"/>
  <c r="BX7" i="3" s="1"/>
  <c r="BC9" i="3"/>
  <c r="BC8" i="3" s="1"/>
  <c r="BC7" i="3" s="1"/>
  <c r="BE9" i="3"/>
  <c r="BE8" i="3" s="1"/>
  <c r="CC9" i="3"/>
  <c r="CC8" i="3" s="1"/>
  <c r="CC7" i="3" s="1"/>
  <c r="AH125" i="1"/>
  <c r="AM9" i="3"/>
  <c r="AM8" i="3" s="1"/>
  <c r="AM7" i="3" s="1"/>
  <c r="AG4" i="3"/>
  <c r="AH310" i="3"/>
  <c r="AH309" i="3" s="1"/>
  <c r="AM120" i="3"/>
  <c r="AM119" i="3" s="1"/>
  <c r="AM118" i="3" s="1"/>
  <c r="BA62" i="3"/>
  <c r="AH154" i="3"/>
  <c r="BH120" i="3"/>
  <c r="BH119" i="3" s="1"/>
  <c r="BH118" i="3" s="1"/>
  <c r="AK154" i="3"/>
  <c r="AM154" i="3"/>
  <c r="AK353" i="3"/>
  <c r="AK310" i="3"/>
  <c r="AK309" i="3" s="1"/>
  <c r="CC107" i="3"/>
  <c r="BF63" i="3"/>
  <c r="BF62" i="3" s="1"/>
  <c r="CA353" i="3"/>
  <c r="AM348" i="3"/>
  <c r="AK120" i="3"/>
  <c r="AK119" i="3" s="1"/>
  <c r="AK118" i="3" s="1"/>
  <c r="AK135" i="3"/>
  <c r="BH135" i="3"/>
  <c r="AG130" i="3"/>
  <c r="AK107" i="3"/>
  <c r="BH440" i="3"/>
  <c r="AH135" i="3"/>
  <c r="AH130" i="3" s="1"/>
  <c r="AF353" i="3"/>
  <c r="BX419" i="3"/>
  <c r="BC63" i="3"/>
  <c r="BC62" i="3" s="1"/>
  <c r="BF310" i="3"/>
  <c r="BF309" i="3" s="1"/>
  <c r="BH164" i="3"/>
  <c r="AH394" i="1"/>
  <c r="AH385" i="1" s="1"/>
  <c r="AG280" i="1"/>
  <c r="BW169" i="1"/>
  <c r="AH169" i="1"/>
  <c r="AH168" i="1" s="1"/>
  <c r="AL107" i="3"/>
  <c r="CC37" i="3"/>
  <c r="BH106" i="3"/>
  <c r="BH84" i="3" s="1"/>
  <c r="BA101" i="1"/>
  <c r="AM135" i="3"/>
  <c r="AH419" i="3"/>
  <c r="BF135" i="3"/>
  <c r="BG111" i="3"/>
  <c r="BG110" i="3" s="1"/>
  <c r="BG109" i="3" s="1"/>
  <c r="BC419" i="3"/>
  <c r="AH324" i="3"/>
  <c r="AH315" i="3" s="1"/>
  <c r="BA353" i="3"/>
  <c r="AL353" i="3"/>
  <c r="AM324" i="3"/>
  <c r="AM315" i="3" s="1"/>
  <c r="AM63" i="3"/>
  <c r="AM440" i="3"/>
  <c r="AK419" i="3"/>
  <c r="CC154" i="3"/>
  <c r="BC324" i="3"/>
  <c r="BC315" i="3" s="1"/>
  <c r="CC164" i="3"/>
  <c r="AJ128" i="3"/>
  <c r="AJ169" i="3"/>
  <c r="AJ313" i="3"/>
  <c r="AJ82" i="3"/>
  <c r="AJ346" i="3"/>
  <c r="AJ261" i="3"/>
  <c r="AV262" i="3"/>
  <c r="AJ50" i="3"/>
  <c r="AJ86" i="3"/>
  <c r="AJ388" i="3"/>
  <c r="AJ422" i="3"/>
  <c r="AJ166" i="3"/>
  <c r="AJ233" i="3"/>
  <c r="AJ291" i="3"/>
  <c r="AJ217" i="3"/>
  <c r="AV217" i="3" s="1"/>
  <c r="AV218" i="3"/>
  <c r="AF101" i="1"/>
  <c r="AH377" i="3"/>
  <c r="AJ114" i="3"/>
  <c r="AJ121" i="3"/>
  <c r="AJ125" i="3"/>
  <c r="AJ137" i="3"/>
  <c r="AJ162" i="3"/>
  <c r="AJ178" i="3"/>
  <c r="AV179" i="3"/>
  <c r="AJ274" i="3"/>
  <c r="AJ307" i="3"/>
  <c r="AJ325" i="3"/>
  <c r="AJ394" i="3"/>
  <c r="AJ66" i="3"/>
  <c r="AJ443" i="3"/>
  <c r="AJ9" i="3"/>
  <c r="AJ78" i="3"/>
  <c r="AJ112" i="3"/>
  <c r="AJ283" i="3"/>
  <c r="AJ343" i="3"/>
  <c r="AJ349" i="3"/>
  <c r="AJ371" i="3"/>
  <c r="AJ60" i="3"/>
  <c r="AV190" i="3"/>
  <c r="AJ435" i="3"/>
  <c r="AJ228" i="3"/>
  <c r="AJ246" i="3"/>
  <c r="AV247" i="3"/>
  <c r="AJ298" i="3"/>
  <c r="AJ35" i="3"/>
  <c r="AJ47" i="3"/>
  <c r="AJ53" i="3"/>
  <c r="AJ95" i="3"/>
  <c r="AJ375" i="3"/>
  <c r="AJ391" i="3"/>
  <c r="AV392" i="3"/>
  <c r="AJ420" i="3"/>
  <c r="AJ425" i="3"/>
  <c r="AJ430" i="3"/>
  <c r="AJ175" i="3"/>
  <c r="AJ240" i="3"/>
  <c r="AJ311" i="3"/>
  <c r="AJ327" i="3"/>
  <c r="AJ384" i="3"/>
  <c r="AJ404" i="3"/>
  <c r="AJ64" i="3"/>
  <c r="AJ106" i="3"/>
  <c r="AV108" i="3"/>
  <c r="AJ75" i="3"/>
  <c r="AJ251" i="3"/>
  <c r="AJ410" i="3"/>
  <c r="AJ214" i="3"/>
  <c r="AJ288" i="3"/>
  <c r="AJ123" i="3"/>
  <c r="AJ156" i="3"/>
  <c r="AJ447" i="3"/>
  <c r="AJ340" i="3"/>
  <c r="AJ354" i="3"/>
  <c r="AJ185" i="3"/>
  <c r="AV186" i="3"/>
  <c r="AJ267" i="3"/>
  <c r="AV268" i="3"/>
  <c r="AJ44" i="3"/>
  <c r="AJ368" i="3"/>
  <c r="AV369" i="3"/>
  <c r="AJ356" i="3"/>
  <c r="AJ322" i="3"/>
  <c r="AJ69" i="3"/>
  <c r="AF204" i="1"/>
  <c r="AJ438" i="3"/>
  <c r="AV439" i="3"/>
  <c r="AJ203" i="3"/>
  <c r="AJ206" i="3"/>
  <c r="AJ221" i="3"/>
  <c r="AV222" i="3"/>
  <c r="AJ101" i="3"/>
  <c r="AJ433" i="3"/>
  <c r="AJ211" i="3"/>
  <c r="AJ236" i="3"/>
  <c r="CC440" i="3"/>
  <c r="AJ116" i="3"/>
  <c r="AJ140" i="3"/>
  <c r="AJ181" i="3"/>
  <c r="AV182" i="3"/>
  <c r="AJ329" i="3"/>
  <c r="AJ72" i="3"/>
  <c r="AJ277" i="3"/>
  <c r="AJ351" i="3"/>
  <c r="AJ255" i="3"/>
  <c r="AJ38" i="3"/>
  <c r="AJ380" i="3"/>
  <c r="AJ427" i="3"/>
  <c r="AJ144" i="3"/>
  <c r="AJ301" i="3"/>
  <c r="AJ332" i="3"/>
  <c r="AJ408" i="3"/>
  <c r="AJ11" i="3"/>
  <c r="AJ230" i="3"/>
  <c r="AH427" i="1"/>
  <c r="AI279" i="1"/>
  <c r="AI278" i="1" s="1"/>
  <c r="AF465" i="1"/>
  <c r="AF464" i="1" s="1"/>
  <c r="BA124" i="1"/>
  <c r="AI124" i="1"/>
  <c r="CC348" i="3"/>
  <c r="BH63" i="3"/>
  <c r="AH424" i="3"/>
  <c r="AH33" i="1"/>
  <c r="BC120" i="3"/>
  <c r="BC119" i="3" s="1"/>
  <c r="BC118" i="3" s="1"/>
  <c r="AJ104" i="3"/>
  <c r="AJ200" i="3"/>
  <c r="AJ209" i="3"/>
  <c r="AJ225" i="3"/>
  <c r="BA111" i="3"/>
  <c r="BA110" i="3" s="1"/>
  <c r="BA109" i="3" s="1"/>
  <c r="AH120" i="3"/>
  <c r="AH119" i="3" s="1"/>
  <c r="AH118" i="3" s="1"/>
  <c r="AK324" i="3"/>
  <c r="AJ89" i="3"/>
  <c r="AJ56" i="3"/>
  <c r="AJ263" i="3"/>
  <c r="AV263" i="3" s="1"/>
  <c r="AV264" i="3"/>
  <c r="AJ40" i="3"/>
  <c r="AK362" i="3"/>
  <c r="AV363" i="3"/>
  <c r="BX164" i="3"/>
  <c r="CC63" i="3"/>
  <c r="BF432" i="3"/>
  <c r="BF107" i="3"/>
  <c r="AF62" i="3"/>
  <c r="BX37" i="3"/>
  <c r="BX13" i="3" s="1"/>
  <c r="AH164" i="3"/>
  <c r="BV62" i="3"/>
  <c r="AH188" i="1"/>
  <c r="AM37" i="3"/>
  <c r="BF164" i="3"/>
  <c r="CA164" i="3"/>
  <c r="BC164" i="3"/>
  <c r="AJ400" i="3"/>
  <c r="BA130" i="3"/>
  <c r="CC310" i="3"/>
  <c r="CC309" i="3" s="1"/>
  <c r="BH37" i="3"/>
  <c r="BY130" i="3"/>
  <c r="BH348" i="3"/>
  <c r="AF124" i="1"/>
  <c r="BH310" i="3"/>
  <c r="BH309" i="3" s="1"/>
  <c r="AH37" i="3"/>
  <c r="AH13" i="3" s="1"/>
  <c r="BC37" i="3"/>
  <c r="BC13" i="3" s="1"/>
  <c r="BF37" i="3"/>
  <c r="BF13" i="3" s="1"/>
  <c r="BF324" i="3"/>
  <c r="BC310" i="3"/>
  <c r="BC309" i="3" s="1"/>
  <c r="CA37" i="3"/>
  <c r="CA13" i="3" s="1"/>
  <c r="BX324" i="3"/>
  <c r="BX315" i="3" s="1"/>
  <c r="BX310" i="3"/>
  <c r="BX309" i="3" s="1"/>
  <c r="AK37" i="3"/>
  <c r="AK13" i="3" s="1"/>
  <c r="AG153" i="3"/>
  <c r="AG8" i="1"/>
  <c r="BH154" i="3"/>
  <c r="CC324" i="3"/>
  <c r="CC315" i="3" s="1"/>
  <c r="BC154" i="3"/>
  <c r="BF154" i="3"/>
  <c r="AI153" i="3"/>
  <c r="BY153" i="3"/>
  <c r="CA154" i="3"/>
  <c r="BW153" i="3"/>
  <c r="BV153" i="3"/>
  <c r="BD153" i="3"/>
  <c r="AF153" i="3"/>
  <c r="BB153" i="3"/>
  <c r="BA153" i="3"/>
  <c r="BX63" i="3"/>
  <c r="BX62" i="3" s="1"/>
  <c r="BV353" i="3"/>
  <c r="CA63" i="3"/>
  <c r="CA62" i="3" s="1"/>
  <c r="AF130" i="3"/>
  <c r="BV111" i="3"/>
  <c r="BV110" i="3" s="1"/>
  <c r="BV109" i="3" s="1"/>
  <c r="CA310" i="3"/>
  <c r="CA309" i="3" s="1"/>
  <c r="BH424" i="3"/>
  <c r="AG404" i="1"/>
  <c r="BH324" i="3"/>
  <c r="BH315" i="3" s="1"/>
  <c r="AF377" i="3"/>
  <c r="CC419" i="3"/>
  <c r="CA419" i="3"/>
  <c r="CB111" i="3"/>
  <c r="CB110" i="3" s="1"/>
  <c r="CB109" i="3" s="1"/>
  <c r="BF419" i="3"/>
  <c r="BF353" i="3"/>
  <c r="CC424" i="3"/>
  <c r="CA348" i="3"/>
  <c r="BC348" i="3"/>
  <c r="BC335" i="3" s="1"/>
  <c r="AI130" i="3"/>
  <c r="AI377" i="3"/>
  <c r="BD130" i="3"/>
  <c r="BA377" i="3"/>
  <c r="CC135" i="3"/>
  <c r="BX120" i="3"/>
  <c r="BX119" i="3" s="1"/>
  <c r="BX118" i="3" s="1"/>
  <c r="AM310" i="3"/>
  <c r="AM309" i="3" s="1"/>
  <c r="CA424" i="3"/>
  <c r="BX409" i="1"/>
  <c r="BC424" i="3"/>
  <c r="AM424" i="3"/>
  <c r="AL400" i="3"/>
  <c r="AL399" i="3" s="1"/>
  <c r="AL386" i="3" s="1"/>
  <c r="BX135" i="3"/>
  <c r="BX130" i="3" s="1"/>
  <c r="CA135" i="3"/>
  <c r="AL432" i="3"/>
  <c r="BX377" i="3"/>
  <c r="BF424" i="3"/>
  <c r="CC400" i="3"/>
  <c r="CC399" i="3" s="1"/>
  <c r="CC386" i="3" s="1"/>
  <c r="BC135" i="3"/>
  <c r="BC130" i="3" s="1"/>
  <c r="CB302" i="3"/>
  <c r="CB301" i="3" s="1"/>
  <c r="CB300" i="3" s="1"/>
  <c r="AI113" i="3"/>
  <c r="AI112" i="3" s="1"/>
  <c r="AI111" i="3" s="1"/>
  <c r="AI110" i="3" s="1"/>
  <c r="AI109" i="3" s="1"/>
  <c r="BD377" i="3"/>
  <c r="BV130" i="3"/>
  <c r="BV377" i="3"/>
  <c r="CB400" i="3"/>
  <c r="CB399" i="3" s="1"/>
  <c r="CB386" i="3" s="1"/>
  <c r="CC120" i="3"/>
  <c r="CC119" i="3" s="1"/>
  <c r="CC118" i="3" s="1"/>
  <c r="BA432" i="3"/>
  <c r="BA418" i="3" s="1"/>
  <c r="BX348" i="3"/>
  <c r="CA120" i="3"/>
  <c r="CA119" i="3" s="1"/>
  <c r="CA118" i="3" s="1"/>
  <c r="BH400" i="3"/>
  <c r="BH399" i="3" s="1"/>
  <c r="BH386" i="3" s="1"/>
  <c r="BG432" i="3"/>
  <c r="BD357" i="3"/>
  <c r="BD356" i="3" s="1"/>
  <c r="BD355" i="3"/>
  <c r="BD354" i="3" s="1"/>
  <c r="BD205" i="1"/>
  <c r="BD204" i="1" s="1"/>
  <c r="BD189" i="1" s="1"/>
  <c r="AG400" i="3"/>
  <c r="AG399" i="3" s="1"/>
  <c r="AG386" i="3" s="1"/>
  <c r="AH348" i="3"/>
  <c r="AH335" i="3" s="1"/>
  <c r="AK348" i="3"/>
  <c r="AM419" i="3"/>
  <c r="BC182" i="1"/>
  <c r="AM400" i="3"/>
  <c r="AM399" i="3" s="1"/>
  <c r="AM386" i="3" s="1"/>
  <c r="BE434" i="3"/>
  <c r="AI357" i="3"/>
  <c r="AI356" i="3" s="1"/>
  <c r="AI79" i="3"/>
  <c r="AI78" i="3" s="1"/>
  <c r="AI77" i="3" s="1"/>
  <c r="BZ436" i="3"/>
  <c r="BZ57" i="3"/>
  <c r="BG400" i="3"/>
  <c r="BG399" i="3" s="1"/>
  <c r="BG386" i="3" s="1"/>
  <c r="CB432" i="3"/>
  <c r="BZ355" i="3"/>
  <c r="BZ400" i="3"/>
  <c r="CA324" i="3"/>
  <c r="CB353" i="3"/>
  <c r="BY79" i="3"/>
  <c r="BY78" i="3" s="1"/>
  <c r="BY77" i="3" s="1"/>
  <c r="BY62" i="3" s="1"/>
  <c r="BW400" i="3"/>
  <c r="BW399" i="3" s="1"/>
  <c r="BW386" i="3" s="1"/>
  <c r="AI436" i="1"/>
  <c r="AI435" i="1" s="1"/>
  <c r="AI429" i="1" s="1"/>
  <c r="AI428" i="1" s="1"/>
  <c r="AI427" i="1" s="1"/>
  <c r="AI70" i="3"/>
  <c r="AI69" i="3" s="1"/>
  <c r="AI68" i="3" s="1"/>
  <c r="BF120" i="3"/>
  <c r="BF119" i="3" s="1"/>
  <c r="BF118" i="3" s="1"/>
  <c r="BE115" i="3"/>
  <c r="AI436" i="3"/>
  <c r="AI435" i="3" s="1"/>
  <c r="AI52" i="1"/>
  <c r="AI51" i="1" s="1"/>
  <c r="AI57" i="3"/>
  <c r="AI56" i="3" s="1"/>
  <c r="AI55" i="3" s="1"/>
  <c r="AI13" i="3" s="1"/>
  <c r="AI434" i="3"/>
  <c r="AI433" i="3" s="1"/>
  <c r="CA107" i="3"/>
  <c r="CA106" i="3"/>
  <c r="BE400" i="3"/>
  <c r="BD436" i="3"/>
  <c r="BD435" i="3" s="1"/>
  <c r="BY434" i="3"/>
  <c r="BY433" i="3" s="1"/>
  <c r="BY432" i="3" s="1"/>
  <c r="BY418" i="3" s="1"/>
  <c r="BY113" i="3"/>
  <c r="BY112" i="3" s="1"/>
  <c r="BD79" i="3"/>
  <c r="BD78" i="3" s="1"/>
  <c r="BD77" i="3" s="1"/>
  <c r="BD62" i="3" s="1"/>
  <c r="BB400" i="3"/>
  <c r="BB399" i="3" s="1"/>
  <c r="BB386" i="3" s="1"/>
  <c r="AL111" i="3"/>
  <c r="AL110" i="3" s="1"/>
  <c r="AL109" i="3" s="1"/>
  <c r="AM107" i="3"/>
  <c r="AM106" i="3"/>
  <c r="AM84" i="3" s="1"/>
  <c r="AK424" i="3"/>
  <c r="BE79" i="3"/>
  <c r="BY115" i="3"/>
  <c r="BY114" i="3" s="1"/>
  <c r="BY57" i="3"/>
  <c r="BY56" i="3" s="1"/>
  <c r="BY55" i="3" s="1"/>
  <c r="BY13" i="3" s="1"/>
  <c r="AI355" i="3"/>
  <c r="AI354" i="3" s="1"/>
  <c r="AF197" i="3"/>
  <c r="BY355" i="3"/>
  <c r="BY354" i="3" s="1"/>
  <c r="BY353" i="3" s="1"/>
  <c r="BG302" i="3"/>
  <c r="BG301" i="3" s="1"/>
  <c r="BG300" i="3" s="1"/>
  <c r="BD434" i="3"/>
  <c r="BD433" i="3" s="1"/>
  <c r="BZ115" i="3"/>
  <c r="CA432" i="3"/>
  <c r="BE357" i="3"/>
  <c r="BD111" i="3"/>
  <c r="BD110" i="3" s="1"/>
  <c r="BD109" i="3" s="1"/>
  <c r="AF432" i="3"/>
  <c r="BE355" i="3"/>
  <c r="AH63" i="3"/>
  <c r="AH62" i="3" s="1"/>
  <c r="BY197" i="3"/>
  <c r="BY377" i="3"/>
  <c r="BV197" i="3"/>
  <c r="BA197" i="3"/>
  <c r="BC377" i="3"/>
  <c r="BD197" i="3"/>
  <c r="AI197" i="3"/>
  <c r="BX280" i="1"/>
  <c r="BV451" i="1"/>
  <c r="BV446" i="1" s="1"/>
  <c r="BD106" i="1"/>
  <c r="BA429" i="1"/>
  <c r="BB457" i="1"/>
  <c r="BC463" i="1"/>
  <c r="BA227" i="1"/>
  <c r="AI272" i="1"/>
  <c r="AI207" i="1"/>
  <c r="AI270" i="1"/>
  <c r="AI473" i="1"/>
  <c r="AF168" i="1"/>
  <c r="AI205" i="1"/>
  <c r="BD236" i="1"/>
  <c r="BD231" i="1" s="1"/>
  <c r="AI83" i="1"/>
  <c r="BC405" i="1"/>
  <c r="BC404" i="1" s="1"/>
  <c r="BA236" i="1"/>
  <c r="BA456" i="1"/>
  <c r="BW308" i="1"/>
  <c r="BY308" i="1"/>
  <c r="BW54" i="1"/>
  <c r="BV51" i="1"/>
  <c r="BY168" i="1"/>
  <c r="BV90" i="1"/>
  <c r="BY52" i="1"/>
  <c r="BX429" i="1"/>
  <c r="BY447" i="1"/>
  <c r="BV438" i="1"/>
  <c r="BX458" i="1"/>
  <c r="BY456" i="1"/>
  <c r="BV308" i="1"/>
  <c r="BX266" i="1"/>
  <c r="BW237" i="1"/>
  <c r="BY89" i="1"/>
  <c r="BX91" i="1"/>
  <c r="BY472" i="1"/>
  <c r="BW429" i="1"/>
  <c r="BV457" i="1"/>
  <c r="BX261" i="1"/>
  <c r="BX199" i="1"/>
  <c r="BX139" i="1"/>
  <c r="BX135" i="1" s="1"/>
  <c r="BX232" i="1"/>
  <c r="BX231" i="1" s="1"/>
  <c r="BX106" i="1"/>
  <c r="BY85" i="1"/>
  <c r="BY82" i="1" s="1"/>
  <c r="BW464" i="1"/>
  <c r="BX438" i="1"/>
  <c r="BY435" i="1"/>
  <c r="BW424" i="1"/>
  <c r="BW423" i="1" s="1"/>
  <c r="BW451" i="1"/>
  <c r="BW420" i="1"/>
  <c r="BX391" i="1"/>
  <c r="BX385" i="1" s="1"/>
  <c r="BY464" i="1"/>
  <c r="BX367" i="1"/>
  <c r="BX354" i="1" s="1"/>
  <c r="BY269" i="1"/>
  <c r="BY255" i="1" s="1"/>
  <c r="BX256" i="1"/>
  <c r="BX193" i="1"/>
  <c r="BY204" i="1"/>
  <c r="BY189" i="1" s="1"/>
  <c r="BV236" i="1"/>
  <c r="BX227" i="1"/>
  <c r="BV124" i="1"/>
  <c r="BX45" i="1"/>
  <c r="BW90" i="1"/>
  <c r="BY54" i="1"/>
  <c r="BW103" i="1"/>
  <c r="BV82" i="1"/>
  <c r="BX466" i="1"/>
  <c r="BV464" i="1"/>
  <c r="BX447" i="1"/>
  <c r="BW416" i="1"/>
  <c r="BV379" i="1"/>
  <c r="BW447" i="1"/>
  <c r="BW456" i="1"/>
  <c r="BX321" i="1"/>
  <c r="BW280" i="1"/>
  <c r="BY280" i="1"/>
  <c r="BW227" i="1"/>
  <c r="BV168" i="1"/>
  <c r="BV106" i="1"/>
  <c r="BV102" i="1"/>
  <c r="BW80" i="1"/>
  <c r="BC458" i="1"/>
  <c r="BB406" i="1"/>
  <c r="BA379" i="1"/>
  <c r="BB401" i="1"/>
  <c r="BB385" i="1" s="1"/>
  <c r="BC315" i="1"/>
  <c r="BB280" i="1"/>
  <c r="BB227" i="1"/>
  <c r="BA168" i="1"/>
  <c r="BB54" i="1"/>
  <c r="BC80" i="1"/>
  <c r="BD465" i="1"/>
  <c r="BD472" i="1"/>
  <c r="BC394" i="1"/>
  <c r="BC139" i="1"/>
  <c r="BC110" i="1"/>
  <c r="BC106" i="1" s="1"/>
  <c r="BA464" i="1"/>
  <c r="BD457" i="1"/>
  <c r="BB420" i="1"/>
  <c r="BB409" i="1" s="1"/>
  <c r="BC370" i="1"/>
  <c r="BB336" i="1"/>
  <c r="BC256" i="1"/>
  <c r="BC255" i="1" s="1"/>
  <c r="BB185" i="1"/>
  <c r="BB169" i="1" s="1"/>
  <c r="BC62" i="1"/>
  <c r="BC58" i="1" s="1"/>
  <c r="BB464" i="1"/>
  <c r="BC439" i="1"/>
  <c r="BD435" i="1"/>
  <c r="BA404" i="1"/>
  <c r="BD404" i="1"/>
  <c r="BC380" i="1"/>
  <c r="BD308" i="1"/>
  <c r="BC244" i="1"/>
  <c r="BC243" i="1" s="1"/>
  <c r="BC176" i="1"/>
  <c r="BB232" i="1"/>
  <c r="BC173" i="1"/>
  <c r="BD89" i="1"/>
  <c r="BB106" i="1"/>
  <c r="BA89" i="1"/>
  <c r="BC430" i="1"/>
  <c r="BB429" i="1"/>
  <c r="BC391" i="1"/>
  <c r="BC385" i="1" s="1"/>
  <c r="BC367" i="1"/>
  <c r="BA308" i="1"/>
  <c r="BD269" i="1"/>
  <c r="BD255" i="1" s="1"/>
  <c r="BC280" i="1"/>
  <c r="BC221" i="1"/>
  <c r="BC189" i="1" s="1"/>
  <c r="BD168" i="1"/>
  <c r="BB124" i="1"/>
  <c r="BB236" i="1"/>
  <c r="BB190" i="1"/>
  <c r="BB189" i="1" s="1"/>
  <c r="BC136" i="1"/>
  <c r="BD82" i="1"/>
  <c r="BB81" i="1"/>
  <c r="BC91" i="1"/>
  <c r="BB89" i="1"/>
  <c r="AG124" i="1"/>
  <c r="AG279" i="1"/>
  <c r="AH106" i="1"/>
  <c r="AF279" i="1"/>
  <c r="AF463" i="1"/>
  <c r="AF446" i="1"/>
  <c r="AF89" i="1"/>
  <c r="AF435" i="1"/>
  <c r="AF480" i="1" s="1"/>
  <c r="AF455" i="1"/>
  <c r="AF8" i="1"/>
  <c r="AS13" i="3" l="1"/>
  <c r="CI13" i="3"/>
  <c r="AI82" i="1"/>
  <c r="AI81" i="1" s="1"/>
  <c r="AI80" i="1" s="1"/>
  <c r="AI481" i="1"/>
  <c r="AH480" i="1"/>
  <c r="CD8" i="1"/>
  <c r="BN13" i="3"/>
  <c r="BZ63" i="3"/>
  <c r="AU84" i="3"/>
  <c r="CK84" i="3"/>
  <c r="BP84" i="3"/>
  <c r="BI8" i="1"/>
  <c r="AN8" i="1"/>
  <c r="AF6" i="3"/>
  <c r="AM377" i="3"/>
  <c r="BE63" i="3"/>
  <c r="BE424" i="3"/>
  <c r="AR198" i="3"/>
  <c r="BI204" i="1"/>
  <c r="CC130" i="3"/>
  <c r="BZ419" i="3"/>
  <c r="BZ424" i="3"/>
  <c r="BE419" i="3"/>
  <c r="BE310" i="3"/>
  <c r="BE309" i="3" s="1"/>
  <c r="BZ324" i="3"/>
  <c r="CD353" i="3"/>
  <c r="CD335" i="3" s="1"/>
  <c r="CD334" i="3" s="1"/>
  <c r="BX153" i="3"/>
  <c r="AV302" i="3"/>
  <c r="BP377" i="3"/>
  <c r="AS432" i="3"/>
  <c r="AS418" i="3" s="1"/>
  <c r="AS413" i="3" s="1"/>
  <c r="CH130" i="3"/>
  <c r="BM130" i="3"/>
  <c r="BE37" i="3"/>
  <c r="AS353" i="3"/>
  <c r="BI432" i="3"/>
  <c r="BI418" i="3" s="1"/>
  <c r="BI413" i="3" s="1"/>
  <c r="BZ310" i="3"/>
  <c r="BZ309" i="3" s="1"/>
  <c r="BZ348" i="3"/>
  <c r="CH357" i="3"/>
  <c r="CH356" i="3" s="1"/>
  <c r="CH353" i="3" s="1"/>
  <c r="CH377" i="3"/>
  <c r="BC135" i="1"/>
  <c r="AU130" i="3"/>
  <c r="BW6" i="3"/>
  <c r="BB6" i="3"/>
  <c r="AG6" i="3"/>
  <c r="CA418" i="3"/>
  <c r="CA413" i="3" s="1"/>
  <c r="BX418" i="3"/>
  <c r="BX413" i="3" s="1"/>
  <c r="AF418" i="3"/>
  <c r="AF413" i="3" s="1"/>
  <c r="BY413" i="3"/>
  <c r="BA413" i="3"/>
  <c r="AK418" i="3"/>
  <c r="AK413" i="3" s="1"/>
  <c r="BC418" i="3"/>
  <c r="BC413" i="3" s="1"/>
  <c r="AH418" i="3"/>
  <c r="BF418" i="3"/>
  <c r="BF413" i="3" s="1"/>
  <c r="BV6" i="3"/>
  <c r="BZ120" i="3"/>
  <c r="CD432" i="3"/>
  <c r="BA231" i="1"/>
  <c r="BV231" i="1"/>
  <c r="BB231" i="1"/>
  <c r="BX255" i="1"/>
  <c r="BZ37" i="3"/>
  <c r="BX189" i="1"/>
  <c r="BZ8" i="3"/>
  <c r="BZ7" i="3" s="1"/>
  <c r="AS62" i="3"/>
  <c r="BH130" i="3"/>
  <c r="BI62" i="3"/>
  <c r="BI6" i="3" s="1"/>
  <c r="CK377" i="3"/>
  <c r="CD269" i="1"/>
  <c r="AG278" i="1"/>
  <c r="BC354" i="1"/>
  <c r="AF189" i="1"/>
  <c r="AF188" i="1" s="1"/>
  <c r="BI189" i="1"/>
  <c r="BI188" i="1" s="1"/>
  <c r="BM153" i="3"/>
  <c r="BY335" i="3"/>
  <c r="BY334" i="3" s="1"/>
  <c r="BV335" i="3"/>
  <c r="BV334" i="3" s="1"/>
  <c r="BX335" i="3"/>
  <c r="BX334" i="3" s="1"/>
  <c r="BC334" i="3"/>
  <c r="BA335" i="3"/>
  <c r="BA334" i="3" s="1"/>
  <c r="AF335" i="3"/>
  <c r="AF334" i="3" s="1"/>
  <c r="BM377" i="3"/>
  <c r="BN62" i="3"/>
  <c r="CG79" i="3"/>
  <c r="CG78" i="3" s="1"/>
  <c r="CG77" i="3" s="1"/>
  <c r="CG473" i="1"/>
  <c r="BM79" i="3"/>
  <c r="BM78" i="3" s="1"/>
  <c r="BM77" i="3" s="1"/>
  <c r="CH70" i="3"/>
  <c r="CH69" i="3" s="1"/>
  <c r="CH68" i="3" s="1"/>
  <c r="CH8" i="3"/>
  <c r="CH7" i="3" s="1"/>
  <c r="AN472" i="1"/>
  <c r="AN465" i="1"/>
  <c r="AN464" i="1" s="1"/>
  <c r="AN463" i="1" s="1"/>
  <c r="AN480" i="1" s="1"/>
  <c r="CD472" i="1"/>
  <c r="CD465" i="1"/>
  <c r="CD464" i="1" s="1"/>
  <c r="CD463" i="1" s="1"/>
  <c r="CD480" i="1" s="1"/>
  <c r="CJ302" i="3"/>
  <c r="CJ301" i="3" s="1"/>
  <c r="CJ300" i="3" s="1"/>
  <c r="BM70" i="3"/>
  <c r="BM69" i="3" s="1"/>
  <c r="BM68" i="3" s="1"/>
  <c r="AQ70" i="3"/>
  <c r="AQ69" i="3" s="1"/>
  <c r="AQ68" i="3" s="1"/>
  <c r="AQ436" i="1"/>
  <c r="AQ435" i="1" s="1"/>
  <c r="AQ429" i="1" s="1"/>
  <c r="AQ428" i="1" s="1"/>
  <c r="AQ427" i="1" s="1"/>
  <c r="BL79" i="3"/>
  <c r="BL78" i="3" s="1"/>
  <c r="BL77" i="3" s="1"/>
  <c r="BL473" i="1"/>
  <c r="CD62" i="3"/>
  <c r="CD6" i="3" s="1"/>
  <c r="AR79" i="3"/>
  <c r="AR78" i="3" s="1"/>
  <c r="AR77" i="3" s="1"/>
  <c r="AR62" i="3" s="1"/>
  <c r="AQ79" i="3"/>
  <c r="AQ78" i="3" s="1"/>
  <c r="AQ77" i="3" s="1"/>
  <c r="AQ473" i="1"/>
  <c r="BM8" i="3"/>
  <c r="BM7" i="3" s="1"/>
  <c r="BL70" i="3"/>
  <c r="BL69" i="3" s="1"/>
  <c r="BL68" i="3" s="1"/>
  <c r="BL436" i="1"/>
  <c r="BL435" i="1" s="1"/>
  <c r="BL429" i="1" s="1"/>
  <c r="BL428" i="1" s="1"/>
  <c r="BL427" i="1" s="1"/>
  <c r="AN62" i="3"/>
  <c r="AN6" i="3" s="1"/>
  <c r="BI472" i="1"/>
  <c r="BI465" i="1"/>
  <c r="BI464" i="1" s="1"/>
  <c r="BI463" i="1" s="1"/>
  <c r="BI480" i="1" s="1"/>
  <c r="BO302" i="3"/>
  <c r="BO301" i="3" s="1"/>
  <c r="BO300" i="3" s="1"/>
  <c r="CH79" i="3"/>
  <c r="CH78" i="3" s="1"/>
  <c r="CH77" i="3" s="1"/>
  <c r="BM440" i="3"/>
  <c r="CH440" i="3"/>
  <c r="CI62" i="3"/>
  <c r="CG70" i="3"/>
  <c r="CG69" i="3" s="1"/>
  <c r="CG68" i="3" s="1"/>
  <c r="CG436" i="1"/>
  <c r="CG435" i="1" s="1"/>
  <c r="CG429" i="1" s="1"/>
  <c r="CG428" i="1" s="1"/>
  <c r="CG427" i="1" s="1"/>
  <c r="CH153" i="3"/>
  <c r="BI353" i="3"/>
  <c r="CI432" i="3"/>
  <c r="CI418" i="3" s="1"/>
  <c r="CG57" i="3"/>
  <c r="CG56" i="3" s="1"/>
  <c r="CG55" i="3" s="1"/>
  <c r="CG13" i="3" s="1"/>
  <c r="CG52" i="1"/>
  <c r="CG51" i="1" s="1"/>
  <c r="CH57" i="3"/>
  <c r="CH56" i="3" s="1"/>
  <c r="CH55" i="3" s="1"/>
  <c r="CH13" i="3" s="1"/>
  <c r="CG270" i="1"/>
  <c r="CG434" i="3"/>
  <c r="CG433" i="3" s="1"/>
  <c r="BL57" i="3"/>
  <c r="BL56" i="3" s="1"/>
  <c r="BL55" i="3" s="1"/>
  <c r="BL13" i="3" s="1"/>
  <c r="BL52" i="1"/>
  <c r="BL51" i="1" s="1"/>
  <c r="BM353" i="3"/>
  <c r="CD204" i="1"/>
  <c r="BP153" i="3"/>
  <c r="BL436" i="3"/>
  <c r="BL435" i="3" s="1"/>
  <c r="BL272" i="1"/>
  <c r="BL357" i="3"/>
  <c r="BL356" i="3" s="1"/>
  <c r="BL207" i="1"/>
  <c r="BN432" i="3"/>
  <c r="CK153" i="3"/>
  <c r="BL355" i="3"/>
  <c r="BL354" i="3" s="1"/>
  <c r="BL205" i="1"/>
  <c r="CG436" i="3"/>
  <c r="CG435" i="3" s="1"/>
  <c r="CG272" i="1"/>
  <c r="CH436" i="3"/>
  <c r="CH435" i="3" s="1"/>
  <c r="CH432" i="3" s="1"/>
  <c r="BL434" i="3"/>
  <c r="BL433" i="3" s="1"/>
  <c r="BL270" i="1"/>
  <c r="BM434" i="3"/>
  <c r="BM433" i="3" s="1"/>
  <c r="BM432" i="3" s="1"/>
  <c r="CG355" i="3"/>
  <c r="CG354" i="3" s="1"/>
  <c r="CG205" i="1"/>
  <c r="CK197" i="3"/>
  <c r="CI353" i="3"/>
  <c r="BM57" i="3"/>
  <c r="BM56" i="3" s="1"/>
  <c r="BM55" i="3" s="1"/>
  <c r="BM13" i="3" s="1"/>
  <c r="BI269" i="1"/>
  <c r="BP197" i="3"/>
  <c r="BN353" i="3"/>
  <c r="CG357" i="3"/>
  <c r="CG356" i="3" s="1"/>
  <c r="CG207" i="1"/>
  <c r="BE324" i="3"/>
  <c r="AR434" i="3"/>
  <c r="AR433" i="3" s="1"/>
  <c r="AQ434" i="3"/>
  <c r="AQ433" i="3" s="1"/>
  <c r="AQ270" i="1"/>
  <c r="AN432" i="3"/>
  <c r="AQ355" i="3"/>
  <c r="AQ354" i="3" s="1"/>
  <c r="AQ205" i="1"/>
  <c r="AR355" i="3"/>
  <c r="AR354" i="3" s="1"/>
  <c r="AR353" i="3" s="1"/>
  <c r="AU153" i="3"/>
  <c r="AQ57" i="3"/>
  <c r="AQ56" i="3" s="1"/>
  <c r="AQ55" i="3" s="1"/>
  <c r="AQ13" i="3" s="1"/>
  <c r="AQ52" i="1"/>
  <c r="AQ51" i="1" s="1"/>
  <c r="AR57" i="3"/>
  <c r="AR56" i="3" s="1"/>
  <c r="AR55" i="3" s="1"/>
  <c r="AR13" i="3" s="1"/>
  <c r="AQ357" i="3"/>
  <c r="AQ356" i="3" s="1"/>
  <c r="AQ207" i="1"/>
  <c r="AR377" i="3"/>
  <c r="AU197" i="3"/>
  <c r="AN204" i="1"/>
  <c r="AN269" i="1"/>
  <c r="AR436" i="3"/>
  <c r="AR435" i="3" s="1"/>
  <c r="AN353" i="3"/>
  <c r="AU377" i="3"/>
  <c r="AQ436" i="3"/>
  <c r="AQ435" i="3" s="1"/>
  <c r="AQ272" i="1"/>
  <c r="BE356" i="3"/>
  <c r="BE399" i="3"/>
  <c r="BZ399" i="3"/>
  <c r="BZ56" i="3"/>
  <c r="BE205" i="3"/>
  <c r="BZ282" i="3"/>
  <c r="BZ208" i="3"/>
  <c r="BZ297" i="3"/>
  <c r="BZ177" i="3"/>
  <c r="CL177" i="3" s="1"/>
  <c r="CL178" i="3"/>
  <c r="BE446" i="3"/>
  <c r="BZ85" i="3"/>
  <c r="BZ174" i="3"/>
  <c r="BZ321" i="3"/>
  <c r="BE273" i="3"/>
  <c r="BE266" i="3"/>
  <c r="BQ266" i="3" s="1"/>
  <c r="BQ267" i="3"/>
  <c r="BZ374" i="3"/>
  <c r="BZ263" i="3"/>
  <c r="CL263" i="3" s="1"/>
  <c r="CL264" i="3"/>
  <c r="BE55" i="3"/>
  <c r="BE282" i="3"/>
  <c r="BE306" i="3"/>
  <c r="BE71" i="3"/>
  <c r="BZ132" i="3"/>
  <c r="BE245" i="3"/>
  <c r="BQ245" i="3" s="1"/>
  <c r="BQ246" i="3"/>
  <c r="BE383" i="3"/>
  <c r="BE382" i="3" s="1"/>
  <c r="BZ184" i="3"/>
  <c r="CL185" i="3"/>
  <c r="BE187" i="3"/>
  <c r="BQ187" i="3" s="1"/>
  <c r="BQ194" i="3"/>
  <c r="BE180" i="3"/>
  <c r="BQ180" i="3" s="1"/>
  <c r="BQ181" i="3"/>
  <c r="BE390" i="3"/>
  <c r="BQ390" i="3" s="1"/>
  <c r="BQ391" i="3"/>
  <c r="BE276" i="3"/>
  <c r="BE361" i="3"/>
  <c r="BQ361" i="3" s="1"/>
  <c r="BQ362" i="3"/>
  <c r="BE184" i="3"/>
  <c r="BQ185" i="3"/>
  <c r="BZ91" i="3"/>
  <c r="BZ273" i="3"/>
  <c r="BZ205" i="3"/>
  <c r="BZ393" i="3"/>
  <c r="BE437" i="3"/>
  <c r="BQ437" i="3" s="1"/>
  <c r="BQ438" i="3"/>
  <c r="BZ429" i="3"/>
  <c r="BZ81" i="3"/>
  <c r="BE393" i="3"/>
  <c r="BE91" i="3"/>
  <c r="BZ266" i="3"/>
  <c r="CL266" i="3" s="1"/>
  <c r="CL267" i="3"/>
  <c r="BE407" i="3"/>
  <c r="BE406" i="3" s="1"/>
  <c r="BE78" i="3"/>
  <c r="BE7" i="3"/>
  <c r="BE59" i="3"/>
  <c r="BE155" i="3"/>
  <c r="BE97" i="3"/>
  <c r="BE161" i="3"/>
  <c r="BE88" i="3"/>
  <c r="BE387" i="3"/>
  <c r="BE120" i="3"/>
  <c r="BE139" i="3"/>
  <c r="BE348" i="3"/>
  <c r="BZ77" i="3"/>
  <c r="BE199" i="3"/>
  <c r="BZ446" i="3"/>
  <c r="BZ339" i="3"/>
  <c r="BZ387" i="3"/>
  <c r="BZ254" i="3"/>
  <c r="BQ302" i="3"/>
  <c r="BZ276" i="3"/>
  <c r="BZ224" i="3"/>
  <c r="BZ127" i="3"/>
  <c r="BZ239" i="3"/>
  <c r="BE331" i="3"/>
  <c r="BE220" i="3"/>
  <c r="BQ220" i="3" s="1"/>
  <c r="BQ221" i="3"/>
  <c r="BE136" i="3"/>
  <c r="CL302" i="3"/>
  <c r="BZ71" i="3"/>
  <c r="BE68" i="3"/>
  <c r="BZ367" i="3"/>
  <c r="CL367" i="3" s="1"/>
  <c r="CL368" i="3"/>
  <c r="BZ403" i="3"/>
  <c r="BE254" i="3"/>
  <c r="BE174" i="3"/>
  <c r="BZ136" i="3"/>
  <c r="BZ49" i="3"/>
  <c r="BE429" i="3"/>
  <c r="BZ114" i="3"/>
  <c r="BZ435" i="3"/>
  <c r="BZ202" i="3"/>
  <c r="BZ227" i="3"/>
  <c r="BZ306" i="3"/>
  <c r="BZ383" i="3"/>
  <c r="BZ382" i="3" s="1"/>
  <c r="BZ143" i="3"/>
  <c r="BZ161" i="3"/>
  <c r="BZ345" i="3"/>
  <c r="BZ361" i="3"/>
  <c r="CL361" i="3" s="1"/>
  <c r="CL362" i="3"/>
  <c r="BZ88" i="3"/>
  <c r="BE165" i="3"/>
  <c r="BE300" i="3"/>
  <c r="BQ300" i="3" s="1"/>
  <c r="BQ301" i="3"/>
  <c r="BZ155" i="3"/>
  <c r="BZ331" i="3"/>
  <c r="BZ390" i="3"/>
  <c r="CL390" i="3" s="1"/>
  <c r="CL391" i="3"/>
  <c r="BE127" i="3"/>
  <c r="BE379" i="3"/>
  <c r="BE168" i="3"/>
  <c r="BE297" i="3"/>
  <c r="BE81" i="3"/>
  <c r="BZ103" i="3"/>
  <c r="BZ165" i="3"/>
  <c r="BZ370" i="3"/>
  <c r="BE339" i="3"/>
  <c r="BE74" i="3"/>
  <c r="BZ52" i="3"/>
  <c r="BZ379" i="3"/>
  <c r="BE358" i="3"/>
  <c r="BE100" i="3"/>
  <c r="BE345" i="3"/>
  <c r="BE370" i="3"/>
  <c r="BE367" i="3"/>
  <c r="BQ367" i="3" s="1"/>
  <c r="BQ368" i="3"/>
  <c r="BE227" i="3"/>
  <c r="BZ97" i="3"/>
  <c r="BZ300" i="3"/>
  <c r="CL300" i="3" s="1"/>
  <c r="CL301" i="3"/>
  <c r="BZ74" i="3"/>
  <c r="BE208" i="3"/>
  <c r="BZ180" i="3"/>
  <c r="CL180" i="3" s="1"/>
  <c r="CL181" i="3"/>
  <c r="BZ342" i="3"/>
  <c r="BZ407" i="3"/>
  <c r="BZ406" i="3" s="1"/>
  <c r="BE260" i="3"/>
  <c r="BQ260" i="3" s="1"/>
  <c r="BQ261" i="3"/>
  <c r="BE403" i="3"/>
  <c r="BZ100" i="3"/>
  <c r="BZ168" i="3"/>
  <c r="BE46" i="3"/>
  <c r="BE321" i="3"/>
  <c r="BE315" i="3" s="1"/>
  <c r="BZ358" i="3"/>
  <c r="CL358" i="3" s="1"/>
  <c r="CL359" i="3"/>
  <c r="BE354" i="3"/>
  <c r="BE114" i="3"/>
  <c r="BZ354" i="3"/>
  <c r="BE433" i="3"/>
  <c r="BE52" i="3"/>
  <c r="BE85" i="3"/>
  <c r="BE143" i="3"/>
  <c r="BE177" i="3"/>
  <c r="BQ177" i="3" s="1"/>
  <c r="BQ178" i="3"/>
  <c r="BE34" i="3"/>
  <c r="BE94" i="3"/>
  <c r="BE103" i="3"/>
  <c r="BE132" i="3"/>
  <c r="BZ68" i="3"/>
  <c r="BE239" i="3"/>
  <c r="BZ34" i="3"/>
  <c r="BZ437" i="3"/>
  <c r="CL437" i="3" s="1"/>
  <c r="CL438" i="3"/>
  <c r="BZ187" i="3"/>
  <c r="CL187" i="3" s="1"/>
  <c r="CL194" i="3"/>
  <c r="BZ46" i="3"/>
  <c r="BZ199" i="3"/>
  <c r="BZ220" i="3"/>
  <c r="CL220" i="3" s="1"/>
  <c r="CL221" i="3"/>
  <c r="BE442" i="3"/>
  <c r="BZ245" i="3"/>
  <c r="CL245" i="3" s="1"/>
  <c r="CL246" i="3"/>
  <c r="BE202" i="3"/>
  <c r="BZ59" i="3"/>
  <c r="BZ94" i="3"/>
  <c r="BZ260" i="3"/>
  <c r="CL260" i="3" s="1"/>
  <c r="CL261" i="3"/>
  <c r="BE374" i="3"/>
  <c r="BE224" i="3"/>
  <c r="BZ139" i="3"/>
  <c r="BZ442" i="3"/>
  <c r="BE342" i="3"/>
  <c r="BY124" i="1"/>
  <c r="AH413" i="3"/>
  <c r="BA6" i="3"/>
  <c r="AG377" i="3"/>
  <c r="AH8" i="1"/>
  <c r="AG197" i="3"/>
  <c r="BA8" i="1"/>
  <c r="AV107" i="3"/>
  <c r="BD8" i="1"/>
  <c r="BB197" i="3"/>
  <c r="BC169" i="1"/>
  <c r="BC153" i="3"/>
  <c r="AH153" i="3"/>
  <c r="AH197" i="3"/>
  <c r="AJ37" i="3"/>
  <c r="AV106" i="3"/>
  <c r="AM197" i="3"/>
  <c r="BW377" i="3"/>
  <c r="AJ407" i="3"/>
  <c r="AJ406" i="3" s="1"/>
  <c r="AJ379" i="3"/>
  <c r="AJ202" i="3"/>
  <c r="AJ403" i="3"/>
  <c r="AJ374" i="3"/>
  <c r="AJ297" i="3"/>
  <c r="AJ342" i="3"/>
  <c r="AJ393" i="3"/>
  <c r="AJ306" i="3"/>
  <c r="AJ177" i="3"/>
  <c r="AV177" i="3" s="1"/>
  <c r="AV178" i="3"/>
  <c r="AJ85" i="3"/>
  <c r="AJ168" i="3"/>
  <c r="AJ208" i="3"/>
  <c r="AJ199" i="3"/>
  <c r="AJ321" i="3"/>
  <c r="AJ367" i="3"/>
  <c r="AV367" i="3" s="1"/>
  <c r="AV368" i="3"/>
  <c r="AJ266" i="3"/>
  <c r="AV266" i="3" s="1"/>
  <c r="AV267" i="3"/>
  <c r="AJ339" i="3"/>
  <c r="AJ59" i="3"/>
  <c r="AJ254" i="3"/>
  <c r="AJ220" i="3"/>
  <c r="AV220" i="3" s="1"/>
  <c r="AV221" i="3"/>
  <c r="AJ94" i="3"/>
  <c r="AJ260" i="3"/>
  <c r="AV260" i="3" s="1"/>
  <c r="AV261" i="3"/>
  <c r="BD6" i="3"/>
  <c r="AJ419" i="3"/>
  <c r="AJ331" i="3"/>
  <c r="AJ143" i="3"/>
  <c r="AJ276" i="3"/>
  <c r="AJ180" i="3"/>
  <c r="AV180" i="3" s="1"/>
  <c r="AV181" i="3"/>
  <c r="AJ100" i="3"/>
  <c r="AJ205" i="3"/>
  <c r="AJ437" i="3"/>
  <c r="AV437" i="3" s="1"/>
  <c r="AV438" i="3"/>
  <c r="AJ155" i="3"/>
  <c r="AJ74" i="3"/>
  <c r="AJ63" i="3"/>
  <c r="AJ383" i="3"/>
  <c r="AJ382" i="3" s="1"/>
  <c r="AJ310" i="3"/>
  <c r="AJ174" i="3"/>
  <c r="AJ429" i="3"/>
  <c r="AJ52" i="3"/>
  <c r="AJ34" i="3"/>
  <c r="AJ245" i="3"/>
  <c r="AV245" i="3" s="1"/>
  <c r="AV246" i="3"/>
  <c r="AJ432" i="3"/>
  <c r="AJ348" i="3"/>
  <c r="AJ282" i="3"/>
  <c r="AJ77" i="3"/>
  <c r="AJ442" i="3"/>
  <c r="AJ324" i="3"/>
  <c r="AJ273" i="3"/>
  <c r="AJ161" i="3"/>
  <c r="AJ136" i="3"/>
  <c r="AJ120" i="3"/>
  <c r="AJ165" i="3"/>
  <c r="AJ387" i="3"/>
  <c r="AJ49" i="3"/>
  <c r="AJ345" i="3"/>
  <c r="AJ127" i="3"/>
  <c r="AJ399" i="3"/>
  <c r="AJ300" i="3"/>
  <c r="AV300" i="3" s="1"/>
  <c r="AV301" i="3"/>
  <c r="AJ71" i="3"/>
  <c r="AJ139" i="3"/>
  <c r="AJ239" i="3"/>
  <c r="AJ390" i="3"/>
  <c r="AV391" i="3"/>
  <c r="AJ46" i="3"/>
  <c r="AJ227" i="3"/>
  <c r="AJ370" i="3"/>
  <c r="AJ8" i="3"/>
  <c r="AJ81" i="3"/>
  <c r="AJ111" i="3"/>
  <c r="AJ424" i="3"/>
  <c r="BC6" i="3"/>
  <c r="BX197" i="3"/>
  <c r="AJ55" i="3"/>
  <c r="AJ88" i="3"/>
  <c r="AJ224" i="3"/>
  <c r="AJ103" i="3"/>
  <c r="AJ68" i="3"/>
  <c r="AJ184" i="3"/>
  <c r="AV185" i="3"/>
  <c r="AJ353" i="3"/>
  <c r="AJ446" i="3"/>
  <c r="AK361" i="3"/>
  <c r="AV361" i="3" s="1"/>
  <c r="AV362" i="3"/>
  <c r="AH6" i="3"/>
  <c r="BW197" i="3"/>
  <c r="BC197" i="3"/>
  <c r="BW130" i="3"/>
  <c r="BH197" i="3"/>
  <c r="AM130" i="3"/>
  <c r="CC153" i="3"/>
  <c r="BH153" i="3"/>
  <c r="CC197" i="3"/>
  <c r="AH334" i="3"/>
  <c r="BD101" i="1"/>
  <c r="BW409" i="1"/>
  <c r="BX6" i="3"/>
  <c r="BB377" i="3"/>
  <c r="CC377" i="3"/>
  <c r="BH377" i="3"/>
  <c r="BY6" i="3"/>
  <c r="AI353" i="3"/>
  <c r="AI335" i="3" s="1"/>
  <c r="AI62" i="3"/>
  <c r="AI6" i="3" s="1"/>
  <c r="BD353" i="3"/>
  <c r="BY111" i="3"/>
  <c r="BY110" i="3" s="1"/>
  <c r="BY109" i="3" s="1"/>
  <c r="AI204" i="1"/>
  <c r="AI432" i="3"/>
  <c r="AI418" i="3" s="1"/>
  <c r="BD432" i="3"/>
  <c r="BB456" i="1"/>
  <c r="BB247" i="1"/>
  <c r="BA428" i="1"/>
  <c r="BA455" i="1"/>
  <c r="AI269" i="1"/>
  <c r="AI255" i="1" s="1"/>
  <c r="AI472" i="1"/>
  <c r="AI465" i="1"/>
  <c r="AI464" i="1" s="1"/>
  <c r="AI463" i="1" s="1"/>
  <c r="AI480" i="1" s="1"/>
  <c r="BX465" i="1"/>
  <c r="BV101" i="1"/>
  <c r="BY188" i="1"/>
  <c r="BW455" i="1"/>
  <c r="BY279" i="1"/>
  <c r="BX446" i="1"/>
  <c r="BV81" i="1"/>
  <c r="BY81" i="1"/>
  <c r="BW446" i="1"/>
  <c r="BX8" i="1"/>
  <c r="BW168" i="1"/>
  <c r="BW188" i="1"/>
  <c r="BV428" i="1"/>
  <c r="BV8" i="1"/>
  <c r="BW279" i="1"/>
  <c r="BX308" i="1"/>
  <c r="BV463" i="1"/>
  <c r="BW102" i="1"/>
  <c r="BV404" i="1"/>
  <c r="BW463" i="1"/>
  <c r="BV188" i="1"/>
  <c r="BV247" i="1"/>
  <c r="BW428" i="1"/>
  <c r="BW236" i="1"/>
  <c r="BW231" i="1" s="1"/>
  <c r="BY446" i="1"/>
  <c r="BW8" i="1"/>
  <c r="BW247" i="1"/>
  <c r="BX168" i="1"/>
  <c r="BW89" i="1"/>
  <c r="BV456" i="1"/>
  <c r="BV279" i="1"/>
  <c r="BX404" i="1"/>
  <c r="BX457" i="1"/>
  <c r="BY51" i="1"/>
  <c r="BY429" i="1"/>
  <c r="BW124" i="1"/>
  <c r="BY463" i="1"/>
  <c r="BX101" i="1"/>
  <c r="BY404" i="1"/>
  <c r="BX90" i="1"/>
  <c r="BY455" i="1"/>
  <c r="BX428" i="1"/>
  <c r="BV89" i="1"/>
  <c r="BY101" i="1"/>
  <c r="BB308" i="1"/>
  <c r="BB279" i="1" s="1"/>
  <c r="BD81" i="1"/>
  <c r="BC429" i="1"/>
  <c r="BB8" i="1"/>
  <c r="BD429" i="1"/>
  <c r="BB463" i="1"/>
  <c r="BC90" i="1"/>
  <c r="BA188" i="1"/>
  <c r="BB428" i="1"/>
  <c r="BC101" i="1"/>
  <c r="BC231" i="1"/>
  <c r="BC379" i="1"/>
  <c r="BD279" i="1"/>
  <c r="BC438" i="1"/>
  <c r="BD456" i="1"/>
  <c r="BD464" i="1"/>
  <c r="BA247" i="1"/>
  <c r="BC457" i="1"/>
  <c r="BB80" i="1"/>
  <c r="BA279" i="1"/>
  <c r="BA463" i="1"/>
  <c r="BC308" i="1"/>
  <c r="BB405" i="1"/>
  <c r="AH101" i="1"/>
  <c r="AH279" i="1"/>
  <c r="AH278" i="1" s="1"/>
  <c r="AH124" i="1"/>
  <c r="AI8" i="1"/>
  <c r="AF80" i="1"/>
  <c r="AF429" i="1"/>
  <c r="AF247" i="1"/>
  <c r="AF278" i="1"/>
  <c r="BW480" i="1" l="1"/>
  <c r="BY480" i="1"/>
  <c r="BL8" i="1"/>
  <c r="BA480" i="1"/>
  <c r="BZ315" i="3"/>
  <c r="AJ315" i="3"/>
  <c r="AJ13" i="3"/>
  <c r="BE13" i="3"/>
  <c r="CG8" i="1"/>
  <c r="AQ8" i="1"/>
  <c r="BL62" i="3"/>
  <c r="BL6" i="3" s="1"/>
  <c r="AJ198" i="3"/>
  <c r="BE198" i="3"/>
  <c r="BZ198" i="3"/>
  <c r="BZ119" i="3"/>
  <c r="BZ118" i="3" s="1"/>
  <c r="CL184" i="3"/>
  <c r="CL183" i="3" s="1"/>
  <c r="BZ183" i="3"/>
  <c r="AV184" i="3"/>
  <c r="AV183" i="3" s="1"/>
  <c r="AJ183" i="3"/>
  <c r="BQ184" i="3"/>
  <c r="BQ183" i="3" s="1"/>
  <c r="BE183" i="3"/>
  <c r="BE353" i="3"/>
  <c r="BE335" i="3" s="1"/>
  <c r="AJ418" i="3"/>
  <c r="AN418" i="3"/>
  <c r="AN413" i="3" s="1"/>
  <c r="CD418" i="3"/>
  <c r="CD413" i="3" s="1"/>
  <c r="CD449" i="3" s="1"/>
  <c r="BM418" i="3"/>
  <c r="BM413" i="3" s="1"/>
  <c r="BD418" i="3"/>
  <c r="BD413" i="3" s="1"/>
  <c r="CH418" i="3"/>
  <c r="CH413" i="3" s="1"/>
  <c r="CI413" i="3"/>
  <c r="AF449" i="3"/>
  <c r="BN418" i="3"/>
  <c r="BN413" i="3" s="1"/>
  <c r="BV449" i="3"/>
  <c r="CG62" i="3"/>
  <c r="CG6" i="3" s="1"/>
  <c r="AR432" i="3"/>
  <c r="AN255" i="1"/>
  <c r="AN247" i="1" s="1"/>
  <c r="BI255" i="1"/>
  <c r="BI247" i="1" s="1"/>
  <c r="BI7" i="1" s="1"/>
  <c r="BI475" i="1" s="1"/>
  <c r="CD255" i="1"/>
  <c r="CD247" i="1" s="1"/>
  <c r="CG269" i="1"/>
  <c r="BM62" i="3"/>
  <c r="BL269" i="1"/>
  <c r="BA449" i="3"/>
  <c r="CG432" i="3"/>
  <c r="CD189" i="1"/>
  <c r="CD188" i="1" s="1"/>
  <c r="AI189" i="1"/>
  <c r="AI188" i="1" s="1"/>
  <c r="AN189" i="1"/>
  <c r="AN188" i="1" s="1"/>
  <c r="BD335" i="3"/>
  <c r="BD334" i="3" s="1"/>
  <c r="BB449" i="3"/>
  <c r="AN335" i="3"/>
  <c r="AN334" i="3" s="1"/>
  <c r="BM335" i="3"/>
  <c r="BM334" i="3" s="1"/>
  <c r="CH335" i="3"/>
  <c r="CH334" i="3" s="1"/>
  <c r="BI335" i="3"/>
  <c r="BI334" i="3" s="1"/>
  <c r="BI449" i="3" s="1"/>
  <c r="CH62" i="3"/>
  <c r="BL465" i="1"/>
  <c r="BL464" i="1" s="1"/>
  <c r="BL463" i="1" s="1"/>
  <c r="BL480" i="1" s="1"/>
  <c r="BL472" i="1"/>
  <c r="CG472" i="1"/>
  <c r="CG465" i="1"/>
  <c r="CG464" i="1" s="1"/>
  <c r="CG463" i="1" s="1"/>
  <c r="CG480" i="1" s="1"/>
  <c r="AQ472" i="1"/>
  <c r="AQ465" i="1"/>
  <c r="AQ464" i="1" s="1"/>
  <c r="AQ463" i="1" s="1"/>
  <c r="AQ480" i="1" s="1"/>
  <c r="AQ62" i="3"/>
  <c r="AQ6" i="3" s="1"/>
  <c r="BL353" i="3"/>
  <c r="CG204" i="1"/>
  <c r="BL204" i="1"/>
  <c r="CG353" i="3"/>
  <c r="BL432" i="3"/>
  <c r="AQ269" i="1"/>
  <c r="AQ432" i="3"/>
  <c r="BZ62" i="3"/>
  <c r="BE386" i="3"/>
  <c r="AQ204" i="1"/>
  <c r="BX449" i="3"/>
  <c r="AQ353" i="3"/>
  <c r="BZ441" i="3"/>
  <c r="BE131" i="3"/>
  <c r="BE111" i="3"/>
  <c r="BE80" i="3"/>
  <c r="BE378" i="3"/>
  <c r="BZ154" i="3"/>
  <c r="BE164" i="3"/>
  <c r="BZ142" i="3"/>
  <c r="BE154" i="3"/>
  <c r="BZ131" i="3"/>
  <c r="BZ58" i="3"/>
  <c r="BE441" i="3"/>
  <c r="BZ164" i="3"/>
  <c r="BE77" i="3"/>
  <c r="BE432" i="3"/>
  <c r="BE418" i="3" s="1"/>
  <c r="BZ353" i="3"/>
  <c r="BZ335" i="3" s="1"/>
  <c r="BZ432" i="3"/>
  <c r="BZ418" i="3" s="1"/>
  <c r="BE135" i="3"/>
  <c r="BZ445" i="3"/>
  <c r="BE58" i="3"/>
  <c r="BZ373" i="3"/>
  <c r="BE445" i="3"/>
  <c r="BE373" i="3"/>
  <c r="BE142" i="3"/>
  <c r="BZ378" i="3"/>
  <c r="BZ111" i="3"/>
  <c r="BZ135" i="3"/>
  <c r="BE119" i="3"/>
  <c r="BZ80" i="3"/>
  <c r="BZ55" i="3"/>
  <c r="BZ13" i="3" s="1"/>
  <c r="BZ386" i="3"/>
  <c r="AI247" i="1"/>
  <c r="AG449" i="3"/>
  <c r="AI413" i="3"/>
  <c r="AJ154" i="3"/>
  <c r="AH449" i="3"/>
  <c r="AJ7" i="3"/>
  <c r="AJ373" i="3"/>
  <c r="BC449" i="3"/>
  <c r="AJ110" i="3"/>
  <c r="AV390" i="3"/>
  <c r="AJ386" i="3"/>
  <c r="AJ142" i="3"/>
  <c r="AJ378" i="3"/>
  <c r="AJ445" i="3"/>
  <c r="AJ164" i="3"/>
  <c r="AJ135" i="3"/>
  <c r="AJ80" i="3"/>
  <c r="AJ119" i="3"/>
  <c r="AJ441" i="3"/>
  <c r="AJ309" i="3"/>
  <c r="AJ62" i="3"/>
  <c r="AJ58" i="3"/>
  <c r="BW449" i="3"/>
  <c r="AI334" i="3"/>
  <c r="BY449" i="3"/>
  <c r="BA427" i="1"/>
  <c r="BB455" i="1"/>
  <c r="BB480" i="1" s="1"/>
  <c r="BY428" i="1"/>
  <c r="BW427" i="1"/>
  <c r="BY8" i="1"/>
  <c r="BW101" i="1"/>
  <c r="BV455" i="1"/>
  <c r="BV480" i="1" s="1"/>
  <c r="BW404" i="1"/>
  <c r="BV427" i="1"/>
  <c r="BX427" i="1"/>
  <c r="BX89" i="1"/>
  <c r="BX124" i="1"/>
  <c r="BX247" i="1"/>
  <c r="BY247" i="1"/>
  <c r="BX464" i="1"/>
  <c r="BX456" i="1"/>
  <c r="BV278" i="1"/>
  <c r="BX188" i="1"/>
  <c r="BX279" i="1"/>
  <c r="BY80" i="1"/>
  <c r="BV80" i="1"/>
  <c r="BV7" i="1" s="1"/>
  <c r="BY278" i="1"/>
  <c r="BB404" i="1"/>
  <c r="BB278" i="1" s="1"/>
  <c r="BC247" i="1"/>
  <c r="BC168" i="1"/>
  <c r="BB168" i="1"/>
  <c r="BD455" i="1"/>
  <c r="BC188" i="1"/>
  <c r="BB101" i="1"/>
  <c r="BC279" i="1"/>
  <c r="BA7" i="1"/>
  <c r="BD278" i="1"/>
  <c r="BB188" i="1"/>
  <c r="BA278" i="1"/>
  <c r="BC456" i="1"/>
  <c r="BD463" i="1"/>
  <c r="BD247" i="1"/>
  <c r="BB427" i="1"/>
  <c r="BC8" i="1"/>
  <c r="BD428" i="1"/>
  <c r="BC428" i="1"/>
  <c r="BD80" i="1"/>
  <c r="BD188" i="1"/>
  <c r="BC124" i="1"/>
  <c r="BC89" i="1"/>
  <c r="AG7" i="1"/>
  <c r="AG475" i="1" s="1"/>
  <c r="AC452" i="3" s="1"/>
  <c r="AH7" i="1"/>
  <c r="AH475" i="1" s="1"/>
  <c r="AD452" i="3" s="1"/>
  <c r="AF7" i="1"/>
  <c r="AF428" i="1"/>
  <c r="AB67" i="1"/>
  <c r="BD480" i="1" l="1"/>
  <c r="BI456" i="3"/>
  <c r="AH456" i="3"/>
  <c r="AG456" i="3"/>
  <c r="Z67" i="1"/>
  <c r="V67" i="1"/>
  <c r="BD449" i="3"/>
  <c r="AQ418" i="3"/>
  <c r="AQ413" i="3" s="1"/>
  <c r="CG418" i="3"/>
  <c r="CG413" i="3" s="1"/>
  <c r="AN449" i="3"/>
  <c r="AR418" i="3"/>
  <c r="AR413" i="3" s="1"/>
  <c r="BL418" i="3"/>
  <c r="BL413" i="3" s="1"/>
  <c r="CG255" i="1"/>
  <c r="CG247" i="1" s="1"/>
  <c r="AN7" i="1"/>
  <c r="AN475" i="1" s="1"/>
  <c r="CD7" i="1"/>
  <c r="CD475" i="1" s="1"/>
  <c r="AQ255" i="1"/>
  <c r="AQ247" i="1" s="1"/>
  <c r="BL255" i="1"/>
  <c r="BL247" i="1" s="1"/>
  <c r="AJ413" i="3"/>
  <c r="AI7" i="1"/>
  <c r="AI475" i="1" s="1"/>
  <c r="AE452" i="3" s="1"/>
  <c r="AQ189" i="1"/>
  <c r="AQ188" i="1" s="1"/>
  <c r="BL189" i="1"/>
  <c r="BL188" i="1" s="1"/>
  <c r="CG189" i="1"/>
  <c r="CG188" i="1" s="1"/>
  <c r="BL335" i="3"/>
  <c r="BL334" i="3" s="1"/>
  <c r="CG335" i="3"/>
  <c r="CG334" i="3" s="1"/>
  <c r="AQ335" i="3"/>
  <c r="AQ334" i="3" s="1"/>
  <c r="BE62" i="3"/>
  <c r="BZ377" i="3"/>
  <c r="BE377" i="3"/>
  <c r="BE440" i="3"/>
  <c r="BE153" i="3"/>
  <c r="BZ153" i="3"/>
  <c r="BZ440" i="3"/>
  <c r="BE118" i="3"/>
  <c r="BZ110" i="3"/>
  <c r="BZ413" i="3"/>
  <c r="BZ130" i="3"/>
  <c r="BE110" i="3"/>
  <c r="BE130" i="3"/>
  <c r="BE413" i="3"/>
  <c r="BE334" i="3"/>
  <c r="AJ67" i="1"/>
  <c r="AR67" i="1" s="1"/>
  <c r="AB93" i="3"/>
  <c r="AI449" i="3"/>
  <c r="AH450" i="3"/>
  <c r="AJ377" i="3"/>
  <c r="AJ440" i="3"/>
  <c r="AJ118" i="3"/>
  <c r="AG450" i="3"/>
  <c r="AJ109" i="3"/>
  <c r="BV475" i="1"/>
  <c r="BX7" i="1"/>
  <c r="BW278" i="1"/>
  <c r="BX278" i="1"/>
  <c r="BX455" i="1"/>
  <c r="BY7" i="1"/>
  <c r="BY427" i="1"/>
  <c r="BX463" i="1"/>
  <c r="BW7" i="1"/>
  <c r="BD7" i="1"/>
  <c r="BC455" i="1"/>
  <c r="BC480" i="1" s="1"/>
  <c r="BC427" i="1"/>
  <c r="BB7" i="1"/>
  <c r="BB475" i="1" s="1"/>
  <c r="BA475" i="1"/>
  <c r="BD427" i="1"/>
  <c r="BC7" i="1"/>
  <c r="BC278" i="1"/>
  <c r="AF427" i="1"/>
  <c r="AB105" i="1"/>
  <c r="AD167" i="1"/>
  <c r="X167" i="1" s="1"/>
  <c r="AC167" i="1"/>
  <c r="AD211" i="1"/>
  <c r="X211" i="1" s="1"/>
  <c r="BR329" i="1"/>
  <c r="BZ329" i="1" s="1"/>
  <c r="AW329" i="1"/>
  <c r="BE329" i="1" s="1"/>
  <c r="AD329" i="1"/>
  <c r="X329" i="1" s="1"/>
  <c r="BT335" i="1"/>
  <c r="CB335" i="1" s="1"/>
  <c r="CJ335" i="1" s="1"/>
  <c r="BS335" i="1"/>
  <c r="AY335" i="1"/>
  <c r="BG335" i="1" s="1"/>
  <c r="BO335" i="1" s="1"/>
  <c r="AX335" i="1"/>
  <c r="BF335" i="1" s="1"/>
  <c r="BN335" i="1" s="1"/>
  <c r="AD335" i="1"/>
  <c r="AC335" i="1"/>
  <c r="W335" i="1" s="1"/>
  <c r="BR445" i="1"/>
  <c r="BZ445" i="1" s="1"/>
  <c r="AW445" i="1"/>
  <c r="BE445" i="1" s="1"/>
  <c r="BX480" i="1" l="1"/>
  <c r="BV456" i="3"/>
  <c r="AN456" i="3"/>
  <c r="BA456" i="3"/>
  <c r="CD456" i="3"/>
  <c r="AI456" i="3"/>
  <c r="BB456" i="3"/>
  <c r="AC196" i="3"/>
  <c r="AC195" i="3" s="1"/>
  <c r="AC194" i="3" s="1"/>
  <c r="AC187" i="3" s="1"/>
  <c r="W167" i="1"/>
  <c r="X196" i="3"/>
  <c r="X195" i="3" s="1"/>
  <c r="X194" i="3" s="1"/>
  <c r="X187" i="3" s="1"/>
  <c r="V93" i="3"/>
  <c r="V92" i="3" s="1"/>
  <c r="V91" i="3" s="1"/>
  <c r="W250" i="3"/>
  <c r="W249" i="3" s="1"/>
  <c r="W248" i="3" s="1"/>
  <c r="AJ105" i="1"/>
  <c r="AR105" i="1" s="1"/>
  <c r="AR134" i="3" s="1"/>
  <c r="AR133" i="3" s="1"/>
  <c r="AR132" i="3" s="1"/>
  <c r="AR131" i="3" s="1"/>
  <c r="AR130" i="3" s="1"/>
  <c r="Z105" i="1"/>
  <c r="V105" i="1"/>
  <c r="X244" i="3"/>
  <c r="X243" i="3" s="1"/>
  <c r="X242" i="3" s="1"/>
  <c r="AL335" i="1"/>
  <c r="AT335" i="1" s="1"/>
  <c r="AT250" i="3" s="1"/>
  <c r="AT249" i="3" s="1"/>
  <c r="AT248" i="3" s="1"/>
  <c r="X335" i="1"/>
  <c r="X360" i="3"/>
  <c r="X359" i="3" s="1"/>
  <c r="X358" i="3" s="1"/>
  <c r="AB92" i="3"/>
  <c r="Z93" i="3"/>
  <c r="CG449" i="3"/>
  <c r="AQ449" i="3"/>
  <c r="BL449" i="3"/>
  <c r="AN450" i="3"/>
  <c r="CD484" i="1"/>
  <c r="CG7" i="1"/>
  <c r="CG475" i="1" s="1"/>
  <c r="BL7" i="1"/>
  <c r="BL475" i="1" s="1"/>
  <c r="AQ7" i="1"/>
  <c r="AQ475" i="1" s="1"/>
  <c r="AI450" i="3"/>
  <c r="AJ93" i="3"/>
  <c r="AJ92" i="3" s="1"/>
  <c r="BZ485" i="1"/>
  <c r="BM445" i="1"/>
  <c r="CH445" i="1"/>
  <c r="CL329" i="1"/>
  <c r="CH329" i="1"/>
  <c r="CJ250" i="3"/>
  <c r="CJ249" i="3" s="1"/>
  <c r="CJ248" i="3" s="1"/>
  <c r="BN250" i="3"/>
  <c r="BN249" i="3" s="1"/>
  <c r="BN248" i="3" s="1"/>
  <c r="BO250" i="3"/>
  <c r="BO249" i="3" s="1"/>
  <c r="BO248" i="3" s="1"/>
  <c r="BQ329" i="1"/>
  <c r="BM329" i="1"/>
  <c r="AS479" i="1"/>
  <c r="AR93" i="3"/>
  <c r="AR92" i="3" s="1"/>
  <c r="AR91" i="3" s="1"/>
  <c r="BE109" i="3"/>
  <c r="BZ334" i="3"/>
  <c r="BZ109" i="3"/>
  <c r="AL167" i="1"/>
  <c r="AD196" i="3"/>
  <c r="AD195" i="3" s="1"/>
  <c r="AD194" i="3" s="1"/>
  <c r="AD187" i="3" s="1"/>
  <c r="BW475" i="1"/>
  <c r="BC475" i="1"/>
  <c r="AB335" i="1"/>
  <c r="AK335" i="1"/>
  <c r="AS335" i="1" s="1"/>
  <c r="CB250" i="3"/>
  <c r="CB249" i="3" s="1"/>
  <c r="CB248" i="3" s="1"/>
  <c r="AB211" i="1"/>
  <c r="AL211" i="1"/>
  <c r="AT211" i="1" s="1"/>
  <c r="BZ244" i="3"/>
  <c r="BE108" i="3"/>
  <c r="BF250" i="3"/>
  <c r="BF249" i="3" s="1"/>
  <c r="BF248" i="3" s="1"/>
  <c r="AB329" i="1"/>
  <c r="AL329" i="1"/>
  <c r="AT329" i="1" s="1"/>
  <c r="AB167" i="1"/>
  <c r="AK167" i="1"/>
  <c r="AS167" i="1" s="1"/>
  <c r="BR335" i="1"/>
  <c r="BZ335" i="1" s="1"/>
  <c r="CA335" i="1"/>
  <c r="CI335" i="1" s="1"/>
  <c r="BZ108" i="3"/>
  <c r="BG250" i="3"/>
  <c r="BG249" i="3" s="1"/>
  <c r="BG248" i="3" s="1"/>
  <c r="BE244" i="3"/>
  <c r="BY475" i="1"/>
  <c r="BX475" i="1"/>
  <c r="BD475" i="1"/>
  <c r="AF475" i="1"/>
  <c r="AW335" i="1"/>
  <c r="BE335" i="1" s="1"/>
  <c r="BT184" i="1"/>
  <c r="BT183" i="1" s="1"/>
  <c r="AY184" i="1"/>
  <c r="AD184" i="1"/>
  <c r="BU183" i="1"/>
  <c r="BS183" i="1"/>
  <c r="BR183" i="1"/>
  <c r="AZ183" i="1"/>
  <c r="AX183" i="1"/>
  <c r="AW183" i="1"/>
  <c r="AE183" i="1"/>
  <c r="AC183" i="1"/>
  <c r="W183" i="1" s="1"/>
  <c r="AB183" i="1"/>
  <c r="BT369" i="1"/>
  <c r="CB369" i="1" s="1"/>
  <c r="AY369" i="1"/>
  <c r="BG369" i="1" s="1"/>
  <c r="AD369" i="1"/>
  <c r="BR357" i="1"/>
  <c r="BZ357" i="1" s="1"/>
  <c r="CH357" i="1" s="1"/>
  <c r="AW357" i="1"/>
  <c r="BE357" i="1" s="1"/>
  <c r="BM357" i="1" s="1"/>
  <c r="AB357" i="1"/>
  <c r="V84" i="3" l="1"/>
  <c r="V6" i="3" s="1"/>
  <c r="CG456" i="3"/>
  <c r="BX456" i="3"/>
  <c r="BY456" i="3"/>
  <c r="AL250" i="3"/>
  <c r="AL249" i="3" s="1"/>
  <c r="AL248" i="3" s="1"/>
  <c r="AQ456" i="3"/>
  <c r="AB452" i="3"/>
  <c r="AF456" i="3"/>
  <c r="BD456" i="3"/>
  <c r="BL456" i="3"/>
  <c r="BW456" i="3"/>
  <c r="AJ134" i="3"/>
  <c r="AJ133" i="3" s="1"/>
  <c r="BC456" i="3"/>
  <c r="AL184" i="1"/>
  <c r="AT184" i="1" s="1"/>
  <c r="X184" i="1"/>
  <c r="X250" i="3"/>
  <c r="X249" i="3" s="1"/>
  <c r="X248" i="3" s="1"/>
  <c r="V134" i="3"/>
  <c r="V133" i="3" s="1"/>
  <c r="V132" i="3" s="1"/>
  <c r="V131" i="3" s="1"/>
  <c r="V130" i="3" s="1"/>
  <c r="Z357" i="1"/>
  <c r="V357" i="1"/>
  <c r="Z167" i="1"/>
  <c r="V167" i="1"/>
  <c r="AJ211" i="1"/>
  <c r="AR211" i="1" s="1"/>
  <c r="AV211" i="1" s="1"/>
  <c r="Z211" i="1"/>
  <c r="V211" i="1"/>
  <c r="Z335" i="1"/>
  <c r="V335" i="1"/>
  <c r="AJ183" i="1"/>
  <c r="AR183" i="1" s="1"/>
  <c r="Z183" i="1"/>
  <c r="V183" i="1"/>
  <c r="W196" i="3"/>
  <c r="W195" i="3" s="1"/>
  <c r="W194" i="3" s="1"/>
  <c r="W187" i="3" s="1"/>
  <c r="W153" i="3" s="1"/>
  <c r="AL369" i="1"/>
  <c r="AT369" i="1" s="1"/>
  <c r="AV369" i="1" s="1"/>
  <c r="X369" i="1"/>
  <c r="Z329" i="1"/>
  <c r="V329" i="1"/>
  <c r="AB91" i="3"/>
  <c r="Z92" i="3"/>
  <c r="AQ450" i="3"/>
  <c r="BQ369" i="1"/>
  <c r="BO369" i="1"/>
  <c r="CH108" i="3"/>
  <c r="CL369" i="1"/>
  <c r="CJ369" i="1"/>
  <c r="BM108" i="3"/>
  <c r="BM287" i="3"/>
  <c r="BM286" i="3" s="1"/>
  <c r="BM285" i="3" s="1"/>
  <c r="BM269" i="3" s="1"/>
  <c r="CI250" i="3"/>
  <c r="CI249" i="3" s="1"/>
  <c r="CI248" i="3" s="1"/>
  <c r="CL335" i="1"/>
  <c r="CH335" i="1"/>
  <c r="BM244" i="3"/>
  <c r="BM243" i="3" s="1"/>
  <c r="BM242" i="3" s="1"/>
  <c r="CH244" i="3"/>
  <c r="CH243" i="3" s="1"/>
  <c r="CH242" i="3" s="1"/>
  <c r="CH287" i="3"/>
  <c r="CH286" i="3" s="1"/>
  <c r="CH285" i="3" s="1"/>
  <c r="CH269" i="3" s="1"/>
  <c r="BQ335" i="1"/>
  <c r="BM335" i="1"/>
  <c r="AS196" i="3"/>
  <c r="AS195" i="3" s="1"/>
  <c r="AS194" i="3" s="1"/>
  <c r="AS187" i="3" s="1"/>
  <c r="AT360" i="3"/>
  <c r="AT359" i="3" s="1"/>
  <c r="AT358" i="3" s="1"/>
  <c r="AS250" i="3"/>
  <c r="AS249" i="3" s="1"/>
  <c r="AS248" i="3" s="1"/>
  <c r="AL196" i="3"/>
  <c r="AL195" i="3" s="1"/>
  <c r="AL194" i="3" s="1"/>
  <c r="AL187" i="3" s="1"/>
  <c r="AT167" i="1"/>
  <c r="AV184" i="1"/>
  <c r="AT244" i="3"/>
  <c r="AT243" i="3" s="1"/>
  <c r="AT242" i="3" s="1"/>
  <c r="BE243" i="3"/>
  <c r="BQ244" i="3"/>
  <c r="BZ243" i="3"/>
  <c r="CL244" i="3"/>
  <c r="AK196" i="3"/>
  <c r="AK195" i="3" s="1"/>
  <c r="AK194" i="3" s="1"/>
  <c r="AK187" i="3" s="1"/>
  <c r="AJ167" i="1"/>
  <c r="AB196" i="3"/>
  <c r="AJ91" i="3"/>
  <c r="AF450" i="3"/>
  <c r="BG299" i="3"/>
  <c r="BR182" i="1"/>
  <c r="BZ182" i="1" s="1"/>
  <c r="CH182" i="1" s="1"/>
  <c r="BZ183" i="1"/>
  <c r="CH183" i="1" s="1"/>
  <c r="BE287" i="3"/>
  <c r="CB299" i="3"/>
  <c r="AW182" i="1"/>
  <c r="BE182" i="1" s="1"/>
  <c r="BM182" i="1" s="1"/>
  <c r="BE183" i="1"/>
  <c r="BM183" i="1" s="1"/>
  <c r="BS182" i="1"/>
  <c r="CA182" i="1" s="1"/>
  <c r="CI182" i="1" s="1"/>
  <c r="CA183" i="1"/>
  <c r="CI183" i="1" s="1"/>
  <c r="AY183" i="1"/>
  <c r="BG184" i="1"/>
  <c r="BZ250" i="3"/>
  <c r="AL244" i="3"/>
  <c r="AL243" i="3" s="1"/>
  <c r="AL242" i="3" s="1"/>
  <c r="BE106" i="3"/>
  <c r="BE84" i="3" s="1"/>
  <c r="BE107" i="3"/>
  <c r="BZ287" i="3"/>
  <c r="AX182" i="1"/>
  <c r="BF182" i="1" s="1"/>
  <c r="BN182" i="1" s="1"/>
  <c r="BF183" i="1"/>
  <c r="BN183" i="1" s="1"/>
  <c r="BT182" i="1"/>
  <c r="CB182" i="1" s="1"/>
  <c r="CJ182" i="1" s="1"/>
  <c r="CB183" i="1"/>
  <c r="CJ183" i="1" s="1"/>
  <c r="CQ184" i="1"/>
  <c r="CB184" i="1"/>
  <c r="BZ106" i="3"/>
  <c r="BZ84" i="3" s="1"/>
  <c r="BZ107" i="3"/>
  <c r="AJ329" i="1"/>
  <c r="AR329" i="1" s="1"/>
  <c r="CQ329" i="1"/>
  <c r="CR329" i="1"/>
  <c r="AC182" i="1"/>
  <c r="AK183" i="1"/>
  <c r="AS183" i="1" s="1"/>
  <c r="BE250" i="3"/>
  <c r="AL360" i="3"/>
  <c r="AL359" i="3" s="1"/>
  <c r="AL358" i="3" s="1"/>
  <c r="AK250" i="3"/>
  <c r="AK249" i="3" s="1"/>
  <c r="AK248" i="3" s="1"/>
  <c r="AJ357" i="1"/>
  <c r="AR357" i="1" s="1"/>
  <c r="CQ357" i="1"/>
  <c r="CR357" i="1"/>
  <c r="CA250" i="3"/>
  <c r="CA249" i="3" s="1"/>
  <c r="CA248" i="3" s="1"/>
  <c r="AJ360" i="3"/>
  <c r="AJ335" i="1"/>
  <c r="AR335" i="1" s="1"/>
  <c r="CQ335" i="1"/>
  <c r="CR335" i="1"/>
  <c r="AZ182" i="1"/>
  <c r="BH182" i="1" s="1"/>
  <c r="BP182" i="1" s="1"/>
  <c r="BH183" i="1"/>
  <c r="BP183" i="1" s="1"/>
  <c r="BU182" i="1"/>
  <c r="CC182" i="1" s="1"/>
  <c r="CK182" i="1" s="1"/>
  <c r="CC183" i="1"/>
  <c r="CK183" i="1" s="1"/>
  <c r="AE182" i="1"/>
  <c r="AM182" i="1" s="1"/>
  <c r="AU182" i="1" s="1"/>
  <c r="AM183" i="1"/>
  <c r="AU183" i="1" s="1"/>
  <c r="AB182" i="1"/>
  <c r="AD183" i="1"/>
  <c r="X183" i="1" s="1"/>
  <c r="CQ183" i="1"/>
  <c r="AR360" i="3" l="1"/>
  <c r="AR359" i="3" s="1"/>
  <c r="AR358" i="3" s="1"/>
  <c r="AR335" i="3" s="1"/>
  <c r="AR334" i="3" s="1"/>
  <c r="AL299" i="3"/>
  <c r="AL298" i="3" s="1"/>
  <c r="AT299" i="3"/>
  <c r="AT298" i="3" s="1"/>
  <c r="AT297" i="3" s="1"/>
  <c r="Z91" i="3"/>
  <c r="V360" i="3"/>
  <c r="V359" i="3" s="1"/>
  <c r="V358" i="3" s="1"/>
  <c r="V335" i="3" s="1"/>
  <c r="V334" i="3" s="1"/>
  <c r="V196" i="3"/>
  <c r="V195" i="3" s="1"/>
  <c r="V194" i="3" s="1"/>
  <c r="V187" i="3" s="1"/>
  <c r="V153" i="3" s="1"/>
  <c r="AJ182" i="1"/>
  <c r="AR182" i="1" s="1"/>
  <c r="V182" i="1"/>
  <c r="Z182" i="1"/>
  <c r="AK182" i="1"/>
  <c r="AS182" i="1" s="1"/>
  <c r="W182" i="1"/>
  <c r="X299" i="3"/>
  <c r="X298" i="3" s="1"/>
  <c r="X297" i="3" s="1"/>
  <c r="V250" i="3"/>
  <c r="V249" i="3" s="1"/>
  <c r="V248" i="3" s="1"/>
  <c r="V244" i="3"/>
  <c r="V243" i="3" s="1"/>
  <c r="V242" i="3" s="1"/>
  <c r="V287" i="3"/>
  <c r="V286" i="3" s="1"/>
  <c r="V285" i="3" s="1"/>
  <c r="V269" i="3" s="1"/>
  <c r="AB195" i="3"/>
  <c r="Z196" i="3"/>
  <c r="CH485" i="1"/>
  <c r="BM485" i="1"/>
  <c r="CH107" i="3"/>
  <c r="CH106" i="3"/>
  <c r="CH84" i="3" s="1"/>
  <c r="BM107" i="3"/>
  <c r="BM106" i="3"/>
  <c r="BM84" i="3" s="1"/>
  <c r="CJ299" i="3"/>
  <c r="CJ298" i="3" s="1"/>
  <c r="CJ297" i="3" s="1"/>
  <c r="BO299" i="3"/>
  <c r="BO298" i="3" s="1"/>
  <c r="BO297" i="3" s="1"/>
  <c r="CL184" i="1"/>
  <c r="CJ184" i="1"/>
  <c r="BM250" i="3"/>
  <c r="BM249" i="3" s="1"/>
  <c r="BM248" i="3" s="1"/>
  <c r="CH250" i="3"/>
  <c r="CH249" i="3" s="1"/>
  <c r="CH248" i="3" s="1"/>
  <c r="BQ184" i="1"/>
  <c r="BO184" i="1"/>
  <c r="AR287" i="3"/>
  <c r="AR286" i="3" s="1"/>
  <c r="AR285" i="3" s="1"/>
  <c r="AR269" i="3" s="1"/>
  <c r="CL183" i="1"/>
  <c r="AV335" i="1"/>
  <c r="AR250" i="3"/>
  <c r="AR249" i="3" s="1"/>
  <c r="AR248" i="3" s="1"/>
  <c r="AV329" i="1"/>
  <c r="AR244" i="3"/>
  <c r="AR243" i="3" s="1"/>
  <c r="AR242" i="3" s="1"/>
  <c r="CL182" i="1"/>
  <c r="AJ196" i="3"/>
  <c r="AV196" i="3" s="1"/>
  <c r="AR167" i="1"/>
  <c r="AT196" i="3"/>
  <c r="AT195" i="3" s="1"/>
  <c r="AT194" i="3" s="1"/>
  <c r="AT187" i="3" s="1"/>
  <c r="BZ249" i="3"/>
  <c r="CL250" i="3"/>
  <c r="CB298" i="3"/>
  <c r="CL299" i="3"/>
  <c r="BZ242" i="3"/>
  <c r="CL242" i="3" s="1"/>
  <c r="CL243" i="3"/>
  <c r="BZ286" i="3"/>
  <c r="BE286" i="3"/>
  <c r="BG298" i="3"/>
  <c r="BQ299" i="3"/>
  <c r="BE249" i="3"/>
  <c r="BQ250" i="3"/>
  <c r="BE242" i="3"/>
  <c r="BQ242" i="3" s="1"/>
  <c r="BQ243" i="3"/>
  <c r="AJ359" i="3"/>
  <c r="AV360" i="3"/>
  <c r="AJ132" i="3"/>
  <c r="AJ250" i="3"/>
  <c r="CQ182" i="1"/>
  <c r="AJ244" i="3"/>
  <c r="AD182" i="1"/>
  <c r="AL183" i="1"/>
  <c r="AJ287" i="3"/>
  <c r="AY182" i="1"/>
  <c r="BG182" i="1" s="1"/>
  <c r="BG183" i="1"/>
  <c r="BO183" i="1" s="1"/>
  <c r="AV299" i="3" l="1"/>
  <c r="AL182" i="1"/>
  <c r="AT182" i="1" s="1"/>
  <c r="AV182" i="1" s="1"/>
  <c r="X182" i="1"/>
  <c r="V223" i="3"/>
  <c r="V197" i="3" s="1"/>
  <c r="V449" i="3" s="1"/>
  <c r="AB194" i="3"/>
  <c r="Z195" i="3"/>
  <c r="CH6" i="3"/>
  <c r="BM6" i="3"/>
  <c r="AR223" i="3"/>
  <c r="AR197" i="3" s="1"/>
  <c r="BM223" i="3"/>
  <c r="BM197" i="3" s="1"/>
  <c r="CH223" i="3"/>
  <c r="CH197" i="3" s="1"/>
  <c r="AJ195" i="3"/>
  <c r="AV195" i="3" s="1"/>
  <c r="BQ182" i="1"/>
  <c r="BO182" i="1"/>
  <c r="BQ183" i="1"/>
  <c r="AR196" i="3"/>
  <c r="AR195" i="3" s="1"/>
  <c r="AR194" i="3" s="1"/>
  <c r="AR187" i="3" s="1"/>
  <c r="AR153" i="3" s="1"/>
  <c r="AV167" i="1"/>
  <c r="BZ248" i="3"/>
  <c r="BZ223" i="3" s="1"/>
  <c r="CL249" i="3"/>
  <c r="BE285" i="3"/>
  <c r="BE269" i="3" s="1"/>
  <c r="AT183" i="1"/>
  <c r="AV183" i="1" s="1"/>
  <c r="BZ6" i="3"/>
  <c r="BE6" i="3"/>
  <c r="BG297" i="3"/>
  <c r="BQ297" i="3" s="1"/>
  <c r="BQ298" i="3"/>
  <c r="BZ285" i="3"/>
  <c r="BZ269" i="3" s="1"/>
  <c r="BE248" i="3"/>
  <c r="BE223" i="3" s="1"/>
  <c r="BQ249" i="3"/>
  <c r="CB297" i="3"/>
  <c r="CL297" i="3" s="1"/>
  <c r="CL298" i="3"/>
  <c r="AJ131" i="3"/>
  <c r="AJ286" i="3"/>
  <c r="AJ243" i="3"/>
  <c r="AV244" i="3"/>
  <c r="AJ249" i="3"/>
  <c r="AV250" i="3"/>
  <c r="AJ358" i="3"/>
  <c r="AJ335" i="3" s="1"/>
  <c r="AV359" i="3"/>
  <c r="AL297" i="3"/>
  <c r="AV297" i="3" s="1"/>
  <c r="AV298" i="3"/>
  <c r="V454" i="3" l="1"/>
  <c r="V450" i="3"/>
  <c r="AB187" i="3"/>
  <c r="Z187" i="3" s="1"/>
  <c r="Z194" i="3"/>
  <c r="CH449" i="3"/>
  <c r="BM449" i="3"/>
  <c r="AJ194" i="3"/>
  <c r="AJ187" i="3" s="1"/>
  <c r="BQ248" i="3"/>
  <c r="CL248" i="3"/>
  <c r="AJ242" i="3"/>
  <c r="AV242" i="3" s="1"/>
  <c r="AV243" i="3"/>
  <c r="AJ130" i="3"/>
  <c r="AV358" i="3"/>
  <c r="AJ334" i="3"/>
  <c r="AJ248" i="3"/>
  <c r="AV249" i="3"/>
  <c r="AJ285" i="3"/>
  <c r="AJ269" i="3" s="1"/>
  <c r="AV194" i="3" l="1"/>
  <c r="AV187" i="3" s="1"/>
  <c r="AJ223" i="3"/>
  <c r="BZ197" i="3"/>
  <c r="BE197" i="3"/>
  <c r="AV248" i="3"/>
  <c r="AJ153" i="3"/>
  <c r="BZ449" i="3" l="1"/>
  <c r="BE449" i="3"/>
  <c r="AJ197" i="3"/>
  <c r="BM450" i="3" l="1"/>
  <c r="CH450" i="3"/>
  <c r="AE479" i="1" l="1"/>
  <c r="AE477" i="1"/>
  <c r="AT479" i="1" l="1"/>
  <c r="AZ477" i="1"/>
  <c r="AZ479" i="1"/>
  <c r="BH479" i="1" s="1"/>
  <c r="BP479" i="1" s="1"/>
  <c r="AR479" i="1"/>
  <c r="BU477" i="1"/>
  <c r="BU479" i="1"/>
  <c r="CC479" i="1" s="1"/>
  <c r="CK479" i="1" s="1"/>
  <c r="AX479" i="1"/>
  <c r="BF479" i="1" s="1"/>
  <c r="BN479" i="1" s="1"/>
  <c r="BS479" i="1"/>
  <c r="CA479" i="1" s="1"/>
  <c r="CI479" i="1" s="1"/>
  <c r="AC479" i="1"/>
  <c r="AC477" i="1"/>
  <c r="AX477" i="1"/>
  <c r="BS477" i="1"/>
  <c r="AY479" i="1" l="1"/>
  <c r="BG479" i="1" s="1"/>
  <c r="BO479" i="1" s="1"/>
  <c r="AY477" i="1"/>
  <c r="AB479" i="1"/>
  <c r="AJ479" i="1"/>
  <c r="AD477" i="1"/>
  <c r="AD479" i="1"/>
  <c r="BT477" i="1"/>
  <c r="BT479" i="1"/>
  <c r="CB479" i="1" s="1"/>
  <c r="CJ479" i="1" s="1"/>
  <c r="AK479" i="1"/>
  <c r="BR477" i="1" l="1"/>
  <c r="BR479" i="1"/>
  <c r="BZ479" i="1" s="1"/>
  <c r="CH479" i="1" s="1"/>
  <c r="AW477" i="1"/>
  <c r="AW479" i="1"/>
  <c r="BE479" i="1" s="1"/>
  <c r="BM479" i="1" s="1"/>
  <c r="AC369" i="3" l="1"/>
  <c r="AC368" i="3" s="1"/>
  <c r="AC367" i="3" s="1"/>
  <c r="AD369" i="3"/>
  <c r="AD368" i="3" s="1"/>
  <c r="AD367" i="3" s="1"/>
  <c r="AE369" i="3"/>
  <c r="AE368" i="3" s="1"/>
  <c r="AE367" i="3" s="1"/>
  <c r="AW369" i="3"/>
  <c r="AW368" i="3" s="1"/>
  <c r="AW367" i="3" s="1"/>
  <c r="AX369" i="3"/>
  <c r="AX368" i="3" s="1"/>
  <c r="AX367" i="3" s="1"/>
  <c r="AY369" i="3"/>
  <c r="AY368" i="3" s="1"/>
  <c r="AY367" i="3" s="1"/>
  <c r="AZ369" i="3"/>
  <c r="AZ368" i="3" s="1"/>
  <c r="AZ367" i="3" s="1"/>
  <c r="BR369" i="3"/>
  <c r="BR368" i="3" s="1"/>
  <c r="BR367" i="3" s="1"/>
  <c r="BS369" i="3"/>
  <c r="BS368" i="3" s="1"/>
  <c r="BS367" i="3" s="1"/>
  <c r="BT369" i="3"/>
  <c r="BT368" i="3" s="1"/>
  <c r="BT367" i="3" s="1"/>
  <c r="BU369" i="3"/>
  <c r="BU368" i="3" s="1"/>
  <c r="BU367" i="3" s="1"/>
  <c r="AB369" i="3"/>
  <c r="AC250" i="3"/>
  <c r="AC249" i="3" s="1"/>
  <c r="AC248" i="3" s="1"/>
  <c r="AD250" i="3"/>
  <c r="AD249" i="3" s="1"/>
  <c r="AD248" i="3" s="1"/>
  <c r="AE250" i="3"/>
  <c r="AE249" i="3" s="1"/>
  <c r="AE248" i="3" s="1"/>
  <c r="AW250" i="3"/>
  <c r="AW249" i="3" s="1"/>
  <c r="AW248" i="3" s="1"/>
  <c r="AX250" i="3"/>
  <c r="AX249" i="3" s="1"/>
  <c r="AX248" i="3" s="1"/>
  <c r="AY250" i="3"/>
  <c r="AY249" i="3" s="1"/>
  <c r="AY248" i="3" s="1"/>
  <c r="AZ250" i="3"/>
  <c r="AZ249" i="3" s="1"/>
  <c r="AZ248" i="3" s="1"/>
  <c r="BR250" i="3"/>
  <c r="BR249" i="3" s="1"/>
  <c r="BR248" i="3" s="1"/>
  <c r="BS250" i="3"/>
  <c r="BS249" i="3" s="1"/>
  <c r="BS248" i="3" s="1"/>
  <c r="BT250" i="3"/>
  <c r="BT249" i="3" s="1"/>
  <c r="BT248" i="3" s="1"/>
  <c r="BU250" i="3"/>
  <c r="BU249" i="3" s="1"/>
  <c r="BU248" i="3" s="1"/>
  <c r="AB250" i="3"/>
  <c r="AD87" i="3"/>
  <c r="AD86" i="3" s="1"/>
  <c r="AD85" i="3" s="1"/>
  <c r="AE87" i="3"/>
  <c r="AE86" i="3" s="1"/>
  <c r="AE85" i="3" s="1"/>
  <c r="AW87" i="3"/>
  <c r="AW86" i="3" s="1"/>
  <c r="AW85" i="3" s="1"/>
  <c r="AY87" i="3"/>
  <c r="AY86" i="3" s="1"/>
  <c r="AY85" i="3" s="1"/>
  <c r="AZ87" i="3"/>
  <c r="AZ86" i="3" s="1"/>
  <c r="AZ85" i="3" s="1"/>
  <c r="BR87" i="3"/>
  <c r="BR86" i="3" s="1"/>
  <c r="BR85" i="3" s="1"/>
  <c r="BT87" i="3"/>
  <c r="BT86" i="3" s="1"/>
  <c r="BT85" i="3" s="1"/>
  <c r="BU87" i="3"/>
  <c r="BU86" i="3" s="1"/>
  <c r="BU85" i="3" s="1"/>
  <c r="AC51" i="3"/>
  <c r="AC50" i="3" s="1"/>
  <c r="AC49" i="3" s="1"/>
  <c r="AE51" i="3"/>
  <c r="AE50" i="3" s="1"/>
  <c r="AE49" i="3" s="1"/>
  <c r="AW51" i="3"/>
  <c r="AW50" i="3" s="1"/>
  <c r="AW49" i="3" s="1"/>
  <c r="AX51" i="3"/>
  <c r="AX50" i="3" s="1"/>
  <c r="AX49" i="3" s="1"/>
  <c r="AZ51" i="3"/>
  <c r="AZ50" i="3" s="1"/>
  <c r="AZ49" i="3" s="1"/>
  <c r="BR51" i="3"/>
  <c r="BR50" i="3" s="1"/>
  <c r="BR49" i="3" s="1"/>
  <c r="BS51" i="3"/>
  <c r="BS50" i="3" s="1"/>
  <c r="BS49" i="3" s="1"/>
  <c r="BU51" i="3"/>
  <c r="BU50" i="3" s="1"/>
  <c r="BU49" i="3" s="1"/>
  <c r="AD284" i="3"/>
  <c r="AD283" i="3" s="1"/>
  <c r="AD282" i="3" s="1"/>
  <c r="AE284" i="3"/>
  <c r="AE283" i="3" s="1"/>
  <c r="AE282" i="3" s="1"/>
  <c r="AW284" i="3"/>
  <c r="AW283" i="3" s="1"/>
  <c r="AW282" i="3" s="1"/>
  <c r="AY284" i="3"/>
  <c r="AY283" i="3" s="1"/>
  <c r="AY282" i="3" s="1"/>
  <c r="AZ284" i="3"/>
  <c r="AZ283" i="3" s="1"/>
  <c r="AZ282" i="3" s="1"/>
  <c r="BR284" i="3"/>
  <c r="BR283" i="3" s="1"/>
  <c r="BR282" i="3" s="1"/>
  <c r="BT284" i="3"/>
  <c r="BT283" i="3" s="1"/>
  <c r="BT282" i="3" s="1"/>
  <c r="BU284" i="3"/>
  <c r="BU283" i="3" s="1"/>
  <c r="BU282" i="3" s="1"/>
  <c r="AC275" i="3"/>
  <c r="AC274" i="3" s="1"/>
  <c r="AC273" i="3" s="1"/>
  <c r="AE275" i="3"/>
  <c r="AE274" i="3" s="1"/>
  <c r="AE273" i="3" s="1"/>
  <c r="AW275" i="3"/>
  <c r="AW274" i="3" s="1"/>
  <c r="AW273" i="3" s="1"/>
  <c r="AX275" i="3"/>
  <c r="AX274" i="3" s="1"/>
  <c r="AX273" i="3" s="1"/>
  <c r="AZ275" i="3"/>
  <c r="AZ274" i="3" s="1"/>
  <c r="AZ273" i="3" s="1"/>
  <c r="BR275" i="3"/>
  <c r="BR274" i="3" s="1"/>
  <c r="BR273" i="3" s="1"/>
  <c r="BS275" i="3"/>
  <c r="BS274" i="3" s="1"/>
  <c r="BS273" i="3" s="1"/>
  <c r="BU275" i="3"/>
  <c r="BU274" i="3" s="1"/>
  <c r="BU273" i="3" s="1"/>
  <c r="AC278" i="3"/>
  <c r="AC277" i="3" s="1"/>
  <c r="AC276" i="3" s="1"/>
  <c r="AE278" i="3"/>
  <c r="AE277" i="3" s="1"/>
  <c r="AE276" i="3" s="1"/>
  <c r="AW278" i="3"/>
  <c r="AW277" i="3" s="1"/>
  <c r="AW276" i="3" s="1"/>
  <c r="AX278" i="3"/>
  <c r="AX277" i="3" s="1"/>
  <c r="AX276" i="3" s="1"/>
  <c r="AZ278" i="3"/>
  <c r="AZ277" i="3" s="1"/>
  <c r="AZ276" i="3" s="1"/>
  <c r="BR278" i="3"/>
  <c r="BR277" i="3" s="1"/>
  <c r="BR276" i="3" s="1"/>
  <c r="BS278" i="3"/>
  <c r="BS277" i="3" s="1"/>
  <c r="BS276" i="3" s="1"/>
  <c r="BU278" i="3"/>
  <c r="BU277" i="3" s="1"/>
  <c r="BU276" i="3" s="1"/>
  <c r="AB284" i="3"/>
  <c r="AB278" i="3"/>
  <c r="AB275" i="3"/>
  <c r="AC10" i="3"/>
  <c r="AE10" i="3"/>
  <c r="AW10" i="3"/>
  <c r="AX10" i="3"/>
  <c r="AZ10" i="3"/>
  <c r="BR10" i="3"/>
  <c r="BS10" i="3"/>
  <c r="BU10" i="3"/>
  <c r="AC12" i="3"/>
  <c r="AC11" i="3" s="1"/>
  <c r="AE12" i="3"/>
  <c r="AE11" i="3" s="1"/>
  <c r="AW12" i="3"/>
  <c r="AW11" i="3" s="1"/>
  <c r="AX12" i="3"/>
  <c r="AX11" i="3" s="1"/>
  <c r="AZ12" i="3"/>
  <c r="AZ11" i="3" s="1"/>
  <c r="BR12" i="3"/>
  <c r="BR11" i="3" s="1"/>
  <c r="BS12" i="3"/>
  <c r="BS11" i="3" s="1"/>
  <c r="BU12" i="3"/>
  <c r="BU11" i="3" s="1"/>
  <c r="AC36" i="3"/>
  <c r="AC35" i="3" s="1"/>
  <c r="AC34" i="3" s="1"/>
  <c r="AE36" i="3"/>
  <c r="AE35" i="3" s="1"/>
  <c r="AE34" i="3" s="1"/>
  <c r="AW36" i="3"/>
  <c r="AW35" i="3" s="1"/>
  <c r="AW34" i="3" s="1"/>
  <c r="AX36" i="3"/>
  <c r="AX35" i="3" s="1"/>
  <c r="AX34" i="3" s="1"/>
  <c r="AZ36" i="3"/>
  <c r="AZ35" i="3" s="1"/>
  <c r="AZ34" i="3" s="1"/>
  <c r="BR36" i="3"/>
  <c r="BR35" i="3" s="1"/>
  <c r="BR34" i="3" s="1"/>
  <c r="BS36" i="3"/>
  <c r="BS35" i="3" s="1"/>
  <c r="BS34" i="3" s="1"/>
  <c r="BU36" i="3"/>
  <c r="BU35" i="3" s="1"/>
  <c r="BU34" i="3" s="1"/>
  <c r="AC39" i="3"/>
  <c r="AC38" i="3" s="1"/>
  <c r="AE39" i="3"/>
  <c r="AE38" i="3" s="1"/>
  <c r="AW39" i="3"/>
  <c r="AW38" i="3" s="1"/>
  <c r="AX39" i="3"/>
  <c r="AX38" i="3" s="1"/>
  <c r="AZ39" i="3"/>
  <c r="AZ38" i="3" s="1"/>
  <c r="BR39" i="3"/>
  <c r="BR38" i="3" s="1"/>
  <c r="BS39" i="3"/>
  <c r="BS38" i="3" s="1"/>
  <c r="BU39" i="3"/>
  <c r="BU38" i="3" s="1"/>
  <c r="AC41" i="3"/>
  <c r="AC40" i="3" s="1"/>
  <c r="AE41" i="3"/>
  <c r="AE40" i="3" s="1"/>
  <c r="AW41" i="3"/>
  <c r="AW40" i="3" s="1"/>
  <c r="AX41" i="3"/>
  <c r="AX40" i="3" s="1"/>
  <c r="AZ41" i="3"/>
  <c r="AZ40" i="3" s="1"/>
  <c r="BR41" i="3"/>
  <c r="BR40" i="3" s="1"/>
  <c r="BS41" i="3"/>
  <c r="BS40" i="3" s="1"/>
  <c r="BU41" i="3"/>
  <c r="BU40" i="3" s="1"/>
  <c r="AC45" i="3"/>
  <c r="AC44" i="3" s="1"/>
  <c r="AE45" i="3"/>
  <c r="AE44" i="3" s="1"/>
  <c r="AW45" i="3"/>
  <c r="AW44" i="3" s="1"/>
  <c r="AX45" i="3"/>
  <c r="AX44" i="3" s="1"/>
  <c r="AZ45" i="3"/>
  <c r="AZ44" i="3" s="1"/>
  <c r="BR45" i="3"/>
  <c r="BR44" i="3" s="1"/>
  <c r="BS45" i="3"/>
  <c r="BS44" i="3" s="1"/>
  <c r="BU45" i="3"/>
  <c r="BU44" i="3" s="1"/>
  <c r="AC48" i="3"/>
  <c r="AC47" i="3" s="1"/>
  <c r="AC46" i="3" s="1"/>
  <c r="AE48" i="3"/>
  <c r="AE47" i="3" s="1"/>
  <c r="AE46" i="3" s="1"/>
  <c r="AW48" i="3"/>
  <c r="AW47" i="3" s="1"/>
  <c r="AW46" i="3" s="1"/>
  <c r="AX48" i="3"/>
  <c r="AX47" i="3" s="1"/>
  <c r="AX46" i="3" s="1"/>
  <c r="AZ48" i="3"/>
  <c r="AZ47" i="3" s="1"/>
  <c r="AZ46" i="3" s="1"/>
  <c r="BR48" i="3"/>
  <c r="BR47" i="3" s="1"/>
  <c r="BR46" i="3" s="1"/>
  <c r="BS48" i="3"/>
  <c r="BS47" i="3" s="1"/>
  <c r="BS46" i="3" s="1"/>
  <c r="BU48" i="3"/>
  <c r="BU47" i="3" s="1"/>
  <c r="BU46" i="3" s="1"/>
  <c r="AC54" i="3"/>
  <c r="AC53" i="3" s="1"/>
  <c r="AC52" i="3" s="1"/>
  <c r="AE54" i="3"/>
  <c r="AE53" i="3" s="1"/>
  <c r="AE52" i="3" s="1"/>
  <c r="AW54" i="3"/>
  <c r="AW53" i="3" s="1"/>
  <c r="AW52" i="3" s="1"/>
  <c r="AX54" i="3"/>
  <c r="AX53" i="3" s="1"/>
  <c r="AX52" i="3" s="1"/>
  <c r="AZ54" i="3"/>
  <c r="AZ53" i="3" s="1"/>
  <c r="AZ52" i="3" s="1"/>
  <c r="BR54" i="3"/>
  <c r="BR53" i="3" s="1"/>
  <c r="BR52" i="3" s="1"/>
  <c r="BS54" i="3"/>
  <c r="BS53" i="3" s="1"/>
  <c r="BS52" i="3" s="1"/>
  <c r="BU54" i="3"/>
  <c r="BU53" i="3" s="1"/>
  <c r="BU52" i="3" s="1"/>
  <c r="AC57" i="3"/>
  <c r="AC56" i="3" s="1"/>
  <c r="AC55" i="3" s="1"/>
  <c r="AD57" i="3"/>
  <c r="AD56" i="3" s="1"/>
  <c r="AD55" i="3" s="1"/>
  <c r="AW57" i="3"/>
  <c r="AW56" i="3" s="1"/>
  <c r="AW55" i="3" s="1"/>
  <c r="AX57" i="3"/>
  <c r="AX56" i="3" s="1"/>
  <c r="AX55" i="3" s="1"/>
  <c r="AY57" i="3"/>
  <c r="AY56" i="3" s="1"/>
  <c r="AY55" i="3" s="1"/>
  <c r="BR57" i="3"/>
  <c r="BR56" i="3" s="1"/>
  <c r="BR55" i="3" s="1"/>
  <c r="BS57" i="3"/>
  <c r="BS56" i="3" s="1"/>
  <c r="BS55" i="3" s="1"/>
  <c r="BT57" i="3"/>
  <c r="BT56" i="3" s="1"/>
  <c r="BT55" i="3" s="1"/>
  <c r="AD61" i="3"/>
  <c r="AD60" i="3" s="1"/>
  <c r="AD59" i="3" s="1"/>
  <c r="AD58" i="3" s="1"/>
  <c r="AE61" i="3"/>
  <c r="AE60" i="3" s="1"/>
  <c r="AE59" i="3" s="1"/>
  <c r="AE58" i="3" s="1"/>
  <c r="AW61" i="3"/>
  <c r="AW60" i="3" s="1"/>
  <c r="AW59" i="3" s="1"/>
  <c r="AW58" i="3" s="1"/>
  <c r="AY61" i="3"/>
  <c r="AY60" i="3" s="1"/>
  <c r="AY59" i="3" s="1"/>
  <c r="AY58" i="3" s="1"/>
  <c r="AZ61" i="3"/>
  <c r="AZ60" i="3" s="1"/>
  <c r="AZ59" i="3" s="1"/>
  <c r="AZ58" i="3" s="1"/>
  <c r="BR61" i="3"/>
  <c r="BR60" i="3" s="1"/>
  <c r="BR59" i="3" s="1"/>
  <c r="BR58" i="3" s="1"/>
  <c r="BT61" i="3"/>
  <c r="BT60" i="3" s="1"/>
  <c r="BT59" i="3" s="1"/>
  <c r="BT58" i="3" s="1"/>
  <c r="BU61" i="3"/>
  <c r="BU60" i="3" s="1"/>
  <c r="BU59" i="3" s="1"/>
  <c r="BU58" i="3" s="1"/>
  <c r="AC65" i="3"/>
  <c r="AC64" i="3" s="1"/>
  <c r="AE65" i="3"/>
  <c r="AE64" i="3" s="1"/>
  <c r="AW65" i="3"/>
  <c r="AW64" i="3" s="1"/>
  <c r="AX65" i="3"/>
  <c r="AX64" i="3" s="1"/>
  <c r="AZ65" i="3"/>
  <c r="AZ64" i="3" s="1"/>
  <c r="BR65" i="3"/>
  <c r="BR64" i="3" s="1"/>
  <c r="BS65" i="3"/>
  <c r="BS64" i="3" s="1"/>
  <c r="BU65" i="3"/>
  <c r="BU64" i="3" s="1"/>
  <c r="AC67" i="3"/>
  <c r="AC66" i="3" s="1"/>
  <c r="AE67" i="3"/>
  <c r="AE66" i="3" s="1"/>
  <c r="AW67" i="3"/>
  <c r="AW66" i="3" s="1"/>
  <c r="AX67" i="3"/>
  <c r="AX66" i="3" s="1"/>
  <c r="AZ67" i="3"/>
  <c r="AZ66" i="3" s="1"/>
  <c r="BR67" i="3"/>
  <c r="BR66" i="3" s="1"/>
  <c r="BS67" i="3"/>
  <c r="BS66" i="3" s="1"/>
  <c r="BU67" i="3"/>
  <c r="BU66" i="3" s="1"/>
  <c r="AC70" i="3"/>
  <c r="AC69" i="3" s="1"/>
  <c r="AC68" i="3" s="1"/>
  <c r="AD70" i="3"/>
  <c r="AD69" i="3" s="1"/>
  <c r="AD68" i="3" s="1"/>
  <c r="AW70" i="3"/>
  <c r="AW69" i="3" s="1"/>
  <c r="AW68" i="3" s="1"/>
  <c r="AX70" i="3"/>
  <c r="AX69" i="3" s="1"/>
  <c r="AX68" i="3" s="1"/>
  <c r="AY70" i="3"/>
  <c r="AY69" i="3" s="1"/>
  <c r="AY68" i="3" s="1"/>
  <c r="BR70" i="3"/>
  <c r="BR69" i="3" s="1"/>
  <c r="BR68" i="3" s="1"/>
  <c r="BS70" i="3"/>
  <c r="BS69" i="3" s="1"/>
  <c r="BS68" i="3" s="1"/>
  <c r="BT70" i="3"/>
  <c r="BT69" i="3" s="1"/>
  <c r="BT68" i="3" s="1"/>
  <c r="AC73" i="3"/>
  <c r="AC72" i="3" s="1"/>
  <c r="AC71" i="3" s="1"/>
  <c r="AE73" i="3"/>
  <c r="AE72" i="3" s="1"/>
  <c r="AE71" i="3" s="1"/>
  <c r="AW73" i="3"/>
  <c r="AW72" i="3" s="1"/>
  <c r="AW71" i="3" s="1"/>
  <c r="AX73" i="3"/>
  <c r="AX72" i="3" s="1"/>
  <c r="AX71" i="3" s="1"/>
  <c r="AZ73" i="3"/>
  <c r="AZ72" i="3" s="1"/>
  <c r="AZ71" i="3" s="1"/>
  <c r="BR73" i="3"/>
  <c r="BR72" i="3" s="1"/>
  <c r="BR71" i="3" s="1"/>
  <c r="BS73" i="3"/>
  <c r="BS72" i="3" s="1"/>
  <c r="BS71" i="3" s="1"/>
  <c r="BU73" i="3"/>
  <c r="BU72" i="3" s="1"/>
  <c r="BU71" i="3" s="1"/>
  <c r="AC76" i="3"/>
  <c r="AC75" i="3" s="1"/>
  <c r="AC74" i="3" s="1"/>
  <c r="AE76" i="3"/>
  <c r="AE75" i="3" s="1"/>
  <c r="AE74" i="3" s="1"/>
  <c r="AW76" i="3"/>
  <c r="AW75" i="3" s="1"/>
  <c r="AW74" i="3" s="1"/>
  <c r="AX76" i="3"/>
  <c r="AX75" i="3" s="1"/>
  <c r="AX74" i="3" s="1"/>
  <c r="AZ76" i="3"/>
  <c r="AZ75" i="3" s="1"/>
  <c r="AZ74" i="3" s="1"/>
  <c r="BR76" i="3"/>
  <c r="BR75" i="3" s="1"/>
  <c r="BR74" i="3" s="1"/>
  <c r="BS76" i="3"/>
  <c r="BS75" i="3" s="1"/>
  <c r="BS74" i="3" s="1"/>
  <c r="BU76" i="3"/>
  <c r="BU75" i="3" s="1"/>
  <c r="BU74" i="3" s="1"/>
  <c r="AC79" i="3"/>
  <c r="AC78" i="3" s="1"/>
  <c r="AC77" i="3" s="1"/>
  <c r="AD79" i="3"/>
  <c r="AD78" i="3" s="1"/>
  <c r="AD77" i="3" s="1"/>
  <c r="AW79" i="3"/>
  <c r="AW78" i="3" s="1"/>
  <c r="AW77" i="3" s="1"/>
  <c r="AX79" i="3"/>
  <c r="AX78" i="3" s="1"/>
  <c r="AX77" i="3" s="1"/>
  <c r="AY79" i="3"/>
  <c r="AY78" i="3" s="1"/>
  <c r="AY77" i="3" s="1"/>
  <c r="BR79" i="3"/>
  <c r="BR78" i="3" s="1"/>
  <c r="BR77" i="3" s="1"/>
  <c r="BS79" i="3"/>
  <c r="BS78" i="3" s="1"/>
  <c r="BS77" i="3" s="1"/>
  <c r="BT79" i="3"/>
  <c r="BT78" i="3" s="1"/>
  <c r="BT77" i="3" s="1"/>
  <c r="AC83" i="3"/>
  <c r="AC82" i="3" s="1"/>
  <c r="AC81" i="3" s="1"/>
  <c r="AC80" i="3" s="1"/>
  <c r="AE83" i="3"/>
  <c r="AE82" i="3" s="1"/>
  <c r="AE81" i="3" s="1"/>
  <c r="AE80" i="3" s="1"/>
  <c r="AW83" i="3"/>
  <c r="AW82" i="3" s="1"/>
  <c r="AW81" i="3" s="1"/>
  <c r="AW80" i="3" s="1"/>
  <c r="AX83" i="3"/>
  <c r="AX82" i="3" s="1"/>
  <c r="AX81" i="3" s="1"/>
  <c r="AX80" i="3" s="1"/>
  <c r="AZ83" i="3"/>
  <c r="AZ82" i="3" s="1"/>
  <c r="AZ81" i="3" s="1"/>
  <c r="AZ80" i="3" s="1"/>
  <c r="BR83" i="3"/>
  <c r="BR82" i="3" s="1"/>
  <c r="BR81" i="3" s="1"/>
  <c r="BR80" i="3" s="1"/>
  <c r="BS83" i="3"/>
  <c r="BS82" i="3" s="1"/>
  <c r="BS81" i="3" s="1"/>
  <c r="BS80" i="3" s="1"/>
  <c r="BU83" i="3"/>
  <c r="BU82" i="3" s="1"/>
  <c r="BU81" i="3" s="1"/>
  <c r="BU80" i="3" s="1"/>
  <c r="AC93" i="3"/>
  <c r="AC92" i="3" s="1"/>
  <c r="AC91" i="3" s="1"/>
  <c r="AE93" i="3"/>
  <c r="AE92" i="3" s="1"/>
  <c r="AE91" i="3" s="1"/>
  <c r="AW93" i="3"/>
  <c r="AW92" i="3" s="1"/>
  <c r="AW91" i="3" s="1"/>
  <c r="AX93" i="3"/>
  <c r="AX92" i="3" s="1"/>
  <c r="AX91" i="3" s="1"/>
  <c r="AZ93" i="3"/>
  <c r="AZ92" i="3" s="1"/>
  <c r="AZ91" i="3" s="1"/>
  <c r="BR93" i="3"/>
  <c r="BR92" i="3" s="1"/>
  <c r="BR91" i="3" s="1"/>
  <c r="BS93" i="3"/>
  <c r="BS92" i="3" s="1"/>
  <c r="BS91" i="3" s="1"/>
  <c r="BU93" i="3"/>
  <c r="BU92" i="3" s="1"/>
  <c r="BU91" i="3" s="1"/>
  <c r="AC96" i="3"/>
  <c r="AC95" i="3" s="1"/>
  <c r="AC94" i="3" s="1"/>
  <c r="AE96" i="3"/>
  <c r="AE95" i="3" s="1"/>
  <c r="AE94" i="3" s="1"/>
  <c r="AW96" i="3"/>
  <c r="AW95" i="3" s="1"/>
  <c r="AW94" i="3" s="1"/>
  <c r="AX96" i="3"/>
  <c r="AX95" i="3" s="1"/>
  <c r="AX94" i="3" s="1"/>
  <c r="AZ96" i="3"/>
  <c r="AZ95" i="3" s="1"/>
  <c r="AZ94" i="3" s="1"/>
  <c r="BR96" i="3"/>
  <c r="BR95" i="3" s="1"/>
  <c r="BR94" i="3" s="1"/>
  <c r="BS96" i="3"/>
  <c r="BS95" i="3" s="1"/>
  <c r="BS94" i="3" s="1"/>
  <c r="BU96" i="3"/>
  <c r="BU95" i="3" s="1"/>
  <c r="BU94" i="3" s="1"/>
  <c r="AC99" i="3"/>
  <c r="AC98" i="3" s="1"/>
  <c r="AC97" i="3" s="1"/>
  <c r="AE99" i="3"/>
  <c r="AE98" i="3" s="1"/>
  <c r="AE97" i="3" s="1"/>
  <c r="AW99" i="3"/>
  <c r="AW98" i="3" s="1"/>
  <c r="AW97" i="3" s="1"/>
  <c r="AX99" i="3"/>
  <c r="AX98" i="3" s="1"/>
  <c r="AX97" i="3" s="1"/>
  <c r="AZ99" i="3"/>
  <c r="AZ98" i="3" s="1"/>
  <c r="AZ97" i="3" s="1"/>
  <c r="BR99" i="3"/>
  <c r="BR98" i="3" s="1"/>
  <c r="BR97" i="3" s="1"/>
  <c r="BS99" i="3"/>
  <c r="BS98" i="3" s="1"/>
  <c r="BS97" i="3" s="1"/>
  <c r="BU99" i="3"/>
  <c r="BU98" i="3" s="1"/>
  <c r="BU97" i="3" s="1"/>
  <c r="AC90" i="3"/>
  <c r="AC89" i="3" s="1"/>
  <c r="AC88" i="3" s="1"/>
  <c r="AE90" i="3"/>
  <c r="AE89" i="3" s="1"/>
  <c r="AE88" i="3" s="1"/>
  <c r="AW90" i="3"/>
  <c r="AW89" i="3" s="1"/>
  <c r="AW88" i="3" s="1"/>
  <c r="AX90" i="3"/>
  <c r="AX89" i="3" s="1"/>
  <c r="AX88" i="3" s="1"/>
  <c r="AZ90" i="3"/>
  <c r="AZ89" i="3" s="1"/>
  <c r="AZ88" i="3" s="1"/>
  <c r="BR90" i="3"/>
  <c r="BR89" i="3" s="1"/>
  <c r="BR88" i="3" s="1"/>
  <c r="BS90" i="3"/>
  <c r="BS89" i="3" s="1"/>
  <c r="BS88" i="3" s="1"/>
  <c r="BU90" i="3"/>
  <c r="BU89" i="3" s="1"/>
  <c r="BU88" i="3" s="1"/>
  <c r="AC102" i="3"/>
  <c r="AC101" i="3" s="1"/>
  <c r="AC100" i="3" s="1"/>
  <c r="AE102" i="3"/>
  <c r="AE101" i="3" s="1"/>
  <c r="AE100" i="3" s="1"/>
  <c r="AW102" i="3"/>
  <c r="AW101" i="3" s="1"/>
  <c r="AW100" i="3" s="1"/>
  <c r="AX102" i="3"/>
  <c r="AX101" i="3" s="1"/>
  <c r="AX100" i="3" s="1"/>
  <c r="AZ102" i="3"/>
  <c r="AZ101" i="3" s="1"/>
  <c r="AZ100" i="3" s="1"/>
  <c r="BR102" i="3"/>
  <c r="BR101" i="3" s="1"/>
  <c r="BR100" i="3" s="1"/>
  <c r="BS102" i="3"/>
  <c r="BS101" i="3" s="1"/>
  <c r="BS100" i="3" s="1"/>
  <c r="BU102" i="3"/>
  <c r="BU101" i="3" s="1"/>
  <c r="BU100" i="3" s="1"/>
  <c r="AB108" i="3"/>
  <c r="AC108" i="3"/>
  <c r="AC106" i="3" s="1"/>
  <c r="AD108" i="3"/>
  <c r="AD106" i="3" s="1"/>
  <c r="AE108" i="3"/>
  <c r="AE106" i="3" s="1"/>
  <c r="AW108" i="3"/>
  <c r="AW106" i="3" s="1"/>
  <c r="AX108" i="3"/>
  <c r="AX106" i="3" s="1"/>
  <c r="AZ108" i="3"/>
  <c r="AZ106" i="3" s="1"/>
  <c r="BR108" i="3"/>
  <c r="BR106" i="3" s="1"/>
  <c r="BS108" i="3"/>
  <c r="BS106" i="3" s="1"/>
  <c r="BU108" i="3"/>
  <c r="BU106" i="3" s="1"/>
  <c r="AB105" i="3"/>
  <c r="AD105" i="3"/>
  <c r="AD104" i="3" s="1"/>
  <c r="AD103" i="3" s="1"/>
  <c r="AE105" i="3"/>
  <c r="AE104" i="3" s="1"/>
  <c r="AE103" i="3" s="1"/>
  <c r="AW105" i="3"/>
  <c r="AW104" i="3" s="1"/>
  <c r="AW103" i="3" s="1"/>
  <c r="AY105" i="3"/>
  <c r="AY104" i="3" s="1"/>
  <c r="AY103" i="3" s="1"/>
  <c r="AZ105" i="3"/>
  <c r="AZ104" i="3" s="1"/>
  <c r="AZ103" i="3" s="1"/>
  <c r="BR105" i="3"/>
  <c r="BR104" i="3" s="1"/>
  <c r="BR103" i="3" s="1"/>
  <c r="BT105" i="3"/>
  <c r="BT104" i="3" s="1"/>
  <c r="BT103" i="3" s="1"/>
  <c r="BU105" i="3"/>
  <c r="BU104" i="3" s="1"/>
  <c r="BU103" i="3" s="1"/>
  <c r="AB113" i="3"/>
  <c r="AC113" i="3"/>
  <c r="AC112" i="3" s="1"/>
  <c r="AD113" i="3"/>
  <c r="AD112" i="3" s="1"/>
  <c r="AW113" i="3"/>
  <c r="AW112" i="3" s="1"/>
  <c r="AX113" i="3"/>
  <c r="AX112" i="3" s="1"/>
  <c r="AY113" i="3"/>
  <c r="AY112" i="3" s="1"/>
  <c r="BR113" i="3"/>
  <c r="BR112" i="3" s="1"/>
  <c r="BS113" i="3"/>
  <c r="BS112" i="3" s="1"/>
  <c r="BT113" i="3"/>
  <c r="BT112" i="3" s="1"/>
  <c r="AB115" i="3"/>
  <c r="AC115" i="3"/>
  <c r="AC114" i="3" s="1"/>
  <c r="AD115" i="3"/>
  <c r="AD114" i="3" s="1"/>
  <c r="AW115" i="3"/>
  <c r="AW114" i="3" s="1"/>
  <c r="AX115" i="3"/>
  <c r="AX114" i="3" s="1"/>
  <c r="AY115" i="3"/>
  <c r="AY114" i="3" s="1"/>
  <c r="BR115" i="3"/>
  <c r="BR114" i="3" s="1"/>
  <c r="BS115" i="3"/>
  <c r="BS114" i="3" s="1"/>
  <c r="BT115" i="3"/>
  <c r="BT114" i="3" s="1"/>
  <c r="AB117" i="3"/>
  <c r="AD117" i="3"/>
  <c r="AD116" i="3" s="1"/>
  <c r="AE117" i="3"/>
  <c r="AE116" i="3" s="1"/>
  <c r="AW117" i="3"/>
  <c r="AW116" i="3" s="1"/>
  <c r="AY117" i="3"/>
  <c r="AY116" i="3" s="1"/>
  <c r="AZ117" i="3"/>
  <c r="AZ116" i="3" s="1"/>
  <c r="BR117" i="3"/>
  <c r="BR116" i="3" s="1"/>
  <c r="BT117" i="3"/>
  <c r="BT116" i="3" s="1"/>
  <c r="BU117" i="3"/>
  <c r="BU116" i="3" s="1"/>
  <c r="AB122" i="3"/>
  <c r="AC122" i="3"/>
  <c r="AC121" i="3" s="1"/>
  <c r="AE122" i="3"/>
  <c r="AE121" i="3" s="1"/>
  <c r="AW122" i="3"/>
  <c r="AW121" i="3" s="1"/>
  <c r="AX122" i="3"/>
  <c r="AX121" i="3" s="1"/>
  <c r="AZ122" i="3"/>
  <c r="AZ121" i="3" s="1"/>
  <c r="BR122" i="3"/>
  <c r="BR121" i="3" s="1"/>
  <c r="BS122" i="3"/>
  <c r="BS121" i="3" s="1"/>
  <c r="BU122" i="3"/>
  <c r="BU121" i="3" s="1"/>
  <c r="AB124" i="3"/>
  <c r="AC124" i="3"/>
  <c r="AC123" i="3" s="1"/>
  <c r="AE124" i="3"/>
  <c r="AE123" i="3" s="1"/>
  <c r="AW124" i="3"/>
  <c r="AW123" i="3" s="1"/>
  <c r="AX124" i="3"/>
  <c r="AX123" i="3" s="1"/>
  <c r="AZ124" i="3"/>
  <c r="AZ123" i="3" s="1"/>
  <c r="BR124" i="3"/>
  <c r="BR123" i="3" s="1"/>
  <c r="BS124" i="3"/>
  <c r="BS123" i="3" s="1"/>
  <c r="BU124" i="3"/>
  <c r="BU123" i="3" s="1"/>
  <c r="AB126" i="3"/>
  <c r="AC126" i="3"/>
  <c r="AC125" i="3" s="1"/>
  <c r="AE126" i="3"/>
  <c r="AE125" i="3" s="1"/>
  <c r="AW126" i="3"/>
  <c r="AW125" i="3" s="1"/>
  <c r="AX126" i="3"/>
  <c r="AX125" i="3" s="1"/>
  <c r="AZ126" i="3"/>
  <c r="AZ125" i="3" s="1"/>
  <c r="BR126" i="3"/>
  <c r="BR125" i="3" s="1"/>
  <c r="BS126" i="3"/>
  <c r="BS125" i="3" s="1"/>
  <c r="BU126" i="3"/>
  <c r="BU125" i="3" s="1"/>
  <c r="AB129" i="3"/>
  <c r="AC129" i="3"/>
  <c r="AC128" i="3" s="1"/>
  <c r="AC127" i="3" s="1"/>
  <c r="AE129" i="3"/>
  <c r="AE128" i="3" s="1"/>
  <c r="AE127" i="3" s="1"/>
  <c r="AW129" i="3"/>
  <c r="AW128" i="3" s="1"/>
  <c r="AW127" i="3" s="1"/>
  <c r="AX129" i="3"/>
  <c r="AX128" i="3" s="1"/>
  <c r="AX127" i="3" s="1"/>
  <c r="AZ129" i="3"/>
  <c r="AZ128" i="3" s="1"/>
  <c r="AZ127" i="3" s="1"/>
  <c r="BR129" i="3"/>
  <c r="BR128" i="3" s="1"/>
  <c r="BR127" i="3" s="1"/>
  <c r="BS129" i="3"/>
  <c r="BS128" i="3" s="1"/>
  <c r="BS127" i="3" s="1"/>
  <c r="BU129" i="3"/>
  <c r="BU128" i="3" s="1"/>
  <c r="BU127" i="3" s="1"/>
  <c r="AB134" i="3"/>
  <c r="AD134" i="3"/>
  <c r="AD133" i="3" s="1"/>
  <c r="AD132" i="3" s="1"/>
  <c r="AD131" i="3" s="1"/>
  <c r="AE134" i="3"/>
  <c r="AE133" i="3" s="1"/>
  <c r="AE132" i="3" s="1"/>
  <c r="AE131" i="3" s="1"/>
  <c r="AW134" i="3"/>
  <c r="AW133" i="3" s="1"/>
  <c r="AW132" i="3" s="1"/>
  <c r="AW131" i="3" s="1"/>
  <c r="AY134" i="3"/>
  <c r="AY133" i="3" s="1"/>
  <c r="AY132" i="3" s="1"/>
  <c r="AY131" i="3" s="1"/>
  <c r="AZ134" i="3"/>
  <c r="AZ133" i="3" s="1"/>
  <c r="AZ132" i="3" s="1"/>
  <c r="AZ131" i="3" s="1"/>
  <c r="BR134" i="3"/>
  <c r="BR133" i="3" s="1"/>
  <c r="BR132" i="3" s="1"/>
  <c r="BR131" i="3" s="1"/>
  <c r="BT134" i="3"/>
  <c r="BT133" i="3" s="1"/>
  <c r="BT132" i="3" s="1"/>
  <c r="BT131" i="3" s="1"/>
  <c r="BU134" i="3"/>
  <c r="BU133" i="3" s="1"/>
  <c r="BU132" i="3" s="1"/>
  <c r="BU131" i="3" s="1"/>
  <c r="AB138" i="3"/>
  <c r="AC138" i="3"/>
  <c r="AC137" i="3" s="1"/>
  <c r="AC136" i="3" s="1"/>
  <c r="AE138" i="3"/>
  <c r="AE137" i="3" s="1"/>
  <c r="AE136" i="3" s="1"/>
  <c r="AW138" i="3"/>
  <c r="AW137" i="3" s="1"/>
  <c r="AW136" i="3" s="1"/>
  <c r="AX138" i="3"/>
  <c r="AX137" i="3" s="1"/>
  <c r="AX136" i="3" s="1"/>
  <c r="AZ138" i="3"/>
  <c r="AZ137" i="3" s="1"/>
  <c r="AZ136" i="3" s="1"/>
  <c r="BR138" i="3"/>
  <c r="BR137" i="3" s="1"/>
  <c r="BR136" i="3" s="1"/>
  <c r="BS138" i="3"/>
  <c r="BS137" i="3" s="1"/>
  <c r="BS136" i="3" s="1"/>
  <c r="BU138" i="3"/>
  <c r="BU137" i="3" s="1"/>
  <c r="BU136" i="3" s="1"/>
  <c r="AB141" i="3"/>
  <c r="AC141" i="3"/>
  <c r="AC140" i="3" s="1"/>
  <c r="AC139" i="3" s="1"/>
  <c r="AE141" i="3"/>
  <c r="AE140" i="3" s="1"/>
  <c r="AE139" i="3" s="1"/>
  <c r="AW141" i="3"/>
  <c r="AW140" i="3" s="1"/>
  <c r="AW139" i="3" s="1"/>
  <c r="AX141" i="3"/>
  <c r="AX140" i="3" s="1"/>
  <c r="AX139" i="3" s="1"/>
  <c r="AZ141" i="3"/>
  <c r="AZ140" i="3" s="1"/>
  <c r="AZ139" i="3" s="1"/>
  <c r="BR141" i="3"/>
  <c r="BR140" i="3" s="1"/>
  <c r="BR139" i="3" s="1"/>
  <c r="BS141" i="3"/>
  <c r="BS140" i="3" s="1"/>
  <c r="BS139" i="3" s="1"/>
  <c r="BU141" i="3"/>
  <c r="BU140" i="3" s="1"/>
  <c r="BU139" i="3" s="1"/>
  <c r="AB145" i="3"/>
  <c r="AC145" i="3"/>
  <c r="AC144" i="3" s="1"/>
  <c r="AC143" i="3" s="1"/>
  <c r="AC142" i="3" s="1"/>
  <c r="AE145" i="3"/>
  <c r="AE144" i="3" s="1"/>
  <c r="AE143" i="3" s="1"/>
  <c r="AE142" i="3" s="1"/>
  <c r="AW145" i="3"/>
  <c r="AW144" i="3" s="1"/>
  <c r="AW143" i="3" s="1"/>
  <c r="AW142" i="3" s="1"/>
  <c r="AX145" i="3"/>
  <c r="AX144" i="3" s="1"/>
  <c r="AX143" i="3" s="1"/>
  <c r="AX142" i="3" s="1"/>
  <c r="AZ145" i="3"/>
  <c r="AZ144" i="3" s="1"/>
  <c r="AZ143" i="3" s="1"/>
  <c r="AZ142" i="3" s="1"/>
  <c r="BR145" i="3"/>
  <c r="BR144" i="3" s="1"/>
  <c r="BR143" i="3" s="1"/>
  <c r="BR142" i="3" s="1"/>
  <c r="BS145" i="3"/>
  <c r="BS144" i="3" s="1"/>
  <c r="BS143" i="3" s="1"/>
  <c r="BS142" i="3" s="1"/>
  <c r="BU145" i="3"/>
  <c r="BU144" i="3" s="1"/>
  <c r="BU143" i="3" s="1"/>
  <c r="BU142" i="3" s="1"/>
  <c r="AB157" i="3"/>
  <c r="AC157" i="3"/>
  <c r="AC156" i="3" s="1"/>
  <c r="AC155" i="3" s="1"/>
  <c r="AE157" i="3"/>
  <c r="AE156" i="3" s="1"/>
  <c r="AE155" i="3" s="1"/>
  <c r="AW157" i="3"/>
  <c r="AW156" i="3" s="1"/>
  <c r="AW155" i="3" s="1"/>
  <c r="AX157" i="3"/>
  <c r="AX156" i="3" s="1"/>
  <c r="AX155" i="3" s="1"/>
  <c r="AZ157" i="3"/>
  <c r="AZ156" i="3" s="1"/>
  <c r="AZ155" i="3" s="1"/>
  <c r="BR157" i="3"/>
  <c r="BR156" i="3" s="1"/>
  <c r="BR155" i="3" s="1"/>
  <c r="BS157" i="3"/>
  <c r="BS156" i="3" s="1"/>
  <c r="BS155" i="3" s="1"/>
  <c r="BU157" i="3"/>
  <c r="BU156" i="3" s="1"/>
  <c r="BU155" i="3" s="1"/>
  <c r="AB163" i="3"/>
  <c r="AC163" i="3"/>
  <c r="AC162" i="3" s="1"/>
  <c r="AC161" i="3" s="1"/>
  <c r="AE163" i="3"/>
  <c r="AE162" i="3" s="1"/>
  <c r="AE161" i="3" s="1"/>
  <c r="AW163" i="3"/>
  <c r="AW162" i="3" s="1"/>
  <c r="AW161" i="3" s="1"/>
  <c r="AX163" i="3"/>
  <c r="AX162" i="3" s="1"/>
  <c r="AX161" i="3" s="1"/>
  <c r="AZ163" i="3"/>
  <c r="AZ162" i="3" s="1"/>
  <c r="AZ161" i="3" s="1"/>
  <c r="BR163" i="3"/>
  <c r="BR162" i="3" s="1"/>
  <c r="BR161" i="3" s="1"/>
  <c r="BS163" i="3"/>
  <c r="BS162" i="3" s="1"/>
  <c r="BS161" i="3" s="1"/>
  <c r="BU163" i="3"/>
  <c r="BU162" i="3" s="1"/>
  <c r="BU161" i="3" s="1"/>
  <c r="AB167" i="3"/>
  <c r="AC167" i="3"/>
  <c r="AC166" i="3" s="1"/>
  <c r="AC165" i="3" s="1"/>
  <c r="AE167" i="3"/>
  <c r="AE166" i="3" s="1"/>
  <c r="AE165" i="3" s="1"/>
  <c r="AW167" i="3"/>
  <c r="AW166" i="3" s="1"/>
  <c r="AW165" i="3" s="1"/>
  <c r="AX167" i="3"/>
  <c r="AX166" i="3" s="1"/>
  <c r="AX165" i="3" s="1"/>
  <c r="AZ167" i="3"/>
  <c r="AZ166" i="3" s="1"/>
  <c r="AZ165" i="3" s="1"/>
  <c r="BR167" i="3"/>
  <c r="BR166" i="3" s="1"/>
  <c r="BR165" i="3" s="1"/>
  <c r="BS167" i="3"/>
  <c r="BS166" i="3" s="1"/>
  <c r="BS165" i="3" s="1"/>
  <c r="BU167" i="3"/>
  <c r="BU166" i="3" s="1"/>
  <c r="BU165" i="3" s="1"/>
  <c r="AB170" i="3"/>
  <c r="AC170" i="3"/>
  <c r="AC169" i="3" s="1"/>
  <c r="AC168" i="3" s="1"/>
  <c r="AE170" i="3"/>
  <c r="AE169" i="3" s="1"/>
  <c r="AE168" i="3" s="1"/>
  <c r="AW170" i="3"/>
  <c r="AW169" i="3" s="1"/>
  <c r="AW168" i="3" s="1"/>
  <c r="AX170" i="3"/>
  <c r="AX169" i="3" s="1"/>
  <c r="AX168" i="3" s="1"/>
  <c r="AZ170" i="3"/>
  <c r="AZ169" i="3" s="1"/>
  <c r="AZ168" i="3" s="1"/>
  <c r="BR170" i="3"/>
  <c r="BR169" i="3" s="1"/>
  <c r="BR168" i="3" s="1"/>
  <c r="BS170" i="3"/>
  <c r="BS169" i="3" s="1"/>
  <c r="BS168" i="3" s="1"/>
  <c r="BU170" i="3"/>
  <c r="BU169" i="3" s="1"/>
  <c r="BU168" i="3" s="1"/>
  <c r="AB176" i="3"/>
  <c r="AC176" i="3"/>
  <c r="AC175" i="3" s="1"/>
  <c r="AC174" i="3" s="1"/>
  <c r="AE176" i="3"/>
  <c r="AE175" i="3" s="1"/>
  <c r="AE174" i="3" s="1"/>
  <c r="AW176" i="3"/>
  <c r="AW175" i="3" s="1"/>
  <c r="AW174" i="3" s="1"/>
  <c r="AX176" i="3"/>
  <c r="AX175" i="3" s="1"/>
  <c r="AX174" i="3" s="1"/>
  <c r="AZ176" i="3"/>
  <c r="AZ175" i="3" s="1"/>
  <c r="AZ174" i="3" s="1"/>
  <c r="BR176" i="3"/>
  <c r="BR175" i="3" s="1"/>
  <c r="BR174" i="3" s="1"/>
  <c r="BS176" i="3"/>
  <c r="BS175" i="3" s="1"/>
  <c r="BS174" i="3" s="1"/>
  <c r="BU176" i="3"/>
  <c r="BU175" i="3" s="1"/>
  <c r="BU174" i="3" s="1"/>
  <c r="AB179" i="3"/>
  <c r="AC179" i="3"/>
  <c r="AC178" i="3" s="1"/>
  <c r="AC177" i="3" s="1"/>
  <c r="AD179" i="3"/>
  <c r="AD178" i="3" s="1"/>
  <c r="AD177" i="3" s="1"/>
  <c r="AE179" i="3"/>
  <c r="AE178" i="3" s="1"/>
  <c r="AE177" i="3" s="1"/>
  <c r="AW179" i="3"/>
  <c r="AW178" i="3" s="1"/>
  <c r="AW177" i="3" s="1"/>
  <c r="AX179" i="3"/>
  <c r="AX178" i="3" s="1"/>
  <c r="AX177" i="3" s="1"/>
  <c r="AY179" i="3"/>
  <c r="AY178" i="3" s="1"/>
  <c r="AY177" i="3" s="1"/>
  <c r="AZ179" i="3"/>
  <c r="AZ178" i="3" s="1"/>
  <c r="AZ177" i="3" s="1"/>
  <c r="BR179" i="3"/>
  <c r="BR178" i="3" s="1"/>
  <c r="BR177" i="3" s="1"/>
  <c r="BS179" i="3"/>
  <c r="BS178" i="3" s="1"/>
  <c r="BS177" i="3" s="1"/>
  <c r="BT179" i="3"/>
  <c r="BT178" i="3" s="1"/>
  <c r="BT177" i="3" s="1"/>
  <c r="BU179" i="3"/>
  <c r="BU178" i="3" s="1"/>
  <c r="BU177" i="3" s="1"/>
  <c r="AB182" i="3"/>
  <c r="AC182" i="3"/>
  <c r="AC181" i="3" s="1"/>
  <c r="AC180" i="3" s="1"/>
  <c r="AD182" i="3"/>
  <c r="AD181" i="3" s="1"/>
  <c r="AD180" i="3" s="1"/>
  <c r="AE182" i="3"/>
  <c r="AE181" i="3" s="1"/>
  <c r="AE180" i="3" s="1"/>
  <c r="AW182" i="3"/>
  <c r="AW181" i="3" s="1"/>
  <c r="AW180" i="3" s="1"/>
  <c r="AX182" i="3"/>
  <c r="AX181" i="3" s="1"/>
  <c r="AX180" i="3" s="1"/>
  <c r="AY182" i="3"/>
  <c r="AY181" i="3" s="1"/>
  <c r="AY180" i="3" s="1"/>
  <c r="AZ182" i="3"/>
  <c r="AZ181" i="3" s="1"/>
  <c r="AZ180" i="3" s="1"/>
  <c r="BR182" i="3"/>
  <c r="BR181" i="3" s="1"/>
  <c r="BR180" i="3" s="1"/>
  <c r="BS182" i="3"/>
  <c r="BS181" i="3" s="1"/>
  <c r="BS180" i="3" s="1"/>
  <c r="BT182" i="3"/>
  <c r="BT181" i="3" s="1"/>
  <c r="BT180" i="3" s="1"/>
  <c r="BU182" i="3"/>
  <c r="BU181" i="3" s="1"/>
  <c r="BU180" i="3" s="1"/>
  <c r="AB186" i="3"/>
  <c r="AC186" i="3"/>
  <c r="AC185" i="3" s="1"/>
  <c r="AC184" i="3" s="1"/>
  <c r="AC183" i="3" s="1"/>
  <c r="AD186" i="3"/>
  <c r="AD185" i="3" s="1"/>
  <c r="AD184" i="3" s="1"/>
  <c r="AD183" i="3" s="1"/>
  <c r="AE186" i="3"/>
  <c r="AE185" i="3" s="1"/>
  <c r="AE184" i="3" s="1"/>
  <c r="AE183" i="3" s="1"/>
  <c r="AW186" i="3"/>
  <c r="AW185" i="3" s="1"/>
  <c r="AW184" i="3" s="1"/>
  <c r="AW183" i="3" s="1"/>
  <c r="AX186" i="3"/>
  <c r="AX185" i="3" s="1"/>
  <c r="AX184" i="3" s="1"/>
  <c r="AX183" i="3" s="1"/>
  <c r="AY186" i="3"/>
  <c r="AY185" i="3" s="1"/>
  <c r="AY184" i="3" s="1"/>
  <c r="AY183" i="3" s="1"/>
  <c r="AZ186" i="3"/>
  <c r="AZ185" i="3" s="1"/>
  <c r="AZ184" i="3" s="1"/>
  <c r="AZ183" i="3" s="1"/>
  <c r="BR186" i="3"/>
  <c r="BR185" i="3" s="1"/>
  <c r="BR184" i="3" s="1"/>
  <c r="BR183" i="3" s="1"/>
  <c r="BS186" i="3"/>
  <c r="BS185" i="3" s="1"/>
  <c r="BS184" i="3" s="1"/>
  <c r="BS183" i="3" s="1"/>
  <c r="BT186" i="3"/>
  <c r="BT185" i="3" s="1"/>
  <c r="BT184" i="3" s="1"/>
  <c r="BT183" i="3" s="1"/>
  <c r="BU186" i="3"/>
  <c r="BU185" i="3" s="1"/>
  <c r="BU184" i="3" s="1"/>
  <c r="BU183" i="3" s="1"/>
  <c r="AB190" i="3"/>
  <c r="Z190" i="3" s="1"/>
  <c r="AC190" i="3"/>
  <c r="AD190" i="3"/>
  <c r="AE190" i="3"/>
  <c r="AW190" i="3"/>
  <c r="AX190" i="3"/>
  <c r="AY190" i="3"/>
  <c r="AZ190" i="3"/>
  <c r="BR190" i="3"/>
  <c r="BS190" i="3"/>
  <c r="BT190" i="3"/>
  <c r="BU190" i="3"/>
  <c r="AB201" i="3"/>
  <c r="AD201" i="3"/>
  <c r="AD200" i="3" s="1"/>
  <c r="AD199" i="3" s="1"/>
  <c r="AE201" i="3"/>
  <c r="AE200" i="3" s="1"/>
  <c r="AE199" i="3" s="1"/>
  <c r="AW201" i="3"/>
  <c r="AW200" i="3" s="1"/>
  <c r="AW199" i="3" s="1"/>
  <c r="AY201" i="3"/>
  <c r="AY200" i="3" s="1"/>
  <c r="AY199" i="3" s="1"/>
  <c r="AZ201" i="3"/>
  <c r="AZ200" i="3" s="1"/>
  <c r="AZ199" i="3" s="1"/>
  <c r="BR201" i="3"/>
  <c r="BR200" i="3" s="1"/>
  <c r="BR199" i="3" s="1"/>
  <c r="BT201" i="3"/>
  <c r="BT200" i="3" s="1"/>
  <c r="BT199" i="3" s="1"/>
  <c r="BU201" i="3"/>
  <c r="BU200" i="3" s="1"/>
  <c r="BU199" i="3" s="1"/>
  <c r="AB204" i="3"/>
  <c r="AC204" i="3"/>
  <c r="AC203" i="3" s="1"/>
  <c r="AC202" i="3" s="1"/>
  <c r="AE204" i="3"/>
  <c r="AE203" i="3" s="1"/>
  <c r="AE202" i="3" s="1"/>
  <c r="AW204" i="3"/>
  <c r="AW203" i="3" s="1"/>
  <c r="AW202" i="3" s="1"/>
  <c r="AX204" i="3"/>
  <c r="AX203" i="3" s="1"/>
  <c r="AX202" i="3" s="1"/>
  <c r="AZ204" i="3"/>
  <c r="AZ203" i="3" s="1"/>
  <c r="AZ202" i="3" s="1"/>
  <c r="BR204" i="3"/>
  <c r="BR203" i="3" s="1"/>
  <c r="BR202" i="3" s="1"/>
  <c r="BS204" i="3"/>
  <c r="BS203" i="3" s="1"/>
  <c r="BS202" i="3" s="1"/>
  <c r="BU204" i="3"/>
  <c r="BU203" i="3" s="1"/>
  <c r="BU202" i="3" s="1"/>
  <c r="AB207" i="3"/>
  <c r="AC207" i="3"/>
  <c r="AC206" i="3" s="1"/>
  <c r="AC205" i="3" s="1"/>
  <c r="AE207" i="3"/>
  <c r="AE206" i="3" s="1"/>
  <c r="AE205" i="3" s="1"/>
  <c r="AW207" i="3"/>
  <c r="AW206" i="3" s="1"/>
  <c r="AW205" i="3" s="1"/>
  <c r="AX207" i="3"/>
  <c r="AX206" i="3" s="1"/>
  <c r="AX205" i="3" s="1"/>
  <c r="AZ207" i="3"/>
  <c r="AZ206" i="3" s="1"/>
  <c r="AZ205" i="3" s="1"/>
  <c r="BR207" i="3"/>
  <c r="BR206" i="3" s="1"/>
  <c r="BR205" i="3" s="1"/>
  <c r="BS207" i="3"/>
  <c r="BS206" i="3" s="1"/>
  <c r="BS205" i="3" s="1"/>
  <c r="BU207" i="3"/>
  <c r="BU206" i="3" s="1"/>
  <c r="BU205" i="3" s="1"/>
  <c r="AB210" i="3"/>
  <c r="AC210" i="3"/>
  <c r="AC209" i="3" s="1"/>
  <c r="AC208" i="3" s="1"/>
  <c r="AE210" i="3"/>
  <c r="AE209" i="3" s="1"/>
  <c r="AE208" i="3" s="1"/>
  <c r="AW210" i="3"/>
  <c r="AW209" i="3" s="1"/>
  <c r="AW208" i="3" s="1"/>
  <c r="AX210" i="3"/>
  <c r="AX209" i="3" s="1"/>
  <c r="AX208" i="3" s="1"/>
  <c r="AZ210" i="3"/>
  <c r="AZ209" i="3" s="1"/>
  <c r="AZ208" i="3" s="1"/>
  <c r="BR210" i="3"/>
  <c r="BR209" i="3" s="1"/>
  <c r="BR208" i="3" s="1"/>
  <c r="BS210" i="3"/>
  <c r="BS209" i="3" s="1"/>
  <c r="BS208" i="3" s="1"/>
  <c r="BU210" i="3"/>
  <c r="BU209" i="3" s="1"/>
  <c r="BU208" i="3" s="1"/>
  <c r="AB213" i="3"/>
  <c r="AC213" i="3"/>
  <c r="AC212" i="3" s="1"/>
  <c r="AC211" i="3" s="1"/>
  <c r="AE213" i="3"/>
  <c r="AE212" i="3" s="1"/>
  <c r="AE211" i="3" s="1"/>
  <c r="AW213" i="3"/>
  <c r="AW212" i="3" s="1"/>
  <c r="AW211" i="3" s="1"/>
  <c r="AX213" i="3"/>
  <c r="AX212" i="3" s="1"/>
  <c r="AX211" i="3" s="1"/>
  <c r="AZ213" i="3"/>
  <c r="AZ212" i="3" s="1"/>
  <c r="AZ211" i="3" s="1"/>
  <c r="BR213" i="3"/>
  <c r="BR212" i="3" s="1"/>
  <c r="BR211" i="3" s="1"/>
  <c r="BS213" i="3"/>
  <c r="BS212" i="3" s="1"/>
  <c r="BS211" i="3" s="1"/>
  <c r="BU213" i="3"/>
  <c r="BU212" i="3" s="1"/>
  <c r="BU211" i="3" s="1"/>
  <c r="AB219" i="3"/>
  <c r="AC219" i="3"/>
  <c r="AC218" i="3" s="1"/>
  <c r="AC217" i="3" s="1"/>
  <c r="AD219" i="3"/>
  <c r="AD218" i="3" s="1"/>
  <c r="AD217" i="3" s="1"/>
  <c r="AE219" i="3"/>
  <c r="AE218" i="3" s="1"/>
  <c r="AE217" i="3" s="1"/>
  <c r="AW219" i="3"/>
  <c r="AW218" i="3" s="1"/>
  <c r="AW217" i="3" s="1"/>
  <c r="AX219" i="3"/>
  <c r="AX218" i="3" s="1"/>
  <c r="AX217" i="3" s="1"/>
  <c r="AY219" i="3"/>
  <c r="AY218" i="3" s="1"/>
  <c r="AY217" i="3" s="1"/>
  <c r="AZ219" i="3"/>
  <c r="AZ218" i="3" s="1"/>
  <c r="AZ217" i="3" s="1"/>
  <c r="BR219" i="3"/>
  <c r="BR218" i="3" s="1"/>
  <c r="BR217" i="3" s="1"/>
  <c r="BS219" i="3"/>
  <c r="BS218" i="3" s="1"/>
  <c r="BS217" i="3" s="1"/>
  <c r="BT219" i="3"/>
  <c r="BT218" i="3" s="1"/>
  <c r="BT217" i="3" s="1"/>
  <c r="BU219" i="3"/>
  <c r="BU218" i="3" s="1"/>
  <c r="BU217" i="3" s="1"/>
  <c r="AB222" i="3"/>
  <c r="AC222" i="3"/>
  <c r="AC221" i="3" s="1"/>
  <c r="AC220" i="3" s="1"/>
  <c r="AD222" i="3"/>
  <c r="AD221" i="3" s="1"/>
  <c r="AD220" i="3" s="1"/>
  <c r="AE222" i="3"/>
  <c r="AE221" i="3" s="1"/>
  <c r="AE220" i="3" s="1"/>
  <c r="AW222" i="3"/>
  <c r="AW221" i="3" s="1"/>
  <c r="AW220" i="3" s="1"/>
  <c r="AX222" i="3"/>
  <c r="AX221" i="3" s="1"/>
  <c r="AX220" i="3" s="1"/>
  <c r="AY222" i="3"/>
  <c r="AY221" i="3" s="1"/>
  <c r="AY220" i="3" s="1"/>
  <c r="AZ222" i="3"/>
  <c r="AZ221" i="3" s="1"/>
  <c r="AZ220" i="3" s="1"/>
  <c r="BR222" i="3"/>
  <c r="BR221" i="3" s="1"/>
  <c r="BR220" i="3" s="1"/>
  <c r="BS222" i="3"/>
  <c r="BS221" i="3" s="1"/>
  <c r="BS220" i="3" s="1"/>
  <c r="BT222" i="3"/>
  <c r="BT221" i="3" s="1"/>
  <c r="BT220" i="3" s="1"/>
  <c r="BU222" i="3"/>
  <c r="BU221" i="3" s="1"/>
  <c r="BU220" i="3" s="1"/>
  <c r="AB216" i="3"/>
  <c r="AD216" i="3"/>
  <c r="AD215" i="3" s="1"/>
  <c r="AD214" i="3" s="1"/>
  <c r="AE216" i="3"/>
  <c r="AE215" i="3" s="1"/>
  <c r="AE214" i="3" s="1"/>
  <c r="AW216" i="3"/>
  <c r="AW215" i="3" s="1"/>
  <c r="AW214" i="3" s="1"/>
  <c r="AY216" i="3"/>
  <c r="AY215" i="3" s="1"/>
  <c r="AY214" i="3" s="1"/>
  <c r="AZ216" i="3"/>
  <c r="AZ215" i="3" s="1"/>
  <c r="AZ214" i="3" s="1"/>
  <c r="BR216" i="3"/>
  <c r="BR215" i="3" s="1"/>
  <c r="BR214" i="3" s="1"/>
  <c r="BT216" i="3"/>
  <c r="BT215" i="3" s="1"/>
  <c r="BT214" i="3" s="1"/>
  <c r="BU216" i="3"/>
  <c r="BU215" i="3" s="1"/>
  <c r="BU214" i="3" s="1"/>
  <c r="AB226" i="3"/>
  <c r="AD226" i="3"/>
  <c r="AD225" i="3" s="1"/>
  <c r="AD224" i="3" s="1"/>
  <c r="AE226" i="3"/>
  <c r="AE225" i="3" s="1"/>
  <c r="AE224" i="3" s="1"/>
  <c r="AW226" i="3"/>
  <c r="AW225" i="3" s="1"/>
  <c r="AW224" i="3" s="1"/>
  <c r="AY226" i="3"/>
  <c r="AY225" i="3" s="1"/>
  <c r="AY224" i="3" s="1"/>
  <c r="AZ226" i="3"/>
  <c r="AZ225" i="3" s="1"/>
  <c r="AZ224" i="3" s="1"/>
  <c r="BR226" i="3"/>
  <c r="BR225" i="3" s="1"/>
  <c r="BR224" i="3" s="1"/>
  <c r="BT226" i="3"/>
  <c r="BT225" i="3" s="1"/>
  <c r="BT224" i="3" s="1"/>
  <c r="BU226" i="3"/>
  <c r="BU225" i="3" s="1"/>
  <c r="BU224" i="3" s="1"/>
  <c r="AB256" i="3"/>
  <c r="AD256" i="3"/>
  <c r="AD255" i="3" s="1"/>
  <c r="AD254" i="3" s="1"/>
  <c r="AE256" i="3"/>
  <c r="AE255" i="3" s="1"/>
  <c r="AE254" i="3" s="1"/>
  <c r="AW256" i="3"/>
  <c r="AW255" i="3" s="1"/>
  <c r="AW254" i="3" s="1"/>
  <c r="AY256" i="3"/>
  <c r="AY255" i="3" s="1"/>
  <c r="AY254" i="3" s="1"/>
  <c r="AZ256" i="3"/>
  <c r="AZ255" i="3" s="1"/>
  <c r="AZ254" i="3" s="1"/>
  <c r="BR256" i="3"/>
  <c r="BR255" i="3" s="1"/>
  <c r="BR254" i="3" s="1"/>
  <c r="BT256" i="3"/>
  <c r="BT255" i="3" s="1"/>
  <c r="BT254" i="3" s="1"/>
  <c r="BU256" i="3"/>
  <c r="BU255" i="3" s="1"/>
  <c r="BU254" i="3" s="1"/>
  <c r="AB229" i="3"/>
  <c r="AC229" i="3"/>
  <c r="AC228" i="3" s="1"/>
  <c r="AC227" i="3" s="1"/>
  <c r="AE229" i="3"/>
  <c r="AE228" i="3" s="1"/>
  <c r="AE227" i="3" s="1"/>
  <c r="AW229" i="3"/>
  <c r="AW228" i="3" s="1"/>
  <c r="AW227" i="3" s="1"/>
  <c r="AX229" i="3"/>
  <c r="AX228" i="3" s="1"/>
  <c r="AX227" i="3" s="1"/>
  <c r="AZ229" i="3"/>
  <c r="AZ228" i="3" s="1"/>
  <c r="AZ227" i="3" s="1"/>
  <c r="BR229" i="3"/>
  <c r="BR228" i="3" s="1"/>
  <c r="BR227" i="3" s="1"/>
  <c r="BS229" i="3"/>
  <c r="BS228" i="3" s="1"/>
  <c r="BS227" i="3" s="1"/>
  <c r="BU229" i="3"/>
  <c r="BU228" i="3" s="1"/>
  <c r="BU227" i="3" s="1"/>
  <c r="AB232" i="3"/>
  <c r="AC232" i="3"/>
  <c r="AC231" i="3" s="1"/>
  <c r="AC230" i="3" s="1"/>
  <c r="AE232" i="3"/>
  <c r="AE231" i="3" s="1"/>
  <c r="AE230" i="3" s="1"/>
  <c r="AW232" i="3"/>
  <c r="AW231" i="3" s="1"/>
  <c r="AW230" i="3" s="1"/>
  <c r="AX232" i="3"/>
  <c r="AX231" i="3" s="1"/>
  <c r="AX230" i="3" s="1"/>
  <c r="AZ232" i="3"/>
  <c r="AZ231" i="3" s="1"/>
  <c r="AZ230" i="3" s="1"/>
  <c r="BR232" i="3"/>
  <c r="BR231" i="3" s="1"/>
  <c r="BR230" i="3" s="1"/>
  <c r="BS232" i="3"/>
  <c r="BS231" i="3" s="1"/>
  <c r="BS230" i="3" s="1"/>
  <c r="BU232" i="3"/>
  <c r="BU231" i="3" s="1"/>
  <c r="BU230" i="3" s="1"/>
  <c r="AB235" i="3"/>
  <c r="AC235" i="3"/>
  <c r="AC234" i="3" s="1"/>
  <c r="AC233" i="3" s="1"/>
  <c r="AE235" i="3"/>
  <c r="AE234" i="3" s="1"/>
  <c r="AE233" i="3" s="1"/>
  <c r="AW235" i="3"/>
  <c r="AW234" i="3" s="1"/>
  <c r="AW233" i="3" s="1"/>
  <c r="AX235" i="3"/>
  <c r="AX234" i="3" s="1"/>
  <c r="AX233" i="3" s="1"/>
  <c r="AZ235" i="3"/>
  <c r="AZ234" i="3" s="1"/>
  <c r="AZ233" i="3" s="1"/>
  <c r="BR235" i="3"/>
  <c r="BR234" i="3" s="1"/>
  <c r="BR233" i="3" s="1"/>
  <c r="BS235" i="3"/>
  <c r="BS234" i="3" s="1"/>
  <c r="BS233" i="3" s="1"/>
  <c r="BU235" i="3"/>
  <c r="BU234" i="3" s="1"/>
  <c r="BU233" i="3" s="1"/>
  <c r="AB238" i="3"/>
  <c r="AC238" i="3"/>
  <c r="AC237" i="3" s="1"/>
  <c r="AC236" i="3" s="1"/>
  <c r="AE238" i="3"/>
  <c r="AE237" i="3" s="1"/>
  <c r="AE236" i="3" s="1"/>
  <c r="AW238" i="3"/>
  <c r="AW237" i="3" s="1"/>
  <c r="AW236" i="3" s="1"/>
  <c r="AX238" i="3"/>
  <c r="AX237" i="3" s="1"/>
  <c r="AX236" i="3" s="1"/>
  <c r="AZ238" i="3"/>
  <c r="AZ237" i="3" s="1"/>
  <c r="AZ236" i="3" s="1"/>
  <c r="BR238" i="3"/>
  <c r="BR237" i="3" s="1"/>
  <c r="BR236" i="3" s="1"/>
  <c r="BS238" i="3"/>
  <c r="BS237" i="3" s="1"/>
  <c r="BS236" i="3" s="1"/>
  <c r="BU238" i="3"/>
  <c r="BU237" i="3" s="1"/>
  <c r="BU236" i="3" s="1"/>
  <c r="AB241" i="3"/>
  <c r="AC241" i="3"/>
  <c r="AC240" i="3" s="1"/>
  <c r="AC239" i="3" s="1"/>
  <c r="AE241" i="3"/>
  <c r="AE240" i="3" s="1"/>
  <c r="AE239" i="3" s="1"/>
  <c r="AW241" i="3"/>
  <c r="AW240" i="3" s="1"/>
  <c r="AW239" i="3" s="1"/>
  <c r="AX241" i="3"/>
  <c r="AX240" i="3" s="1"/>
  <c r="AX239" i="3" s="1"/>
  <c r="AZ241" i="3"/>
  <c r="AZ240" i="3" s="1"/>
  <c r="AZ239" i="3" s="1"/>
  <c r="BR241" i="3"/>
  <c r="BR240" i="3" s="1"/>
  <c r="BR239" i="3" s="1"/>
  <c r="BS241" i="3"/>
  <c r="BS240" i="3" s="1"/>
  <c r="BS239" i="3" s="1"/>
  <c r="BU241" i="3"/>
  <c r="BU240" i="3" s="1"/>
  <c r="BU239" i="3" s="1"/>
  <c r="AB244" i="3"/>
  <c r="AC244" i="3"/>
  <c r="AC243" i="3" s="1"/>
  <c r="AC242" i="3" s="1"/>
  <c r="AD244" i="3"/>
  <c r="AD243" i="3" s="1"/>
  <c r="AD242" i="3" s="1"/>
  <c r="AE244" i="3"/>
  <c r="AE243" i="3" s="1"/>
  <c r="AE242" i="3" s="1"/>
  <c r="AW244" i="3"/>
  <c r="AW243" i="3" s="1"/>
  <c r="AW242" i="3" s="1"/>
  <c r="AX244" i="3"/>
  <c r="AX243" i="3" s="1"/>
  <c r="AX242" i="3" s="1"/>
  <c r="AY244" i="3"/>
  <c r="AY243" i="3" s="1"/>
  <c r="AY242" i="3" s="1"/>
  <c r="AZ244" i="3"/>
  <c r="AZ243" i="3" s="1"/>
  <c r="AZ242" i="3" s="1"/>
  <c r="BR244" i="3"/>
  <c r="BR243" i="3" s="1"/>
  <c r="BR242" i="3" s="1"/>
  <c r="BS244" i="3"/>
  <c r="BS243" i="3" s="1"/>
  <c r="BS242" i="3" s="1"/>
  <c r="BT244" i="3"/>
  <c r="BT243" i="3" s="1"/>
  <c r="BT242" i="3" s="1"/>
  <c r="BU244" i="3"/>
  <c r="BU243" i="3" s="1"/>
  <c r="BU242" i="3" s="1"/>
  <c r="AB262" i="3"/>
  <c r="AC262" i="3"/>
  <c r="AC261" i="3" s="1"/>
  <c r="AC260" i="3" s="1"/>
  <c r="AD262" i="3"/>
  <c r="AD261" i="3" s="1"/>
  <c r="AD260" i="3" s="1"/>
  <c r="AE262" i="3"/>
  <c r="AE261" i="3" s="1"/>
  <c r="AE260" i="3" s="1"/>
  <c r="AW262" i="3"/>
  <c r="AW261" i="3" s="1"/>
  <c r="AW260" i="3" s="1"/>
  <c r="AX262" i="3"/>
  <c r="AX261" i="3" s="1"/>
  <c r="AX260" i="3" s="1"/>
  <c r="AY262" i="3"/>
  <c r="AY261" i="3" s="1"/>
  <c r="AY260" i="3" s="1"/>
  <c r="AZ262" i="3"/>
  <c r="AZ261" i="3" s="1"/>
  <c r="AZ260" i="3" s="1"/>
  <c r="BR262" i="3"/>
  <c r="BR261" i="3" s="1"/>
  <c r="BR260" i="3" s="1"/>
  <c r="BS262" i="3"/>
  <c r="BS261" i="3" s="1"/>
  <c r="BS260" i="3" s="1"/>
  <c r="BT262" i="3"/>
  <c r="BT261" i="3" s="1"/>
  <c r="BT260" i="3" s="1"/>
  <c r="BU262" i="3"/>
  <c r="BU261" i="3" s="1"/>
  <c r="BU260" i="3" s="1"/>
  <c r="AB265" i="3"/>
  <c r="AC265" i="3"/>
  <c r="AC264" i="3" s="1"/>
  <c r="AC263" i="3" s="1"/>
  <c r="AD265" i="3"/>
  <c r="AD264" i="3" s="1"/>
  <c r="AD263" i="3" s="1"/>
  <c r="AE265" i="3"/>
  <c r="AE264" i="3" s="1"/>
  <c r="AE263" i="3" s="1"/>
  <c r="AW265" i="3"/>
  <c r="AW264" i="3" s="1"/>
  <c r="AW263" i="3" s="1"/>
  <c r="AX265" i="3"/>
  <c r="AX264" i="3" s="1"/>
  <c r="AX263" i="3" s="1"/>
  <c r="AY265" i="3"/>
  <c r="AY264" i="3" s="1"/>
  <c r="AY263" i="3" s="1"/>
  <c r="AZ265" i="3"/>
  <c r="AZ264" i="3" s="1"/>
  <c r="AZ263" i="3" s="1"/>
  <c r="BR265" i="3"/>
  <c r="BR264" i="3" s="1"/>
  <c r="BR263" i="3" s="1"/>
  <c r="BS265" i="3"/>
  <c r="BS264" i="3" s="1"/>
  <c r="BS263" i="3" s="1"/>
  <c r="BT265" i="3"/>
  <c r="BT264" i="3" s="1"/>
  <c r="BT263" i="3" s="1"/>
  <c r="BU265" i="3"/>
  <c r="BU264" i="3" s="1"/>
  <c r="BU263" i="3" s="1"/>
  <c r="AB247" i="3"/>
  <c r="AC247" i="3"/>
  <c r="AC246" i="3" s="1"/>
  <c r="AC245" i="3" s="1"/>
  <c r="AD247" i="3"/>
  <c r="AD246" i="3" s="1"/>
  <c r="AD245" i="3" s="1"/>
  <c r="AE247" i="3"/>
  <c r="AE246" i="3" s="1"/>
  <c r="AE245" i="3" s="1"/>
  <c r="AW247" i="3"/>
  <c r="AW246" i="3" s="1"/>
  <c r="AW245" i="3" s="1"/>
  <c r="AX247" i="3"/>
  <c r="AX246" i="3" s="1"/>
  <c r="AX245" i="3" s="1"/>
  <c r="AY247" i="3"/>
  <c r="AY246" i="3" s="1"/>
  <c r="AY245" i="3" s="1"/>
  <c r="AZ247" i="3"/>
  <c r="AZ246" i="3" s="1"/>
  <c r="AZ245" i="3" s="1"/>
  <c r="BR247" i="3"/>
  <c r="BR246" i="3" s="1"/>
  <c r="BR245" i="3" s="1"/>
  <c r="BS247" i="3"/>
  <c r="BS246" i="3" s="1"/>
  <c r="BS245" i="3" s="1"/>
  <c r="BT247" i="3"/>
  <c r="BT246" i="3" s="1"/>
  <c r="BT245" i="3" s="1"/>
  <c r="BU247" i="3"/>
  <c r="BU246" i="3" s="1"/>
  <c r="BU245" i="3" s="1"/>
  <c r="AB253" i="3"/>
  <c r="AD253" i="3"/>
  <c r="AD252" i="3" s="1"/>
  <c r="AD251" i="3" s="1"/>
  <c r="AE253" i="3"/>
  <c r="AE252" i="3" s="1"/>
  <c r="AE251" i="3" s="1"/>
  <c r="AW253" i="3"/>
  <c r="AW252" i="3" s="1"/>
  <c r="AW251" i="3" s="1"/>
  <c r="AY253" i="3"/>
  <c r="AY252" i="3" s="1"/>
  <c r="AY251" i="3" s="1"/>
  <c r="AZ253" i="3"/>
  <c r="AZ252" i="3" s="1"/>
  <c r="AZ251" i="3" s="1"/>
  <c r="BR253" i="3"/>
  <c r="BR252" i="3" s="1"/>
  <c r="BR251" i="3" s="1"/>
  <c r="BT253" i="3"/>
  <c r="BT252" i="3" s="1"/>
  <c r="BT251" i="3" s="1"/>
  <c r="BU253" i="3"/>
  <c r="BU252" i="3" s="1"/>
  <c r="BU251" i="3" s="1"/>
  <c r="AB268" i="3"/>
  <c r="AC268" i="3"/>
  <c r="AC267" i="3" s="1"/>
  <c r="AC266" i="3" s="1"/>
  <c r="AD268" i="3"/>
  <c r="AD267" i="3" s="1"/>
  <c r="AD266" i="3" s="1"/>
  <c r="AE268" i="3"/>
  <c r="AE267" i="3" s="1"/>
  <c r="AE266" i="3" s="1"/>
  <c r="AW268" i="3"/>
  <c r="AW267" i="3" s="1"/>
  <c r="AW266" i="3" s="1"/>
  <c r="AX268" i="3"/>
  <c r="AX267" i="3" s="1"/>
  <c r="AX266" i="3" s="1"/>
  <c r="AY268" i="3"/>
  <c r="AY267" i="3" s="1"/>
  <c r="AY266" i="3" s="1"/>
  <c r="AZ268" i="3"/>
  <c r="AZ267" i="3" s="1"/>
  <c r="AZ266" i="3" s="1"/>
  <c r="BR268" i="3"/>
  <c r="BR267" i="3" s="1"/>
  <c r="BR266" i="3" s="1"/>
  <c r="BS268" i="3"/>
  <c r="BS267" i="3" s="1"/>
  <c r="BS266" i="3" s="1"/>
  <c r="BT268" i="3"/>
  <c r="BT267" i="3" s="1"/>
  <c r="BT266" i="3" s="1"/>
  <c r="BU268" i="3"/>
  <c r="BU267" i="3" s="1"/>
  <c r="BU266" i="3" s="1"/>
  <c r="AB287" i="3"/>
  <c r="AC287" i="3"/>
  <c r="AC286" i="3" s="1"/>
  <c r="AC285" i="3" s="1"/>
  <c r="AE287" i="3"/>
  <c r="AE286" i="3" s="1"/>
  <c r="AE285" i="3" s="1"/>
  <c r="AW287" i="3"/>
  <c r="AW286" i="3" s="1"/>
  <c r="AW285" i="3" s="1"/>
  <c r="AX287" i="3"/>
  <c r="AX286" i="3" s="1"/>
  <c r="AX285" i="3" s="1"/>
  <c r="AZ287" i="3"/>
  <c r="AZ286" i="3" s="1"/>
  <c r="AZ285" i="3" s="1"/>
  <c r="BR287" i="3"/>
  <c r="BR286" i="3" s="1"/>
  <c r="BR285" i="3" s="1"/>
  <c r="BS287" i="3"/>
  <c r="BS286" i="3" s="1"/>
  <c r="BS285" i="3" s="1"/>
  <c r="BU287" i="3"/>
  <c r="BU286" i="3" s="1"/>
  <c r="BU285" i="3" s="1"/>
  <c r="AB290" i="3"/>
  <c r="AC290" i="3"/>
  <c r="AC289" i="3" s="1"/>
  <c r="AC288" i="3" s="1"/>
  <c r="AE290" i="3"/>
  <c r="AE289" i="3" s="1"/>
  <c r="AE288" i="3" s="1"/>
  <c r="AW290" i="3"/>
  <c r="AW289" i="3" s="1"/>
  <c r="AW288" i="3" s="1"/>
  <c r="AX290" i="3"/>
  <c r="AX289" i="3" s="1"/>
  <c r="AX288" i="3" s="1"/>
  <c r="AZ290" i="3"/>
  <c r="AZ289" i="3" s="1"/>
  <c r="AZ288" i="3" s="1"/>
  <c r="BR290" i="3"/>
  <c r="BR289" i="3" s="1"/>
  <c r="BR288" i="3" s="1"/>
  <c r="BS290" i="3"/>
  <c r="BS289" i="3" s="1"/>
  <c r="BS288" i="3" s="1"/>
  <c r="BU290" i="3"/>
  <c r="BU289" i="3" s="1"/>
  <c r="BU288" i="3" s="1"/>
  <c r="AB293" i="3"/>
  <c r="AC293" i="3"/>
  <c r="AC292" i="3" s="1"/>
  <c r="AC291" i="3" s="1"/>
  <c r="AE293" i="3"/>
  <c r="AE292" i="3" s="1"/>
  <c r="AE291" i="3" s="1"/>
  <c r="AW293" i="3"/>
  <c r="AW292" i="3" s="1"/>
  <c r="AW291" i="3" s="1"/>
  <c r="AX293" i="3"/>
  <c r="AX292" i="3" s="1"/>
  <c r="AX291" i="3" s="1"/>
  <c r="AZ293" i="3"/>
  <c r="AZ292" i="3" s="1"/>
  <c r="AZ291" i="3" s="1"/>
  <c r="BR293" i="3"/>
  <c r="BR292" i="3" s="1"/>
  <c r="BR291" i="3" s="1"/>
  <c r="BS293" i="3"/>
  <c r="BS292" i="3" s="1"/>
  <c r="BS291" i="3" s="1"/>
  <c r="BU293" i="3"/>
  <c r="BU292" i="3" s="1"/>
  <c r="BU291" i="3" s="1"/>
  <c r="AB299" i="3"/>
  <c r="AC299" i="3"/>
  <c r="AC298" i="3" s="1"/>
  <c r="AC297" i="3" s="1"/>
  <c r="AD299" i="3"/>
  <c r="AD298" i="3" s="1"/>
  <c r="AD297" i="3" s="1"/>
  <c r="AE299" i="3"/>
  <c r="AE298" i="3" s="1"/>
  <c r="AE297" i="3" s="1"/>
  <c r="AW299" i="3"/>
  <c r="AW298" i="3" s="1"/>
  <c r="AW297" i="3" s="1"/>
  <c r="AX299" i="3"/>
  <c r="AX298" i="3" s="1"/>
  <c r="AX297" i="3" s="1"/>
  <c r="AY299" i="3"/>
  <c r="AY298" i="3" s="1"/>
  <c r="AY297" i="3" s="1"/>
  <c r="AZ299" i="3"/>
  <c r="AZ298" i="3" s="1"/>
  <c r="AZ297" i="3" s="1"/>
  <c r="BR299" i="3"/>
  <c r="BR298" i="3" s="1"/>
  <c r="BR297" i="3" s="1"/>
  <c r="BS299" i="3"/>
  <c r="BS298" i="3" s="1"/>
  <c r="BS297" i="3" s="1"/>
  <c r="BT299" i="3"/>
  <c r="BT298" i="3" s="1"/>
  <c r="BT297" i="3" s="1"/>
  <c r="BU299" i="3"/>
  <c r="BU298" i="3" s="1"/>
  <c r="BU297" i="3" s="1"/>
  <c r="AB302" i="3"/>
  <c r="AC302" i="3"/>
  <c r="AC301" i="3" s="1"/>
  <c r="AC300" i="3" s="1"/>
  <c r="AD302" i="3"/>
  <c r="AD301" i="3" s="1"/>
  <c r="AD300" i="3" s="1"/>
  <c r="AE302" i="3"/>
  <c r="AE301" i="3" s="1"/>
  <c r="AE300" i="3" s="1"/>
  <c r="AW302" i="3"/>
  <c r="AW301" i="3" s="1"/>
  <c r="AW300" i="3" s="1"/>
  <c r="AX302" i="3"/>
  <c r="AX301" i="3" s="1"/>
  <c r="AX300" i="3" s="1"/>
  <c r="AY302" i="3"/>
  <c r="AY301" i="3" s="1"/>
  <c r="AY300" i="3" s="1"/>
  <c r="AZ302" i="3"/>
  <c r="AZ301" i="3" s="1"/>
  <c r="AZ300" i="3" s="1"/>
  <c r="BR302" i="3"/>
  <c r="BR301" i="3" s="1"/>
  <c r="BR300" i="3" s="1"/>
  <c r="BS302" i="3"/>
  <c r="BS301" i="3" s="1"/>
  <c r="BS300" i="3" s="1"/>
  <c r="BT302" i="3"/>
  <c r="BT301" i="3" s="1"/>
  <c r="BT300" i="3" s="1"/>
  <c r="BU302" i="3"/>
  <c r="BU301" i="3" s="1"/>
  <c r="BU300" i="3" s="1"/>
  <c r="AB308" i="3"/>
  <c r="AD308" i="3"/>
  <c r="AD307" i="3" s="1"/>
  <c r="AD306" i="3" s="1"/>
  <c r="AE308" i="3"/>
  <c r="AE307" i="3" s="1"/>
  <c r="AE306" i="3" s="1"/>
  <c r="AW308" i="3"/>
  <c r="AW307" i="3" s="1"/>
  <c r="AW306" i="3" s="1"/>
  <c r="AY308" i="3"/>
  <c r="AY307" i="3" s="1"/>
  <c r="AY306" i="3" s="1"/>
  <c r="AZ308" i="3"/>
  <c r="AZ307" i="3" s="1"/>
  <c r="AZ306" i="3" s="1"/>
  <c r="BR308" i="3"/>
  <c r="BR307" i="3" s="1"/>
  <c r="BR306" i="3" s="1"/>
  <c r="BT308" i="3"/>
  <c r="BT307" i="3" s="1"/>
  <c r="BT306" i="3" s="1"/>
  <c r="BU308" i="3"/>
  <c r="BU307" i="3" s="1"/>
  <c r="BU306" i="3" s="1"/>
  <c r="AB312" i="3"/>
  <c r="AC312" i="3"/>
  <c r="AC311" i="3" s="1"/>
  <c r="AE312" i="3"/>
  <c r="AE311" i="3" s="1"/>
  <c r="AW312" i="3"/>
  <c r="AW311" i="3" s="1"/>
  <c r="AX312" i="3"/>
  <c r="AX311" i="3" s="1"/>
  <c r="AZ312" i="3"/>
  <c r="AZ311" i="3" s="1"/>
  <c r="BR312" i="3"/>
  <c r="BR311" i="3" s="1"/>
  <c r="BS312" i="3"/>
  <c r="BS311" i="3" s="1"/>
  <c r="BU312" i="3"/>
  <c r="BU311" i="3" s="1"/>
  <c r="AB314" i="3"/>
  <c r="AC314" i="3"/>
  <c r="AC313" i="3" s="1"/>
  <c r="AE314" i="3"/>
  <c r="AE313" i="3" s="1"/>
  <c r="AW314" i="3"/>
  <c r="AW313" i="3" s="1"/>
  <c r="AX314" i="3"/>
  <c r="AX313" i="3" s="1"/>
  <c r="AZ314" i="3"/>
  <c r="AZ313" i="3" s="1"/>
  <c r="BR314" i="3"/>
  <c r="BR313" i="3" s="1"/>
  <c r="BS314" i="3"/>
  <c r="BS313" i="3" s="1"/>
  <c r="BU314" i="3"/>
  <c r="BU313" i="3" s="1"/>
  <c r="AB323" i="3"/>
  <c r="AC323" i="3"/>
  <c r="AC322" i="3" s="1"/>
  <c r="AC321" i="3" s="1"/>
  <c r="AE323" i="3"/>
  <c r="AE322" i="3" s="1"/>
  <c r="AE321" i="3" s="1"/>
  <c r="AW323" i="3"/>
  <c r="AW322" i="3" s="1"/>
  <c r="AW321" i="3" s="1"/>
  <c r="AX323" i="3"/>
  <c r="AX322" i="3" s="1"/>
  <c r="AX321" i="3" s="1"/>
  <c r="AZ323" i="3"/>
  <c r="AZ322" i="3" s="1"/>
  <c r="AZ321" i="3" s="1"/>
  <c r="BR323" i="3"/>
  <c r="BR322" i="3" s="1"/>
  <c r="BR321" i="3" s="1"/>
  <c r="BS323" i="3"/>
  <c r="BS322" i="3" s="1"/>
  <c r="BS321" i="3" s="1"/>
  <c r="BU323" i="3"/>
  <c r="BU322" i="3" s="1"/>
  <c r="BU321" i="3" s="1"/>
  <c r="AB326" i="3"/>
  <c r="AC326" i="3"/>
  <c r="AC325" i="3" s="1"/>
  <c r="AE326" i="3"/>
  <c r="AE325" i="3" s="1"/>
  <c r="AW326" i="3"/>
  <c r="AW325" i="3" s="1"/>
  <c r="AX326" i="3"/>
  <c r="AX325" i="3" s="1"/>
  <c r="AZ326" i="3"/>
  <c r="AZ325" i="3" s="1"/>
  <c r="BR326" i="3"/>
  <c r="BR325" i="3" s="1"/>
  <c r="BS326" i="3"/>
  <c r="BS325" i="3" s="1"/>
  <c r="BU326" i="3"/>
  <c r="BU325" i="3" s="1"/>
  <c r="AB328" i="3"/>
  <c r="AC328" i="3"/>
  <c r="AC327" i="3" s="1"/>
  <c r="AE328" i="3"/>
  <c r="AE327" i="3" s="1"/>
  <c r="AW328" i="3"/>
  <c r="AW327" i="3" s="1"/>
  <c r="AX328" i="3"/>
  <c r="AX327" i="3" s="1"/>
  <c r="AZ328" i="3"/>
  <c r="AZ327" i="3" s="1"/>
  <c r="BR328" i="3"/>
  <c r="BR327" i="3" s="1"/>
  <c r="BS328" i="3"/>
  <c r="BS327" i="3" s="1"/>
  <c r="BU328" i="3"/>
  <c r="BU327" i="3" s="1"/>
  <c r="AB330" i="3"/>
  <c r="AC330" i="3"/>
  <c r="AC329" i="3" s="1"/>
  <c r="AE330" i="3"/>
  <c r="AE329" i="3" s="1"/>
  <c r="AW330" i="3"/>
  <c r="AW329" i="3" s="1"/>
  <c r="AX330" i="3"/>
  <c r="AX329" i="3" s="1"/>
  <c r="AZ330" i="3"/>
  <c r="AZ329" i="3" s="1"/>
  <c r="BR330" i="3"/>
  <c r="BR329" i="3" s="1"/>
  <c r="BS330" i="3"/>
  <c r="BS329" i="3" s="1"/>
  <c r="BU330" i="3"/>
  <c r="BU329" i="3" s="1"/>
  <c r="AB333" i="3"/>
  <c r="AD333" i="3"/>
  <c r="AD332" i="3" s="1"/>
  <c r="AD331" i="3" s="1"/>
  <c r="AE333" i="3"/>
  <c r="AE332" i="3" s="1"/>
  <c r="AE331" i="3" s="1"/>
  <c r="AW333" i="3"/>
  <c r="AW332" i="3" s="1"/>
  <c r="AW331" i="3" s="1"/>
  <c r="AY333" i="3"/>
  <c r="AY332" i="3" s="1"/>
  <c r="AY331" i="3" s="1"/>
  <c r="AZ333" i="3"/>
  <c r="AZ332" i="3" s="1"/>
  <c r="AZ331" i="3" s="1"/>
  <c r="BR333" i="3"/>
  <c r="BR332" i="3" s="1"/>
  <c r="BR331" i="3" s="1"/>
  <c r="BT333" i="3"/>
  <c r="BT332" i="3" s="1"/>
  <c r="BT331" i="3" s="1"/>
  <c r="BU333" i="3"/>
  <c r="BU332" i="3" s="1"/>
  <c r="BU331" i="3" s="1"/>
  <c r="AB341" i="3"/>
  <c r="AD341" i="3"/>
  <c r="AD340" i="3" s="1"/>
  <c r="AD339" i="3" s="1"/>
  <c r="AE341" i="3"/>
  <c r="AE340" i="3" s="1"/>
  <c r="AE339" i="3" s="1"/>
  <c r="AW341" i="3"/>
  <c r="AW340" i="3" s="1"/>
  <c r="AW339" i="3" s="1"/>
  <c r="AY341" i="3"/>
  <c r="AY340" i="3" s="1"/>
  <c r="AY339" i="3" s="1"/>
  <c r="AZ341" i="3"/>
  <c r="AZ340" i="3" s="1"/>
  <c r="AZ339" i="3" s="1"/>
  <c r="BR341" i="3"/>
  <c r="BR340" i="3" s="1"/>
  <c r="BR339" i="3" s="1"/>
  <c r="BT341" i="3"/>
  <c r="BT340" i="3" s="1"/>
  <c r="BT339" i="3" s="1"/>
  <c r="BU341" i="3"/>
  <c r="BU340" i="3" s="1"/>
  <c r="BU339" i="3" s="1"/>
  <c r="AB344" i="3"/>
  <c r="AC344" i="3"/>
  <c r="AC343" i="3" s="1"/>
  <c r="AC342" i="3" s="1"/>
  <c r="AE344" i="3"/>
  <c r="AE343" i="3" s="1"/>
  <c r="AE342" i="3" s="1"/>
  <c r="AW344" i="3"/>
  <c r="AW343" i="3" s="1"/>
  <c r="AW342" i="3" s="1"/>
  <c r="AX344" i="3"/>
  <c r="AX343" i="3" s="1"/>
  <c r="AX342" i="3" s="1"/>
  <c r="AZ344" i="3"/>
  <c r="AZ343" i="3" s="1"/>
  <c r="AZ342" i="3" s="1"/>
  <c r="BR344" i="3"/>
  <c r="BR343" i="3" s="1"/>
  <c r="BR342" i="3" s="1"/>
  <c r="BS344" i="3"/>
  <c r="BS343" i="3" s="1"/>
  <c r="BS342" i="3" s="1"/>
  <c r="BU344" i="3"/>
  <c r="BU343" i="3" s="1"/>
  <c r="BU342" i="3" s="1"/>
  <c r="AB347" i="3"/>
  <c r="AC347" i="3"/>
  <c r="AC346" i="3" s="1"/>
  <c r="AC345" i="3" s="1"/>
  <c r="AE347" i="3"/>
  <c r="AE346" i="3" s="1"/>
  <c r="AE345" i="3" s="1"/>
  <c r="AW347" i="3"/>
  <c r="AW346" i="3" s="1"/>
  <c r="AW345" i="3" s="1"/>
  <c r="AX347" i="3"/>
  <c r="AX346" i="3" s="1"/>
  <c r="AX345" i="3" s="1"/>
  <c r="AZ347" i="3"/>
  <c r="AZ346" i="3" s="1"/>
  <c r="AZ345" i="3" s="1"/>
  <c r="BR347" i="3"/>
  <c r="BR346" i="3" s="1"/>
  <c r="BR345" i="3" s="1"/>
  <c r="BS347" i="3"/>
  <c r="BS346" i="3" s="1"/>
  <c r="BS345" i="3" s="1"/>
  <c r="BU347" i="3"/>
  <c r="BU346" i="3" s="1"/>
  <c r="BU345" i="3" s="1"/>
  <c r="AB350" i="3"/>
  <c r="AC350" i="3"/>
  <c r="AC349" i="3" s="1"/>
  <c r="AE350" i="3"/>
  <c r="AE349" i="3" s="1"/>
  <c r="AW350" i="3"/>
  <c r="AW349" i="3" s="1"/>
  <c r="AX350" i="3"/>
  <c r="AX349" i="3" s="1"/>
  <c r="AZ350" i="3"/>
  <c r="AZ349" i="3" s="1"/>
  <c r="BR350" i="3"/>
  <c r="BR349" i="3" s="1"/>
  <c r="BS350" i="3"/>
  <c r="BS349" i="3" s="1"/>
  <c r="BU350" i="3"/>
  <c r="BU349" i="3" s="1"/>
  <c r="AB352" i="3"/>
  <c r="AC352" i="3"/>
  <c r="AC351" i="3" s="1"/>
  <c r="AE352" i="3"/>
  <c r="AE351" i="3" s="1"/>
  <c r="AW352" i="3"/>
  <c r="AW351" i="3" s="1"/>
  <c r="AX352" i="3"/>
  <c r="AX351" i="3" s="1"/>
  <c r="AZ352" i="3"/>
  <c r="AZ351" i="3" s="1"/>
  <c r="BR352" i="3"/>
  <c r="BR351" i="3" s="1"/>
  <c r="BS352" i="3"/>
  <c r="BS351" i="3" s="1"/>
  <c r="BU352" i="3"/>
  <c r="BU351" i="3" s="1"/>
  <c r="AB372" i="3"/>
  <c r="AC372" i="3"/>
  <c r="AC371" i="3" s="1"/>
  <c r="AC370" i="3" s="1"/>
  <c r="AE372" i="3"/>
  <c r="AE371" i="3" s="1"/>
  <c r="AE370" i="3" s="1"/>
  <c r="AW372" i="3"/>
  <c r="AW371" i="3" s="1"/>
  <c r="AW370" i="3" s="1"/>
  <c r="AX372" i="3"/>
  <c r="AX371" i="3" s="1"/>
  <c r="AX370" i="3" s="1"/>
  <c r="AZ372" i="3"/>
  <c r="AZ371" i="3" s="1"/>
  <c r="AZ370" i="3" s="1"/>
  <c r="BR372" i="3"/>
  <c r="BR371" i="3" s="1"/>
  <c r="BR370" i="3" s="1"/>
  <c r="BS372" i="3"/>
  <c r="BS371" i="3" s="1"/>
  <c r="BS370" i="3" s="1"/>
  <c r="BU372" i="3"/>
  <c r="BU371" i="3" s="1"/>
  <c r="BU370" i="3" s="1"/>
  <c r="AB355" i="3"/>
  <c r="AC355" i="3"/>
  <c r="AC354" i="3" s="1"/>
  <c r="AD355" i="3"/>
  <c r="AD354" i="3" s="1"/>
  <c r="AW355" i="3"/>
  <c r="AW354" i="3" s="1"/>
  <c r="AX355" i="3"/>
  <c r="AX354" i="3" s="1"/>
  <c r="AY355" i="3"/>
  <c r="AY354" i="3" s="1"/>
  <c r="BR355" i="3"/>
  <c r="BR354" i="3" s="1"/>
  <c r="BS355" i="3"/>
  <c r="BS354" i="3" s="1"/>
  <c r="BT355" i="3"/>
  <c r="BT354" i="3" s="1"/>
  <c r="AB357" i="3"/>
  <c r="AC357" i="3"/>
  <c r="AC356" i="3" s="1"/>
  <c r="AD357" i="3"/>
  <c r="AD356" i="3" s="1"/>
  <c r="AW357" i="3"/>
  <c r="AW356" i="3" s="1"/>
  <c r="AX357" i="3"/>
  <c r="AX356" i="3" s="1"/>
  <c r="AY357" i="3"/>
  <c r="AY356" i="3" s="1"/>
  <c r="BR357" i="3"/>
  <c r="BR356" i="3" s="1"/>
  <c r="BS357" i="3"/>
  <c r="BS356" i="3" s="1"/>
  <c r="BT357" i="3"/>
  <c r="BT356" i="3" s="1"/>
  <c r="AB360" i="3"/>
  <c r="AC360" i="3"/>
  <c r="AC359" i="3" s="1"/>
  <c r="AC358" i="3" s="1"/>
  <c r="AE360" i="3"/>
  <c r="AE359" i="3" s="1"/>
  <c r="AE358" i="3" s="1"/>
  <c r="AW360" i="3"/>
  <c r="AW359" i="3" s="1"/>
  <c r="AW358" i="3" s="1"/>
  <c r="AX360" i="3"/>
  <c r="AX359" i="3" s="1"/>
  <c r="AX358" i="3" s="1"/>
  <c r="AZ360" i="3"/>
  <c r="AZ359" i="3" s="1"/>
  <c r="AZ358" i="3" s="1"/>
  <c r="BR360" i="3"/>
  <c r="BR359" i="3" s="1"/>
  <c r="BR358" i="3" s="1"/>
  <c r="BS360" i="3"/>
  <c r="BS359" i="3" s="1"/>
  <c r="BS358" i="3" s="1"/>
  <c r="BT360" i="3"/>
  <c r="BT359" i="3" s="1"/>
  <c r="BT358" i="3" s="1"/>
  <c r="BU360" i="3"/>
  <c r="BU359" i="3" s="1"/>
  <c r="BU358" i="3" s="1"/>
  <c r="AB363" i="3"/>
  <c r="AC363" i="3"/>
  <c r="AC362" i="3" s="1"/>
  <c r="AC361" i="3" s="1"/>
  <c r="AD363" i="3"/>
  <c r="AD362" i="3" s="1"/>
  <c r="AD361" i="3" s="1"/>
  <c r="AE363" i="3"/>
  <c r="AE362" i="3" s="1"/>
  <c r="AE361" i="3" s="1"/>
  <c r="AW363" i="3"/>
  <c r="AW362" i="3" s="1"/>
  <c r="AW361" i="3" s="1"/>
  <c r="AX363" i="3"/>
  <c r="AX362" i="3" s="1"/>
  <c r="AX361" i="3" s="1"/>
  <c r="AY363" i="3"/>
  <c r="AY362" i="3" s="1"/>
  <c r="AY361" i="3" s="1"/>
  <c r="AZ363" i="3"/>
  <c r="AZ362" i="3" s="1"/>
  <c r="AZ361" i="3" s="1"/>
  <c r="BR363" i="3"/>
  <c r="BR362" i="3" s="1"/>
  <c r="BR361" i="3" s="1"/>
  <c r="BS363" i="3"/>
  <c r="BS362" i="3" s="1"/>
  <c r="BS361" i="3" s="1"/>
  <c r="BT363" i="3"/>
  <c r="BT362" i="3" s="1"/>
  <c r="BT361" i="3" s="1"/>
  <c r="BU363" i="3"/>
  <c r="BU362" i="3" s="1"/>
  <c r="BU361" i="3" s="1"/>
  <c r="AB376" i="3"/>
  <c r="AC376" i="3"/>
  <c r="AC375" i="3" s="1"/>
  <c r="AC374" i="3" s="1"/>
  <c r="AC373" i="3" s="1"/>
  <c r="AE376" i="3"/>
  <c r="AE375" i="3" s="1"/>
  <c r="AE374" i="3" s="1"/>
  <c r="AE373" i="3" s="1"/>
  <c r="AW376" i="3"/>
  <c r="AW375" i="3" s="1"/>
  <c r="AW374" i="3" s="1"/>
  <c r="AW373" i="3" s="1"/>
  <c r="AX376" i="3"/>
  <c r="AX375" i="3" s="1"/>
  <c r="AX374" i="3" s="1"/>
  <c r="AX373" i="3" s="1"/>
  <c r="AZ376" i="3"/>
  <c r="AZ375" i="3" s="1"/>
  <c r="AZ374" i="3" s="1"/>
  <c r="AZ373" i="3" s="1"/>
  <c r="BR376" i="3"/>
  <c r="BR375" i="3" s="1"/>
  <c r="BR374" i="3" s="1"/>
  <c r="BR373" i="3" s="1"/>
  <c r="BS376" i="3"/>
  <c r="BS375" i="3" s="1"/>
  <c r="BS374" i="3" s="1"/>
  <c r="BS373" i="3" s="1"/>
  <c r="BU376" i="3"/>
  <c r="BU375" i="3" s="1"/>
  <c r="BU374" i="3" s="1"/>
  <c r="BU373" i="3" s="1"/>
  <c r="AB381" i="3"/>
  <c r="AC381" i="3"/>
  <c r="AC380" i="3" s="1"/>
  <c r="AC379" i="3" s="1"/>
  <c r="AC378" i="3" s="1"/>
  <c r="AE381" i="3"/>
  <c r="AE380" i="3" s="1"/>
  <c r="AE379" i="3" s="1"/>
  <c r="AE378" i="3" s="1"/>
  <c r="AW381" i="3"/>
  <c r="AW380" i="3" s="1"/>
  <c r="AW379" i="3" s="1"/>
  <c r="AW378" i="3" s="1"/>
  <c r="AX381" i="3"/>
  <c r="AX380" i="3" s="1"/>
  <c r="AX379" i="3" s="1"/>
  <c r="AX378" i="3" s="1"/>
  <c r="AZ381" i="3"/>
  <c r="AZ380" i="3" s="1"/>
  <c r="AZ379" i="3" s="1"/>
  <c r="AZ378" i="3" s="1"/>
  <c r="BR381" i="3"/>
  <c r="BR380" i="3" s="1"/>
  <c r="BR379" i="3" s="1"/>
  <c r="BR378" i="3" s="1"/>
  <c r="BS381" i="3"/>
  <c r="BS380" i="3" s="1"/>
  <c r="BS379" i="3" s="1"/>
  <c r="BS378" i="3" s="1"/>
  <c r="BU381" i="3"/>
  <c r="BU380" i="3" s="1"/>
  <c r="BU379" i="3" s="1"/>
  <c r="BU378" i="3" s="1"/>
  <c r="AB385" i="3"/>
  <c r="AD385" i="3"/>
  <c r="AD384" i="3" s="1"/>
  <c r="AD383" i="3" s="1"/>
  <c r="AD382" i="3" s="1"/>
  <c r="AE385" i="3"/>
  <c r="AE384" i="3" s="1"/>
  <c r="AE383" i="3" s="1"/>
  <c r="AE382" i="3" s="1"/>
  <c r="AW385" i="3"/>
  <c r="AW384" i="3" s="1"/>
  <c r="AW383" i="3" s="1"/>
  <c r="AW382" i="3" s="1"/>
  <c r="AY385" i="3"/>
  <c r="AY384" i="3" s="1"/>
  <c r="AY383" i="3" s="1"/>
  <c r="AY382" i="3" s="1"/>
  <c r="AZ385" i="3"/>
  <c r="AZ384" i="3" s="1"/>
  <c r="AZ383" i="3" s="1"/>
  <c r="AZ382" i="3" s="1"/>
  <c r="BR385" i="3"/>
  <c r="BR384" i="3" s="1"/>
  <c r="BR383" i="3" s="1"/>
  <c r="BR382" i="3" s="1"/>
  <c r="BT385" i="3"/>
  <c r="BT384" i="3" s="1"/>
  <c r="BT383" i="3" s="1"/>
  <c r="BT382" i="3" s="1"/>
  <c r="BU385" i="3"/>
  <c r="BU384" i="3" s="1"/>
  <c r="BU383" i="3" s="1"/>
  <c r="BU382" i="3" s="1"/>
  <c r="AB389" i="3"/>
  <c r="AD389" i="3"/>
  <c r="AD388" i="3" s="1"/>
  <c r="AD387" i="3" s="1"/>
  <c r="AE389" i="3"/>
  <c r="AE388" i="3" s="1"/>
  <c r="AE387" i="3" s="1"/>
  <c r="AW389" i="3"/>
  <c r="AW388" i="3" s="1"/>
  <c r="AW387" i="3" s="1"/>
  <c r="AY389" i="3"/>
  <c r="AY388" i="3" s="1"/>
  <c r="AY387" i="3" s="1"/>
  <c r="AZ389" i="3"/>
  <c r="AZ388" i="3" s="1"/>
  <c r="AZ387" i="3" s="1"/>
  <c r="BR389" i="3"/>
  <c r="BR388" i="3" s="1"/>
  <c r="BR387" i="3" s="1"/>
  <c r="BT389" i="3"/>
  <c r="BT388" i="3" s="1"/>
  <c r="BT387" i="3" s="1"/>
  <c r="BU389" i="3"/>
  <c r="BU388" i="3" s="1"/>
  <c r="BU387" i="3" s="1"/>
  <c r="AB392" i="3"/>
  <c r="AC392" i="3"/>
  <c r="AC391" i="3" s="1"/>
  <c r="AC390" i="3" s="1"/>
  <c r="AD392" i="3"/>
  <c r="AD391" i="3" s="1"/>
  <c r="AD390" i="3" s="1"/>
  <c r="AE392" i="3"/>
  <c r="AE391" i="3" s="1"/>
  <c r="AE390" i="3" s="1"/>
  <c r="AW392" i="3"/>
  <c r="AW391" i="3" s="1"/>
  <c r="AW390" i="3" s="1"/>
  <c r="AX392" i="3"/>
  <c r="AX391" i="3" s="1"/>
  <c r="AX390" i="3" s="1"/>
  <c r="AY392" i="3"/>
  <c r="AY391" i="3" s="1"/>
  <c r="AY390" i="3" s="1"/>
  <c r="AZ392" i="3"/>
  <c r="AZ391" i="3" s="1"/>
  <c r="AZ390" i="3" s="1"/>
  <c r="BR392" i="3"/>
  <c r="BR391" i="3" s="1"/>
  <c r="BR390" i="3" s="1"/>
  <c r="BS392" i="3"/>
  <c r="BS391" i="3" s="1"/>
  <c r="BS390" i="3" s="1"/>
  <c r="BT392" i="3"/>
  <c r="BT391" i="3" s="1"/>
  <c r="BT390" i="3" s="1"/>
  <c r="BU392" i="3"/>
  <c r="BU391" i="3" s="1"/>
  <c r="BU390" i="3" s="1"/>
  <c r="AB395" i="3"/>
  <c r="AD395" i="3"/>
  <c r="AD394" i="3" s="1"/>
  <c r="AD393" i="3" s="1"/>
  <c r="AE395" i="3"/>
  <c r="AE394" i="3" s="1"/>
  <c r="AE393" i="3" s="1"/>
  <c r="AW395" i="3"/>
  <c r="AW394" i="3" s="1"/>
  <c r="AW393" i="3" s="1"/>
  <c r="AY395" i="3"/>
  <c r="AY394" i="3" s="1"/>
  <c r="AY393" i="3" s="1"/>
  <c r="AZ395" i="3"/>
  <c r="AZ394" i="3" s="1"/>
  <c r="AZ393" i="3" s="1"/>
  <c r="BR395" i="3"/>
  <c r="BR394" i="3" s="1"/>
  <c r="BR393" i="3" s="1"/>
  <c r="BT395" i="3"/>
  <c r="BT394" i="3" s="1"/>
  <c r="BT393" i="3" s="1"/>
  <c r="BU395" i="3"/>
  <c r="BU394" i="3" s="1"/>
  <c r="BU393" i="3" s="1"/>
  <c r="AB401" i="3"/>
  <c r="Z401" i="3" s="1"/>
  <c r="AD401" i="3"/>
  <c r="AE401" i="3"/>
  <c r="AW401" i="3"/>
  <c r="AY401" i="3"/>
  <c r="AZ401" i="3"/>
  <c r="BR401" i="3"/>
  <c r="BT401" i="3"/>
  <c r="BU401" i="3"/>
  <c r="AB402" i="3"/>
  <c r="Z402" i="3" s="1"/>
  <c r="AD402" i="3"/>
  <c r="AE402" i="3"/>
  <c r="AW402" i="3"/>
  <c r="AY402" i="3"/>
  <c r="AZ402" i="3"/>
  <c r="BR402" i="3"/>
  <c r="BT402" i="3"/>
  <c r="BU402" i="3"/>
  <c r="AB405" i="3"/>
  <c r="AD405" i="3"/>
  <c r="AD404" i="3" s="1"/>
  <c r="AD403" i="3" s="1"/>
  <c r="AE405" i="3"/>
  <c r="AE404" i="3" s="1"/>
  <c r="AE403" i="3" s="1"/>
  <c r="AW405" i="3"/>
  <c r="AW404" i="3" s="1"/>
  <c r="AW403" i="3" s="1"/>
  <c r="AY405" i="3"/>
  <c r="AY404" i="3" s="1"/>
  <c r="AY403" i="3" s="1"/>
  <c r="AZ405" i="3"/>
  <c r="AZ404" i="3" s="1"/>
  <c r="AZ403" i="3" s="1"/>
  <c r="BR405" i="3"/>
  <c r="BR404" i="3" s="1"/>
  <c r="BR403" i="3" s="1"/>
  <c r="BT405" i="3"/>
  <c r="BT404" i="3" s="1"/>
  <c r="BT403" i="3" s="1"/>
  <c r="BU405" i="3"/>
  <c r="BU404" i="3" s="1"/>
  <c r="BU403" i="3" s="1"/>
  <c r="AB409" i="3"/>
  <c r="AD409" i="3"/>
  <c r="AD408" i="3" s="1"/>
  <c r="AD407" i="3" s="1"/>
  <c r="AE409" i="3"/>
  <c r="AE408" i="3" s="1"/>
  <c r="AE407" i="3" s="1"/>
  <c r="AW409" i="3"/>
  <c r="AW408" i="3" s="1"/>
  <c r="AW407" i="3" s="1"/>
  <c r="AY409" i="3"/>
  <c r="AY408" i="3" s="1"/>
  <c r="AY407" i="3" s="1"/>
  <c r="AZ409" i="3"/>
  <c r="AZ408" i="3" s="1"/>
  <c r="AZ407" i="3" s="1"/>
  <c r="BR409" i="3"/>
  <c r="BR408" i="3" s="1"/>
  <c r="BR407" i="3" s="1"/>
  <c r="BT409" i="3"/>
  <c r="BT408" i="3" s="1"/>
  <c r="BT407" i="3" s="1"/>
  <c r="BU409" i="3"/>
  <c r="BU408" i="3" s="1"/>
  <c r="BU407" i="3" s="1"/>
  <c r="AB412" i="3"/>
  <c r="AC412" i="3"/>
  <c r="AC411" i="3" s="1"/>
  <c r="AC410" i="3" s="1"/>
  <c r="AE412" i="3"/>
  <c r="AE411" i="3" s="1"/>
  <c r="AE410" i="3" s="1"/>
  <c r="AW412" i="3"/>
  <c r="AW411" i="3" s="1"/>
  <c r="AW410" i="3" s="1"/>
  <c r="AX412" i="3"/>
  <c r="AX411" i="3" s="1"/>
  <c r="AX410" i="3" s="1"/>
  <c r="AZ412" i="3"/>
  <c r="AZ411" i="3" s="1"/>
  <c r="AZ410" i="3" s="1"/>
  <c r="BR412" i="3"/>
  <c r="BR411" i="3" s="1"/>
  <c r="BR410" i="3" s="1"/>
  <c r="BS412" i="3"/>
  <c r="BS411" i="3" s="1"/>
  <c r="BS410" i="3" s="1"/>
  <c r="BU412" i="3"/>
  <c r="BU411" i="3" s="1"/>
  <c r="BU410" i="3" s="1"/>
  <c r="AB421" i="3"/>
  <c r="AC421" i="3"/>
  <c r="AC420" i="3" s="1"/>
  <c r="AE421" i="3"/>
  <c r="AE420" i="3" s="1"/>
  <c r="AW421" i="3"/>
  <c r="AW420" i="3" s="1"/>
  <c r="AX421" i="3"/>
  <c r="AX420" i="3" s="1"/>
  <c r="AZ421" i="3"/>
  <c r="AZ420" i="3" s="1"/>
  <c r="BR421" i="3"/>
  <c r="BR420" i="3" s="1"/>
  <c r="BS421" i="3"/>
  <c r="BS420" i="3" s="1"/>
  <c r="BU421" i="3"/>
  <c r="BU420" i="3" s="1"/>
  <c r="AB423" i="3"/>
  <c r="AC423" i="3"/>
  <c r="AC422" i="3" s="1"/>
  <c r="AE423" i="3"/>
  <c r="AE422" i="3" s="1"/>
  <c r="AW423" i="3"/>
  <c r="AW422" i="3" s="1"/>
  <c r="AX423" i="3"/>
  <c r="AX422" i="3" s="1"/>
  <c r="AZ423" i="3"/>
  <c r="AZ422" i="3" s="1"/>
  <c r="BR423" i="3"/>
  <c r="BR422" i="3" s="1"/>
  <c r="BS423" i="3"/>
  <c r="BS422" i="3" s="1"/>
  <c r="BU423" i="3"/>
  <c r="BU422" i="3" s="1"/>
  <c r="AB426" i="3"/>
  <c r="AC426" i="3"/>
  <c r="AC425" i="3" s="1"/>
  <c r="AE426" i="3"/>
  <c r="AE425" i="3" s="1"/>
  <c r="AW426" i="3"/>
  <c r="AW425" i="3" s="1"/>
  <c r="AX426" i="3"/>
  <c r="AX425" i="3" s="1"/>
  <c r="AZ426" i="3"/>
  <c r="AZ425" i="3" s="1"/>
  <c r="BR426" i="3"/>
  <c r="BR425" i="3" s="1"/>
  <c r="BS426" i="3"/>
  <c r="BS425" i="3" s="1"/>
  <c r="BU426" i="3"/>
  <c r="BU425" i="3" s="1"/>
  <c r="AB428" i="3"/>
  <c r="AC428" i="3"/>
  <c r="AC427" i="3" s="1"/>
  <c r="AE428" i="3"/>
  <c r="AE427" i="3" s="1"/>
  <c r="AW428" i="3"/>
  <c r="AW427" i="3" s="1"/>
  <c r="AX428" i="3"/>
  <c r="AX427" i="3" s="1"/>
  <c r="AZ428" i="3"/>
  <c r="AZ427" i="3" s="1"/>
  <c r="BR428" i="3"/>
  <c r="BR427" i="3" s="1"/>
  <c r="BS428" i="3"/>
  <c r="BS427" i="3" s="1"/>
  <c r="BU428" i="3"/>
  <c r="BU427" i="3" s="1"/>
  <c r="AB431" i="3"/>
  <c r="AC431" i="3"/>
  <c r="AC430" i="3" s="1"/>
  <c r="AC429" i="3" s="1"/>
  <c r="AE431" i="3"/>
  <c r="AE430" i="3" s="1"/>
  <c r="AE429" i="3" s="1"/>
  <c r="AW431" i="3"/>
  <c r="AW430" i="3" s="1"/>
  <c r="AW429" i="3" s="1"/>
  <c r="AX431" i="3"/>
  <c r="AX430" i="3" s="1"/>
  <c r="AX429" i="3" s="1"/>
  <c r="AZ431" i="3"/>
  <c r="AZ430" i="3" s="1"/>
  <c r="AZ429" i="3" s="1"/>
  <c r="BR431" i="3"/>
  <c r="BR430" i="3" s="1"/>
  <c r="BR429" i="3" s="1"/>
  <c r="BS431" i="3"/>
  <c r="BS430" i="3" s="1"/>
  <c r="BS429" i="3" s="1"/>
  <c r="BU431" i="3"/>
  <c r="BU430" i="3" s="1"/>
  <c r="BU429" i="3" s="1"/>
  <c r="AB434" i="3"/>
  <c r="AC434" i="3"/>
  <c r="AC433" i="3" s="1"/>
  <c r="AD434" i="3"/>
  <c r="AD433" i="3" s="1"/>
  <c r="AW434" i="3"/>
  <c r="AW433" i="3" s="1"/>
  <c r="AX434" i="3"/>
  <c r="AX433" i="3" s="1"/>
  <c r="AY434" i="3"/>
  <c r="AY433" i="3" s="1"/>
  <c r="BR434" i="3"/>
  <c r="BR433" i="3" s="1"/>
  <c r="BS434" i="3"/>
  <c r="BS433" i="3" s="1"/>
  <c r="BT434" i="3"/>
  <c r="BT433" i="3" s="1"/>
  <c r="AB436" i="3"/>
  <c r="AC436" i="3"/>
  <c r="AC435" i="3" s="1"/>
  <c r="AD436" i="3"/>
  <c r="AD435" i="3" s="1"/>
  <c r="AW436" i="3"/>
  <c r="AW435" i="3" s="1"/>
  <c r="AX436" i="3"/>
  <c r="AX435" i="3" s="1"/>
  <c r="AY436" i="3"/>
  <c r="AY435" i="3" s="1"/>
  <c r="BR436" i="3"/>
  <c r="BR435" i="3" s="1"/>
  <c r="BS436" i="3"/>
  <c r="BS435" i="3" s="1"/>
  <c r="BT436" i="3"/>
  <c r="BT435" i="3" s="1"/>
  <c r="AB439" i="3"/>
  <c r="AC439" i="3"/>
  <c r="AC438" i="3" s="1"/>
  <c r="AC437" i="3" s="1"/>
  <c r="AD439" i="3"/>
  <c r="AD438" i="3" s="1"/>
  <c r="AD437" i="3" s="1"/>
  <c r="AE439" i="3"/>
  <c r="AE438" i="3" s="1"/>
  <c r="AE437" i="3" s="1"/>
  <c r="AW439" i="3"/>
  <c r="AW438" i="3" s="1"/>
  <c r="AW437" i="3" s="1"/>
  <c r="AX439" i="3"/>
  <c r="AX438" i="3" s="1"/>
  <c r="AX437" i="3" s="1"/>
  <c r="AY439" i="3"/>
  <c r="AY438" i="3" s="1"/>
  <c r="AY437" i="3" s="1"/>
  <c r="AZ439" i="3"/>
  <c r="AZ438" i="3" s="1"/>
  <c r="AZ437" i="3" s="1"/>
  <c r="BR439" i="3"/>
  <c r="BR438" i="3" s="1"/>
  <c r="BR437" i="3" s="1"/>
  <c r="BS439" i="3"/>
  <c r="BS438" i="3" s="1"/>
  <c r="BS437" i="3" s="1"/>
  <c r="BT439" i="3"/>
  <c r="BT438" i="3" s="1"/>
  <c r="BT437" i="3" s="1"/>
  <c r="BU439" i="3"/>
  <c r="BU438" i="3" s="1"/>
  <c r="BU437" i="3" s="1"/>
  <c r="AB444" i="3"/>
  <c r="AD444" i="3"/>
  <c r="AD443" i="3" s="1"/>
  <c r="AD442" i="3" s="1"/>
  <c r="AD441" i="3" s="1"/>
  <c r="AE444" i="3"/>
  <c r="AE443" i="3" s="1"/>
  <c r="AE442" i="3" s="1"/>
  <c r="AE441" i="3" s="1"/>
  <c r="AW444" i="3"/>
  <c r="AW443" i="3" s="1"/>
  <c r="AW442" i="3" s="1"/>
  <c r="AW441" i="3" s="1"/>
  <c r="AY444" i="3"/>
  <c r="AY443" i="3" s="1"/>
  <c r="AY442" i="3" s="1"/>
  <c r="AY441" i="3" s="1"/>
  <c r="AZ444" i="3"/>
  <c r="AZ443" i="3" s="1"/>
  <c r="AZ442" i="3" s="1"/>
  <c r="AZ441" i="3" s="1"/>
  <c r="BR444" i="3"/>
  <c r="BR443" i="3" s="1"/>
  <c r="BR442" i="3" s="1"/>
  <c r="BR441" i="3" s="1"/>
  <c r="BT444" i="3"/>
  <c r="BT443" i="3" s="1"/>
  <c r="BT442" i="3" s="1"/>
  <c r="BT441" i="3" s="1"/>
  <c r="BU444" i="3"/>
  <c r="BU443" i="3" s="1"/>
  <c r="BU442" i="3" s="1"/>
  <c r="BU441" i="3" s="1"/>
  <c r="AB448" i="3"/>
  <c r="AC448" i="3"/>
  <c r="AC447" i="3" s="1"/>
  <c r="AC446" i="3" s="1"/>
  <c r="AC445" i="3" s="1"/>
  <c r="AE448" i="3"/>
  <c r="AE447" i="3" s="1"/>
  <c r="AE446" i="3" s="1"/>
  <c r="AE445" i="3" s="1"/>
  <c r="AW448" i="3"/>
  <c r="AW447" i="3" s="1"/>
  <c r="AW446" i="3" s="1"/>
  <c r="AW445" i="3" s="1"/>
  <c r="AX448" i="3"/>
  <c r="AX447" i="3" s="1"/>
  <c r="AX446" i="3" s="1"/>
  <c r="AX445" i="3" s="1"/>
  <c r="AZ448" i="3"/>
  <c r="AZ447" i="3" s="1"/>
  <c r="AZ446" i="3" s="1"/>
  <c r="AZ445" i="3" s="1"/>
  <c r="BR448" i="3"/>
  <c r="BR447" i="3" s="1"/>
  <c r="BR446" i="3" s="1"/>
  <c r="BR445" i="3" s="1"/>
  <c r="BS448" i="3"/>
  <c r="BS447" i="3" s="1"/>
  <c r="BS446" i="3" s="1"/>
  <c r="BS445" i="3" s="1"/>
  <c r="BU448" i="3"/>
  <c r="BU447" i="3" s="1"/>
  <c r="BU446" i="3" s="1"/>
  <c r="BU445" i="3" s="1"/>
  <c r="CQ150" i="1"/>
  <c r="CQ153" i="1"/>
  <c r="CQ157" i="1"/>
  <c r="CQ161" i="1"/>
  <c r="CQ167" i="1"/>
  <c r="CQ211" i="1"/>
  <c r="CQ214" i="1"/>
  <c r="CQ220" i="1"/>
  <c r="CQ242" i="1"/>
  <c r="CQ276" i="1"/>
  <c r="BU474" i="1"/>
  <c r="CC474" i="1" s="1"/>
  <c r="BT473" i="1"/>
  <c r="BS473" i="1"/>
  <c r="BT471" i="1"/>
  <c r="BU470" i="1"/>
  <c r="BS470" i="1"/>
  <c r="BT468" i="1"/>
  <c r="CB468" i="1" s="1"/>
  <c r="BU467" i="1"/>
  <c r="BS467" i="1"/>
  <c r="BT462" i="1"/>
  <c r="CB462" i="1" s="1"/>
  <c r="BU461" i="1"/>
  <c r="CC461" i="1" s="1"/>
  <c r="CK461" i="1" s="1"/>
  <c r="BS461" i="1"/>
  <c r="CA461" i="1" s="1"/>
  <c r="CI461" i="1" s="1"/>
  <c r="BT460" i="1"/>
  <c r="CB460" i="1" s="1"/>
  <c r="BU459" i="1"/>
  <c r="BS459" i="1"/>
  <c r="CA459" i="1" s="1"/>
  <c r="CI459" i="1" s="1"/>
  <c r="BT454" i="1"/>
  <c r="CB454" i="1" s="1"/>
  <c r="BU453" i="1"/>
  <c r="BS453" i="1"/>
  <c r="BS450" i="1"/>
  <c r="CA450" i="1" s="1"/>
  <c r="BU449" i="1"/>
  <c r="BT449" i="1"/>
  <c r="BT445" i="1"/>
  <c r="CB445" i="1" s="1"/>
  <c r="BU444" i="1"/>
  <c r="CC444" i="1" s="1"/>
  <c r="CK444" i="1" s="1"/>
  <c r="BS444" i="1"/>
  <c r="CA444" i="1" s="1"/>
  <c r="CI444" i="1" s="1"/>
  <c r="BU443" i="1"/>
  <c r="BS443" i="1"/>
  <c r="BT441" i="1"/>
  <c r="CB441" i="1" s="1"/>
  <c r="BU440" i="1"/>
  <c r="BS440" i="1"/>
  <c r="BU437" i="1"/>
  <c r="CC437" i="1" s="1"/>
  <c r="BT436" i="1"/>
  <c r="BS436" i="1"/>
  <c r="BT434" i="1"/>
  <c r="CB434" i="1" s="1"/>
  <c r="BU433" i="1"/>
  <c r="CC433" i="1" s="1"/>
  <c r="CK433" i="1" s="1"/>
  <c r="BS433" i="1"/>
  <c r="CA433" i="1" s="1"/>
  <c r="CI433" i="1" s="1"/>
  <c r="BT432" i="1"/>
  <c r="CB432" i="1" s="1"/>
  <c r="BU431" i="1"/>
  <c r="BS431" i="1"/>
  <c r="CA431" i="1" s="1"/>
  <c r="CI431" i="1" s="1"/>
  <c r="BS426" i="1"/>
  <c r="CA426" i="1" s="1"/>
  <c r="BU425" i="1"/>
  <c r="BT425" i="1"/>
  <c r="BS422" i="1"/>
  <c r="CA422" i="1" s="1"/>
  <c r="BU421" i="1"/>
  <c r="BT421" i="1"/>
  <c r="BS419" i="1"/>
  <c r="CA419" i="1" s="1"/>
  <c r="BS418" i="1"/>
  <c r="CA418" i="1" s="1"/>
  <c r="BU417" i="1"/>
  <c r="BT417" i="1"/>
  <c r="BS412" i="1"/>
  <c r="CA412" i="1" s="1"/>
  <c r="BU411" i="1"/>
  <c r="BT411" i="1"/>
  <c r="BS408" i="1"/>
  <c r="BS407" i="1" s="1"/>
  <c r="BU407" i="1"/>
  <c r="BT407" i="1"/>
  <c r="BS403" i="1"/>
  <c r="CA403" i="1" s="1"/>
  <c r="BU402" i="1"/>
  <c r="BT402" i="1"/>
  <c r="BT400" i="1"/>
  <c r="CB400" i="1" s="1"/>
  <c r="BU399" i="1"/>
  <c r="CC399" i="1" s="1"/>
  <c r="CK399" i="1" s="1"/>
  <c r="BS399" i="1"/>
  <c r="CA399" i="1" s="1"/>
  <c r="CI399" i="1" s="1"/>
  <c r="BT398" i="1"/>
  <c r="CB398" i="1" s="1"/>
  <c r="BU397" i="1"/>
  <c r="CC397" i="1" s="1"/>
  <c r="CK397" i="1" s="1"/>
  <c r="BS397" i="1"/>
  <c r="CA397" i="1" s="1"/>
  <c r="CI397" i="1" s="1"/>
  <c r="BT396" i="1"/>
  <c r="CB396" i="1" s="1"/>
  <c r="BU395" i="1"/>
  <c r="BS395" i="1"/>
  <c r="BT393" i="1"/>
  <c r="CB393" i="1" s="1"/>
  <c r="BU392" i="1"/>
  <c r="BS392" i="1"/>
  <c r="BT384" i="1"/>
  <c r="BU383" i="1"/>
  <c r="CC383" i="1" s="1"/>
  <c r="CK383" i="1" s="1"/>
  <c r="BS383" i="1"/>
  <c r="CA383" i="1" s="1"/>
  <c r="CI383" i="1" s="1"/>
  <c r="BT382" i="1"/>
  <c r="BU381" i="1"/>
  <c r="BS381" i="1"/>
  <c r="BS378" i="1"/>
  <c r="CA378" i="1" s="1"/>
  <c r="BU377" i="1"/>
  <c r="BT377" i="1"/>
  <c r="BU371" i="1"/>
  <c r="BT371" i="1"/>
  <c r="BS371" i="1"/>
  <c r="BU368" i="1"/>
  <c r="BT368" i="1"/>
  <c r="BS368" i="1"/>
  <c r="BT363" i="1"/>
  <c r="BT362" i="1" s="1"/>
  <c r="BU362" i="1"/>
  <c r="BS362" i="1"/>
  <c r="BT360" i="1"/>
  <c r="CB360" i="1" s="1"/>
  <c r="CJ360" i="1" s="1"/>
  <c r="CJ290" i="3" s="1"/>
  <c r="CJ289" i="3" s="1"/>
  <c r="CJ288" i="3" s="1"/>
  <c r="BU359" i="1"/>
  <c r="BS359" i="1"/>
  <c r="BT357" i="1"/>
  <c r="CB357" i="1" s="1"/>
  <c r="BU356" i="1"/>
  <c r="BS356" i="1"/>
  <c r="BU352" i="1"/>
  <c r="CC352" i="1" s="1"/>
  <c r="CK352" i="1" s="1"/>
  <c r="BT352" i="1"/>
  <c r="BS352" i="1"/>
  <c r="BS338" i="1"/>
  <c r="CA338" i="1" s="1"/>
  <c r="CI338" i="1" s="1"/>
  <c r="BU337" i="1"/>
  <c r="BT337" i="1"/>
  <c r="BU334" i="1"/>
  <c r="BT334" i="1"/>
  <c r="BS334" i="1"/>
  <c r="BU331" i="1"/>
  <c r="BT331" i="1"/>
  <c r="BS331" i="1"/>
  <c r="BT349" i="1"/>
  <c r="BS349" i="1"/>
  <c r="BU346" i="1"/>
  <c r="BT346" i="1"/>
  <c r="CB346" i="1" s="1"/>
  <c r="CJ346" i="1" s="1"/>
  <c r="BS346" i="1"/>
  <c r="BU328" i="1"/>
  <c r="BT328" i="1"/>
  <c r="CB328" i="1" s="1"/>
  <c r="CJ328" i="1" s="1"/>
  <c r="BS328" i="1"/>
  <c r="BT326" i="1"/>
  <c r="CB326" i="1" s="1"/>
  <c r="BU325" i="1"/>
  <c r="BS325" i="1"/>
  <c r="BT323" i="1"/>
  <c r="BT322" i="1" s="1"/>
  <c r="BU322" i="1"/>
  <c r="BS322" i="1"/>
  <c r="BT320" i="1"/>
  <c r="CB320" i="1" s="1"/>
  <c r="CJ320" i="1" s="1"/>
  <c r="CJ235" i="3" s="1"/>
  <c r="CJ234" i="3" s="1"/>
  <c r="CJ233" i="3" s="1"/>
  <c r="BU319" i="1"/>
  <c r="BS319" i="1"/>
  <c r="BT317" i="1"/>
  <c r="CB317" i="1" s="1"/>
  <c r="CJ317" i="1" s="1"/>
  <c r="CJ232" i="3" s="1"/>
  <c r="CJ231" i="3" s="1"/>
  <c r="CJ230" i="3" s="1"/>
  <c r="BU316" i="1"/>
  <c r="BS316" i="1"/>
  <c r="BT314" i="1"/>
  <c r="CB314" i="1" s="1"/>
  <c r="BU313" i="1"/>
  <c r="BS313" i="1"/>
  <c r="BS341" i="1"/>
  <c r="CA341" i="1" s="1"/>
  <c r="BU340" i="1"/>
  <c r="BT340" i="1"/>
  <c r="BS311" i="1"/>
  <c r="CA311" i="1" s="1"/>
  <c r="BU310" i="1"/>
  <c r="BT310" i="1"/>
  <c r="BS301" i="1"/>
  <c r="CA301" i="1" s="1"/>
  <c r="CI301" i="1" s="1"/>
  <c r="CI216" i="3" s="1"/>
  <c r="CI215" i="3" s="1"/>
  <c r="CI214" i="3" s="1"/>
  <c r="BU300" i="1"/>
  <c r="CC300" i="1" s="1"/>
  <c r="CK300" i="1" s="1"/>
  <c r="BT300" i="1"/>
  <c r="BU306" i="1"/>
  <c r="CC306" i="1" s="1"/>
  <c r="CK306" i="1" s="1"/>
  <c r="BT306" i="1"/>
  <c r="BS306" i="1"/>
  <c r="CA306" i="1" s="1"/>
  <c r="CI306" i="1" s="1"/>
  <c r="BU303" i="1"/>
  <c r="BT303" i="1"/>
  <c r="BS303" i="1"/>
  <c r="BT298" i="1"/>
  <c r="CB298" i="1" s="1"/>
  <c r="CJ298" i="1" s="1"/>
  <c r="CJ213" i="3" s="1"/>
  <c r="CJ212" i="3" s="1"/>
  <c r="CJ211" i="3" s="1"/>
  <c r="BU297" i="1"/>
  <c r="BS297" i="1"/>
  <c r="BT295" i="1"/>
  <c r="CB295" i="1" s="1"/>
  <c r="BU294" i="1"/>
  <c r="CC294" i="1" s="1"/>
  <c r="CK294" i="1" s="1"/>
  <c r="BS294" i="1"/>
  <c r="BT292" i="1"/>
  <c r="CB292" i="1" s="1"/>
  <c r="BU291" i="1"/>
  <c r="BS291" i="1"/>
  <c r="BT289" i="1"/>
  <c r="CB289" i="1" s="1"/>
  <c r="BU288" i="1"/>
  <c r="BS288" i="1"/>
  <c r="BT286" i="1"/>
  <c r="CB286" i="1" s="1"/>
  <c r="BU285" i="1"/>
  <c r="BS285" i="1"/>
  <c r="BS283" i="1"/>
  <c r="BU282" i="1"/>
  <c r="BT282" i="1"/>
  <c r="BU275" i="1"/>
  <c r="BT275" i="1"/>
  <c r="BS275" i="1"/>
  <c r="BU273" i="1"/>
  <c r="CC273" i="1" s="1"/>
  <c r="BT272" i="1"/>
  <c r="BS272" i="1"/>
  <c r="CA272" i="1" s="1"/>
  <c r="CI272" i="1" s="1"/>
  <c r="BU271" i="1"/>
  <c r="CC271" i="1" s="1"/>
  <c r="BT270" i="1"/>
  <c r="CB270" i="1" s="1"/>
  <c r="CJ270" i="1" s="1"/>
  <c r="BS270" i="1"/>
  <c r="BT268" i="1"/>
  <c r="CB268" i="1" s="1"/>
  <c r="BU267" i="1"/>
  <c r="BS267" i="1"/>
  <c r="BT265" i="1"/>
  <c r="CB265" i="1" s="1"/>
  <c r="BU264" i="1"/>
  <c r="CC264" i="1" s="1"/>
  <c r="CK264" i="1" s="1"/>
  <c r="BS264" i="1"/>
  <c r="CA264" i="1" s="1"/>
  <c r="CI264" i="1" s="1"/>
  <c r="BT263" i="1"/>
  <c r="BT262" i="1" s="1"/>
  <c r="CB262" i="1" s="1"/>
  <c r="CJ262" i="1" s="1"/>
  <c r="BU262" i="1"/>
  <c r="CC262" i="1" s="1"/>
  <c r="CK262" i="1" s="1"/>
  <c r="BS262" i="1"/>
  <c r="CA262" i="1" s="1"/>
  <c r="CI262" i="1" s="1"/>
  <c r="BT260" i="1"/>
  <c r="CB260" i="1" s="1"/>
  <c r="BU259" i="1"/>
  <c r="CC259" i="1" s="1"/>
  <c r="CK259" i="1" s="1"/>
  <c r="BS259" i="1"/>
  <c r="CA259" i="1" s="1"/>
  <c r="CI259" i="1" s="1"/>
  <c r="BT258" i="1"/>
  <c r="CB258" i="1" s="1"/>
  <c r="BU257" i="1"/>
  <c r="BS257" i="1"/>
  <c r="BT251" i="1"/>
  <c r="BU250" i="1"/>
  <c r="BS250" i="1"/>
  <c r="BT246" i="1"/>
  <c r="BU245" i="1"/>
  <c r="BS245" i="1"/>
  <c r="BU241" i="1"/>
  <c r="BT241" i="1"/>
  <c r="BS241" i="1"/>
  <c r="BS239" i="1"/>
  <c r="CA239" i="1" s="1"/>
  <c r="BU238" i="1"/>
  <c r="BT238" i="1"/>
  <c r="BT235" i="1"/>
  <c r="CB235" i="1" s="1"/>
  <c r="BU234" i="1"/>
  <c r="BS234" i="1"/>
  <c r="BT230" i="1"/>
  <c r="CB230" i="1" s="1"/>
  <c r="BU229" i="1"/>
  <c r="BS229" i="1"/>
  <c r="BU219" i="1"/>
  <c r="BT219" i="1"/>
  <c r="BS219" i="1"/>
  <c r="BU213" i="1"/>
  <c r="BT213" i="1"/>
  <c r="BS213" i="1"/>
  <c r="BU210" i="1"/>
  <c r="BT210" i="1"/>
  <c r="BS210" i="1"/>
  <c r="BU208" i="1"/>
  <c r="CC208" i="1" s="1"/>
  <c r="BT207" i="1"/>
  <c r="CB207" i="1" s="1"/>
  <c r="CJ207" i="1" s="1"/>
  <c r="BS207" i="1"/>
  <c r="CA207" i="1" s="1"/>
  <c r="CI207" i="1" s="1"/>
  <c r="BU206" i="1"/>
  <c r="CC206" i="1" s="1"/>
  <c r="BT205" i="1"/>
  <c r="BS205" i="1"/>
  <c r="CA205" i="1" s="1"/>
  <c r="CI205" i="1" s="1"/>
  <c r="BT223" i="1"/>
  <c r="BU222" i="1"/>
  <c r="BS222" i="1"/>
  <c r="BT203" i="1"/>
  <c r="CB203" i="1" s="1"/>
  <c r="BU202" i="1"/>
  <c r="CC202" i="1" s="1"/>
  <c r="CK202" i="1" s="1"/>
  <c r="BS202" i="1"/>
  <c r="CA202" i="1" s="1"/>
  <c r="CI202" i="1" s="1"/>
  <c r="BT201" i="1"/>
  <c r="CB201" i="1" s="1"/>
  <c r="BU200" i="1"/>
  <c r="BS200" i="1"/>
  <c r="BT198" i="1"/>
  <c r="CB198" i="1" s="1"/>
  <c r="BU197" i="1"/>
  <c r="BS197" i="1"/>
  <c r="BT195" i="1"/>
  <c r="CB195" i="1" s="1"/>
  <c r="BU194" i="1"/>
  <c r="BS194" i="1"/>
  <c r="BS192" i="1"/>
  <c r="CA192" i="1" s="1"/>
  <c r="BU191" i="1"/>
  <c r="BT191" i="1"/>
  <c r="BS187" i="1"/>
  <c r="CA187" i="1" s="1"/>
  <c r="BU186" i="1"/>
  <c r="BT186" i="1"/>
  <c r="BT178" i="1"/>
  <c r="CB178" i="1" s="1"/>
  <c r="BU177" i="1"/>
  <c r="BS177" i="1"/>
  <c r="BT175" i="1"/>
  <c r="BU174" i="1"/>
  <c r="BS174" i="1"/>
  <c r="BU166" i="1"/>
  <c r="BT166" i="1"/>
  <c r="BS166" i="1"/>
  <c r="BU160" i="1"/>
  <c r="BT160" i="1"/>
  <c r="BS160" i="1"/>
  <c r="BU156" i="1"/>
  <c r="BT156" i="1"/>
  <c r="BS156" i="1"/>
  <c r="BU152" i="1"/>
  <c r="BT152" i="1"/>
  <c r="BS152" i="1"/>
  <c r="CA152" i="1" s="1"/>
  <c r="CI152" i="1" s="1"/>
  <c r="BU149" i="1"/>
  <c r="BT149" i="1"/>
  <c r="BS149" i="1"/>
  <c r="BT147" i="1"/>
  <c r="CB147" i="1" s="1"/>
  <c r="BU146" i="1"/>
  <c r="BS146" i="1"/>
  <c r="BT141" i="1"/>
  <c r="BU140" i="1"/>
  <c r="BS140" i="1"/>
  <c r="BT138" i="1"/>
  <c r="CB138" i="1" s="1"/>
  <c r="BU137" i="1"/>
  <c r="BS137" i="1"/>
  <c r="BT134" i="1"/>
  <c r="CB134" i="1" s="1"/>
  <c r="BU133" i="1"/>
  <c r="BS133" i="1"/>
  <c r="BT128" i="1"/>
  <c r="BU127" i="1"/>
  <c r="BS127" i="1"/>
  <c r="BT116" i="1"/>
  <c r="CB116" i="1" s="1"/>
  <c r="BU115" i="1"/>
  <c r="BS115" i="1"/>
  <c r="BT112" i="1"/>
  <c r="CB112" i="1" s="1"/>
  <c r="BU111" i="1"/>
  <c r="BS111" i="1"/>
  <c r="BT109" i="1"/>
  <c r="CB109" i="1" s="1"/>
  <c r="BU108" i="1"/>
  <c r="BS108" i="1"/>
  <c r="BS105" i="1"/>
  <c r="CA105" i="1" s="1"/>
  <c r="BU104" i="1"/>
  <c r="BT104" i="1"/>
  <c r="BT100" i="1"/>
  <c r="CB100" i="1" s="1"/>
  <c r="BU99" i="1"/>
  <c r="BS99" i="1"/>
  <c r="BT97" i="1"/>
  <c r="BU96" i="1"/>
  <c r="CC96" i="1" s="1"/>
  <c r="CK96" i="1" s="1"/>
  <c r="BS96" i="1"/>
  <c r="CA96" i="1" s="1"/>
  <c r="CI96" i="1" s="1"/>
  <c r="BT95" i="1"/>
  <c r="BU94" i="1"/>
  <c r="CC94" i="1" s="1"/>
  <c r="CK94" i="1" s="1"/>
  <c r="BS94" i="1"/>
  <c r="CA94" i="1" s="1"/>
  <c r="CI94" i="1" s="1"/>
  <c r="BT93" i="1"/>
  <c r="BU92" i="1"/>
  <c r="BS92" i="1"/>
  <c r="BS88" i="1"/>
  <c r="CA88" i="1" s="1"/>
  <c r="CI88" i="1" s="1"/>
  <c r="BU87" i="1"/>
  <c r="CC87" i="1" s="1"/>
  <c r="CK87" i="1" s="1"/>
  <c r="BT87" i="1"/>
  <c r="CB87" i="1" s="1"/>
  <c r="CJ87" i="1" s="1"/>
  <c r="BU86" i="1"/>
  <c r="CC86" i="1" s="1"/>
  <c r="CK86" i="1" s="1"/>
  <c r="BT85" i="1"/>
  <c r="CB85" i="1" s="1"/>
  <c r="CJ85" i="1" s="1"/>
  <c r="BS85" i="1"/>
  <c r="CA85" i="1" s="1"/>
  <c r="CI85" i="1" s="1"/>
  <c r="BU84" i="1"/>
  <c r="CC84" i="1" s="1"/>
  <c r="CK84" i="1" s="1"/>
  <c r="BT83" i="1"/>
  <c r="BS83" i="1"/>
  <c r="BS79" i="1"/>
  <c r="BU78" i="1"/>
  <c r="BT78" i="1"/>
  <c r="BT76" i="1"/>
  <c r="BU75" i="1"/>
  <c r="BS75" i="1"/>
  <c r="BT64" i="1"/>
  <c r="BU63" i="1"/>
  <c r="BS63" i="1"/>
  <c r="BT73" i="1"/>
  <c r="CB73" i="1" s="1"/>
  <c r="CJ73" i="1" s="1"/>
  <c r="BU72" i="1"/>
  <c r="BS72" i="1"/>
  <c r="BT70" i="1"/>
  <c r="CB70" i="1" s="1"/>
  <c r="CJ70" i="1" s="1"/>
  <c r="BU69" i="1"/>
  <c r="BS69" i="1"/>
  <c r="BT67" i="1"/>
  <c r="BU66" i="1"/>
  <c r="BS66" i="1"/>
  <c r="BS61" i="1"/>
  <c r="CA61" i="1" s="1"/>
  <c r="CI61" i="1" s="1"/>
  <c r="BU60" i="1"/>
  <c r="BT60" i="1"/>
  <c r="BS57" i="1"/>
  <c r="BU56" i="1"/>
  <c r="BT56" i="1"/>
  <c r="BU53" i="1"/>
  <c r="CC53" i="1" s="1"/>
  <c r="CK53" i="1" s="1"/>
  <c r="BT52" i="1"/>
  <c r="BS52" i="1"/>
  <c r="BT50" i="1"/>
  <c r="BU49" i="1"/>
  <c r="BS49" i="1"/>
  <c r="BT47" i="1"/>
  <c r="BT46" i="1" s="1"/>
  <c r="BU46" i="1"/>
  <c r="BS46" i="1"/>
  <c r="BT44" i="1"/>
  <c r="CB44" i="1" s="1"/>
  <c r="CJ44" i="1" s="1"/>
  <c r="BU43" i="1"/>
  <c r="BS43" i="1"/>
  <c r="BT41" i="1"/>
  <c r="BU40" i="1"/>
  <c r="CC40" i="1" s="1"/>
  <c r="CK40" i="1" s="1"/>
  <c r="BS40" i="1"/>
  <c r="CA40" i="1" s="1"/>
  <c r="CI40" i="1" s="1"/>
  <c r="BT37" i="1"/>
  <c r="BU36" i="1"/>
  <c r="CC36" i="1" s="1"/>
  <c r="CK36" i="1" s="1"/>
  <c r="BS36" i="1"/>
  <c r="CA36" i="1" s="1"/>
  <c r="CI36" i="1" s="1"/>
  <c r="BT35" i="1"/>
  <c r="BU34" i="1"/>
  <c r="BS34" i="1"/>
  <c r="BT32" i="1"/>
  <c r="CB32" i="1" s="1"/>
  <c r="CJ32" i="1" s="1"/>
  <c r="BU31" i="1"/>
  <c r="BU30" i="1" s="1"/>
  <c r="BS31" i="1"/>
  <c r="BS30" i="1" s="1"/>
  <c r="AY445" i="1"/>
  <c r="BG445" i="1" s="1"/>
  <c r="AZ474" i="1"/>
  <c r="BH474" i="1" s="1"/>
  <c r="AY473" i="1"/>
  <c r="AX473" i="1"/>
  <c r="AY471" i="1"/>
  <c r="BG471" i="1" s="1"/>
  <c r="AZ470" i="1"/>
  <c r="AX470" i="1"/>
  <c r="AY468" i="1"/>
  <c r="BG468" i="1" s="1"/>
  <c r="AZ467" i="1"/>
  <c r="AX467" i="1"/>
  <c r="AY462" i="1"/>
  <c r="BG462" i="1" s="1"/>
  <c r="AZ461" i="1"/>
  <c r="BH461" i="1" s="1"/>
  <c r="BP461" i="1" s="1"/>
  <c r="AX461" i="1"/>
  <c r="BF461" i="1" s="1"/>
  <c r="BN461" i="1" s="1"/>
  <c r="AY460" i="1"/>
  <c r="BG460" i="1" s="1"/>
  <c r="AZ459" i="1"/>
  <c r="BH459" i="1" s="1"/>
  <c r="BP459" i="1" s="1"/>
  <c r="AX459" i="1"/>
  <c r="BF459" i="1" s="1"/>
  <c r="BN459" i="1" s="1"/>
  <c r="AY454" i="1"/>
  <c r="AZ453" i="1"/>
  <c r="AX453" i="1"/>
  <c r="AX450" i="1"/>
  <c r="BF450" i="1" s="1"/>
  <c r="AZ449" i="1"/>
  <c r="AY449" i="1"/>
  <c r="AZ444" i="1"/>
  <c r="BH444" i="1" s="1"/>
  <c r="BP444" i="1" s="1"/>
  <c r="AX444" i="1"/>
  <c r="BF444" i="1" s="1"/>
  <c r="BN444" i="1" s="1"/>
  <c r="AZ443" i="1"/>
  <c r="AX443" i="1"/>
  <c r="AY441" i="1"/>
  <c r="BG441" i="1" s="1"/>
  <c r="AZ440" i="1"/>
  <c r="AX440" i="1"/>
  <c r="AZ437" i="1"/>
  <c r="BH437" i="1" s="1"/>
  <c r="AY436" i="1"/>
  <c r="AX436" i="1"/>
  <c r="AY434" i="1"/>
  <c r="AZ433" i="1"/>
  <c r="BH433" i="1" s="1"/>
  <c r="BP433" i="1" s="1"/>
  <c r="AX433" i="1"/>
  <c r="BF433" i="1" s="1"/>
  <c r="BN433" i="1" s="1"/>
  <c r="AY432" i="1"/>
  <c r="AZ431" i="1"/>
  <c r="AX431" i="1"/>
  <c r="AX426" i="1"/>
  <c r="AZ425" i="1"/>
  <c r="AY425" i="1"/>
  <c r="AX422" i="1"/>
  <c r="BF422" i="1" s="1"/>
  <c r="AZ421" i="1"/>
  <c r="AY421" i="1"/>
  <c r="AX419" i="1"/>
  <c r="BF419" i="1" s="1"/>
  <c r="AX418" i="1"/>
  <c r="BF418" i="1" s="1"/>
  <c r="AZ417" i="1"/>
  <c r="AY417" i="1"/>
  <c r="AX412" i="1"/>
  <c r="BF412" i="1" s="1"/>
  <c r="AZ411" i="1"/>
  <c r="AY411" i="1"/>
  <c r="AX408" i="1"/>
  <c r="AZ407" i="1"/>
  <c r="AY407" i="1"/>
  <c r="AX403" i="1"/>
  <c r="BF403" i="1" s="1"/>
  <c r="AZ402" i="1"/>
  <c r="AY402" i="1"/>
  <c r="AY400" i="1"/>
  <c r="AZ399" i="1"/>
  <c r="BH399" i="1" s="1"/>
  <c r="BP399" i="1" s="1"/>
  <c r="AX399" i="1"/>
  <c r="BF399" i="1" s="1"/>
  <c r="BN399" i="1" s="1"/>
  <c r="AY398" i="1"/>
  <c r="AZ397" i="1"/>
  <c r="BH397" i="1" s="1"/>
  <c r="BP397" i="1" s="1"/>
  <c r="AX397" i="1"/>
  <c r="BF397" i="1" s="1"/>
  <c r="BN397" i="1" s="1"/>
  <c r="AY396" i="1"/>
  <c r="AZ395" i="1"/>
  <c r="BH395" i="1" s="1"/>
  <c r="BP395" i="1" s="1"/>
  <c r="AX395" i="1"/>
  <c r="AY393" i="1"/>
  <c r="BG393" i="1" s="1"/>
  <c r="AZ392" i="1"/>
  <c r="AX392" i="1"/>
  <c r="AY384" i="1"/>
  <c r="AZ383" i="1"/>
  <c r="BH383" i="1" s="1"/>
  <c r="BP383" i="1" s="1"/>
  <c r="AX383" i="1"/>
  <c r="BF383" i="1" s="1"/>
  <c r="BN383" i="1" s="1"/>
  <c r="AY382" i="1"/>
  <c r="BG382" i="1" s="1"/>
  <c r="AZ381" i="1"/>
  <c r="AX381" i="1"/>
  <c r="AX378" i="1"/>
  <c r="BF378" i="1" s="1"/>
  <c r="AZ377" i="1"/>
  <c r="AY377" i="1"/>
  <c r="AZ371" i="1"/>
  <c r="AY371" i="1"/>
  <c r="AX371" i="1"/>
  <c r="AZ368" i="1"/>
  <c r="AY368" i="1"/>
  <c r="AX368" i="1"/>
  <c r="AY363" i="1"/>
  <c r="AZ362" i="1"/>
  <c r="AX362" i="1"/>
  <c r="AY360" i="1"/>
  <c r="AY359" i="1" s="1"/>
  <c r="AZ359" i="1"/>
  <c r="AX359" i="1"/>
  <c r="AY357" i="1"/>
  <c r="BG357" i="1" s="1"/>
  <c r="AZ356" i="1"/>
  <c r="AX356" i="1"/>
  <c r="AZ352" i="1"/>
  <c r="AY352" i="1"/>
  <c r="AX352" i="1"/>
  <c r="AX338" i="1"/>
  <c r="AZ337" i="1"/>
  <c r="AY337" i="1"/>
  <c r="AZ334" i="1"/>
  <c r="AY334" i="1"/>
  <c r="AX334" i="1"/>
  <c r="AZ331" i="1"/>
  <c r="AY331" i="1"/>
  <c r="AX331" i="1"/>
  <c r="AZ349" i="1"/>
  <c r="AY349" i="1"/>
  <c r="AX349" i="1"/>
  <c r="AZ346" i="1"/>
  <c r="AY346" i="1"/>
  <c r="AX346" i="1"/>
  <c r="AZ328" i="1"/>
  <c r="AY328" i="1"/>
  <c r="AX328" i="1"/>
  <c r="AY326" i="1"/>
  <c r="BG326" i="1" s="1"/>
  <c r="AZ325" i="1"/>
  <c r="AX325" i="1"/>
  <c r="AY323" i="1"/>
  <c r="AY322" i="1" s="1"/>
  <c r="AZ322" i="1"/>
  <c r="AX322" i="1"/>
  <c r="AY320" i="1"/>
  <c r="AY319" i="1" s="1"/>
  <c r="AZ319" i="1"/>
  <c r="AX319" i="1"/>
  <c r="AY317" i="1"/>
  <c r="AZ316" i="1"/>
  <c r="AX316" i="1"/>
  <c r="AY314" i="1"/>
  <c r="BG314" i="1" s="1"/>
  <c r="AZ313" i="1"/>
  <c r="AX313" i="1"/>
  <c r="AX341" i="1"/>
  <c r="BF341" i="1" s="1"/>
  <c r="AZ340" i="1"/>
  <c r="AY340" i="1"/>
  <c r="AX311" i="1"/>
  <c r="BF311" i="1" s="1"/>
  <c r="AZ310" i="1"/>
  <c r="AY310" i="1"/>
  <c r="AX301" i="1"/>
  <c r="BF301" i="1" s="1"/>
  <c r="BN301" i="1" s="1"/>
  <c r="BN216" i="3" s="1"/>
  <c r="BN215" i="3" s="1"/>
  <c r="BN214" i="3" s="1"/>
  <c r="AZ300" i="1"/>
  <c r="AY300" i="1"/>
  <c r="AZ306" i="1"/>
  <c r="AY306" i="1"/>
  <c r="AX306" i="1"/>
  <c r="AZ303" i="1"/>
  <c r="AY303" i="1"/>
  <c r="AX303" i="1"/>
  <c r="AY298" i="1"/>
  <c r="AZ297" i="1"/>
  <c r="AX297" i="1"/>
  <c r="AY295" i="1"/>
  <c r="AZ294" i="1"/>
  <c r="AX294" i="1"/>
  <c r="AY292" i="1"/>
  <c r="AZ291" i="1"/>
  <c r="AX291" i="1"/>
  <c r="AY289" i="1"/>
  <c r="AZ288" i="1"/>
  <c r="AX288" i="1"/>
  <c r="AY286" i="1"/>
  <c r="BG286" i="1" s="1"/>
  <c r="AZ285" i="1"/>
  <c r="AX285" i="1"/>
  <c r="AX283" i="1"/>
  <c r="BF283" i="1" s="1"/>
  <c r="AZ282" i="1"/>
  <c r="AY282" i="1"/>
  <c r="AZ275" i="1"/>
  <c r="AY275" i="1"/>
  <c r="AX275" i="1"/>
  <c r="AZ273" i="1"/>
  <c r="BH273" i="1" s="1"/>
  <c r="AY272" i="1"/>
  <c r="AX272" i="1"/>
  <c r="BF272" i="1" s="1"/>
  <c r="BN272" i="1" s="1"/>
  <c r="AZ271" i="1"/>
  <c r="BH271" i="1" s="1"/>
  <c r="AY270" i="1"/>
  <c r="BG270" i="1" s="1"/>
  <c r="BO270" i="1" s="1"/>
  <c r="AX270" i="1"/>
  <c r="AY268" i="1"/>
  <c r="BG268" i="1" s="1"/>
  <c r="AZ267" i="1"/>
  <c r="AX267" i="1"/>
  <c r="AY265" i="1"/>
  <c r="BG265" i="1" s="1"/>
  <c r="AZ264" i="1"/>
  <c r="BH264" i="1" s="1"/>
  <c r="BP264" i="1" s="1"/>
  <c r="AX264" i="1"/>
  <c r="BF264" i="1" s="1"/>
  <c r="BN264" i="1" s="1"/>
  <c r="AY263" i="1"/>
  <c r="BG263" i="1" s="1"/>
  <c r="AZ262" i="1"/>
  <c r="AX262" i="1"/>
  <c r="BF262" i="1" s="1"/>
  <c r="BN262" i="1" s="1"/>
  <c r="AY260" i="1"/>
  <c r="AZ259" i="1"/>
  <c r="BH259" i="1" s="1"/>
  <c r="BP259" i="1" s="1"/>
  <c r="AX259" i="1"/>
  <c r="BF259" i="1" s="1"/>
  <c r="BN259" i="1" s="1"/>
  <c r="AY258" i="1"/>
  <c r="BG258" i="1" s="1"/>
  <c r="AZ257" i="1"/>
  <c r="AX257" i="1"/>
  <c r="BF257" i="1" s="1"/>
  <c r="BN257" i="1" s="1"/>
  <c r="AY251" i="1"/>
  <c r="BG251" i="1" s="1"/>
  <c r="AZ250" i="1"/>
  <c r="AX250" i="1"/>
  <c r="AY246" i="1"/>
  <c r="AZ245" i="1"/>
  <c r="AX245" i="1"/>
  <c r="AZ241" i="1"/>
  <c r="AY241" i="1"/>
  <c r="AX241" i="1"/>
  <c r="AX239" i="1"/>
  <c r="AZ238" i="1"/>
  <c r="AY238" i="1"/>
  <c r="AY235" i="1"/>
  <c r="BG235" i="1" s="1"/>
  <c r="AZ234" i="1"/>
  <c r="AX234" i="1"/>
  <c r="AY230" i="1"/>
  <c r="BG230" i="1" s="1"/>
  <c r="AZ229" i="1"/>
  <c r="AX229" i="1"/>
  <c r="AZ219" i="1"/>
  <c r="AY219" i="1"/>
  <c r="AX219" i="1"/>
  <c r="AZ213" i="1"/>
  <c r="AY213" i="1"/>
  <c r="AX213" i="1"/>
  <c r="AY211" i="1"/>
  <c r="BG211" i="1" s="1"/>
  <c r="AZ210" i="1"/>
  <c r="AX210" i="1"/>
  <c r="AZ208" i="1"/>
  <c r="BH208" i="1" s="1"/>
  <c r="AY207" i="1"/>
  <c r="BG207" i="1" s="1"/>
  <c r="BO207" i="1" s="1"/>
  <c r="AX207" i="1"/>
  <c r="BF207" i="1" s="1"/>
  <c r="BN207" i="1" s="1"/>
  <c r="AZ206" i="1"/>
  <c r="BH206" i="1" s="1"/>
  <c r="AY205" i="1"/>
  <c r="BG205" i="1" s="1"/>
  <c r="BO205" i="1" s="1"/>
  <c r="AX205" i="1"/>
  <c r="AY223" i="1"/>
  <c r="AZ222" i="1"/>
  <c r="AX222" i="1"/>
  <c r="AY203" i="1"/>
  <c r="BG203" i="1" s="1"/>
  <c r="AZ202" i="1"/>
  <c r="BH202" i="1" s="1"/>
  <c r="BP202" i="1" s="1"/>
  <c r="AX202" i="1"/>
  <c r="BF202" i="1" s="1"/>
  <c r="BN202" i="1" s="1"/>
  <c r="AY201" i="1"/>
  <c r="BG201" i="1" s="1"/>
  <c r="AZ200" i="1"/>
  <c r="AX200" i="1"/>
  <c r="AY198" i="1"/>
  <c r="BG198" i="1" s="1"/>
  <c r="AZ197" i="1"/>
  <c r="AX197" i="1"/>
  <c r="AY195" i="1"/>
  <c r="AZ194" i="1"/>
  <c r="AX194" i="1"/>
  <c r="AX192" i="1"/>
  <c r="BF192" i="1" s="1"/>
  <c r="AZ191" i="1"/>
  <c r="AY191" i="1"/>
  <c r="AX187" i="1"/>
  <c r="BF187" i="1" s="1"/>
  <c r="AZ186" i="1"/>
  <c r="AY186" i="1"/>
  <c r="AY178" i="1"/>
  <c r="BG178" i="1" s="1"/>
  <c r="AZ177" i="1"/>
  <c r="AX177" i="1"/>
  <c r="AY175" i="1"/>
  <c r="AZ174" i="1"/>
  <c r="AX174" i="1"/>
  <c r="AZ166" i="1"/>
  <c r="AY166" i="1"/>
  <c r="AX166" i="1"/>
  <c r="AZ160" i="1"/>
  <c r="AY160" i="1"/>
  <c r="AX160" i="1"/>
  <c r="AZ156" i="1"/>
  <c r="AY156" i="1"/>
  <c r="AX156" i="1"/>
  <c r="BF156" i="1" s="1"/>
  <c r="BN156" i="1" s="1"/>
  <c r="AZ152" i="1"/>
  <c r="AY152" i="1"/>
  <c r="AX152" i="1"/>
  <c r="AZ149" i="1"/>
  <c r="AY149" i="1"/>
  <c r="AX149" i="1"/>
  <c r="AY147" i="1"/>
  <c r="BG147" i="1" s="1"/>
  <c r="AZ146" i="1"/>
  <c r="AX146" i="1"/>
  <c r="AY141" i="1"/>
  <c r="BG141" i="1" s="1"/>
  <c r="AZ140" i="1"/>
  <c r="AX140" i="1"/>
  <c r="AY138" i="1"/>
  <c r="BG138" i="1" s="1"/>
  <c r="AZ137" i="1"/>
  <c r="AX137" i="1"/>
  <c r="AY134" i="1"/>
  <c r="BG134" i="1" s="1"/>
  <c r="AZ133" i="1"/>
  <c r="AX133" i="1"/>
  <c r="AY128" i="1"/>
  <c r="BG128" i="1" s="1"/>
  <c r="AZ127" i="1"/>
  <c r="AX127" i="1"/>
  <c r="AY116" i="1"/>
  <c r="BG116" i="1" s="1"/>
  <c r="AZ115" i="1"/>
  <c r="AX115" i="1"/>
  <c r="AY112" i="1"/>
  <c r="BG112" i="1" s="1"/>
  <c r="AZ111" i="1"/>
  <c r="AX111" i="1"/>
  <c r="AY109" i="1"/>
  <c r="AZ108" i="1"/>
  <c r="AX108" i="1"/>
  <c r="AX105" i="1"/>
  <c r="BF105" i="1" s="1"/>
  <c r="AZ104" i="1"/>
  <c r="AY104" i="1"/>
  <c r="AY100" i="1"/>
  <c r="BG100" i="1" s="1"/>
  <c r="AZ99" i="1"/>
  <c r="AX99" i="1"/>
  <c r="AY97" i="1"/>
  <c r="BG97" i="1" s="1"/>
  <c r="AZ96" i="1"/>
  <c r="BH96" i="1" s="1"/>
  <c r="BP96" i="1" s="1"/>
  <c r="AX96" i="1"/>
  <c r="BF96" i="1" s="1"/>
  <c r="BN96" i="1" s="1"/>
  <c r="AY95" i="1"/>
  <c r="BG95" i="1" s="1"/>
  <c r="AZ94" i="1"/>
  <c r="BH94" i="1" s="1"/>
  <c r="BP94" i="1" s="1"/>
  <c r="AX94" i="1"/>
  <c r="BF94" i="1" s="1"/>
  <c r="BN94" i="1" s="1"/>
  <c r="AY93" i="1"/>
  <c r="BG93" i="1" s="1"/>
  <c r="AZ92" i="1"/>
  <c r="AX92" i="1"/>
  <c r="BF92" i="1" s="1"/>
  <c r="BN92" i="1" s="1"/>
  <c r="AX88" i="1"/>
  <c r="BF88" i="1" s="1"/>
  <c r="AZ87" i="1"/>
  <c r="BH87" i="1" s="1"/>
  <c r="BP87" i="1" s="1"/>
  <c r="AY87" i="1"/>
  <c r="BG87" i="1" s="1"/>
  <c r="BO87" i="1" s="1"/>
  <c r="AZ86" i="1"/>
  <c r="AY85" i="1"/>
  <c r="BG85" i="1" s="1"/>
  <c r="BO85" i="1" s="1"/>
  <c r="AX85" i="1"/>
  <c r="BF85" i="1" s="1"/>
  <c r="BN85" i="1" s="1"/>
  <c r="AZ84" i="1"/>
  <c r="AY83" i="1"/>
  <c r="AX83" i="1"/>
  <c r="AX79" i="1"/>
  <c r="AZ78" i="1"/>
  <c r="AY78" i="1"/>
  <c r="AY76" i="1"/>
  <c r="BG76" i="1" s="1"/>
  <c r="AZ75" i="1"/>
  <c r="AX75" i="1"/>
  <c r="AY64" i="1"/>
  <c r="BG64" i="1" s="1"/>
  <c r="AZ63" i="1"/>
  <c r="AX63" i="1"/>
  <c r="AY73" i="1"/>
  <c r="AZ72" i="1"/>
  <c r="AX72" i="1"/>
  <c r="AY70" i="1"/>
  <c r="BG70" i="1" s="1"/>
  <c r="AZ69" i="1"/>
  <c r="AX69" i="1"/>
  <c r="AY67" i="1"/>
  <c r="BG67" i="1" s="1"/>
  <c r="AZ66" i="1"/>
  <c r="AX66" i="1"/>
  <c r="AX61" i="1"/>
  <c r="BF61" i="1" s="1"/>
  <c r="AZ60" i="1"/>
  <c r="AY60" i="1"/>
  <c r="AX57" i="1"/>
  <c r="BF57" i="1" s="1"/>
  <c r="AZ56" i="1"/>
  <c r="AY56" i="1"/>
  <c r="AZ53" i="1"/>
  <c r="BH53" i="1" s="1"/>
  <c r="AY52" i="1"/>
  <c r="AX52" i="1"/>
  <c r="AY50" i="1"/>
  <c r="AZ49" i="1"/>
  <c r="AX49" i="1"/>
  <c r="AY47" i="1"/>
  <c r="BG47" i="1" s="1"/>
  <c r="BO47" i="1" s="1"/>
  <c r="BO51" i="3" s="1"/>
  <c r="BO50" i="3" s="1"/>
  <c r="BO49" i="3" s="1"/>
  <c r="AZ46" i="1"/>
  <c r="AX46" i="1"/>
  <c r="AY44" i="1"/>
  <c r="BG44" i="1" s="1"/>
  <c r="AZ43" i="1"/>
  <c r="AX43" i="1"/>
  <c r="AY41" i="1"/>
  <c r="AZ40" i="1"/>
  <c r="BH40" i="1" s="1"/>
  <c r="BP40" i="1" s="1"/>
  <c r="AX40" i="1"/>
  <c r="BF40" i="1" s="1"/>
  <c r="BN40" i="1" s="1"/>
  <c r="AY37" i="1"/>
  <c r="BG37" i="1" s="1"/>
  <c r="AZ36" i="1"/>
  <c r="BH36" i="1" s="1"/>
  <c r="BP36" i="1" s="1"/>
  <c r="AX36" i="1"/>
  <c r="BF36" i="1" s="1"/>
  <c r="BN36" i="1" s="1"/>
  <c r="AY35" i="1"/>
  <c r="AZ34" i="1"/>
  <c r="AX34" i="1"/>
  <c r="AY32" i="1"/>
  <c r="BG32" i="1" s="1"/>
  <c r="AZ31" i="1"/>
  <c r="AZ30" i="1" s="1"/>
  <c r="AX31" i="1"/>
  <c r="AX30" i="1" s="1"/>
  <c r="AD175" i="1"/>
  <c r="AD178" i="1"/>
  <c r="AC187" i="1"/>
  <c r="AD360" i="3"/>
  <c r="AD359" i="3" s="1"/>
  <c r="AD358" i="3" s="1"/>
  <c r="AB477" i="1"/>
  <c r="CB83" i="1" l="1"/>
  <c r="BT481" i="1"/>
  <c r="BF83" i="1"/>
  <c r="AX481" i="1"/>
  <c r="BG83" i="1"/>
  <c r="AY481" i="1"/>
  <c r="CA83" i="1"/>
  <c r="BS481" i="1"/>
  <c r="CJ83" i="1"/>
  <c r="CJ481" i="1" s="1"/>
  <c r="CB481" i="1"/>
  <c r="BN83" i="1"/>
  <c r="BN481" i="1" s="1"/>
  <c r="BF481" i="1"/>
  <c r="BO83" i="1"/>
  <c r="BO481" i="1" s="1"/>
  <c r="BG481" i="1"/>
  <c r="CI83" i="1"/>
  <c r="CI481" i="1" s="1"/>
  <c r="CA481" i="1"/>
  <c r="AW406" i="3"/>
  <c r="BR406" i="3"/>
  <c r="AE406" i="3"/>
  <c r="AZ406" i="3"/>
  <c r="BU406" i="3"/>
  <c r="BU84" i="3"/>
  <c r="AW84" i="3"/>
  <c r="BR84" i="3"/>
  <c r="AE84" i="3"/>
  <c r="AZ84" i="3"/>
  <c r="AL178" i="1"/>
  <c r="AT178" i="1" s="1"/>
  <c r="X178" i="1"/>
  <c r="AK187" i="1"/>
  <c r="AS187" i="1" s="1"/>
  <c r="W187" i="1"/>
  <c r="AL175" i="1"/>
  <c r="AT175" i="1" s="1"/>
  <c r="X175" i="1"/>
  <c r="AB435" i="3"/>
  <c r="Z435" i="3" s="1"/>
  <c r="Z436" i="3"/>
  <c r="AB425" i="3"/>
  <c r="Z425" i="3" s="1"/>
  <c r="Z426" i="3"/>
  <c r="AB408" i="3"/>
  <c r="Z409" i="3"/>
  <c r="AB394" i="3"/>
  <c r="Z395" i="3"/>
  <c r="AB391" i="3"/>
  <c r="Z392" i="3"/>
  <c r="AB375" i="3"/>
  <c r="Z376" i="3"/>
  <c r="AB362" i="3"/>
  <c r="Z363" i="3"/>
  <c r="AB354" i="3"/>
  <c r="Z354" i="3" s="1"/>
  <c r="Z355" i="3"/>
  <c r="AB346" i="3"/>
  <c r="Z347" i="3"/>
  <c r="AB329" i="3"/>
  <c r="Z329" i="3" s="1"/>
  <c r="Z330" i="3"/>
  <c r="AB313" i="3"/>
  <c r="Z313" i="3" s="1"/>
  <c r="Z314" i="3"/>
  <c r="AB289" i="3"/>
  <c r="Z290" i="3"/>
  <c r="AB237" i="3"/>
  <c r="Z238" i="3"/>
  <c r="AB255" i="3"/>
  <c r="Z256" i="3"/>
  <c r="AB209" i="3"/>
  <c r="Z210" i="3"/>
  <c r="AB175" i="3"/>
  <c r="Z176" i="3"/>
  <c r="AB156" i="3"/>
  <c r="Z157" i="3"/>
  <c r="AB140" i="3"/>
  <c r="Z141" i="3"/>
  <c r="AB125" i="3"/>
  <c r="Z125" i="3" s="1"/>
  <c r="Z126" i="3"/>
  <c r="AB114" i="3"/>
  <c r="Z114" i="3" s="1"/>
  <c r="Z115" i="3"/>
  <c r="AB106" i="3"/>
  <c r="Z108" i="3"/>
  <c r="AB249" i="3"/>
  <c r="Z250" i="3"/>
  <c r="AB368" i="3"/>
  <c r="Z369" i="3"/>
  <c r="AB433" i="3"/>
  <c r="Z433" i="3" s="1"/>
  <c r="Z434" i="3"/>
  <c r="AB422" i="3"/>
  <c r="Z422" i="3" s="1"/>
  <c r="Z423" i="3"/>
  <c r="AB404" i="3"/>
  <c r="Z405" i="3"/>
  <c r="AB388" i="3"/>
  <c r="Z389" i="3"/>
  <c r="AB371" i="3"/>
  <c r="Z372" i="3"/>
  <c r="AB343" i="3"/>
  <c r="Z344" i="3"/>
  <c r="AB327" i="3"/>
  <c r="Z327" i="3" s="1"/>
  <c r="Z328" i="3"/>
  <c r="AB311" i="3"/>
  <c r="Z311" i="3" s="1"/>
  <c r="Z312" i="3"/>
  <c r="AB286" i="3"/>
  <c r="Z287" i="3"/>
  <c r="AB267" i="3"/>
  <c r="Z268" i="3"/>
  <c r="AB234" i="3"/>
  <c r="Z235" i="3"/>
  <c r="AB225" i="3"/>
  <c r="Z226" i="3"/>
  <c r="AB206" i="3"/>
  <c r="Z207" i="3"/>
  <c r="AB169" i="3"/>
  <c r="Z170" i="3"/>
  <c r="AB137" i="3"/>
  <c r="Z138" i="3"/>
  <c r="AB123" i="3"/>
  <c r="Z123" i="3" s="1"/>
  <c r="Z124" i="3"/>
  <c r="AB112" i="3"/>
  <c r="Z112" i="3" s="1"/>
  <c r="Z113" i="3"/>
  <c r="AB274" i="3"/>
  <c r="Z275" i="3"/>
  <c r="AB447" i="3"/>
  <c r="Z448" i="3"/>
  <c r="AB430" i="3"/>
  <c r="Z431" i="3"/>
  <c r="AB420" i="3"/>
  <c r="Z420" i="3" s="1"/>
  <c r="Z421" i="3"/>
  <c r="AB384" i="3"/>
  <c r="Z385" i="3"/>
  <c r="AB359" i="3"/>
  <c r="Z360" i="3"/>
  <c r="AB351" i="3"/>
  <c r="Z351" i="3" s="1"/>
  <c r="Z352" i="3"/>
  <c r="AB340" i="3"/>
  <c r="Z341" i="3"/>
  <c r="AB325" i="3"/>
  <c r="Z325" i="3" s="1"/>
  <c r="Z326" i="3"/>
  <c r="AB307" i="3"/>
  <c r="Z308" i="3"/>
  <c r="AB301" i="3"/>
  <c r="Z302" i="3"/>
  <c r="AB298" i="3"/>
  <c r="Z299" i="3"/>
  <c r="AB252" i="3"/>
  <c r="Z253" i="3"/>
  <c r="AB246" i="3"/>
  <c r="Z247" i="3"/>
  <c r="AB264" i="3"/>
  <c r="Z265" i="3"/>
  <c r="AB261" i="3"/>
  <c r="Z262" i="3"/>
  <c r="AB243" i="3"/>
  <c r="Z244" i="3"/>
  <c r="AB231" i="3"/>
  <c r="Z232" i="3"/>
  <c r="AB215" i="3"/>
  <c r="Z216" i="3"/>
  <c r="AB221" i="3"/>
  <c r="Z222" i="3"/>
  <c r="AB218" i="3"/>
  <c r="Z219" i="3"/>
  <c r="AB203" i="3"/>
  <c r="Z204" i="3"/>
  <c r="AB166" i="3"/>
  <c r="Z167" i="3"/>
  <c r="AB133" i="3"/>
  <c r="Z134" i="3"/>
  <c r="AB121" i="3"/>
  <c r="Z121" i="3" s="1"/>
  <c r="Z122" i="3"/>
  <c r="AB104" i="3"/>
  <c r="Z105" i="3"/>
  <c r="AB277" i="3"/>
  <c r="Z278" i="3"/>
  <c r="AB443" i="3"/>
  <c r="Z444" i="3"/>
  <c r="AB438" i="3"/>
  <c r="Z439" i="3"/>
  <c r="AB427" i="3"/>
  <c r="Z427" i="3" s="1"/>
  <c r="Z428" i="3"/>
  <c r="AB411" i="3"/>
  <c r="Z412" i="3"/>
  <c r="AB380" i="3"/>
  <c r="Z381" i="3"/>
  <c r="AB356" i="3"/>
  <c r="Z356" i="3" s="1"/>
  <c r="Z357" i="3"/>
  <c r="AB349" i="3"/>
  <c r="Z349" i="3" s="1"/>
  <c r="Z350" i="3"/>
  <c r="AB332" i="3"/>
  <c r="Z333" i="3"/>
  <c r="AB322" i="3"/>
  <c r="Z323" i="3"/>
  <c r="AB292" i="3"/>
  <c r="Z293" i="3"/>
  <c r="AB240" i="3"/>
  <c r="Z241" i="3"/>
  <c r="AB228" i="3"/>
  <c r="Z229" i="3"/>
  <c r="AB212" i="3"/>
  <c r="Z213" i="3"/>
  <c r="AB200" i="3"/>
  <c r="Z201" i="3"/>
  <c r="AB185" i="3"/>
  <c r="Z186" i="3"/>
  <c r="AB181" i="3"/>
  <c r="Z182" i="3"/>
  <c r="AB178" i="3"/>
  <c r="Z179" i="3"/>
  <c r="AB162" i="3"/>
  <c r="Z163" i="3"/>
  <c r="AB144" i="3"/>
  <c r="Z145" i="3"/>
  <c r="AB128" i="3"/>
  <c r="Z129" i="3"/>
  <c r="AB116" i="3"/>
  <c r="Z116" i="3" s="1"/>
  <c r="Z117" i="3"/>
  <c r="AB283" i="3"/>
  <c r="Z284" i="3"/>
  <c r="AW198" i="3"/>
  <c r="BU269" i="3"/>
  <c r="BR198" i="3"/>
  <c r="AE198" i="3"/>
  <c r="AW269" i="3"/>
  <c r="AZ198" i="3"/>
  <c r="BR269" i="3"/>
  <c r="AE269" i="3"/>
  <c r="BU198" i="3"/>
  <c r="AZ269" i="3"/>
  <c r="AY245" i="1"/>
  <c r="CB50" i="1"/>
  <c r="CB54" i="3" s="1"/>
  <c r="AY443" i="1"/>
  <c r="BU33" i="1"/>
  <c r="BT291" i="1"/>
  <c r="AY381" i="1"/>
  <c r="BG381" i="1" s="1"/>
  <c r="BO381" i="1" s="1"/>
  <c r="BQ378" i="1"/>
  <c r="BN378" i="1"/>
  <c r="BN308" i="3" s="1"/>
  <c r="BN307" i="3" s="1"/>
  <c r="BN306" i="3" s="1"/>
  <c r="BQ382" i="1"/>
  <c r="BO382" i="1"/>
  <c r="BQ412" i="1"/>
  <c r="BN412" i="1"/>
  <c r="BQ419" i="1"/>
  <c r="BN419" i="1"/>
  <c r="BO441" i="1"/>
  <c r="BQ441" i="1"/>
  <c r="BN450" i="1"/>
  <c r="BQ450" i="1"/>
  <c r="BO468" i="1"/>
  <c r="BQ468" i="1"/>
  <c r="CL398" i="1"/>
  <c r="CJ398" i="1"/>
  <c r="CL412" i="1"/>
  <c r="CI412" i="1"/>
  <c r="CL419" i="1"/>
  <c r="CI419" i="1"/>
  <c r="CL426" i="1"/>
  <c r="CI426" i="1"/>
  <c r="CJ441" i="1"/>
  <c r="CL441" i="1"/>
  <c r="CI450" i="1"/>
  <c r="CL450" i="1"/>
  <c r="CJ468" i="1"/>
  <c r="CL468" i="1"/>
  <c r="BQ437" i="1"/>
  <c r="BP437" i="1"/>
  <c r="BO462" i="1"/>
  <c r="BQ462" i="1"/>
  <c r="CL378" i="1"/>
  <c r="CI378" i="1"/>
  <c r="CI308" i="3" s="1"/>
  <c r="CI307" i="3" s="1"/>
  <c r="CI306" i="3" s="1"/>
  <c r="CL396" i="1"/>
  <c r="CJ396" i="1"/>
  <c r="CK437" i="1"/>
  <c r="CL437" i="1"/>
  <c r="CJ445" i="1"/>
  <c r="CL445" i="1"/>
  <c r="CJ462" i="1"/>
  <c r="CL462" i="1"/>
  <c r="BQ393" i="1"/>
  <c r="BO393" i="1"/>
  <c r="BQ403" i="1"/>
  <c r="BN403" i="1"/>
  <c r="BO460" i="1"/>
  <c r="BQ460" i="1"/>
  <c r="BP474" i="1"/>
  <c r="BQ474" i="1"/>
  <c r="CL393" i="1"/>
  <c r="CJ393" i="1"/>
  <c r="CL403" i="1"/>
  <c r="CI403" i="1"/>
  <c r="CJ434" i="1"/>
  <c r="CL434" i="1"/>
  <c r="CJ460" i="1"/>
  <c r="CL460" i="1"/>
  <c r="CK474" i="1"/>
  <c r="CL474" i="1"/>
  <c r="BQ418" i="1"/>
  <c r="BN418" i="1"/>
  <c r="BQ422" i="1"/>
  <c r="BN422" i="1"/>
  <c r="BO471" i="1"/>
  <c r="BQ471" i="1"/>
  <c r="BO445" i="1"/>
  <c r="BQ445" i="1"/>
  <c r="CL400" i="1"/>
  <c r="CJ400" i="1"/>
  <c r="CL418" i="1"/>
  <c r="CI418" i="1"/>
  <c r="CL422" i="1"/>
  <c r="CI422" i="1"/>
  <c r="CL432" i="1"/>
  <c r="CJ432" i="1"/>
  <c r="CJ454" i="1"/>
  <c r="CL454" i="1"/>
  <c r="AW223" i="3"/>
  <c r="BR223" i="3"/>
  <c r="AE223" i="3"/>
  <c r="AZ223" i="3"/>
  <c r="BU223" i="3"/>
  <c r="BQ53" i="1"/>
  <c r="BP53" i="1"/>
  <c r="BQ95" i="1"/>
  <c r="BO95" i="1"/>
  <c r="BQ141" i="1"/>
  <c r="BO141" i="1"/>
  <c r="BQ192" i="1"/>
  <c r="BN192" i="1"/>
  <c r="BQ203" i="1"/>
  <c r="BO203" i="1"/>
  <c r="BQ211" i="1"/>
  <c r="BO211" i="1"/>
  <c r="BQ235" i="1"/>
  <c r="BO235" i="1"/>
  <c r="BQ258" i="1"/>
  <c r="BO258" i="1"/>
  <c r="BQ268" i="1"/>
  <c r="BO268" i="1"/>
  <c r="BQ283" i="1"/>
  <c r="BN283" i="1"/>
  <c r="CJ96" i="3"/>
  <c r="CJ95" i="3" s="1"/>
  <c r="CJ94" i="3" s="1"/>
  <c r="CL105" i="1"/>
  <c r="CI105" i="1"/>
  <c r="CL138" i="1"/>
  <c r="CJ138" i="1"/>
  <c r="CL187" i="1"/>
  <c r="CI187" i="1"/>
  <c r="CL201" i="1"/>
  <c r="CJ201" i="1"/>
  <c r="CL208" i="1"/>
  <c r="CK208" i="1"/>
  <c r="CL230" i="1"/>
  <c r="CJ230" i="1"/>
  <c r="CL258" i="1"/>
  <c r="CJ258" i="1"/>
  <c r="CL268" i="1"/>
  <c r="CJ268" i="1"/>
  <c r="CL311" i="1"/>
  <c r="CI311" i="1"/>
  <c r="BQ37" i="1"/>
  <c r="BO37" i="1"/>
  <c r="BQ70" i="1"/>
  <c r="BO70" i="1"/>
  <c r="BQ93" i="1"/>
  <c r="BO93" i="1"/>
  <c r="BQ105" i="1"/>
  <c r="BN105" i="1"/>
  <c r="BQ138" i="1"/>
  <c r="BO138" i="1"/>
  <c r="BQ187" i="1"/>
  <c r="BN187" i="1"/>
  <c r="BQ201" i="1"/>
  <c r="BO201" i="1"/>
  <c r="BQ208" i="1"/>
  <c r="BP208" i="1"/>
  <c r="BQ230" i="1"/>
  <c r="BO230" i="1"/>
  <c r="BQ265" i="1"/>
  <c r="BO265" i="1"/>
  <c r="BQ314" i="1"/>
  <c r="BO314" i="1"/>
  <c r="BQ326" i="1"/>
  <c r="BO326" i="1"/>
  <c r="BQ357" i="1"/>
  <c r="BO357" i="1"/>
  <c r="CI117" i="3"/>
  <c r="CI116" i="3" s="1"/>
  <c r="CI111" i="3" s="1"/>
  <c r="CI110" i="3" s="1"/>
  <c r="CI109" i="3" s="1"/>
  <c r="CL100" i="1"/>
  <c r="CJ100" i="1"/>
  <c r="CL116" i="1"/>
  <c r="CJ116" i="1"/>
  <c r="CL134" i="1"/>
  <c r="CJ134" i="1"/>
  <c r="CL178" i="1"/>
  <c r="CJ178" i="1"/>
  <c r="CL198" i="1"/>
  <c r="CJ198" i="1"/>
  <c r="CL206" i="1"/>
  <c r="CK206" i="1"/>
  <c r="CL239" i="1"/>
  <c r="CI239" i="1"/>
  <c r="CL265" i="1"/>
  <c r="CJ265" i="1"/>
  <c r="CL295" i="1"/>
  <c r="CJ295" i="1"/>
  <c r="CL357" i="1"/>
  <c r="CJ357" i="1"/>
  <c r="BQ67" i="1"/>
  <c r="BO67" i="1"/>
  <c r="BQ76" i="1"/>
  <c r="BO76" i="1"/>
  <c r="BQ88" i="1"/>
  <c r="BN88" i="1"/>
  <c r="BQ100" i="1"/>
  <c r="BO100" i="1"/>
  <c r="BQ116" i="1"/>
  <c r="BO116" i="1"/>
  <c r="BQ134" i="1"/>
  <c r="BO134" i="1"/>
  <c r="BQ178" i="1"/>
  <c r="BO178" i="1"/>
  <c r="BQ198" i="1"/>
  <c r="BO198" i="1"/>
  <c r="BQ206" i="1"/>
  <c r="BP206" i="1"/>
  <c r="BQ263" i="1"/>
  <c r="BO263" i="1"/>
  <c r="BQ273" i="1"/>
  <c r="BP273" i="1"/>
  <c r="BQ341" i="1"/>
  <c r="BN341" i="1"/>
  <c r="CJ36" i="3"/>
  <c r="CJ35" i="3" s="1"/>
  <c r="CJ34" i="3" s="1"/>
  <c r="CJ31" i="1"/>
  <c r="CJ30" i="1" s="1"/>
  <c r="CJ48" i="3"/>
  <c r="CJ47" i="3" s="1"/>
  <c r="CJ46" i="3" s="1"/>
  <c r="CI87" i="3"/>
  <c r="CI86" i="3" s="1"/>
  <c r="CI85" i="3" s="1"/>
  <c r="CK115" i="3"/>
  <c r="CK114" i="3" s="1"/>
  <c r="CL112" i="1"/>
  <c r="CJ112" i="1"/>
  <c r="CL147" i="1"/>
  <c r="CJ147" i="1"/>
  <c r="CL195" i="1"/>
  <c r="CJ195" i="1"/>
  <c r="CL273" i="1"/>
  <c r="CK273" i="1"/>
  <c r="CL289" i="1"/>
  <c r="CJ289" i="1"/>
  <c r="CL292" i="1"/>
  <c r="CJ292" i="1"/>
  <c r="CL314" i="1"/>
  <c r="CJ314" i="1"/>
  <c r="CL326" i="1"/>
  <c r="CJ326" i="1"/>
  <c r="BQ32" i="1"/>
  <c r="BO32" i="1"/>
  <c r="BQ44" i="1"/>
  <c r="BO44" i="1"/>
  <c r="BQ57" i="1"/>
  <c r="BN57" i="1"/>
  <c r="BQ61" i="1"/>
  <c r="BN61" i="1"/>
  <c r="BQ64" i="1"/>
  <c r="BO64" i="1"/>
  <c r="BQ97" i="1"/>
  <c r="BO97" i="1"/>
  <c r="BQ112" i="1"/>
  <c r="BO112" i="1"/>
  <c r="BQ128" i="1"/>
  <c r="BO128" i="1"/>
  <c r="BQ147" i="1"/>
  <c r="BO147" i="1"/>
  <c r="BQ271" i="1"/>
  <c r="BP271" i="1"/>
  <c r="BQ286" i="1"/>
  <c r="BO286" i="1"/>
  <c r="BQ311" i="1"/>
  <c r="BN311" i="1"/>
  <c r="CK57" i="3"/>
  <c r="CK56" i="3" s="1"/>
  <c r="CK55" i="3" s="1"/>
  <c r="CK13" i="3" s="1"/>
  <c r="CJ99" i="3"/>
  <c r="CJ98" i="3" s="1"/>
  <c r="CJ97" i="3" s="1"/>
  <c r="CK113" i="3"/>
  <c r="CK112" i="3" s="1"/>
  <c r="CL109" i="1"/>
  <c r="CJ109" i="1"/>
  <c r="CL192" i="1"/>
  <c r="CI192" i="1"/>
  <c r="CL203" i="1"/>
  <c r="CJ203" i="1"/>
  <c r="CL235" i="1"/>
  <c r="CJ235" i="1"/>
  <c r="CL260" i="1"/>
  <c r="CJ260" i="1"/>
  <c r="CL271" i="1"/>
  <c r="CK271" i="1"/>
  <c r="CL286" i="1"/>
  <c r="CJ286" i="1"/>
  <c r="CL341" i="1"/>
  <c r="CI341" i="1"/>
  <c r="CI253" i="3"/>
  <c r="CI252" i="3" s="1"/>
  <c r="CI251" i="3" s="1"/>
  <c r="BQ251" i="1"/>
  <c r="BO251" i="1"/>
  <c r="AT275" i="3"/>
  <c r="AT274" i="3" s="1"/>
  <c r="AT273" i="3" s="1"/>
  <c r="AV175" i="1"/>
  <c r="BF216" i="3"/>
  <c r="BF215" i="3" s="1"/>
  <c r="BQ301" i="1"/>
  <c r="CB213" i="3"/>
  <c r="CL213" i="3" s="1"/>
  <c r="CL298" i="1"/>
  <c r="CB235" i="3"/>
  <c r="CB234" i="3" s="1"/>
  <c r="CL320" i="1"/>
  <c r="CB290" i="3"/>
  <c r="CL290" i="3" s="1"/>
  <c r="CL360" i="1"/>
  <c r="CA216" i="3"/>
  <c r="CA215" i="3" s="1"/>
  <c r="CL301" i="1"/>
  <c r="CB232" i="3"/>
  <c r="CL232" i="3" s="1"/>
  <c r="CL317" i="1"/>
  <c r="AS284" i="3"/>
  <c r="AS283" i="3" s="1"/>
  <c r="AS282" i="3" s="1"/>
  <c r="AV187" i="1"/>
  <c r="BG51" i="3"/>
  <c r="BQ51" i="3" s="1"/>
  <c r="BQ47" i="1"/>
  <c r="AT278" i="3"/>
  <c r="AT277" i="3" s="1"/>
  <c r="AT276" i="3" s="1"/>
  <c r="AV178" i="1"/>
  <c r="CA253" i="3"/>
  <c r="CL253" i="3" s="1"/>
  <c r="CL338" i="1"/>
  <c r="CB212" i="3"/>
  <c r="BU9" i="3"/>
  <c r="BU8" i="3" s="1"/>
  <c r="BU7" i="3" s="1"/>
  <c r="AX9" i="3"/>
  <c r="AX8" i="3" s="1"/>
  <c r="AX7" i="3" s="1"/>
  <c r="BS9" i="3"/>
  <c r="BS8" i="3" s="1"/>
  <c r="BS7" i="3" s="1"/>
  <c r="AW9" i="3"/>
  <c r="AW8" i="3" s="1"/>
  <c r="AW7" i="3" s="1"/>
  <c r="BR9" i="3"/>
  <c r="BR8" i="3" s="1"/>
  <c r="BR7" i="3" s="1"/>
  <c r="AE9" i="3"/>
  <c r="AE8" i="3" s="1"/>
  <c r="AE7" i="3" s="1"/>
  <c r="AE4" i="3"/>
  <c r="AZ9" i="3"/>
  <c r="AZ8" i="3" s="1"/>
  <c r="AZ7" i="3" s="1"/>
  <c r="AC9" i="3"/>
  <c r="AC8" i="3" s="1"/>
  <c r="AC7" i="3" s="1"/>
  <c r="AE154" i="3"/>
  <c r="AC154" i="3"/>
  <c r="BU299" i="1"/>
  <c r="CC299" i="1" s="1"/>
  <c r="CK299" i="1" s="1"/>
  <c r="BS425" i="1"/>
  <c r="AX33" i="1"/>
  <c r="BS33" i="1"/>
  <c r="BT285" i="1"/>
  <c r="BT284" i="1" s="1"/>
  <c r="CB284" i="1" s="1"/>
  <c r="CJ284" i="1" s="1"/>
  <c r="BT316" i="1"/>
  <c r="BT315" i="1" s="1"/>
  <c r="CB315" i="1" s="1"/>
  <c r="CJ315" i="1" s="1"/>
  <c r="BT327" i="1"/>
  <c r="CB327" i="1" s="1"/>
  <c r="CJ327" i="1" s="1"/>
  <c r="BT345" i="1"/>
  <c r="CB345" i="1" s="1"/>
  <c r="CJ345" i="1" s="1"/>
  <c r="BH34" i="1"/>
  <c r="AZ33" i="1"/>
  <c r="AJ99" i="3"/>
  <c r="AR99" i="3" s="1"/>
  <c r="AR98" i="3" s="1"/>
  <c r="AR97" i="3" s="1"/>
  <c r="AR84" i="3" s="1"/>
  <c r="BR164" i="3"/>
  <c r="AE164" i="3"/>
  <c r="AZ164" i="3"/>
  <c r="AC164" i="3"/>
  <c r="BU164" i="3"/>
  <c r="AX164" i="3"/>
  <c r="BS164" i="3"/>
  <c r="AW164" i="3"/>
  <c r="AZ37" i="3"/>
  <c r="AC37" i="3"/>
  <c r="AC13" i="3" s="1"/>
  <c r="BR37" i="3"/>
  <c r="BR13" i="3" s="1"/>
  <c r="AE37" i="3"/>
  <c r="BU37" i="3"/>
  <c r="AX37" i="3"/>
  <c r="AX13" i="3" s="1"/>
  <c r="BS37" i="3"/>
  <c r="BS13" i="3" s="1"/>
  <c r="AW37" i="3"/>
  <c r="AW13" i="3" s="1"/>
  <c r="BU154" i="3"/>
  <c r="AX154" i="3"/>
  <c r="BS154" i="3"/>
  <c r="AW154" i="3"/>
  <c r="BR154" i="3"/>
  <c r="AZ154" i="3"/>
  <c r="BF79" i="1"/>
  <c r="BN79" i="1" s="1"/>
  <c r="CA79" i="1"/>
  <c r="BT111" i="1"/>
  <c r="BT110" i="1" s="1"/>
  <c r="CB110" i="1" s="1"/>
  <c r="CJ110" i="1" s="1"/>
  <c r="CA408" i="1"/>
  <c r="CA385" i="3" s="1"/>
  <c r="AY313" i="1"/>
  <c r="AY312" i="1" s="1"/>
  <c r="BG312" i="1" s="1"/>
  <c r="BO312" i="1" s="1"/>
  <c r="AY140" i="1"/>
  <c r="AY139" i="1" s="1"/>
  <c r="BG139" i="1" s="1"/>
  <c r="BO139" i="1" s="1"/>
  <c r="BT267" i="1"/>
  <c r="CB267" i="1" s="1"/>
  <c r="CJ267" i="1" s="1"/>
  <c r="BT453" i="1"/>
  <c r="CB453" i="1" s="1"/>
  <c r="CJ453" i="1" s="1"/>
  <c r="BS449" i="1"/>
  <c r="BS448" i="1" s="1"/>
  <c r="AX155" i="1"/>
  <c r="BS411" i="1"/>
  <c r="BS410" i="1" s="1"/>
  <c r="BT264" i="1"/>
  <c r="CB264" i="1" s="1"/>
  <c r="CJ264" i="1" s="1"/>
  <c r="AL278" i="3"/>
  <c r="BG31" i="1"/>
  <c r="BG36" i="3"/>
  <c r="BG48" i="3"/>
  <c r="BF61" i="3"/>
  <c r="BF87" i="3"/>
  <c r="BG90" i="3"/>
  <c r="AZ85" i="1"/>
  <c r="BH85" i="1" s="1"/>
  <c r="BP85" i="1" s="1"/>
  <c r="BH86" i="1"/>
  <c r="BG126" i="3"/>
  <c r="BG141" i="3"/>
  <c r="BG157" i="3"/>
  <c r="AX176" i="1"/>
  <c r="BF176" i="1" s="1"/>
  <c r="BN176" i="1" s="1"/>
  <c r="BF177" i="1"/>
  <c r="BN177" i="1" s="1"/>
  <c r="AZ185" i="1"/>
  <c r="BH185" i="1" s="1"/>
  <c r="BP185" i="1" s="1"/>
  <c r="BH186" i="1"/>
  <c r="BP186" i="1" s="1"/>
  <c r="BF341" i="3"/>
  <c r="BG352" i="3"/>
  <c r="AY412" i="3"/>
  <c r="AY411" i="3" s="1"/>
  <c r="AY410" i="3" s="1"/>
  <c r="AY406" i="3" s="1"/>
  <c r="BG246" i="1"/>
  <c r="BG426" i="3"/>
  <c r="BH436" i="3"/>
  <c r="AY288" i="1"/>
  <c r="AY287" i="1" s="1"/>
  <c r="BG287" i="1" s="1"/>
  <c r="BO287" i="1" s="1"/>
  <c r="BG289" i="1"/>
  <c r="BF256" i="3"/>
  <c r="BG229" i="3"/>
  <c r="AY395" i="1"/>
  <c r="BG395" i="1" s="1"/>
  <c r="BO395" i="1" s="1"/>
  <c r="BG396" i="1"/>
  <c r="AX407" i="1"/>
  <c r="AX406" i="1" s="1"/>
  <c r="BF408" i="1"/>
  <c r="BH70" i="3"/>
  <c r="BG12" i="3"/>
  <c r="BG73" i="3"/>
  <c r="BG76" i="3"/>
  <c r="BG108" i="3"/>
  <c r="BQ108" i="3" s="1"/>
  <c r="BT40" i="1"/>
  <c r="CB40" i="1" s="1"/>
  <c r="CJ40" i="1" s="1"/>
  <c r="CB41" i="1"/>
  <c r="CJ41" i="1" s="1"/>
  <c r="BT66" i="1"/>
  <c r="BT65" i="1" s="1"/>
  <c r="CB65" i="1" s="1"/>
  <c r="CJ65" i="1" s="1"/>
  <c r="CB67" i="1"/>
  <c r="CJ67" i="1" s="1"/>
  <c r="CQ76" i="1"/>
  <c r="CB76" i="1"/>
  <c r="CJ76" i="1" s="1"/>
  <c r="CA117" i="3"/>
  <c r="CB129" i="3"/>
  <c r="BT140" i="1"/>
  <c r="BT139" i="1" s="1"/>
  <c r="CB139" i="1" s="1"/>
  <c r="CJ139" i="1" s="1"/>
  <c r="CB141" i="1"/>
  <c r="BS176" i="1"/>
  <c r="CA176" i="1" s="1"/>
  <c r="CI176" i="1" s="1"/>
  <c r="CA177" i="1"/>
  <c r="CI177" i="1" s="1"/>
  <c r="CA341" i="3"/>
  <c r="CB352" i="3"/>
  <c r="BT229" i="1"/>
  <c r="BT228" i="1" s="1"/>
  <c r="BT250" i="1"/>
  <c r="BT249" i="1" s="1"/>
  <c r="BT248" i="1" s="1"/>
  <c r="CB251" i="1"/>
  <c r="CC436" i="3"/>
  <c r="CA256" i="3"/>
  <c r="CB229" i="3"/>
  <c r="CB287" i="3"/>
  <c r="CA308" i="3"/>
  <c r="CB326" i="3"/>
  <c r="CA401" i="3"/>
  <c r="CL401" i="3" s="1"/>
  <c r="CA405" i="3"/>
  <c r="CB67" i="3"/>
  <c r="CB73" i="3"/>
  <c r="AL275" i="3"/>
  <c r="AY40" i="1"/>
  <c r="BG40" i="1" s="1"/>
  <c r="BO40" i="1" s="1"/>
  <c r="BG41" i="1"/>
  <c r="BH57" i="3"/>
  <c r="AY72" i="1"/>
  <c r="BG72" i="1" s="1"/>
  <c r="BO72" i="1" s="1"/>
  <c r="BG73" i="1"/>
  <c r="AZ83" i="1"/>
  <c r="BH84" i="1"/>
  <c r="BG124" i="3"/>
  <c r="AY108" i="1"/>
  <c r="BG108" i="1" s="1"/>
  <c r="BO108" i="1" s="1"/>
  <c r="BG109" i="1"/>
  <c r="AY137" i="1"/>
  <c r="AY136" i="1" s="1"/>
  <c r="AX173" i="1"/>
  <c r="BF174" i="1"/>
  <c r="BN174" i="1" s="1"/>
  <c r="BF284" i="3"/>
  <c r="BG350" i="3"/>
  <c r="BH357" i="3"/>
  <c r="BG360" i="3"/>
  <c r="BG381" i="3"/>
  <c r="AY259" i="1"/>
  <c r="BG259" i="1" s="1"/>
  <c r="BO259" i="1" s="1"/>
  <c r="BG260" i="1"/>
  <c r="BH434" i="3"/>
  <c r="BG204" i="3"/>
  <c r="AY213" i="3"/>
  <c r="AY212" i="3" s="1"/>
  <c r="AY211" i="3" s="1"/>
  <c r="BG298" i="1"/>
  <c r="BO298" i="1" s="1"/>
  <c r="BO213" i="3" s="1"/>
  <c r="BO212" i="3" s="1"/>
  <c r="BO211" i="3" s="1"/>
  <c r="BF226" i="3"/>
  <c r="AY325" i="1"/>
  <c r="AX253" i="3"/>
  <c r="AX252" i="3" s="1"/>
  <c r="AX251" i="3" s="1"/>
  <c r="BF338" i="1"/>
  <c r="BN338" i="1" s="1"/>
  <c r="BG323" i="3"/>
  <c r="BF333" i="3"/>
  <c r="AY433" i="1"/>
  <c r="BG433" i="1" s="1"/>
  <c r="BO433" i="1" s="1"/>
  <c r="BG434" i="1"/>
  <c r="BG10" i="3"/>
  <c r="BQ10" i="3" s="1"/>
  <c r="BT36" i="1"/>
  <c r="CB36" i="1" s="1"/>
  <c r="CJ36" i="1" s="1"/>
  <c r="CB37" i="1"/>
  <c r="CJ37" i="1" s="1"/>
  <c r="BT49" i="1"/>
  <c r="BT48" i="1" s="1"/>
  <c r="CB48" i="1" s="1"/>
  <c r="CJ48" i="1" s="1"/>
  <c r="BS56" i="1"/>
  <c r="BS55" i="1" s="1"/>
  <c r="CA57" i="1"/>
  <c r="CI57" i="1" s="1"/>
  <c r="CA87" i="3"/>
  <c r="BT63" i="1"/>
  <c r="BT62" i="1" s="1"/>
  <c r="CB62" i="1" s="1"/>
  <c r="CJ62" i="1" s="1"/>
  <c r="CB64" i="1"/>
  <c r="CJ64" i="1" s="1"/>
  <c r="CC115" i="3"/>
  <c r="BT96" i="1"/>
  <c r="CB96" i="1" s="1"/>
  <c r="CJ96" i="1" s="1"/>
  <c r="CB97" i="1"/>
  <c r="BT108" i="1"/>
  <c r="CB108" i="1" s="1"/>
  <c r="CJ108" i="1" s="1"/>
  <c r="CB167" i="3"/>
  <c r="BS173" i="1"/>
  <c r="CA174" i="1"/>
  <c r="CI174" i="1" s="1"/>
  <c r="CA284" i="3"/>
  <c r="CB350" i="3"/>
  <c r="CC357" i="3"/>
  <c r="CB381" i="3"/>
  <c r="BT245" i="1"/>
  <c r="BT244" i="1" s="1"/>
  <c r="CB246" i="1"/>
  <c r="CC434" i="3"/>
  <c r="CB207" i="3"/>
  <c r="CB210" i="3"/>
  <c r="CA226" i="3"/>
  <c r="CB323" i="3"/>
  <c r="CA333" i="3"/>
  <c r="CA395" i="3"/>
  <c r="CA402" i="3"/>
  <c r="CL402" i="3" s="1"/>
  <c r="CB65" i="3"/>
  <c r="CB12" i="3"/>
  <c r="BG41" i="3"/>
  <c r="AY49" i="1"/>
  <c r="AY48" i="1" s="1"/>
  <c r="BG48" i="1" s="1"/>
  <c r="BO48" i="1" s="1"/>
  <c r="BG50" i="1"/>
  <c r="BG96" i="3"/>
  <c r="BG122" i="3"/>
  <c r="BF134" i="3"/>
  <c r="BG176" i="3"/>
  <c r="BG278" i="3"/>
  <c r="BG347" i="3"/>
  <c r="BH355" i="3"/>
  <c r="BG376" i="3"/>
  <c r="BG421" i="3"/>
  <c r="BG431" i="3"/>
  <c r="BF201" i="3"/>
  <c r="AY294" i="1"/>
  <c r="AY293" i="1" s="1"/>
  <c r="BG293" i="1" s="1"/>
  <c r="BO293" i="1" s="1"/>
  <c r="BG295" i="1"/>
  <c r="AY293" i="3"/>
  <c r="AY292" i="3" s="1"/>
  <c r="AY291" i="3" s="1"/>
  <c r="BG363" i="1"/>
  <c r="BO363" i="1" s="1"/>
  <c r="BO293" i="3" s="1"/>
  <c r="BO292" i="3" s="1"/>
  <c r="BO291" i="3" s="1"/>
  <c r="AY383" i="1"/>
  <c r="BG383" i="1" s="1"/>
  <c r="BO383" i="1" s="1"/>
  <c r="BG384" i="1"/>
  <c r="AY399" i="1"/>
  <c r="BG399" i="1" s="1"/>
  <c r="BO399" i="1" s="1"/>
  <c r="BG400" i="1"/>
  <c r="BF401" i="3"/>
  <c r="BQ401" i="3" s="1"/>
  <c r="BF405" i="3"/>
  <c r="AY431" i="1"/>
  <c r="BG431" i="1" s="1"/>
  <c r="BO431" i="1" s="1"/>
  <c r="BG432" i="1"/>
  <c r="AY453" i="1"/>
  <c r="BG453" i="1" s="1"/>
  <c r="BO453" i="1" s="1"/>
  <c r="BG454" i="1"/>
  <c r="AY467" i="1"/>
  <c r="AY466" i="1" s="1"/>
  <c r="AY470" i="1"/>
  <c r="AY469" i="1" s="1"/>
  <c r="BG469" i="1" s="1"/>
  <c r="BO469" i="1" s="1"/>
  <c r="BT34" i="1"/>
  <c r="CB35" i="1"/>
  <c r="CJ35" i="1" s="1"/>
  <c r="CC57" i="3"/>
  <c r="CB99" i="3"/>
  <c r="CC113" i="3"/>
  <c r="BT94" i="1"/>
  <c r="CB94" i="1" s="1"/>
  <c r="CJ94" i="1" s="1"/>
  <c r="CB95" i="1"/>
  <c r="CJ95" i="1" s="1"/>
  <c r="CB145" i="3"/>
  <c r="CB163" i="3"/>
  <c r="CB278" i="3"/>
  <c r="CB347" i="3"/>
  <c r="CC355" i="3"/>
  <c r="CB376" i="3"/>
  <c r="CB423" i="3"/>
  <c r="CQ263" i="1"/>
  <c r="CB263" i="1"/>
  <c r="CB428" i="3"/>
  <c r="CB431" i="3"/>
  <c r="BS201" i="3"/>
  <c r="BS200" i="3" s="1"/>
  <c r="BS199" i="3" s="1"/>
  <c r="CA283" i="1"/>
  <c r="CB204" i="3"/>
  <c r="BU293" i="1"/>
  <c r="CC293" i="1" s="1"/>
  <c r="CK293" i="1" s="1"/>
  <c r="BT313" i="1"/>
  <c r="CB313" i="1" s="1"/>
  <c r="CJ313" i="1" s="1"/>
  <c r="CB241" i="3"/>
  <c r="BT383" i="1"/>
  <c r="CB383" i="1" s="1"/>
  <c r="CJ383" i="1" s="1"/>
  <c r="CB384" i="1"/>
  <c r="CB330" i="3"/>
  <c r="CA409" i="3"/>
  <c r="CB83" i="3"/>
  <c r="CB10" i="3"/>
  <c r="CL10" i="3" s="1"/>
  <c r="CC79" i="3"/>
  <c r="AK284" i="3"/>
  <c r="AY34" i="1"/>
  <c r="BG35" i="1"/>
  <c r="BG93" i="3"/>
  <c r="BG102" i="3"/>
  <c r="BF117" i="3"/>
  <c r="BG129" i="3"/>
  <c r="BG145" i="3"/>
  <c r="BG163" i="3"/>
  <c r="BG167" i="3"/>
  <c r="BG170" i="3"/>
  <c r="AY174" i="1"/>
  <c r="BG175" i="1"/>
  <c r="AY185" i="1"/>
  <c r="BG185" i="1" s="1"/>
  <c r="BO185" i="1" s="1"/>
  <c r="BG186" i="1"/>
  <c r="BO186" i="1" s="1"/>
  <c r="AY194" i="1"/>
  <c r="BG194" i="1" s="1"/>
  <c r="BO194" i="1" s="1"/>
  <c r="BG195" i="1"/>
  <c r="AY222" i="1"/>
  <c r="BG222" i="1" s="1"/>
  <c r="BO222" i="1" s="1"/>
  <c r="BG223" i="1"/>
  <c r="AY210" i="1"/>
  <c r="BG210" i="1" s="1"/>
  <c r="BO210" i="1" s="1"/>
  <c r="AX238" i="1"/>
  <c r="AX237" i="1" s="1"/>
  <c r="BF239" i="1"/>
  <c r="BG428" i="3"/>
  <c r="AY291" i="1"/>
  <c r="AY290" i="1" s="1"/>
  <c r="BG290" i="1" s="1"/>
  <c r="BO290" i="1" s="1"/>
  <c r="BG292" i="1"/>
  <c r="AY232" i="3"/>
  <c r="AY231" i="3" s="1"/>
  <c r="AY230" i="3" s="1"/>
  <c r="BG317" i="1"/>
  <c r="BO317" i="1" s="1"/>
  <c r="BO232" i="3" s="1"/>
  <c r="BO231" i="3" s="1"/>
  <c r="BO230" i="3" s="1"/>
  <c r="AY235" i="3"/>
  <c r="AY234" i="3" s="1"/>
  <c r="AY233" i="3" s="1"/>
  <c r="BG320" i="1"/>
  <c r="BO320" i="1" s="1"/>
  <c r="BO235" i="3" s="1"/>
  <c r="BO234" i="3" s="1"/>
  <c r="BO233" i="3" s="1"/>
  <c r="AY238" i="3"/>
  <c r="AY237" i="3" s="1"/>
  <c r="AY236" i="3" s="1"/>
  <c r="BG323" i="1"/>
  <c r="BO323" i="1" s="1"/>
  <c r="BO238" i="3" s="1"/>
  <c r="BO237" i="3" s="1"/>
  <c r="BO236" i="3" s="1"/>
  <c r="BG241" i="3"/>
  <c r="BG287" i="3"/>
  <c r="AY290" i="3"/>
  <c r="AY289" i="3" s="1"/>
  <c r="AY288" i="3" s="1"/>
  <c r="BG360" i="1"/>
  <c r="BO360" i="1" s="1"/>
  <c r="BO290" i="3" s="1"/>
  <c r="BO289" i="3" s="1"/>
  <c r="BO288" i="3" s="1"/>
  <c r="BF308" i="3"/>
  <c r="BG312" i="3"/>
  <c r="AY397" i="1"/>
  <c r="BG397" i="1" s="1"/>
  <c r="BO397" i="1" s="1"/>
  <c r="BG398" i="1"/>
  <c r="BF395" i="3"/>
  <c r="BF402" i="3"/>
  <c r="BQ402" i="3" s="1"/>
  <c r="AX425" i="1"/>
  <c r="AX424" i="1" s="1"/>
  <c r="BF426" i="1"/>
  <c r="BG83" i="3"/>
  <c r="BF444" i="3"/>
  <c r="BH79" i="3"/>
  <c r="CB31" i="1"/>
  <c r="CB30" i="1" s="1"/>
  <c r="CB36" i="3"/>
  <c r="CB48" i="3"/>
  <c r="CB47" i="1"/>
  <c r="CB96" i="3"/>
  <c r="BT92" i="1"/>
  <c r="CB92" i="1" s="1"/>
  <c r="CJ92" i="1" s="1"/>
  <c r="CB93" i="1"/>
  <c r="CJ93" i="1" s="1"/>
  <c r="CA134" i="3"/>
  <c r="CB138" i="3"/>
  <c r="CB141" i="3"/>
  <c r="BT127" i="1"/>
  <c r="CB127" i="1" s="1"/>
  <c r="CJ127" i="1" s="1"/>
  <c r="CB128" i="1"/>
  <c r="CB176" i="3"/>
  <c r="BT174" i="1"/>
  <c r="CB175" i="1"/>
  <c r="BT185" i="1"/>
  <c r="CB185" i="1" s="1"/>
  <c r="CJ185" i="1" s="1"/>
  <c r="CB186" i="1"/>
  <c r="CJ186" i="1" s="1"/>
  <c r="CB344" i="3"/>
  <c r="BT222" i="1"/>
  <c r="CB222" i="1" s="1"/>
  <c r="CJ222" i="1" s="1"/>
  <c r="CB223" i="1"/>
  <c r="CA389" i="3"/>
  <c r="CB421" i="3"/>
  <c r="BT238" i="3"/>
  <c r="BT237" i="3" s="1"/>
  <c r="BT236" i="3" s="1"/>
  <c r="CB323" i="1"/>
  <c r="CJ323" i="1" s="1"/>
  <c r="CJ238" i="3" s="1"/>
  <c r="CJ237" i="3" s="1"/>
  <c r="CJ236" i="3" s="1"/>
  <c r="BT293" i="3"/>
  <c r="BT292" i="3" s="1"/>
  <c r="BT291" i="3" s="1"/>
  <c r="CB363" i="1"/>
  <c r="CJ363" i="1" s="1"/>
  <c r="CJ293" i="3" s="1"/>
  <c r="CJ292" i="3" s="1"/>
  <c r="CJ291" i="3" s="1"/>
  <c r="BT381" i="1"/>
  <c r="CB381" i="1" s="1"/>
  <c r="CJ381" i="1" s="1"/>
  <c r="CB382" i="1"/>
  <c r="CB328" i="3"/>
  <c r="CC70" i="3"/>
  <c r="CB108" i="3"/>
  <c r="CL108" i="3" s="1"/>
  <c r="CA444" i="3"/>
  <c r="CB448" i="3"/>
  <c r="BT470" i="1"/>
  <c r="BT469" i="1" s="1"/>
  <c r="CB469" i="1" s="1"/>
  <c r="CJ469" i="1" s="1"/>
  <c r="CB471" i="1"/>
  <c r="BF34" i="1"/>
  <c r="AX45" i="1"/>
  <c r="BF45" i="1" s="1"/>
  <c r="BN45" i="1" s="1"/>
  <c r="BF46" i="1"/>
  <c r="BN46" i="1" s="1"/>
  <c r="AZ77" i="1"/>
  <c r="BH77" i="1" s="1"/>
  <c r="BP77" i="1" s="1"/>
  <c r="BH78" i="1"/>
  <c r="BP78" i="1" s="1"/>
  <c r="AZ91" i="1"/>
  <c r="BH92" i="1"/>
  <c r="BP92" i="1" s="1"/>
  <c r="AX132" i="1"/>
  <c r="BF132" i="1" s="1"/>
  <c r="BN132" i="1" s="1"/>
  <c r="BF133" i="1"/>
  <c r="BN133" i="1" s="1"/>
  <c r="AZ145" i="1"/>
  <c r="BH146" i="1"/>
  <c r="BP146" i="1" s="1"/>
  <c r="AX151" i="1"/>
  <c r="BF151" i="1" s="1"/>
  <c r="BN151" i="1" s="1"/>
  <c r="BF152" i="1"/>
  <c r="BN152" i="1" s="1"/>
  <c r="AY155" i="1"/>
  <c r="BG156" i="1"/>
  <c r="BO156" i="1" s="1"/>
  <c r="AX218" i="1"/>
  <c r="BF218" i="1" s="1"/>
  <c r="BN218" i="1" s="1"/>
  <c r="BF219" i="1"/>
  <c r="BN219" i="1" s="1"/>
  <c r="AY237" i="1"/>
  <c r="BG237" i="1" s="1"/>
  <c r="BO237" i="1" s="1"/>
  <c r="BG238" i="1"/>
  <c r="BO238" i="1" s="1"/>
  <c r="AX244" i="1"/>
  <c r="BF245" i="1"/>
  <c r="BN245" i="1" s="1"/>
  <c r="AX274" i="1"/>
  <c r="BF274" i="1" s="1"/>
  <c r="BN274" i="1" s="1"/>
  <c r="BF275" i="1"/>
  <c r="BN275" i="1" s="1"/>
  <c r="AZ62" i="1"/>
  <c r="BH62" i="1" s="1"/>
  <c r="BP62" i="1" s="1"/>
  <c r="BH63" i="1"/>
  <c r="BP63" i="1" s="1"/>
  <c r="AZ110" i="1"/>
  <c r="BH110" i="1" s="1"/>
  <c r="BP110" i="1" s="1"/>
  <c r="BH111" i="1"/>
  <c r="BP111" i="1" s="1"/>
  <c r="AZ126" i="1"/>
  <c r="BH127" i="1"/>
  <c r="BP127" i="1" s="1"/>
  <c r="AZ151" i="1"/>
  <c r="BH151" i="1" s="1"/>
  <c r="BP151" i="1" s="1"/>
  <c r="BH152" i="1"/>
  <c r="BP152" i="1" s="1"/>
  <c r="AX159" i="1"/>
  <c r="BF160" i="1"/>
  <c r="BN160" i="1" s="1"/>
  <c r="AZ190" i="1"/>
  <c r="BH190" i="1" s="1"/>
  <c r="BP190" i="1" s="1"/>
  <c r="BH191" i="1"/>
  <c r="BP191" i="1" s="1"/>
  <c r="AX199" i="1"/>
  <c r="BF199" i="1" s="1"/>
  <c r="BN199" i="1" s="1"/>
  <c r="BF200" i="1"/>
  <c r="BN200" i="1" s="1"/>
  <c r="AZ218" i="1"/>
  <c r="BH218" i="1" s="1"/>
  <c r="BP218" i="1" s="1"/>
  <c r="BH219" i="1"/>
  <c r="BP219" i="1" s="1"/>
  <c r="AY269" i="1"/>
  <c r="BG269" i="1" s="1"/>
  <c r="BO269" i="1" s="1"/>
  <c r="BG272" i="1"/>
  <c r="BO272" i="1" s="1"/>
  <c r="AZ305" i="1"/>
  <c r="BH305" i="1" s="1"/>
  <c r="BP305" i="1" s="1"/>
  <c r="BH306" i="1"/>
  <c r="BP306" i="1" s="1"/>
  <c r="AZ312" i="1"/>
  <c r="BH312" i="1" s="1"/>
  <c r="BP312" i="1" s="1"/>
  <c r="BH313" i="1"/>
  <c r="BP313" i="1" s="1"/>
  <c r="AX391" i="1"/>
  <c r="BF392" i="1"/>
  <c r="BN392" i="1" s="1"/>
  <c r="BU442" i="1"/>
  <c r="CC442" i="1" s="1"/>
  <c r="CK442" i="1" s="1"/>
  <c r="CC443" i="1"/>
  <c r="CK443" i="1" s="1"/>
  <c r="AZ48" i="1"/>
  <c r="BH48" i="1" s="1"/>
  <c r="BP48" i="1" s="1"/>
  <c r="BH49" i="1"/>
  <c r="BP49" i="1" s="1"/>
  <c r="AZ68" i="1"/>
  <c r="BH68" i="1" s="1"/>
  <c r="BP68" i="1" s="1"/>
  <c r="BH69" i="1"/>
  <c r="BP69" i="1" s="1"/>
  <c r="AX74" i="1"/>
  <c r="BF74" i="1" s="1"/>
  <c r="BN74" i="1" s="1"/>
  <c r="BF75" i="1"/>
  <c r="BN75" i="1" s="1"/>
  <c r="AZ103" i="1"/>
  <c r="BH104" i="1"/>
  <c r="BP104" i="1" s="1"/>
  <c r="AZ176" i="1"/>
  <c r="BH176" i="1" s="1"/>
  <c r="BP176" i="1" s="1"/>
  <c r="BH177" i="1"/>
  <c r="BP177" i="1" s="1"/>
  <c r="AZ196" i="1"/>
  <c r="BH196" i="1" s="1"/>
  <c r="BP196" i="1" s="1"/>
  <c r="BH197" i="1"/>
  <c r="BP197" i="1" s="1"/>
  <c r="AX221" i="1"/>
  <c r="BF221" i="1" s="1"/>
  <c r="BN221" i="1" s="1"/>
  <c r="BF222" i="1"/>
  <c r="BN222" i="1" s="1"/>
  <c r="AZ228" i="1"/>
  <c r="BH229" i="1"/>
  <c r="BP229" i="1" s="1"/>
  <c r="AY240" i="1"/>
  <c r="BG240" i="1" s="1"/>
  <c r="BO240" i="1" s="1"/>
  <c r="BG241" i="1"/>
  <c r="BO241" i="1" s="1"/>
  <c r="AZ256" i="1"/>
  <c r="BH257" i="1"/>
  <c r="BP257" i="1" s="1"/>
  <c r="AZ42" i="1"/>
  <c r="BH42" i="1" s="1"/>
  <c r="BP42" i="1" s="1"/>
  <c r="BH43" i="1"/>
  <c r="BP43" i="1" s="1"/>
  <c r="AX51" i="1"/>
  <c r="BF51" i="1" s="1"/>
  <c r="BN51" i="1" s="1"/>
  <c r="BF52" i="1"/>
  <c r="BN52" i="1" s="1"/>
  <c r="AZ55" i="1"/>
  <c r="BH56" i="1"/>
  <c r="BP56" i="1" s="1"/>
  <c r="AZ59" i="1"/>
  <c r="BH60" i="1"/>
  <c r="BP60" i="1" s="1"/>
  <c r="AX71" i="1"/>
  <c r="BF71" i="1" s="1"/>
  <c r="BN71" i="1" s="1"/>
  <c r="BF72" i="1"/>
  <c r="BN72" i="1" s="1"/>
  <c r="AX107" i="1"/>
  <c r="BF107" i="1" s="1"/>
  <c r="BN107" i="1" s="1"/>
  <c r="BF108" i="1"/>
  <c r="BN108" i="1" s="1"/>
  <c r="AY148" i="1"/>
  <c r="BG148" i="1" s="1"/>
  <c r="BO148" i="1" s="1"/>
  <c r="BG149" i="1"/>
  <c r="BO149" i="1" s="1"/>
  <c r="AY165" i="1"/>
  <c r="BG165" i="1" s="1"/>
  <c r="BO165" i="1" s="1"/>
  <c r="BG166" i="1"/>
  <c r="BO166" i="1" s="1"/>
  <c r="AY212" i="1"/>
  <c r="BG212" i="1" s="1"/>
  <c r="BO212" i="1" s="1"/>
  <c r="BG213" i="1"/>
  <c r="BO213" i="1" s="1"/>
  <c r="AX233" i="1"/>
  <c r="BF234" i="1"/>
  <c r="BN234" i="1" s="1"/>
  <c r="AZ244" i="1"/>
  <c r="BH245" i="1"/>
  <c r="BP245" i="1" s="1"/>
  <c r="AZ261" i="1"/>
  <c r="BH261" i="1" s="1"/>
  <c r="BP261" i="1" s="1"/>
  <c r="BH262" i="1"/>
  <c r="BP262" i="1" s="1"/>
  <c r="AX269" i="1"/>
  <c r="BF269" i="1" s="1"/>
  <c r="BN269" i="1" s="1"/>
  <c r="BF270" i="1"/>
  <c r="BN270" i="1" s="1"/>
  <c r="AZ274" i="1"/>
  <c r="BH274" i="1" s="1"/>
  <c r="BP274" i="1" s="1"/>
  <c r="BH275" i="1"/>
  <c r="BP275" i="1" s="1"/>
  <c r="AX284" i="1"/>
  <c r="BF284" i="1" s="1"/>
  <c r="BN284" i="1" s="1"/>
  <c r="BF285" i="1"/>
  <c r="BN285" i="1" s="1"/>
  <c r="AZ287" i="1"/>
  <c r="BH287" i="1" s="1"/>
  <c r="BP287" i="1" s="1"/>
  <c r="BH288" i="1"/>
  <c r="BP288" i="1" s="1"/>
  <c r="AX296" i="1"/>
  <c r="BF296" i="1" s="1"/>
  <c r="BN296" i="1" s="1"/>
  <c r="BF297" i="1"/>
  <c r="BN297" i="1" s="1"/>
  <c r="AY302" i="1"/>
  <c r="BG302" i="1" s="1"/>
  <c r="BO302" i="1" s="1"/>
  <c r="BG303" i="1"/>
  <c r="BO303" i="1" s="1"/>
  <c r="AY309" i="1"/>
  <c r="BG309" i="1" s="1"/>
  <c r="BO309" i="1" s="1"/>
  <c r="BG310" i="1"/>
  <c r="BO310" i="1" s="1"/>
  <c r="AZ339" i="1"/>
  <c r="BH339" i="1" s="1"/>
  <c r="BP339" i="1" s="1"/>
  <c r="BH340" i="1"/>
  <c r="BP340" i="1" s="1"/>
  <c r="AX345" i="1"/>
  <c r="BF345" i="1" s="1"/>
  <c r="BN345" i="1" s="1"/>
  <c r="BF346" i="1"/>
  <c r="BN346" i="1" s="1"/>
  <c r="AY348" i="1"/>
  <c r="BG348" i="1" s="1"/>
  <c r="BO348" i="1" s="1"/>
  <c r="BG349" i="1"/>
  <c r="BO349" i="1" s="1"/>
  <c r="AZ330" i="1"/>
  <c r="BH330" i="1" s="1"/>
  <c r="BP330" i="1" s="1"/>
  <c r="BH331" i="1"/>
  <c r="BP331" i="1" s="1"/>
  <c r="AY336" i="1"/>
  <c r="BG336" i="1" s="1"/>
  <c r="BO336" i="1" s="1"/>
  <c r="BG337" i="1"/>
  <c r="BO337" i="1" s="1"/>
  <c r="AY351" i="1"/>
  <c r="BG351" i="1" s="1"/>
  <c r="BO351" i="1" s="1"/>
  <c r="BG352" i="1"/>
  <c r="BO352" i="1" s="1"/>
  <c r="AX367" i="1"/>
  <c r="BF367" i="1" s="1"/>
  <c r="BN367" i="1" s="1"/>
  <c r="BF368" i="1"/>
  <c r="BN368" i="1" s="1"/>
  <c r="AY370" i="1"/>
  <c r="BG370" i="1" s="1"/>
  <c r="BO370" i="1" s="1"/>
  <c r="BG371" i="1"/>
  <c r="BO371" i="1" s="1"/>
  <c r="AY401" i="1"/>
  <c r="BG401" i="1" s="1"/>
  <c r="BO401" i="1" s="1"/>
  <c r="BG402" i="1"/>
  <c r="BO402" i="1" s="1"/>
  <c r="AZ406" i="1"/>
  <c r="BH407" i="1"/>
  <c r="BP407" i="1" s="1"/>
  <c r="AY435" i="1"/>
  <c r="BG435" i="1" s="1"/>
  <c r="BO435" i="1" s="1"/>
  <c r="BG436" i="1"/>
  <c r="BO436" i="1" s="1"/>
  <c r="AZ466" i="1"/>
  <c r="BH466" i="1" s="1"/>
  <c r="BP466" i="1" s="1"/>
  <c r="BH467" i="1"/>
  <c r="BP467" i="1" s="1"/>
  <c r="AZ469" i="1"/>
  <c r="BH469" i="1" s="1"/>
  <c r="BP469" i="1" s="1"/>
  <c r="BH470" i="1"/>
  <c r="BP470" i="1" s="1"/>
  <c r="BT55" i="1"/>
  <c r="CB56" i="1"/>
  <c r="CJ56" i="1" s="1"/>
  <c r="BT59" i="1"/>
  <c r="CB60" i="1"/>
  <c r="CJ60" i="1" s="1"/>
  <c r="BU65" i="1"/>
  <c r="CC65" i="1" s="1"/>
  <c r="CK65" i="1" s="1"/>
  <c r="CC66" i="1"/>
  <c r="CK66" i="1" s="1"/>
  <c r="BS62" i="1"/>
  <c r="CA62" i="1" s="1"/>
  <c r="CI62" i="1" s="1"/>
  <c r="CA63" i="1"/>
  <c r="CI63" i="1" s="1"/>
  <c r="BU74" i="1"/>
  <c r="CC74" i="1" s="1"/>
  <c r="CK74" i="1" s="1"/>
  <c r="CC75" i="1"/>
  <c r="CK75" i="1" s="1"/>
  <c r="BU98" i="1"/>
  <c r="CC98" i="1" s="1"/>
  <c r="CK98" i="1" s="1"/>
  <c r="CC99" i="1"/>
  <c r="CK99" i="1" s="1"/>
  <c r="BS136" i="1"/>
  <c r="CA137" i="1"/>
  <c r="CI137" i="1" s="1"/>
  <c r="BU139" i="1"/>
  <c r="CC139" i="1" s="1"/>
  <c r="CK139" i="1" s="1"/>
  <c r="CC140" i="1"/>
  <c r="CK140" i="1" s="1"/>
  <c r="BS148" i="1"/>
  <c r="CA148" i="1" s="1"/>
  <c r="CI148" i="1" s="1"/>
  <c r="CA149" i="1"/>
  <c r="CI149" i="1" s="1"/>
  <c r="BT151" i="1"/>
  <c r="CB151" i="1" s="1"/>
  <c r="CJ151" i="1" s="1"/>
  <c r="CB152" i="1"/>
  <c r="CJ152" i="1" s="1"/>
  <c r="BS159" i="1"/>
  <c r="CA160" i="1"/>
  <c r="CI160" i="1" s="1"/>
  <c r="BT165" i="1"/>
  <c r="CB165" i="1" s="1"/>
  <c r="CJ165" i="1" s="1"/>
  <c r="CB166" i="1"/>
  <c r="CJ166" i="1" s="1"/>
  <c r="BU190" i="1"/>
  <c r="CC190" i="1" s="1"/>
  <c r="CK190" i="1" s="1"/>
  <c r="CC191" i="1"/>
  <c r="CK191" i="1" s="1"/>
  <c r="BS199" i="1"/>
  <c r="CA199" i="1" s="1"/>
  <c r="CI199" i="1" s="1"/>
  <c r="CA200" i="1"/>
  <c r="CI200" i="1" s="1"/>
  <c r="BT209" i="1"/>
  <c r="CB209" i="1" s="1"/>
  <c r="CJ209" i="1" s="1"/>
  <c r="CB210" i="1"/>
  <c r="CJ210" i="1" s="1"/>
  <c r="BU212" i="1"/>
  <c r="CC212" i="1" s="1"/>
  <c r="CK212" i="1" s="1"/>
  <c r="CC213" i="1"/>
  <c r="CK213" i="1" s="1"/>
  <c r="BS228" i="1"/>
  <c r="CA229" i="1"/>
  <c r="CI229" i="1" s="1"/>
  <c r="BS233" i="1"/>
  <c r="CA234" i="1"/>
  <c r="CI234" i="1" s="1"/>
  <c r="BS244" i="1"/>
  <c r="CA245" i="1"/>
  <c r="CI245" i="1" s="1"/>
  <c r="BU249" i="1"/>
  <c r="BU248" i="1" s="1"/>
  <c r="CC250" i="1"/>
  <c r="CK250" i="1" s="1"/>
  <c r="BS266" i="1"/>
  <c r="CA266" i="1" s="1"/>
  <c r="CI266" i="1" s="1"/>
  <c r="CA267" i="1"/>
  <c r="CI267" i="1" s="1"/>
  <c r="BS269" i="1"/>
  <c r="CA269" i="1" s="1"/>
  <c r="CI269" i="1" s="1"/>
  <c r="CA270" i="1"/>
  <c r="CI270" i="1" s="1"/>
  <c r="BT269" i="1"/>
  <c r="CB269" i="1" s="1"/>
  <c r="CJ269" i="1" s="1"/>
  <c r="CB272" i="1"/>
  <c r="CJ272" i="1" s="1"/>
  <c r="BU274" i="1"/>
  <c r="CC274" i="1" s="1"/>
  <c r="CK274" i="1" s="1"/>
  <c r="CC275" i="1"/>
  <c r="CK275" i="1" s="1"/>
  <c r="BS284" i="1"/>
  <c r="CA284" i="1" s="1"/>
  <c r="CI284" i="1" s="1"/>
  <c r="CA285" i="1"/>
  <c r="CI285" i="1" s="1"/>
  <c r="BS287" i="1"/>
  <c r="CA287" i="1" s="1"/>
  <c r="CI287" i="1" s="1"/>
  <c r="CA288" i="1"/>
  <c r="CI288" i="1" s="1"/>
  <c r="BT290" i="1"/>
  <c r="CB290" i="1" s="1"/>
  <c r="CJ290" i="1" s="1"/>
  <c r="CB291" i="1"/>
  <c r="CJ291" i="1" s="1"/>
  <c r="BS293" i="1"/>
  <c r="CA293" i="1" s="1"/>
  <c r="CI293" i="1" s="1"/>
  <c r="CA294" i="1"/>
  <c r="CI294" i="1" s="1"/>
  <c r="BU296" i="1"/>
  <c r="CC296" i="1" s="1"/>
  <c r="CK296" i="1" s="1"/>
  <c r="CC297" i="1"/>
  <c r="CK297" i="1" s="1"/>
  <c r="BU302" i="1"/>
  <c r="CC302" i="1" s="1"/>
  <c r="CK302" i="1" s="1"/>
  <c r="CC303" i="1"/>
  <c r="CK303" i="1" s="1"/>
  <c r="BT339" i="1"/>
  <c r="CB339" i="1" s="1"/>
  <c r="CJ339" i="1" s="1"/>
  <c r="CB340" i="1"/>
  <c r="CJ340" i="1" s="1"/>
  <c r="BU318" i="1"/>
  <c r="CC318" i="1" s="1"/>
  <c r="CK318" i="1" s="1"/>
  <c r="CC319" i="1"/>
  <c r="CK319" i="1" s="1"/>
  <c r="BU321" i="1"/>
  <c r="CC321" i="1" s="1"/>
  <c r="CK321" i="1" s="1"/>
  <c r="CC322" i="1"/>
  <c r="CK322" i="1" s="1"/>
  <c r="BU327" i="1"/>
  <c r="CC327" i="1" s="1"/>
  <c r="CK327" i="1" s="1"/>
  <c r="CC328" i="1"/>
  <c r="CK328" i="1" s="1"/>
  <c r="BU345" i="1"/>
  <c r="CC345" i="1" s="1"/>
  <c r="CK345" i="1" s="1"/>
  <c r="CC346" i="1"/>
  <c r="CK346" i="1" s="1"/>
  <c r="BS330" i="1"/>
  <c r="CA330" i="1" s="1"/>
  <c r="CI330" i="1" s="1"/>
  <c r="CA331" i="1"/>
  <c r="CI331" i="1" s="1"/>
  <c r="BT333" i="1"/>
  <c r="CB333" i="1" s="1"/>
  <c r="CJ333" i="1" s="1"/>
  <c r="CB334" i="1"/>
  <c r="CJ334" i="1" s="1"/>
  <c r="BS358" i="1"/>
  <c r="CA358" i="1" s="1"/>
  <c r="CI358" i="1" s="1"/>
  <c r="CA359" i="1"/>
  <c r="CI359" i="1" s="1"/>
  <c r="BT361" i="1"/>
  <c r="CB361" i="1" s="1"/>
  <c r="CJ361" i="1" s="1"/>
  <c r="CB362" i="1"/>
  <c r="CJ362" i="1" s="1"/>
  <c r="BT367" i="1"/>
  <c r="CB367" i="1" s="1"/>
  <c r="CJ367" i="1" s="1"/>
  <c r="CB368" i="1"/>
  <c r="CJ368" i="1" s="1"/>
  <c r="BU370" i="1"/>
  <c r="CC370" i="1" s="1"/>
  <c r="CK370" i="1" s="1"/>
  <c r="CC371" i="1"/>
  <c r="CK371" i="1" s="1"/>
  <c r="BS380" i="1"/>
  <c r="CA381" i="1"/>
  <c r="CI381" i="1" s="1"/>
  <c r="BT424" i="1"/>
  <c r="CB425" i="1"/>
  <c r="CJ425" i="1" s="1"/>
  <c r="BU430" i="1"/>
  <c r="CC430" i="1" s="1"/>
  <c r="CK430" i="1" s="1"/>
  <c r="CC431" i="1"/>
  <c r="CK431" i="1" s="1"/>
  <c r="BS439" i="1"/>
  <c r="CA440" i="1"/>
  <c r="CI440" i="1" s="1"/>
  <c r="BS452" i="1"/>
  <c r="CA453" i="1"/>
  <c r="CI453" i="1" s="1"/>
  <c r="BS472" i="1"/>
  <c r="CA472" i="1" s="1"/>
  <c r="CI472" i="1" s="1"/>
  <c r="CA473" i="1"/>
  <c r="CI473" i="1" s="1"/>
  <c r="AX48" i="1"/>
  <c r="BF48" i="1" s="1"/>
  <c r="BN48" i="1" s="1"/>
  <c r="BF49" i="1"/>
  <c r="BN49" i="1" s="1"/>
  <c r="AY51" i="1"/>
  <c r="BG51" i="1" s="1"/>
  <c r="BO51" i="1" s="1"/>
  <c r="BG52" i="1"/>
  <c r="BO52" i="1" s="1"/>
  <c r="AX68" i="1"/>
  <c r="BF68" i="1" s="1"/>
  <c r="BN68" i="1" s="1"/>
  <c r="BF69" i="1"/>
  <c r="BN69" i="1" s="1"/>
  <c r="AZ71" i="1"/>
  <c r="BH71" i="1" s="1"/>
  <c r="BP71" i="1" s="1"/>
  <c r="BH72" i="1"/>
  <c r="BP72" i="1" s="1"/>
  <c r="AY77" i="1"/>
  <c r="BG77" i="1" s="1"/>
  <c r="BO77" i="1" s="1"/>
  <c r="BG78" i="1"/>
  <c r="BO78" i="1" s="1"/>
  <c r="AY103" i="1"/>
  <c r="BG104" i="1"/>
  <c r="BO104" i="1" s="1"/>
  <c r="AZ107" i="1"/>
  <c r="BH107" i="1" s="1"/>
  <c r="BP107" i="1" s="1"/>
  <c r="BH108" i="1"/>
  <c r="BP108" i="1" s="1"/>
  <c r="AX136" i="1"/>
  <c r="BF137" i="1"/>
  <c r="BN137" i="1" s="1"/>
  <c r="AX139" i="1"/>
  <c r="BF139" i="1" s="1"/>
  <c r="BN139" i="1" s="1"/>
  <c r="BF140" i="1"/>
  <c r="BN140" i="1" s="1"/>
  <c r="AX145" i="1"/>
  <c r="BF146" i="1"/>
  <c r="BN146" i="1" s="1"/>
  <c r="AZ148" i="1"/>
  <c r="BH148" i="1" s="1"/>
  <c r="BP148" i="1" s="1"/>
  <c r="BH149" i="1"/>
  <c r="BP149" i="1" s="1"/>
  <c r="AY159" i="1"/>
  <c r="BG160" i="1"/>
  <c r="BO160" i="1" s="1"/>
  <c r="AZ165" i="1"/>
  <c r="BH165" i="1" s="1"/>
  <c r="BP165" i="1" s="1"/>
  <c r="BH166" i="1"/>
  <c r="BP166" i="1" s="1"/>
  <c r="AX196" i="1"/>
  <c r="BF196" i="1" s="1"/>
  <c r="BN196" i="1" s="1"/>
  <c r="BF197" i="1"/>
  <c r="BN197" i="1" s="1"/>
  <c r="AZ199" i="1"/>
  <c r="BH199" i="1" s="1"/>
  <c r="BP199" i="1" s="1"/>
  <c r="BH200" i="1"/>
  <c r="BP200" i="1" s="1"/>
  <c r="AX204" i="1"/>
  <c r="BF204" i="1" s="1"/>
  <c r="BN204" i="1" s="1"/>
  <c r="BF205" i="1"/>
  <c r="BN205" i="1" s="1"/>
  <c r="AZ209" i="1"/>
  <c r="BH209" i="1" s="1"/>
  <c r="BP209" i="1" s="1"/>
  <c r="BH210" i="1"/>
  <c r="BP210" i="1" s="1"/>
  <c r="AZ212" i="1"/>
  <c r="BH212" i="1" s="1"/>
  <c r="BP212" i="1" s="1"/>
  <c r="BH213" i="1"/>
  <c r="BP213" i="1" s="1"/>
  <c r="AX228" i="1"/>
  <c r="BF229" i="1"/>
  <c r="BN229" i="1" s="1"/>
  <c r="AZ233" i="1"/>
  <c r="BH234" i="1"/>
  <c r="BP234" i="1" s="1"/>
  <c r="AX240" i="1"/>
  <c r="BF240" i="1" s="1"/>
  <c r="BN240" i="1" s="1"/>
  <c r="BF241" i="1"/>
  <c r="BN241" i="1" s="1"/>
  <c r="AX266" i="1"/>
  <c r="BF266" i="1" s="1"/>
  <c r="BN266" i="1" s="1"/>
  <c r="BF267" i="1"/>
  <c r="BN267" i="1" s="1"/>
  <c r="AY281" i="1"/>
  <c r="BG281" i="1" s="1"/>
  <c r="BO281" i="1" s="1"/>
  <c r="BG282" i="1"/>
  <c r="BO282" i="1" s="1"/>
  <c r="AZ284" i="1"/>
  <c r="BH284" i="1" s="1"/>
  <c r="BP284" i="1" s="1"/>
  <c r="BH285" i="1"/>
  <c r="BP285" i="1" s="1"/>
  <c r="AX293" i="1"/>
  <c r="BF293" i="1" s="1"/>
  <c r="BN293" i="1" s="1"/>
  <c r="BF294" i="1"/>
  <c r="BN294" i="1" s="1"/>
  <c r="AZ296" i="1"/>
  <c r="BH296" i="1" s="1"/>
  <c r="BP296" i="1" s="1"/>
  <c r="BH297" i="1"/>
  <c r="BP297" i="1" s="1"/>
  <c r="AZ302" i="1"/>
  <c r="BH302" i="1" s="1"/>
  <c r="BP302" i="1" s="1"/>
  <c r="BH303" i="1"/>
  <c r="BP303" i="1" s="1"/>
  <c r="AY299" i="1"/>
  <c r="BG299" i="1" s="1"/>
  <c r="BO299" i="1" s="1"/>
  <c r="BG300" i="1"/>
  <c r="BO300" i="1" s="1"/>
  <c r="AZ309" i="1"/>
  <c r="BH309" i="1" s="1"/>
  <c r="BP309" i="1" s="1"/>
  <c r="BH310" i="1"/>
  <c r="BP310" i="1" s="1"/>
  <c r="AX318" i="1"/>
  <c r="BF318" i="1" s="1"/>
  <c r="BN318" i="1" s="1"/>
  <c r="BF319" i="1"/>
  <c r="BN319" i="1" s="1"/>
  <c r="AX321" i="1"/>
  <c r="BF321" i="1" s="1"/>
  <c r="BN321" i="1" s="1"/>
  <c r="BF322" i="1"/>
  <c r="BN322" i="1" s="1"/>
  <c r="AX324" i="1"/>
  <c r="BF324" i="1" s="1"/>
  <c r="BN324" i="1" s="1"/>
  <c r="BF325" i="1"/>
  <c r="BN325" i="1" s="1"/>
  <c r="AX327" i="1"/>
  <c r="BF327" i="1" s="1"/>
  <c r="BN327" i="1" s="1"/>
  <c r="BF328" i="1"/>
  <c r="BN328" i="1" s="1"/>
  <c r="AY345" i="1"/>
  <c r="BG345" i="1" s="1"/>
  <c r="BO345" i="1" s="1"/>
  <c r="BG346" i="1"/>
  <c r="BO346" i="1" s="1"/>
  <c r="AZ348" i="1"/>
  <c r="BH348" i="1" s="1"/>
  <c r="BP348" i="1" s="1"/>
  <c r="BH349" i="1"/>
  <c r="BP349" i="1" s="1"/>
  <c r="AX333" i="1"/>
  <c r="BF333" i="1" s="1"/>
  <c r="BN333" i="1" s="1"/>
  <c r="BF334" i="1"/>
  <c r="BN334" i="1" s="1"/>
  <c r="AZ336" i="1"/>
  <c r="BH336" i="1" s="1"/>
  <c r="BP336" i="1" s="1"/>
  <c r="BH337" i="1"/>
  <c r="BP337" i="1" s="1"/>
  <c r="AZ351" i="1"/>
  <c r="BH351" i="1" s="1"/>
  <c r="BP351" i="1" s="1"/>
  <c r="BH352" i="1"/>
  <c r="BP352" i="1" s="1"/>
  <c r="AX358" i="1"/>
  <c r="BF358" i="1" s="1"/>
  <c r="BN358" i="1" s="1"/>
  <c r="BF359" i="1"/>
  <c r="BN359" i="1" s="1"/>
  <c r="AX361" i="1"/>
  <c r="BF361" i="1" s="1"/>
  <c r="BN361" i="1" s="1"/>
  <c r="BF362" i="1"/>
  <c r="BN362" i="1" s="1"/>
  <c r="AY367" i="1"/>
  <c r="BG367" i="1" s="1"/>
  <c r="BO367" i="1" s="1"/>
  <c r="BG368" i="1"/>
  <c r="BO368" i="1" s="1"/>
  <c r="AZ370" i="1"/>
  <c r="BH370" i="1" s="1"/>
  <c r="BP370" i="1" s="1"/>
  <c r="BH371" i="1"/>
  <c r="BP371" i="1" s="1"/>
  <c r="AX380" i="1"/>
  <c r="BF381" i="1"/>
  <c r="BN381" i="1" s="1"/>
  <c r="AZ391" i="1"/>
  <c r="BH392" i="1"/>
  <c r="BP392" i="1" s="1"/>
  <c r="AZ401" i="1"/>
  <c r="BH401" i="1" s="1"/>
  <c r="BP401" i="1" s="1"/>
  <c r="BH402" i="1"/>
  <c r="BP402" i="1" s="1"/>
  <c r="AY416" i="1"/>
  <c r="BG416" i="1" s="1"/>
  <c r="BO416" i="1" s="1"/>
  <c r="BG417" i="1"/>
  <c r="BO417" i="1" s="1"/>
  <c r="AY420" i="1"/>
  <c r="BG420" i="1" s="1"/>
  <c r="BO420" i="1" s="1"/>
  <c r="BG421" i="1"/>
  <c r="BO421" i="1" s="1"/>
  <c r="AX430" i="1"/>
  <c r="BF430" i="1" s="1"/>
  <c r="BN430" i="1" s="1"/>
  <c r="BF431" i="1"/>
  <c r="BN431" i="1" s="1"/>
  <c r="AX442" i="1"/>
  <c r="BF442" i="1" s="1"/>
  <c r="BN442" i="1" s="1"/>
  <c r="BF443" i="1"/>
  <c r="BN443" i="1" s="1"/>
  <c r="AX452" i="1"/>
  <c r="BF453" i="1"/>
  <c r="BN453" i="1" s="1"/>
  <c r="CA34" i="1"/>
  <c r="BS45" i="1"/>
  <c r="CA45" i="1" s="1"/>
  <c r="CI45" i="1" s="1"/>
  <c r="CA46" i="1"/>
  <c r="CI46" i="1" s="1"/>
  <c r="BS48" i="1"/>
  <c r="CA48" i="1" s="1"/>
  <c r="CI48" i="1" s="1"/>
  <c r="CA49" i="1"/>
  <c r="CI49" i="1" s="1"/>
  <c r="BS51" i="1"/>
  <c r="CA51" i="1" s="1"/>
  <c r="CI51" i="1" s="1"/>
  <c r="CA52" i="1"/>
  <c r="CI52" i="1" s="1"/>
  <c r="BU55" i="1"/>
  <c r="CC56" i="1"/>
  <c r="CK56" i="1" s="1"/>
  <c r="BU59" i="1"/>
  <c r="CC60" i="1"/>
  <c r="CK60" i="1" s="1"/>
  <c r="BS71" i="1"/>
  <c r="CA71" i="1" s="1"/>
  <c r="CI71" i="1" s="1"/>
  <c r="CA72" i="1"/>
  <c r="CI72" i="1" s="1"/>
  <c r="BU62" i="1"/>
  <c r="CC62" i="1" s="1"/>
  <c r="CK62" i="1" s="1"/>
  <c r="CC63" i="1"/>
  <c r="CK63" i="1" s="1"/>
  <c r="BS107" i="1"/>
  <c r="CA107" i="1" s="1"/>
  <c r="CI107" i="1" s="1"/>
  <c r="CA108" i="1"/>
  <c r="CI108" i="1" s="1"/>
  <c r="BS110" i="1"/>
  <c r="CA110" i="1" s="1"/>
  <c r="CI110" i="1" s="1"/>
  <c r="CA111" i="1"/>
  <c r="CI111" i="1" s="1"/>
  <c r="BS114" i="1"/>
  <c r="CA115" i="1"/>
  <c r="CI115" i="1" s="1"/>
  <c r="BS132" i="1"/>
  <c r="CA132" i="1" s="1"/>
  <c r="CI132" i="1" s="1"/>
  <c r="CA133" i="1"/>
  <c r="CI133" i="1" s="1"/>
  <c r="BU136" i="1"/>
  <c r="CC137" i="1"/>
  <c r="CK137" i="1" s="1"/>
  <c r="BT148" i="1"/>
  <c r="CB148" i="1" s="1"/>
  <c r="CJ148" i="1" s="1"/>
  <c r="CB149" i="1"/>
  <c r="CJ149" i="1" s="1"/>
  <c r="BU151" i="1"/>
  <c r="CC151" i="1" s="1"/>
  <c r="CK151" i="1" s="1"/>
  <c r="CC152" i="1"/>
  <c r="CK152" i="1" s="1"/>
  <c r="BS155" i="1"/>
  <c r="CA156" i="1"/>
  <c r="CI156" i="1" s="1"/>
  <c r="BT159" i="1"/>
  <c r="CB160" i="1"/>
  <c r="CJ160" i="1" s="1"/>
  <c r="BU165" i="1"/>
  <c r="CC165" i="1" s="1"/>
  <c r="CK165" i="1" s="1"/>
  <c r="CC166" i="1"/>
  <c r="CK166" i="1" s="1"/>
  <c r="BU185" i="1"/>
  <c r="CC185" i="1" s="1"/>
  <c r="CK185" i="1" s="1"/>
  <c r="CC186" i="1"/>
  <c r="CK186" i="1" s="1"/>
  <c r="BS196" i="1"/>
  <c r="CA196" i="1" s="1"/>
  <c r="CI196" i="1" s="1"/>
  <c r="CA197" i="1"/>
  <c r="CI197" i="1" s="1"/>
  <c r="BU199" i="1"/>
  <c r="CC199" i="1" s="1"/>
  <c r="CK199" i="1" s="1"/>
  <c r="CC200" i="1"/>
  <c r="CK200" i="1" s="1"/>
  <c r="BU209" i="1"/>
  <c r="CC209" i="1" s="1"/>
  <c r="CK209" i="1" s="1"/>
  <c r="CC210" i="1"/>
  <c r="CK210" i="1" s="1"/>
  <c r="BS218" i="1"/>
  <c r="CA218" i="1" s="1"/>
  <c r="CI218" i="1" s="1"/>
  <c r="CA219" i="1"/>
  <c r="CI219" i="1" s="1"/>
  <c r="BU233" i="1"/>
  <c r="CC234" i="1"/>
  <c r="CK234" i="1" s="1"/>
  <c r="BS240" i="1"/>
  <c r="CA240" i="1" s="1"/>
  <c r="CI240" i="1" s="1"/>
  <c r="CA241" i="1"/>
  <c r="CI241" i="1" s="1"/>
  <c r="BU244" i="1"/>
  <c r="CC245" i="1"/>
  <c r="CK245" i="1" s="1"/>
  <c r="BT281" i="1"/>
  <c r="CB281" i="1" s="1"/>
  <c r="CJ281" i="1" s="1"/>
  <c r="CB282" i="1"/>
  <c r="CJ282" i="1" s="1"/>
  <c r="BU287" i="1"/>
  <c r="CC287" i="1" s="1"/>
  <c r="CK287" i="1" s="1"/>
  <c r="CC288" i="1"/>
  <c r="CK288" i="1" s="1"/>
  <c r="BU290" i="1"/>
  <c r="CC290" i="1" s="1"/>
  <c r="CK290" i="1" s="1"/>
  <c r="CC291" i="1"/>
  <c r="CK291" i="1" s="1"/>
  <c r="BU305" i="1"/>
  <c r="CC305" i="1" s="1"/>
  <c r="CK305" i="1" s="1"/>
  <c r="BT309" i="1"/>
  <c r="CB309" i="1" s="1"/>
  <c r="CJ309" i="1" s="1"/>
  <c r="CB310" i="1"/>
  <c r="CJ310" i="1" s="1"/>
  <c r="BU339" i="1"/>
  <c r="CC339" i="1" s="1"/>
  <c r="CK339" i="1" s="1"/>
  <c r="CC340" i="1"/>
  <c r="CK340" i="1" s="1"/>
  <c r="BU312" i="1"/>
  <c r="CC312" i="1" s="1"/>
  <c r="CK312" i="1" s="1"/>
  <c r="CC313" i="1"/>
  <c r="CK313" i="1" s="1"/>
  <c r="BU315" i="1"/>
  <c r="CC315" i="1" s="1"/>
  <c r="CK315" i="1" s="1"/>
  <c r="CC316" i="1"/>
  <c r="CK316" i="1" s="1"/>
  <c r="BS348" i="1"/>
  <c r="CA348" i="1" s="1"/>
  <c r="CI348" i="1" s="1"/>
  <c r="BT330" i="1"/>
  <c r="CB330" i="1" s="1"/>
  <c r="CJ330" i="1" s="1"/>
  <c r="CB331" i="1"/>
  <c r="CJ331" i="1" s="1"/>
  <c r="BU333" i="1"/>
  <c r="CC333" i="1" s="1"/>
  <c r="CK333" i="1" s="1"/>
  <c r="CC334" i="1"/>
  <c r="CK334" i="1" s="1"/>
  <c r="BU351" i="1"/>
  <c r="CC351" i="1" s="1"/>
  <c r="CK351" i="1" s="1"/>
  <c r="BS355" i="1"/>
  <c r="CA356" i="1"/>
  <c r="CI356" i="1" s="1"/>
  <c r="BU358" i="1"/>
  <c r="CC358" i="1" s="1"/>
  <c r="CK358" i="1" s="1"/>
  <c r="CC359" i="1"/>
  <c r="CK359" i="1" s="1"/>
  <c r="BU361" i="1"/>
  <c r="CC361" i="1" s="1"/>
  <c r="CK361" i="1" s="1"/>
  <c r="CC362" i="1"/>
  <c r="CK362" i="1" s="1"/>
  <c r="BU367" i="1"/>
  <c r="CC367" i="1" s="1"/>
  <c r="CK367" i="1" s="1"/>
  <c r="CC368" i="1"/>
  <c r="CK368" i="1" s="1"/>
  <c r="BT376" i="1"/>
  <c r="CB376" i="1" s="1"/>
  <c r="CJ376" i="1" s="1"/>
  <c r="CB377" i="1"/>
  <c r="CJ377" i="1" s="1"/>
  <c r="BU380" i="1"/>
  <c r="CC381" i="1"/>
  <c r="CK381" i="1" s="1"/>
  <c r="BS394" i="1"/>
  <c r="CA394" i="1" s="1"/>
  <c r="CI394" i="1" s="1"/>
  <c r="CA395" i="1"/>
  <c r="CI395" i="1" s="1"/>
  <c r="BS406" i="1"/>
  <c r="CA407" i="1"/>
  <c r="CI407" i="1" s="1"/>
  <c r="BT416" i="1"/>
  <c r="CB416" i="1" s="1"/>
  <c r="CJ416" i="1" s="1"/>
  <c r="CB417" i="1"/>
  <c r="CJ417" i="1" s="1"/>
  <c r="BT420" i="1"/>
  <c r="CB420" i="1" s="1"/>
  <c r="CJ420" i="1" s="1"/>
  <c r="CB421" i="1"/>
  <c r="CJ421" i="1" s="1"/>
  <c r="BU424" i="1"/>
  <c r="CC425" i="1"/>
  <c r="CK425" i="1" s="1"/>
  <c r="BS435" i="1"/>
  <c r="CA435" i="1" s="1"/>
  <c r="CI435" i="1" s="1"/>
  <c r="CA436" i="1"/>
  <c r="CI436" i="1" s="1"/>
  <c r="BU439" i="1"/>
  <c r="CC440" i="1"/>
  <c r="CK440" i="1" s="1"/>
  <c r="BT448" i="1"/>
  <c r="CB449" i="1"/>
  <c r="CJ449" i="1" s="1"/>
  <c r="BU458" i="1"/>
  <c r="CC459" i="1"/>
  <c r="CK459" i="1" s="1"/>
  <c r="BS469" i="1"/>
  <c r="CA469" i="1" s="1"/>
  <c r="CI469" i="1" s="1"/>
  <c r="CA470" i="1"/>
  <c r="CI470" i="1" s="1"/>
  <c r="BT472" i="1"/>
  <c r="CB472" i="1" s="1"/>
  <c r="CJ472" i="1" s="1"/>
  <c r="CB473" i="1"/>
  <c r="CJ473" i="1" s="1"/>
  <c r="AX65" i="1"/>
  <c r="BF65" i="1" s="1"/>
  <c r="BN65" i="1" s="1"/>
  <c r="BF66" i="1"/>
  <c r="BN66" i="1" s="1"/>
  <c r="AX98" i="1"/>
  <c r="BF98" i="1" s="1"/>
  <c r="BN98" i="1" s="1"/>
  <c r="BF99" i="1"/>
  <c r="BN99" i="1" s="1"/>
  <c r="AX114" i="1"/>
  <c r="BF115" i="1"/>
  <c r="BN115" i="1" s="1"/>
  <c r="AZ159" i="1"/>
  <c r="BH160" i="1"/>
  <c r="BP160" i="1" s="1"/>
  <c r="AX193" i="1"/>
  <c r="BF194" i="1"/>
  <c r="BN194" i="1" s="1"/>
  <c r="AX249" i="1"/>
  <c r="AX248" i="1" s="1"/>
  <c r="BF250" i="1"/>
  <c r="BN250" i="1" s="1"/>
  <c r="AZ266" i="1"/>
  <c r="BH266" i="1" s="1"/>
  <c r="BP266" i="1" s="1"/>
  <c r="BH267" i="1"/>
  <c r="BP267" i="1" s="1"/>
  <c r="AZ281" i="1"/>
  <c r="BH281" i="1" s="1"/>
  <c r="BP281" i="1" s="1"/>
  <c r="BH282" i="1"/>
  <c r="BP282" i="1" s="1"/>
  <c r="AX290" i="1"/>
  <c r="BF290" i="1" s="1"/>
  <c r="BN290" i="1" s="1"/>
  <c r="BF291" i="1"/>
  <c r="BN291" i="1" s="1"/>
  <c r="AZ293" i="1"/>
  <c r="BH293" i="1" s="1"/>
  <c r="BP293" i="1" s="1"/>
  <c r="BH294" i="1"/>
  <c r="BP294" i="1" s="1"/>
  <c r="AX305" i="1"/>
  <c r="BF305" i="1" s="1"/>
  <c r="BN305" i="1" s="1"/>
  <c r="BF306" i="1"/>
  <c r="BN306" i="1" s="1"/>
  <c r="AZ299" i="1"/>
  <c r="BH299" i="1" s="1"/>
  <c r="BP299" i="1" s="1"/>
  <c r="BH300" i="1"/>
  <c r="BP300" i="1" s="1"/>
  <c r="AX312" i="1"/>
  <c r="BF312" i="1" s="1"/>
  <c r="BN312" i="1" s="1"/>
  <c r="BF313" i="1"/>
  <c r="BN313" i="1" s="1"/>
  <c r="AX315" i="1"/>
  <c r="BF315" i="1" s="1"/>
  <c r="BN315" i="1" s="1"/>
  <c r="BF316" i="1"/>
  <c r="BN316" i="1" s="1"/>
  <c r="AY318" i="1"/>
  <c r="BG318" i="1" s="1"/>
  <c r="BO318" i="1" s="1"/>
  <c r="BG319" i="1"/>
  <c r="BO319" i="1" s="1"/>
  <c r="AY321" i="1"/>
  <c r="BG321" i="1" s="1"/>
  <c r="BO321" i="1" s="1"/>
  <c r="BG322" i="1"/>
  <c r="BO322" i="1" s="1"/>
  <c r="AY324" i="1"/>
  <c r="BG324" i="1" s="1"/>
  <c r="BO324" i="1" s="1"/>
  <c r="BG325" i="1"/>
  <c r="BO325" i="1" s="1"/>
  <c r="AY327" i="1"/>
  <c r="BG327" i="1" s="1"/>
  <c r="BO327" i="1" s="1"/>
  <c r="BG328" i="1"/>
  <c r="BO328" i="1" s="1"/>
  <c r="AZ345" i="1"/>
  <c r="BH345" i="1" s="1"/>
  <c r="BP345" i="1" s="1"/>
  <c r="BH346" i="1"/>
  <c r="BP346" i="1" s="1"/>
  <c r="AX330" i="1"/>
  <c r="BF330" i="1" s="1"/>
  <c r="BN330" i="1" s="1"/>
  <c r="BF331" i="1"/>
  <c r="BN331" i="1" s="1"/>
  <c r="AY333" i="1"/>
  <c r="BG333" i="1" s="1"/>
  <c r="BO333" i="1" s="1"/>
  <c r="BG334" i="1"/>
  <c r="BO334" i="1" s="1"/>
  <c r="AX355" i="1"/>
  <c r="BF356" i="1"/>
  <c r="BN356" i="1" s="1"/>
  <c r="AY358" i="1"/>
  <c r="BG358" i="1" s="1"/>
  <c r="BO358" i="1" s="1"/>
  <c r="BG359" i="1"/>
  <c r="BO359" i="1" s="1"/>
  <c r="AZ361" i="1"/>
  <c r="BH361" i="1" s="1"/>
  <c r="BP361" i="1" s="1"/>
  <c r="BH362" i="1"/>
  <c r="BP362" i="1" s="1"/>
  <c r="AZ367" i="1"/>
  <c r="BH367" i="1" s="1"/>
  <c r="BP367" i="1" s="1"/>
  <c r="BH368" i="1"/>
  <c r="BP368" i="1" s="1"/>
  <c r="AY376" i="1"/>
  <c r="BG376" i="1" s="1"/>
  <c r="BO376" i="1" s="1"/>
  <c r="BG377" i="1"/>
  <c r="BO377" i="1" s="1"/>
  <c r="AY410" i="1"/>
  <c r="BG411" i="1"/>
  <c r="BO411" i="1" s="1"/>
  <c r="AZ416" i="1"/>
  <c r="BH416" i="1" s="1"/>
  <c r="BP416" i="1" s="1"/>
  <c r="BH417" i="1"/>
  <c r="BP417" i="1" s="1"/>
  <c r="AZ420" i="1"/>
  <c r="BH420" i="1" s="1"/>
  <c r="BP420" i="1" s="1"/>
  <c r="BH421" i="1"/>
  <c r="BP421" i="1" s="1"/>
  <c r="AY424" i="1"/>
  <c r="BG425" i="1"/>
  <c r="BO425" i="1" s="1"/>
  <c r="AZ430" i="1"/>
  <c r="BH430" i="1" s="1"/>
  <c r="BP430" i="1" s="1"/>
  <c r="BH431" i="1"/>
  <c r="BP431" i="1" s="1"/>
  <c r="AX439" i="1"/>
  <c r="BF440" i="1"/>
  <c r="BN440" i="1" s="1"/>
  <c r="AY442" i="1"/>
  <c r="BG442" i="1" s="1"/>
  <c r="BO442" i="1" s="1"/>
  <c r="BG443" i="1"/>
  <c r="BO443" i="1" s="1"/>
  <c r="AY448" i="1"/>
  <c r="BG449" i="1"/>
  <c r="BO449" i="1" s="1"/>
  <c r="AZ452" i="1"/>
  <c r="BH453" i="1"/>
  <c r="BP453" i="1" s="1"/>
  <c r="AX466" i="1"/>
  <c r="BF466" i="1" s="1"/>
  <c r="BN466" i="1" s="1"/>
  <c r="BF467" i="1"/>
  <c r="BN467" i="1" s="1"/>
  <c r="AX469" i="1"/>
  <c r="BF469" i="1" s="1"/>
  <c r="BN469" i="1" s="1"/>
  <c r="BF470" i="1"/>
  <c r="BN470" i="1" s="1"/>
  <c r="AX472" i="1"/>
  <c r="BF472" i="1" s="1"/>
  <c r="BN472" i="1" s="1"/>
  <c r="BF473" i="1"/>
  <c r="BN473" i="1" s="1"/>
  <c r="CC34" i="1"/>
  <c r="BS42" i="1"/>
  <c r="CA42" i="1" s="1"/>
  <c r="CI42" i="1" s="1"/>
  <c r="CA43" i="1"/>
  <c r="CI43" i="1" s="1"/>
  <c r="BT45" i="1"/>
  <c r="CB45" i="1" s="1"/>
  <c r="CJ45" i="1" s="1"/>
  <c r="CB46" i="1"/>
  <c r="CJ46" i="1" s="1"/>
  <c r="BT51" i="1"/>
  <c r="CB51" i="1" s="1"/>
  <c r="CJ51" i="1" s="1"/>
  <c r="CB52" i="1"/>
  <c r="CJ52" i="1" s="1"/>
  <c r="BS68" i="1"/>
  <c r="CA68" i="1" s="1"/>
  <c r="CI68" i="1" s="1"/>
  <c r="CA69" i="1"/>
  <c r="CI69" i="1" s="1"/>
  <c r="BU71" i="1"/>
  <c r="CC71" i="1" s="1"/>
  <c r="CK71" i="1" s="1"/>
  <c r="CC72" i="1"/>
  <c r="CK72" i="1" s="1"/>
  <c r="CB63" i="1"/>
  <c r="CJ63" i="1" s="1"/>
  <c r="BT77" i="1"/>
  <c r="CB77" i="1" s="1"/>
  <c r="CJ77" i="1" s="1"/>
  <c r="CB78" i="1"/>
  <c r="CJ78" i="1" s="1"/>
  <c r="BS91" i="1"/>
  <c r="CA92" i="1"/>
  <c r="CI92" i="1" s="1"/>
  <c r="BT103" i="1"/>
  <c r="CB104" i="1"/>
  <c r="CJ104" i="1" s="1"/>
  <c r="CB111" i="1"/>
  <c r="CJ111" i="1" s="1"/>
  <c r="BU114" i="1"/>
  <c r="CC115" i="1"/>
  <c r="CK115" i="1" s="1"/>
  <c r="BS126" i="1"/>
  <c r="CA127" i="1"/>
  <c r="CI127" i="1" s="1"/>
  <c r="BU132" i="1"/>
  <c r="CC132" i="1" s="1"/>
  <c r="CK132" i="1" s="1"/>
  <c r="CC133" i="1"/>
  <c r="CK133" i="1" s="1"/>
  <c r="BS145" i="1"/>
  <c r="CA146" i="1"/>
  <c r="CI146" i="1" s="1"/>
  <c r="BU148" i="1"/>
  <c r="CC148" i="1" s="1"/>
  <c r="CK148" i="1" s="1"/>
  <c r="CC149" i="1"/>
  <c r="CK149" i="1" s="1"/>
  <c r="BT155" i="1"/>
  <c r="CB156" i="1"/>
  <c r="CJ156" i="1" s="1"/>
  <c r="BU159" i="1"/>
  <c r="CC160" i="1"/>
  <c r="CK160" i="1" s="1"/>
  <c r="BU176" i="1"/>
  <c r="CC176" i="1" s="1"/>
  <c r="CK176" i="1" s="1"/>
  <c r="CC177" i="1"/>
  <c r="CK177" i="1" s="1"/>
  <c r="BS193" i="1"/>
  <c r="CA194" i="1"/>
  <c r="CI194" i="1" s="1"/>
  <c r="BU196" i="1"/>
  <c r="CC196" i="1" s="1"/>
  <c r="CK196" i="1" s="1"/>
  <c r="CC197" i="1"/>
  <c r="CK197" i="1" s="1"/>
  <c r="BS221" i="1"/>
  <c r="CA221" i="1" s="1"/>
  <c r="CI221" i="1" s="1"/>
  <c r="CA222" i="1"/>
  <c r="CI222" i="1" s="1"/>
  <c r="BT204" i="1"/>
  <c r="CB204" i="1" s="1"/>
  <c r="CJ204" i="1" s="1"/>
  <c r="CB205" i="1"/>
  <c r="CJ205" i="1" s="1"/>
  <c r="BS212" i="1"/>
  <c r="CA212" i="1" s="1"/>
  <c r="CI212" i="1" s="1"/>
  <c r="CA213" i="1"/>
  <c r="CI213" i="1" s="1"/>
  <c r="BT218" i="1"/>
  <c r="CB218" i="1" s="1"/>
  <c r="CJ218" i="1" s="1"/>
  <c r="CB219" i="1"/>
  <c r="CJ219" i="1" s="1"/>
  <c r="BU228" i="1"/>
  <c r="CC229" i="1"/>
  <c r="CK229" i="1" s="1"/>
  <c r="BT237" i="1"/>
  <c r="CB237" i="1" s="1"/>
  <c r="CJ237" i="1" s="1"/>
  <c r="CB238" i="1"/>
  <c r="CJ238" i="1" s="1"/>
  <c r="BT240" i="1"/>
  <c r="CB240" i="1" s="1"/>
  <c r="CJ240" i="1" s="1"/>
  <c r="CB241" i="1"/>
  <c r="CJ241" i="1" s="1"/>
  <c r="BS256" i="1"/>
  <c r="CA257" i="1"/>
  <c r="CI257" i="1" s="1"/>
  <c r="BU266" i="1"/>
  <c r="CC266" i="1" s="1"/>
  <c r="CK266" i="1" s="1"/>
  <c r="CC267" i="1"/>
  <c r="CK267" i="1" s="1"/>
  <c r="BS274" i="1"/>
  <c r="CA274" i="1" s="1"/>
  <c r="CI274" i="1" s="1"/>
  <c r="CA275" i="1"/>
  <c r="CI275" i="1" s="1"/>
  <c r="BU281" i="1"/>
  <c r="CC281" i="1" s="1"/>
  <c r="CK281" i="1" s="1"/>
  <c r="CC282" i="1"/>
  <c r="CK282" i="1" s="1"/>
  <c r="BU284" i="1"/>
  <c r="CC284" i="1" s="1"/>
  <c r="CK284" i="1" s="1"/>
  <c r="CC285" i="1"/>
  <c r="CK285" i="1" s="1"/>
  <c r="BS302" i="1"/>
  <c r="CA302" i="1" s="1"/>
  <c r="CI302" i="1" s="1"/>
  <c r="CA303" i="1"/>
  <c r="CI303" i="1" s="1"/>
  <c r="BT299" i="1"/>
  <c r="CB299" i="1" s="1"/>
  <c r="CJ299" i="1" s="1"/>
  <c r="CB300" i="1"/>
  <c r="CJ300" i="1" s="1"/>
  <c r="BU309" i="1"/>
  <c r="CC309" i="1" s="1"/>
  <c r="CK309" i="1" s="1"/>
  <c r="CC310" i="1"/>
  <c r="CK310" i="1" s="1"/>
  <c r="BS321" i="1"/>
  <c r="CA321" i="1" s="1"/>
  <c r="CI321" i="1" s="1"/>
  <c r="CA322" i="1"/>
  <c r="CI322" i="1" s="1"/>
  <c r="BS324" i="1"/>
  <c r="CA324" i="1" s="1"/>
  <c r="CI324" i="1" s="1"/>
  <c r="CA325" i="1"/>
  <c r="CI325" i="1" s="1"/>
  <c r="BS327" i="1"/>
  <c r="CA327" i="1" s="1"/>
  <c r="CI327" i="1" s="1"/>
  <c r="CA328" i="1"/>
  <c r="CI328" i="1" s="1"/>
  <c r="BS345" i="1"/>
  <c r="CA345" i="1" s="1"/>
  <c r="CI345" i="1" s="1"/>
  <c r="CA346" i="1"/>
  <c r="CI346" i="1" s="1"/>
  <c r="BT348" i="1"/>
  <c r="CB348" i="1" s="1"/>
  <c r="CJ348" i="1" s="1"/>
  <c r="BU330" i="1"/>
  <c r="CC330" i="1" s="1"/>
  <c r="CK330" i="1" s="1"/>
  <c r="CC331" i="1"/>
  <c r="CK331" i="1" s="1"/>
  <c r="BT336" i="1"/>
  <c r="CB336" i="1" s="1"/>
  <c r="CJ336" i="1" s="1"/>
  <c r="CB337" i="1"/>
  <c r="CJ337" i="1" s="1"/>
  <c r="BS351" i="1"/>
  <c r="CA351" i="1" s="1"/>
  <c r="CI351" i="1" s="1"/>
  <c r="CA352" i="1"/>
  <c r="CI352" i="1" s="1"/>
  <c r="BU355" i="1"/>
  <c r="CC356" i="1"/>
  <c r="CK356" i="1" s="1"/>
  <c r="BS370" i="1"/>
  <c r="CA370" i="1" s="1"/>
  <c r="CI370" i="1" s="1"/>
  <c r="CA371" i="1"/>
  <c r="CI371" i="1" s="1"/>
  <c r="BU376" i="1"/>
  <c r="CC376" i="1" s="1"/>
  <c r="CK376" i="1" s="1"/>
  <c r="CC377" i="1"/>
  <c r="CK377" i="1" s="1"/>
  <c r="BS391" i="1"/>
  <c r="CA392" i="1"/>
  <c r="CI392" i="1" s="1"/>
  <c r="BU394" i="1"/>
  <c r="CC394" i="1" s="1"/>
  <c r="CK394" i="1" s="1"/>
  <c r="CC395" i="1"/>
  <c r="CK395" i="1" s="1"/>
  <c r="BT401" i="1"/>
  <c r="CB401" i="1" s="1"/>
  <c r="CJ401" i="1" s="1"/>
  <c r="CB402" i="1"/>
  <c r="CJ402" i="1" s="1"/>
  <c r="BT406" i="1"/>
  <c r="CB407" i="1"/>
  <c r="CJ407" i="1" s="1"/>
  <c r="BT410" i="1"/>
  <c r="CB411" i="1"/>
  <c r="CJ411" i="1" s="1"/>
  <c r="BU416" i="1"/>
  <c r="CC416" i="1" s="1"/>
  <c r="CK416" i="1" s="1"/>
  <c r="CC417" i="1"/>
  <c r="CK417" i="1" s="1"/>
  <c r="BU420" i="1"/>
  <c r="CC420" i="1" s="1"/>
  <c r="CK420" i="1" s="1"/>
  <c r="CC421" i="1"/>
  <c r="CK421" i="1" s="1"/>
  <c r="BT435" i="1"/>
  <c r="CB435" i="1" s="1"/>
  <c r="CJ435" i="1" s="1"/>
  <c r="CB436" i="1"/>
  <c r="CJ436" i="1" s="1"/>
  <c r="BU448" i="1"/>
  <c r="CC449" i="1"/>
  <c r="CK449" i="1" s="1"/>
  <c r="BU452" i="1"/>
  <c r="CC453" i="1"/>
  <c r="CK453" i="1" s="1"/>
  <c r="BS466" i="1"/>
  <c r="CA466" i="1" s="1"/>
  <c r="CI466" i="1" s="1"/>
  <c r="CA467" i="1"/>
  <c r="CI467" i="1" s="1"/>
  <c r="BU469" i="1"/>
  <c r="CC469" i="1" s="1"/>
  <c r="CK469" i="1" s="1"/>
  <c r="CC470" i="1"/>
  <c r="CK470" i="1" s="1"/>
  <c r="AX42" i="1"/>
  <c r="BF42" i="1" s="1"/>
  <c r="BN42" i="1" s="1"/>
  <c r="BF43" i="1"/>
  <c r="BN43" i="1" s="1"/>
  <c r="AZ45" i="1"/>
  <c r="BH45" i="1" s="1"/>
  <c r="BP45" i="1" s="1"/>
  <c r="BH46" i="1"/>
  <c r="BP46" i="1" s="1"/>
  <c r="AY55" i="1"/>
  <c r="BG56" i="1"/>
  <c r="BO56" i="1" s="1"/>
  <c r="AY59" i="1"/>
  <c r="BG60" i="1"/>
  <c r="BO60" i="1" s="1"/>
  <c r="AZ65" i="1"/>
  <c r="BH65" i="1" s="1"/>
  <c r="BP65" i="1" s="1"/>
  <c r="BH66" i="1"/>
  <c r="BP66" i="1" s="1"/>
  <c r="AX62" i="1"/>
  <c r="BF62" i="1" s="1"/>
  <c r="BN62" i="1" s="1"/>
  <c r="BF63" i="1"/>
  <c r="BN63" i="1" s="1"/>
  <c r="AZ74" i="1"/>
  <c r="BH74" i="1" s="1"/>
  <c r="BP74" i="1" s="1"/>
  <c r="BH75" i="1"/>
  <c r="BP75" i="1" s="1"/>
  <c r="AZ98" i="1"/>
  <c r="BH98" i="1" s="1"/>
  <c r="BP98" i="1" s="1"/>
  <c r="BH99" i="1"/>
  <c r="BP99" i="1" s="1"/>
  <c r="AX110" i="1"/>
  <c r="BF110" i="1" s="1"/>
  <c r="BN110" i="1" s="1"/>
  <c r="BF111" i="1"/>
  <c r="BN111" i="1" s="1"/>
  <c r="AZ114" i="1"/>
  <c r="BH115" i="1"/>
  <c r="BP115" i="1" s="1"/>
  <c r="AX126" i="1"/>
  <c r="BF127" i="1"/>
  <c r="BN127" i="1" s="1"/>
  <c r="AZ132" i="1"/>
  <c r="BH132" i="1" s="1"/>
  <c r="BP132" i="1" s="1"/>
  <c r="BH133" i="1"/>
  <c r="BP133" i="1" s="1"/>
  <c r="AZ136" i="1"/>
  <c r="BH137" i="1"/>
  <c r="BP137" i="1" s="1"/>
  <c r="AZ139" i="1"/>
  <c r="BH139" i="1" s="1"/>
  <c r="BP139" i="1" s="1"/>
  <c r="BH140" i="1"/>
  <c r="BP140" i="1" s="1"/>
  <c r="AX148" i="1"/>
  <c r="BF148" i="1" s="1"/>
  <c r="BN148" i="1" s="1"/>
  <c r="BF149" i="1"/>
  <c r="BN149" i="1" s="1"/>
  <c r="AY151" i="1"/>
  <c r="BG151" i="1" s="1"/>
  <c r="BO151" i="1" s="1"/>
  <c r="BG152" i="1"/>
  <c r="BO152" i="1" s="1"/>
  <c r="AZ155" i="1"/>
  <c r="BH156" i="1"/>
  <c r="BP156" i="1" s="1"/>
  <c r="AX165" i="1"/>
  <c r="BF165" i="1" s="1"/>
  <c r="BN165" i="1" s="1"/>
  <c r="BF166" i="1"/>
  <c r="BN166" i="1" s="1"/>
  <c r="AZ173" i="1"/>
  <c r="BH174" i="1"/>
  <c r="BP174" i="1" s="1"/>
  <c r="AY190" i="1"/>
  <c r="BG190" i="1" s="1"/>
  <c r="BO190" i="1" s="1"/>
  <c r="BG191" i="1"/>
  <c r="BO191" i="1" s="1"/>
  <c r="AZ193" i="1"/>
  <c r="BH194" i="1"/>
  <c r="BP194" i="1" s="1"/>
  <c r="AZ221" i="1"/>
  <c r="BH221" i="1" s="1"/>
  <c r="BP221" i="1" s="1"/>
  <c r="BH222" i="1"/>
  <c r="BP222" i="1" s="1"/>
  <c r="AX209" i="1"/>
  <c r="BF209" i="1" s="1"/>
  <c r="BN209" i="1" s="1"/>
  <c r="BF210" i="1"/>
  <c r="BN210" i="1" s="1"/>
  <c r="AX212" i="1"/>
  <c r="BF212" i="1" s="1"/>
  <c r="BN212" i="1" s="1"/>
  <c r="BF213" i="1"/>
  <c r="BN213" i="1" s="1"/>
  <c r="AY218" i="1"/>
  <c r="BG218" i="1" s="1"/>
  <c r="BO218" i="1" s="1"/>
  <c r="BG219" i="1"/>
  <c r="BO219" i="1" s="1"/>
  <c r="AZ237" i="1"/>
  <c r="BH237" i="1" s="1"/>
  <c r="BP237" i="1" s="1"/>
  <c r="BH238" i="1"/>
  <c r="BP238" i="1" s="1"/>
  <c r="AZ240" i="1"/>
  <c r="BH240" i="1" s="1"/>
  <c r="BP240" i="1" s="1"/>
  <c r="BH241" i="1"/>
  <c r="BP241" i="1" s="1"/>
  <c r="AY244" i="1"/>
  <c r="BG245" i="1"/>
  <c r="BO245" i="1" s="1"/>
  <c r="AZ249" i="1"/>
  <c r="AZ248" i="1" s="1"/>
  <c r="BH250" i="1"/>
  <c r="BP250" i="1" s="1"/>
  <c r="AY274" i="1"/>
  <c r="BG274" i="1" s="1"/>
  <c r="BO274" i="1" s="1"/>
  <c r="BG275" i="1"/>
  <c r="BO275" i="1" s="1"/>
  <c r="AX287" i="1"/>
  <c r="BF287" i="1" s="1"/>
  <c r="BN287" i="1" s="1"/>
  <c r="BF288" i="1"/>
  <c r="BN288" i="1" s="1"/>
  <c r="AZ290" i="1"/>
  <c r="BH290" i="1" s="1"/>
  <c r="BP290" i="1" s="1"/>
  <c r="BH291" i="1"/>
  <c r="BP291" i="1" s="1"/>
  <c r="AX302" i="1"/>
  <c r="BF302" i="1" s="1"/>
  <c r="BN302" i="1" s="1"/>
  <c r="BF303" i="1"/>
  <c r="BN303" i="1" s="1"/>
  <c r="AY305" i="1"/>
  <c r="BG305" i="1" s="1"/>
  <c r="BO305" i="1" s="1"/>
  <c r="BG306" i="1"/>
  <c r="BO306" i="1" s="1"/>
  <c r="AY339" i="1"/>
  <c r="BG339" i="1" s="1"/>
  <c r="BO339" i="1" s="1"/>
  <c r="BG340" i="1"/>
  <c r="BO340" i="1" s="1"/>
  <c r="AZ315" i="1"/>
  <c r="BH315" i="1" s="1"/>
  <c r="BP315" i="1" s="1"/>
  <c r="BH316" i="1"/>
  <c r="BP316" i="1" s="1"/>
  <c r="AZ318" i="1"/>
  <c r="BH318" i="1" s="1"/>
  <c r="BP318" i="1" s="1"/>
  <c r="BH319" i="1"/>
  <c r="BP319" i="1" s="1"/>
  <c r="AZ321" i="1"/>
  <c r="BH321" i="1" s="1"/>
  <c r="BP321" i="1" s="1"/>
  <c r="BH322" i="1"/>
  <c r="BP322" i="1" s="1"/>
  <c r="AZ324" i="1"/>
  <c r="BH324" i="1" s="1"/>
  <c r="BP324" i="1" s="1"/>
  <c r="BH325" i="1"/>
  <c r="BP325" i="1" s="1"/>
  <c r="AZ327" i="1"/>
  <c r="BH327" i="1" s="1"/>
  <c r="BP327" i="1" s="1"/>
  <c r="BH328" i="1"/>
  <c r="BP328" i="1" s="1"/>
  <c r="AX348" i="1"/>
  <c r="BF348" i="1" s="1"/>
  <c r="BN348" i="1" s="1"/>
  <c r="BF349" i="1"/>
  <c r="BN349" i="1" s="1"/>
  <c r="AY330" i="1"/>
  <c r="BG330" i="1" s="1"/>
  <c r="BO330" i="1" s="1"/>
  <c r="BG331" i="1"/>
  <c r="BO331" i="1" s="1"/>
  <c r="AZ333" i="1"/>
  <c r="BH333" i="1" s="1"/>
  <c r="BP333" i="1" s="1"/>
  <c r="BH334" i="1"/>
  <c r="BP334" i="1" s="1"/>
  <c r="AX351" i="1"/>
  <c r="BF351" i="1" s="1"/>
  <c r="BN351" i="1" s="1"/>
  <c r="BF352" i="1"/>
  <c r="BN352" i="1" s="1"/>
  <c r="AZ355" i="1"/>
  <c r="BH356" i="1"/>
  <c r="BP356" i="1" s="1"/>
  <c r="AZ358" i="1"/>
  <c r="BH358" i="1" s="1"/>
  <c r="BP358" i="1" s="1"/>
  <c r="BH359" i="1"/>
  <c r="BP359" i="1" s="1"/>
  <c r="AX370" i="1"/>
  <c r="BF370" i="1" s="1"/>
  <c r="BN370" i="1" s="1"/>
  <c r="BF371" i="1"/>
  <c r="BN371" i="1" s="1"/>
  <c r="AZ376" i="1"/>
  <c r="BH376" i="1" s="1"/>
  <c r="BP376" i="1" s="1"/>
  <c r="BH377" i="1"/>
  <c r="BP377" i="1" s="1"/>
  <c r="AZ380" i="1"/>
  <c r="BH381" i="1"/>
  <c r="BP381" i="1" s="1"/>
  <c r="AX394" i="1"/>
  <c r="BF394" i="1" s="1"/>
  <c r="BN394" i="1" s="1"/>
  <c r="BF395" i="1"/>
  <c r="BN395" i="1" s="1"/>
  <c r="AY406" i="1"/>
  <c r="BG407" i="1"/>
  <c r="BO407" i="1" s="1"/>
  <c r="AZ410" i="1"/>
  <c r="BH411" i="1"/>
  <c r="BP411" i="1" s="1"/>
  <c r="AZ424" i="1"/>
  <c r="BH425" i="1"/>
  <c r="BP425" i="1" s="1"/>
  <c r="AX435" i="1"/>
  <c r="BF435" i="1" s="1"/>
  <c r="BN435" i="1" s="1"/>
  <c r="BF436" i="1"/>
  <c r="BN436" i="1" s="1"/>
  <c r="AZ439" i="1"/>
  <c r="BH440" i="1"/>
  <c r="BP440" i="1" s="1"/>
  <c r="AZ442" i="1"/>
  <c r="BH442" i="1" s="1"/>
  <c r="BP442" i="1" s="1"/>
  <c r="BH443" i="1"/>
  <c r="BP443" i="1" s="1"/>
  <c r="AZ448" i="1"/>
  <c r="BH449" i="1"/>
  <c r="BP449" i="1" s="1"/>
  <c r="AY472" i="1"/>
  <c r="BG472" i="1" s="1"/>
  <c r="BO472" i="1" s="1"/>
  <c r="BG473" i="1"/>
  <c r="BO473" i="1" s="1"/>
  <c r="BU42" i="1"/>
  <c r="CC42" i="1" s="1"/>
  <c r="CK42" i="1" s="1"/>
  <c r="CC43" i="1"/>
  <c r="CK43" i="1" s="1"/>
  <c r="BU45" i="1"/>
  <c r="CC45" i="1" s="1"/>
  <c r="CK45" i="1" s="1"/>
  <c r="CC46" i="1"/>
  <c r="CK46" i="1" s="1"/>
  <c r="BU48" i="1"/>
  <c r="CC48" i="1" s="1"/>
  <c r="CK48" i="1" s="1"/>
  <c r="CC49" i="1"/>
  <c r="CK49" i="1" s="1"/>
  <c r="BS65" i="1"/>
  <c r="CA65" i="1" s="1"/>
  <c r="CI65" i="1" s="1"/>
  <c r="CA66" i="1"/>
  <c r="CI66" i="1" s="1"/>
  <c r="BU68" i="1"/>
  <c r="CC68" i="1" s="1"/>
  <c r="CK68" i="1" s="1"/>
  <c r="CC69" i="1"/>
  <c r="CK69" i="1" s="1"/>
  <c r="BS74" i="1"/>
  <c r="CA74" i="1" s="1"/>
  <c r="CI74" i="1" s="1"/>
  <c r="CA75" i="1"/>
  <c r="CI75" i="1" s="1"/>
  <c r="BU77" i="1"/>
  <c r="CC77" i="1" s="1"/>
  <c r="CK77" i="1" s="1"/>
  <c r="CC78" i="1"/>
  <c r="CK78" i="1" s="1"/>
  <c r="BU91" i="1"/>
  <c r="CC92" i="1"/>
  <c r="CK92" i="1" s="1"/>
  <c r="BS98" i="1"/>
  <c r="CA98" i="1" s="1"/>
  <c r="CI98" i="1" s="1"/>
  <c r="CA99" i="1"/>
  <c r="CI99" i="1" s="1"/>
  <c r="BU103" i="1"/>
  <c r="CC104" i="1"/>
  <c r="CK104" i="1" s="1"/>
  <c r="BU107" i="1"/>
  <c r="CC108" i="1"/>
  <c r="CK108" i="1" s="1"/>
  <c r="BU110" i="1"/>
  <c r="CC110" i="1" s="1"/>
  <c r="CK110" i="1" s="1"/>
  <c r="CC111" i="1"/>
  <c r="CK111" i="1" s="1"/>
  <c r="BU126" i="1"/>
  <c r="CC127" i="1"/>
  <c r="CK127" i="1" s="1"/>
  <c r="BS139" i="1"/>
  <c r="CA139" i="1" s="1"/>
  <c r="CI139" i="1" s="1"/>
  <c r="CA140" i="1"/>
  <c r="CI140" i="1" s="1"/>
  <c r="BU145" i="1"/>
  <c r="CC146" i="1"/>
  <c r="CK146" i="1" s="1"/>
  <c r="BU155" i="1"/>
  <c r="CC156" i="1"/>
  <c r="CK156" i="1" s="1"/>
  <c r="BS165" i="1"/>
  <c r="CA165" i="1" s="1"/>
  <c r="CI165" i="1" s="1"/>
  <c r="CA166" i="1"/>
  <c r="CI166" i="1" s="1"/>
  <c r="BU173" i="1"/>
  <c r="CC174" i="1"/>
  <c r="CK174" i="1" s="1"/>
  <c r="BT190" i="1"/>
  <c r="CB190" i="1" s="1"/>
  <c r="CJ190" i="1" s="1"/>
  <c r="CB191" i="1"/>
  <c r="CJ191" i="1" s="1"/>
  <c r="BU193" i="1"/>
  <c r="CC194" i="1"/>
  <c r="CK194" i="1" s="1"/>
  <c r="BU221" i="1"/>
  <c r="CC221" i="1" s="1"/>
  <c r="CK221" i="1" s="1"/>
  <c r="CC222" i="1"/>
  <c r="CK222" i="1" s="1"/>
  <c r="BS209" i="1"/>
  <c r="CA209" i="1" s="1"/>
  <c r="CI209" i="1" s="1"/>
  <c r="CA210" i="1"/>
  <c r="CI210" i="1" s="1"/>
  <c r="BT212" i="1"/>
  <c r="CB212" i="1" s="1"/>
  <c r="CJ212" i="1" s="1"/>
  <c r="CB213" i="1"/>
  <c r="CJ213" i="1" s="1"/>
  <c r="BU218" i="1"/>
  <c r="CC218" i="1" s="1"/>
  <c r="CK218" i="1" s="1"/>
  <c r="CC219" i="1"/>
  <c r="CK219" i="1" s="1"/>
  <c r="BU237" i="1"/>
  <c r="CC237" i="1" s="1"/>
  <c r="CK237" i="1" s="1"/>
  <c r="CC238" i="1"/>
  <c r="CK238" i="1" s="1"/>
  <c r="BU240" i="1"/>
  <c r="CC240" i="1" s="1"/>
  <c r="CK240" i="1" s="1"/>
  <c r="CC241" i="1"/>
  <c r="CK241" i="1" s="1"/>
  <c r="BS249" i="1"/>
  <c r="BS248" i="1" s="1"/>
  <c r="CA250" i="1"/>
  <c r="CI250" i="1" s="1"/>
  <c r="BU256" i="1"/>
  <c r="CC257" i="1"/>
  <c r="CK257" i="1" s="1"/>
  <c r="BT274" i="1"/>
  <c r="CB274" i="1" s="1"/>
  <c r="CJ274" i="1" s="1"/>
  <c r="CB275" i="1"/>
  <c r="CJ275" i="1" s="1"/>
  <c r="BS290" i="1"/>
  <c r="CA290" i="1" s="1"/>
  <c r="CI290" i="1" s="1"/>
  <c r="CA291" i="1"/>
  <c r="CI291" i="1" s="1"/>
  <c r="BS296" i="1"/>
  <c r="CA296" i="1" s="1"/>
  <c r="CI296" i="1" s="1"/>
  <c r="CA297" i="1"/>
  <c r="CI297" i="1" s="1"/>
  <c r="BT302" i="1"/>
  <c r="CB302" i="1" s="1"/>
  <c r="CJ302" i="1" s="1"/>
  <c r="CB303" i="1"/>
  <c r="CJ303" i="1" s="1"/>
  <c r="BT305" i="1"/>
  <c r="CB305" i="1" s="1"/>
  <c r="CJ305" i="1" s="1"/>
  <c r="CB306" i="1"/>
  <c r="CJ306" i="1" s="1"/>
  <c r="BS312" i="1"/>
  <c r="CA312" i="1" s="1"/>
  <c r="CI312" i="1" s="1"/>
  <c r="CA313" i="1"/>
  <c r="CI313" i="1" s="1"/>
  <c r="BS315" i="1"/>
  <c r="CA315" i="1" s="1"/>
  <c r="CI315" i="1" s="1"/>
  <c r="CA316" i="1"/>
  <c r="CI316" i="1" s="1"/>
  <c r="BS318" i="1"/>
  <c r="CA318" i="1" s="1"/>
  <c r="CI318" i="1" s="1"/>
  <c r="CA319" i="1"/>
  <c r="CI319" i="1" s="1"/>
  <c r="BT321" i="1"/>
  <c r="CB321" i="1" s="1"/>
  <c r="CJ321" i="1" s="1"/>
  <c r="CB322" i="1"/>
  <c r="CJ322" i="1" s="1"/>
  <c r="BU324" i="1"/>
  <c r="CC324" i="1" s="1"/>
  <c r="CK324" i="1" s="1"/>
  <c r="CC325" i="1"/>
  <c r="CK325" i="1" s="1"/>
  <c r="BU348" i="1"/>
  <c r="CC348" i="1" s="1"/>
  <c r="CK348" i="1" s="1"/>
  <c r="BS333" i="1"/>
  <c r="CA333" i="1" s="1"/>
  <c r="CI333" i="1" s="1"/>
  <c r="CA334" i="1"/>
  <c r="CI334" i="1" s="1"/>
  <c r="BU336" i="1"/>
  <c r="CC336" i="1" s="1"/>
  <c r="CK336" i="1" s="1"/>
  <c r="CC337" i="1"/>
  <c r="CK337" i="1" s="1"/>
  <c r="BT351" i="1"/>
  <c r="CB351" i="1" s="1"/>
  <c r="CJ351" i="1" s="1"/>
  <c r="CB352" i="1"/>
  <c r="CJ352" i="1" s="1"/>
  <c r="BS361" i="1"/>
  <c r="CA361" i="1" s="1"/>
  <c r="CI361" i="1" s="1"/>
  <c r="CA362" i="1"/>
  <c r="CI362" i="1" s="1"/>
  <c r="BS367" i="1"/>
  <c r="CA367" i="1" s="1"/>
  <c r="CI367" i="1" s="1"/>
  <c r="CA368" i="1"/>
  <c r="CI368" i="1" s="1"/>
  <c r="BT370" i="1"/>
  <c r="CB370" i="1" s="1"/>
  <c r="CJ370" i="1" s="1"/>
  <c r="CB371" i="1"/>
  <c r="CJ371" i="1" s="1"/>
  <c r="BU391" i="1"/>
  <c r="CC392" i="1"/>
  <c r="CK392" i="1" s="1"/>
  <c r="BU401" i="1"/>
  <c r="CC401" i="1" s="1"/>
  <c r="CK401" i="1" s="1"/>
  <c r="CC402" i="1"/>
  <c r="CK402" i="1" s="1"/>
  <c r="BU406" i="1"/>
  <c r="CC407" i="1"/>
  <c r="CK407" i="1" s="1"/>
  <c r="BU410" i="1"/>
  <c r="CC411" i="1"/>
  <c r="CK411" i="1" s="1"/>
  <c r="BS424" i="1"/>
  <c r="CA425" i="1"/>
  <c r="CI425" i="1" s="1"/>
  <c r="BS442" i="1"/>
  <c r="CA442" i="1" s="1"/>
  <c r="CI442" i="1" s="1"/>
  <c r="CA443" i="1"/>
  <c r="CI443" i="1" s="1"/>
  <c r="BU466" i="1"/>
  <c r="CC466" i="1" s="1"/>
  <c r="CK466" i="1" s="1"/>
  <c r="CC467" i="1"/>
  <c r="CK467" i="1" s="1"/>
  <c r="AZ458" i="1"/>
  <c r="AZ394" i="1"/>
  <c r="BH394" i="1" s="1"/>
  <c r="BP394" i="1" s="1"/>
  <c r="BS430" i="1"/>
  <c r="CA430" i="1" s="1"/>
  <c r="CI430" i="1" s="1"/>
  <c r="AY297" i="1"/>
  <c r="BT82" i="1"/>
  <c r="AY41" i="3"/>
  <c r="AY40" i="3" s="1"/>
  <c r="AC284" i="3"/>
  <c r="AC283" i="3" s="1"/>
  <c r="AC282" i="3" s="1"/>
  <c r="AD278" i="3"/>
  <c r="AD277" i="3" s="1"/>
  <c r="AD276" i="3" s="1"/>
  <c r="AY36" i="1"/>
  <c r="AY51" i="3"/>
  <c r="AY50" i="3" s="1"/>
  <c r="AY49" i="3" s="1"/>
  <c r="AY54" i="3"/>
  <c r="AY53" i="3" s="1"/>
  <c r="AY52" i="3" s="1"/>
  <c r="AZ57" i="3"/>
  <c r="AZ56" i="3" s="1"/>
  <c r="AZ55" i="3" s="1"/>
  <c r="AX61" i="3"/>
  <c r="AX60" i="3" s="1"/>
  <c r="AX59" i="3" s="1"/>
  <c r="AX58" i="3" s="1"/>
  <c r="AY96" i="3"/>
  <c r="AY95" i="3" s="1"/>
  <c r="AY94" i="3" s="1"/>
  <c r="AY99" i="3"/>
  <c r="AY98" i="3" s="1"/>
  <c r="AY97" i="3" s="1"/>
  <c r="AX117" i="3"/>
  <c r="AX116" i="3" s="1"/>
  <c r="AX111" i="3" s="1"/>
  <c r="AX110" i="3" s="1"/>
  <c r="AX109" i="3" s="1"/>
  <c r="AY129" i="3"/>
  <c r="AY128" i="3" s="1"/>
  <c r="AY127" i="3" s="1"/>
  <c r="AY176" i="3"/>
  <c r="AY175" i="3" s="1"/>
  <c r="AY174" i="3" s="1"/>
  <c r="AY278" i="3"/>
  <c r="AY277" i="3" s="1"/>
  <c r="AY276" i="3" s="1"/>
  <c r="AY350" i="3"/>
  <c r="AY349" i="3" s="1"/>
  <c r="AY426" i="3"/>
  <c r="AY425" i="3" s="1"/>
  <c r="AY428" i="3"/>
  <c r="AY427" i="3" s="1"/>
  <c r="AY210" i="3"/>
  <c r="AY209" i="3" s="1"/>
  <c r="AY208" i="3" s="1"/>
  <c r="AY323" i="3"/>
  <c r="AY322" i="3" s="1"/>
  <c r="AY321" i="3" s="1"/>
  <c r="AY326" i="3"/>
  <c r="AY325" i="3" s="1"/>
  <c r="AY328" i="3"/>
  <c r="AY327" i="3" s="1"/>
  <c r="AY330" i="3"/>
  <c r="AY329" i="3" s="1"/>
  <c r="AX402" i="3"/>
  <c r="BT51" i="3"/>
  <c r="BT50" i="3" s="1"/>
  <c r="BT49" i="3" s="1"/>
  <c r="BT141" i="3"/>
  <c r="BT140" i="3" s="1"/>
  <c r="BT139" i="3" s="1"/>
  <c r="BS261" i="1"/>
  <c r="BT312" i="3"/>
  <c r="BT311" i="3" s="1"/>
  <c r="BT314" i="3"/>
  <c r="BT313" i="3" s="1"/>
  <c r="BS402" i="3"/>
  <c r="BT83" i="3"/>
  <c r="BT82" i="3" s="1"/>
  <c r="BT81" i="3" s="1"/>
  <c r="BT80" i="3" s="1"/>
  <c r="BT10" i="3"/>
  <c r="AD275" i="3"/>
  <c r="AD274" i="3" s="1"/>
  <c r="AD273" i="3" s="1"/>
  <c r="AY48" i="3"/>
  <c r="AY47" i="3" s="1"/>
  <c r="AY46" i="3" s="1"/>
  <c r="AX56" i="1"/>
  <c r="AY93" i="3"/>
  <c r="AY92" i="3" s="1"/>
  <c r="AY91" i="3" s="1"/>
  <c r="AZ113" i="3"/>
  <c r="AZ112" i="3" s="1"/>
  <c r="AZ115" i="3"/>
  <c r="AZ114" i="3" s="1"/>
  <c r="AX91" i="1"/>
  <c r="AY126" i="3"/>
  <c r="AY125" i="3" s="1"/>
  <c r="AY145" i="3"/>
  <c r="AY144" i="3" s="1"/>
  <c r="AY143" i="3" s="1"/>
  <c r="AY142" i="3" s="1"/>
  <c r="AY163" i="3"/>
  <c r="AY162" i="3" s="1"/>
  <c r="AY161" i="3" s="1"/>
  <c r="AY167" i="3"/>
  <c r="AY166" i="3" s="1"/>
  <c r="AY165" i="3" s="1"/>
  <c r="AY170" i="3"/>
  <c r="AY169" i="3" s="1"/>
  <c r="AY168" i="3" s="1"/>
  <c r="AY275" i="3"/>
  <c r="AY274" i="3" s="1"/>
  <c r="AY273" i="3" s="1"/>
  <c r="AY347" i="3"/>
  <c r="AY346" i="3" s="1"/>
  <c r="AY345" i="3" s="1"/>
  <c r="AY204" i="1"/>
  <c r="BG204" i="1" s="1"/>
  <c r="BO204" i="1" s="1"/>
  <c r="AZ357" i="3"/>
  <c r="AZ356" i="3" s="1"/>
  <c r="AY360" i="3"/>
  <c r="AY359" i="3" s="1"/>
  <c r="AY358" i="3" s="1"/>
  <c r="AY381" i="3"/>
  <c r="AY380" i="3" s="1"/>
  <c r="AY379" i="3" s="1"/>
  <c r="AY378" i="3" s="1"/>
  <c r="AX389" i="3"/>
  <c r="AX388" i="3" s="1"/>
  <c r="AX387" i="3" s="1"/>
  <c r="AX256" i="1"/>
  <c r="AY312" i="3"/>
  <c r="AY311" i="3" s="1"/>
  <c r="AY314" i="3"/>
  <c r="AY313" i="3" s="1"/>
  <c r="AX409" i="3"/>
  <c r="AX408" i="3" s="1"/>
  <c r="AX407" i="3" s="1"/>
  <c r="AX406" i="3" s="1"/>
  <c r="AY65" i="3"/>
  <c r="AY64" i="3" s="1"/>
  <c r="AY67" i="3"/>
  <c r="AY66" i="3" s="1"/>
  <c r="AY73" i="3"/>
  <c r="AY72" i="3" s="1"/>
  <c r="AY71" i="3" s="1"/>
  <c r="AY76" i="3"/>
  <c r="AY75" i="3" s="1"/>
  <c r="AY74" i="3" s="1"/>
  <c r="BT41" i="3"/>
  <c r="BT40" i="3" s="1"/>
  <c r="BT102" i="3"/>
  <c r="BT101" i="3" s="1"/>
  <c r="BT100" i="3" s="1"/>
  <c r="BT129" i="3"/>
  <c r="BT128" i="3" s="1"/>
  <c r="BT127" i="3" s="1"/>
  <c r="BS444" i="3"/>
  <c r="BS443" i="3" s="1"/>
  <c r="BS442" i="3" s="1"/>
  <c r="BS441" i="3" s="1"/>
  <c r="BS440" i="3" s="1"/>
  <c r="BT448" i="3"/>
  <c r="BT447" i="3" s="1"/>
  <c r="BT446" i="3" s="1"/>
  <c r="BT445" i="3" s="1"/>
  <c r="BT440" i="3" s="1"/>
  <c r="BU79" i="3"/>
  <c r="BU78" i="3" s="1"/>
  <c r="BU77" i="3" s="1"/>
  <c r="AY36" i="3"/>
  <c r="AY35" i="3" s="1"/>
  <c r="AY34" i="3" s="1"/>
  <c r="AY45" i="3"/>
  <c r="AY44" i="3" s="1"/>
  <c r="AY102" i="3"/>
  <c r="AY101" i="3" s="1"/>
  <c r="AY100" i="3" s="1"/>
  <c r="AY124" i="3"/>
  <c r="AY123" i="3" s="1"/>
  <c r="AY141" i="3"/>
  <c r="AY140" i="3" s="1"/>
  <c r="AY139" i="3" s="1"/>
  <c r="AY157" i="3"/>
  <c r="AY156" i="3" s="1"/>
  <c r="AY155" i="3" s="1"/>
  <c r="AY344" i="3"/>
  <c r="AY343" i="3" s="1"/>
  <c r="AY342" i="3" s="1"/>
  <c r="AZ355" i="3"/>
  <c r="AZ354" i="3" s="1"/>
  <c r="AY376" i="3"/>
  <c r="AY375" i="3" s="1"/>
  <c r="AY374" i="3" s="1"/>
  <c r="AY373" i="3" s="1"/>
  <c r="AY262" i="1"/>
  <c r="BG262" i="1" s="1"/>
  <c r="BO262" i="1" s="1"/>
  <c r="AY264" i="1"/>
  <c r="BG264" i="1" s="1"/>
  <c r="BO264" i="1" s="1"/>
  <c r="AY204" i="3"/>
  <c r="AY203" i="3" s="1"/>
  <c r="AY202" i="3" s="1"/>
  <c r="BT241" i="3"/>
  <c r="BT240" i="3" s="1"/>
  <c r="BT239" i="3" s="1"/>
  <c r="BS409" i="3"/>
  <c r="BS408" i="3" s="1"/>
  <c r="BS407" i="3" s="1"/>
  <c r="BS406" i="3" s="1"/>
  <c r="BT440" i="1"/>
  <c r="BS458" i="1"/>
  <c r="BT76" i="3"/>
  <c r="BT75" i="3" s="1"/>
  <c r="BT74" i="3" s="1"/>
  <c r="AY39" i="3"/>
  <c r="AY38" i="3" s="1"/>
  <c r="AY66" i="1"/>
  <c r="AY90" i="3"/>
  <c r="AY89" i="3" s="1"/>
  <c r="AY88" i="3" s="1"/>
  <c r="AY122" i="3"/>
  <c r="AY121" i="3" s="1"/>
  <c r="AY138" i="3"/>
  <c r="AY137" i="3" s="1"/>
  <c r="AY136" i="3" s="1"/>
  <c r="AX284" i="3"/>
  <c r="AX283" i="3" s="1"/>
  <c r="AX282" i="3" s="1"/>
  <c r="AY352" i="3"/>
  <c r="AY351" i="3" s="1"/>
  <c r="AY372" i="3"/>
  <c r="AY371" i="3" s="1"/>
  <c r="AY370" i="3" s="1"/>
  <c r="AY421" i="3"/>
  <c r="AY420" i="3" s="1"/>
  <c r="AY423" i="3"/>
  <c r="AY422" i="3" s="1"/>
  <c r="AY431" i="3"/>
  <c r="AY430" i="3" s="1"/>
  <c r="AY429" i="3" s="1"/>
  <c r="AX282" i="1"/>
  <c r="AY207" i="3"/>
  <c r="AY206" i="3" s="1"/>
  <c r="AY205" i="3" s="1"/>
  <c r="AY229" i="3"/>
  <c r="AY228" i="3" s="1"/>
  <c r="AY227" i="3" s="1"/>
  <c r="AY241" i="3"/>
  <c r="AY240" i="3" s="1"/>
  <c r="AY239" i="3" s="1"/>
  <c r="AX385" i="3"/>
  <c r="AX384" i="3" s="1"/>
  <c r="AX383" i="3" s="1"/>
  <c r="AX382" i="3" s="1"/>
  <c r="AX395" i="3"/>
  <c r="AX394" i="3" s="1"/>
  <c r="AX393" i="3" s="1"/>
  <c r="AY448" i="3"/>
  <c r="AY447" i="3" s="1"/>
  <c r="AY446" i="3" s="1"/>
  <c r="AY445" i="3" s="1"/>
  <c r="AY440" i="3" s="1"/>
  <c r="BT93" i="3"/>
  <c r="BT92" i="3" s="1"/>
  <c r="BT91" i="3" s="1"/>
  <c r="BT145" i="3"/>
  <c r="BT144" i="3" s="1"/>
  <c r="BT143" i="3" s="1"/>
  <c r="BT142" i="3" s="1"/>
  <c r="BT194" i="1"/>
  <c r="BU355" i="3"/>
  <c r="BU354" i="3" s="1"/>
  <c r="CQ260" i="1"/>
  <c r="BT426" i="3"/>
  <c r="BT425" i="3" s="1"/>
  <c r="BS282" i="1"/>
  <c r="BT210" i="3"/>
  <c r="BT209" i="3" s="1"/>
  <c r="BT208" i="3" s="1"/>
  <c r="BT323" i="3"/>
  <c r="BT322" i="3" s="1"/>
  <c r="BT321" i="3" s="1"/>
  <c r="BS385" i="3"/>
  <c r="BS384" i="3" s="1"/>
  <c r="BS383" i="3" s="1"/>
  <c r="BS382" i="3" s="1"/>
  <c r="BS395" i="3"/>
  <c r="BS394" i="3" s="1"/>
  <c r="BS393" i="3" s="1"/>
  <c r="BT12" i="3"/>
  <c r="BT11" i="3" s="1"/>
  <c r="BT207" i="3"/>
  <c r="BT206" i="3" s="1"/>
  <c r="BT205" i="3" s="1"/>
  <c r="AY82" i="1"/>
  <c r="AX261" i="1"/>
  <c r="BF261" i="1" s="1"/>
  <c r="BN261" i="1" s="1"/>
  <c r="BS256" i="3"/>
  <c r="BS255" i="3" s="1"/>
  <c r="BS254" i="3" s="1"/>
  <c r="BS340" i="1"/>
  <c r="AX256" i="3"/>
  <c r="AX255" i="3" s="1"/>
  <c r="AX254" i="3" s="1"/>
  <c r="AX340" i="1"/>
  <c r="AY108" i="3"/>
  <c r="AY106" i="3" s="1"/>
  <c r="BT356" i="1"/>
  <c r="BT287" i="3"/>
  <c r="BT286" i="3" s="1"/>
  <c r="BT285" i="3" s="1"/>
  <c r="AY287" i="3"/>
  <c r="AY286" i="3" s="1"/>
  <c r="AY285" i="3" s="1"/>
  <c r="AX78" i="1"/>
  <c r="AX105" i="3"/>
  <c r="AX104" i="3" s="1"/>
  <c r="AX103" i="3" s="1"/>
  <c r="AX104" i="1"/>
  <c r="AX134" i="3"/>
  <c r="AX133" i="3" s="1"/>
  <c r="AX132" i="3" s="1"/>
  <c r="AX131" i="3" s="1"/>
  <c r="AX310" i="1"/>
  <c r="AX226" i="3"/>
  <c r="AX225" i="3" s="1"/>
  <c r="AX224" i="3" s="1"/>
  <c r="AX417" i="1"/>
  <c r="AX401" i="3"/>
  <c r="AX449" i="1"/>
  <c r="AX444" i="3"/>
  <c r="AX443" i="3" s="1"/>
  <c r="AX442" i="3" s="1"/>
  <c r="AX441" i="3" s="1"/>
  <c r="AX440" i="3" s="1"/>
  <c r="AY12" i="3"/>
  <c r="AY11" i="3" s="1"/>
  <c r="AY461" i="1"/>
  <c r="BG461" i="1" s="1"/>
  <c r="BO461" i="1" s="1"/>
  <c r="BT99" i="3"/>
  <c r="BT98" i="3" s="1"/>
  <c r="BT97" i="3" s="1"/>
  <c r="CQ73" i="1"/>
  <c r="BT72" i="1"/>
  <c r="BS284" i="3"/>
  <c r="BS283" i="3" s="1"/>
  <c r="BS282" i="3" s="1"/>
  <c r="CQ187" i="1"/>
  <c r="BS186" i="1"/>
  <c r="BT235" i="3"/>
  <c r="BT234" i="3" s="1"/>
  <c r="BT233" i="3" s="1"/>
  <c r="BT319" i="1"/>
  <c r="BT67" i="3"/>
  <c r="BT66" i="3" s="1"/>
  <c r="BT433" i="1"/>
  <c r="CB433" i="1" s="1"/>
  <c r="CJ433" i="1" s="1"/>
  <c r="AY43" i="1"/>
  <c r="AX60" i="1"/>
  <c r="AX87" i="3"/>
  <c r="AX86" i="3" s="1"/>
  <c r="AX85" i="3" s="1"/>
  <c r="AY63" i="1"/>
  <c r="AY92" i="1"/>
  <c r="BG92" i="1" s="1"/>
  <c r="BO92" i="1" s="1"/>
  <c r="AY94" i="1"/>
  <c r="BG94" i="1" s="1"/>
  <c r="BO94" i="1" s="1"/>
  <c r="AY96" i="1"/>
  <c r="BG96" i="1" s="1"/>
  <c r="BO96" i="1" s="1"/>
  <c r="AY111" i="1"/>
  <c r="AY127" i="1"/>
  <c r="AX191" i="1"/>
  <c r="AX341" i="3"/>
  <c r="AX340" i="3" s="1"/>
  <c r="AX339" i="3" s="1"/>
  <c r="AY362" i="1"/>
  <c r="AX377" i="1"/>
  <c r="AX308" i="3"/>
  <c r="AX307" i="3" s="1"/>
  <c r="AX306" i="3" s="1"/>
  <c r="AX411" i="1"/>
  <c r="AX421" i="1"/>
  <c r="AX405" i="3"/>
  <c r="AX404" i="3" s="1"/>
  <c r="AX403" i="3" s="1"/>
  <c r="AY10" i="3"/>
  <c r="AY459" i="1"/>
  <c r="BG459" i="1" s="1"/>
  <c r="BO459" i="1" s="1"/>
  <c r="BT36" i="3"/>
  <c r="BT35" i="3" s="1"/>
  <c r="BT34" i="3" s="1"/>
  <c r="CQ32" i="1"/>
  <c r="BT31" i="1"/>
  <c r="BT30" i="1" s="1"/>
  <c r="BT167" i="3"/>
  <c r="BT166" i="3" s="1"/>
  <c r="BT165" i="3" s="1"/>
  <c r="CQ138" i="1"/>
  <c r="BT137" i="1"/>
  <c r="BS204" i="1"/>
  <c r="CA204" i="1" s="1"/>
  <c r="CI204" i="1" s="1"/>
  <c r="BT288" i="1"/>
  <c r="BT213" i="3"/>
  <c r="BT212" i="3" s="1"/>
  <c r="BT211" i="3" s="1"/>
  <c r="BT297" i="1"/>
  <c r="BT290" i="3"/>
  <c r="BT289" i="3" s="1"/>
  <c r="BT288" i="3" s="1"/>
  <c r="BT359" i="1"/>
  <c r="BT330" i="3"/>
  <c r="BT329" i="3" s="1"/>
  <c r="BT399" i="1"/>
  <c r="CB399" i="1" s="1"/>
  <c r="CJ399" i="1" s="1"/>
  <c r="BT65" i="3"/>
  <c r="BT64" i="3" s="1"/>
  <c r="BT431" i="1"/>
  <c r="CB431" i="1" s="1"/>
  <c r="CJ431" i="1" s="1"/>
  <c r="BT443" i="1"/>
  <c r="BT108" i="3"/>
  <c r="BT106" i="3" s="1"/>
  <c r="BT444" i="1"/>
  <c r="CB444" i="1" s="1"/>
  <c r="CJ444" i="1" s="1"/>
  <c r="AX300" i="1"/>
  <c r="AX216" i="3"/>
  <c r="AX215" i="3" s="1"/>
  <c r="AX214" i="3" s="1"/>
  <c r="BS60" i="1"/>
  <c r="BS87" i="3"/>
  <c r="BS86" i="3" s="1"/>
  <c r="BS85" i="3" s="1"/>
  <c r="CQ61" i="1"/>
  <c r="BU113" i="3"/>
  <c r="BU112" i="3" s="1"/>
  <c r="CQ84" i="1"/>
  <c r="BU83" i="1"/>
  <c r="BS253" i="3"/>
  <c r="BS252" i="3" s="1"/>
  <c r="BS251" i="3" s="1"/>
  <c r="BS337" i="1"/>
  <c r="AY31" i="1"/>
  <c r="AY30" i="1" s="1"/>
  <c r="AY46" i="1"/>
  <c r="AY69" i="1"/>
  <c r="AY75" i="1"/>
  <c r="AX87" i="1"/>
  <c r="AY99" i="1"/>
  <c r="AY115" i="1"/>
  <c r="AY133" i="1"/>
  <c r="AY146" i="1"/>
  <c r="AY177" i="1"/>
  <c r="AX186" i="1"/>
  <c r="AY197" i="1"/>
  <c r="AY229" i="1"/>
  <c r="AY250" i="1"/>
  <c r="AY267" i="1"/>
  <c r="AY285" i="1"/>
  <c r="AY316" i="1"/>
  <c r="AY356" i="1"/>
  <c r="AX402" i="1"/>
  <c r="AX333" i="3"/>
  <c r="AX332" i="3" s="1"/>
  <c r="AX331" i="3" s="1"/>
  <c r="BS117" i="3"/>
  <c r="BS116" i="3" s="1"/>
  <c r="BS111" i="3" s="1"/>
  <c r="BS110" i="3" s="1"/>
  <c r="BS109" i="3" s="1"/>
  <c r="CQ88" i="1"/>
  <c r="BS87" i="1"/>
  <c r="BT352" i="3"/>
  <c r="BT351" i="3" s="1"/>
  <c r="CQ203" i="1"/>
  <c r="BT202" i="1"/>
  <c r="CB202" i="1" s="1"/>
  <c r="CJ202" i="1" s="1"/>
  <c r="BT328" i="3"/>
  <c r="BT327" i="3" s="1"/>
  <c r="BT397" i="1"/>
  <c r="CB397" i="1" s="1"/>
  <c r="CJ397" i="1" s="1"/>
  <c r="AX201" i="3"/>
  <c r="AX200" i="3" s="1"/>
  <c r="AX199" i="3" s="1"/>
  <c r="AZ270" i="1"/>
  <c r="BH270" i="1" s="1"/>
  <c r="BP270" i="1" s="1"/>
  <c r="AZ434" i="3"/>
  <c r="AZ433" i="3" s="1"/>
  <c r="BS402" i="1"/>
  <c r="BS333" i="3"/>
  <c r="BS332" i="3" s="1"/>
  <c r="BS331" i="3" s="1"/>
  <c r="AZ52" i="1"/>
  <c r="AY200" i="1"/>
  <c r="BG200" i="1" s="1"/>
  <c r="BO200" i="1" s="1"/>
  <c r="AY202" i="1"/>
  <c r="BG202" i="1" s="1"/>
  <c r="BO202" i="1" s="1"/>
  <c r="AZ205" i="1"/>
  <c r="BH205" i="1" s="1"/>
  <c r="BP205" i="1" s="1"/>
  <c r="AZ207" i="1"/>
  <c r="BH207" i="1" s="1"/>
  <c r="BP207" i="1" s="1"/>
  <c r="AY234" i="1"/>
  <c r="AY257" i="1"/>
  <c r="AZ272" i="1"/>
  <c r="BH272" i="1" s="1"/>
  <c r="BP272" i="1" s="1"/>
  <c r="AZ436" i="3"/>
  <c r="AZ435" i="3" s="1"/>
  <c r="AX337" i="1"/>
  <c r="AY392" i="1"/>
  <c r="AY83" i="3"/>
  <c r="AY82" i="3" s="1"/>
  <c r="AY81" i="3" s="1"/>
  <c r="AY80" i="3" s="1"/>
  <c r="AY440" i="1"/>
  <c r="AX458" i="1"/>
  <c r="BU115" i="3"/>
  <c r="BU114" i="3" s="1"/>
  <c r="CQ86" i="1"/>
  <c r="BU85" i="1"/>
  <c r="CC85" i="1" s="1"/>
  <c r="CK85" i="1" s="1"/>
  <c r="BS151" i="1"/>
  <c r="BS191" i="1"/>
  <c r="BS341" i="3"/>
  <c r="BS340" i="3" s="1"/>
  <c r="BS339" i="3" s="1"/>
  <c r="CQ192" i="1"/>
  <c r="BT350" i="3"/>
  <c r="BT349" i="3" s="1"/>
  <c r="BT200" i="1"/>
  <c r="CB200" i="1" s="1"/>
  <c r="CJ200" i="1" s="1"/>
  <c r="CQ201" i="1"/>
  <c r="BU261" i="1"/>
  <c r="CC261" i="1" s="1"/>
  <c r="CK261" i="1" s="1"/>
  <c r="BS305" i="1"/>
  <c r="CA305" i="1" s="1"/>
  <c r="CI305" i="1" s="1"/>
  <c r="BT326" i="3"/>
  <c r="BT325" i="3" s="1"/>
  <c r="BT395" i="1"/>
  <c r="CB395" i="1" s="1"/>
  <c r="CJ395" i="1" s="1"/>
  <c r="BU436" i="1"/>
  <c r="BU70" i="3"/>
  <c r="BU69" i="3" s="1"/>
  <c r="BU68" i="3" s="1"/>
  <c r="BT73" i="3"/>
  <c r="BT72" i="3" s="1"/>
  <c r="BT71" i="3" s="1"/>
  <c r="BT467" i="1"/>
  <c r="BT48" i="3"/>
  <c r="BT47" i="3" s="1"/>
  <c r="BT46" i="3" s="1"/>
  <c r="CQ44" i="1"/>
  <c r="BU57" i="3"/>
  <c r="BU56" i="3" s="1"/>
  <c r="BU55" i="3" s="1"/>
  <c r="CQ53" i="1"/>
  <c r="BT96" i="3"/>
  <c r="BT95" i="3" s="1"/>
  <c r="BT94" i="3" s="1"/>
  <c r="CQ70" i="1"/>
  <c r="BS78" i="1"/>
  <c r="BS105" i="3"/>
  <c r="BS104" i="3" s="1"/>
  <c r="BS103" i="3" s="1"/>
  <c r="CQ79" i="1"/>
  <c r="BS104" i="1"/>
  <c r="BS134" i="3"/>
  <c r="BS133" i="3" s="1"/>
  <c r="BS132" i="3" s="1"/>
  <c r="BS131" i="3" s="1"/>
  <c r="CQ105" i="1"/>
  <c r="BT163" i="3"/>
  <c r="BT162" i="3" s="1"/>
  <c r="BT161" i="3" s="1"/>
  <c r="CQ134" i="1"/>
  <c r="BT176" i="3"/>
  <c r="BT175" i="3" s="1"/>
  <c r="BT174" i="3" s="1"/>
  <c r="CQ147" i="1"/>
  <c r="BT278" i="3"/>
  <c r="BT277" i="3" s="1"/>
  <c r="BT276" i="3" s="1"/>
  <c r="CQ178" i="1"/>
  <c r="BT347" i="3"/>
  <c r="BT346" i="3" s="1"/>
  <c r="BT345" i="3" s="1"/>
  <c r="CQ198" i="1"/>
  <c r="BU357" i="3"/>
  <c r="BU356" i="3" s="1"/>
  <c r="CQ208" i="1"/>
  <c r="BT381" i="3"/>
  <c r="BT380" i="3" s="1"/>
  <c r="BT379" i="3" s="1"/>
  <c r="BT378" i="3" s="1"/>
  <c r="CQ235" i="1"/>
  <c r="BT421" i="3"/>
  <c r="BT420" i="3" s="1"/>
  <c r="CQ258" i="1"/>
  <c r="BT261" i="1"/>
  <c r="CB261" i="1" s="1"/>
  <c r="CJ261" i="1" s="1"/>
  <c r="BS377" i="1"/>
  <c r="BS308" i="3"/>
  <c r="BS307" i="3" s="1"/>
  <c r="BS306" i="3" s="1"/>
  <c r="BS421" i="1"/>
  <c r="BS405" i="3"/>
  <c r="BS404" i="3" s="1"/>
  <c r="BS403" i="3" s="1"/>
  <c r="CQ112" i="1"/>
  <c r="CQ67" i="1"/>
  <c r="CQ37" i="1"/>
  <c r="BT423" i="3"/>
  <c r="BT422" i="3" s="1"/>
  <c r="BT43" i="1"/>
  <c r="BS61" i="3"/>
  <c r="BS60" i="3" s="1"/>
  <c r="BS59" i="3" s="1"/>
  <c r="BS58" i="3" s="1"/>
  <c r="CQ57" i="1"/>
  <c r="BT69" i="1"/>
  <c r="BT75" i="1"/>
  <c r="BT99" i="1"/>
  <c r="BT138" i="3"/>
  <c r="BT137" i="3" s="1"/>
  <c r="BT136" i="3" s="1"/>
  <c r="CQ109" i="1"/>
  <c r="BT115" i="1"/>
  <c r="BT133" i="1"/>
  <c r="BT146" i="1"/>
  <c r="BT275" i="3"/>
  <c r="BT274" i="3" s="1"/>
  <c r="BT273" i="3" s="1"/>
  <c r="CQ175" i="1"/>
  <c r="BT177" i="1"/>
  <c r="BT344" i="3"/>
  <c r="BT343" i="3" s="1"/>
  <c r="BT342" i="3" s="1"/>
  <c r="CQ195" i="1"/>
  <c r="BT197" i="1"/>
  <c r="BT234" i="1"/>
  <c r="BS389" i="3"/>
  <c r="BS388" i="3" s="1"/>
  <c r="BS387" i="3" s="1"/>
  <c r="CQ239" i="1"/>
  <c r="BT412" i="3"/>
  <c r="BT411" i="3" s="1"/>
  <c r="BT410" i="3" s="1"/>
  <c r="BT406" i="3" s="1"/>
  <c r="CQ246" i="1"/>
  <c r="BT257" i="1"/>
  <c r="CB257" i="1" s="1"/>
  <c r="CJ257" i="1" s="1"/>
  <c r="BT259" i="1"/>
  <c r="CB259" i="1" s="1"/>
  <c r="CJ259" i="1" s="1"/>
  <c r="BT428" i="3"/>
  <c r="BT427" i="3" s="1"/>
  <c r="CQ265" i="1"/>
  <c r="BU272" i="1"/>
  <c r="CC272" i="1" s="1"/>
  <c r="CK272" i="1" s="1"/>
  <c r="BU436" i="3"/>
  <c r="BU435" i="3" s="1"/>
  <c r="CQ273" i="1"/>
  <c r="BT294" i="1"/>
  <c r="BT229" i="3"/>
  <c r="BT228" i="3" s="1"/>
  <c r="BT227" i="3" s="1"/>
  <c r="BT325" i="1"/>
  <c r="BT392" i="1"/>
  <c r="BT459" i="1"/>
  <c r="CB459" i="1" s="1"/>
  <c r="CJ459" i="1" s="1"/>
  <c r="BT461" i="1"/>
  <c r="CB461" i="1" s="1"/>
  <c r="CJ461" i="1" s="1"/>
  <c r="CQ206" i="1"/>
  <c r="CQ47" i="1"/>
  <c r="AZ436" i="1"/>
  <c r="AZ70" i="3"/>
  <c r="AZ69" i="3" s="1"/>
  <c r="AZ68" i="3" s="1"/>
  <c r="AY444" i="1"/>
  <c r="BG444" i="1" s="1"/>
  <c r="BO444" i="1" s="1"/>
  <c r="AZ473" i="1"/>
  <c r="AZ79" i="3"/>
  <c r="AZ78" i="3" s="1"/>
  <c r="AZ77" i="3" s="1"/>
  <c r="BT39" i="3"/>
  <c r="BT38" i="3" s="1"/>
  <c r="CQ35" i="1"/>
  <c r="BT45" i="3"/>
  <c r="BT44" i="3" s="1"/>
  <c r="CQ41" i="1"/>
  <c r="BT54" i="3"/>
  <c r="BT53" i="3" s="1"/>
  <c r="BT52" i="3" s="1"/>
  <c r="CQ50" i="1"/>
  <c r="BU52" i="1"/>
  <c r="BT90" i="3"/>
  <c r="BT89" i="3" s="1"/>
  <c r="BT88" i="3" s="1"/>
  <c r="CQ64" i="1"/>
  <c r="BT122" i="3"/>
  <c r="BT121" i="3" s="1"/>
  <c r="CQ93" i="1"/>
  <c r="BT124" i="3"/>
  <c r="BT123" i="3" s="1"/>
  <c r="CQ95" i="1"/>
  <c r="BT126" i="3"/>
  <c r="BT125" i="3" s="1"/>
  <c r="CQ97" i="1"/>
  <c r="BT157" i="3"/>
  <c r="BT156" i="3" s="1"/>
  <c r="BT155" i="3" s="1"/>
  <c r="CQ128" i="1"/>
  <c r="BT170" i="3"/>
  <c r="BT169" i="3" s="1"/>
  <c r="BT168" i="3" s="1"/>
  <c r="CQ141" i="1"/>
  <c r="BT372" i="3"/>
  <c r="BT371" i="3" s="1"/>
  <c r="BT370" i="3" s="1"/>
  <c r="CQ223" i="1"/>
  <c r="BU205" i="1"/>
  <c r="CC205" i="1" s="1"/>
  <c r="CK205" i="1" s="1"/>
  <c r="BU207" i="1"/>
  <c r="CC207" i="1" s="1"/>
  <c r="CK207" i="1" s="1"/>
  <c r="BT376" i="3"/>
  <c r="BT375" i="3" s="1"/>
  <c r="BT374" i="3" s="1"/>
  <c r="BT373" i="3" s="1"/>
  <c r="CQ230" i="1"/>
  <c r="BS238" i="1"/>
  <c r="CQ251" i="1"/>
  <c r="CQ268" i="1"/>
  <c r="BT431" i="3"/>
  <c r="BT430" i="3" s="1"/>
  <c r="BT429" i="3" s="1"/>
  <c r="BU270" i="1"/>
  <c r="CC270" i="1" s="1"/>
  <c r="CK270" i="1" s="1"/>
  <c r="BU434" i="3"/>
  <c r="BU433" i="3" s="1"/>
  <c r="BT204" i="3"/>
  <c r="BT203" i="3" s="1"/>
  <c r="BT202" i="3" s="1"/>
  <c r="BS300" i="1"/>
  <c r="BS216" i="3"/>
  <c r="BS215" i="3" s="1"/>
  <c r="BS214" i="3" s="1"/>
  <c r="BS310" i="1"/>
  <c r="BS226" i="3"/>
  <c r="BS225" i="3" s="1"/>
  <c r="BS224" i="3" s="1"/>
  <c r="BT232" i="3"/>
  <c r="BT231" i="3" s="1"/>
  <c r="BT230" i="3" s="1"/>
  <c r="BS417" i="1"/>
  <c r="BS401" i="3"/>
  <c r="BU473" i="1"/>
  <c r="CQ271" i="1"/>
  <c r="CQ116" i="1"/>
  <c r="CQ100" i="1"/>
  <c r="BU424" i="3"/>
  <c r="BS424" i="3"/>
  <c r="AZ424" i="3"/>
  <c r="AX424" i="3"/>
  <c r="AE424" i="3"/>
  <c r="AC424" i="3"/>
  <c r="BR419" i="3"/>
  <c r="AW419" i="3"/>
  <c r="AB419" i="3"/>
  <c r="Z419" i="3" s="1"/>
  <c r="BS432" i="3"/>
  <c r="AX432" i="3"/>
  <c r="AC432" i="3"/>
  <c r="BR424" i="3"/>
  <c r="AB424" i="3"/>
  <c r="Z424" i="3" s="1"/>
  <c r="BR63" i="3"/>
  <c r="BR62" i="3" s="1"/>
  <c r="AW107" i="3"/>
  <c r="AW424" i="3"/>
  <c r="BR107" i="3"/>
  <c r="AB107" i="3"/>
  <c r="Z107" i="3" s="1"/>
  <c r="BT432" i="3"/>
  <c r="BR432" i="3"/>
  <c r="AY432" i="3"/>
  <c r="AW432" i="3"/>
  <c r="AD432" i="3"/>
  <c r="AB432" i="3"/>
  <c r="Z432" i="3" s="1"/>
  <c r="BU419" i="3"/>
  <c r="AZ419" i="3"/>
  <c r="AE419" i="3"/>
  <c r="BU120" i="3"/>
  <c r="BU119" i="3" s="1"/>
  <c r="BU118" i="3" s="1"/>
  <c r="AZ120" i="3"/>
  <c r="AZ119" i="3" s="1"/>
  <c r="AZ118" i="3" s="1"/>
  <c r="AE120" i="3"/>
  <c r="AE119" i="3" s="1"/>
  <c r="AE118" i="3" s="1"/>
  <c r="AY111" i="3"/>
  <c r="AY110" i="3" s="1"/>
  <c r="AY109" i="3" s="1"/>
  <c r="BU400" i="3"/>
  <c r="BU399" i="3" s="1"/>
  <c r="BU386" i="3" s="1"/>
  <c r="AZ400" i="3"/>
  <c r="AZ399" i="3" s="1"/>
  <c r="AZ386" i="3" s="1"/>
  <c r="AE400" i="3"/>
  <c r="AE399" i="3" s="1"/>
  <c r="AE386" i="3" s="1"/>
  <c r="BT400" i="3"/>
  <c r="BT399" i="3" s="1"/>
  <c r="BT386" i="3" s="1"/>
  <c r="BR400" i="3"/>
  <c r="BR399" i="3" s="1"/>
  <c r="BR386" i="3" s="1"/>
  <c r="AY400" i="3"/>
  <c r="AY399" i="3" s="1"/>
  <c r="AY386" i="3" s="1"/>
  <c r="AW400" i="3"/>
  <c r="AW399" i="3" s="1"/>
  <c r="AW386" i="3" s="1"/>
  <c r="AD400" i="3"/>
  <c r="AD399" i="3" s="1"/>
  <c r="AD386" i="3" s="1"/>
  <c r="AB400" i="3"/>
  <c r="BS353" i="3"/>
  <c r="AX353" i="3"/>
  <c r="AC353" i="3"/>
  <c r="BU310" i="3"/>
  <c r="BU309" i="3" s="1"/>
  <c r="BS310" i="3"/>
  <c r="BS309" i="3" s="1"/>
  <c r="BS135" i="3"/>
  <c r="AX135" i="3"/>
  <c r="AC135" i="3"/>
  <c r="BR111" i="3"/>
  <c r="BR110" i="3" s="1"/>
  <c r="BR109" i="3" s="1"/>
  <c r="AW111" i="3"/>
  <c r="AW110" i="3" s="1"/>
  <c r="AW109" i="3" s="1"/>
  <c r="AB111" i="3"/>
  <c r="AW63" i="3"/>
  <c r="AW62" i="3" s="1"/>
  <c r="BS419" i="3"/>
  <c r="AX419" i="3"/>
  <c r="AC419" i="3"/>
  <c r="BU348" i="3"/>
  <c r="BS348" i="3"/>
  <c r="AZ348" i="3"/>
  <c r="AX348" i="3"/>
  <c r="AE348" i="3"/>
  <c r="AC348" i="3"/>
  <c r="BR324" i="3"/>
  <c r="BR315" i="3" s="1"/>
  <c r="AW324" i="3"/>
  <c r="AW315" i="3" s="1"/>
  <c r="AB324" i="3"/>
  <c r="BS120" i="3"/>
  <c r="BS119" i="3" s="1"/>
  <c r="BS118" i="3" s="1"/>
  <c r="AX120" i="3"/>
  <c r="AX119" i="3" s="1"/>
  <c r="AX118" i="3" s="1"/>
  <c r="AC120" i="3"/>
  <c r="AC119" i="3" s="1"/>
  <c r="AC118" i="3" s="1"/>
  <c r="BT111" i="3"/>
  <c r="BT110" i="3" s="1"/>
  <c r="BT109" i="3" s="1"/>
  <c r="AD111" i="3"/>
  <c r="AD110" i="3" s="1"/>
  <c r="AD109" i="3" s="1"/>
  <c r="BR135" i="3"/>
  <c r="AW135" i="3"/>
  <c r="AD107" i="3"/>
  <c r="BU440" i="3"/>
  <c r="AZ440" i="3"/>
  <c r="AE440" i="3"/>
  <c r="BR440" i="3"/>
  <c r="AW440" i="3"/>
  <c r="BT353" i="3"/>
  <c r="AY353" i="3"/>
  <c r="AD353" i="3"/>
  <c r="BU324" i="3"/>
  <c r="BU315" i="3" s="1"/>
  <c r="AZ324" i="3"/>
  <c r="AZ315" i="3" s="1"/>
  <c r="AE324" i="3"/>
  <c r="AE315" i="3" s="1"/>
  <c r="BR353" i="3"/>
  <c r="AW353" i="3"/>
  <c r="AB353" i="3"/>
  <c r="Z353" i="3" s="1"/>
  <c r="BR348" i="3"/>
  <c r="AW348" i="3"/>
  <c r="AB348" i="3"/>
  <c r="Z348" i="3" s="1"/>
  <c r="BS324" i="3"/>
  <c r="BS315" i="3" s="1"/>
  <c r="AX324" i="3"/>
  <c r="AC324" i="3"/>
  <c r="AZ310" i="3"/>
  <c r="AZ309" i="3" s="1"/>
  <c r="AX310" i="3"/>
  <c r="AX309" i="3" s="1"/>
  <c r="AE310" i="3"/>
  <c r="AE309" i="3" s="1"/>
  <c r="AC310" i="3"/>
  <c r="AC309" i="3" s="1"/>
  <c r="BR310" i="3"/>
  <c r="BR309" i="3" s="1"/>
  <c r="AW310" i="3"/>
  <c r="AW309" i="3" s="1"/>
  <c r="AB310" i="3"/>
  <c r="BU135" i="3"/>
  <c r="AZ135" i="3"/>
  <c r="AE135" i="3"/>
  <c r="BR120" i="3"/>
  <c r="BR119" i="3" s="1"/>
  <c r="BR118" i="3" s="1"/>
  <c r="AW120" i="3"/>
  <c r="AW119" i="3" s="1"/>
  <c r="AW118" i="3" s="1"/>
  <c r="AB120" i="3"/>
  <c r="BU107" i="3"/>
  <c r="BS107" i="3"/>
  <c r="AZ107" i="3"/>
  <c r="AX107" i="3"/>
  <c r="AE107" i="3"/>
  <c r="AC107" i="3"/>
  <c r="BU63" i="3"/>
  <c r="BS63" i="3"/>
  <c r="BS62" i="3" s="1"/>
  <c r="AZ63" i="3"/>
  <c r="AX63" i="3"/>
  <c r="AX62" i="3" s="1"/>
  <c r="AE63" i="3"/>
  <c r="AC63" i="3"/>
  <c r="AC62" i="3" s="1"/>
  <c r="AX315" i="3" l="1"/>
  <c r="AX198" i="3"/>
  <c r="BH83" i="1"/>
  <c r="AZ481" i="1"/>
  <c r="CC83" i="1"/>
  <c r="BU481" i="1"/>
  <c r="CK83" i="1"/>
  <c r="CK481" i="1" s="1"/>
  <c r="CC481" i="1"/>
  <c r="BP83" i="1"/>
  <c r="BH481" i="1"/>
  <c r="CB424" i="1"/>
  <c r="BT423" i="1"/>
  <c r="CA424" i="1"/>
  <c r="BS423" i="1"/>
  <c r="BF424" i="1"/>
  <c r="AX423" i="1"/>
  <c r="BH424" i="1"/>
  <c r="AZ423" i="1"/>
  <c r="BG424" i="1"/>
  <c r="AY423" i="1"/>
  <c r="CC424" i="1"/>
  <c r="BU423" i="1"/>
  <c r="BH391" i="1"/>
  <c r="AZ385" i="1"/>
  <c r="BF391" i="1"/>
  <c r="CC391" i="1"/>
  <c r="BU385" i="1"/>
  <c r="CA391" i="1"/>
  <c r="CC244" i="1"/>
  <c r="BU243" i="1"/>
  <c r="CA244" i="1"/>
  <c r="BS243" i="1"/>
  <c r="BH244" i="1"/>
  <c r="AZ243" i="1"/>
  <c r="CB244" i="1"/>
  <c r="BT243" i="1"/>
  <c r="BF244" i="1"/>
  <c r="AX243" i="1"/>
  <c r="BG244" i="1"/>
  <c r="AY243" i="1"/>
  <c r="BU13" i="3"/>
  <c r="AZ13" i="3"/>
  <c r="BU58" i="1"/>
  <c r="AZ58" i="1"/>
  <c r="BT84" i="3"/>
  <c r="AY84" i="3"/>
  <c r="BS84" i="3"/>
  <c r="AX84" i="3"/>
  <c r="Z106" i="3"/>
  <c r="CB59" i="1"/>
  <c r="BH59" i="1"/>
  <c r="BH58" i="1" s="1"/>
  <c r="CC59" i="1"/>
  <c r="CC58" i="1" s="1"/>
  <c r="BG59" i="1"/>
  <c r="X275" i="3"/>
  <c r="X274" i="3" s="1"/>
  <c r="X273" i="3" s="1"/>
  <c r="X278" i="3"/>
  <c r="X277" i="3" s="1"/>
  <c r="X276" i="3" s="1"/>
  <c r="W284" i="3"/>
  <c r="W283" i="3" s="1"/>
  <c r="W282" i="3" s="1"/>
  <c r="Z120" i="3"/>
  <c r="AB143" i="3"/>
  <c r="Z144" i="3"/>
  <c r="AB177" i="3"/>
  <c r="Z177" i="3" s="1"/>
  <c r="Z178" i="3"/>
  <c r="AB184" i="3"/>
  <c r="Z185" i="3"/>
  <c r="AB211" i="3"/>
  <c r="Z211" i="3" s="1"/>
  <c r="Z212" i="3"/>
  <c r="AB239" i="3"/>
  <c r="Z239" i="3" s="1"/>
  <c r="Z240" i="3"/>
  <c r="AB321" i="3"/>
  <c r="Z322" i="3"/>
  <c r="AB379" i="3"/>
  <c r="Z380" i="3"/>
  <c r="AB410" i="3"/>
  <c r="Z410" i="3" s="1"/>
  <c r="Z411" i="3"/>
  <c r="AB437" i="3"/>
  <c r="Z437" i="3" s="1"/>
  <c r="Z438" i="3"/>
  <c r="AB276" i="3"/>
  <c r="Z276" i="3" s="1"/>
  <c r="Z277" i="3"/>
  <c r="AB202" i="3"/>
  <c r="Z202" i="3" s="1"/>
  <c r="Z203" i="3"/>
  <c r="AB220" i="3"/>
  <c r="Z220" i="3" s="1"/>
  <c r="Z221" i="3"/>
  <c r="AB230" i="3"/>
  <c r="Z230" i="3" s="1"/>
  <c r="Z231" i="3"/>
  <c r="AB260" i="3"/>
  <c r="Z260" i="3" s="1"/>
  <c r="Z261" i="3"/>
  <c r="AB245" i="3"/>
  <c r="Z245" i="3" s="1"/>
  <c r="Z246" i="3"/>
  <c r="AB297" i="3"/>
  <c r="Z297" i="3" s="1"/>
  <c r="Z298" i="3"/>
  <c r="AB306" i="3"/>
  <c r="Z306" i="3" s="1"/>
  <c r="Z307" i="3"/>
  <c r="AB339" i="3"/>
  <c r="Z339" i="3" s="1"/>
  <c r="Z340" i="3"/>
  <c r="AB358" i="3"/>
  <c r="Z358" i="3" s="1"/>
  <c r="Z359" i="3"/>
  <c r="AB429" i="3"/>
  <c r="Z429" i="3" s="1"/>
  <c r="Z430" i="3"/>
  <c r="AB273" i="3"/>
  <c r="Z274" i="3"/>
  <c r="AB205" i="3"/>
  <c r="Z205" i="3" s="1"/>
  <c r="Z206" i="3"/>
  <c r="AB233" i="3"/>
  <c r="Z233" i="3" s="1"/>
  <c r="Z234" i="3"/>
  <c r="AB285" i="3"/>
  <c r="Z285" i="3" s="1"/>
  <c r="Z286" i="3"/>
  <c r="AB370" i="3"/>
  <c r="Z370" i="3" s="1"/>
  <c r="Z371" i="3"/>
  <c r="AB403" i="3"/>
  <c r="Z403" i="3" s="1"/>
  <c r="Z404" i="3"/>
  <c r="AB367" i="3"/>
  <c r="Z367" i="3" s="1"/>
  <c r="Z368" i="3"/>
  <c r="AB155" i="3"/>
  <c r="Z156" i="3"/>
  <c r="AB208" i="3"/>
  <c r="Z208" i="3" s="1"/>
  <c r="Z209" i="3"/>
  <c r="AB236" i="3"/>
  <c r="Z236" i="3" s="1"/>
  <c r="Z237" i="3"/>
  <c r="AB345" i="3"/>
  <c r="Z345" i="3" s="1"/>
  <c r="Z346" i="3"/>
  <c r="AB361" i="3"/>
  <c r="Z361" i="3" s="1"/>
  <c r="Z362" i="3"/>
  <c r="AB390" i="3"/>
  <c r="Z390" i="3" s="1"/>
  <c r="Z391" i="3"/>
  <c r="AB309" i="3"/>
  <c r="Z309" i="3" s="1"/>
  <c r="Z310" i="3"/>
  <c r="Z324" i="3"/>
  <c r="AB110" i="3"/>
  <c r="Z111" i="3"/>
  <c r="AB399" i="3"/>
  <c r="Z400" i="3"/>
  <c r="AB282" i="3"/>
  <c r="Z282" i="3" s="1"/>
  <c r="Z283" i="3"/>
  <c r="AB127" i="3"/>
  <c r="Z127" i="3" s="1"/>
  <c r="Z128" i="3"/>
  <c r="AB161" i="3"/>
  <c r="Z161" i="3" s="1"/>
  <c r="Z162" i="3"/>
  <c r="AB180" i="3"/>
  <c r="Z180" i="3" s="1"/>
  <c r="Z181" i="3"/>
  <c r="AB199" i="3"/>
  <c r="Z200" i="3"/>
  <c r="AB227" i="3"/>
  <c r="Z227" i="3" s="1"/>
  <c r="Z228" i="3"/>
  <c r="AB291" i="3"/>
  <c r="Z291" i="3" s="1"/>
  <c r="Z292" i="3"/>
  <c r="AB331" i="3"/>
  <c r="Z331" i="3" s="1"/>
  <c r="Z332" i="3"/>
  <c r="AB442" i="3"/>
  <c r="Z443" i="3"/>
  <c r="AB103" i="3"/>
  <c r="AB84" i="3" s="1"/>
  <c r="Z104" i="3"/>
  <c r="AB132" i="3"/>
  <c r="Z133" i="3"/>
  <c r="AB165" i="3"/>
  <c r="Z166" i="3"/>
  <c r="AB217" i="3"/>
  <c r="Z217" i="3" s="1"/>
  <c r="Z218" i="3"/>
  <c r="AB214" i="3"/>
  <c r="Z214" i="3" s="1"/>
  <c r="Z215" i="3"/>
  <c r="AB242" i="3"/>
  <c r="Z242" i="3" s="1"/>
  <c r="Z243" i="3"/>
  <c r="AB263" i="3"/>
  <c r="Z263" i="3" s="1"/>
  <c r="Z264" i="3"/>
  <c r="AB251" i="3"/>
  <c r="Z251" i="3" s="1"/>
  <c r="Z252" i="3"/>
  <c r="AB300" i="3"/>
  <c r="Z300" i="3" s="1"/>
  <c r="Z301" i="3"/>
  <c r="AB383" i="3"/>
  <c r="Z384" i="3"/>
  <c r="AB446" i="3"/>
  <c r="Z447" i="3"/>
  <c r="AB136" i="3"/>
  <c r="Z137" i="3"/>
  <c r="AB168" i="3"/>
  <c r="Z168" i="3" s="1"/>
  <c r="Z169" i="3"/>
  <c r="AB224" i="3"/>
  <c r="Z225" i="3"/>
  <c r="AB266" i="3"/>
  <c r="Z266" i="3" s="1"/>
  <c r="Z267" i="3"/>
  <c r="AB342" i="3"/>
  <c r="Z342" i="3" s="1"/>
  <c r="Z343" i="3"/>
  <c r="AB387" i="3"/>
  <c r="Z387" i="3" s="1"/>
  <c r="Z388" i="3"/>
  <c r="AB248" i="3"/>
  <c r="Z248" i="3" s="1"/>
  <c r="Z249" i="3"/>
  <c r="AB139" i="3"/>
  <c r="Z139" i="3" s="1"/>
  <c r="Z140" i="3"/>
  <c r="AB174" i="3"/>
  <c r="Z174" i="3" s="1"/>
  <c r="Z175" i="3"/>
  <c r="AB254" i="3"/>
  <c r="Z254" i="3" s="1"/>
  <c r="Z255" i="3"/>
  <c r="AB288" i="3"/>
  <c r="Z288" i="3" s="1"/>
  <c r="Z289" i="3"/>
  <c r="AB374" i="3"/>
  <c r="Z375" i="3"/>
  <c r="AB393" i="3"/>
  <c r="Z393" i="3" s="1"/>
  <c r="Z394" i="3"/>
  <c r="AB407" i="3"/>
  <c r="Z408" i="3"/>
  <c r="BT269" i="3"/>
  <c r="CB250" i="1"/>
  <c r="CJ250" i="1" s="1"/>
  <c r="BS269" i="3"/>
  <c r="AX269" i="3"/>
  <c r="CB155" i="1"/>
  <c r="BT154" i="1"/>
  <c r="BF155" i="1"/>
  <c r="AX154" i="1"/>
  <c r="BT198" i="3"/>
  <c r="AY198" i="3"/>
  <c r="CC155" i="1"/>
  <c r="BU154" i="1"/>
  <c r="BH155" i="1"/>
  <c r="AZ154" i="1"/>
  <c r="CA155" i="1"/>
  <c r="BS154" i="1"/>
  <c r="BG155" i="1"/>
  <c r="AY154" i="1"/>
  <c r="BS198" i="3"/>
  <c r="AY269" i="3"/>
  <c r="CK111" i="3"/>
  <c r="CK110" i="3" s="1"/>
  <c r="CK109" i="3" s="1"/>
  <c r="CJ50" i="1"/>
  <c r="AW418" i="3"/>
  <c r="CJ246" i="1"/>
  <c r="AR6" i="3"/>
  <c r="AR449" i="3" s="1"/>
  <c r="BO246" i="1"/>
  <c r="AX418" i="3"/>
  <c r="BS418" i="3"/>
  <c r="BS413" i="3" s="1"/>
  <c r="AC418" i="3"/>
  <c r="AC413" i="3" s="1"/>
  <c r="BR418" i="3"/>
  <c r="AZ135" i="1"/>
  <c r="BU135" i="1"/>
  <c r="BS135" i="1"/>
  <c r="AX135" i="1"/>
  <c r="AY452" i="1"/>
  <c r="BG452" i="1" s="1"/>
  <c r="BO452" i="1" s="1"/>
  <c r="CB245" i="1"/>
  <c r="CJ245" i="1" s="1"/>
  <c r="CA411" i="1"/>
  <c r="CI411" i="1" s="1"/>
  <c r="BF238" i="1"/>
  <c r="BN238" i="1" s="1"/>
  <c r="BT266" i="1"/>
  <c r="CB266" i="1" s="1"/>
  <c r="CJ266" i="1" s="1"/>
  <c r="AY135" i="3"/>
  <c r="AY130" i="3" s="1"/>
  <c r="BF407" i="1"/>
  <c r="BN407" i="1" s="1"/>
  <c r="CB140" i="1"/>
  <c r="CJ140" i="1" s="1"/>
  <c r="BU125" i="1"/>
  <c r="CB229" i="1"/>
  <c r="CJ229" i="1" s="1"/>
  <c r="BG288" i="1"/>
  <c r="BO288" i="1" s="1"/>
  <c r="CA256" i="1"/>
  <c r="BS255" i="1"/>
  <c r="CC256" i="1"/>
  <c r="BH256" i="1"/>
  <c r="BF256" i="1"/>
  <c r="AX255" i="1"/>
  <c r="BF237" i="1"/>
  <c r="BN237" i="1" s="1"/>
  <c r="AX236" i="1"/>
  <c r="BF236" i="1" s="1"/>
  <c r="BN236" i="1" s="1"/>
  <c r="BT452" i="1"/>
  <c r="BT312" i="1"/>
  <c r="CB312" i="1" s="1"/>
  <c r="CJ312" i="1" s="1"/>
  <c r="CB470" i="1"/>
  <c r="CJ470" i="1" s="1"/>
  <c r="AY409" i="1"/>
  <c r="BT236" i="1"/>
  <c r="CB236" i="1" s="1"/>
  <c r="CJ236" i="1" s="1"/>
  <c r="BT409" i="1"/>
  <c r="BT158" i="1"/>
  <c r="CB316" i="1"/>
  <c r="CJ316" i="1" s="1"/>
  <c r="BR335" i="3"/>
  <c r="BR334" i="3" s="1"/>
  <c r="BF425" i="1"/>
  <c r="BN425" i="1" s="1"/>
  <c r="BS335" i="3"/>
  <c r="BS334" i="3" s="1"/>
  <c r="BS223" i="3"/>
  <c r="BF193" i="1"/>
  <c r="CA193" i="1"/>
  <c r="AW335" i="3"/>
  <c r="AW334" i="3" s="1"/>
  <c r="AX335" i="3"/>
  <c r="AX334" i="3" s="1"/>
  <c r="CC193" i="1"/>
  <c r="BH193" i="1"/>
  <c r="BG50" i="3"/>
  <c r="BQ50" i="3" s="1"/>
  <c r="BS400" i="3"/>
  <c r="BS399" i="3" s="1"/>
  <c r="BS386" i="3" s="1"/>
  <c r="CL382" i="1"/>
  <c r="CJ382" i="1"/>
  <c r="BQ426" i="1"/>
  <c r="BN426" i="1"/>
  <c r="BQ432" i="1"/>
  <c r="BO432" i="1"/>
  <c r="BQ384" i="1"/>
  <c r="BO384" i="1"/>
  <c r="BO434" i="1"/>
  <c r="BQ434" i="1"/>
  <c r="CJ448" i="3"/>
  <c r="CJ447" i="3" s="1"/>
  <c r="CJ446" i="3" s="1"/>
  <c r="CJ445" i="3" s="1"/>
  <c r="CJ440" i="3" s="1"/>
  <c r="BN401" i="3"/>
  <c r="CI333" i="3"/>
  <c r="CI332" i="3" s="1"/>
  <c r="CI331" i="3" s="1"/>
  <c r="CI315" i="3" s="1"/>
  <c r="BO323" i="3"/>
  <c r="BO322" i="3" s="1"/>
  <c r="BO321" i="3" s="1"/>
  <c r="CJ326" i="3"/>
  <c r="CJ325" i="3" s="1"/>
  <c r="CI402" i="3"/>
  <c r="CJ328" i="3"/>
  <c r="CJ327" i="3" s="1"/>
  <c r="BN402" i="3"/>
  <c r="BO312" i="3"/>
  <c r="BO311" i="3" s="1"/>
  <c r="CJ65" i="3"/>
  <c r="CJ64" i="3" s="1"/>
  <c r="CI401" i="3"/>
  <c r="BO76" i="3"/>
  <c r="BO75" i="3" s="1"/>
  <c r="BO74" i="3" s="1"/>
  <c r="CK79" i="3"/>
  <c r="CK78" i="3" s="1"/>
  <c r="CK77" i="3" s="1"/>
  <c r="CJ67" i="3"/>
  <c r="CJ66" i="3" s="1"/>
  <c r="BP79" i="3"/>
  <c r="BP78" i="3" s="1"/>
  <c r="BP77" i="3" s="1"/>
  <c r="CJ12" i="3"/>
  <c r="CJ11" i="3" s="1"/>
  <c r="CK70" i="3"/>
  <c r="CK69" i="3" s="1"/>
  <c r="CK68" i="3" s="1"/>
  <c r="CK62" i="3" s="1"/>
  <c r="BO12" i="3"/>
  <c r="BO11" i="3" s="1"/>
  <c r="CJ73" i="3"/>
  <c r="CJ72" i="3" s="1"/>
  <c r="CJ71" i="3" s="1"/>
  <c r="CJ83" i="3"/>
  <c r="CJ82" i="3" s="1"/>
  <c r="CJ81" i="3" s="1"/>
  <c r="CJ80" i="3" s="1"/>
  <c r="BN444" i="3"/>
  <c r="BN443" i="3" s="1"/>
  <c r="BN442" i="3" s="1"/>
  <c r="BN441" i="3" s="1"/>
  <c r="BN440" i="3" s="1"/>
  <c r="CJ471" i="1"/>
  <c r="CL471" i="1"/>
  <c r="BQ398" i="1"/>
  <c r="BO398" i="1"/>
  <c r="CL384" i="1"/>
  <c r="CJ384" i="1"/>
  <c r="BO454" i="1"/>
  <c r="BQ454" i="1"/>
  <c r="BQ400" i="1"/>
  <c r="BO400" i="1"/>
  <c r="BQ396" i="1"/>
  <c r="BO396" i="1"/>
  <c r="BN405" i="3"/>
  <c r="BN404" i="3" s="1"/>
  <c r="BN403" i="3" s="1"/>
  <c r="CJ323" i="3"/>
  <c r="CJ322" i="3" s="1"/>
  <c r="CJ321" i="3" s="1"/>
  <c r="BN333" i="3"/>
  <c r="BN332" i="3" s="1"/>
  <c r="BN331" i="3" s="1"/>
  <c r="BN315" i="3" s="1"/>
  <c r="BP70" i="3"/>
  <c r="BP69" i="3" s="1"/>
  <c r="BP68" i="3" s="1"/>
  <c r="BP62" i="3" s="1"/>
  <c r="CI409" i="3"/>
  <c r="CI408" i="3" s="1"/>
  <c r="CI407" i="3" s="1"/>
  <c r="CI406" i="3" s="1"/>
  <c r="CI395" i="3"/>
  <c r="CI394" i="3" s="1"/>
  <c r="CI393" i="3" s="1"/>
  <c r="BN395" i="3"/>
  <c r="BN394" i="3" s="1"/>
  <c r="BN393" i="3" s="1"/>
  <c r="AX223" i="3"/>
  <c r="CK6" i="3"/>
  <c r="CI405" i="3"/>
  <c r="CI404" i="3" s="1"/>
  <c r="CI403" i="3" s="1"/>
  <c r="CJ330" i="3"/>
  <c r="CJ329" i="3" s="1"/>
  <c r="BO108" i="3"/>
  <c r="CJ10" i="3"/>
  <c r="CJ9" i="3" s="1"/>
  <c r="BO10" i="3"/>
  <c r="BO9" i="3" s="1"/>
  <c r="BO8" i="3" s="1"/>
  <c r="BO7" i="3" s="1"/>
  <c r="CJ108" i="3"/>
  <c r="CI444" i="3"/>
  <c r="CI443" i="3" s="1"/>
  <c r="CI442" i="3" s="1"/>
  <c r="CI441" i="3" s="1"/>
  <c r="CI440" i="3" s="1"/>
  <c r="BO73" i="3"/>
  <c r="BO72" i="3" s="1"/>
  <c r="BO71" i="3" s="1"/>
  <c r="BO83" i="3"/>
  <c r="BO82" i="3" s="1"/>
  <c r="BO81" i="3" s="1"/>
  <c r="BO80" i="3" s="1"/>
  <c r="BT223" i="3"/>
  <c r="AY223" i="3"/>
  <c r="CA252" i="3"/>
  <c r="CL252" i="3" s="1"/>
  <c r="CB51" i="3"/>
  <c r="CB50" i="3" s="1"/>
  <c r="CJ47" i="1"/>
  <c r="CJ51" i="3" s="1"/>
  <c r="CJ50" i="3" s="1"/>
  <c r="CJ49" i="3" s="1"/>
  <c r="BQ292" i="1"/>
  <c r="BO292" i="1"/>
  <c r="BQ50" i="1"/>
  <c r="BO50" i="1"/>
  <c r="BQ260" i="1"/>
  <c r="BO260" i="1"/>
  <c r="BP436" i="3"/>
  <c r="BP435" i="3" s="1"/>
  <c r="BP355" i="3"/>
  <c r="BP354" i="3" s="1"/>
  <c r="BO278" i="3"/>
  <c r="BO277" i="3" s="1"/>
  <c r="BO276" i="3" s="1"/>
  <c r="BO145" i="3"/>
  <c r="BO144" i="3" s="1"/>
  <c r="BO143" i="3" s="1"/>
  <c r="BO142" i="3" s="1"/>
  <c r="BN117" i="3"/>
  <c r="BN116" i="3" s="1"/>
  <c r="BN111" i="3" s="1"/>
  <c r="BN110" i="3" s="1"/>
  <c r="BN109" i="3" s="1"/>
  <c r="BO93" i="3"/>
  <c r="BO92" i="3" s="1"/>
  <c r="BO91" i="3" s="1"/>
  <c r="CJ287" i="3"/>
  <c r="CJ286" i="3" s="1"/>
  <c r="CJ285" i="3" s="1"/>
  <c r="CJ428" i="3"/>
  <c r="CJ427" i="3" s="1"/>
  <c r="CK355" i="3"/>
  <c r="CK354" i="3" s="1"/>
  <c r="CJ278" i="3"/>
  <c r="CJ277" i="3" s="1"/>
  <c r="CJ276" i="3" s="1"/>
  <c r="CJ145" i="3"/>
  <c r="CJ144" i="3" s="1"/>
  <c r="CJ143" i="3" s="1"/>
  <c r="CJ142" i="3" s="1"/>
  <c r="BO241" i="3"/>
  <c r="BO240" i="3" s="1"/>
  <c r="BO239" i="3" s="1"/>
  <c r="BO428" i="3"/>
  <c r="BO427" i="3" s="1"/>
  <c r="BP357" i="3"/>
  <c r="BP356" i="3" s="1"/>
  <c r="BN284" i="3"/>
  <c r="BN283" i="3" s="1"/>
  <c r="BN282" i="3" s="1"/>
  <c r="BN269" i="3" s="1"/>
  <c r="BO122" i="3"/>
  <c r="BO121" i="3" s="1"/>
  <c r="CI226" i="3"/>
  <c r="CI225" i="3" s="1"/>
  <c r="CI224" i="3" s="1"/>
  <c r="CJ421" i="3"/>
  <c r="CJ420" i="3" s="1"/>
  <c r="CK357" i="3"/>
  <c r="CK356" i="3" s="1"/>
  <c r="CI284" i="3"/>
  <c r="CI283" i="3" s="1"/>
  <c r="CI282" i="3" s="1"/>
  <c r="CI269" i="3" s="1"/>
  <c r="BN201" i="3"/>
  <c r="BN200" i="3" s="1"/>
  <c r="BN199" i="3" s="1"/>
  <c r="BN198" i="3" s="1"/>
  <c r="BO421" i="3"/>
  <c r="BO420" i="3" s="1"/>
  <c r="BO360" i="3"/>
  <c r="BO359" i="3" s="1"/>
  <c r="BO358" i="3" s="1"/>
  <c r="BN341" i="3"/>
  <c r="BN340" i="3" s="1"/>
  <c r="BN339" i="3" s="1"/>
  <c r="AY209" i="1"/>
  <c r="BG209" i="1" s="1"/>
  <c r="BO209" i="1" s="1"/>
  <c r="CL175" i="1"/>
  <c r="CJ175" i="1"/>
  <c r="BQ223" i="1"/>
  <c r="BO223" i="1"/>
  <c r="CL263" i="1"/>
  <c r="CJ263" i="1"/>
  <c r="CJ124" i="3"/>
  <c r="CJ123" i="3" s="1"/>
  <c r="BQ295" i="1"/>
  <c r="BO295" i="1"/>
  <c r="CJ41" i="3"/>
  <c r="CJ40" i="3" s="1"/>
  <c r="BN253" i="3"/>
  <c r="BN252" i="3" s="1"/>
  <c r="BN251" i="3" s="1"/>
  <c r="BQ73" i="1"/>
  <c r="BO73" i="1"/>
  <c r="CL141" i="1"/>
  <c r="CJ141" i="1"/>
  <c r="CJ102" i="3"/>
  <c r="CJ101" i="3" s="1"/>
  <c r="CJ100" i="3" s="1"/>
  <c r="BQ289" i="1"/>
  <c r="BO289" i="1"/>
  <c r="CJ204" i="3"/>
  <c r="CJ203" i="3" s="1"/>
  <c r="CJ202" i="3" s="1"/>
  <c r="CJ423" i="3"/>
  <c r="CJ422" i="3" s="1"/>
  <c r="CJ352" i="3"/>
  <c r="CJ351" i="3" s="1"/>
  <c r="BO204" i="3"/>
  <c r="BO203" i="3" s="1"/>
  <c r="BO202" i="3" s="1"/>
  <c r="BO176" i="3"/>
  <c r="BO175" i="3" s="1"/>
  <c r="BO174" i="3" s="1"/>
  <c r="BO141" i="3"/>
  <c r="BO140" i="3" s="1"/>
  <c r="BO139" i="3" s="1"/>
  <c r="BO90" i="3"/>
  <c r="BO89" i="3" s="1"/>
  <c r="BO88" i="3" s="1"/>
  <c r="BN61" i="3"/>
  <c r="BN60" i="3" s="1"/>
  <c r="BN59" i="3" s="1"/>
  <c r="BN58" i="3" s="1"/>
  <c r="BO36" i="3"/>
  <c r="BO35" i="3" s="1"/>
  <c r="BO34" i="3" s="1"/>
  <c r="BO31" i="1"/>
  <c r="BO30" i="1" s="1"/>
  <c r="CJ229" i="3"/>
  <c r="CJ228" i="3" s="1"/>
  <c r="CJ227" i="3" s="1"/>
  <c r="CJ176" i="3"/>
  <c r="CJ175" i="3" s="1"/>
  <c r="CJ174" i="3" s="1"/>
  <c r="AY193" i="1"/>
  <c r="BQ239" i="1"/>
  <c r="BN239" i="1"/>
  <c r="CL97" i="1"/>
  <c r="CJ97" i="1"/>
  <c r="CJ90" i="3"/>
  <c r="CJ89" i="3" s="1"/>
  <c r="CJ88" i="3" s="1"/>
  <c r="CI61" i="3"/>
  <c r="CI60" i="3" s="1"/>
  <c r="CI59" i="3" s="1"/>
  <c r="CI58" i="3" s="1"/>
  <c r="BQ86" i="1"/>
  <c r="BP86" i="1"/>
  <c r="BN256" i="3"/>
  <c r="BN255" i="3" s="1"/>
  <c r="BN254" i="3" s="1"/>
  <c r="BO426" i="3"/>
  <c r="BO425" i="3" s="1"/>
  <c r="BO347" i="3"/>
  <c r="BO346" i="3" s="1"/>
  <c r="BO345" i="3" s="1"/>
  <c r="BO163" i="3"/>
  <c r="BO162" i="3" s="1"/>
  <c r="BO161" i="3" s="1"/>
  <c r="BO129" i="3"/>
  <c r="BO128" i="3" s="1"/>
  <c r="BO127" i="3" s="1"/>
  <c r="BO102" i="3"/>
  <c r="BO101" i="3" s="1"/>
  <c r="BO100" i="3" s="1"/>
  <c r="CJ210" i="3"/>
  <c r="CJ209" i="3" s="1"/>
  <c r="CJ208" i="3" s="1"/>
  <c r="CI389" i="3"/>
  <c r="CI388" i="3" s="1"/>
  <c r="CI387" i="3" s="1"/>
  <c r="CJ347" i="3"/>
  <c r="CJ346" i="3" s="1"/>
  <c r="CJ345" i="3" s="1"/>
  <c r="CJ163" i="3"/>
  <c r="CJ162" i="3" s="1"/>
  <c r="CJ161" i="3" s="1"/>
  <c r="CJ129" i="3"/>
  <c r="CJ128" i="3" s="1"/>
  <c r="CJ127" i="3" s="1"/>
  <c r="BO287" i="3"/>
  <c r="BO286" i="3" s="1"/>
  <c r="BO285" i="3" s="1"/>
  <c r="BO229" i="3"/>
  <c r="BO228" i="3" s="1"/>
  <c r="BO227" i="3" s="1"/>
  <c r="BO376" i="3"/>
  <c r="BO375" i="3" s="1"/>
  <c r="BO374" i="3" s="1"/>
  <c r="BO373" i="3" s="1"/>
  <c r="BO350" i="3"/>
  <c r="BO349" i="3" s="1"/>
  <c r="BO167" i="3"/>
  <c r="BO166" i="3" s="1"/>
  <c r="BO165" i="3" s="1"/>
  <c r="BN134" i="3"/>
  <c r="BN133" i="3" s="1"/>
  <c r="BN132" i="3" s="1"/>
  <c r="BN131" i="3" s="1"/>
  <c r="BO96" i="3"/>
  <c r="BO95" i="3" s="1"/>
  <c r="BO94" i="3" s="1"/>
  <c r="BO41" i="3"/>
  <c r="BO40" i="3" s="1"/>
  <c r="CJ431" i="3"/>
  <c r="CJ430" i="3" s="1"/>
  <c r="CJ429" i="3" s="1"/>
  <c r="CJ376" i="3"/>
  <c r="CJ375" i="3" s="1"/>
  <c r="CJ374" i="3" s="1"/>
  <c r="CJ373" i="3" s="1"/>
  <c r="CJ350" i="3"/>
  <c r="CJ349" i="3" s="1"/>
  <c r="CJ167" i="3"/>
  <c r="CJ166" i="3" s="1"/>
  <c r="CJ165" i="3" s="1"/>
  <c r="CI134" i="3"/>
  <c r="CI133" i="3" s="1"/>
  <c r="CI132" i="3" s="1"/>
  <c r="CI131" i="3" s="1"/>
  <c r="BO431" i="3"/>
  <c r="BO430" i="3" s="1"/>
  <c r="BO429" i="3" s="1"/>
  <c r="BO381" i="3"/>
  <c r="BO380" i="3" s="1"/>
  <c r="BO379" i="3" s="1"/>
  <c r="BO378" i="3" s="1"/>
  <c r="BO352" i="3"/>
  <c r="BO351" i="3" s="1"/>
  <c r="BO170" i="3"/>
  <c r="BO169" i="3" s="1"/>
  <c r="BO168" i="3" s="1"/>
  <c r="BO124" i="3"/>
  <c r="BO123" i="3" s="1"/>
  <c r="BP57" i="3"/>
  <c r="BP56" i="3" s="1"/>
  <c r="BP55" i="3" s="1"/>
  <c r="BP13" i="3" s="1"/>
  <c r="BS125" i="1"/>
  <c r="CL223" i="1"/>
  <c r="CJ223" i="1"/>
  <c r="CL128" i="1"/>
  <c r="CJ128" i="1"/>
  <c r="CJ122" i="3"/>
  <c r="CJ121" i="3" s="1"/>
  <c r="BQ195" i="1"/>
  <c r="BO195" i="1"/>
  <c r="BQ175" i="1"/>
  <c r="BO175" i="1"/>
  <c r="BQ35" i="1"/>
  <c r="BO35" i="1"/>
  <c r="CL283" i="1"/>
  <c r="CI283" i="1"/>
  <c r="CJ39" i="3"/>
  <c r="CJ38" i="3" s="1"/>
  <c r="BQ109" i="1"/>
  <c r="BO109" i="1"/>
  <c r="BQ84" i="1"/>
  <c r="BP84" i="1"/>
  <c r="BQ41" i="1"/>
  <c r="BO41" i="1"/>
  <c r="CJ93" i="3"/>
  <c r="CJ92" i="3" s="1"/>
  <c r="CJ91" i="3" s="1"/>
  <c r="CJ45" i="3"/>
  <c r="CJ44" i="3" s="1"/>
  <c r="BN105" i="3"/>
  <c r="BN104" i="3" s="1"/>
  <c r="BN103" i="3" s="1"/>
  <c r="CI256" i="3"/>
  <c r="CI255" i="3" s="1"/>
  <c r="CI254" i="3" s="1"/>
  <c r="CK434" i="3"/>
  <c r="CK433" i="3" s="1"/>
  <c r="CJ381" i="3"/>
  <c r="CJ380" i="3" s="1"/>
  <c r="CJ379" i="3" s="1"/>
  <c r="CJ378" i="3" s="1"/>
  <c r="CI341" i="3"/>
  <c r="CI340" i="3" s="1"/>
  <c r="CI339" i="3" s="1"/>
  <c r="CJ138" i="3"/>
  <c r="CJ137" i="3" s="1"/>
  <c r="CJ136" i="3" s="1"/>
  <c r="BN226" i="3"/>
  <c r="BN225" i="3" s="1"/>
  <c r="BN224" i="3" s="1"/>
  <c r="BP434" i="3"/>
  <c r="BP433" i="3" s="1"/>
  <c r="BN153" i="3"/>
  <c r="BO157" i="3"/>
  <c r="BO156" i="3" s="1"/>
  <c r="BO155" i="3" s="1"/>
  <c r="BO126" i="3"/>
  <c r="BO125" i="3" s="1"/>
  <c r="BN87" i="3"/>
  <c r="BN86" i="3" s="1"/>
  <c r="BN85" i="3" s="1"/>
  <c r="BO48" i="3"/>
  <c r="BO47" i="3" s="1"/>
  <c r="BO46" i="3" s="1"/>
  <c r="CJ241" i="3"/>
  <c r="CJ240" i="3" s="1"/>
  <c r="CJ239" i="3" s="1"/>
  <c r="CJ207" i="3"/>
  <c r="CJ206" i="3" s="1"/>
  <c r="CJ205" i="3" s="1"/>
  <c r="CK436" i="3"/>
  <c r="CK435" i="3" s="1"/>
  <c r="CJ344" i="3"/>
  <c r="CJ343" i="3" s="1"/>
  <c r="CJ342" i="3" s="1"/>
  <c r="CJ141" i="3"/>
  <c r="CJ140" i="3" s="1"/>
  <c r="CJ139" i="3" s="1"/>
  <c r="CL251" i="1"/>
  <c r="CJ251" i="1"/>
  <c r="CB231" i="3"/>
  <c r="CB230" i="3" s="1"/>
  <c r="CL230" i="3" s="1"/>
  <c r="CB289" i="3"/>
  <c r="CB288" i="3" s="1"/>
  <c r="CL288" i="3" s="1"/>
  <c r="CC33" i="1"/>
  <c r="CK34" i="1"/>
  <c r="CK33" i="1" s="1"/>
  <c r="CI79" i="1"/>
  <c r="CI408" i="1"/>
  <c r="CL408" i="1"/>
  <c r="CA33" i="1"/>
  <c r="CI34" i="1"/>
  <c r="CI33" i="1" s="1"/>
  <c r="CL216" i="3"/>
  <c r="CL235" i="3"/>
  <c r="BQ216" i="3"/>
  <c r="CA355" i="1"/>
  <c r="CI355" i="1" s="1"/>
  <c r="BH355" i="1"/>
  <c r="AZ354" i="1"/>
  <c r="CC355" i="1"/>
  <c r="BU354" i="1"/>
  <c r="BN408" i="1"/>
  <c r="BQ408" i="1"/>
  <c r="BH33" i="1"/>
  <c r="BP34" i="1"/>
  <c r="BP33" i="1" s="1"/>
  <c r="BF355" i="1"/>
  <c r="BF33" i="1"/>
  <c r="BN34" i="1"/>
  <c r="BN33" i="1" s="1"/>
  <c r="CB238" i="3"/>
  <c r="CL238" i="3" s="1"/>
  <c r="CL323" i="1"/>
  <c r="BG290" i="3"/>
  <c r="BQ290" i="3" s="1"/>
  <c r="BQ360" i="1"/>
  <c r="CB412" i="3"/>
  <c r="CL412" i="3" s="1"/>
  <c r="CL246" i="1"/>
  <c r="BF253" i="3"/>
  <c r="BF252" i="3" s="1"/>
  <c r="BQ338" i="1"/>
  <c r="BG238" i="3"/>
  <c r="BG237" i="3" s="1"/>
  <c r="BQ323" i="1"/>
  <c r="BG232" i="3"/>
  <c r="BQ232" i="3" s="1"/>
  <c r="BQ317" i="1"/>
  <c r="BG213" i="3"/>
  <c r="BG212" i="3" s="1"/>
  <c r="BQ298" i="1"/>
  <c r="CB293" i="3"/>
  <c r="CB292" i="3" s="1"/>
  <c r="CL363" i="1"/>
  <c r="BG293" i="3"/>
  <c r="BQ293" i="3" s="1"/>
  <c r="BQ363" i="1"/>
  <c r="BG412" i="3"/>
  <c r="BG411" i="3" s="1"/>
  <c r="BQ246" i="1"/>
  <c r="BQ79" i="1"/>
  <c r="BG235" i="3"/>
  <c r="BQ235" i="3" s="1"/>
  <c r="BQ320" i="1"/>
  <c r="CB35" i="3"/>
  <c r="CL36" i="3"/>
  <c r="BG95" i="3"/>
  <c r="BQ96" i="3"/>
  <c r="CB11" i="3"/>
  <c r="CL11" i="3" s="1"/>
  <c r="CL12" i="3"/>
  <c r="CA384" i="3"/>
  <c r="CL385" i="3"/>
  <c r="CB206" i="3"/>
  <c r="CL207" i="3"/>
  <c r="CC114" i="3"/>
  <c r="CL114" i="3" s="1"/>
  <c r="CL115" i="3"/>
  <c r="CA86" i="3"/>
  <c r="CL87" i="3"/>
  <c r="BF225" i="3"/>
  <c r="BQ226" i="3"/>
  <c r="BG203" i="3"/>
  <c r="BQ204" i="3"/>
  <c r="BG380" i="3"/>
  <c r="BQ381" i="3"/>
  <c r="BH356" i="3"/>
  <c r="BQ356" i="3" s="1"/>
  <c r="BQ357" i="3"/>
  <c r="BF283" i="3"/>
  <c r="BQ284" i="3"/>
  <c r="BG351" i="3"/>
  <c r="BQ351" i="3" s="1"/>
  <c r="BQ352" i="3"/>
  <c r="BG156" i="3"/>
  <c r="BQ157" i="3"/>
  <c r="BG125" i="3"/>
  <c r="BQ125" i="3" s="1"/>
  <c r="BQ126" i="3"/>
  <c r="BG89" i="3"/>
  <c r="BQ90" i="3"/>
  <c r="BF60" i="3"/>
  <c r="BQ61" i="3"/>
  <c r="BG35" i="3"/>
  <c r="BQ36" i="3"/>
  <c r="CB447" i="3"/>
  <c r="CL448" i="3"/>
  <c r="CA388" i="3"/>
  <c r="CL389" i="3"/>
  <c r="CB343" i="3"/>
  <c r="CL344" i="3"/>
  <c r="CB175" i="3"/>
  <c r="CL176" i="3"/>
  <c r="CB140" i="3"/>
  <c r="CL141" i="3"/>
  <c r="CA133" i="3"/>
  <c r="CL134" i="3"/>
  <c r="BF443" i="3"/>
  <c r="BQ444" i="3"/>
  <c r="BF394" i="3"/>
  <c r="BQ395" i="3"/>
  <c r="BG311" i="3"/>
  <c r="BQ311" i="3" s="1"/>
  <c r="BQ312" i="3"/>
  <c r="BG240" i="3"/>
  <c r="BQ241" i="3"/>
  <c r="BG169" i="3"/>
  <c r="BQ170" i="3"/>
  <c r="BG162" i="3"/>
  <c r="BQ163" i="3"/>
  <c r="BG128" i="3"/>
  <c r="BQ129" i="3"/>
  <c r="BG101" i="3"/>
  <c r="BQ102" i="3"/>
  <c r="CA408" i="3"/>
  <c r="CL409" i="3"/>
  <c r="CB329" i="3"/>
  <c r="CL329" i="3" s="1"/>
  <c r="CL330" i="3"/>
  <c r="CB240" i="3"/>
  <c r="CL241" i="3"/>
  <c r="CB203" i="3"/>
  <c r="CL204" i="3"/>
  <c r="CB430" i="3"/>
  <c r="CL431" i="3"/>
  <c r="CB375" i="3"/>
  <c r="CL376" i="3"/>
  <c r="CB346" i="3"/>
  <c r="CL347" i="3"/>
  <c r="CB162" i="3"/>
  <c r="CL163" i="3"/>
  <c r="CB98" i="3"/>
  <c r="CL99" i="3"/>
  <c r="CC56" i="3"/>
  <c r="CL57" i="3"/>
  <c r="BG430" i="3"/>
  <c r="BQ431" i="3"/>
  <c r="BG375" i="3"/>
  <c r="BQ376" i="3"/>
  <c r="BG346" i="3"/>
  <c r="BQ347" i="3"/>
  <c r="BG121" i="3"/>
  <c r="BQ121" i="3" s="1"/>
  <c r="BQ122" i="3"/>
  <c r="CA332" i="3"/>
  <c r="CL333" i="3"/>
  <c r="CA225" i="3"/>
  <c r="CL226" i="3"/>
  <c r="CC356" i="3"/>
  <c r="CL356" i="3" s="1"/>
  <c r="CL357" i="3"/>
  <c r="CA283" i="3"/>
  <c r="CL284" i="3"/>
  <c r="CB166" i="3"/>
  <c r="CL167" i="3"/>
  <c r="BF332" i="3"/>
  <c r="BQ333" i="3"/>
  <c r="BG123" i="3"/>
  <c r="BQ123" i="3" s="1"/>
  <c r="BQ124" i="3"/>
  <c r="BH56" i="3"/>
  <c r="BQ57" i="3"/>
  <c r="CB66" i="3"/>
  <c r="CL66" i="3" s="1"/>
  <c r="CL67" i="3"/>
  <c r="CA307" i="3"/>
  <c r="CL308" i="3"/>
  <c r="CB228" i="3"/>
  <c r="CL229" i="3"/>
  <c r="CC435" i="3"/>
  <c r="CL435" i="3" s="1"/>
  <c r="CL436" i="3"/>
  <c r="CA340" i="3"/>
  <c r="CL341" i="3"/>
  <c r="CB128" i="3"/>
  <c r="CL129" i="3"/>
  <c r="BG72" i="3"/>
  <c r="BQ73" i="3"/>
  <c r="BH69" i="3"/>
  <c r="BQ70" i="3"/>
  <c r="BG228" i="3"/>
  <c r="BQ229" i="3"/>
  <c r="BG425" i="3"/>
  <c r="BQ425" i="3" s="1"/>
  <c r="BQ426" i="3"/>
  <c r="CB211" i="3"/>
  <c r="CL211" i="3" s="1"/>
  <c r="CL212" i="3"/>
  <c r="CB95" i="3"/>
  <c r="CL96" i="3"/>
  <c r="CB53" i="3"/>
  <c r="CL54" i="3"/>
  <c r="CB47" i="3"/>
  <c r="CL48" i="3"/>
  <c r="BG427" i="3"/>
  <c r="BQ427" i="3" s="1"/>
  <c r="BQ428" i="3"/>
  <c r="BG40" i="3"/>
  <c r="BQ40" i="3" s="1"/>
  <c r="BQ41" i="3"/>
  <c r="CB64" i="3"/>
  <c r="CL64" i="3" s="1"/>
  <c r="CL65" i="3"/>
  <c r="CA394" i="3"/>
  <c r="CL395" i="3"/>
  <c r="BH433" i="3"/>
  <c r="BQ433" i="3" s="1"/>
  <c r="BQ434" i="3"/>
  <c r="BG359" i="3"/>
  <c r="BQ360" i="3"/>
  <c r="BG349" i="3"/>
  <c r="BQ349" i="3" s="1"/>
  <c r="BQ350" i="3"/>
  <c r="BF340" i="3"/>
  <c r="BQ341" i="3"/>
  <c r="BG140" i="3"/>
  <c r="BQ141" i="3"/>
  <c r="BF86" i="3"/>
  <c r="BQ87" i="3"/>
  <c r="BG47" i="3"/>
  <c r="BQ48" i="3"/>
  <c r="BG30" i="1"/>
  <c r="BQ31" i="1"/>
  <c r="CA443" i="3"/>
  <c r="CL444" i="3"/>
  <c r="CC69" i="3"/>
  <c r="CL70" i="3"/>
  <c r="CB327" i="3"/>
  <c r="CL327" i="3" s="1"/>
  <c r="CL328" i="3"/>
  <c r="CB420" i="3"/>
  <c r="CL420" i="3" s="1"/>
  <c r="CL421" i="3"/>
  <c r="CB137" i="3"/>
  <c r="CL138" i="3"/>
  <c r="BH78" i="3"/>
  <c r="BQ79" i="3"/>
  <c r="BG82" i="3"/>
  <c r="BQ83" i="3"/>
  <c r="BF307" i="3"/>
  <c r="BQ308" i="3"/>
  <c r="BG286" i="3"/>
  <c r="BQ287" i="3"/>
  <c r="BG166" i="3"/>
  <c r="BQ167" i="3"/>
  <c r="BG144" i="3"/>
  <c r="BQ145" i="3"/>
  <c r="BF116" i="3"/>
  <c r="BQ117" i="3"/>
  <c r="BG92" i="3"/>
  <c r="BQ93" i="3"/>
  <c r="CC78" i="3"/>
  <c r="CL79" i="3"/>
  <c r="CB82" i="3"/>
  <c r="CL83" i="3"/>
  <c r="CB427" i="3"/>
  <c r="CL427" i="3" s="1"/>
  <c r="CL428" i="3"/>
  <c r="CB422" i="3"/>
  <c r="CL422" i="3" s="1"/>
  <c r="CL423" i="3"/>
  <c r="CC354" i="3"/>
  <c r="CL354" i="3" s="1"/>
  <c r="CL355" i="3"/>
  <c r="CB277" i="3"/>
  <c r="CL278" i="3"/>
  <c r="CB144" i="3"/>
  <c r="CL145" i="3"/>
  <c r="CC112" i="3"/>
  <c r="CL112" i="3" s="1"/>
  <c r="CL113" i="3"/>
  <c r="BF404" i="3"/>
  <c r="BQ405" i="3"/>
  <c r="BF200" i="3"/>
  <c r="BQ201" i="3"/>
  <c r="BG420" i="3"/>
  <c r="BQ420" i="3" s="1"/>
  <c r="BQ421" i="3"/>
  <c r="BH354" i="3"/>
  <c r="BQ354" i="3" s="1"/>
  <c r="BQ355" i="3"/>
  <c r="BG277" i="3"/>
  <c r="BQ278" i="3"/>
  <c r="BG175" i="3"/>
  <c r="BQ176" i="3"/>
  <c r="BF133" i="3"/>
  <c r="BQ134" i="3"/>
  <c r="CB322" i="3"/>
  <c r="CL323" i="3"/>
  <c r="CB209" i="3"/>
  <c r="CL210" i="3"/>
  <c r="CC433" i="3"/>
  <c r="CL433" i="3" s="1"/>
  <c r="CL434" i="3"/>
  <c r="CB380" i="3"/>
  <c r="CL381" i="3"/>
  <c r="CB349" i="3"/>
  <c r="CL350" i="3"/>
  <c r="BG322" i="3"/>
  <c r="BQ323" i="3"/>
  <c r="CB72" i="3"/>
  <c r="CL73" i="3"/>
  <c r="CA404" i="3"/>
  <c r="CL405" i="3"/>
  <c r="CB325" i="3"/>
  <c r="CL325" i="3" s="1"/>
  <c r="CL326" i="3"/>
  <c r="CB286" i="3"/>
  <c r="CL287" i="3"/>
  <c r="CA255" i="3"/>
  <c r="CL256" i="3"/>
  <c r="CB351" i="3"/>
  <c r="CL351" i="3" s="1"/>
  <c r="CL352" i="3"/>
  <c r="CA116" i="3"/>
  <c r="CL117" i="3"/>
  <c r="BG75" i="3"/>
  <c r="BQ76" i="3"/>
  <c r="BG11" i="3"/>
  <c r="BQ11" i="3" s="1"/>
  <c r="BQ12" i="3"/>
  <c r="BF255" i="3"/>
  <c r="BQ256" i="3"/>
  <c r="BH435" i="3"/>
  <c r="BQ435" i="3" s="1"/>
  <c r="BQ436" i="3"/>
  <c r="CA214" i="3"/>
  <c r="CL214" i="3" s="1"/>
  <c r="CL215" i="3"/>
  <c r="CB233" i="3"/>
  <c r="CL233" i="3" s="1"/>
  <c r="CL234" i="3"/>
  <c r="BF214" i="3"/>
  <c r="BQ214" i="3" s="1"/>
  <c r="BQ215" i="3"/>
  <c r="BG9" i="3"/>
  <c r="AY9" i="3"/>
  <c r="AY8" i="3" s="1"/>
  <c r="AY7" i="3" s="1"/>
  <c r="CC159" i="1"/>
  <c r="BU158" i="1"/>
  <c r="BT9" i="3"/>
  <c r="BT8" i="3" s="1"/>
  <c r="BT7" i="3" s="1"/>
  <c r="BH159" i="1"/>
  <c r="AZ158" i="1"/>
  <c r="BS158" i="1"/>
  <c r="AX158" i="1"/>
  <c r="CB9" i="3"/>
  <c r="CL9" i="3" s="1"/>
  <c r="BG159" i="1"/>
  <c r="AY158" i="1"/>
  <c r="BT126" i="1"/>
  <c r="CB126" i="1" s="1"/>
  <c r="CJ126" i="1" s="1"/>
  <c r="CA56" i="1"/>
  <c r="CI56" i="1" s="1"/>
  <c r="BF105" i="3"/>
  <c r="BT107" i="3"/>
  <c r="BF126" i="1"/>
  <c r="AX125" i="1"/>
  <c r="BH126" i="1"/>
  <c r="AZ125" i="1"/>
  <c r="BT154" i="3"/>
  <c r="BG140" i="1"/>
  <c r="BO140" i="1" s="1"/>
  <c r="AY348" i="3"/>
  <c r="AY335" i="3" s="1"/>
  <c r="BT135" i="3"/>
  <c r="BT130" i="3" s="1"/>
  <c r="BF173" i="1"/>
  <c r="BN173" i="1" s="1"/>
  <c r="CC173" i="1"/>
  <c r="BU169" i="1"/>
  <c r="BH173" i="1"/>
  <c r="AZ169" i="1"/>
  <c r="CA173" i="1"/>
  <c r="CI173" i="1" s="1"/>
  <c r="BT107" i="1"/>
  <c r="CB107" i="1" s="1"/>
  <c r="CJ107" i="1" s="1"/>
  <c r="CA105" i="3"/>
  <c r="BS429" i="1"/>
  <c r="CA429" i="1" s="1"/>
  <c r="CI429" i="1" s="1"/>
  <c r="AZ82" i="1"/>
  <c r="AZ81" i="1" s="1"/>
  <c r="BG137" i="1"/>
  <c r="BO137" i="1" s="1"/>
  <c r="CB66" i="1"/>
  <c r="CJ66" i="1" s="1"/>
  <c r="CA449" i="1"/>
  <c r="CI449" i="1" s="1"/>
  <c r="BG291" i="1"/>
  <c r="BO291" i="1" s="1"/>
  <c r="AY107" i="1"/>
  <c r="BG107" i="1" s="1"/>
  <c r="BO107" i="1" s="1"/>
  <c r="AL274" i="3"/>
  <c r="AV275" i="3"/>
  <c r="AK283" i="3"/>
  <c r="AV284" i="3"/>
  <c r="BT380" i="1"/>
  <c r="CB380" i="1" s="1"/>
  <c r="CJ380" i="1" s="1"/>
  <c r="BG470" i="1"/>
  <c r="BO470" i="1" s="1"/>
  <c r="BG313" i="1"/>
  <c r="BO313" i="1" s="1"/>
  <c r="CB285" i="1"/>
  <c r="CJ285" i="1" s="1"/>
  <c r="CB49" i="1"/>
  <c r="CJ49" i="1" s="1"/>
  <c r="BG34" i="1"/>
  <c r="BO34" i="1" s="1"/>
  <c r="AY33" i="1"/>
  <c r="CB34" i="1"/>
  <c r="BT33" i="1"/>
  <c r="AL277" i="3"/>
  <c r="AV278" i="3"/>
  <c r="AJ98" i="3"/>
  <c r="AY107" i="3"/>
  <c r="BS130" i="3"/>
  <c r="AY164" i="3"/>
  <c r="BT164" i="3"/>
  <c r="AX106" i="1"/>
  <c r="BF106" i="1" s="1"/>
  <c r="BN106" i="1" s="1"/>
  <c r="AY71" i="1"/>
  <c r="BG71" i="1" s="1"/>
  <c r="BO71" i="1" s="1"/>
  <c r="AY37" i="3"/>
  <c r="AY13" i="3" s="1"/>
  <c r="BT37" i="3"/>
  <c r="BT13" i="3" s="1"/>
  <c r="BS153" i="3"/>
  <c r="AY154" i="3"/>
  <c r="AE153" i="3"/>
  <c r="AZ153" i="3"/>
  <c r="BR153" i="3"/>
  <c r="AX153" i="3"/>
  <c r="AW153" i="3"/>
  <c r="BU153" i="3"/>
  <c r="BG136" i="1"/>
  <c r="BF136" i="1"/>
  <c r="BH136" i="1"/>
  <c r="CC136" i="1"/>
  <c r="CA136" i="1"/>
  <c r="AW130" i="3"/>
  <c r="CA145" i="1"/>
  <c r="CI145" i="1" s="1"/>
  <c r="BH145" i="1"/>
  <c r="BP145" i="1" s="1"/>
  <c r="CC145" i="1"/>
  <c r="CK145" i="1" s="1"/>
  <c r="BF145" i="1"/>
  <c r="BN145" i="1" s="1"/>
  <c r="BH410" i="1"/>
  <c r="AZ409" i="1"/>
  <c r="CA410" i="1"/>
  <c r="CI410" i="1" s="1"/>
  <c r="CC410" i="1"/>
  <c r="BU409" i="1"/>
  <c r="BG467" i="1"/>
  <c r="BO467" i="1" s="1"/>
  <c r="BG294" i="1"/>
  <c r="BO294" i="1" s="1"/>
  <c r="BG49" i="1"/>
  <c r="BO49" i="1" s="1"/>
  <c r="BT221" i="1"/>
  <c r="CB221" i="1" s="1"/>
  <c r="CJ221" i="1" s="1"/>
  <c r="AY221" i="1"/>
  <c r="BG221" i="1" s="1"/>
  <c r="BO221" i="1" s="1"/>
  <c r="AY430" i="1"/>
  <c r="AY429" i="1" s="1"/>
  <c r="BG429" i="1" s="1"/>
  <c r="BO429" i="1" s="1"/>
  <c r="AY236" i="1"/>
  <c r="BG236" i="1" s="1"/>
  <c r="BO236" i="1" s="1"/>
  <c r="AY380" i="1"/>
  <c r="AY379" i="1" s="1"/>
  <c r="BG379" i="1" s="1"/>
  <c r="BO379" i="1" s="1"/>
  <c r="AZ269" i="1"/>
  <c r="AZ255" i="1" s="1"/>
  <c r="BT91" i="1"/>
  <c r="CB91" i="1" s="1"/>
  <c r="CJ91" i="1" s="1"/>
  <c r="AY394" i="1"/>
  <c r="BG394" i="1" s="1"/>
  <c r="BO394" i="1" s="1"/>
  <c r="BT176" i="1"/>
  <c r="CB176" i="1" s="1"/>
  <c r="CJ176" i="1" s="1"/>
  <c r="CB177" i="1"/>
  <c r="CJ177" i="1" s="1"/>
  <c r="BS185" i="1"/>
  <c r="BS169" i="1" s="1"/>
  <c r="CA186" i="1"/>
  <c r="CI186" i="1" s="1"/>
  <c r="BT173" i="1"/>
  <c r="CB174" i="1"/>
  <c r="CJ174" i="1" s="1"/>
  <c r="BF409" i="3"/>
  <c r="BG207" i="3"/>
  <c r="AY173" i="1"/>
  <c r="BG174" i="1"/>
  <c r="BO174" i="1" s="1"/>
  <c r="CB39" i="3"/>
  <c r="BG448" i="3"/>
  <c r="BG330" i="3"/>
  <c r="BG138" i="3"/>
  <c r="BH113" i="3"/>
  <c r="BG45" i="3"/>
  <c r="AX185" i="1"/>
  <c r="AX169" i="1" s="1"/>
  <c r="BF186" i="1"/>
  <c r="BN186" i="1" s="1"/>
  <c r="CB76" i="3"/>
  <c r="CB372" i="3"/>
  <c r="CB157" i="3"/>
  <c r="CB122" i="3"/>
  <c r="BG372" i="3"/>
  <c r="CB426" i="3"/>
  <c r="BG423" i="3"/>
  <c r="CB93" i="3"/>
  <c r="CB45" i="3"/>
  <c r="BG326" i="3"/>
  <c r="BH115" i="3"/>
  <c r="AY176" i="1"/>
  <c r="BG177" i="1"/>
  <c r="BO177" i="1" s="1"/>
  <c r="BG328" i="3"/>
  <c r="BF389" i="3"/>
  <c r="CB124" i="3"/>
  <c r="BG65" i="3"/>
  <c r="BF400" i="3"/>
  <c r="BG314" i="3"/>
  <c r="BG210" i="3"/>
  <c r="BG54" i="3"/>
  <c r="CB41" i="3"/>
  <c r="BG67" i="3"/>
  <c r="BG99" i="3"/>
  <c r="CA400" i="3"/>
  <c r="CB107" i="3"/>
  <c r="CL107" i="3" s="1"/>
  <c r="CB106" i="3"/>
  <c r="CL106" i="3" s="1"/>
  <c r="CB312" i="3"/>
  <c r="CB275" i="3"/>
  <c r="BG344" i="3"/>
  <c r="BG275" i="3"/>
  <c r="BG39" i="3"/>
  <c r="CB314" i="3"/>
  <c r="CA201" i="3"/>
  <c r="CB126" i="3"/>
  <c r="CB90" i="3"/>
  <c r="CA61" i="3"/>
  <c r="CB170" i="3"/>
  <c r="CB102" i="3"/>
  <c r="BG107" i="3"/>
  <c r="BQ107" i="3" s="1"/>
  <c r="BG106" i="3"/>
  <c r="BQ106" i="3" s="1"/>
  <c r="BF385" i="3"/>
  <c r="BT310" i="3"/>
  <c r="BT309" i="3" s="1"/>
  <c r="BS77" i="1"/>
  <c r="CA77" i="1" s="1"/>
  <c r="CI77" i="1" s="1"/>
  <c r="CA78" i="1"/>
  <c r="CI78" i="1" s="1"/>
  <c r="BS59" i="1"/>
  <c r="CA60" i="1"/>
  <c r="CI60" i="1" s="1"/>
  <c r="AY42" i="1"/>
  <c r="BG42" i="1" s="1"/>
  <c r="BO42" i="1" s="1"/>
  <c r="BG43" i="1"/>
  <c r="BO43" i="1" s="1"/>
  <c r="AY465" i="1"/>
  <c r="BG466" i="1"/>
  <c r="BO466" i="1" s="1"/>
  <c r="AY405" i="1"/>
  <c r="BG406" i="1"/>
  <c r="BO406" i="1" s="1"/>
  <c r="BU447" i="1"/>
  <c r="CC448" i="1"/>
  <c r="CK448" i="1" s="1"/>
  <c r="BU472" i="1"/>
  <c r="CC472" i="1" s="1"/>
  <c r="CK472" i="1" s="1"/>
  <c r="CC473" i="1"/>
  <c r="CK473" i="1" s="1"/>
  <c r="BT114" i="1"/>
  <c r="CB115" i="1"/>
  <c r="CJ115" i="1" s="1"/>
  <c r="BT42" i="1"/>
  <c r="CB42" i="1" s="1"/>
  <c r="CJ42" i="1" s="1"/>
  <c r="CB43" i="1"/>
  <c r="CJ43" i="1" s="1"/>
  <c r="AY256" i="1"/>
  <c r="BG257" i="1"/>
  <c r="BO257" i="1" s="1"/>
  <c r="AY249" i="1"/>
  <c r="AY248" i="1" s="1"/>
  <c r="BG250" i="1"/>
  <c r="BO250" i="1" s="1"/>
  <c r="AY145" i="1"/>
  <c r="AY135" i="1" s="1"/>
  <c r="BG146" i="1"/>
  <c r="BO146" i="1" s="1"/>
  <c r="AX376" i="1"/>
  <c r="AX354" i="1" s="1"/>
  <c r="BF377" i="1"/>
  <c r="BN377" i="1" s="1"/>
  <c r="AX59" i="1"/>
  <c r="BF60" i="1"/>
  <c r="BN60" i="1" s="1"/>
  <c r="AX309" i="1"/>
  <c r="BF309" i="1" s="1"/>
  <c r="BN309" i="1" s="1"/>
  <c r="BF310" i="1"/>
  <c r="BN310" i="1" s="1"/>
  <c r="BT355" i="1"/>
  <c r="CB356" i="1"/>
  <c r="CJ356" i="1" s="1"/>
  <c r="AX281" i="1"/>
  <c r="BF282" i="1"/>
  <c r="BN282" i="1" s="1"/>
  <c r="BU405" i="1"/>
  <c r="CC405" i="1" s="1"/>
  <c r="CK405" i="1" s="1"/>
  <c r="CC406" i="1"/>
  <c r="CK406" i="1" s="1"/>
  <c r="CC126" i="1"/>
  <c r="BU106" i="1"/>
  <c r="CC106" i="1" s="1"/>
  <c r="CK106" i="1" s="1"/>
  <c r="CC107" i="1"/>
  <c r="CK107" i="1" s="1"/>
  <c r="AZ438" i="1"/>
  <c r="BH438" i="1" s="1"/>
  <c r="BP438" i="1" s="1"/>
  <c r="BH439" i="1"/>
  <c r="BP439" i="1" s="1"/>
  <c r="AZ379" i="1"/>
  <c r="BH379" i="1" s="1"/>
  <c r="BP379" i="1" s="1"/>
  <c r="BH380" i="1"/>
  <c r="BP380" i="1" s="1"/>
  <c r="CB410" i="1"/>
  <c r="BG410" i="1"/>
  <c r="BU379" i="1"/>
  <c r="CC379" i="1" s="1"/>
  <c r="CK379" i="1" s="1"/>
  <c r="CC380" i="1"/>
  <c r="CK380" i="1" s="1"/>
  <c r="BS113" i="1"/>
  <c r="CA113" i="1" s="1"/>
  <c r="CI113" i="1" s="1"/>
  <c r="CA114" i="1"/>
  <c r="CI114" i="1" s="1"/>
  <c r="AX379" i="1"/>
  <c r="BF379" i="1" s="1"/>
  <c r="BN379" i="1" s="1"/>
  <c r="BF380" i="1"/>
  <c r="BN380" i="1" s="1"/>
  <c r="BS106" i="1"/>
  <c r="CA106" i="1" s="1"/>
  <c r="CI106" i="1" s="1"/>
  <c r="BS299" i="1"/>
  <c r="CA299" i="1" s="1"/>
  <c r="CI299" i="1" s="1"/>
  <c r="CA300" i="1"/>
  <c r="CI300" i="1" s="1"/>
  <c r="AZ435" i="1"/>
  <c r="BH436" i="1"/>
  <c r="BP436" i="1" s="1"/>
  <c r="BS465" i="1"/>
  <c r="BT68" i="1"/>
  <c r="CB68" i="1" s="1"/>
  <c r="CJ68" i="1" s="1"/>
  <c r="CB69" i="1"/>
  <c r="CJ69" i="1" s="1"/>
  <c r="BS376" i="1"/>
  <c r="BS354" i="1" s="1"/>
  <c r="CA377" i="1"/>
  <c r="CI377" i="1" s="1"/>
  <c r="BS103" i="1"/>
  <c r="CA104" i="1"/>
  <c r="CI104" i="1" s="1"/>
  <c r="BS190" i="1"/>
  <c r="CA190" i="1" s="1"/>
  <c r="CI190" i="1" s="1"/>
  <c r="CA191" i="1"/>
  <c r="CI191" i="1" s="1"/>
  <c r="AX429" i="1"/>
  <c r="AX336" i="1"/>
  <c r="BF336" i="1" s="1"/>
  <c r="BN336" i="1" s="1"/>
  <c r="BF337" i="1"/>
  <c r="BN337" i="1" s="1"/>
  <c r="AY315" i="1"/>
  <c r="BG316" i="1"/>
  <c r="BO316" i="1" s="1"/>
  <c r="AY196" i="1"/>
  <c r="BG196" i="1" s="1"/>
  <c r="BO196" i="1" s="1"/>
  <c r="BG197" i="1"/>
  <c r="BO197" i="1" s="1"/>
  <c r="AY114" i="1"/>
  <c r="BG115" i="1"/>
  <c r="BO115" i="1" s="1"/>
  <c r="AY68" i="1"/>
  <c r="BG68" i="1" s="1"/>
  <c r="BO68" i="1" s="1"/>
  <c r="BG69" i="1"/>
  <c r="BO69" i="1" s="1"/>
  <c r="BS336" i="1"/>
  <c r="CA336" i="1" s="1"/>
  <c r="CI336" i="1" s="1"/>
  <c r="CA337" i="1"/>
  <c r="CI337" i="1" s="1"/>
  <c r="BT287" i="1"/>
  <c r="CB287" i="1" s="1"/>
  <c r="CJ287" i="1" s="1"/>
  <c r="CB288" i="1"/>
  <c r="CJ288" i="1" s="1"/>
  <c r="BT136" i="1"/>
  <c r="CB137" i="1"/>
  <c r="CJ137" i="1" s="1"/>
  <c r="AX420" i="1"/>
  <c r="BF420" i="1" s="1"/>
  <c r="BN420" i="1" s="1"/>
  <c r="BF421" i="1"/>
  <c r="BN421" i="1" s="1"/>
  <c r="AY361" i="1"/>
  <c r="BG361" i="1" s="1"/>
  <c r="BO361" i="1" s="1"/>
  <c r="BG362" i="1"/>
  <c r="BO362" i="1" s="1"/>
  <c r="AY126" i="1"/>
  <c r="BG127" i="1"/>
  <c r="BO127" i="1" s="1"/>
  <c r="AZ280" i="1"/>
  <c r="BH280" i="1" s="1"/>
  <c r="BP280" i="1" s="1"/>
  <c r="AY81" i="1"/>
  <c r="BG82" i="1"/>
  <c r="BO82" i="1" s="1"/>
  <c r="AY65" i="1"/>
  <c r="BG65" i="1" s="1"/>
  <c r="BO65" i="1" s="1"/>
  <c r="BG66" i="1"/>
  <c r="BO66" i="1" s="1"/>
  <c r="AX55" i="1"/>
  <c r="BF56" i="1"/>
  <c r="BN56" i="1" s="1"/>
  <c r="BT81" i="1"/>
  <c r="CB82" i="1"/>
  <c r="CJ82" i="1" s="1"/>
  <c r="BS227" i="1"/>
  <c r="CA227" i="1" s="1"/>
  <c r="CI227" i="1" s="1"/>
  <c r="CA228" i="1"/>
  <c r="CI228" i="1" s="1"/>
  <c r="AX232" i="1"/>
  <c r="BF233" i="1"/>
  <c r="BN233" i="1" s="1"/>
  <c r="AZ54" i="1"/>
  <c r="BH54" i="1" s="1"/>
  <c r="BP54" i="1" s="1"/>
  <c r="BH55" i="1"/>
  <c r="BP55" i="1" s="1"/>
  <c r="AZ102" i="1"/>
  <c r="BH102" i="1" s="1"/>
  <c r="BP102" i="1" s="1"/>
  <c r="BH103" i="1"/>
  <c r="BP103" i="1" s="1"/>
  <c r="BF159" i="1"/>
  <c r="BT324" i="1"/>
  <c r="CB324" i="1" s="1"/>
  <c r="CJ324" i="1" s="1"/>
  <c r="CB325" i="1"/>
  <c r="CJ325" i="1" s="1"/>
  <c r="BT196" i="1"/>
  <c r="CB196" i="1" s="1"/>
  <c r="CJ196" i="1" s="1"/>
  <c r="CB197" i="1"/>
  <c r="CJ197" i="1" s="1"/>
  <c r="BT74" i="1"/>
  <c r="CB74" i="1" s="1"/>
  <c r="CJ74" i="1" s="1"/>
  <c r="CB75" i="1"/>
  <c r="CJ75" i="1" s="1"/>
  <c r="AY391" i="1"/>
  <c r="AY385" i="1" s="1"/>
  <c r="BG392" i="1"/>
  <c r="BO392" i="1" s="1"/>
  <c r="AZ51" i="1"/>
  <c r="BH52" i="1"/>
  <c r="BP52" i="1" s="1"/>
  <c r="BT71" i="1"/>
  <c r="CB71" i="1" s="1"/>
  <c r="CJ71" i="1" s="1"/>
  <c r="CB72" i="1"/>
  <c r="CJ72" i="1" s="1"/>
  <c r="AX103" i="1"/>
  <c r="BF104" i="1"/>
  <c r="BN104" i="1" s="1"/>
  <c r="AZ457" i="1"/>
  <c r="BH458" i="1"/>
  <c r="BP458" i="1" s="1"/>
  <c r="AZ447" i="1"/>
  <c r="BH448" i="1"/>
  <c r="BP448" i="1" s="1"/>
  <c r="BS90" i="1"/>
  <c r="CA91" i="1"/>
  <c r="CI91" i="1" s="1"/>
  <c r="AX113" i="1"/>
  <c r="BF113" i="1" s="1"/>
  <c r="BN113" i="1" s="1"/>
  <c r="BF114" i="1"/>
  <c r="BN114" i="1" s="1"/>
  <c r="BT451" i="1"/>
  <c r="CB451" i="1" s="1"/>
  <c r="CJ451" i="1" s="1"/>
  <c r="CB452" i="1"/>
  <c r="CJ452" i="1" s="1"/>
  <c r="BU438" i="1"/>
  <c r="CC438" i="1" s="1"/>
  <c r="CK438" i="1" s="1"/>
  <c r="CC439" i="1"/>
  <c r="CK439" i="1" s="1"/>
  <c r="BS405" i="1"/>
  <c r="CA405" i="1" s="1"/>
  <c r="CI405" i="1" s="1"/>
  <c r="CA406" i="1"/>
  <c r="CI406" i="1" s="1"/>
  <c r="BT227" i="1"/>
  <c r="CB227" i="1" s="1"/>
  <c r="CJ227" i="1" s="1"/>
  <c r="CB228" i="1"/>
  <c r="CJ228" i="1" s="1"/>
  <c r="AX451" i="1"/>
  <c r="BF451" i="1" s="1"/>
  <c r="BN451" i="1" s="1"/>
  <c r="BF452" i="1"/>
  <c r="BN452" i="1" s="1"/>
  <c r="BS438" i="1"/>
  <c r="CA438" i="1" s="1"/>
  <c r="CI438" i="1" s="1"/>
  <c r="CA439" i="1"/>
  <c r="CI439" i="1" s="1"/>
  <c r="BS416" i="1"/>
  <c r="CA417" i="1"/>
  <c r="CI417" i="1" s="1"/>
  <c r="BS309" i="1"/>
  <c r="CA309" i="1" s="1"/>
  <c r="CI309" i="1" s="1"/>
  <c r="CA310" i="1"/>
  <c r="CI310" i="1" s="1"/>
  <c r="BS237" i="1"/>
  <c r="CA238" i="1"/>
  <c r="CI238" i="1" s="1"/>
  <c r="BU51" i="1"/>
  <c r="CC52" i="1"/>
  <c r="CK52" i="1" s="1"/>
  <c r="AZ472" i="1"/>
  <c r="BH472" i="1" s="1"/>
  <c r="BP472" i="1" s="1"/>
  <c r="BH473" i="1"/>
  <c r="BP473" i="1" s="1"/>
  <c r="BT293" i="1"/>
  <c r="CB293" i="1" s="1"/>
  <c r="CJ293" i="1" s="1"/>
  <c r="CB294" i="1"/>
  <c r="CJ294" i="1" s="1"/>
  <c r="BT145" i="1"/>
  <c r="CB146" i="1"/>
  <c r="CJ146" i="1" s="1"/>
  <c r="BS420" i="1"/>
  <c r="CA420" i="1" s="1"/>
  <c r="CI420" i="1" s="1"/>
  <c r="CA421" i="1"/>
  <c r="CI421" i="1" s="1"/>
  <c r="BT106" i="1"/>
  <c r="CB106" i="1" s="1"/>
  <c r="CJ106" i="1" s="1"/>
  <c r="BU435" i="1"/>
  <c r="CC436" i="1"/>
  <c r="CK436" i="1" s="1"/>
  <c r="BU280" i="1"/>
  <c r="CC280" i="1" s="1"/>
  <c r="CK280" i="1" s="1"/>
  <c r="CA151" i="1"/>
  <c r="CI151" i="1" s="1"/>
  <c r="AX457" i="1"/>
  <c r="BF458" i="1"/>
  <c r="BN458" i="1" s="1"/>
  <c r="AY233" i="1"/>
  <c r="BG234" i="1"/>
  <c r="BO234" i="1" s="1"/>
  <c r="BS401" i="1"/>
  <c r="BS385" i="1" s="1"/>
  <c r="CA402" i="1"/>
  <c r="CI402" i="1" s="1"/>
  <c r="AY284" i="1"/>
  <c r="BG284" i="1" s="1"/>
  <c r="BO284" i="1" s="1"/>
  <c r="BG285" i="1"/>
  <c r="BO285" i="1" s="1"/>
  <c r="AY132" i="1"/>
  <c r="BG132" i="1" s="1"/>
  <c r="BO132" i="1" s="1"/>
  <c r="BG133" i="1"/>
  <c r="BO133" i="1" s="1"/>
  <c r="AY98" i="1"/>
  <c r="BG98" i="1" s="1"/>
  <c r="BO98" i="1" s="1"/>
  <c r="BG99" i="1"/>
  <c r="BO99" i="1" s="1"/>
  <c r="AY45" i="1"/>
  <c r="BG45" i="1" s="1"/>
  <c r="BO45" i="1" s="1"/>
  <c r="BG46" i="1"/>
  <c r="BO46" i="1" s="1"/>
  <c r="AX299" i="1"/>
  <c r="BF299" i="1" s="1"/>
  <c r="BN299" i="1" s="1"/>
  <c r="BF300" i="1"/>
  <c r="BN300" i="1" s="1"/>
  <c r="BT442" i="1"/>
  <c r="CB442" i="1" s="1"/>
  <c r="CJ442" i="1" s="1"/>
  <c r="CB443" i="1"/>
  <c r="CJ443" i="1" s="1"/>
  <c r="BT296" i="1"/>
  <c r="CB296" i="1" s="1"/>
  <c r="CJ296" i="1" s="1"/>
  <c r="CB297" i="1"/>
  <c r="CJ297" i="1" s="1"/>
  <c r="AX465" i="1"/>
  <c r="AX410" i="1"/>
  <c r="BF411" i="1"/>
  <c r="BN411" i="1" s="1"/>
  <c r="AY110" i="1"/>
  <c r="BG111" i="1"/>
  <c r="BO111" i="1" s="1"/>
  <c r="AY62" i="1"/>
  <c r="BG62" i="1" s="1"/>
  <c r="BO62" i="1" s="1"/>
  <c r="BG63" i="1"/>
  <c r="BO63" i="1" s="1"/>
  <c r="AX448" i="1"/>
  <c r="BF449" i="1"/>
  <c r="BN449" i="1" s="1"/>
  <c r="AX416" i="1"/>
  <c r="BF416" i="1" s="1"/>
  <c r="BN416" i="1" s="1"/>
  <c r="BF417" i="1"/>
  <c r="BN417" i="1" s="1"/>
  <c r="AX77" i="1"/>
  <c r="BF77" i="1" s="1"/>
  <c r="BN77" i="1" s="1"/>
  <c r="BF78" i="1"/>
  <c r="BN78" i="1" s="1"/>
  <c r="AZ106" i="1"/>
  <c r="AX339" i="1"/>
  <c r="BF339" i="1" s="1"/>
  <c r="BN339" i="1" s="1"/>
  <c r="BF340" i="1"/>
  <c r="BN340" i="1" s="1"/>
  <c r="BS339" i="1"/>
  <c r="CA339" i="1" s="1"/>
  <c r="CI339" i="1" s="1"/>
  <c r="CA340" i="1"/>
  <c r="CI340" i="1" s="1"/>
  <c r="BU236" i="1"/>
  <c r="CC236" i="1" s="1"/>
  <c r="CK236" i="1" s="1"/>
  <c r="BS457" i="1"/>
  <c r="CA458" i="1"/>
  <c r="CI458" i="1" s="1"/>
  <c r="CA261" i="1"/>
  <c r="CI261" i="1" s="1"/>
  <c r="BH82" i="1"/>
  <c r="BP82" i="1" s="1"/>
  <c r="CA249" i="1"/>
  <c r="BU102" i="1"/>
  <c r="CC103" i="1"/>
  <c r="CK103" i="1" s="1"/>
  <c r="BU90" i="1"/>
  <c r="CC91" i="1"/>
  <c r="CK91" i="1" s="1"/>
  <c r="AY54" i="1"/>
  <c r="BG54" i="1" s="1"/>
  <c r="BO54" i="1" s="1"/>
  <c r="BG55" i="1"/>
  <c r="BO55" i="1" s="1"/>
  <c r="BU451" i="1"/>
  <c r="CC451" i="1" s="1"/>
  <c r="CK451" i="1" s="1"/>
  <c r="CC452" i="1"/>
  <c r="CK452" i="1" s="1"/>
  <c r="BT405" i="1"/>
  <c r="CB405" i="1" s="1"/>
  <c r="CJ405" i="1" s="1"/>
  <c r="CB406" i="1"/>
  <c r="CJ406" i="1" s="1"/>
  <c r="CA126" i="1"/>
  <c r="BT102" i="1"/>
  <c r="CB102" i="1" s="1"/>
  <c r="CJ102" i="1" s="1"/>
  <c r="CB103" i="1"/>
  <c r="CJ103" i="1" s="1"/>
  <c r="BS54" i="1"/>
  <c r="CA54" i="1" s="1"/>
  <c r="CI54" i="1" s="1"/>
  <c r="CA55" i="1"/>
  <c r="CI55" i="1" s="1"/>
  <c r="AY447" i="1"/>
  <c r="BG448" i="1"/>
  <c r="BO448" i="1" s="1"/>
  <c r="AX438" i="1"/>
  <c r="BF438" i="1" s="1"/>
  <c r="BN438" i="1" s="1"/>
  <c r="BF439" i="1"/>
  <c r="BN439" i="1" s="1"/>
  <c r="BF249" i="1"/>
  <c r="BU457" i="1"/>
  <c r="CC458" i="1"/>
  <c r="CK458" i="1" s="1"/>
  <c r="BT447" i="1"/>
  <c r="CB448" i="1"/>
  <c r="CJ448" i="1" s="1"/>
  <c r="CB249" i="1"/>
  <c r="BU232" i="1"/>
  <c r="CC233" i="1"/>
  <c r="CK233" i="1" s="1"/>
  <c r="CB159" i="1"/>
  <c r="BU54" i="1"/>
  <c r="CC54" i="1" s="1"/>
  <c r="CK54" i="1" s="1"/>
  <c r="CC55" i="1"/>
  <c r="CK55" i="1" s="1"/>
  <c r="AX405" i="1"/>
  <c r="BF405" i="1" s="1"/>
  <c r="BN405" i="1" s="1"/>
  <c r="BF406" i="1"/>
  <c r="BN406" i="1" s="1"/>
  <c r="AX227" i="1"/>
  <c r="BF227" i="1" s="1"/>
  <c r="BN227" i="1" s="1"/>
  <c r="BF228" i="1"/>
  <c r="BN228" i="1" s="1"/>
  <c r="AY102" i="1"/>
  <c r="BG102" i="1" s="1"/>
  <c r="BO102" i="1" s="1"/>
  <c r="BG103" i="1"/>
  <c r="BO103" i="1" s="1"/>
  <c r="BS447" i="1"/>
  <c r="CA448" i="1"/>
  <c r="CI448" i="1" s="1"/>
  <c r="AY355" i="1"/>
  <c r="BG356" i="1"/>
  <c r="BO356" i="1" s="1"/>
  <c r="AY228" i="1"/>
  <c r="BG229" i="1"/>
  <c r="BO229" i="1" s="1"/>
  <c r="AY74" i="1"/>
  <c r="BG74" i="1" s="1"/>
  <c r="BO74" i="1" s="1"/>
  <c r="BG75" i="1"/>
  <c r="BO75" i="1" s="1"/>
  <c r="BT358" i="1"/>
  <c r="CB358" i="1" s="1"/>
  <c r="CJ358" i="1" s="1"/>
  <c r="CB359" i="1"/>
  <c r="CJ359" i="1" s="1"/>
  <c r="BG36" i="1"/>
  <c r="BH249" i="1"/>
  <c r="AZ113" i="1"/>
  <c r="BH113" i="1" s="1"/>
  <c r="BP113" i="1" s="1"/>
  <c r="BH114" i="1"/>
  <c r="BP114" i="1" s="1"/>
  <c r="BU227" i="1"/>
  <c r="CC227" i="1" s="1"/>
  <c r="CK227" i="1" s="1"/>
  <c r="CC228" i="1"/>
  <c r="CK228" i="1" s="1"/>
  <c r="BU113" i="1"/>
  <c r="CC113" i="1" s="1"/>
  <c r="CK113" i="1" s="1"/>
  <c r="CC114" i="1"/>
  <c r="CK114" i="1" s="1"/>
  <c r="AZ451" i="1"/>
  <c r="BH451" i="1" s="1"/>
  <c r="BP451" i="1" s="1"/>
  <c r="BH452" i="1"/>
  <c r="BP452" i="1" s="1"/>
  <c r="AZ232" i="1"/>
  <c r="BH233" i="1"/>
  <c r="BP233" i="1" s="1"/>
  <c r="BS451" i="1"/>
  <c r="CA451" i="1" s="1"/>
  <c r="CI451" i="1" s="1"/>
  <c r="CA452" i="1"/>
  <c r="CI452" i="1" s="1"/>
  <c r="BU308" i="1"/>
  <c r="CC308" i="1" s="1"/>
  <c r="CK308" i="1" s="1"/>
  <c r="AZ308" i="1"/>
  <c r="BH308" i="1" s="1"/>
  <c r="BP308" i="1" s="1"/>
  <c r="BT391" i="1"/>
  <c r="CB392" i="1"/>
  <c r="CJ392" i="1" s="1"/>
  <c r="BT233" i="1"/>
  <c r="CB234" i="1"/>
  <c r="CJ234" i="1" s="1"/>
  <c r="BT132" i="1"/>
  <c r="BT125" i="1" s="1"/>
  <c r="CB133" i="1"/>
  <c r="CJ133" i="1" s="1"/>
  <c r="BT98" i="1"/>
  <c r="CB99" i="1"/>
  <c r="CJ99" i="1" s="1"/>
  <c r="BT466" i="1"/>
  <c r="CB467" i="1"/>
  <c r="CJ467" i="1" s="1"/>
  <c r="AY439" i="1"/>
  <c r="BG440" i="1"/>
  <c r="BO440" i="1" s="1"/>
  <c r="BS82" i="1"/>
  <c r="CA87" i="1"/>
  <c r="CI87" i="1" s="1"/>
  <c r="AX401" i="1"/>
  <c r="AX385" i="1" s="1"/>
  <c r="BF402" i="1"/>
  <c r="BN402" i="1" s="1"/>
  <c r="AY266" i="1"/>
  <c r="BG266" i="1" s="1"/>
  <c r="BO266" i="1" s="1"/>
  <c r="BG267" i="1"/>
  <c r="BO267" i="1" s="1"/>
  <c r="AZ236" i="1"/>
  <c r="AX82" i="1"/>
  <c r="BF87" i="1"/>
  <c r="BN87" i="1" s="1"/>
  <c r="AX190" i="1"/>
  <c r="AX189" i="1" s="1"/>
  <c r="BF191" i="1"/>
  <c r="BN191" i="1" s="1"/>
  <c r="BT318" i="1"/>
  <c r="CB318" i="1" s="1"/>
  <c r="CJ318" i="1" s="1"/>
  <c r="CB319" i="1"/>
  <c r="CJ319" i="1" s="1"/>
  <c r="BS281" i="1"/>
  <c r="CA281" i="1" s="1"/>
  <c r="CI281" i="1" s="1"/>
  <c r="CA282" i="1"/>
  <c r="CI282" i="1" s="1"/>
  <c r="BT193" i="1"/>
  <c r="CB194" i="1"/>
  <c r="CJ194" i="1" s="1"/>
  <c r="BT439" i="1"/>
  <c r="CB440" i="1"/>
  <c r="CJ440" i="1" s="1"/>
  <c r="AX90" i="1"/>
  <c r="BF91" i="1"/>
  <c r="BN91" i="1" s="1"/>
  <c r="AY296" i="1"/>
  <c r="BG296" i="1" s="1"/>
  <c r="BO296" i="1" s="1"/>
  <c r="BG297" i="1"/>
  <c r="BO297" i="1" s="1"/>
  <c r="BS379" i="1"/>
  <c r="CA379" i="1" s="1"/>
  <c r="CI379" i="1" s="1"/>
  <c r="CA380" i="1"/>
  <c r="CI380" i="1" s="1"/>
  <c r="CC249" i="1"/>
  <c r="BS232" i="1"/>
  <c r="CA233" i="1"/>
  <c r="CI233" i="1" s="1"/>
  <c r="CA159" i="1"/>
  <c r="BT54" i="1"/>
  <c r="CB54" i="1" s="1"/>
  <c r="CJ54" i="1" s="1"/>
  <c r="CB55" i="1"/>
  <c r="CJ55" i="1" s="1"/>
  <c r="AZ405" i="1"/>
  <c r="BH405" i="1" s="1"/>
  <c r="BP405" i="1" s="1"/>
  <c r="BH406" i="1"/>
  <c r="BP406" i="1" s="1"/>
  <c r="AZ227" i="1"/>
  <c r="BH227" i="1" s="1"/>
  <c r="BP227" i="1" s="1"/>
  <c r="BH228" i="1"/>
  <c r="BP228" i="1" s="1"/>
  <c r="AZ90" i="1"/>
  <c r="BH91" i="1"/>
  <c r="BP91" i="1" s="1"/>
  <c r="BT63" i="3"/>
  <c r="BT62" i="3" s="1"/>
  <c r="BU353" i="3"/>
  <c r="AY261" i="1"/>
  <c r="AY63" i="3"/>
  <c r="AY62" i="3" s="1"/>
  <c r="AY324" i="3"/>
  <c r="AY315" i="3" s="1"/>
  <c r="BU62" i="3"/>
  <c r="BT424" i="3"/>
  <c r="AY419" i="3"/>
  <c r="AY120" i="3"/>
  <c r="AY119" i="3" s="1"/>
  <c r="AY118" i="3" s="1"/>
  <c r="AZ353" i="3"/>
  <c r="AY310" i="3"/>
  <c r="AY309" i="3" s="1"/>
  <c r="AZ111" i="3"/>
  <c r="AZ110" i="3" s="1"/>
  <c r="AZ109" i="3" s="1"/>
  <c r="AY424" i="3"/>
  <c r="BU269" i="1"/>
  <c r="BU255" i="1" s="1"/>
  <c r="BU111" i="3"/>
  <c r="BU110" i="3" s="1"/>
  <c r="BU109" i="3" s="1"/>
  <c r="BT348" i="3"/>
  <c r="BT335" i="3" s="1"/>
  <c r="AZ62" i="3"/>
  <c r="AE377" i="3"/>
  <c r="AX400" i="3"/>
  <c r="AX399" i="3" s="1"/>
  <c r="AX386" i="3" s="1"/>
  <c r="AZ465" i="1"/>
  <c r="BU130" i="3"/>
  <c r="BT199" i="1"/>
  <c r="AY458" i="1"/>
  <c r="BU377" i="3"/>
  <c r="BR377" i="3"/>
  <c r="AE130" i="3"/>
  <c r="AZ204" i="1"/>
  <c r="AZ189" i="1" s="1"/>
  <c r="BT256" i="1"/>
  <c r="BT394" i="1"/>
  <c r="BT430" i="1"/>
  <c r="AZ432" i="3"/>
  <c r="AZ418" i="3" s="1"/>
  <c r="BT324" i="3"/>
  <c r="BT315" i="3" s="1"/>
  <c r="BT120" i="3"/>
  <c r="BT119" i="3" s="1"/>
  <c r="BT118" i="3" s="1"/>
  <c r="BT419" i="3"/>
  <c r="AW377" i="3"/>
  <c r="BU432" i="3"/>
  <c r="BR130" i="3"/>
  <c r="BU204" i="1"/>
  <c r="BU189" i="1" s="1"/>
  <c r="BT458" i="1"/>
  <c r="BU465" i="1"/>
  <c r="BU82" i="1"/>
  <c r="AY91" i="1"/>
  <c r="AY199" i="1"/>
  <c r="AY377" i="3"/>
  <c r="BT377" i="3"/>
  <c r="AZ377" i="3"/>
  <c r="AX413" i="3"/>
  <c r="AW6" i="3"/>
  <c r="BR6" i="3"/>
  <c r="AZ130" i="3"/>
  <c r="AW197" i="3"/>
  <c r="BR197" i="3"/>
  <c r="AZ197" i="3"/>
  <c r="AE197" i="3"/>
  <c r="BU197" i="3"/>
  <c r="BP481" i="1" l="1"/>
  <c r="CK424" i="1"/>
  <c r="CK423" i="1" s="1"/>
  <c r="CC423" i="1"/>
  <c r="BP424" i="1"/>
  <c r="BP423" i="1" s="1"/>
  <c r="BH423" i="1"/>
  <c r="BN424" i="1"/>
  <c r="BN423" i="1" s="1"/>
  <c r="BF423" i="1"/>
  <c r="Z407" i="3"/>
  <c r="Z406" i="3" s="1"/>
  <c r="AB406" i="3"/>
  <c r="BO424" i="1"/>
  <c r="BO423" i="1" s="1"/>
  <c r="BG423" i="1"/>
  <c r="CI424" i="1"/>
  <c r="CI423" i="1" s="1"/>
  <c r="CA423" i="1"/>
  <c r="CJ424" i="1"/>
  <c r="CJ423" i="1" s="1"/>
  <c r="CB423" i="1"/>
  <c r="Z321" i="3"/>
  <c r="Z315" i="3" s="1"/>
  <c r="AB315" i="3"/>
  <c r="CB391" i="1"/>
  <c r="BT385" i="1"/>
  <c r="CI391" i="1"/>
  <c r="BN391" i="1"/>
  <c r="CK391" i="1"/>
  <c r="CK385" i="1" s="1"/>
  <c r="CC385" i="1"/>
  <c r="BP391" i="1"/>
  <c r="BP385" i="1" s="1"/>
  <c r="BH385" i="1"/>
  <c r="BN84" i="3"/>
  <c r="AB335" i="3"/>
  <c r="Z335" i="3" s="1"/>
  <c r="BN244" i="1"/>
  <c r="BN243" i="1" s="1"/>
  <c r="BF243" i="1"/>
  <c r="BS58" i="1"/>
  <c r="BP244" i="1"/>
  <c r="BP243" i="1" s="1"/>
  <c r="BH243" i="1"/>
  <c r="CK244" i="1"/>
  <c r="CK243" i="1" s="1"/>
  <c r="CC243" i="1"/>
  <c r="BO244" i="1"/>
  <c r="BO243" i="1" s="1"/>
  <c r="BG243" i="1"/>
  <c r="CJ244" i="1"/>
  <c r="CJ243" i="1" s="1"/>
  <c r="CB243" i="1"/>
  <c r="CI244" i="1"/>
  <c r="CI243" i="1" s="1"/>
  <c r="CA243" i="1"/>
  <c r="AX58" i="1"/>
  <c r="AY58" i="1"/>
  <c r="BT58" i="1"/>
  <c r="BG58" i="1"/>
  <c r="CB58" i="1"/>
  <c r="CK59" i="1"/>
  <c r="CK58" i="1" s="1"/>
  <c r="CJ59" i="1"/>
  <c r="CJ58" i="1" s="1"/>
  <c r="BO59" i="1"/>
  <c r="BO58" i="1" s="1"/>
  <c r="BP59" i="1"/>
  <c r="BP58" i="1" s="1"/>
  <c r="BF59" i="1"/>
  <c r="BF58" i="1" s="1"/>
  <c r="CA59" i="1"/>
  <c r="CA58" i="1" s="1"/>
  <c r="AB418" i="3"/>
  <c r="AB413" i="3" s="1"/>
  <c r="Z413" i="3" s="1"/>
  <c r="Z224" i="3"/>
  <c r="AB223" i="3"/>
  <c r="Z223" i="3" s="1"/>
  <c r="Z136" i="3"/>
  <c r="AB135" i="3"/>
  <c r="Z135" i="3" s="1"/>
  <c r="AB382" i="3"/>
  <c r="Z382" i="3" s="1"/>
  <c r="Z383" i="3"/>
  <c r="AB131" i="3"/>
  <c r="Z132" i="3"/>
  <c r="AB441" i="3"/>
  <c r="Z442" i="3"/>
  <c r="Z199" i="3"/>
  <c r="AB198" i="3"/>
  <c r="AB109" i="3"/>
  <c r="Z109" i="3" s="1"/>
  <c r="Z110" i="3"/>
  <c r="Z155" i="3"/>
  <c r="AB154" i="3"/>
  <c r="AB119" i="3"/>
  <c r="AB373" i="3"/>
  <c r="Z373" i="3" s="1"/>
  <c r="Z374" i="3"/>
  <c r="AB445" i="3"/>
  <c r="Z445" i="3" s="1"/>
  <c r="Z446" i="3"/>
  <c r="Z165" i="3"/>
  <c r="AB164" i="3"/>
  <c r="Z164" i="3" s="1"/>
  <c r="Z103" i="3"/>
  <c r="Z84" i="3" s="1"/>
  <c r="AB386" i="3"/>
  <c r="Z386" i="3" s="1"/>
  <c r="Z399" i="3"/>
  <c r="Z273" i="3"/>
  <c r="AB269" i="3"/>
  <c r="Z269" i="3" s="1"/>
  <c r="AB378" i="3"/>
  <c r="Z378" i="3" s="1"/>
  <c r="Z379" i="3"/>
  <c r="AB183" i="3"/>
  <c r="Z183" i="3" s="1"/>
  <c r="Z184" i="3"/>
  <c r="AB142" i="3"/>
  <c r="Z142" i="3" s="1"/>
  <c r="Z143" i="3"/>
  <c r="AY451" i="1"/>
  <c r="BG451" i="1" s="1"/>
  <c r="BO451" i="1" s="1"/>
  <c r="CL51" i="3"/>
  <c r="BG292" i="3"/>
  <c r="BG291" i="3" s="1"/>
  <c r="BQ291" i="3" s="1"/>
  <c r="BO155" i="1"/>
  <c r="BO154" i="1" s="1"/>
  <c r="BG154" i="1"/>
  <c r="BP155" i="1"/>
  <c r="BP154" i="1" s="1"/>
  <c r="BH154" i="1"/>
  <c r="CJ155" i="1"/>
  <c r="CJ154" i="1" s="1"/>
  <c r="CB154" i="1"/>
  <c r="CC135" i="1"/>
  <c r="CI155" i="1"/>
  <c r="CI154" i="1" s="1"/>
  <c r="CA154" i="1"/>
  <c r="CK155" i="1"/>
  <c r="CK154" i="1" s="1"/>
  <c r="CC154" i="1"/>
  <c r="BN155" i="1"/>
  <c r="BN154" i="1" s="1"/>
  <c r="BF154" i="1"/>
  <c r="CJ198" i="3"/>
  <c r="BG49" i="3"/>
  <c r="BQ49" i="3" s="1"/>
  <c r="CL289" i="3"/>
  <c r="CA251" i="3"/>
  <c r="CL251" i="3" s="1"/>
  <c r="BT418" i="3"/>
  <c r="AX6" i="3"/>
  <c r="BO412" i="3"/>
  <c r="BO411" i="3" s="1"/>
  <c r="BO410" i="3" s="1"/>
  <c r="BO406" i="3" s="1"/>
  <c r="CJ54" i="3"/>
  <c r="CJ53" i="3" s="1"/>
  <c r="CJ52" i="3" s="1"/>
  <c r="CJ412" i="3"/>
  <c r="CJ411" i="3" s="1"/>
  <c r="CJ410" i="3" s="1"/>
  <c r="CJ406" i="3" s="1"/>
  <c r="BS6" i="3"/>
  <c r="BH432" i="3"/>
  <c r="BH418" i="3" s="1"/>
  <c r="BH413" i="3" s="1"/>
  <c r="AY418" i="3"/>
  <c r="CB63" i="3"/>
  <c r="CL63" i="3" s="1"/>
  <c r="BU418" i="3"/>
  <c r="BU413" i="3" s="1"/>
  <c r="BT135" i="1"/>
  <c r="BP136" i="1"/>
  <c r="BP135" i="1" s="1"/>
  <c r="BH135" i="1"/>
  <c r="BN136" i="1"/>
  <c r="BN135" i="1" s="1"/>
  <c r="BF135" i="1"/>
  <c r="CI136" i="1"/>
  <c r="CI135" i="1" s="1"/>
  <c r="CA135" i="1"/>
  <c r="BO136" i="1"/>
  <c r="BT255" i="1"/>
  <c r="BG231" i="3"/>
  <c r="BQ231" i="3" s="1"/>
  <c r="CC232" i="1"/>
  <c r="BU231" i="1"/>
  <c r="BT379" i="1"/>
  <c r="CB379" i="1" s="1"/>
  <c r="CJ379" i="1" s="1"/>
  <c r="BF232" i="1"/>
  <c r="BQ412" i="3"/>
  <c r="CL293" i="3"/>
  <c r="CA232" i="1"/>
  <c r="BH232" i="1"/>
  <c r="AZ231" i="1"/>
  <c r="CB411" i="3"/>
  <c r="CB410" i="3" s="1"/>
  <c r="CB406" i="3" s="1"/>
  <c r="BH353" i="3"/>
  <c r="BH335" i="3" s="1"/>
  <c r="BH334" i="3" s="1"/>
  <c r="CB419" i="3"/>
  <c r="BG256" i="1"/>
  <c r="AY255" i="1"/>
  <c r="BN256" i="1"/>
  <c r="BN255" i="1" s="1"/>
  <c r="BF255" i="1"/>
  <c r="CK256" i="1"/>
  <c r="BG120" i="3"/>
  <c r="BQ120" i="3" s="1"/>
  <c r="BP256" i="1"/>
  <c r="CI256" i="1"/>
  <c r="CI255" i="1" s="1"/>
  <c r="CA255" i="1"/>
  <c r="BO154" i="3"/>
  <c r="CJ348" i="3"/>
  <c r="BN223" i="3"/>
  <c r="BN197" i="3" s="1"/>
  <c r="AZ404" i="1"/>
  <c r="BQ253" i="3"/>
  <c r="BQ30" i="1"/>
  <c r="CB193" i="1"/>
  <c r="BT189" i="1"/>
  <c r="BP193" i="1"/>
  <c r="BN193" i="1"/>
  <c r="BG193" i="1"/>
  <c r="AY189" i="1"/>
  <c r="CK193" i="1"/>
  <c r="BS189" i="1"/>
  <c r="BS188" i="1" s="1"/>
  <c r="CA188" i="1" s="1"/>
  <c r="CI188" i="1" s="1"/>
  <c r="BU279" i="1"/>
  <c r="BU404" i="1"/>
  <c r="CJ8" i="3"/>
  <c r="CJ7" i="3" s="1"/>
  <c r="CI400" i="3"/>
  <c r="CI399" i="3" s="1"/>
  <c r="CI386" i="3" s="1"/>
  <c r="CI193" i="1"/>
  <c r="CI189" i="1" s="1"/>
  <c r="CA189" i="1"/>
  <c r="BU335" i="3"/>
  <c r="BU334" i="3" s="1"/>
  <c r="BN335" i="3"/>
  <c r="BN334" i="3" s="1"/>
  <c r="AZ335" i="3"/>
  <c r="AZ334" i="3" s="1"/>
  <c r="AY334" i="3"/>
  <c r="BT334" i="3"/>
  <c r="BG234" i="3"/>
  <c r="BQ234" i="3" s="1"/>
  <c r="CI335" i="3"/>
  <c r="CI334" i="3" s="1"/>
  <c r="CC353" i="3"/>
  <c r="CC335" i="3" s="1"/>
  <c r="CC334" i="3" s="1"/>
  <c r="BG348" i="3"/>
  <c r="BQ348" i="3" s="1"/>
  <c r="BP6" i="3"/>
  <c r="CK249" i="1"/>
  <c r="CK248" i="1" s="1"/>
  <c r="CC248" i="1"/>
  <c r="BN385" i="3"/>
  <c r="BN384" i="3" s="1"/>
  <c r="BN383" i="3" s="1"/>
  <c r="BN382" i="3" s="1"/>
  <c r="CI385" i="3"/>
  <c r="CI384" i="3" s="1"/>
  <c r="CI383" i="3" s="1"/>
  <c r="CI382" i="3" s="1"/>
  <c r="CJ107" i="3"/>
  <c r="CJ106" i="3"/>
  <c r="CJ84" i="3" s="1"/>
  <c r="BO326" i="3"/>
  <c r="BO325" i="3" s="1"/>
  <c r="BO328" i="3"/>
  <c r="BO327" i="3" s="1"/>
  <c r="BO314" i="3"/>
  <c r="BO313" i="3" s="1"/>
  <c r="BO310" i="3" s="1"/>
  <c r="BO309" i="3" s="1"/>
  <c r="BN409" i="3"/>
  <c r="BN408" i="3" s="1"/>
  <c r="BN407" i="3" s="1"/>
  <c r="BN406" i="3" s="1"/>
  <c r="AW413" i="3"/>
  <c r="AW449" i="3" s="1"/>
  <c r="BP249" i="1"/>
  <c r="BP248" i="1" s="1"/>
  <c r="BH248" i="1"/>
  <c r="BO448" i="3"/>
  <c r="BO447" i="3" s="1"/>
  <c r="BO446" i="3" s="1"/>
  <c r="BO445" i="3" s="1"/>
  <c r="BO440" i="3" s="1"/>
  <c r="CJ324" i="3"/>
  <c r="CJ315" i="3" s="1"/>
  <c r="BN400" i="3"/>
  <c r="BN399" i="3" s="1"/>
  <c r="BR413" i="3"/>
  <c r="BR449" i="3" s="1"/>
  <c r="CJ249" i="1"/>
  <c r="CJ248" i="1" s="1"/>
  <c r="CB248" i="1"/>
  <c r="CI249" i="1"/>
  <c r="CI248" i="1" s="1"/>
  <c r="CA248" i="1"/>
  <c r="BO107" i="3"/>
  <c r="BO106" i="3"/>
  <c r="BO330" i="3"/>
  <c r="BO329" i="3" s="1"/>
  <c r="CJ314" i="3"/>
  <c r="CJ313" i="3" s="1"/>
  <c r="BO65" i="3"/>
  <c r="BO64" i="3" s="1"/>
  <c r="CJ312" i="3"/>
  <c r="CJ311" i="3" s="1"/>
  <c r="AZ413" i="3"/>
  <c r="BN249" i="1"/>
  <c r="BN248" i="1" s="1"/>
  <c r="BF248" i="1"/>
  <c r="CJ76" i="3"/>
  <c r="CJ75" i="3" s="1"/>
  <c r="CJ74" i="3" s="1"/>
  <c r="CJ63" i="3"/>
  <c r="BO67" i="3"/>
  <c r="BO66" i="3" s="1"/>
  <c r="BG424" i="3"/>
  <c r="BQ424" i="3" s="1"/>
  <c r="BN6" i="3"/>
  <c r="CL231" i="3"/>
  <c r="CK432" i="3"/>
  <c r="BO223" i="3"/>
  <c r="CJ223" i="3"/>
  <c r="CI223" i="3"/>
  <c r="CI105" i="3"/>
  <c r="CI104" i="3" s="1"/>
  <c r="CI103" i="3" s="1"/>
  <c r="CI84" i="3" s="1"/>
  <c r="BO164" i="3"/>
  <c r="CJ126" i="3"/>
  <c r="CJ125" i="3" s="1"/>
  <c r="CJ120" i="3" s="1"/>
  <c r="CJ119" i="3" s="1"/>
  <c r="CJ118" i="3" s="1"/>
  <c r="CJ419" i="3"/>
  <c r="BN130" i="3"/>
  <c r="BP353" i="3"/>
  <c r="CJ135" i="3"/>
  <c r="CJ130" i="3" s="1"/>
  <c r="BO45" i="3"/>
  <c r="BO44" i="3" s="1"/>
  <c r="BO138" i="3"/>
  <c r="BO137" i="3" s="1"/>
  <c r="BO136" i="3" s="1"/>
  <c r="BO135" i="3" s="1"/>
  <c r="BO130" i="3" s="1"/>
  <c r="BO39" i="3"/>
  <c r="BO38" i="3" s="1"/>
  <c r="BO37" i="3" s="1"/>
  <c r="BO344" i="3"/>
  <c r="BO343" i="3" s="1"/>
  <c r="BO342" i="3" s="1"/>
  <c r="CJ157" i="3"/>
  <c r="CJ156" i="3" s="1"/>
  <c r="CJ155" i="3" s="1"/>
  <c r="CJ154" i="3" s="1"/>
  <c r="CJ372" i="3"/>
  <c r="CJ371" i="3" s="1"/>
  <c r="CJ370" i="3" s="1"/>
  <c r="BO99" i="3"/>
  <c r="BO98" i="3" s="1"/>
  <c r="BO97" i="3" s="1"/>
  <c r="BO372" i="3"/>
  <c r="BO371" i="3" s="1"/>
  <c r="BO370" i="3" s="1"/>
  <c r="BO423" i="3"/>
  <c r="BO422" i="3" s="1"/>
  <c r="BO419" i="3" s="1"/>
  <c r="BO207" i="3"/>
  <c r="BO206" i="3" s="1"/>
  <c r="BO205" i="3" s="1"/>
  <c r="BO348" i="3"/>
  <c r="BP115" i="3"/>
  <c r="BP114" i="3" s="1"/>
  <c r="BN389" i="3"/>
  <c r="BN388" i="3" s="1"/>
  <c r="BN387" i="3" s="1"/>
  <c r="CI130" i="3"/>
  <c r="BO120" i="3"/>
  <c r="BO119" i="3" s="1"/>
  <c r="BO118" i="3" s="1"/>
  <c r="BO424" i="3"/>
  <c r="CK353" i="3"/>
  <c r="BP432" i="3"/>
  <c r="BP113" i="3"/>
  <c r="BP112" i="3" s="1"/>
  <c r="CJ37" i="3"/>
  <c r="CJ13" i="3" s="1"/>
  <c r="CI201" i="3"/>
  <c r="CI200" i="3" s="1"/>
  <c r="CI199" i="3" s="1"/>
  <c r="CI198" i="3" s="1"/>
  <c r="BO275" i="3"/>
  <c r="BO274" i="3" s="1"/>
  <c r="BO273" i="3" s="1"/>
  <c r="BO269" i="3" s="1"/>
  <c r="CI153" i="3"/>
  <c r="CJ170" i="3"/>
  <c r="CJ169" i="3" s="1"/>
  <c r="CJ168" i="3" s="1"/>
  <c r="CJ164" i="3" s="1"/>
  <c r="BO210" i="3"/>
  <c r="BO209" i="3" s="1"/>
  <c r="BO208" i="3" s="1"/>
  <c r="CJ426" i="3"/>
  <c r="CJ425" i="3" s="1"/>
  <c r="CJ424" i="3" s="1"/>
  <c r="CJ275" i="3"/>
  <c r="CJ274" i="3" s="1"/>
  <c r="CJ273" i="3" s="1"/>
  <c r="CJ269" i="3" s="1"/>
  <c r="BO54" i="3"/>
  <c r="BO53" i="3" s="1"/>
  <c r="BO52" i="3" s="1"/>
  <c r="CB8" i="3"/>
  <c r="CB7" i="3" s="1"/>
  <c r="CL7" i="3" s="1"/>
  <c r="CC432" i="3"/>
  <c r="CC418" i="3" s="1"/>
  <c r="CC413" i="3" s="1"/>
  <c r="CB324" i="3"/>
  <c r="CL324" i="3" s="1"/>
  <c r="CC111" i="3"/>
  <c r="CC110" i="3" s="1"/>
  <c r="CC109" i="3" s="1"/>
  <c r="CC125" i="1"/>
  <c r="CK126" i="1"/>
  <c r="CK125" i="1" s="1"/>
  <c r="CC409" i="1"/>
  <c r="CK410" i="1"/>
  <c r="CK409" i="1" s="1"/>
  <c r="CB33" i="1"/>
  <c r="CJ34" i="1"/>
  <c r="CJ33" i="1" s="1"/>
  <c r="CB409" i="1"/>
  <c r="CJ410" i="1"/>
  <c r="CJ409" i="1" s="1"/>
  <c r="CC169" i="1"/>
  <c r="CK173" i="1"/>
  <c r="CK169" i="1" s="1"/>
  <c r="CC158" i="1"/>
  <c r="CK159" i="1"/>
  <c r="CK158" i="1" s="1"/>
  <c r="CC354" i="1"/>
  <c r="CK355" i="1"/>
  <c r="CK354" i="1" s="1"/>
  <c r="CA158" i="1"/>
  <c r="CI159" i="1"/>
  <c r="CI158" i="1" s="1"/>
  <c r="CB158" i="1"/>
  <c r="CJ159" i="1"/>
  <c r="CJ158" i="1" s="1"/>
  <c r="CA125" i="1"/>
  <c r="CI126" i="1"/>
  <c r="CI125" i="1" s="1"/>
  <c r="CK136" i="1"/>
  <c r="CK135" i="1" s="1"/>
  <c r="BF158" i="1"/>
  <c r="BN159" i="1"/>
  <c r="BN158" i="1" s="1"/>
  <c r="BQ213" i="3"/>
  <c r="BQ238" i="3"/>
  <c r="CB237" i="3"/>
  <c r="CB236" i="3" s="1"/>
  <c r="CL236" i="3" s="1"/>
  <c r="BN355" i="1"/>
  <c r="BG33" i="1"/>
  <c r="BO36" i="1"/>
  <c r="BO33" i="1" s="1"/>
  <c r="BG355" i="1"/>
  <c r="AY354" i="1"/>
  <c r="BG409" i="1"/>
  <c r="BO410" i="1"/>
  <c r="BO409" i="1" s="1"/>
  <c r="BH409" i="1"/>
  <c r="BP410" i="1"/>
  <c r="BP409" i="1" s="1"/>
  <c r="BF125" i="1"/>
  <c r="BN126" i="1"/>
  <c r="BN125" i="1" s="1"/>
  <c r="BH158" i="1"/>
  <c r="BP159" i="1"/>
  <c r="BP158" i="1" s="1"/>
  <c r="BH169" i="1"/>
  <c r="BP173" i="1"/>
  <c r="BP169" i="1" s="1"/>
  <c r="BH125" i="1"/>
  <c r="BP126" i="1"/>
  <c r="BP125" i="1" s="1"/>
  <c r="BP355" i="1"/>
  <c r="BP354" i="1" s="1"/>
  <c r="BH354" i="1"/>
  <c r="CB355" i="1"/>
  <c r="BT354" i="1"/>
  <c r="BG158" i="1"/>
  <c r="BO159" i="1"/>
  <c r="BO158" i="1" s="1"/>
  <c r="BG289" i="3"/>
  <c r="BQ289" i="3" s="1"/>
  <c r="CB169" i="3"/>
  <c r="CL170" i="3"/>
  <c r="CB40" i="3"/>
  <c r="CL40" i="3" s="1"/>
  <c r="CL41" i="3"/>
  <c r="BG209" i="3"/>
  <c r="BQ210" i="3"/>
  <c r="BF399" i="3"/>
  <c r="BQ399" i="3" s="1"/>
  <c r="BQ400" i="3"/>
  <c r="CB121" i="3"/>
  <c r="CL121" i="3" s="1"/>
  <c r="CL122" i="3"/>
  <c r="BG329" i="3"/>
  <c r="BQ329" i="3" s="1"/>
  <c r="BQ330" i="3"/>
  <c r="CB38" i="3"/>
  <c r="CL38" i="3" s="1"/>
  <c r="CL39" i="3"/>
  <c r="BF104" i="3"/>
  <c r="BQ105" i="3"/>
  <c r="BH68" i="3"/>
  <c r="BQ69" i="3"/>
  <c r="CB127" i="3"/>
  <c r="CL127" i="3" s="1"/>
  <c r="CL128" i="3"/>
  <c r="CB227" i="3"/>
  <c r="CL228" i="3"/>
  <c r="BF251" i="3"/>
  <c r="BQ251" i="3" s="1"/>
  <c r="BQ252" i="3"/>
  <c r="CB165" i="3"/>
  <c r="CL165" i="3" s="1"/>
  <c r="CL166" i="3"/>
  <c r="CA331" i="3"/>
  <c r="CA315" i="3" s="1"/>
  <c r="CL332" i="3"/>
  <c r="BG374" i="3"/>
  <c r="BQ375" i="3"/>
  <c r="CC55" i="3"/>
  <c r="CC13" i="3" s="1"/>
  <c r="CL56" i="3"/>
  <c r="CB161" i="3"/>
  <c r="CL161" i="3" s="1"/>
  <c r="CL162" i="3"/>
  <c r="CB374" i="3"/>
  <c r="CL375" i="3"/>
  <c r="CB202" i="3"/>
  <c r="CL202" i="3" s="1"/>
  <c r="CL203" i="3"/>
  <c r="BG100" i="3"/>
  <c r="BQ100" i="3" s="1"/>
  <c r="BQ101" i="3"/>
  <c r="BG161" i="3"/>
  <c r="BQ161" i="3" s="1"/>
  <c r="BQ162" i="3"/>
  <c r="BG239" i="3"/>
  <c r="BQ239" i="3" s="1"/>
  <c r="BQ240" i="3"/>
  <c r="BF442" i="3"/>
  <c r="BQ443" i="3"/>
  <c r="CA60" i="3"/>
  <c r="CL61" i="3"/>
  <c r="CB125" i="3"/>
  <c r="CL125" i="3" s="1"/>
  <c r="CL126" i="3"/>
  <c r="CB313" i="3"/>
  <c r="CL313" i="3" s="1"/>
  <c r="CL314" i="3"/>
  <c r="BG274" i="3"/>
  <c r="BQ275" i="3"/>
  <c r="CB311" i="3"/>
  <c r="CL311" i="3" s="1"/>
  <c r="CL312" i="3"/>
  <c r="BG64" i="3"/>
  <c r="BQ64" i="3" s="1"/>
  <c r="BQ65" i="3"/>
  <c r="BF388" i="3"/>
  <c r="BQ389" i="3"/>
  <c r="CB44" i="3"/>
  <c r="CL44" i="3" s="1"/>
  <c r="CL45" i="3"/>
  <c r="CB75" i="3"/>
  <c r="CL76" i="3"/>
  <c r="BH112" i="3"/>
  <c r="BQ112" i="3" s="1"/>
  <c r="BQ113" i="3"/>
  <c r="BF408" i="3"/>
  <c r="BQ409" i="3"/>
  <c r="BG8" i="3"/>
  <c r="BQ9" i="3"/>
  <c r="BG410" i="3"/>
  <c r="BG406" i="3" s="1"/>
  <c r="BQ411" i="3"/>
  <c r="BF254" i="3"/>
  <c r="BQ254" i="3" s="1"/>
  <c r="BQ255" i="3"/>
  <c r="CA111" i="3"/>
  <c r="CL116" i="3"/>
  <c r="CB285" i="3"/>
  <c r="CL285" i="3" s="1"/>
  <c r="CL286" i="3"/>
  <c r="CA403" i="3"/>
  <c r="CL403" i="3" s="1"/>
  <c r="CL404" i="3"/>
  <c r="CB348" i="3"/>
  <c r="CL348" i="3" s="1"/>
  <c r="CL349" i="3"/>
  <c r="CB321" i="3"/>
  <c r="CL322" i="3"/>
  <c r="BG174" i="3"/>
  <c r="BQ174" i="3" s="1"/>
  <c r="BQ175" i="3"/>
  <c r="BF199" i="3"/>
  <c r="BF198" i="3" s="1"/>
  <c r="BQ200" i="3"/>
  <c r="BF403" i="3"/>
  <c r="BQ403" i="3" s="1"/>
  <c r="BQ404" i="3"/>
  <c r="CB143" i="3"/>
  <c r="CL144" i="3"/>
  <c r="CB81" i="3"/>
  <c r="CL82" i="3"/>
  <c r="BG91" i="3"/>
  <c r="BQ92" i="3"/>
  <c r="BG143" i="3"/>
  <c r="BQ144" i="3"/>
  <c r="BG285" i="3"/>
  <c r="BQ285" i="3" s="1"/>
  <c r="BQ286" i="3"/>
  <c r="BG81" i="3"/>
  <c r="BQ82" i="3"/>
  <c r="CA442" i="3"/>
  <c r="CL443" i="3"/>
  <c r="BF85" i="3"/>
  <c r="BQ86" i="3"/>
  <c r="BF339" i="3"/>
  <c r="BF335" i="3" s="1"/>
  <c r="BQ340" i="3"/>
  <c r="BG358" i="3"/>
  <c r="BQ358" i="3" s="1"/>
  <c r="BQ359" i="3"/>
  <c r="CA393" i="3"/>
  <c r="CL393" i="3" s="1"/>
  <c r="CL394" i="3"/>
  <c r="CB46" i="3"/>
  <c r="CL46" i="3" s="1"/>
  <c r="CL47" i="3"/>
  <c r="CB94" i="3"/>
  <c r="CL94" i="3" s="1"/>
  <c r="CL95" i="3"/>
  <c r="CA132" i="3"/>
  <c r="CL133" i="3"/>
  <c r="CB174" i="3"/>
  <c r="CL174" i="3" s="1"/>
  <c r="CL175" i="3"/>
  <c r="CA387" i="3"/>
  <c r="CL387" i="3" s="1"/>
  <c r="CL388" i="3"/>
  <c r="BF59" i="3"/>
  <c r="BQ60" i="3"/>
  <c r="BG202" i="3"/>
  <c r="BQ202" i="3" s="1"/>
  <c r="BQ203" i="3"/>
  <c r="CA85" i="3"/>
  <c r="CL86" i="3"/>
  <c r="CB205" i="3"/>
  <c r="CL205" i="3" s="1"/>
  <c r="CL206" i="3"/>
  <c r="CA383" i="3"/>
  <c r="CA382" i="3" s="1"/>
  <c r="CL384" i="3"/>
  <c r="BG94" i="3"/>
  <c r="BQ94" i="3" s="1"/>
  <c r="BQ95" i="3"/>
  <c r="CB34" i="3"/>
  <c r="CL35" i="3"/>
  <c r="BG430" i="1"/>
  <c r="BO430" i="1" s="1"/>
  <c r="CB101" i="3"/>
  <c r="CL102" i="3"/>
  <c r="CA399" i="3"/>
  <c r="CL400" i="3"/>
  <c r="BG66" i="3"/>
  <c r="BQ66" i="3" s="1"/>
  <c r="BQ67" i="3"/>
  <c r="BG53" i="3"/>
  <c r="BQ54" i="3"/>
  <c r="BG313" i="3"/>
  <c r="BQ314" i="3"/>
  <c r="BG371" i="3"/>
  <c r="BQ372" i="3"/>
  <c r="BG447" i="3"/>
  <c r="BQ448" i="3"/>
  <c r="BG227" i="3"/>
  <c r="BQ228" i="3"/>
  <c r="BG71" i="3"/>
  <c r="BQ71" i="3" s="1"/>
  <c r="BQ72" i="3"/>
  <c r="CA339" i="3"/>
  <c r="CA335" i="3" s="1"/>
  <c r="CL340" i="3"/>
  <c r="CA306" i="3"/>
  <c r="CL306" i="3" s="1"/>
  <c r="CL307" i="3"/>
  <c r="BH55" i="3"/>
  <c r="BH13" i="3" s="1"/>
  <c r="BQ56" i="3"/>
  <c r="BF331" i="3"/>
  <c r="BF315" i="3" s="1"/>
  <c r="BQ332" i="3"/>
  <c r="CA282" i="3"/>
  <c r="CL283" i="3"/>
  <c r="CA224" i="3"/>
  <c r="CL225" i="3"/>
  <c r="BG345" i="3"/>
  <c r="BQ345" i="3" s="1"/>
  <c r="BQ346" i="3"/>
  <c r="BG429" i="3"/>
  <c r="BQ429" i="3" s="1"/>
  <c r="BQ430" i="3"/>
  <c r="CB97" i="3"/>
  <c r="CL97" i="3" s="1"/>
  <c r="CL98" i="3"/>
  <c r="CB345" i="3"/>
  <c r="CL345" i="3" s="1"/>
  <c r="CL346" i="3"/>
  <c r="CB429" i="3"/>
  <c r="CL429" i="3" s="1"/>
  <c r="CL430" i="3"/>
  <c r="CB239" i="3"/>
  <c r="CL239" i="3" s="1"/>
  <c r="CL240" i="3"/>
  <c r="CA407" i="3"/>
  <c r="CL408" i="3"/>
  <c r="BG127" i="3"/>
  <c r="BQ127" i="3" s="1"/>
  <c r="BQ128" i="3"/>
  <c r="BG168" i="3"/>
  <c r="BQ168" i="3" s="1"/>
  <c r="BQ169" i="3"/>
  <c r="BF393" i="3"/>
  <c r="BQ393" i="3" s="1"/>
  <c r="BQ394" i="3"/>
  <c r="BF384" i="3"/>
  <c r="BQ385" i="3"/>
  <c r="CB89" i="3"/>
  <c r="CL90" i="3"/>
  <c r="CA200" i="3"/>
  <c r="CL201" i="3"/>
  <c r="BG38" i="3"/>
  <c r="BQ38" i="3" s="1"/>
  <c r="BQ39" i="3"/>
  <c r="BG343" i="3"/>
  <c r="BQ344" i="3"/>
  <c r="CB274" i="3"/>
  <c r="CL275" i="3"/>
  <c r="BG98" i="3"/>
  <c r="BQ99" i="3"/>
  <c r="CB123" i="3"/>
  <c r="CL123" i="3" s="1"/>
  <c r="CL124" i="3"/>
  <c r="BG327" i="3"/>
  <c r="BQ327" i="3" s="1"/>
  <c r="BQ328" i="3"/>
  <c r="BH114" i="3"/>
  <c r="BQ114" i="3" s="1"/>
  <c r="BQ115" i="3"/>
  <c r="BG325" i="3"/>
  <c r="BQ325" i="3" s="1"/>
  <c r="BQ326" i="3"/>
  <c r="CB92" i="3"/>
  <c r="CL93" i="3"/>
  <c r="BG422" i="3"/>
  <c r="BQ423" i="3"/>
  <c r="CB425" i="3"/>
  <c r="CL426" i="3"/>
  <c r="CB156" i="3"/>
  <c r="CL157" i="3"/>
  <c r="CB371" i="3"/>
  <c r="CL372" i="3"/>
  <c r="BG44" i="3"/>
  <c r="BQ44" i="3" s="1"/>
  <c r="BQ45" i="3"/>
  <c r="BG137" i="3"/>
  <c r="BQ138" i="3"/>
  <c r="BG206" i="3"/>
  <c r="BQ207" i="3"/>
  <c r="CA104" i="3"/>
  <c r="CL105" i="3"/>
  <c r="BG74" i="3"/>
  <c r="BQ74" i="3" s="1"/>
  <c r="BQ75" i="3"/>
  <c r="CA254" i="3"/>
  <c r="CL254" i="3" s="1"/>
  <c r="CL255" i="3"/>
  <c r="CB71" i="3"/>
  <c r="CL71" i="3" s="1"/>
  <c r="CL72" i="3"/>
  <c r="BG321" i="3"/>
  <c r="BQ322" i="3"/>
  <c r="CB379" i="3"/>
  <c r="CL380" i="3"/>
  <c r="CB208" i="3"/>
  <c r="CL209" i="3"/>
  <c r="BF132" i="3"/>
  <c r="BQ133" i="3"/>
  <c r="BG276" i="3"/>
  <c r="BQ276" i="3" s="1"/>
  <c r="BQ277" i="3"/>
  <c r="CB276" i="3"/>
  <c r="CL276" i="3" s="1"/>
  <c r="CL277" i="3"/>
  <c r="CC77" i="3"/>
  <c r="CL77" i="3" s="1"/>
  <c r="CL78" i="3"/>
  <c r="BF111" i="3"/>
  <c r="BQ116" i="3"/>
  <c r="BG165" i="3"/>
  <c r="BQ166" i="3"/>
  <c r="BF306" i="3"/>
  <c r="BQ306" i="3" s="1"/>
  <c r="BQ307" i="3"/>
  <c r="BH77" i="3"/>
  <c r="BQ77" i="3" s="1"/>
  <c r="BQ78" i="3"/>
  <c r="CB136" i="3"/>
  <c r="CL137" i="3"/>
  <c r="CB291" i="3"/>
  <c r="CL291" i="3" s="1"/>
  <c r="CL292" i="3"/>
  <c r="CC68" i="3"/>
  <c r="CL69" i="3"/>
  <c r="BG46" i="3"/>
  <c r="BQ46" i="3" s="1"/>
  <c r="BQ47" i="3"/>
  <c r="BG139" i="3"/>
  <c r="BQ139" i="3" s="1"/>
  <c r="BQ140" i="3"/>
  <c r="BG211" i="3"/>
  <c r="BQ211" i="3" s="1"/>
  <c r="BQ212" i="3"/>
  <c r="BG236" i="3"/>
  <c r="BQ236" i="3" s="1"/>
  <c r="BQ237" i="3"/>
  <c r="CB52" i="3"/>
  <c r="CL52" i="3" s="1"/>
  <c r="CL53" i="3"/>
  <c r="CB139" i="3"/>
  <c r="CL139" i="3" s="1"/>
  <c r="CL140" i="3"/>
  <c r="CB342" i="3"/>
  <c r="CL343" i="3"/>
  <c r="CB446" i="3"/>
  <c r="CL447" i="3"/>
  <c r="BG34" i="3"/>
  <c r="BQ35" i="3"/>
  <c r="BG88" i="3"/>
  <c r="BQ88" i="3" s="1"/>
  <c r="BQ89" i="3"/>
  <c r="BG155" i="3"/>
  <c r="BQ156" i="3"/>
  <c r="BF282" i="3"/>
  <c r="BQ283" i="3"/>
  <c r="BG379" i="3"/>
  <c r="BQ380" i="3"/>
  <c r="BF224" i="3"/>
  <c r="BQ225" i="3"/>
  <c r="CB49" i="3"/>
  <c r="CL49" i="3" s="1"/>
  <c r="CL50" i="3"/>
  <c r="BT153" i="3"/>
  <c r="BG126" i="1"/>
  <c r="AY125" i="1"/>
  <c r="BS377" i="3"/>
  <c r="CB173" i="1"/>
  <c r="BT169" i="1"/>
  <c r="BT168" i="1" s="1"/>
  <c r="CB168" i="1" s="1"/>
  <c r="CJ168" i="1" s="1"/>
  <c r="BG173" i="1"/>
  <c r="BO173" i="1" s="1"/>
  <c r="AY169" i="1"/>
  <c r="BU124" i="1"/>
  <c r="CC124" i="1" s="1"/>
  <c r="CK124" i="1" s="1"/>
  <c r="BH269" i="1"/>
  <c r="BP269" i="1" s="1"/>
  <c r="BG380" i="1"/>
  <c r="BO380" i="1" s="1"/>
  <c r="AJ97" i="3"/>
  <c r="AJ84" i="3" s="1"/>
  <c r="AX308" i="1"/>
  <c r="BF308" i="1" s="1"/>
  <c r="BN308" i="1" s="1"/>
  <c r="AK282" i="3"/>
  <c r="AV283" i="3"/>
  <c r="AL273" i="3"/>
  <c r="AV274" i="3"/>
  <c r="AX377" i="3"/>
  <c r="AL276" i="3"/>
  <c r="AV276" i="3" s="1"/>
  <c r="AV277" i="3"/>
  <c r="BT280" i="1"/>
  <c r="CB280" i="1" s="1"/>
  <c r="CJ280" i="1" s="1"/>
  <c r="BS197" i="3"/>
  <c r="AZ279" i="1"/>
  <c r="BH279" i="1" s="1"/>
  <c r="BP279" i="1" s="1"/>
  <c r="AX130" i="3"/>
  <c r="AY153" i="3"/>
  <c r="CB145" i="1"/>
  <c r="CJ145" i="1" s="1"/>
  <c r="BS409" i="1"/>
  <c r="BF410" i="1"/>
  <c r="AX409" i="1"/>
  <c r="AZ6" i="3"/>
  <c r="AZ124" i="1"/>
  <c r="BH124" i="1" s="1"/>
  <c r="BP124" i="1" s="1"/>
  <c r="BS308" i="1"/>
  <c r="CA308" i="1" s="1"/>
  <c r="CI308" i="1" s="1"/>
  <c r="BT308" i="1"/>
  <c r="CB308" i="1" s="1"/>
  <c r="CJ308" i="1" s="1"/>
  <c r="BS280" i="1"/>
  <c r="CA280" i="1" s="1"/>
  <c r="CI280" i="1" s="1"/>
  <c r="BG176" i="1"/>
  <c r="BO176" i="1" s="1"/>
  <c r="CA185" i="1"/>
  <c r="BF185" i="1"/>
  <c r="BU168" i="1"/>
  <c r="CC168" i="1" s="1"/>
  <c r="CK168" i="1" s="1"/>
  <c r="BU6" i="3"/>
  <c r="AY197" i="3"/>
  <c r="BT6" i="3"/>
  <c r="AX231" i="1"/>
  <c r="BT457" i="1"/>
  <c r="CB458" i="1"/>
  <c r="CJ458" i="1" s="1"/>
  <c r="CC404" i="1"/>
  <c r="CK404" i="1" s="1"/>
  <c r="BT429" i="1"/>
  <c r="CB430" i="1"/>
  <c r="CJ430" i="1" s="1"/>
  <c r="BH204" i="1"/>
  <c r="BP204" i="1" s="1"/>
  <c r="CB199" i="1"/>
  <c r="CJ199" i="1" s="1"/>
  <c r="BG261" i="1"/>
  <c r="BO261" i="1" s="1"/>
  <c r="BT438" i="1"/>
  <c r="CB438" i="1" s="1"/>
  <c r="CJ438" i="1" s="1"/>
  <c r="CB439" i="1"/>
  <c r="CJ439" i="1" s="1"/>
  <c r="CB447" i="1"/>
  <c r="CJ447" i="1" s="1"/>
  <c r="BT446" i="1"/>
  <c r="BG447" i="1"/>
  <c r="BO447" i="1" s="1"/>
  <c r="AY446" i="1"/>
  <c r="BG110" i="1"/>
  <c r="BO110" i="1" s="1"/>
  <c r="AY106" i="1"/>
  <c r="BU429" i="1"/>
  <c r="CC435" i="1"/>
  <c r="CK435" i="1" s="1"/>
  <c r="BU8" i="1"/>
  <c r="CC51" i="1"/>
  <c r="AX54" i="1"/>
  <c r="BF54" i="1" s="1"/>
  <c r="BN54" i="1" s="1"/>
  <c r="BF55" i="1"/>
  <c r="BN55" i="1" s="1"/>
  <c r="AY80" i="1"/>
  <c r="BG81" i="1"/>
  <c r="BO81" i="1" s="1"/>
  <c r="CB136" i="1"/>
  <c r="AY113" i="1"/>
  <c r="BG113" i="1" s="1"/>
  <c r="BO113" i="1" s="1"/>
  <c r="BG114" i="1"/>
  <c r="BO114" i="1" s="1"/>
  <c r="AX428" i="1"/>
  <c r="BF429" i="1"/>
  <c r="BN429" i="1" s="1"/>
  <c r="BS102" i="1"/>
  <c r="CA102" i="1" s="1"/>
  <c r="CI102" i="1" s="1"/>
  <c r="CA103" i="1"/>
  <c r="CI103" i="1" s="1"/>
  <c r="BS464" i="1"/>
  <c r="CA465" i="1"/>
  <c r="CI465" i="1" s="1"/>
  <c r="BU81" i="1"/>
  <c r="CC82" i="1"/>
  <c r="CK82" i="1" s="1"/>
  <c r="CC204" i="1"/>
  <c r="CK204" i="1" s="1"/>
  <c r="CB394" i="1"/>
  <c r="CJ394" i="1" s="1"/>
  <c r="AZ464" i="1"/>
  <c r="BH465" i="1"/>
  <c r="BP465" i="1" s="1"/>
  <c r="AZ89" i="1"/>
  <c r="BH90" i="1"/>
  <c r="BP90" i="1" s="1"/>
  <c r="BS81" i="1"/>
  <c r="CA82" i="1"/>
  <c r="CI82" i="1" s="1"/>
  <c r="AY438" i="1"/>
  <c r="BG439" i="1"/>
  <c r="BO439" i="1" s="1"/>
  <c r="CB132" i="1"/>
  <c r="AZ247" i="1"/>
  <c r="BU89" i="1"/>
  <c r="CC90" i="1"/>
  <c r="CK90" i="1" s="1"/>
  <c r="BS247" i="1"/>
  <c r="CA401" i="1"/>
  <c r="CI401" i="1" s="1"/>
  <c r="BS89" i="1"/>
  <c r="CA90" i="1"/>
  <c r="CI90" i="1" s="1"/>
  <c r="AZ456" i="1"/>
  <c r="BH457" i="1"/>
  <c r="BP457" i="1" s="1"/>
  <c r="BG391" i="1"/>
  <c r="BS428" i="1"/>
  <c r="AY308" i="1"/>
  <c r="BG308" i="1" s="1"/>
  <c r="BO308" i="1" s="1"/>
  <c r="BG315" i="1"/>
  <c r="BO315" i="1" s="1"/>
  <c r="AY280" i="1"/>
  <c r="BG280" i="1" s="1"/>
  <c r="BO280" i="1" s="1"/>
  <c r="BF281" i="1"/>
  <c r="BN281" i="1" s="1"/>
  <c r="AX280" i="1"/>
  <c r="BF280" i="1" s="1"/>
  <c r="BN280" i="1" s="1"/>
  <c r="BF376" i="1"/>
  <c r="BN376" i="1" s="1"/>
  <c r="BG249" i="1"/>
  <c r="BU446" i="1"/>
  <c r="CC447" i="1"/>
  <c r="CK447" i="1" s="1"/>
  <c r="BG405" i="1"/>
  <c r="BO405" i="1" s="1"/>
  <c r="AY404" i="1"/>
  <c r="BG404" i="1" s="1"/>
  <c r="BO404" i="1" s="1"/>
  <c r="BG199" i="1"/>
  <c r="BO199" i="1" s="1"/>
  <c r="CC279" i="1"/>
  <c r="CK279" i="1" s="1"/>
  <c r="BU464" i="1"/>
  <c r="CC465" i="1"/>
  <c r="CK465" i="1" s="1"/>
  <c r="CB256" i="1"/>
  <c r="BH404" i="1"/>
  <c r="BP404" i="1" s="1"/>
  <c r="AZ168" i="1"/>
  <c r="BH168" i="1" s="1"/>
  <c r="BP168" i="1" s="1"/>
  <c r="AX89" i="1"/>
  <c r="BF90" i="1"/>
  <c r="BN90" i="1" s="1"/>
  <c r="BF190" i="1"/>
  <c r="BN190" i="1" s="1"/>
  <c r="AX81" i="1"/>
  <c r="BF82" i="1"/>
  <c r="BN82" i="1" s="1"/>
  <c r="AY227" i="1"/>
  <c r="BG227" i="1" s="1"/>
  <c r="BO227" i="1" s="1"/>
  <c r="BG228" i="1"/>
  <c r="BO228" i="1" s="1"/>
  <c r="CA447" i="1"/>
  <c r="CI447" i="1" s="1"/>
  <c r="BS446" i="1"/>
  <c r="BU456" i="1"/>
  <c r="CC457" i="1"/>
  <c r="CK457" i="1" s="1"/>
  <c r="AX447" i="1"/>
  <c r="BF448" i="1"/>
  <c r="BN448" i="1" s="1"/>
  <c r="BS236" i="1"/>
  <c r="CA237" i="1"/>
  <c r="CI237" i="1" s="1"/>
  <c r="CA416" i="1"/>
  <c r="BT80" i="1"/>
  <c r="CB81" i="1"/>
  <c r="CJ81" i="1" s="1"/>
  <c r="CA376" i="1"/>
  <c r="AZ429" i="1"/>
  <c r="BH435" i="1"/>
  <c r="BP435" i="1" s="1"/>
  <c r="AY90" i="1"/>
  <c r="BG91" i="1"/>
  <c r="BO91" i="1" s="1"/>
  <c r="AY457" i="1"/>
  <c r="BG458" i="1"/>
  <c r="BO458" i="1" s="1"/>
  <c r="CC269" i="1"/>
  <c r="CK269" i="1" s="1"/>
  <c r="AX247" i="1"/>
  <c r="BH236" i="1"/>
  <c r="BP236" i="1" s="1"/>
  <c r="BF401" i="1"/>
  <c r="BN401" i="1" s="1"/>
  <c r="BT465" i="1"/>
  <c r="CB466" i="1"/>
  <c r="CJ466" i="1" s="1"/>
  <c r="BT90" i="1"/>
  <c r="CB98" i="1"/>
  <c r="CJ98" i="1" s="1"/>
  <c r="BT232" i="1"/>
  <c r="BT231" i="1" s="1"/>
  <c r="CB233" i="1"/>
  <c r="CJ233" i="1" s="1"/>
  <c r="CC102" i="1"/>
  <c r="CK102" i="1" s="1"/>
  <c r="BU101" i="1"/>
  <c r="AZ80" i="1"/>
  <c r="BH81" i="1"/>
  <c r="BP81" i="1" s="1"/>
  <c r="BS456" i="1"/>
  <c r="CA457" i="1"/>
  <c r="CI457" i="1" s="1"/>
  <c r="AZ101" i="1"/>
  <c r="BH106" i="1"/>
  <c r="BP106" i="1" s="1"/>
  <c r="AX464" i="1"/>
  <c r="BF465" i="1"/>
  <c r="BN465" i="1" s="1"/>
  <c r="AY232" i="1"/>
  <c r="AY231" i="1" s="1"/>
  <c r="BG233" i="1"/>
  <c r="BO233" i="1" s="1"/>
  <c r="AX456" i="1"/>
  <c r="BF457" i="1"/>
  <c r="BN457" i="1" s="1"/>
  <c r="BH447" i="1"/>
  <c r="BP447" i="1" s="1"/>
  <c r="AZ446" i="1"/>
  <c r="AX102" i="1"/>
  <c r="BF102" i="1" s="1"/>
  <c r="BN102" i="1" s="1"/>
  <c r="BF103" i="1"/>
  <c r="BN103" i="1" s="1"/>
  <c r="AZ8" i="1"/>
  <c r="BH51" i="1"/>
  <c r="BT404" i="1"/>
  <c r="CB404" i="1" s="1"/>
  <c r="CJ404" i="1" s="1"/>
  <c r="BG145" i="1"/>
  <c r="BG135" i="1" s="1"/>
  <c r="BT113" i="1"/>
  <c r="CB114" i="1"/>
  <c r="CJ114" i="1" s="1"/>
  <c r="AY464" i="1"/>
  <c r="BG465" i="1"/>
  <c r="BO465" i="1" s="1"/>
  <c r="AY6" i="3"/>
  <c r="AX197" i="3"/>
  <c r="BT197" i="3"/>
  <c r="Z418" i="3" l="1"/>
  <c r="BO84" i="3"/>
  <c r="CJ8" i="1"/>
  <c r="CL407" i="3"/>
  <c r="CA406" i="3"/>
  <c r="BQ321" i="3"/>
  <c r="CL321" i="3"/>
  <c r="CB315" i="3"/>
  <c r="CA385" i="1"/>
  <c r="CI385" i="1"/>
  <c r="BO391" i="1"/>
  <c r="BO385" i="1" s="1"/>
  <c r="BG385" i="1"/>
  <c r="BF385" i="1"/>
  <c r="BN385" i="1"/>
  <c r="CJ391" i="1"/>
  <c r="CJ385" i="1" s="1"/>
  <c r="CB385" i="1"/>
  <c r="CJ377" i="3"/>
  <c r="BO377" i="3"/>
  <c r="BO13" i="3"/>
  <c r="BU278" i="1"/>
  <c r="CC278" i="1" s="1"/>
  <c r="CK278" i="1" s="1"/>
  <c r="CI377" i="3"/>
  <c r="BQ34" i="3"/>
  <c r="CL34" i="3"/>
  <c r="BQ85" i="3"/>
  <c r="CL85" i="3"/>
  <c r="BE450" i="3"/>
  <c r="BZ450" i="3"/>
  <c r="CI59" i="1"/>
  <c r="CI58" i="1" s="1"/>
  <c r="BN59" i="1"/>
  <c r="BN58" i="1" s="1"/>
  <c r="AB377" i="3"/>
  <c r="Z377" i="3" s="1"/>
  <c r="AB6" i="3"/>
  <c r="AB118" i="3"/>
  <c r="Z118" i="3" s="1"/>
  <c r="Z119" i="3"/>
  <c r="Z441" i="3"/>
  <c r="AB440" i="3"/>
  <c r="Z440" i="3" s="1"/>
  <c r="Z154" i="3"/>
  <c r="AB153" i="3"/>
  <c r="Z153" i="3" s="1"/>
  <c r="Z198" i="3"/>
  <c r="AB197" i="3"/>
  <c r="Z197" i="3" s="1"/>
  <c r="Z131" i="3"/>
  <c r="AB130" i="3"/>
  <c r="Z130" i="3" s="1"/>
  <c r="AB334" i="3"/>
  <c r="Z334" i="3" s="1"/>
  <c r="BG233" i="3"/>
  <c r="BQ233" i="3" s="1"/>
  <c r="BQ292" i="3"/>
  <c r="CL411" i="3"/>
  <c r="BQ432" i="3"/>
  <c r="BG230" i="3"/>
  <c r="BQ230" i="3" s="1"/>
  <c r="BQ353" i="3"/>
  <c r="BF269" i="3"/>
  <c r="CB198" i="3"/>
  <c r="BO198" i="3"/>
  <c r="BG288" i="3"/>
  <c r="BQ288" i="3" s="1"/>
  <c r="CL353" i="3"/>
  <c r="CA269" i="3"/>
  <c r="CL432" i="3"/>
  <c r="CI6" i="3"/>
  <c r="BG324" i="3"/>
  <c r="BG315" i="3" s="1"/>
  <c r="BS231" i="1"/>
  <c r="CJ335" i="3"/>
  <c r="CJ334" i="3" s="1"/>
  <c r="CB120" i="3"/>
  <c r="CB119" i="3" s="1"/>
  <c r="CB37" i="3"/>
  <c r="CB13" i="3" s="1"/>
  <c r="BG63" i="3"/>
  <c r="BQ63" i="3" s="1"/>
  <c r="CL237" i="3"/>
  <c r="BO418" i="3"/>
  <c r="BO413" i="3" s="1"/>
  <c r="BQ91" i="3"/>
  <c r="BH111" i="3"/>
  <c r="BH110" i="3" s="1"/>
  <c r="BH109" i="3" s="1"/>
  <c r="CK418" i="3"/>
  <c r="CK413" i="3" s="1"/>
  <c r="BP418" i="3"/>
  <c r="BP413" i="3" s="1"/>
  <c r="CJ418" i="3"/>
  <c r="CJ413" i="3" s="1"/>
  <c r="CL419" i="3"/>
  <c r="BO153" i="3"/>
  <c r="CJ136" i="1"/>
  <c r="CJ135" i="1" s="1"/>
  <c r="CB135" i="1"/>
  <c r="CI8" i="1"/>
  <c r="CI232" i="1"/>
  <c r="BN232" i="1"/>
  <c r="BP232" i="1"/>
  <c r="BP231" i="1" s="1"/>
  <c r="BH231" i="1"/>
  <c r="CK232" i="1"/>
  <c r="CK231" i="1" s="1"/>
  <c r="CC231" i="1"/>
  <c r="BP255" i="1"/>
  <c r="CJ256" i="1"/>
  <c r="CJ255" i="1" s="1"/>
  <c r="CB255" i="1"/>
  <c r="BG37" i="3"/>
  <c r="BQ37" i="3" s="1"/>
  <c r="CC255" i="1"/>
  <c r="BH255" i="1"/>
  <c r="CK255" i="1"/>
  <c r="BO256" i="1"/>
  <c r="BO255" i="1" s="1"/>
  <c r="BG255" i="1"/>
  <c r="BF223" i="3"/>
  <c r="BS8" i="1"/>
  <c r="CB8" i="1"/>
  <c r="BH189" i="1"/>
  <c r="BO193" i="1"/>
  <c r="BO189" i="1" s="1"/>
  <c r="BG189" i="1"/>
  <c r="BP189" i="1"/>
  <c r="CL8" i="3"/>
  <c r="BN386" i="3"/>
  <c r="BN377" i="3" s="1"/>
  <c r="BN449" i="3" s="1"/>
  <c r="CC189" i="1"/>
  <c r="BF189" i="1"/>
  <c r="CB310" i="3"/>
  <c r="CB309" i="3" s="1"/>
  <c r="BP111" i="3"/>
  <c r="BP110" i="3" s="1"/>
  <c r="BP109" i="3" s="1"/>
  <c r="CK189" i="1"/>
  <c r="BN189" i="1"/>
  <c r="CJ193" i="1"/>
  <c r="CJ189" i="1" s="1"/>
  <c r="CB189" i="1"/>
  <c r="BO335" i="3"/>
  <c r="BO334" i="3" s="1"/>
  <c r="BP335" i="3"/>
  <c r="BP334" i="3" s="1"/>
  <c r="CL342" i="3"/>
  <c r="CK335" i="3"/>
  <c r="CK334" i="3" s="1"/>
  <c r="CJ310" i="3"/>
  <c r="CJ309" i="3" s="1"/>
  <c r="CJ197" i="3" s="1"/>
  <c r="BO249" i="1"/>
  <c r="BO248" i="1" s="1"/>
  <c r="BG248" i="1"/>
  <c r="CJ62" i="3"/>
  <c r="CJ6" i="3" s="1"/>
  <c r="BO63" i="3"/>
  <c r="BO62" i="3" s="1"/>
  <c r="AY413" i="3"/>
  <c r="AY449" i="3" s="1"/>
  <c r="BT413" i="3"/>
  <c r="BT449" i="3" s="1"/>
  <c r="BO324" i="3"/>
  <c r="BO315" i="3" s="1"/>
  <c r="CB223" i="3"/>
  <c r="CA223" i="3"/>
  <c r="CI197" i="3"/>
  <c r="CJ153" i="3"/>
  <c r="CA354" i="1"/>
  <c r="CI376" i="1"/>
  <c r="CI354" i="1" s="1"/>
  <c r="CB125" i="1"/>
  <c r="CJ132" i="1"/>
  <c r="CJ125" i="1" s="1"/>
  <c r="CA169" i="1"/>
  <c r="CI185" i="1"/>
  <c r="CI169" i="1" s="1"/>
  <c r="CB169" i="1"/>
  <c r="CJ173" i="1"/>
  <c r="CJ169" i="1" s="1"/>
  <c r="CA8" i="1"/>
  <c r="CB354" i="1"/>
  <c r="CJ355" i="1"/>
  <c r="CJ354" i="1" s="1"/>
  <c r="CA409" i="1"/>
  <c r="CI416" i="1"/>
  <c r="CI409" i="1" s="1"/>
  <c r="CC8" i="1"/>
  <c r="CK51" i="1"/>
  <c r="BO8" i="1"/>
  <c r="BO355" i="1"/>
  <c r="BO354" i="1" s="1"/>
  <c r="BG354" i="1"/>
  <c r="BN354" i="1"/>
  <c r="BF409" i="1"/>
  <c r="BN410" i="1"/>
  <c r="BN409" i="1" s="1"/>
  <c r="BH8" i="1"/>
  <c r="BP51" i="1"/>
  <c r="AV273" i="3"/>
  <c r="BO169" i="1"/>
  <c r="BG125" i="1"/>
  <c r="BO126" i="1"/>
  <c r="BO125" i="1" s="1"/>
  <c r="BO145" i="1"/>
  <c r="BO135" i="1" s="1"/>
  <c r="BF169" i="1"/>
  <c r="BN185" i="1"/>
  <c r="BN169" i="1" s="1"/>
  <c r="BF354" i="1"/>
  <c r="BQ224" i="3"/>
  <c r="BQ282" i="3"/>
  <c r="BQ155" i="3"/>
  <c r="BG154" i="3"/>
  <c r="CL68" i="3"/>
  <c r="CC62" i="3"/>
  <c r="CL136" i="3"/>
  <c r="CB135" i="3"/>
  <c r="BQ165" i="3"/>
  <c r="BG164" i="3"/>
  <c r="BQ164" i="3" s="1"/>
  <c r="BF131" i="3"/>
  <c r="BQ131" i="3" s="1"/>
  <c r="BQ132" i="3"/>
  <c r="CL208" i="3"/>
  <c r="CA103" i="3"/>
  <c r="CL103" i="3" s="1"/>
  <c r="CL104" i="3"/>
  <c r="CB155" i="3"/>
  <c r="CL156" i="3"/>
  <c r="BG419" i="3"/>
  <c r="BG418" i="3" s="1"/>
  <c r="BQ422" i="3"/>
  <c r="BG97" i="3"/>
  <c r="BG84" i="3" s="1"/>
  <c r="BQ98" i="3"/>
  <c r="BG342" i="3"/>
  <c r="BQ343" i="3"/>
  <c r="CA199" i="3"/>
  <c r="CA198" i="3" s="1"/>
  <c r="CL200" i="3"/>
  <c r="CB88" i="3"/>
  <c r="CL88" i="3" s="1"/>
  <c r="CL89" i="3"/>
  <c r="CL224" i="3"/>
  <c r="CL282" i="3"/>
  <c r="BQ55" i="3"/>
  <c r="CL339" i="3"/>
  <c r="BQ227" i="3"/>
  <c r="BG52" i="3"/>
  <c r="BQ52" i="3" s="1"/>
  <c r="BQ53" i="3"/>
  <c r="CA386" i="3"/>
  <c r="CL386" i="3" s="1"/>
  <c r="CL399" i="3"/>
  <c r="BF441" i="3"/>
  <c r="BQ442" i="3"/>
  <c r="BG373" i="3"/>
  <c r="BQ373" i="3" s="1"/>
  <c r="BQ374" i="3"/>
  <c r="CL331" i="3"/>
  <c r="BQ68" i="3"/>
  <c r="BH62" i="3"/>
  <c r="BF103" i="3"/>
  <c r="BF84" i="3" s="1"/>
  <c r="BQ104" i="3"/>
  <c r="CA131" i="3"/>
  <c r="CL132" i="3"/>
  <c r="BQ339" i="3"/>
  <c r="CA441" i="3"/>
  <c r="CL442" i="3"/>
  <c r="CB142" i="3"/>
  <c r="CL142" i="3" s="1"/>
  <c r="CL143" i="3"/>
  <c r="BQ199" i="3"/>
  <c r="BG7" i="3"/>
  <c r="BQ7" i="3" s="1"/>
  <c r="BQ8" i="3"/>
  <c r="BF407" i="3"/>
  <c r="BF406" i="3" s="1"/>
  <c r="BQ408" i="3"/>
  <c r="CB74" i="3"/>
  <c r="CL75" i="3"/>
  <c r="BG119" i="3"/>
  <c r="CA59" i="3"/>
  <c r="CL60" i="3"/>
  <c r="BG378" i="3"/>
  <c r="BQ379" i="3"/>
  <c r="CB445" i="3"/>
  <c r="CL446" i="3"/>
  <c r="BF110" i="3"/>
  <c r="CB378" i="3"/>
  <c r="CL379" i="3"/>
  <c r="BG205" i="3"/>
  <c r="BQ205" i="3" s="1"/>
  <c r="BQ206" i="3"/>
  <c r="BG136" i="3"/>
  <c r="BQ137" i="3"/>
  <c r="CB370" i="3"/>
  <c r="CB335" i="3" s="1"/>
  <c r="CL371" i="3"/>
  <c r="CB424" i="3"/>
  <c r="CB418" i="3" s="1"/>
  <c r="CL425" i="3"/>
  <c r="CB91" i="3"/>
  <c r="CL92" i="3"/>
  <c r="CB273" i="3"/>
  <c r="CB269" i="3" s="1"/>
  <c r="CL274" i="3"/>
  <c r="BF383" i="3"/>
  <c r="BF382" i="3" s="1"/>
  <c r="BQ384" i="3"/>
  <c r="CL410" i="3"/>
  <c r="BQ331" i="3"/>
  <c r="BG446" i="3"/>
  <c r="BQ447" i="3"/>
  <c r="BG370" i="3"/>
  <c r="BQ370" i="3" s="1"/>
  <c r="BQ371" i="3"/>
  <c r="BG310" i="3"/>
  <c r="BQ313" i="3"/>
  <c r="CB100" i="3"/>
  <c r="CL100" i="3" s="1"/>
  <c r="CL101" i="3"/>
  <c r="CB373" i="3"/>
  <c r="CL373" i="3" s="1"/>
  <c r="CL374" i="3"/>
  <c r="CL55" i="3"/>
  <c r="CL227" i="3"/>
  <c r="BG208" i="3"/>
  <c r="BQ209" i="3"/>
  <c r="CB168" i="3"/>
  <c r="CL169" i="3"/>
  <c r="CL383" i="3"/>
  <c r="CL382" i="3" s="1"/>
  <c r="BF58" i="3"/>
  <c r="BQ58" i="3" s="1"/>
  <c r="BQ59" i="3"/>
  <c r="BG80" i="3"/>
  <c r="BQ80" i="3" s="1"/>
  <c r="BQ81" i="3"/>
  <c r="BG142" i="3"/>
  <c r="BQ142" i="3" s="1"/>
  <c r="BQ143" i="3"/>
  <c r="CB80" i="3"/>
  <c r="CL80" i="3" s="1"/>
  <c r="CL81" i="3"/>
  <c r="CA110" i="3"/>
  <c r="CL111" i="3"/>
  <c r="BQ410" i="3"/>
  <c r="BF387" i="3"/>
  <c r="BQ388" i="3"/>
  <c r="BG273" i="3"/>
  <c r="BQ274" i="3"/>
  <c r="BS449" i="3"/>
  <c r="AY8" i="1"/>
  <c r="AV282" i="3"/>
  <c r="BT8" i="1"/>
  <c r="BG169" i="1"/>
  <c r="AZ278" i="1"/>
  <c r="BH278" i="1" s="1"/>
  <c r="BP278" i="1" s="1"/>
  <c r="AZ449" i="3"/>
  <c r="BG8" i="1"/>
  <c r="BT279" i="1"/>
  <c r="AX404" i="1"/>
  <c r="BF404" i="1" s="1"/>
  <c r="BN404" i="1" s="1"/>
  <c r="BS279" i="1"/>
  <c r="CA279" i="1" s="1"/>
  <c r="CI279" i="1" s="1"/>
  <c r="AX168" i="1"/>
  <c r="BF168" i="1" s="1"/>
  <c r="BN168" i="1" s="1"/>
  <c r="BS168" i="1"/>
  <c r="CA168" i="1" s="1"/>
  <c r="CI168" i="1" s="1"/>
  <c r="AY168" i="1"/>
  <c r="BG168" i="1" s="1"/>
  <c r="BO168" i="1" s="1"/>
  <c r="BU449" i="3"/>
  <c r="AY463" i="1"/>
  <c r="BG463" i="1" s="1"/>
  <c r="BO463" i="1" s="1"/>
  <c r="BG464" i="1"/>
  <c r="BO464" i="1" s="1"/>
  <c r="AY89" i="1"/>
  <c r="BG90" i="1"/>
  <c r="BO90" i="1" s="1"/>
  <c r="AX446" i="1"/>
  <c r="AX427" i="1" s="1"/>
  <c r="BF427" i="1" s="1"/>
  <c r="BN427" i="1" s="1"/>
  <c r="BF447" i="1"/>
  <c r="BN447" i="1" s="1"/>
  <c r="AX80" i="1"/>
  <c r="BF81" i="1"/>
  <c r="BN81" i="1" s="1"/>
  <c r="BF89" i="1"/>
  <c r="BN89" i="1" s="1"/>
  <c r="BS404" i="1"/>
  <c r="BU463" i="1"/>
  <c r="CC463" i="1" s="1"/>
  <c r="CK463" i="1" s="1"/>
  <c r="CC464" i="1"/>
  <c r="CK464" i="1" s="1"/>
  <c r="CA89" i="1"/>
  <c r="CI89" i="1" s="1"/>
  <c r="CA247" i="1"/>
  <c r="CI247" i="1" s="1"/>
  <c r="BH247" i="1"/>
  <c r="BP247" i="1" s="1"/>
  <c r="BG438" i="1"/>
  <c r="BO438" i="1" s="1"/>
  <c r="AY428" i="1"/>
  <c r="BH89" i="1"/>
  <c r="BP89" i="1" s="1"/>
  <c r="AZ463" i="1"/>
  <c r="BH463" i="1" s="1"/>
  <c r="BP463" i="1" s="1"/>
  <c r="BH464" i="1"/>
  <c r="BP464" i="1" s="1"/>
  <c r="AY279" i="1"/>
  <c r="BS101" i="1"/>
  <c r="BG80" i="1"/>
  <c r="BO80" i="1" s="1"/>
  <c r="BG232" i="1"/>
  <c r="BH101" i="1"/>
  <c r="BP101" i="1" s="1"/>
  <c r="BH80" i="1"/>
  <c r="BP80" i="1" s="1"/>
  <c r="CB232" i="1"/>
  <c r="BT464" i="1"/>
  <c r="CB465" i="1"/>
  <c r="CJ465" i="1" s="1"/>
  <c r="BU247" i="1"/>
  <c r="BT483" i="1"/>
  <c r="CB446" i="1"/>
  <c r="CJ446" i="1" s="1"/>
  <c r="AX279" i="1"/>
  <c r="AZ188" i="1"/>
  <c r="AY124" i="1"/>
  <c r="AX124" i="1"/>
  <c r="CB113" i="1"/>
  <c r="CJ113" i="1" s="1"/>
  <c r="BT101" i="1"/>
  <c r="CC101" i="1"/>
  <c r="CK101" i="1" s="1"/>
  <c r="AZ428" i="1"/>
  <c r="BH429" i="1"/>
  <c r="BP429" i="1" s="1"/>
  <c r="CB80" i="1"/>
  <c r="CJ80" i="1" s="1"/>
  <c r="CA236" i="1"/>
  <c r="CI236" i="1" s="1"/>
  <c r="BU455" i="1"/>
  <c r="CC456" i="1"/>
  <c r="CK456" i="1" s="1"/>
  <c r="AX188" i="1"/>
  <c r="BT247" i="1"/>
  <c r="AX101" i="1"/>
  <c r="AY188" i="1"/>
  <c r="BU483" i="1"/>
  <c r="CC446" i="1"/>
  <c r="CK446" i="1" s="1"/>
  <c r="CA428" i="1"/>
  <c r="CI428" i="1" s="1"/>
  <c r="BS427" i="1"/>
  <c r="CA427" i="1" s="1"/>
  <c r="CI427" i="1" s="1"/>
  <c r="AZ455" i="1"/>
  <c r="BH456" i="1"/>
  <c r="BP456" i="1" s="1"/>
  <c r="BS124" i="1"/>
  <c r="CC89" i="1"/>
  <c r="CK89" i="1" s="1"/>
  <c r="BT124" i="1"/>
  <c r="BS80" i="1"/>
  <c r="CA81" i="1"/>
  <c r="CI81" i="1" s="1"/>
  <c r="AX8" i="1"/>
  <c r="BU188" i="1"/>
  <c r="BU80" i="1"/>
  <c r="CC81" i="1"/>
  <c r="CK81" i="1" s="1"/>
  <c r="BS463" i="1"/>
  <c r="CA463" i="1" s="1"/>
  <c r="CI463" i="1" s="1"/>
  <c r="CA464" i="1"/>
  <c r="CI464" i="1" s="1"/>
  <c r="BF428" i="1"/>
  <c r="BN428" i="1" s="1"/>
  <c r="BU428" i="1"/>
  <c r="CC429" i="1"/>
  <c r="CK429" i="1" s="1"/>
  <c r="AZ483" i="1"/>
  <c r="BH446" i="1"/>
  <c r="BP446" i="1" s="1"/>
  <c r="AX455" i="1"/>
  <c r="BF456" i="1"/>
  <c r="BN456" i="1" s="1"/>
  <c r="AX463" i="1"/>
  <c r="BF463" i="1" s="1"/>
  <c r="BN463" i="1" s="1"/>
  <c r="BF464" i="1"/>
  <c r="BN464" i="1" s="1"/>
  <c r="BS455" i="1"/>
  <c r="CA456" i="1"/>
  <c r="CI456" i="1" s="1"/>
  <c r="BT89" i="1"/>
  <c r="CB90" i="1"/>
  <c r="CJ90" i="1" s="1"/>
  <c r="BF247" i="1"/>
  <c r="BN247" i="1" s="1"/>
  <c r="AY456" i="1"/>
  <c r="BG457" i="1"/>
  <c r="BO457" i="1" s="1"/>
  <c r="BS483" i="1"/>
  <c r="CA446" i="1"/>
  <c r="CI446" i="1" s="1"/>
  <c r="BG106" i="1"/>
  <c r="BO106" i="1" s="1"/>
  <c r="AY101" i="1"/>
  <c r="AY483" i="1"/>
  <c r="BG446" i="1"/>
  <c r="BO446" i="1" s="1"/>
  <c r="AY247" i="1"/>
  <c r="BT188" i="1"/>
  <c r="BT428" i="1"/>
  <c r="CB429" i="1"/>
  <c r="CJ429" i="1" s="1"/>
  <c r="BT456" i="1"/>
  <c r="CB457" i="1"/>
  <c r="CJ457" i="1" s="1"/>
  <c r="AX449" i="3"/>
  <c r="BH455" i="1" l="1"/>
  <c r="AZ480" i="1"/>
  <c r="CA455" i="1"/>
  <c r="BS480" i="1"/>
  <c r="BF455" i="1"/>
  <c r="AX480" i="1"/>
  <c r="CC455" i="1"/>
  <c r="BU480" i="1"/>
  <c r="CL406" i="3"/>
  <c r="CL315" i="3"/>
  <c r="BQ13" i="3"/>
  <c r="BG13" i="3"/>
  <c r="CB84" i="3"/>
  <c r="CA84" i="3"/>
  <c r="CK8" i="1"/>
  <c r="BP8" i="1"/>
  <c r="Z6" i="3"/>
  <c r="AB449" i="3"/>
  <c r="BG223" i="3"/>
  <c r="BQ111" i="3"/>
  <c r="BG269" i="3"/>
  <c r="BG198" i="3"/>
  <c r="BQ324" i="3"/>
  <c r="BQ315" i="3" s="1"/>
  <c r="BG62" i="3"/>
  <c r="BQ62" i="3" s="1"/>
  <c r="CL120" i="3"/>
  <c r="CL37" i="3"/>
  <c r="CL13" i="3" s="1"/>
  <c r="CK449" i="3"/>
  <c r="BP449" i="3"/>
  <c r="CJ232" i="1"/>
  <c r="CJ231" i="1" s="1"/>
  <c r="CB231" i="1"/>
  <c r="BF231" i="1"/>
  <c r="BN231" i="1"/>
  <c r="CA231" i="1"/>
  <c r="BO232" i="1"/>
  <c r="BO231" i="1" s="1"/>
  <c r="BG231" i="1"/>
  <c r="CI231" i="1"/>
  <c r="CL310" i="3"/>
  <c r="CI449" i="3"/>
  <c r="BF130" i="3"/>
  <c r="BO6" i="3"/>
  <c r="BO197" i="3"/>
  <c r="BG335" i="3"/>
  <c r="BG334" i="3" s="1"/>
  <c r="BQ223" i="3"/>
  <c r="CJ449" i="3"/>
  <c r="BF8" i="1"/>
  <c r="BN8" i="1"/>
  <c r="BH6" i="3"/>
  <c r="BH449" i="3" s="1"/>
  <c r="CA109" i="3"/>
  <c r="CL109" i="3" s="1"/>
  <c r="CL110" i="3"/>
  <c r="CA58" i="3"/>
  <c r="CL58" i="3" s="1"/>
  <c r="CL59" i="3"/>
  <c r="BQ103" i="3"/>
  <c r="CB130" i="3"/>
  <c r="CL135" i="3"/>
  <c r="BQ273" i="3"/>
  <c r="BQ269" i="3" s="1"/>
  <c r="BQ208" i="3"/>
  <c r="BQ198" i="3" s="1"/>
  <c r="BF153" i="3"/>
  <c r="BG445" i="3"/>
  <c r="BQ446" i="3"/>
  <c r="CL273" i="3"/>
  <c r="CL269" i="3" s="1"/>
  <c r="CL424" i="3"/>
  <c r="CL418" i="3" s="1"/>
  <c r="BG135" i="3"/>
  <c r="BQ136" i="3"/>
  <c r="CL378" i="3"/>
  <c r="CB377" i="3"/>
  <c r="CB440" i="3"/>
  <c r="CL445" i="3"/>
  <c r="CB118" i="3"/>
  <c r="CL118" i="3" s="1"/>
  <c r="CL119" i="3"/>
  <c r="BG118" i="3"/>
  <c r="BQ118" i="3" s="1"/>
  <c r="BQ119" i="3"/>
  <c r="BQ407" i="3"/>
  <c r="BQ406" i="3" s="1"/>
  <c r="BF197" i="3"/>
  <c r="CA440" i="3"/>
  <c r="CL441" i="3"/>
  <c r="CL131" i="3"/>
  <c r="CA130" i="3"/>
  <c r="CA334" i="3"/>
  <c r="CL199" i="3"/>
  <c r="CL198" i="3" s="1"/>
  <c r="BQ97" i="3"/>
  <c r="BQ84" i="3" s="1"/>
  <c r="CB154" i="3"/>
  <c r="CL155" i="3"/>
  <c r="CA377" i="3"/>
  <c r="BF440" i="3"/>
  <c r="BQ441" i="3"/>
  <c r="CL223" i="3"/>
  <c r="CC6" i="3"/>
  <c r="CC449" i="3" s="1"/>
  <c r="BQ154" i="3"/>
  <c r="BG153" i="3"/>
  <c r="BQ387" i="3"/>
  <c r="BF386" i="3"/>
  <c r="BQ386" i="3" s="1"/>
  <c r="CB164" i="3"/>
  <c r="CL164" i="3" s="1"/>
  <c r="CL168" i="3"/>
  <c r="BG309" i="3"/>
  <c r="BQ309" i="3" s="1"/>
  <c r="BQ310" i="3"/>
  <c r="BQ383" i="3"/>
  <c r="BQ382" i="3" s="1"/>
  <c r="CL91" i="3"/>
  <c r="CL84" i="3" s="1"/>
  <c r="CB334" i="3"/>
  <c r="CL370" i="3"/>
  <c r="BF109" i="3"/>
  <c r="BQ109" i="3" s="1"/>
  <c r="BQ110" i="3"/>
  <c r="BQ378" i="3"/>
  <c r="BG377" i="3"/>
  <c r="CL74" i="3"/>
  <c r="CB62" i="3"/>
  <c r="BF334" i="3"/>
  <c r="BQ342" i="3"/>
  <c r="BQ335" i="3" s="1"/>
  <c r="BQ419" i="3"/>
  <c r="BQ418" i="3" s="1"/>
  <c r="BG413" i="3"/>
  <c r="CB197" i="3"/>
  <c r="CL309" i="3"/>
  <c r="AJ6" i="3"/>
  <c r="AJ449" i="3" s="1"/>
  <c r="CB279" i="1"/>
  <c r="CJ279" i="1" s="1"/>
  <c r="BT278" i="1"/>
  <c r="CB278" i="1" s="1"/>
  <c r="CJ278" i="1" s="1"/>
  <c r="BG101" i="1"/>
  <c r="BO101" i="1" s="1"/>
  <c r="BU427" i="1"/>
  <c r="CC427" i="1" s="1"/>
  <c r="CK427" i="1" s="1"/>
  <c r="CC428" i="1"/>
  <c r="CK428" i="1" s="1"/>
  <c r="CC188" i="1"/>
  <c r="CK188" i="1" s="1"/>
  <c r="BH188" i="1"/>
  <c r="BP188" i="1" s="1"/>
  <c r="AZ7" i="1"/>
  <c r="BT455" i="1"/>
  <c r="CB456" i="1"/>
  <c r="CJ456" i="1" s="1"/>
  <c r="CB188" i="1"/>
  <c r="CJ188" i="1" s="1"/>
  <c r="BF101" i="1"/>
  <c r="BN101" i="1" s="1"/>
  <c r="BF188" i="1"/>
  <c r="BN188" i="1" s="1"/>
  <c r="CB101" i="1"/>
  <c r="CJ101" i="1" s="1"/>
  <c r="BT463" i="1"/>
  <c r="CB463" i="1" s="1"/>
  <c r="CJ463" i="1" s="1"/>
  <c r="CB464" i="1"/>
  <c r="CJ464" i="1" s="1"/>
  <c r="AY427" i="1"/>
  <c r="BG427" i="1" s="1"/>
  <c r="BO427" i="1" s="1"/>
  <c r="BG428" i="1"/>
  <c r="BO428" i="1" s="1"/>
  <c r="CA80" i="1"/>
  <c r="CI80" i="1" s="1"/>
  <c r="BS7" i="1"/>
  <c r="BT427" i="1"/>
  <c r="CB427" i="1" s="1"/>
  <c r="CJ427" i="1" s="1"/>
  <c r="CB428" i="1"/>
  <c r="CJ428" i="1" s="1"/>
  <c r="BG247" i="1"/>
  <c r="BO247" i="1" s="1"/>
  <c r="CB124" i="1"/>
  <c r="CJ124" i="1" s="1"/>
  <c r="CA124" i="1"/>
  <c r="CI124" i="1" s="1"/>
  <c r="BG188" i="1"/>
  <c r="BO188" i="1" s="1"/>
  <c r="CB247" i="1"/>
  <c r="CJ247" i="1" s="1"/>
  <c r="BF124" i="1"/>
  <c r="BN124" i="1" s="1"/>
  <c r="BF279" i="1"/>
  <c r="BN279" i="1" s="1"/>
  <c r="AX278" i="1"/>
  <c r="BF278" i="1" s="1"/>
  <c r="BN278" i="1" s="1"/>
  <c r="CC247" i="1"/>
  <c r="CK247" i="1" s="1"/>
  <c r="CA101" i="1"/>
  <c r="CI101" i="1" s="1"/>
  <c r="BH428" i="1"/>
  <c r="BP428" i="1" s="1"/>
  <c r="AZ427" i="1"/>
  <c r="BH427" i="1" s="1"/>
  <c r="BP427" i="1" s="1"/>
  <c r="AX483" i="1"/>
  <c r="BF446" i="1"/>
  <c r="BN446" i="1" s="1"/>
  <c r="AY455" i="1"/>
  <c r="BG456" i="1"/>
  <c r="BO456" i="1" s="1"/>
  <c r="CB89" i="1"/>
  <c r="CJ89" i="1" s="1"/>
  <c r="BT7" i="1"/>
  <c r="CC80" i="1"/>
  <c r="CK80" i="1" s="1"/>
  <c r="BU7" i="1"/>
  <c r="AX7" i="1"/>
  <c r="BG124" i="1"/>
  <c r="BO124" i="1" s="1"/>
  <c r="AY278" i="1"/>
  <c r="BG278" i="1" s="1"/>
  <c r="BO278" i="1" s="1"/>
  <c r="BG279" i="1"/>
  <c r="BO279" i="1" s="1"/>
  <c r="CA404" i="1"/>
  <c r="CI404" i="1" s="1"/>
  <c r="BS278" i="1"/>
  <c r="CA278" i="1" s="1"/>
  <c r="CI278" i="1" s="1"/>
  <c r="BF80" i="1"/>
  <c r="BN80" i="1" s="1"/>
  <c r="BG89" i="1"/>
  <c r="BO89" i="1" s="1"/>
  <c r="AY7" i="1"/>
  <c r="BR174" i="1"/>
  <c r="AW174" i="1"/>
  <c r="AE174" i="1"/>
  <c r="AD174" i="1"/>
  <c r="AC174" i="1"/>
  <c r="W174" i="1" s="1"/>
  <c r="AB174" i="1"/>
  <c r="BR177" i="1"/>
  <c r="AW177" i="1"/>
  <c r="AE177" i="1"/>
  <c r="AD177" i="1"/>
  <c r="AC177" i="1"/>
  <c r="W177" i="1" s="1"/>
  <c r="AB177" i="1"/>
  <c r="AC186" i="1"/>
  <c r="AD186" i="1"/>
  <c r="X186" i="1" s="1"/>
  <c r="AE186" i="1"/>
  <c r="AW186" i="1"/>
  <c r="BR186" i="1"/>
  <c r="BZ186" i="1" s="1"/>
  <c r="AB186" i="1"/>
  <c r="CB455" i="1" l="1"/>
  <c r="BT480" i="1"/>
  <c r="CI455" i="1"/>
  <c r="CI480" i="1" s="1"/>
  <c r="CA480" i="1"/>
  <c r="BG455" i="1"/>
  <c r="AY480" i="1"/>
  <c r="CK455" i="1"/>
  <c r="CK480" i="1" s="1"/>
  <c r="CC480" i="1"/>
  <c r="BN455" i="1"/>
  <c r="BN480" i="1" s="1"/>
  <c r="BF480" i="1"/>
  <c r="BP455" i="1"/>
  <c r="BP480" i="1" s="1"/>
  <c r="BH480" i="1"/>
  <c r="BP7" i="1"/>
  <c r="AL177" i="1"/>
  <c r="AT177" i="1" s="1"/>
  <c r="X177" i="1"/>
  <c r="AJ186" i="1"/>
  <c r="AR186" i="1" s="1"/>
  <c r="V186" i="1"/>
  <c r="Z186" i="1"/>
  <c r="AJ174" i="1"/>
  <c r="AR174" i="1" s="1"/>
  <c r="V174" i="1"/>
  <c r="Z174" i="1"/>
  <c r="AK186" i="1"/>
  <c r="AS186" i="1" s="1"/>
  <c r="W186" i="1"/>
  <c r="AJ177" i="1"/>
  <c r="AR177" i="1" s="1"/>
  <c r="Z177" i="1"/>
  <c r="V177" i="1"/>
  <c r="AL174" i="1"/>
  <c r="AT174" i="1" s="1"/>
  <c r="X174" i="1"/>
  <c r="AB454" i="3"/>
  <c r="Z449" i="3"/>
  <c r="CL440" i="3"/>
  <c r="CL377" i="3"/>
  <c r="BO449" i="3"/>
  <c r="BH7" i="1"/>
  <c r="BH475" i="1" s="1"/>
  <c r="BO7" i="1"/>
  <c r="CB413" i="3"/>
  <c r="CL413" i="3" s="1"/>
  <c r="CI7" i="1"/>
  <c r="CI475" i="1" s="1"/>
  <c r="CK7" i="1"/>
  <c r="CK475" i="1" s="1"/>
  <c r="CJ7" i="1"/>
  <c r="CL130" i="3"/>
  <c r="CC450" i="3"/>
  <c r="CK450" i="3"/>
  <c r="BH450" i="3"/>
  <c r="BP450" i="3"/>
  <c r="BP475" i="1"/>
  <c r="BP456" i="3" s="1"/>
  <c r="CL186" i="1"/>
  <c r="CH186" i="1"/>
  <c r="BN7" i="1"/>
  <c r="BN475" i="1" s="1"/>
  <c r="BQ334" i="3"/>
  <c r="CA6" i="3"/>
  <c r="CL62" i="3"/>
  <c r="CB6" i="3"/>
  <c r="BG130" i="3"/>
  <c r="BQ130" i="3" s="1"/>
  <c r="BQ135" i="3"/>
  <c r="CA153" i="3"/>
  <c r="BF6" i="3"/>
  <c r="BG6" i="3"/>
  <c r="BF377" i="3"/>
  <c r="CL154" i="3"/>
  <c r="CB153" i="3"/>
  <c r="CA197" i="3"/>
  <c r="CL197" i="3" s="1"/>
  <c r="CL335" i="3"/>
  <c r="BG197" i="3"/>
  <c r="BQ197" i="3" s="1"/>
  <c r="BQ413" i="3"/>
  <c r="CL334" i="3"/>
  <c r="BG440" i="3"/>
  <c r="BQ440" i="3" s="1"/>
  <c r="BQ445" i="3"/>
  <c r="BQ153" i="3"/>
  <c r="AB173" i="1"/>
  <c r="BT475" i="1"/>
  <c r="AX475" i="1"/>
  <c r="AX456" i="3" s="1"/>
  <c r="BG7" i="1"/>
  <c r="BG475" i="1" s="1"/>
  <c r="BU475" i="1"/>
  <c r="BU456" i="3" s="1"/>
  <c r="BF7" i="1"/>
  <c r="AY475" i="1"/>
  <c r="CC7" i="1"/>
  <c r="CC475" i="1" s="1"/>
  <c r="CC456" i="3" s="1"/>
  <c r="AW173" i="1"/>
  <c r="BE174" i="1"/>
  <c r="AW176" i="1"/>
  <c r="BE176" i="1" s="1"/>
  <c r="BE177" i="1"/>
  <c r="AC173" i="1"/>
  <c r="W173" i="1" s="1"/>
  <c r="AK174" i="1"/>
  <c r="AS174" i="1" s="1"/>
  <c r="CQ174" i="1"/>
  <c r="BZ174" i="1"/>
  <c r="AC176" i="1"/>
  <c r="AK177" i="1"/>
  <c r="CQ177" i="1"/>
  <c r="BZ177" i="1"/>
  <c r="CA7" i="1"/>
  <c r="CA475" i="1" s="1"/>
  <c r="AW185" i="1"/>
  <c r="BE185" i="1" s="1"/>
  <c r="BE186" i="1"/>
  <c r="BS475" i="1"/>
  <c r="BS456" i="3" s="1"/>
  <c r="AZ475" i="1"/>
  <c r="AD185" i="1"/>
  <c r="AL186" i="1"/>
  <c r="AE173" i="1"/>
  <c r="AM174" i="1"/>
  <c r="AU174" i="1" s="1"/>
  <c r="AE185" i="1"/>
  <c r="AM185" i="1" s="1"/>
  <c r="AU185" i="1" s="1"/>
  <c r="AM186" i="1"/>
  <c r="AU186" i="1" s="1"/>
  <c r="AE176" i="1"/>
  <c r="AM176" i="1" s="1"/>
  <c r="AU176" i="1" s="1"/>
  <c r="AM177" i="1"/>
  <c r="AU177" i="1" s="1"/>
  <c r="CB7" i="1"/>
  <c r="CB475" i="1" s="1"/>
  <c r="AB185" i="1"/>
  <c r="AB176" i="1"/>
  <c r="BR185" i="1"/>
  <c r="CQ186" i="1"/>
  <c r="BR173" i="1"/>
  <c r="BR176" i="1"/>
  <c r="AD173" i="1"/>
  <c r="X173" i="1" s="1"/>
  <c r="AD176" i="1"/>
  <c r="AC185" i="1"/>
  <c r="W185" i="1" s="1"/>
  <c r="AD47" i="1"/>
  <c r="BR46" i="1"/>
  <c r="BZ46" i="1" s="1"/>
  <c r="CH46" i="1" s="1"/>
  <c r="AW46" i="1"/>
  <c r="AE46" i="1"/>
  <c r="AD46" i="1"/>
  <c r="X46" i="1" s="1"/>
  <c r="AC46" i="1"/>
  <c r="W46" i="1" s="1"/>
  <c r="AB46" i="1"/>
  <c r="BR473" i="1"/>
  <c r="BZ473" i="1" s="1"/>
  <c r="BR470" i="1"/>
  <c r="BZ470" i="1" s="1"/>
  <c r="BR467" i="1"/>
  <c r="BZ467" i="1" s="1"/>
  <c r="BR461" i="1"/>
  <c r="BZ461" i="1" s="1"/>
  <c r="BR459" i="1"/>
  <c r="BZ459" i="1" s="1"/>
  <c r="BR453" i="1"/>
  <c r="BZ453" i="1" s="1"/>
  <c r="BR449" i="1"/>
  <c r="BZ449" i="1" s="1"/>
  <c r="BR444" i="1"/>
  <c r="BZ444" i="1" s="1"/>
  <c r="BR443" i="1"/>
  <c r="BZ443" i="1" s="1"/>
  <c r="BR440" i="1"/>
  <c r="BZ440" i="1" s="1"/>
  <c r="BR436" i="1"/>
  <c r="BZ436" i="1" s="1"/>
  <c r="BR433" i="1"/>
  <c r="BZ433" i="1" s="1"/>
  <c r="BR431" i="1"/>
  <c r="BZ431" i="1" s="1"/>
  <c r="BR425" i="1"/>
  <c r="BZ425" i="1" s="1"/>
  <c r="BR421" i="1"/>
  <c r="BZ421" i="1" s="1"/>
  <c r="BR417" i="1"/>
  <c r="BZ417" i="1" s="1"/>
  <c r="BR411" i="1"/>
  <c r="BZ411" i="1" s="1"/>
  <c r="BR407" i="1"/>
  <c r="BZ407" i="1" s="1"/>
  <c r="BR402" i="1"/>
  <c r="BZ402" i="1" s="1"/>
  <c r="BR399" i="1"/>
  <c r="BZ399" i="1" s="1"/>
  <c r="BR397" i="1"/>
  <c r="BZ397" i="1" s="1"/>
  <c r="BR395" i="1"/>
  <c r="BZ395" i="1" s="1"/>
  <c r="BR392" i="1"/>
  <c r="BZ392" i="1" s="1"/>
  <c r="BR383" i="1"/>
  <c r="BZ383" i="1" s="1"/>
  <c r="BR381" i="1"/>
  <c r="BZ381" i="1" s="1"/>
  <c r="BR377" i="1"/>
  <c r="BZ377" i="1" s="1"/>
  <c r="BR371" i="1"/>
  <c r="BZ371" i="1" s="1"/>
  <c r="BR368" i="1"/>
  <c r="BZ368" i="1" s="1"/>
  <c r="BR362" i="1"/>
  <c r="BZ362" i="1" s="1"/>
  <c r="BR359" i="1"/>
  <c r="BZ359" i="1" s="1"/>
  <c r="BR356" i="1"/>
  <c r="BZ356" i="1" s="1"/>
  <c r="BR352" i="1"/>
  <c r="BZ352" i="1" s="1"/>
  <c r="BR337" i="1"/>
  <c r="BZ337" i="1" s="1"/>
  <c r="BR334" i="1"/>
  <c r="BZ334" i="1" s="1"/>
  <c r="BR331" i="1"/>
  <c r="BZ331" i="1" s="1"/>
  <c r="BR349" i="1"/>
  <c r="BR346" i="1"/>
  <c r="BZ346" i="1" s="1"/>
  <c r="BR328" i="1"/>
  <c r="BZ328" i="1" s="1"/>
  <c r="BR325" i="1"/>
  <c r="BZ325" i="1" s="1"/>
  <c r="BR322" i="1"/>
  <c r="BZ322" i="1" s="1"/>
  <c r="BR319" i="1"/>
  <c r="BZ319" i="1" s="1"/>
  <c r="BR316" i="1"/>
  <c r="BZ316" i="1" s="1"/>
  <c r="BR313" i="1"/>
  <c r="BZ313" i="1" s="1"/>
  <c r="BR340" i="1"/>
  <c r="BZ340" i="1" s="1"/>
  <c r="BR310" i="1"/>
  <c r="BZ310" i="1" s="1"/>
  <c r="BR300" i="1"/>
  <c r="BZ300" i="1" s="1"/>
  <c r="BR306" i="1"/>
  <c r="BZ306" i="1" s="1"/>
  <c r="BR303" i="1"/>
  <c r="BZ303" i="1" s="1"/>
  <c r="BR297" i="1"/>
  <c r="BZ297" i="1" s="1"/>
  <c r="BR294" i="1"/>
  <c r="BZ294" i="1" s="1"/>
  <c r="BR291" i="1"/>
  <c r="BZ291" i="1" s="1"/>
  <c r="BR288" i="1"/>
  <c r="BZ288" i="1" s="1"/>
  <c r="BR285" i="1"/>
  <c r="BZ285" i="1" s="1"/>
  <c r="BR282" i="1"/>
  <c r="BZ282" i="1" s="1"/>
  <c r="BR275" i="1"/>
  <c r="BZ275" i="1" s="1"/>
  <c r="BR272" i="1"/>
  <c r="BR270" i="1"/>
  <c r="BR267" i="1"/>
  <c r="BZ267" i="1" s="1"/>
  <c r="BR264" i="1"/>
  <c r="BR262" i="1"/>
  <c r="BR259" i="1"/>
  <c r="BR257" i="1"/>
  <c r="BZ257" i="1" s="1"/>
  <c r="BR250" i="1"/>
  <c r="BR245" i="1"/>
  <c r="BR241" i="1"/>
  <c r="BZ241" i="1" s="1"/>
  <c r="BR238" i="1"/>
  <c r="BZ238" i="1" s="1"/>
  <c r="BR234" i="1"/>
  <c r="BZ234" i="1" s="1"/>
  <c r="BR229" i="1"/>
  <c r="BZ229" i="1" s="1"/>
  <c r="BR219" i="1"/>
  <c r="BZ219" i="1" s="1"/>
  <c r="BR213" i="1"/>
  <c r="BZ213" i="1" s="1"/>
  <c r="BR210" i="1"/>
  <c r="BZ210" i="1" s="1"/>
  <c r="BR207" i="1"/>
  <c r="BR205" i="1"/>
  <c r="BZ205" i="1" s="1"/>
  <c r="BR222" i="1"/>
  <c r="BZ222" i="1" s="1"/>
  <c r="BR202" i="1"/>
  <c r="BR200" i="1"/>
  <c r="BR197" i="1"/>
  <c r="BZ197" i="1" s="1"/>
  <c r="BR194" i="1"/>
  <c r="BZ194" i="1" s="1"/>
  <c r="BR191" i="1"/>
  <c r="BZ191" i="1" s="1"/>
  <c r="BR166" i="1"/>
  <c r="BZ166" i="1" s="1"/>
  <c r="BR160" i="1"/>
  <c r="BZ160" i="1" s="1"/>
  <c r="BR156" i="1"/>
  <c r="BZ156" i="1" s="1"/>
  <c r="BR152" i="1"/>
  <c r="BZ152" i="1" s="1"/>
  <c r="BR149" i="1"/>
  <c r="BZ149" i="1" s="1"/>
  <c r="BR146" i="1"/>
  <c r="BZ146" i="1" s="1"/>
  <c r="BR140" i="1"/>
  <c r="BZ140" i="1" s="1"/>
  <c r="BR137" i="1"/>
  <c r="BZ137" i="1" s="1"/>
  <c r="BR133" i="1"/>
  <c r="BZ133" i="1" s="1"/>
  <c r="BR127" i="1"/>
  <c r="BZ127" i="1" s="1"/>
  <c r="BR115" i="1"/>
  <c r="BZ115" i="1" s="1"/>
  <c r="BR111" i="1"/>
  <c r="BZ111" i="1" s="1"/>
  <c r="BR108" i="1"/>
  <c r="BZ108" i="1" s="1"/>
  <c r="BR104" i="1"/>
  <c r="BZ104" i="1" s="1"/>
  <c r="BR99" i="1"/>
  <c r="BZ99" i="1" s="1"/>
  <c r="BR96" i="1"/>
  <c r="BR94" i="1"/>
  <c r="BZ94" i="1" s="1"/>
  <c r="CH94" i="1" s="1"/>
  <c r="BR92" i="1"/>
  <c r="BR87" i="1"/>
  <c r="BR85" i="1"/>
  <c r="BR83" i="1"/>
  <c r="BR481" i="1" s="1"/>
  <c r="BR78" i="1"/>
  <c r="BZ78" i="1" s="1"/>
  <c r="CH78" i="1" s="1"/>
  <c r="BR75" i="1"/>
  <c r="BZ75" i="1" s="1"/>
  <c r="CH75" i="1" s="1"/>
  <c r="BR63" i="1"/>
  <c r="BZ63" i="1" s="1"/>
  <c r="CH63" i="1" s="1"/>
  <c r="BR72" i="1"/>
  <c r="BZ72" i="1" s="1"/>
  <c r="CH72" i="1" s="1"/>
  <c r="BR69" i="1"/>
  <c r="BZ69" i="1" s="1"/>
  <c r="CH69" i="1" s="1"/>
  <c r="BR66" i="1"/>
  <c r="BZ66" i="1" s="1"/>
  <c r="CH66" i="1" s="1"/>
  <c r="BR60" i="1"/>
  <c r="BZ60" i="1" s="1"/>
  <c r="CH60" i="1" s="1"/>
  <c r="BR56" i="1"/>
  <c r="BZ56" i="1" s="1"/>
  <c r="CH56" i="1" s="1"/>
  <c r="BR52" i="1"/>
  <c r="BZ52" i="1" s="1"/>
  <c r="CH52" i="1" s="1"/>
  <c r="BR49" i="1"/>
  <c r="BZ49" i="1" s="1"/>
  <c r="CH49" i="1" s="1"/>
  <c r="BR43" i="1"/>
  <c r="BZ43" i="1" s="1"/>
  <c r="CH43" i="1" s="1"/>
  <c r="BR40" i="1"/>
  <c r="BR36" i="1"/>
  <c r="BR34" i="1"/>
  <c r="BR31" i="1"/>
  <c r="AW473" i="1"/>
  <c r="AW470" i="1"/>
  <c r="AW467" i="1"/>
  <c r="AW461" i="1"/>
  <c r="BE461" i="1" s="1"/>
  <c r="AW459" i="1"/>
  <c r="BE459" i="1" s="1"/>
  <c r="AW453" i="1"/>
  <c r="AW449" i="1"/>
  <c r="AW444" i="1"/>
  <c r="BE444" i="1" s="1"/>
  <c r="AW443" i="1"/>
  <c r="AW440" i="1"/>
  <c r="AW436" i="1"/>
  <c r="AW433" i="1"/>
  <c r="BE433" i="1" s="1"/>
  <c r="AW431" i="1"/>
  <c r="BE431" i="1" s="1"/>
  <c r="AW425" i="1"/>
  <c r="AW421" i="1"/>
  <c r="AW417" i="1"/>
  <c r="AW411" i="1"/>
  <c r="AW407" i="1"/>
  <c r="AW402" i="1"/>
  <c r="AW399" i="1"/>
  <c r="BE399" i="1" s="1"/>
  <c r="AW397" i="1"/>
  <c r="BE397" i="1" s="1"/>
  <c r="AW395" i="1"/>
  <c r="BE395" i="1" s="1"/>
  <c r="AW392" i="1"/>
  <c r="AW383" i="1"/>
  <c r="BE383" i="1" s="1"/>
  <c r="AW381" i="1"/>
  <c r="BE381" i="1" s="1"/>
  <c r="AW377" i="1"/>
  <c r="AW371" i="1"/>
  <c r="AW368" i="1"/>
  <c r="AW362" i="1"/>
  <c r="AW359" i="1"/>
  <c r="AW356" i="1"/>
  <c r="AW352" i="1"/>
  <c r="AW337" i="1"/>
  <c r="AW334" i="1"/>
  <c r="AW331" i="1"/>
  <c r="AW349" i="1"/>
  <c r="AW346" i="1"/>
  <c r="AW328" i="1"/>
  <c r="AW325" i="1"/>
  <c r="AW322" i="1"/>
  <c r="AW319" i="1"/>
  <c r="AW316" i="1"/>
  <c r="AW313" i="1"/>
  <c r="AW340" i="1"/>
  <c r="AW310" i="1"/>
  <c r="AW300" i="1"/>
  <c r="AW306" i="1"/>
  <c r="AW303" i="1"/>
  <c r="AW297" i="1"/>
  <c r="AW294" i="1"/>
  <c r="AW291" i="1"/>
  <c r="AW288" i="1"/>
  <c r="AW285" i="1"/>
  <c r="AW282" i="1"/>
  <c r="AW275" i="1"/>
  <c r="AW272" i="1"/>
  <c r="BE272" i="1" s="1"/>
  <c r="AW270" i="1"/>
  <c r="BE270" i="1" s="1"/>
  <c r="AW267" i="1"/>
  <c r="AW264" i="1"/>
  <c r="BE264" i="1" s="1"/>
  <c r="AW262" i="1"/>
  <c r="BE262" i="1" s="1"/>
  <c r="AW259" i="1"/>
  <c r="BE259" i="1" s="1"/>
  <c r="AW257" i="1"/>
  <c r="BE257" i="1" s="1"/>
  <c r="AW250" i="1"/>
  <c r="AW245" i="1"/>
  <c r="AW241" i="1"/>
  <c r="AW238" i="1"/>
  <c r="AW234" i="1"/>
  <c r="AW229" i="1"/>
  <c r="AW219" i="1"/>
  <c r="AW213" i="1"/>
  <c r="AW210" i="1"/>
  <c r="AW207" i="1"/>
  <c r="BE207" i="1" s="1"/>
  <c r="AW205" i="1"/>
  <c r="BE205" i="1" s="1"/>
  <c r="AW222" i="1"/>
  <c r="AW202" i="1"/>
  <c r="BE202" i="1" s="1"/>
  <c r="AW200" i="1"/>
  <c r="BE200" i="1" s="1"/>
  <c r="AW197" i="1"/>
  <c r="AW194" i="1"/>
  <c r="AW191" i="1"/>
  <c r="AW166" i="1"/>
  <c r="AW160" i="1"/>
  <c r="AW156" i="1"/>
  <c r="AW152" i="1"/>
  <c r="AW149" i="1"/>
  <c r="AW146" i="1"/>
  <c r="AW140" i="1"/>
  <c r="AW137" i="1"/>
  <c r="AW133" i="1"/>
  <c r="AW127" i="1"/>
  <c r="AW115" i="1"/>
  <c r="AW111" i="1"/>
  <c r="AW108" i="1"/>
  <c r="AW104" i="1"/>
  <c r="AW99" i="1"/>
  <c r="AW96" i="1"/>
  <c r="BE96" i="1" s="1"/>
  <c r="AW94" i="1"/>
  <c r="BE94" i="1" s="1"/>
  <c r="AW92" i="1"/>
  <c r="BE92" i="1" s="1"/>
  <c r="AW87" i="1"/>
  <c r="BE87" i="1" s="1"/>
  <c r="AW85" i="1"/>
  <c r="BE85" i="1" s="1"/>
  <c r="AW83" i="1"/>
  <c r="AW78" i="1"/>
  <c r="AW75" i="1"/>
  <c r="AW63" i="1"/>
  <c r="AW72" i="1"/>
  <c r="AW69" i="1"/>
  <c r="AW66" i="1"/>
  <c r="AW60" i="1"/>
  <c r="AW56" i="1"/>
  <c r="AW52" i="1"/>
  <c r="AW49" i="1"/>
  <c r="AW43" i="1"/>
  <c r="AW40" i="1"/>
  <c r="BE40" i="1" s="1"/>
  <c r="AW36" i="1"/>
  <c r="BE36" i="1" s="1"/>
  <c r="AW34" i="1"/>
  <c r="AW31" i="1"/>
  <c r="AW30" i="1" s="1"/>
  <c r="AE474" i="1"/>
  <c r="AM474" i="1" s="1"/>
  <c r="AU474" i="1" s="1"/>
  <c r="AD473" i="1"/>
  <c r="X473" i="1" s="1"/>
  <c r="AC473" i="1"/>
  <c r="W473" i="1" s="1"/>
  <c r="AB473" i="1"/>
  <c r="AD471" i="1"/>
  <c r="AE470" i="1"/>
  <c r="AC470" i="1"/>
  <c r="W470" i="1" s="1"/>
  <c r="AB470" i="1"/>
  <c r="AD468" i="1"/>
  <c r="AE467" i="1"/>
  <c r="AC467" i="1"/>
  <c r="W467" i="1" s="1"/>
  <c r="AB467" i="1"/>
  <c r="AD462" i="1"/>
  <c r="AE461" i="1"/>
  <c r="AM461" i="1" s="1"/>
  <c r="AU461" i="1" s="1"/>
  <c r="AC461" i="1"/>
  <c r="AB461" i="1"/>
  <c r="AD460" i="1"/>
  <c r="AE459" i="1"/>
  <c r="AM459" i="1" s="1"/>
  <c r="AU459" i="1" s="1"/>
  <c r="AC459" i="1"/>
  <c r="AB459" i="1"/>
  <c r="AD454" i="1"/>
  <c r="AE453" i="1"/>
  <c r="AC453" i="1"/>
  <c r="W453" i="1" s="1"/>
  <c r="AB453" i="1"/>
  <c r="AC450" i="1"/>
  <c r="AE449" i="1"/>
  <c r="AD449" i="1"/>
  <c r="X449" i="1" s="1"/>
  <c r="AB449" i="1"/>
  <c r="AE444" i="1"/>
  <c r="AM444" i="1" s="1"/>
  <c r="AU444" i="1" s="1"/>
  <c r="AD444" i="1"/>
  <c r="AC444" i="1"/>
  <c r="AB444" i="1"/>
  <c r="AE443" i="1"/>
  <c r="AD443" i="1"/>
  <c r="X443" i="1" s="1"/>
  <c r="AC443" i="1"/>
  <c r="W443" i="1" s="1"/>
  <c r="AB443" i="1"/>
  <c r="AD441" i="1"/>
  <c r="AE440" i="1"/>
  <c r="AC440" i="1"/>
  <c r="W440" i="1" s="1"/>
  <c r="AB440" i="1"/>
  <c r="AE437" i="1"/>
  <c r="AM437" i="1" s="1"/>
  <c r="AU437" i="1" s="1"/>
  <c r="AD436" i="1"/>
  <c r="X436" i="1" s="1"/>
  <c r="AC436" i="1"/>
  <c r="W436" i="1" s="1"/>
  <c r="AB436" i="1"/>
  <c r="AD434" i="1"/>
  <c r="AE433" i="1"/>
  <c r="AM433" i="1" s="1"/>
  <c r="AU433" i="1" s="1"/>
  <c r="AC433" i="1"/>
  <c r="AB433" i="1"/>
  <c r="AD432" i="1"/>
  <c r="AE431" i="1"/>
  <c r="AM431" i="1" s="1"/>
  <c r="AU431" i="1" s="1"/>
  <c r="AC431" i="1"/>
  <c r="W431" i="1" s="1"/>
  <c r="AB431" i="1"/>
  <c r="AC426" i="1"/>
  <c r="AE425" i="1"/>
  <c r="AD425" i="1"/>
  <c r="X425" i="1" s="1"/>
  <c r="AB425" i="1"/>
  <c r="AC422" i="1"/>
  <c r="AE421" i="1"/>
  <c r="AD421" i="1"/>
  <c r="X421" i="1" s="1"/>
  <c r="AB421" i="1"/>
  <c r="AC419" i="1"/>
  <c r="AC418" i="1"/>
  <c r="AE417" i="1"/>
  <c r="AD417" i="1"/>
  <c r="X417" i="1" s="1"/>
  <c r="AB417" i="1"/>
  <c r="AC412" i="1"/>
  <c r="AE411" i="1"/>
  <c r="AD411" i="1"/>
  <c r="X411" i="1" s="1"/>
  <c r="AB411" i="1"/>
  <c r="AC408" i="1"/>
  <c r="W408" i="1" s="1"/>
  <c r="AE407" i="1"/>
  <c r="AD407" i="1"/>
  <c r="X407" i="1" s="1"/>
  <c r="AB407" i="1"/>
  <c r="AC403" i="1"/>
  <c r="AE402" i="1"/>
  <c r="AM402" i="1" s="1"/>
  <c r="AU402" i="1" s="1"/>
  <c r="AD402" i="1"/>
  <c r="X402" i="1" s="1"/>
  <c r="AB402" i="1"/>
  <c r="AD400" i="1"/>
  <c r="AE399" i="1"/>
  <c r="AM399" i="1" s="1"/>
  <c r="AU399" i="1" s="1"/>
  <c r="AC399" i="1"/>
  <c r="AB399" i="1"/>
  <c r="AD398" i="1"/>
  <c r="AE397" i="1"/>
  <c r="AM397" i="1" s="1"/>
  <c r="AU397" i="1" s="1"/>
  <c r="AC397" i="1"/>
  <c r="AB397" i="1"/>
  <c r="AD396" i="1"/>
  <c r="AE395" i="1"/>
  <c r="AM395" i="1" s="1"/>
  <c r="AU395" i="1" s="1"/>
  <c r="AC395" i="1"/>
  <c r="W395" i="1" s="1"/>
  <c r="AB395" i="1"/>
  <c r="AD393" i="1"/>
  <c r="AE392" i="1"/>
  <c r="AC392" i="1"/>
  <c r="W392" i="1" s="1"/>
  <c r="AB392" i="1"/>
  <c r="AD384" i="1"/>
  <c r="AE383" i="1"/>
  <c r="AM383" i="1" s="1"/>
  <c r="AU383" i="1" s="1"/>
  <c r="AC383" i="1"/>
  <c r="AB383" i="1"/>
  <c r="AD382" i="1"/>
  <c r="AE381" i="1"/>
  <c r="AM381" i="1" s="1"/>
  <c r="AU381" i="1" s="1"/>
  <c r="AC381" i="1"/>
  <c r="W381" i="1" s="1"/>
  <c r="AB381" i="1"/>
  <c r="AC378" i="1"/>
  <c r="AE377" i="1"/>
  <c r="AD377" i="1"/>
  <c r="X377" i="1" s="1"/>
  <c r="AB377" i="1"/>
  <c r="AE371" i="1"/>
  <c r="AM371" i="1" s="1"/>
  <c r="AU371" i="1" s="1"/>
  <c r="AD371" i="1"/>
  <c r="X371" i="1" s="1"/>
  <c r="AC371" i="1"/>
  <c r="W371" i="1" s="1"/>
  <c r="AB371" i="1"/>
  <c r="AE368" i="1"/>
  <c r="AM368" i="1" s="1"/>
  <c r="AU368" i="1" s="1"/>
  <c r="AD368" i="1"/>
  <c r="AC368" i="1"/>
  <c r="AB368" i="1"/>
  <c r="AE367" i="1"/>
  <c r="AM367" i="1" s="1"/>
  <c r="AU367" i="1" s="1"/>
  <c r="AD363" i="1"/>
  <c r="AE362" i="1"/>
  <c r="AC362" i="1"/>
  <c r="W362" i="1" s="1"/>
  <c r="AB362" i="1"/>
  <c r="AD360" i="1"/>
  <c r="X360" i="1" s="1"/>
  <c r="X290" i="3" s="1"/>
  <c r="X289" i="3" s="1"/>
  <c r="X288" i="3" s="1"/>
  <c r="AE359" i="1"/>
  <c r="AC359" i="1"/>
  <c r="W359" i="1" s="1"/>
  <c r="AB359" i="1"/>
  <c r="AD357" i="1"/>
  <c r="AE356" i="1"/>
  <c r="AC356" i="1"/>
  <c r="W356" i="1" s="1"/>
  <c r="AB356" i="1"/>
  <c r="AE352" i="1"/>
  <c r="AM352" i="1" s="1"/>
  <c r="AU352" i="1" s="1"/>
  <c r="AD352" i="1"/>
  <c r="AD351" i="1" s="1"/>
  <c r="AC352" i="1"/>
  <c r="AC351" i="1" s="1"/>
  <c r="AB352" i="1"/>
  <c r="AE351" i="1"/>
  <c r="AM351" i="1" s="1"/>
  <c r="AU351" i="1" s="1"/>
  <c r="AC338" i="1"/>
  <c r="AE337" i="1"/>
  <c r="AD337" i="1"/>
  <c r="X337" i="1" s="1"/>
  <c r="AB337" i="1"/>
  <c r="AE334" i="1"/>
  <c r="AM334" i="1" s="1"/>
  <c r="AU334" i="1" s="1"/>
  <c r="AD334" i="1"/>
  <c r="AC334" i="1"/>
  <c r="AB334" i="1"/>
  <c r="AE333" i="1"/>
  <c r="AM333" i="1" s="1"/>
  <c r="AU333" i="1" s="1"/>
  <c r="AE331" i="1"/>
  <c r="AM331" i="1" s="1"/>
  <c r="AU331" i="1" s="1"/>
  <c r="AD331" i="1"/>
  <c r="AD330" i="1" s="1"/>
  <c r="AC331" i="1"/>
  <c r="W331" i="1" s="1"/>
  <c r="AB331" i="1"/>
  <c r="AM349" i="1"/>
  <c r="AU349" i="1" s="1"/>
  <c r="AL349" i="1"/>
  <c r="AT349" i="1" s="1"/>
  <c r="AB349" i="1"/>
  <c r="AE348" i="1"/>
  <c r="AM348" i="1" s="1"/>
  <c r="AU348" i="1" s="1"/>
  <c r="AD348" i="1"/>
  <c r="AE346" i="1"/>
  <c r="AM346" i="1" s="1"/>
  <c r="AU346" i="1" s="1"/>
  <c r="AD346" i="1"/>
  <c r="AC346" i="1"/>
  <c r="W346" i="1" s="1"/>
  <c r="AB346" i="1"/>
  <c r="AE345" i="1"/>
  <c r="AM345" i="1" s="1"/>
  <c r="AU345" i="1" s="1"/>
  <c r="AE328" i="1"/>
  <c r="AM328" i="1" s="1"/>
  <c r="AU328" i="1" s="1"/>
  <c r="AD328" i="1"/>
  <c r="X328" i="1" s="1"/>
  <c r="AC328" i="1"/>
  <c r="W328" i="1" s="1"/>
  <c r="AB328" i="1"/>
  <c r="AE327" i="1"/>
  <c r="AM327" i="1" s="1"/>
  <c r="AU327" i="1" s="1"/>
  <c r="AD326" i="1"/>
  <c r="X326" i="1" s="1"/>
  <c r="AE325" i="1"/>
  <c r="AC325" i="1"/>
  <c r="W325" i="1" s="1"/>
  <c r="AB325" i="1"/>
  <c r="AD323" i="1"/>
  <c r="AE322" i="1"/>
  <c r="AC322" i="1"/>
  <c r="W322" i="1" s="1"/>
  <c r="AB322" i="1"/>
  <c r="AD320" i="1"/>
  <c r="AE319" i="1"/>
  <c r="AC319" i="1"/>
  <c r="W319" i="1" s="1"/>
  <c r="AB319" i="1"/>
  <c r="AD317" i="1"/>
  <c r="AE316" i="1"/>
  <c r="AC316" i="1"/>
  <c r="W316" i="1" s="1"/>
  <c r="AB316" i="1"/>
  <c r="AD314" i="1"/>
  <c r="AE313" i="1"/>
  <c r="AC313" i="1"/>
  <c r="W313" i="1" s="1"/>
  <c r="AB313" i="1"/>
  <c r="AC341" i="1"/>
  <c r="AE340" i="1"/>
  <c r="AD340" i="1"/>
  <c r="X340" i="1" s="1"/>
  <c r="AB340" i="1"/>
  <c r="AC311" i="1"/>
  <c r="AE310" i="1"/>
  <c r="AD310" i="1"/>
  <c r="X310" i="1" s="1"/>
  <c r="AB310" i="1"/>
  <c r="AC301" i="1"/>
  <c r="AE300" i="1"/>
  <c r="AD300" i="1"/>
  <c r="X300" i="1" s="1"/>
  <c r="AB300" i="1"/>
  <c r="AE306" i="1"/>
  <c r="AM306" i="1" s="1"/>
  <c r="AU306" i="1" s="1"/>
  <c r="AD306" i="1"/>
  <c r="AC306" i="1"/>
  <c r="W306" i="1" s="1"/>
  <c r="AB306" i="1"/>
  <c r="AE303" i="1"/>
  <c r="AM303" i="1" s="1"/>
  <c r="AU303" i="1" s="1"/>
  <c r="AD303" i="1"/>
  <c r="X303" i="1" s="1"/>
  <c r="AC303" i="1"/>
  <c r="W303" i="1" s="1"/>
  <c r="AB303" i="1"/>
  <c r="AD298" i="1"/>
  <c r="AE297" i="1"/>
  <c r="AC297" i="1"/>
  <c r="W297" i="1" s="1"/>
  <c r="AB297" i="1"/>
  <c r="AD295" i="1"/>
  <c r="AE294" i="1"/>
  <c r="AC294" i="1"/>
  <c r="W294" i="1" s="1"/>
  <c r="AB294" i="1"/>
  <c r="AD292" i="1"/>
  <c r="AE291" i="1"/>
  <c r="AC291" i="1"/>
  <c r="W291" i="1" s="1"/>
  <c r="AB291" i="1"/>
  <c r="AD289" i="1"/>
  <c r="AE288" i="1"/>
  <c r="AC288" i="1"/>
  <c r="W288" i="1" s="1"/>
  <c r="AB288" i="1"/>
  <c r="AD286" i="1"/>
  <c r="AE285" i="1"/>
  <c r="AC285" i="1"/>
  <c r="W285" i="1" s="1"/>
  <c r="AB285" i="1"/>
  <c r="AC283" i="1"/>
  <c r="AE282" i="1"/>
  <c r="AD282" i="1"/>
  <c r="X282" i="1" s="1"/>
  <c r="AB282" i="1"/>
  <c r="AE275" i="1"/>
  <c r="AD275" i="1"/>
  <c r="X275" i="1" s="1"/>
  <c r="AC275" i="1"/>
  <c r="W275" i="1" s="1"/>
  <c r="AB275" i="1"/>
  <c r="AE273" i="1"/>
  <c r="AM273" i="1" s="1"/>
  <c r="AU273" i="1" s="1"/>
  <c r="AD272" i="1"/>
  <c r="AC272" i="1"/>
  <c r="AB272" i="1"/>
  <c r="AE271" i="1"/>
  <c r="AM271" i="1" s="1"/>
  <c r="AU271" i="1" s="1"/>
  <c r="AD270" i="1"/>
  <c r="AC270" i="1"/>
  <c r="AB270" i="1"/>
  <c r="AD268" i="1"/>
  <c r="AE267" i="1"/>
  <c r="AC267" i="1"/>
  <c r="W267" i="1" s="1"/>
  <c r="AB267" i="1"/>
  <c r="AD265" i="1"/>
  <c r="AE264" i="1"/>
  <c r="AM264" i="1" s="1"/>
  <c r="AU264" i="1" s="1"/>
  <c r="AC264" i="1"/>
  <c r="AB264" i="1"/>
  <c r="AD263" i="1"/>
  <c r="AE262" i="1"/>
  <c r="AM262" i="1" s="1"/>
  <c r="AU262" i="1" s="1"/>
  <c r="AC262" i="1"/>
  <c r="AB262" i="1"/>
  <c r="AD260" i="1"/>
  <c r="AE259" i="1"/>
  <c r="AM259" i="1" s="1"/>
  <c r="AU259" i="1" s="1"/>
  <c r="AC259" i="1"/>
  <c r="AB259" i="1"/>
  <c r="AD258" i="1"/>
  <c r="AE257" i="1"/>
  <c r="AC257" i="1"/>
  <c r="AB257" i="1"/>
  <c r="AD251" i="1"/>
  <c r="AE250" i="1"/>
  <c r="AC250" i="1"/>
  <c r="W250" i="1" s="1"/>
  <c r="AB250" i="1"/>
  <c r="AD246" i="1"/>
  <c r="X246" i="1" s="1"/>
  <c r="AE245" i="1"/>
  <c r="AC245" i="1"/>
  <c r="W245" i="1" s="1"/>
  <c r="AB245" i="1"/>
  <c r="AE241" i="1"/>
  <c r="AD241" i="1"/>
  <c r="X241" i="1" s="1"/>
  <c r="AC241" i="1"/>
  <c r="W241" i="1" s="1"/>
  <c r="AB241" i="1"/>
  <c r="AC239" i="1"/>
  <c r="AE238" i="1"/>
  <c r="AD238" i="1"/>
  <c r="X238" i="1" s="1"/>
  <c r="AB238" i="1"/>
  <c r="AD235" i="1"/>
  <c r="AE234" i="1"/>
  <c r="AM234" i="1" s="1"/>
  <c r="AU234" i="1" s="1"/>
  <c r="AC234" i="1"/>
  <c r="AB234" i="1"/>
  <c r="AD230" i="1"/>
  <c r="AE229" i="1"/>
  <c r="AC229" i="1"/>
  <c r="W229" i="1" s="1"/>
  <c r="AB229" i="1"/>
  <c r="AE219" i="1"/>
  <c r="AM219" i="1" s="1"/>
  <c r="AU219" i="1" s="1"/>
  <c r="AD219" i="1"/>
  <c r="AC219" i="1"/>
  <c r="AB219" i="1"/>
  <c r="AE213" i="1"/>
  <c r="AM213" i="1" s="1"/>
  <c r="AU213" i="1" s="1"/>
  <c r="AD213" i="1"/>
  <c r="X213" i="1" s="1"/>
  <c r="AC213" i="1"/>
  <c r="W213" i="1" s="1"/>
  <c r="AB213" i="1"/>
  <c r="AE212" i="1"/>
  <c r="AM212" i="1" s="1"/>
  <c r="AU212" i="1" s="1"/>
  <c r="AE210" i="1"/>
  <c r="AD210" i="1"/>
  <c r="AC210" i="1"/>
  <c r="AB210" i="1"/>
  <c r="AE208" i="1"/>
  <c r="AM208" i="1" s="1"/>
  <c r="AU208" i="1" s="1"/>
  <c r="AD207" i="1"/>
  <c r="AC207" i="1"/>
  <c r="AB207" i="1"/>
  <c r="AE206" i="1"/>
  <c r="AM206" i="1" s="1"/>
  <c r="AU206" i="1" s="1"/>
  <c r="AD205" i="1"/>
  <c r="AC205" i="1"/>
  <c r="W205" i="1" s="1"/>
  <c r="AB205" i="1"/>
  <c r="AD223" i="1"/>
  <c r="AE222" i="1"/>
  <c r="AC222" i="1"/>
  <c r="W222" i="1" s="1"/>
  <c r="AB222" i="1"/>
  <c r="AD203" i="1"/>
  <c r="AE202" i="1"/>
  <c r="AM202" i="1" s="1"/>
  <c r="AU202" i="1" s="1"/>
  <c r="AC202" i="1"/>
  <c r="AB202" i="1"/>
  <c r="AD201" i="1"/>
  <c r="AE200" i="1"/>
  <c r="AM200" i="1" s="1"/>
  <c r="AU200" i="1" s="1"/>
  <c r="AC200" i="1"/>
  <c r="AB200" i="1"/>
  <c r="AD198" i="1"/>
  <c r="AE197" i="1"/>
  <c r="AC197" i="1"/>
  <c r="W197" i="1" s="1"/>
  <c r="AB197" i="1"/>
  <c r="AD195" i="1"/>
  <c r="AE194" i="1"/>
  <c r="AC194" i="1"/>
  <c r="W194" i="1" s="1"/>
  <c r="AB194" i="1"/>
  <c r="AC192" i="1"/>
  <c r="AE191" i="1"/>
  <c r="AD191" i="1"/>
  <c r="X191" i="1" s="1"/>
  <c r="AB191" i="1"/>
  <c r="AE166" i="1"/>
  <c r="AD166" i="1"/>
  <c r="X166" i="1" s="1"/>
  <c r="AC166" i="1"/>
  <c r="W166" i="1" s="1"/>
  <c r="AB166" i="1"/>
  <c r="AE160" i="1"/>
  <c r="AM160" i="1" s="1"/>
  <c r="AU160" i="1" s="1"/>
  <c r="AD160" i="1"/>
  <c r="AC160" i="1"/>
  <c r="W160" i="1" s="1"/>
  <c r="AB160" i="1"/>
  <c r="AE156" i="1"/>
  <c r="AD156" i="1"/>
  <c r="X156" i="1" s="1"/>
  <c r="AC156" i="1"/>
  <c r="W156" i="1" s="1"/>
  <c r="AB156" i="1"/>
  <c r="AE152" i="1"/>
  <c r="AD152" i="1"/>
  <c r="X152" i="1" s="1"/>
  <c r="AC152" i="1"/>
  <c r="W152" i="1" s="1"/>
  <c r="AB152" i="1"/>
  <c r="AE149" i="1"/>
  <c r="AD149" i="1"/>
  <c r="AC149" i="1"/>
  <c r="AB149" i="1"/>
  <c r="AD147" i="1"/>
  <c r="AE146" i="1"/>
  <c r="AC146" i="1"/>
  <c r="W146" i="1" s="1"/>
  <c r="AB146" i="1"/>
  <c r="AD141" i="1"/>
  <c r="AE140" i="1"/>
  <c r="AC140" i="1"/>
  <c r="W140" i="1" s="1"/>
  <c r="AB140" i="1"/>
  <c r="AD138" i="1"/>
  <c r="AE137" i="1"/>
  <c r="AC137" i="1"/>
  <c r="W137" i="1" s="1"/>
  <c r="AB137" i="1"/>
  <c r="AD134" i="1"/>
  <c r="AE133" i="1"/>
  <c r="AC133" i="1"/>
  <c r="W133" i="1" s="1"/>
  <c r="AB133" i="1"/>
  <c r="AD128" i="1"/>
  <c r="AE127" i="1"/>
  <c r="AC127" i="1"/>
  <c r="W127" i="1" s="1"/>
  <c r="AB127" i="1"/>
  <c r="AD116" i="1"/>
  <c r="AE115" i="1"/>
  <c r="AC115" i="1"/>
  <c r="W115" i="1" s="1"/>
  <c r="AB115" i="1"/>
  <c r="AD112" i="1"/>
  <c r="AE111" i="1"/>
  <c r="AC111" i="1"/>
  <c r="W111" i="1" s="1"/>
  <c r="AB111" i="1"/>
  <c r="AD109" i="1"/>
  <c r="AE108" i="1"/>
  <c r="AC108" i="1"/>
  <c r="W108" i="1" s="1"/>
  <c r="AB108" i="1"/>
  <c r="AC105" i="1"/>
  <c r="AE104" i="1"/>
  <c r="AD104" i="1"/>
  <c r="X104" i="1" s="1"/>
  <c r="AB104" i="1"/>
  <c r="AD100" i="1"/>
  <c r="AE99" i="1"/>
  <c r="AC99" i="1"/>
  <c r="W99" i="1" s="1"/>
  <c r="AB99" i="1"/>
  <c r="AD97" i="1"/>
  <c r="AE96" i="1"/>
  <c r="AM96" i="1" s="1"/>
  <c r="AU96" i="1" s="1"/>
  <c r="AC96" i="1"/>
  <c r="AB96" i="1"/>
  <c r="AD95" i="1"/>
  <c r="AE94" i="1"/>
  <c r="AM94" i="1" s="1"/>
  <c r="AU94" i="1" s="1"/>
  <c r="AC94" i="1"/>
  <c r="AB94" i="1"/>
  <c r="AD93" i="1"/>
  <c r="AE92" i="1"/>
  <c r="AM92" i="1" s="1"/>
  <c r="AU92" i="1" s="1"/>
  <c r="AC92" i="1"/>
  <c r="AB92" i="1"/>
  <c r="AC88" i="1"/>
  <c r="AE87" i="1"/>
  <c r="AM87" i="1" s="1"/>
  <c r="AU87" i="1" s="1"/>
  <c r="AD87" i="1"/>
  <c r="AB87" i="1"/>
  <c r="AE86" i="1"/>
  <c r="AM86" i="1" s="1"/>
  <c r="AU86" i="1" s="1"/>
  <c r="AD85" i="1"/>
  <c r="AC85" i="1"/>
  <c r="AB85" i="1"/>
  <c r="AE84" i="1"/>
  <c r="AM84" i="1" s="1"/>
  <c r="AU84" i="1" s="1"/>
  <c r="AD83" i="1"/>
  <c r="AD481" i="1" s="1"/>
  <c r="AC83" i="1"/>
  <c r="AC481" i="1" s="1"/>
  <c r="AB83" i="1"/>
  <c r="AB481" i="1" s="1"/>
  <c r="AC79" i="1"/>
  <c r="W79" i="1" s="1"/>
  <c r="AE78" i="1"/>
  <c r="AD78" i="1"/>
  <c r="X78" i="1" s="1"/>
  <c r="AB78" i="1"/>
  <c r="AD76" i="1"/>
  <c r="AE75" i="1"/>
  <c r="AC75" i="1"/>
  <c r="W75" i="1" s="1"/>
  <c r="AB75" i="1"/>
  <c r="AD64" i="1"/>
  <c r="AE63" i="1"/>
  <c r="AC63" i="1"/>
  <c r="W63" i="1" s="1"/>
  <c r="AB63" i="1"/>
  <c r="AD73" i="1"/>
  <c r="AE72" i="1"/>
  <c r="AC72" i="1"/>
  <c r="W72" i="1" s="1"/>
  <c r="AB72" i="1"/>
  <c r="AD70" i="1"/>
  <c r="AE69" i="1"/>
  <c r="AC69" i="1"/>
  <c r="W69" i="1" s="1"/>
  <c r="AB69" i="1"/>
  <c r="AD67" i="1"/>
  <c r="AE66" i="1"/>
  <c r="AC66" i="1"/>
  <c r="W66" i="1" s="1"/>
  <c r="AB66" i="1"/>
  <c r="AC61" i="1"/>
  <c r="AE60" i="1"/>
  <c r="AD60" i="1"/>
  <c r="X60" i="1" s="1"/>
  <c r="AB60" i="1"/>
  <c r="AC57" i="1"/>
  <c r="AE56" i="1"/>
  <c r="AD56" i="1"/>
  <c r="X56" i="1" s="1"/>
  <c r="AB56" i="1"/>
  <c r="AE53" i="1"/>
  <c r="AM53" i="1" s="1"/>
  <c r="AU53" i="1" s="1"/>
  <c r="AD52" i="1"/>
  <c r="X52" i="1" s="1"/>
  <c r="AC52" i="1"/>
  <c r="W52" i="1" s="1"/>
  <c r="AB52" i="1"/>
  <c r="AD50" i="1"/>
  <c r="X50" i="1" s="1"/>
  <c r="AE49" i="1"/>
  <c r="AC49" i="1"/>
  <c r="W49" i="1" s="1"/>
  <c r="AB49" i="1"/>
  <c r="AD44" i="1"/>
  <c r="AE43" i="1"/>
  <c r="AC43" i="1"/>
  <c r="W43" i="1" s="1"/>
  <c r="AB43" i="1"/>
  <c r="AD41" i="1"/>
  <c r="AE40" i="1"/>
  <c r="AM40" i="1" s="1"/>
  <c r="AU40" i="1" s="1"/>
  <c r="AC40" i="1"/>
  <c r="AB40" i="1"/>
  <c r="AD37" i="1"/>
  <c r="AE36" i="1"/>
  <c r="AM36" i="1" s="1"/>
  <c r="AU36" i="1" s="1"/>
  <c r="AC36" i="1"/>
  <c r="AB36" i="1"/>
  <c r="AD35" i="1"/>
  <c r="AE34" i="1"/>
  <c r="AC34" i="1"/>
  <c r="W34" i="1" s="1"/>
  <c r="AB34" i="1"/>
  <c r="AD32" i="1"/>
  <c r="AE31" i="1"/>
  <c r="AE30" i="1" s="1"/>
  <c r="AC31" i="1"/>
  <c r="AC30" i="1" s="1"/>
  <c r="AB31" i="1"/>
  <c r="Z31" i="1" s="1"/>
  <c r="BE83" i="1" l="1"/>
  <c r="BE481" i="1" s="1"/>
  <c r="AW481" i="1"/>
  <c r="BO455" i="1"/>
  <c r="BO480" i="1" s="1"/>
  <c r="BG480" i="1"/>
  <c r="CJ455" i="1"/>
  <c r="CJ480" i="1" s="1"/>
  <c r="CB480" i="1"/>
  <c r="CI456" i="3"/>
  <c r="AY456" i="3"/>
  <c r="BN456" i="3"/>
  <c r="BH456" i="3"/>
  <c r="BT456" i="3"/>
  <c r="CK456" i="3"/>
  <c r="AZ456" i="3"/>
  <c r="Z34" i="1"/>
  <c r="V34" i="1"/>
  <c r="AJ36" i="1"/>
  <c r="AR36" i="1" s="1"/>
  <c r="V36" i="1"/>
  <c r="Z36" i="1"/>
  <c r="AJ40" i="1"/>
  <c r="AR40" i="1" s="1"/>
  <c r="V40" i="1"/>
  <c r="Z40" i="1"/>
  <c r="AJ43" i="1"/>
  <c r="AR43" i="1" s="1"/>
  <c r="Z43" i="1"/>
  <c r="V43" i="1"/>
  <c r="AJ49" i="1"/>
  <c r="AR49" i="1" s="1"/>
  <c r="Z49" i="1"/>
  <c r="V49" i="1"/>
  <c r="AJ52" i="1"/>
  <c r="AR52" i="1" s="1"/>
  <c r="V52" i="1"/>
  <c r="Z52" i="1"/>
  <c r="AJ56" i="1"/>
  <c r="AR56" i="1" s="1"/>
  <c r="Z56" i="1"/>
  <c r="V56" i="1"/>
  <c r="AJ60" i="1"/>
  <c r="AR60" i="1" s="1"/>
  <c r="V60" i="1"/>
  <c r="Z60" i="1"/>
  <c r="AJ66" i="1"/>
  <c r="AR66" i="1" s="1"/>
  <c r="V66" i="1"/>
  <c r="Z66" i="1"/>
  <c r="AJ69" i="1"/>
  <c r="AR69" i="1" s="1"/>
  <c r="Z69" i="1"/>
  <c r="V69" i="1"/>
  <c r="AJ72" i="1"/>
  <c r="AR72" i="1" s="1"/>
  <c r="V72" i="1"/>
  <c r="Z72" i="1"/>
  <c r="AJ63" i="1"/>
  <c r="AR63" i="1" s="1"/>
  <c r="Z63" i="1"/>
  <c r="V63" i="1"/>
  <c r="AJ75" i="1"/>
  <c r="AR75" i="1" s="1"/>
  <c r="Z75" i="1"/>
  <c r="V75" i="1"/>
  <c r="AJ78" i="1"/>
  <c r="AR78" i="1" s="1"/>
  <c r="V78" i="1"/>
  <c r="Z78" i="1"/>
  <c r="AJ83" i="1"/>
  <c r="Z83" i="1"/>
  <c r="Z481" i="1" s="1"/>
  <c r="V83" i="1"/>
  <c r="V481" i="1" s="1"/>
  <c r="AJ85" i="1"/>
  <c r="AR85" i="1" s="1"/>
  <c r="V85" i="1"/>
  <c r="Z85" i="1"/>
  <c r="AJ87" i="1"/>
  <c r="AR87" i="1" s="1"/>
  <c r="Z87" i="1"/>
  <c r="V87" i="1"/>
  <c r="AJ92" i="1"/>
  <c r="AR92" i="1" s="1"/>
  <c r="V92" i="1"/>
  <c r="Z92" i="1"/>
  <c r="AJ94" i="1"/>
  <c r="AR94" i="1" s="1"/>
  <c r="Z94" i="1"/>
  <c r="V94" i="1"/>
  <c r="AJ96" i="1"/>
  <c r="AR96" i="1" s="1"/>
  <c r="V96" i="1"/>
  <c r="Z96" i="1"/>
  <c r="AJ99" i="1"/>
  <c r="AR99" i="1" s="1"/>
  <c r="Z99" i="1"/>
  <c r="V99" i="1"/>
  <c r="AJ104" i="1"/>
  <c r="AR104" i="1" s="1"/>
  <c r="V104" i="1"/>
  <c r="Z104" i="1"/>
  <c r="AJ108" i="1"/>
  <c r="AR108" i="1" s="1"/>
  <c r="Z108" i="1"/>
  <c r="V108" i="1"/>
  <c r="AJ111" i="1"/>
  <c r="AR111" i="1" s="1"/>
  <c r="V111" i="1"/>
  <c r="Z111" i="1"/>
  <c r="AJ115" i="1"/>
  <c r="AR115" i="1" s="1"/>
  <c r="Z115" i="1"/>
  <c r="V115" i="1"/>
  <c r="AJ127" i="1"/>
  <c r="AR127" i="1" s="1"/>
  <c r="V127" i="1"/>
  <c r="Z127" i="1"/>
  <c r="AJ133" i="1"/>
  <c r="AR133" i="1" s="1"/>
  <c r="Z133" i="1"/>
  <c r="V133" i="1"/>
  <c r="AJ137" i="1"/>
  <c r="AR137" i="1" s="1"/>
  <c r="V137" i="1"/>
  <c r="Z137" i="1"/>
  <c r="Z140" i="1"/>
  <c r="V140" i="1"/>
  <c r="AJ146" i="1"/>
  <c r="AR146" i="1" s="1"/>
  <c r="Z146" i="1"/>
  <c r="V146" i="1"/>
  <c r="V149" i="1"/>
  <c r="Z149" i="1"/>
  <c r="AJ152" i="1"/>
  <c r="AR152" i="1" s="1"/>
  <c r="Z152" i="1"/>
  <c r="V152" i="1"/>
  <c r="AJ156" i="1"/>
  <c r="AR156" i="1" s="1"/>
  <c r="V156" i="1"/>
  <c r="Z156" i="1"/>
  <c r="Z160" i="1"/>
  <c r="V160" i="1"/>
  <c r="AJ166" i="1"/>
  <c r="AR166" i="1" s="1"/>
  <c r="Z166" i="1"/>
  <c r="V166" i="1"/>
  <c r="AJ191" i="1"/>
  <c r="AR191" i="1" s="1"/>
  <c r="Z191" i="1"/>
  <c r="V191" i="1"/>
  <c r="AJ194" i="1"/>
  <c r="AR194" i="1" s="1"/>
  <c r="V194" i="1"/>
  <c r="Z194" i="1"/>
  <c r="AJ197" i="1"/>
  <c r="AR197" i="1" s="1"/>
  <c r="Z197" i="1"/>
  <c r="V197" i="1"/>
  <c r="AJ200" i="1"/>
  <c r="AR200" i="1" s="1"/>
  <c r="V200" i="1"/>
  <c r="Z200" i="1"/>
  <c r="AJ202" i="1"/>
  <c r="AR202" i="1" s="1"/>
  <c r="Z202" i="1"/>
  <c r="V202" i="1"/>
  <c r="V222" i="1"/>
  <c r="Z222" i="1"/>
  <c r="AJ205" i="1"/>
  <c r="AR205" i="1" s="1"/>
  <c r="V205" i="1"/>
  <c r="Z205" i="1"/>
  <c r="AJ207" i="1"/>
  <c r="AR207" i="1" s="1"/>
  <c r="Z207" i="1"/>
  <c r="V207" i="1"/>
  <c r="V210" i="1"/>
  <c r="Z210" i="1"/>
  <c r="AL219" i="1"/>
  <c r="AT219" i="1" s="1"/>
  <c r="X219" i="1"/>
  <c r="AL270" i="1"/>
  <c r="AT270" i="1" s="1"/>
  <c r="X270" i="1"/>
  <c r="AL272" i="1"/>
  <c r="AT272" i="1" s="1"/>
  <c r="X272" i="1"/>
  <c r="AL306" i="1"/>
  <c r="AT306" i="1" s="1"/>
  <c r="X306" i="1"/>
  <c r="Z346" i="1"/>
  <c r="V346" i="1"/>
  <c r="AL348" i="1"/>
  <c r="AT348" i="1" s="1"/>
  <c r="X348" i="1"/>
  <c r="AL331" i="1"/>
  <c r="AT331" i="1" s="1"/>
  <c r="X331" i="1"/>
  <c r="AK334" i="1"/>
  <c r="AS334" i="1" s="1"/>
  <c r="W334" i="1"/>
  <c r="AL351" i="1"/>
  <c r="AT351" i="1" s="1"/>
  <c r="X351" i="1"/>
  <c r="AL352" i="1"/>
  <c r="AT352" i="1" s="1"/>
  <c r="X352" i="1"/>
  <c r="AK368" i="1"/>
  <c r="AS368" i="1" s="1"/>
  <c r="W368" i="1"/>
  <c r="AK383" i="1"/>
  <c r="AS383" i="1" s="1"/>
  <c r="W383" i="1"/>
  <c r="AK397" i="1"/>
  <c r="AS397" i="1" s="1"/>
  <c r="W397" i="1"/>
  <c r="AK399" i="1"/>
  <c r="AS399" i="1" s="1"/>
  <c r="W399" i="1"/>
  <c r="AJ421" i="1"/>
  <c r="AR421" i="1" s="1"/>
  <c r="Z421" i="1"/>
  <c r="V421" i="1"/>
  <c r="AJ425" i="1"/>
  <c r="AR425" i="1" s="1"/>
  <c r="V425" i="1"/>
  <c r="Z425" i="1"/>
  <c r="AJ431" i="1"/>
  <c r="AR431" i="1" s="1"/>
  <c r="Z431" i="1"/>
  <c r="V431" i="1"/>
  <c r="AJ433" i="1"/>
  <c r="AR433" i="1" s="1"/>
  <c r="V433" i="1"/>
  <c r="Z433" i="1"/>
  <c r="AJ436" i="1"/>
  <c r="AR436" i="1" s="1"/>
  <c r="Z436" i="1"/>
  <c r="V436" i="1"/>
  <c r="AJ440" i="1"/>
  <c r="AR440" i="1" s="1"/>
  <c r="V440" i="1"/>
  <c r="Z440" i="1"/>
  <c r="Z443" i="1"/>
  <c r="V443" i="1"/>
  <c r="AJ444" i="1"/>
  <c r="AR444" i="1" s="1"/>
  <c r="V444" i="1"/>
  <c r="Z444" i="1"/>
  <c r="AJ449" i="1"/>
  <c r="AR449" i="1" s="1"/>
  <c r="Z449" i="1"/>
  <c r="V449" i="1"/>
  <c r="AJ453" i="1"/>
  <c r="AR453" i="1" s="1"/>
  <c r="Z453" i="1"/>
  <c r="V453" i="1"/>
  <c r="AJ459" i="1"/>
  <c r="AR459" i="1" s="1"/>
  <c r="V459" i="1"/>
  <c r="Z459" i="1"/>
  <c r="AJ461" i="1"/>
  <c r="AR461" i="1" s="1"/>
  <c r="Z461" i="1"/>
  <c r="V461" i="1"/>
  <c r="AJ467" i="1"/>
  <c r="AR467" i="1" s="1"/>
  <c r="V467" i="1"/>
  <c r="Z467" i="1"/>
  <c r="AJ470" i="1"/>
  <c r="AR470" i="1" s="1"/>
  <c r="Z470" i="1"/>
  <c r="V470" i="1"/>
  <c r="AJ473" i="1"/>
  <c r="AR473" i="1" s="1"/>
  <c r="V473" i="1"/>
  <c r="Z473" i="1"/>
  <c r="AL47" i="1"/>
  <c r="AT47" i="1" s="1"/>
  <c r="X47" i="1"/>
  <c r="AJ176" i="1"/>
  <c r="V176" i="1"/>
  <c r="Z176" i="1"/>
  <c r="AK36" i="1"/>
  <c r="AS36" i="1" s="1"/>
  <c r="W36" i="1"/>
  <c r="AK83" i="1"/>
  <c r="W83" i="1"/>
  <c r="W481" i="1" s="1"/>
  <c r="AK85" i="1"/>
  <c r="AS85" i="1" s="1"/>
  <c r="W85" i="1"/>
  <c r="AL87" i="1"/>
  <c r="AT87" i="1" s="1"/>
  <c r="X87" i="1"/>
  <c r="AK92" i="1"/>
  <c r="AS92" i="1" s="1"/>
  <c r="W92" i="1"/>
  <c r="AK94" i="1"/>
  <c r="AS94" i="1" s="1"/>
  <c r="W94" i="1"/>
  <c r="AK96" i="1"/>
  <c r="AS96" i="1" s="1"/>
  <c r="W96" i="1"/>
  <c r="AK149" i="1"/>
  <c r="AS149" i="1" s="1"/>
  <c r="W149" i="1"/>
  <c r="AK200" i="1"/>
  <c r="AS200" i="1" s="1"/>
  <c r="W200" i="1"/>
  <c r="AK202" i="1"/>
  <c r="AS202" i="1" s="1"/>
  <c r="W202" i="1"/>
  <c r="AK207" i="1"/>
  <c r="AS207" i="1" s="1"/>
  <c r="W207" i="1"/>
  <c r="AK210" i="1"/>
  <c r="AS210" i="1" s="1"/>
  <c r="W210" i="1"/>
  <c r="AJ213" i="1"/>
  <c r="AR213" i="1" s="1"/>
  <c r="Z213" i="1"/>
  <c r="V213" i="1"/>
  <c r="AD218" i="1"/>
  <c r="AL230" i="1"/>
  <c r="AT230" i="1" s="1"/>
  <c r="AT376" i="3" s="1"/>
  <c r="AT375" i="3" s="1"/>
  <c r="AT374" i="3" s="1"/>
  <c r="AT373" i="3" s="1"/>
  <c r="X230" i="1"/>
  <c r="AL235" i="1"/>
  <c r="AT235" i="1" s="1"/>
  <c r="AV235" i="1" s="1"/>
  <c r="X235" i="1"/>
  <c r="AK239" i="1"/>
  <c r="AS239" i="1" s="1"/>
  <c r="W239" i="1"/>
  <c r="X412" i="3"/>
  <c r="X411" i="3" s="1"/>
  <c r="X410" i="3" s="1"/>
  <c r="X406" i="3" s="1"/>
  <c r="AL251" i="1"/>
  <c r="AT251" i="1" s="1"/>
  <c r="AV251" i="1" s="1"/>
  <c r="X251" i="1"/>
  <c r="AL258" i="1"/>
  <c r="AT258" i="1" s="1"/>
  <c r="AT421" i="3" s="1"/>
  <c r="AT420" i="3" s="1"/>
  <c r="X258" i="1"/>
  <c r="AL260" i="1"/>
  <c r="AT260" i="1" s="1"/>
  <c r="AV260" i="1" s="1"/>
  <c r="X260" i="1"/>
  <c r="AL263" i="1"/>
  <c r="AT263" i="1" s="1"/>
  <c r="AT426" i="3" s="1"/>
  <c r="AT425" i="3" s="1"/>
  <c r="X263" i="1"/>
  <c r="AL265" i="1"/>
  <c r="AT265" i="1" s="1"/>
  <c r="X265" i="1"/>
  <c r="AL268" i="1"/>
  <c r="AT268" i="1" s="1"/>
  <c r="AT431" i="3" s="1"/>
  <c r="AT430" i="3" s="1"/>
  <c r="AT429" i="3" s="1"/>
  <c r="X268" i="1"/>
  <c r="AK283" i="1"/>
  <c r="AS283" i="1" s="1"/>
  <c r="W283" i="1"/>
  <c r="AL286" i="1"/>
  <c r="AT286" i="1" s="1"/>
  <c r="AT204" i="3" s="1"/>
  <c r="AT203" i="3" s="1"/>
  <c r="AT202" i="3" s="1"/>
  <c r="X286" i="1"/>
  <c r="AL289" i="1"/>
  <c r="AT289" i="1" s="1"/>
  <c r="AV289" i="1" s="1"/>
  <c r="X289" i="1"/>
  <c r="AL292" i="1"/>
  <c r="AT292" i="1" s="1"/>
  <c r="AV292" i="1" s="1"/>
  <c r="X292" i="1"/>
  <c r="AL295" i="1"/>
  <c r="AT295" i="1" s="1"/>
  <c r="AT210" i="3" s="1"/>
  <c r="AT209" i="3" s="1"/>
  <c r="AT208" i="3" s="1"/>
  <c r="X295" i="1"/>
  <c r="AL298" i="1"/>
  <c r="AT298" i="1" s="1"/>
  <c r="X298" i="1"/>
  <c r="X213" i="3" s="1"/>
  <c r="X212" i="3" s="1"/>
  <c r="X211" i="3" s="1"/>
  <c r="AK301" i="1"/>
  <c r="AK216" i="3" s="1"/>
  <c r="AK215" i="3" s="1"/>
  <c r="W301" i="1"/>
  <c r="W216" i="3" s="1"/>
  <c r="W215" i="3" s="1"/>
  <c r="W214" i="3" s="1"/>
  <c r="AK311" i="1"/>
  <c r="AS311" i="1" s="1"/>
  <c r="AV311" i="1" s="1"/>
  <c r="W311" i="1"/>
  <c r="AK341" i="1"/>
  <c r="AS341" i="1" s="1"/>
  <c r="W341" i="1"/>
  <c r="AL314" i="1"/>
  <c r="AT314" i="1" s="1"/>
  <c r="X314" i="1"/>
  <c r="AL317" i="1"/>
  <c r="AT317" i="1" s="1"/>
  <c r="X317" i="1"/>
  <c r="X232" i="3" s="1"/>
  <c r="X231" i="3" s="1"/>
  <c r="X230" i="3" s="1"/>
  <c r="AL320" i="1"/>
  <c r="AT320" i="1" s="1"/>
  <c r="X320" i="1"/>
  <c r="X235" i="3" s="1"/>
  <c r="X234" i="3" s="1"/>
  <c r="X233" i="3" s="1"/>
  <c r="AL323" i="1"/>
  <c r="AT323" i="1" s="1"/>
  <c r="X323" i="1"/>
  <c r="X238" i="3" s="1"/>
  <c r="X237" i="3" s="1"/>
  <c r="X236" i="3" s="1"/>
  <c r="X241" i="3"/>
  <c r="X240" i="3" s="1"/>
  <c r="X239" i="3" s="1"/>
  <c r="AL330" i="1"/>
  <c r="AT330" i="1" s="1"/>
  <c r="X330" i="1"/>
  <c r="AL334" i="1"/>
  <c r="AT334" i="1" s="1"/>
  <c r="X334" i="1"/>
  <c r="AL357" i="1"/>
  <c r="AT357" i="1" s="1"/>
  <c r="X357" i="1"/>
  <c r="AL363" i="1"/>
  <c r="AL293" i="3" s="1"/>
  <c r="AV293" i="3" s="1"/>
  <c r="X363" i="1"/>
  <c r="X293" i="3" s="1"/>
  <c r="X292" i="3" s="1"/>
  <c r="X291" i="3" s="1"/>
  <c r="AL368" i="1"/>
  <c r="AT368" i="1" s="1"/>
  <c r="X368" i="1"/>
  <c r="AK433" i="1"/>
  <c r="AS433" i="1" s="1"/>
  <c r="W433" i="1"/>
  <c r="AK444" i="1"/>
  <c r="AS444" i="1" s="1"/>
  <c r="W444" i="1"/>
  <c r="AK459" i="1"/>
  <c r="AS459" i="1" s="1"/>
  <c r="W459" i="1"/>
  <c r="AK461" i="1"/>
  <c r="AS461" i="1" s="1"/>
  <c r="W461" i="1"/>
  <c r="AJ185" i="1"/>
  <c r="AR185" i="1" s="1"/>
  <c r="Z185" i="1"/>
  <c r="V185" i="1"/>
  <c r="AL83" i="1"/>
  <c r="X83" i="1"/>
  <c r="X481" i="1" s="1"/>
  <c r="AL85" i="1"/>
  <c r="AT85" i="1" s="1"/>
  <c r="X85" i="1"/>
  <c r="AL149" i="1"/>
  <c r="AT149" i="1" s="1"/>
  <c r="X149" i="1"/>
  <c r="AL160" i="1"/>
  <c r="AT160" i="1" s="1"/>
  <c r="X160" i="1"/>
  <c r="AL205" i="1"/>
  <c r="AT205" i="1" s="1"/>
  <c r="X205" i="1"/>
  <c r="AL207" i="1"/>
  <c r="AT207" i="1" s="1"/>
  <c r="X207" i="1"/>
  <c r="AL210" i="1"/>
  <c r="AT210" i="1" s="1"/>
  <c r="X210" i="1"/>
  <c r="Z219" i="1"/>
  <c r="V219" i="1"/>
  <c r="AJ229" i="1"/>
  <c r="AR229" i="1" s="1"/>
  <c r="V229" i="1"/>
  <c r="Z229" i="1"/>
  <c r="Z234" i="1"/>
  <c r="V234" i="1"/>
  <c r="AJ238" i="1"/>
  <c r="AR238" i="1" s="1"/>
  <c r="V238" i="1"/>
  <c r="Z238" i="1"/>
  <c r="Z241" i="1"/>
  <c r="V241" i="1"/>
  <c r="AJ245" i="1"/>
  <c r="AR245" i="1" s="1"/>
  <c r="V245" i="1"/>
  <c r="Z245" i="1"/>
  <c r="AJ250" i="1"/>
  <c r="AR250" i="1" s="1"/>
  <c r="Z250" i="1"/>
  <c r="V250" i="1"/>
  <c r="AJ257" i="1"/>
  <c r="AR257" i="1" s="1"/>
  <c r="Z257" i="1"/>
  <c r="V257" i="1"/>
  <c r="AJ259" i="1"/>
  <c r="AR259" i="1" s="1"/>
  <c r="V259" i="1"/>
  <c r="Z259" i="1"/>
  <c r="AJ262" i="1"/>
  <c r="AR262" i="1" s="1"/>
  <c r="Z262" i="1"/>
  <c r="V262" i="1"/>
  <c r="AJ264" i="1"/>
  <c r="AR264" i="1" s="1"/>
  <c r="V264" i="1"/>
  <c r="Z264" i="1"/>
  <c r="AJ267" i="1"/>
  <c r="AR267" i="1" s="1"/>
  <c r="Z267" i="1"/>
  <c r="V267" i="1"/>
  <c r="AJ270" i="1"/>
  <c r="AR270" i="1" s="1"/>
  <c r="V270" i="1"/>
  <c r="Z270" i="1"/>
  <c r="AJ272" i="1"/>
  <c r="AR272" i="1" s="1"/>
  <c r="Z272" i="1"/>
  <c r="V272" i="1"/>
  <c r="AJ275" i="1"/>
  <c r="AR275" i="1" s="1"/>
  <c r="V275" i="1"/>
  <c r="Z275" i="1"/>
  <c r="AJ282" i="1"/>
  <c r="AR282" i="1" s="1"/>
  <c r="Z282" i="1"/>
  <c r="V282" i="1"/>
  <c r="AJ285" i="1"/>
  <c r="AR285" i="1" s="1"/>
  <c r="V285" i="1"/>
  <c r="Z285" i="1"/>
  <c r="AJ288" i="1"/>
  <c r="AR288" i="1" s="1"/>
  <c r="Z288" i="1"/>
  <c r="V288" i="1"/>
  <c r="AJ291" i="1"/>
  <c r="AR291" i="1" s="1"/>
  <c r="V291" i="1"/>
  <c r="Z291" i="1"/>
  <c r="AJ294" i="1"/>
  <c r="AR294" i="1" s="1"/>
  <c r="Z294" i="1"/>
  <c r="V294" i="1"/>
  <c r="AJ297" i="1"/>
  <c r="AR297" i="1" s="1"/>
  <c r="V297" i="1"/>
  <c r="Z297" i="1"/>
  <c r="AJ303" i="1"/>
  <c r="AR303" i="1" s="1"/>
  <c r="V303" i="1"/>
  <c r="Z303" i="1"/>
  <c r="AJ306" i="1"/>
  <c r="AR306" i="1" s="1"/>
  <c r="Z306" i="1"/>
  <c r="V306" i="1"/>
  <c r="AJ300" i="1"/>
  <c r="AR300" i="1" s="1"/>
  <c r="Z300" i="1"/>
  <c r="V300" i="1"/>
  <c r="AJ310" i="1"/>
  <c r="AR310" i="1" s="1"/>
  <c r="V310" i="1"/>
  <c r="Z310" i="1"/>
  <c r="V340" i="1"/>
  <c r="Z340" i="1"/>
  <c r="AJ313" i="1"/>
  <c r="AR313" i="1" s="1"/>
  <c r="Z313" i="1"/>
  <c r="V313" i="1"/>
  <c r="AJ316" i="1"/>
  <c r="AR316" i="1" s="1"/>
  <c r="V316" i="1"/>
  <c r="Z316" i="1"/>
  <c r="AJ319" i="1"/>
  <c r="AR319" i="1" s="1"/>
  <c r="Z319" i="1"/>
  <c r="V319" i="1"/>
  <c r="AJ322" i="1"/>
  <c r="AR322" i="1" s="1"/>
  <c r="V322" i="1"/>
  <c r="Z322" i="1"/>
  <c r="AJ325" i="1"/>
  <c r="AR325" i="1" s="1"/>
  <c r="Z325" i="1"/>
  <c r="V325" i="1"/>
  <c r="AL346" i="1"/>
  <c r="AT346" i="1" s="1"/>
  <c r="X346" i="1"/>
  <c r="V349" i="1"/>
  <c r="Z349" i="1"/>
  <c r="AJ331" i="1"/>
  <c r="AR331" i="1" s="1"/>
  <c r="Z331" i="1"/>
  <c r="V331" i="1"/>
  <c r="AK338" i="1"/>
  <c r="W338" i="1"/>
  <c r="W253" i="3" s="1"/>
  <c r="W252" i="3" s="1"/>
  <c r="W251" i="3" s="1"/>
  <c r="Z352" i="1"/>
  <c r="V352" i="1"/>
  <c r="AJ356" i="1"/>
  <c r="AR356" i="1" s="1"/>
  <c r="V356" i="1"/>
  <c r="Z356" i="1"/>
  <c r="AJ359" i="1"/>
  <c r="AR359" i="1" s="1"/>
  <c r="Z359" i="1"/>
  <c r="V359" i="1"/>
  <c r="AJ362" i="1"/>
  <c r="AR362" i="1" s="1"/>
  <c r="V362" i="1"/>
  <c r="Z362" i="1"/>
  <c r="AK378" i="1"/>
  <c r="AS378" i="1" s="1"/>
  <c r="W378" i="1"/>
  <c r="AL382" i="1"/>
  <c r="AT382" i="1" s="1"/>
  <c r="X382" i="1"/>
  <c r="AL384" i="1"/>
  <c r="AT384" i="1" s="1"/>
  <c r="X384" i="1"/>
  <c r="AL393" i="1"/>
  <c r="AT393" i="1" s="1"/>
  <c r="X393" i="1"/>
  <c r="AL396" i="1"/>
  <c r="AT396" i="1" s="1"/>
  <c r="X396" i="1"/>
  <c r="AL398" i="1"/>
  <c r="AT398" i="1" s="1"/>
  <c r="X398" i="1"/>
  <c r="AL400" i="1"/>
  <c r="AT400" i="1" s="1"/>
  <c r="X400" i="1"/>
  <c r="AK403" i="1"/>
  <c r="AS403" i="1" s="1"/>
  <c r="W403" i="1"/>
  <c r="W385" i="3"/>
  <c r="W384" i="3" s="1"/>
  <c r="W383" i="3" s="1"/>
  <c r="W382" i="3" s="1"/>
  <c r="AK412" i="1"/>
  <c r="AS412" i="1" s="1"/>
  <c r="W412" i="1"/>
  <c r="AK418" i="1"/>
  <c r="AS418" i="1" s="1"/>
  <c r="W418" i="1"/>
  <c r="AL444" i="1"/>
  <c r="AT444" i="1" s="1"/>
  <c r="X444" i="1"/>
  <c r="AJ46" i="1"/>
  <c r="AR46" i="1" s="1"/>
  <c r="V46" i="1"/>
  <c r="Z46" i="1"/>
  <c r="AL176" i="1"/>
  <c r="AT176" i="1" s="1"/>
  <c r="X176" i="1"/>
  <c r="AL185" i="1"/>
  <c r="AT185" i="1" s="1"/>
  <c r="X185" i="1"/>
  <c r="AK40" i="1"/>
  <c r="AS40" i="1" s="1"/>
  <c r="W40" i="1"/>
  <c r="AL32" i="1"/>
  <c r="X32" i="1"/>
  <c r="AL35" i="1"/>
  <c r="AT35" i="1" s="1"/>
  <c r="X35" i="1"/>
  <c r="AL37" i="1"/>
  <c r="AT37" i="1" s="1"/>
  <c r="X37" i="1"/>
  <c r="AL41" i="1"/>
  <c r="AT41" i="1" s="1"/>
  <c r="X41" i="1"/>
  <c r="AL44" i="1"/>
  <c r="AT44" i="1" s="1"/>
  <c r="X44" i="1"/>
  <c r="X54" i="3"/>
  <c r="X53" i="3" s="1"/>
  <c r="X52" i="3" s="1"/>
  <c r="AK57" i="1"/>
  <c r="AS57" i="1" s="1"/>
  <c r="W57" i="1"/>
  <c r="AK61" i="1"/>
  <c r="AS61" i="1" s="1"/>
  <c r="W61" i="1"/>
  <c r="AL67" i="1"/>
  <c r="AT67" i="1" s="1"/>
  <c r="X67" i="1"/>
  <c r="AL70" i="1"/>
  <c r="AT70" i="1" s="1"/>
  <c r="X70" i="1"/>
  <c r="AL73" i="1"/>
  <c r="AT73" i="1" s="1"/>
  <c r="X73" i="1"/>
  <c r="AL64" i="1"/>
  <c r="AT64" i="1" s="1"/>
  <c r="X64" i="1"/>
  <c r="AL76" i="1"/>
  <c r="AT76" i="1" s="1"/>
  <c r="X76" i="1"/>
  <c r="W105" i="3"/>
  <c r="W104" i="3" s="1"/>
  <c r="W103" i="3" s="1"/>
  <c r="AK88" i="1"/>
  <c r="AS88" i="1" s="1"/>
  <c r="W88" i="1"/>
  <c r="AL93" i="1"/>
  <c r="AT93" i="1" s="1"/>
  <c r="X93" i="1"/>
  <c r="AL95" i="1"/>
  <c r="AT95" i="1" s="1"/>
  <c r="X95" i="1"/>
  <c r="AL97" i="1"/>
  <c r="AT97" i="1" s="1"/>
  <c r="X97" i="1"/>
  <c r="AL100" i="1"/>
  <c r="AT100" i="1" s="1"/>
  <c r="X100" i="1"/>
  <c r="AK105" i="1"/>
  <c r="AS105" i="1" s="1"/>
  <c r="W105" i="1"/>
  <c r="AL109" i="1"/>
  <c r="AT109" i="1" s="1"/>
  <c r="X109" i="1"/>
  <c r="AL112" i="1"/>
  <c r="AT112" i="1" s="1"/>
  <c r="X112" i="1"/>
  <c r="AL116" i="1"/>
  <c r="AT116" i="1" s="1"/>
  <c r="X116" i="1"/>
  <c r="AL128" i="1"/>
  <c r="AT128" i="1" s="1"/>
  <c r="X128" i="1"/>
  <c r="AL134" i="1"/>
  <c r="AT134" i="1" s="1"/>
  <c r="X134" i="1"/>
  <c r="AL138" i="1"/>
  <c r="AT138" i="1" s="1"/>
  <c r="X138" i="1"/>
  <c r="AL141" i="1"/>
  <c r="AT141" i="1" s="1"/>
  <c r="X141" i="1"/>
  <c r="AL147" i="1"/>
  <c r="AT147" i="1" s="1"/>
  <c r="X147" i="1"/>
  <c r="AK192" i="1"/>
  <c r="AS192" i="1" s="1"/>
  <c r="W192" i="1"/>
  <c r="AL195" i="1"/>
  <c r="AT195" i="1" s="1"/>
  <c r="X195" i="1"/>
  <c r="AL198" i="1"/>
  <c r="AT198" i="1" s="1"/>
  <c r="X198" i="1"/>
  <c r="AL201" i="1"/>
  <c r="AT201" i="1" s="1"/>
  <c r="X201" i="1"/>
  <c r="AL203" i="1"/>
  <c r="AT203" i="1" s="1"/>
  <c r="X203" i="1"/>
  <c r="AL223" i="1"/>
  <c r="AT223" i="1" s="1"/>
  <c r="X223" i="1"/>
  <c r="AK219" i="1"/>
  <c r="AS219" i="1" s="1"/>
  <c r="W219" i="1"/>
  <c r="AK234" i="1"/>
  <c r="AS234" i="1" s="1"/>
  <c r="W234" i="1"/>
  <c r="AK257" i="1"/>
  <c r="AS257" i="1" s="1"/>
  <c r="W257" i="1"/>
  <c r="AK259" i="1"/>
  <c r="AS259" i="1" s="1"/>
  <c r="W259" i="1"/>
  <c r="AK262" i="1"/>
  <c r="AS262" i="1" s="1"/>
  <c r="W262" i="1"/>
  <c r="AK264" i="1"/>
  <c r="AS264" i="1" s="1"/>
  <c r="W264" i="1"/>
  <c r="AK270" i="1"/>
  <c r="AS270" i="1" s="1"/>
  <c r="W270" i="1"/>
  <c r="AK272" i="1"/>
  <c r="AS272" i="1" s="1"/>
  <c r="W272" i="1"/>
  <c r="V328" i="1"/>
  <c r="Z328" i="1"/>
  <c r="V334" i="1"/>
  <c r="Z334" i="1"/>
  <c r="AJ337" i="1"/>
  <c r="AR337" i="1" s="1"/>
  <c r="Z337" i="1"/>
  <c r="V337" i="1"/>
  <c r="AK351" i="1"/>
  <c r="AS351" i="1" s="1"/>
  <c r="W351" i="1"/>
  <c r="AK352" i="1"/>
  <c r="AS352" i="1" s="1"/>
  <c r="W352" i="1"/>
  <c r="V368" i="1"/>
  <c r="Z368" i="1"/>
  <c r="Z371" i="1"/>
  <c r="V371" i="1"/>
  <c r="AJ377" i="1"/>
  <c r="AR377" i="1" s="1"/>
  <c r="Z377" i="1"/>
  <c r="V377" i="1"/>
  <c r="AJ381" i="1"/>
  <c r="AR381" i="1" s="1"/>
  <c r="V381" i="1"/>
  <c r="Z381" i="1"/>
  <c r="AJ383" i="1"/>
  <c r="AR383" i="1" s="1"/>
  <c r="Z383" i="1"/>
  <c r="V383" i="1"/>
  <c r="AJ392" i="1"/>
  <c r="AR392" i="1" s="1"/>
  <c r="V392" i="1"/>
  <c r="Z392" i="1"/>
  <c r="AJ395" i="1"/>
  <c r="AR395" i="1" s="1"/>
  <c r="Z395" i="1"/>
  <c r="V395" i="1"/>
  <c r="AJ397" i="1"/>
  <c r="AR397" i="1" s="1"/>
  <c r="V397" i="1"/>
  <c r="Z397" i="1"/>
  <c r="AJ399" i="1"/>
  <c r="AR399" i="1" s="1"/>
  <c r="Z399" i="1"/>
  <c r="V399" i="1"/>
  <c r="V402" i="1"/>
  <c r="Z402" i="1"/>
  <c r="AJ407" i="1"/>
  <c r="AR407" i="1" s="1"/>
  <c r="Z407" i="1"/>
  <c r="V407" i="1"/>
  <c r="AJ411" i="1"/>
  <c r="AR411" i="1" s="1"/>
  <c r="V411" i="1"/>
  <c r="Z411" i="1"/>
  <c r="AJ417" i="1"/>
  <c r="AR417" i="1" s="1"/>
  <c r="V417" i="1"/>
  <c r="Z417" i="1"/>
  <c r="AK419" i="1"/>
  <c r="AS419" i="1" s="1"/>
  <c r="AS402" i="3" s="1"/>
  <c r="W419" i="1"/>
  <c r="AK422" i="1"/>
  <c r="AS422" i="1" s="1"/>
  <c r="AV422" i="1" s="1"/>
  <c r="W422" i="1"/>
  <c r="AK426" i="1"/>
  <c r="AS426" i="1" s="1"/>
  <c r="AS409" i="3" s="1"/>
  <c r="AS408" i="3" s="1"/>
  <c r="AS407" i="3" s="1"/>
  <c r="AS406" i="3" s="1"/>
  <c r="W426" i="1"/>
  <c r="AL432" i="1"/>
  <c r="AT432" i="1" s="1"/>
  <c r="AV432" i="1" s="1"/>
  <c r="X432" i="1"/>
  <c r="AL434" i="1"/>
  <c r="AT434" i="1" s="1"/>
  <c r="AT67" i="3" s="1"/>
  <c r="AT66" i="3" s="1"/>
  <c r="X434" i="1"/>
  <c r="AL441" i="1"/>
  <c r="AT441" i="1" s="1"/>
  <c r="X441" i="1"/>
  <c r="AK450" i="1"/>
  <c r="AS450" i="1" s="1"/>
  <c r="AS444" i="3" s="1"/>
  <c r="AS443" i="3" s="1"/>
  <c r="AS442" i="3" s="1"/>
  <c r="AS441" i="3" s="1"/>
  <c r="AS440" i="3" s="1"/>
  <c r="W450" i="1"/>
  <c r="AL454" i="1"/>
  <c r="AT454" i="1" s="1"/>
  <c r="X454" i="1"/>
  <c r="AL460" i="1"/>
  <c r="AT460" i="1" s="1"/>
  <c r="AV460" i="1" s="1"/>
  <c r="X460" i="1"/>
  <c r="AL462" i="1"/>
  <c r="AT462" i="1" s="1"/>
  <c r="AT12" i="3" s="1"/>
  <c r="AT11" i="3" s="1"/>
  <c r="X462" i="1"/>
  <c r="AL468" i="1"/>
  <c r="AT468" i="1" s="1"/>
  <c r="AT73" i="3" s="1"/>
  <c r="AT72" i="3" s="1"/>
  <c r="AT71" i="3" s="1"/>
  <c r="X468" i="1"/>
  <c r="AL471" i="1"/>
  <c r="AT471" i="1" s="1"/>
  <c r="X471" i="1"/>
  <c r="AK176" i="1"/>
  <c r="AS176" i="1" s="1"/>
  <c r="W176" i="1"/>
  <c r="V173" i="1"/>
  <c r="Z173" i="1"/>
  <c r="AD345" i="1"/>
  <c r="AE330" i="1"/>
  <c r="AM330" i="1" s="1"/>
  <c r="AU330" i="1" s="1"/>
  <c r="AX478" i="1"/>
  <c r="AC218" i="1"/>
  <c r="AE370" i="1"/>
  <c r="AM370" i="1" s="1"/>
  <c r="AU370" i="1" s="1"/>
  <c r="AL246" i="1"/>
  <c r="AL50" i="1"/>
  <c r="AL54" i="3" s="1"/>
  <c r="AE218" i="1"/>
  <c r="AM218" i="1" s="1"/>
  <c r="AU218" i="1" s="1"/>
  <c r="AD159" i="1"/>
  <c r="X159" i="1" s="1"/>
  <c r="AC367" i="1"/>
  <c r="AD367" i="1"/>
  <c r="AE302" i="1"/>
  <c r="AM302" i="1" s="1"/>
  <c r="AU302" i="1" s="1"/>
  <c r="AE159" i="1"/>
  <c r="AD333" i="1"/>
  <c r="CK477" i="1"/>
  <c r="CI477" i="1"/>
  <c r="BP477" i="1"/>
  <c r="AU70" i="3"/>
  <c r="AU69" i="3" s="1"/>
  <c r="AU68" i="3" s="1"/>
  <c r="AV437" i="1"/>
  <c r="AV441" i="1"/>
  <c r="AT448" i="3"/>
  <c r="AT447" i="3" s="1"/>
  <c r="AT446" i="3" s="1"/>
  <c r="AT445" i="3" s="1"/>
  <c r="AT440" i="3" s="1"/>
  <c r="AV462" i="1"/>
  <c r="AT76" i="3"/>
  <c r="AT75" i="3" s="1"/>
  <c r="AT74" i="3" s="1"/>
  <c r="AU79" i="3"/>
  <c r="AU78" i="3" s="1"/>
  <c r="AU77" i="3" s="1"/>
  <c r="AV474" i="1"/>
  <c r="BT478" i="1"/>
  <c r="BT484" i="1"/>
  <c r="CL99" i="1"/>
  <c r="CH99" i="1"/>
  <c r="CL115" i="1"/>
  <c r="CH115" i="1"/>
  <c r="CL133" i="1"/>
  <c r="CH133" i="1"/>
  <c r="CL156" i="1"/>
  <c r="CH156" i="1"/>
  <c r="CL194" i="1"/>
  <c r="CH194" i="1"/>
  <c r="CL222" i="1"/>
  <c r="CH222" i="1"/>
  <c r="CL213" i="1"/>
  <c r="CH213" i="1"/>
  <c r="CL285" i="1"/>
  <c r="CH285" i="1"/>
  <c r="CL297" i="1"/>
  <c r="CH297" i="1"/>
  <c r="CL310" i="1"/>
  <c r="CH310" i="1"/>
  <c r="CL319" i="1"/>
  <c r="CH319" i="1"/>
  <c r="CL346" i="1"/>
  <c r="CH346" i="1"/>
  <c r="CL337" i="1"/>
  <c r="CH337" i="1"/>
  <c r="CL362" i="1"/>
  <c r="CH362" i="1"/>
  <c r="CL381" i="1"/>
  <c r="CH381" i="1"/>
  <c r="CL397" i="1"/>
  <c r="CH397" i="1"/>
  <c r="CL411" i="1"/>
  <c r="CH411" i="1"/>
  <c r="CL436" i="1"/>
  <c r="CH436" i="1"/>
  <c r="CL449" i="1"/>
  <c r="CH449" i="1"/>
  <c r="CL467" i="1"/>
  <c r="CH467" i="1"/>
  <c r="AV174" i="1"/>
  <c r="CL104" i="1"/>
  <c r="CH104" i="1"/>
  <c r="CL137" i="1"/>
  <c r="CH137" i="1"/>
  <c r="CL149" i="1"/>
  <c r="CH149" i="1"/>
  <c r="CL160" i="1"/>
  <c r="CH160" i="1"/>
  <c r="CL197" i="1"/>
  <c r="CH197" i="1"/>
  <c r="CL205" i="1"/>
  <c r="CH205" i="1"/>
  <c r="CL219" i="1"/>
  <c r="CH219" i="1"/>
  <c r="CL238" i="1"/>
  <c r="CH238" i="1"/>
  <c r="CL288" i="1"/>
  <c r="CH288" i="1"/>
  <c r="CL303" i="1"/>
  <c r="CH303" i="1"/>
  <c r="CL340" i="1"/>
  <c r="CH340" i="1"/>
  <c r="CL322" i="1"/>
  <c r="CH322" i="1"/>
  <c r="CL352" i="1"/>
  <c r="CH352" i="1"/>
  <c r="CL368" i="1"/>
  <c r="CH368" i="1"/>
  <c r="CL383" i="1"/>
  <c r="CH383" i="1"/>
  <c r="CL399" i="1"/>
  <c r="CH399" i="1"/>
  <c r="CL417" i="1"/>
  <c r="CH417" i="1"/>
  <c r="CL425" i="1"/>
  <c r="CH425" i="1"/>
  <c r="CL440" i="1"/>
  <c r="CH440" i="1"/>
  <c r="CL453" i="1"/>
  <c r="CH453" i="1"/>
  <c r="CL470" i="1"/>
  <c r="CH470" i="1"/>
  <c r="CL108" i="1"/>
  <c r="CH108" i="1"/>
  <c r="CL140" i="1"/>
  <c r="CH140" i="1"/>
  <c r="CL152" i="1"/>
  <c r="CH152" i="1"/>
  <c r="CL166" i="1"/>
  <c r="CH166" i="1"/>
  <c r="CL229" i="1"/>
  <c r="CH229" i="1"/>
  <c r="CL241" i="1"/>
  <c r="CH241" i="1"/>
  <c r="CL275" i="1"/>
  <c r="CH275" i="1"/>
  <c r="CL291" i="1"/>
  <c r="CH291" i="1"/>
  <c r="CL306" i="1"/>
  <c r="CH306" i="1"/>
  <c r="CL313" i="1"/>
  <c r="CH313" i="1"/>
  <c r="CL325" i="1"/>
  <c r="CH325" i="1"/>
  <c r="CL331" i="1"/>
  <c r="CH331" i="1"/>
  <c r="CL356" i="1"/>
  <c r="CH356" i="1"/>
  <c r="CL371" i="1"/>
  <c r="CH371" i="1"/>
  <c r="CL392" i="1"/>
  <c r="CH392" i="1"/>
  <c r="CL402" i="1"/>
  <c r="CH402" i="1"/>
  <c r="CL421" i="1"/>
  <c r="CH421" i="1"/>
  <c r="CL431" i="1"/>
  <c r="CH431" i="1"/>
  <c r="CL443" i="1"/>
  <c r="CH443" i="1"/>
  <c r="CL459" i="1"/>
  <c r="CH459" i="1"/>
  <c r="CL473" i="1"/>
  <c r="CH473" i="1"/>
  <c r="CL177" i="1"/>
  <c r="CH177" i="1"/>
  <c r="CL174" i="1"/>
  <c r="CH174" i="1"/>
  <c r="CL111" i="1"/>
  <c r="CH111" i="1"/>
  <c r="CL127" i="1"/>
  <c r="CH127" i="1"/>
  <c r="CL146" i="1"/>
  <c r="CH146" i="1"/>
  <c r="CL191" i="1"/>
  <c r="CH191" i="1"/>
  <c r="CL210" i="1"/>
  <c r="CH210" i="1"/>
  <c r="CL234" i="1"/>
  <c r="CH234" i="1"/>
  <c r="CL257" i="1"/>
  <c r="CH257" i="1"/>
  <c r="CL267" i="1"/>
  <c r="CH267" i="1"/>
  <c r="CL282" i="1"/>
  <c r="CH282" i="1"/>
  <c r="CL294" i="1"/>
  <c r="CH294" i="1"/>
  <c r="CL300" i="1"/>
  <c r="CH300" i="1"/>
  <c r="CL316" i="1"/>
  <c r="CH316" i="1"/>
  <c r="CL328" i="1"/>
  <c r="CH328" i="1"/>
  <c r="CL334" i="1"/>
  <c r="CH334" i="1"/>
  <c r="CL359" i="1"/>
  <c r="CH359" i="1"/>
  <c r="CL377" i="1"/>
  <c r="CH377" i="1"/>
  <c r="CL395" i="1"/>
  <c r="CH395" i="1"/>
  <c r="CH407" i="1"/>
  <c r="CL407" i="1"/>
  <c r="CL433" i="1"/>
  <c r="CH433" i="1"/>
  <c r="CL444" i="1"/>
  <c r="CH444" i="1"/>
  <c r="CL461" i="1"/>
  <c r="CH461" i="1"/>
  <c r="BQ87" i="1"/>
  <c r="BM87" i="1"/>
  <c r="BQ259" i="1"/>
  <c r="BM259" i="1"/>
  <c r="BQ270" i="1"/>
  <c r="BM270" i="1"/>
  <c r="BQ381" i="1"/>
  <c r="BM381" i="1"/>
  <c r="BQ397" i="1"/>
  <c r="BM397" i="1"/>
  <c r="BQ92" i="1"/>
  <c r="BM92" i="1"/>
  <c r="BQ205" i="1"/>
  <c r="BM205" i="1"/>
  <c r="BQ262" i="1"/>
  <c r="BM262" i="1"/>
  <c r="BQ272" i="1"/>
  <c r="BM272" i="1"/>
  <c r="BQ383" i="1"/>
  <c r="BM383" i="1"/>
  <c r="BQ399" i="1"/>
  <c r="BM399" i="1"/>
  <c r="BQ186" i="1"/>
  <c r="BM186" i="1"/>
  <c r="BQ177" i="1"/>
  <c r="BM177" i="1"/>
  <c r="BQ36" i="1"/>
  <c r="BM36" i="1"/>
  <c r="BQ83" i="1"/>
  <c r="BQ481" i="1" s="1"/>
  <c r="BM83" i="1"/>
  <c r="BM481" i="1" s="1"/>
  <c r="BQ94" i="1"/>
  <c r="BM94" i="1"/>
  <c r="BQ200" i="1"/>
  <c r="BM200" i="1"/>
  <c r="BQ207" i="1"/>
  <c r="BM207" i="1"/>
  <c r="BQ264" i="1"/>
  <c r="BM264" i="1"/>
  <c r="BQ431" i="1"/>
  <c r="BM431" i="1"/>
  <c r="BQ459" i="1"/>
  <c r="BM459" i="1"/>
  <c r="BQ185" i="1"/>
  <c r="BM185" i="1"/>
  <c r="BQ176" i="1"/>
  <c r="BM176" i="1"/>
  <c r="BQ40" i="1"/>
  <c r="BM40" i="1"/>
  <c r="BQ85" i="1"/>
  <c r="BM85" i="1"/>
  <c r="BQ96" i="1"/>
  <c r="BM96" i="1"/>
  <c r="BQ202" i="1"/>
  <c r="BM202" i="1"/>
  <c r="BQ257" i="1"/>
  <c r="BM257" i="1"/>
  <c r="BQ395" i="1"/>
  <c r="BM395" i="1"/>
  <c r="BQ433" i="1"/>
  <c r="BM433" i="1"/>
  <c r="BQ444" i="1"/>
  <c r="BM444" i="1"/>
  <c r="BQ461" i="1"/>
  <c r="BM461" i="1"/>
  <c r="BQ174" i="1"/>
  <c r="BM174" i="1"/>
  <c r="AS341" i="3"/>
  <c r="AS340" i="3" s="1"/>
  <c r="AS339" i="3" s="1"/>
  <c r="AV192" i="1"/>
  <c r="AT344" i="3"/>
  <c r="AT343" i="3" s="1"/>
  <c r="AT342" i="3" s="1"/>
  <c r="AV195" i="1"/>
  <c r="AT347" i="3"/>
  <c r="AT346" i="3" s="1"/>
  <c r="AT345" i="3" s="1"/>
  <c r="AV198" i="1"/>
  <c r="AT350" i="3"/>
  <c r="AT349" i="3" s="1"/>
  <c r="AV201" i="1"/>
  <c r="AT352" i="3"/>
  <c r="AT351" i="3" s="1"/>
  <c r="AV203" i="1"/>
  <c r="AT372" i="3"/>
  <c r="AT371" i="3" s="1"/>
  <c r="AT370" i="3" s="1"/>
  <c r="AV223" i="1"/>
  <c r="AU355" i="3"/>
  <c r="AU354" i="3" s="1"/>
  <c r="AV206" i="1"/>
  <c r="AU357" i="3"/>
  <c r="AU356" i="3" s="1"/>
  <c r="AV208" i="1"/>
  <c r="AT381" i="3"/>
  <c r="AT380" i="3" s="1"/>
  <c r="AT379" i="3" s="1"/>
  <c r="AT378" i="3" s="1"/>
  <c r="AV239" i="1"/>
  <c r="AT246" i="1"/>
  <c r="AV258" i="1"/>
  <c r="AT423" i="3"/>
  <c r="AT422" i="3" s="1"/>
  <c r="AV263" i="1"/>
  <c r="AV268" i="1"/>
  <c r="AU434" i="3"/>
  <c r="AU433" i="3" s="1"/>
  <c r="AV271" i="1"/>
  <c r="AU436" i="3"/>
  <c r="AU435" i="3" s="1"/>
  <c r="AV273" i="1"/>
  <c r="AV286" i="1"/>
  <c r="AT207" i="3"/>
  <c r="AT206" i="3" s="1"/>
  <c r="AT205" i="3" s="1"/>
  <c r="AL213" i="3"/>
  <c r="AL212" i="3" s="1"/>
  <c r="AV357" i="1"/>
  <c r="AT363" i="1"/>
  <c r="AS308" i="3"/>
  <c r="AS307" i="3" s="1"/>
  <c r="AS306" i="3" s="1"/>
  <c r="AS269" i="3" s="1"/>
  <c r="AV378" i="1"/>
  <c r="AT312" i="3"/>
  <c r="AT311" i="3" s="1"/>
  <c r="AV382" i="1"/>
  <c r="AT314" i="3"/>
  <c r="AT313" i="3" s="1"/>
  <c r="AV384" i="1"/>
  <c r="AT323" i="3"/>
  <c r="AT322" i="3" s="1"/>
  <c r="AT321" i="3" s="1"/>
  <c r="AV393" i="1"/>
  <c r="AT326" i="3"/>
  <c r="AT325" i="3" s="1"/>
  <c r="AV396" i="1"/>
  <c r="AT328" i="3"/>
  <c r="AT327" i="3" s="1"/>
  <c r="AV398" i="1"/>
  <c r="AT330" i="3"/>
  <c r="AT329" i="3" s="1"/>
  <c r="AV400" i="1"/>
  <c r="AS333" i="3"/>
  <c r="AS332" i="3" s="1"/>
  <c r="AS331" i="3" s="1"/>
  <c r="AS315" i="3" s="1"/>
  <c r="AV403" i="1"/>
  <c r="AS395" i="3"/>
  <c r="AS394" i="3" s="1"/>
  <c r="AS393" i="3" s="1"/>
  <c r="AV412" i="1"/>
  <c r="AS401" i="3"/>
  <c r="AV418" i="1"/>
  <c r="AT39" i="3"/>
  <c r="AT38" i="3" s="1"/>
  <c r="AV35" i="1"/>
  <c r="AT41" i="3"/>
  <c r="AT40" i="3" s="1"/>
  <c r="AV37" i="1"/>
  <c r="AT45" i="3"/>
  <c r="AT44" i="3" s="1"/>
  <c r="AV41" i="1"/>
  <c r="AT48" i="3"/>
  <c r="AT47" i="3" s="1"/>
  <c r="AT46" i="3" s="1"/>
  <c r="AV44" i="1"/>
  <c r="AU57" i="3"/>
  <c r="AU56" i="3" s="1"/>
  <c r="AU55" i="3" s="1"/>
  <c r="AU13" i="3" s="1"/>
  <c r="AV53" i="1"/>
  <c r="AS61" i="3"/>
  <c r="AS60" i="3" s="1"/>
  <c r="AS59" i="3" s="1"/>
  <c r="AS58" i="3" s="1"/>
  <c r="AV57" i="1"/>
  <c r="AS87" i="3"/>
  <c r="AS86" i="3" s="1"/>
  <c r="AS85" i="3" s="1"/>
  <c r="AV61" i="1"/>
  <c r="AT93" i="3"/>
  <c r="AT92" i="3" s="1"/>
  <c r="AT91" i="3" s="1"/>
  <c r="AV67" i="1"/>
  <c r="AT96" i="3"/>
  <c r="AT95" i="3" s="1"/>
  <c r="AT94" i="3" s="1"/>
  <c r="AV70" i="1"/>
  <c r="AT99" i="3"/>
  <c r="AT98" i="3" s="1"/>
  <c r="AT97" i="3" s="1"/>
  <c r="AV73" i="1"/>
  <c r="AT90" i="3"/>
  <c r="AT89" i="3" s="1"/>
  <c r="AT88" i="3" s="1"/>
  <c r="AV64" i="1"/>
  <c r="AT102" i="3"/>
  <c r="AT101" i="3" s="1"/>
  <c r="AT100" i="3" s="1"/>
  <c r="AV76" i="1"/>
  <c r="AU113" i="3"/>
  <c r="AU112" i="3" s="1"/>
  <c r="AV84" i="1"/>
  <c r="AU115" i="3"/>
  <c r="AU114" i="3" s="1"/>
  <c r="AV86" i="1"/>
  <c r="AS117" i="3"/>
  <c r="AS116" i="3" s="1"/>
  <c r="AS111" i="3" s="1"/>
  <c r="AS110" i="3" s="1"/>
  <c r="AS109" i="3" s="1"/>
  <c r="AV88" i="1"/>
  <c r="AT122" i="3"/>
  <c r="AT121" i="3" s="1"/>
  <c r="AV93" i="1"/>
  <c r="AT124" i="3"/>
  <c r="AT123" i="3" s="1"/>
  <c r="AV95" i="1"/>
  <c r="AT126" i="3"/>
  <c r="AT125" i="3" s="1"/>
  <c r="AV97" i="1"/>
  <c r="AT129" i="3"/>
  <c r="AT128" i="3" s="1"/>
  <c r="AT127" i="3" s="1"/>
  <c r="AV100" i="1"/>
  <c r="AS134" i="3"/>
  <c r="AS133" i="3" s="1"/>
  <c r="AS132" i="3" s="1"/>
  <c r="AS131" i="3" s="1"/>
  <c r="AV105" i="1"/>
  <c r="AT138" i="3"/>
  <c r="AT137" i="3" s="1"/>
  <c r="AT136" i="3" s="1"/>
  <c r="AV109" i="1"/>
  <c r="AT141" i="3"/>
  <c r="AT140" i="3" s="1"/>
  <c r="AT139" i="3" s="1"/>
  <c r="AV112" i="1"/>
  <c r="AT145" i="3"/>
  <c r="AT144" i="3" s="1"/>
  <c r="AT143" i="3" s="1"/>
  <c r="AT142" i="3" s="1"/>
  <c r="AV116" i="1"/>
  <c r="AT157" i="3"/>
  <c r="AT156" i="3" s="1"/>
  <c r="AT155" i="3" s="1"/>
  <c r="AV128" i="1"/>
  <c r="AT163" i="3"/>
  <c r="AT162" i="3" s="1"/>
  <c r="AT161" i="3" s="1"/>
  <c r="AV134" i="1"/>
  <c r="AT167" i="3"/>
  <c r="AT166" i="3" s="1"/>
  <c r="AT165" i="3" s="1"/>
  <c r="AV138" i="1"/>
  <c r="AT170" i="3"/>
  <c r="AT169" i="3" s="1"/>
  <c r="AT168" i="3" s="1"/>
  <c r="AV141" i="1"/>
  <c r="AT176" i="3"/>
  <c r="AT175" i="3" s="1"/>
  <c r="AT174" i="3" s="1"/>
  <c r="AV147" i="1"/>
  <c r="AS153" i="3"/>
  <c r="AD305" i="1"/>
  <c r="AS226" i="3"/>
  <c r="AS225" i="3" s="1"/>
  <c r="AS224" i="3" s="1"/>
  <c r="AV341" i="1"/>
  <c r="AT229" i="3"/>
  <c r="AT228" i="3" s="1"/>
  <c r="AT227" i="3" s="1"/>
  <c r="AL232" i="3"/>
  <c r="AL231" i="3" s="1"/>
  <c r="AL235" i="3"/>
  <c r="AL234" i="3" s="1"/>
  <c r="AL238" i="3"/>
  <c r="AL237" i="3" s="1"/>
  <c r="AK253" i="3"/>
  <c r="AV253" i="3" s="1"/>
  <c r="AV419" i="1"/>
  <c r="AS405" i="3"/>
  <c r="AS404" i="3" s="1"/>
  <c r="AS403" i="3" s="1"/>
  <c r="AV426" i="1"/>
  <c r="AT65" i="3"/>
  <c r="AT64" i="3" s="1"/>
  <c r="AV434" i="1"/>
  <c r="AT51" i="3"/>
  <c r="AT50" i="3" s="1"/>
  <c r="AT49" i="3" s="1"/>
  <c r="AV47" i="1"/>
  <c r="AT32" i="1"/>
  <c r="AS177" i="1"/>
  <c r="AV177" i="1" s="1"/>
  <c r="CL6" i="3"/>
  <c r="CA449" i="3"/>
  <c r="AR176" i="1"/>
  <c r="AV176" i="1" s="1"/>
  <c r="AT186" i="1"/>
  <c r="AV186" i="1" s="1"/>
  <c r="BF449" i="3"/>
  <c r="BQ377" i="3"/>
  <c r="BG449" i="3"/>
  <c r="BG456" i="3" s="1"/>
  <c r="BQ6" i="3"/>
  <c r="CL153" i="3"/>
  <c r="CB449" i="3"/>
  <c r="CB456" i="3" s="1"/>
  <c r="BF475" i="1"/>
  <c r="AM159" i="1"/>
  <c r="AU159" i="1" s="1"/>
  <c r="AL159" i="1"/>
  <c r="AT159" i="1" s="1"/>
  <c r="BZ173" i="1"/>
  <c r="BR169" i="1"/>
  <c r="AL173" i="1"/>
  <c r="AD169" i="1"/>
  <c r="X169" i="1" s="1"/>
  <c r="AM173" i="1"/>
  <c r="AE169" i="1"/>
  <c r="AK173" i="1"/>
  <c r="AS173" i="1" s="1"/>
  <c r="AC169" i="1"/>
  <c r="W169" i="1" s="1"/>
  <c r="BE173" i="1"/>
  <c r="BM173" i="1" s="1"/>
  <c r="AW169" i="1"/>
  <c r="AW168" i="1" s="1"/>
  <c r="BE168" i="1" s="1"/>
  <c r="AJ173" i="1"/>
  <c r="AR173" i="1" s="1"/>
  <c r="AB169" i="1"/>
  <c r="AL326" i="1"/>
  <c r="AL241" i="3" s="1"/>
  <c r="AC333" i="1"/>
  <c r="AJ34" i="1"/>
  <c r="AR34" i="1" s="1"/>
  <c r="AB33" i="1"/>
  <c r="BE34" i="1"/>
  <c r="BM34" i="1" s="1"/>
  <c r="AW33" i="1"/>
  <c r="AK34" i="1"/>
  <c r="AC33" i="1"/>
  <c r="W33" i="1" s="1"/>
  <c r="AM34" i="1"/>
  <c r="AE33" i="1"/>
  <c r="BR33" i="1"/>
  <c r="AE233" i="1"/>
  <c r="AM233" i="1" s="1"/>
  <c r="AU233" i="1" s="1"/>
  <c r="AE305" i="1"/>
  <c r="AM305" i="1" s="1"/>
  <c r="AU305" i="1" s="1"/>
  <c r="AK79" i="1"/>
  <c r="AS79" i="1" s="1"/>
  <c r="BU450" i="3"/>
  <c r="BT450" i="3"/>
  <c r="AX450" i="3"/>
  <c r="AK408" i="1"/>
  <c r="AS408" i="1" s="1"/>
  <c r="BU478" i="1"/>
  <c r="CC477" i="1"/>
  <c r="AE401" i="1"/>
  <c r="AM401" i="1" s="1"/>
  <c r="AU401" i="1" s="1"/>
  <c r="CB477" i="1"/>
  <c r="AC233" i="1"/>
  <c r="AC402" i="1"/>
  <c r="BG477" i="1"/>
  <c r="AY478" i="1"/>
  <c r="AD148" i="1"/>
  <c r="AY450" i="3"/>
  <c r="AC148" i="1"/>
  <c r="AB165" i="1"/>
  <c r="AY484" i="1"/>
  <c r="AB155" i="1"/>
  <c r="AJ328" i="1"/>
  <c r="AR328" i="1" s="1"/>
  <c r="CQ328" i="1"/>
  <c r="CR328" i="1"/>
  <c r="AB330" i="1"/>
  <c r="AD359" i="1"/>
  <c r="AL360" i="1"/>
  <c r="AK308" i="3"/>
  <c r="AL312" i="3"/>
  <c r="AL314" i="3"/>
  <c r="AL323" i="3"/>
  <c r="AL326" i="3"/>
  <c r="AL328" i="3"/>
  <c r="AL330" i="3"/>
  <c r="AL51" i="3"/>
  <c r="CQ176" i="1"/>
  <c r="BZ176" i="1"/>
  <c r="AL31" i="1"/>
  <c r="AL36" i="3"/>
  <c r="AL39" i="3"/>
  <c r="AL41" i="3"/>
  <c r="AL45" i="3"/>
  <c r="AL48" i="3"/>
  <c r="AM57" i="3"/>
  <c r="AK61" i="3"/>
  <c r="AK87" i="3"/>
  <c r="AL93" i="3"/>
  <c r="AL96" i="3"/>
  <c r="AL99" i="3"/>
  <c r="AL90" i="3"/>
  <c r="AL102" i="3"/>
  <c r="AM113" i="3"/>
  <c r="AM115" i="3"/>
  <c r="AK117" i="3"/>
  <c r="AL122" i="3"/>
  <c r="AL124" i="3"/>
  <c r="AL126" i="3"/>
  <c r="AL129" i="3"/>
  <c r="AK134" i="3"/>
  <c r="AL138" i="3"/>
  <c r="AL141" i="3"/>
  <c r="AL145" i="3"/>
  <c r="AL157" i="3"/>
  <c r="AL163" i="3"/>
  <c r="AL167" i="3"/>
  <c r="AL170" i="3"/>
  <c r="AL176" i="3"/>
  <c r="AD234" i="1"/>
  <c r="X234" i="1" s="1"/>
  <c r="AJ371" i="1"/>
  <c r="AR371" i="1" s="1"/>
  <c r="CQ371" i="1"/>
  <c r="CR371" i="1"/>
  <c r="AW77" i="1"/>
  <c r="BE77" i="1" s="1"/>
  <c r="BE78" i="1"/>
  <c r="AW339" i="1"/>
  <c r="BE339" i="1" s="1"/>
  <c r="BE340" i="1"/>
  <c r="AK333" i="3"/>
  <c r="AK395" i="3"/>
  <c r="AK401" i="3"/>
  <c r="AV401" i="3" s="1"/>
  <c r="AW370" i="1"/>
  <c r="BE370" i="1" s="1"/>
  <c r="BE371" i="1"/>
  <c r="AK341" i="3"/>
  <c r="AL344" i="3"/>
  <c r="AL347" i="3"/>
  <c r="AL350" i="3"/>
  <c r="AL352" i="3"/>
  <c r="AL372" i="3"/>
  <c r="AM355" i="3"/>
  <c r="AM357" i="3"/>
  <c r="AM434" i="3"/>
  <c r="AM436" i="3"/>
  <c r="AL207" i="3"/>
  <c r="AJ340" i="1"/>
  <c r="AR340" i="1" s="1"/>
  <c r="CQ340" i="1"/>
  <c r="CR340" i="1"/>
  <c r="AK402" i="3"/>
  <c r="AV402" i="3" s="1"/>
  <c r="AK409" i="3"/>
  <c r="AL67" i="3"/>
  <c r="AM70" i="3"/>
  <c r="AL83" i="3"/>
  <c r="AK444" i="3"/>
  <c r="AL448" i="3"/>
  <c r="AL10" i="3"/>
  <c r="AL12" i="3"/>
  <c r="AL73" i="3"/>
  <c r="AL76" i="3"/>
  <c r="AM79" i="3"/>
  <c r="AW59" i="1"/>
  <c r="BE60" i="1"/>
  <c r="AW315" i="1"/>
  <c r="BE315" i="1" s="1"/>
  <c r="BE316" i="1"/>
  <c r="AW327" i="1"/>
  <c r="BE327" i="1" s="1"/>
  <c r="BE328" i="1"/>
  <c r="AB139" i="1"/>
  <c r="AJ140" i="1"/>
  <c r="AR140" i="1" s="1"/>
  <c r="AB148" i="1"/>
  <c r="AJ149" i="1"/>
  <c r="AR149" i="1" s="1"/>
  <c r="AE155" i="1"/>
  <c r="AM156" i="1"/>
  <c r="AU156" i="1" s="1"/>
  <c r="AC159" i="1"/>
  <c r="W159" i="1" s="1"/>
  <c r="AK160" i="1"/>
  <c r="AS160" i="1" s="1"/>
  <c r="AB221" i="1"/>
  <c r="AJ222" i="1"/>
  <c r="AR222" i="1" s="1"/>
  <c r="AC209" i="1"/>
  <c r="AC212" i="1"/>
  <c r="AK213" i="1"/>
  <c r="AE228" i="1"/>
  <c r="AM229" i="1"/>
  <c r="AU229" i="1" s="1"/>
  <c r="AE237" i="1"/>
  <c r="AM237" i="1" s="1"/>
  <c r="AU237" i="1" s="1"/>
  <c r="AM238" i="1"/>
  <c r="AU238" i="1" s="1"/>
  <c r="AD240" i="1"/>
  <c r="AL241" i="1"/>
  <c r="AT241" i="1" s="1"/>
  <c r="AE244" i="1"/>
  <c r="AM245" i="1"/>
  <c r="AU245" i="1" s="1"/>
  <c r="AE249" i="1"/>
  <c r="AE248" i="1" s="1"/>
  <c r="AM250" i="1"/>
  <c r="AU250" i="1" s="1"/>
  <c r="AE256" i="1"/>
  <c r="AM257" i="1"/>
  <c r="AU257" i="1" s="1"/>
  <c r="AE266" i="1"/>
  <c r="AM266" i="1" s="1"/>
  <c r="AU266" i="1" s="1"/>
  <c r="AM267" i="1"/>
  <c r="AU267" i="1" s="1"/>
  <c r="AD274" i="1"/>
  <c r="AL275" i="1"/>
  <c r="AT275" i="1" s="1"/>
  <c r="AE281" i="1"/>
  <c r="AM281" i="1" s="1"/>
  <c r="AU281" i="1" s="1"/>
  <c r="AM282" i="1"/>
  <c r="AU282" i="1" s="1"/>
  <c r="AE284" i="1"/>
  <c r="AM284" i="1" s="1"/>
  <c r="AU284" i="1" s="1"/>
  <c r="AM285" i="1"/>
  <c r="AU285" i="1" s="1"/>
  <c r="AE287" i="1"/>
  <c r="AM287" i="1" s="1"/>
  <c r="AU287" i="1" s="1"/>
  <c r="AM288" i="1"/>
  <c r="AU288" i="1" s="1"/>
  <c r="AE290" i="1"/>
  <c r="AM290" i="1" s="1"/>
  <c r="AU290" i="1" s="1"/>
  <c r="AM291" i="1"/>
  <c r="AU291" i="1" s="1"/>
  <c r="AE293" i="1"/>
  <c r="AM293" i="1" s="1"/>
  <c r="AU293" i="1" s="1"/>
  <c r="AM294" i="1"/>
  <c r="AU294" i="1" s="1"/>
  <c r="AE296" i="1"/>
  <c r="AM296" i="1" s="1"/>
  <c r="AU296" i="1" s="1"/>
  <c r="AM297" i="1"/>
  <c r="AU297" i="1" s="1"/>
  <c r="AC302" i="1"/>
  <c r="AK303" i="1"/>
  <c r="AD327" i="1"/>
  <c r="AL328" i="1"/>
  <c r="AT328" i="1" s="1"/>
  <c r="AB345" i="1"/>
  <c r="AJ346" i="1"/>
  <c r="AR346" i="1" s="1"/>
  <c r="AB333" i="1"/>
  <c r="AJ334" i="1"/>
  <c r="AC355" i="1"/>
  <c r="W355" i="1" s="1"/>
  <c r="AK356" i="1"/>
  <c r="AS356" i="1" s="1"/>
  <c r="AC358" i="1"/>
  <c r="AK359" i="1"/>
  <c r="AC361" i="1"/>
  <c r="AK362" i="1"/>
  <c r="AS362" i="1" s="1"/>
  <c r="AC370" i="1"/>
  <c r="AK371" i="1"/>
  <c r="AS371" i="1" s="1"/>
  <c r="AD376" i="1"/>
  <c r="AL377" i="1"/>
  <c r="AT377" i="1" s="1"/>
  <c r="AC380" i="1"/>
  <c r="W380" i="1" s="1"/>
  <c r="AK381" i="1"/>
  <c r="AC391" i="1"/>
  <c r="AK392" i="1"/>
  <c r="AS392" i="1" s="1"/>
  <c r="AC394" i="1"/>
  <c r="AK395" i="1"/>
  <c r="AB401" i="1"/>
  <c r="AJ402" i="1"/>
  <c r="AR402" i="1" s="1"/>
  <c r="AE420" i="1"/>
  <c r="AM420" i="1" s="1"/>
  <c r="AU420" i="1" s="1"/>
  <c r="AM421" i="1"/>
  <c r="AU421" i="1" s="1"/>
  <c r="AE424" i="1"/>
  <c r="AM425" i="1"/>
  <c r="AU425" i="1" s="1"/>
  <c r="AD435" i="1"/>
  <c r="AL436" i="1"/>
  <c r="AT436" i="1" s="1"/>
  <c r="AE439" i="1"/>
  <c r="AM440" i="1"/>
  <c r="AU440" i="1" s="1"/>
  <c r="AD442" i="1"/>
  <c r="AL443" i="1"/>
  <c r="AT443" i="1" s="1"/>
  <c r="AE448" i="1"/>
  <c r="AM449" i="1"/>
  <c r="AU449" i="1" s="1"/>
  <c r="AE452" i="1"/>
  <c r="AM453" i="1"/>
  <c r="AU453" i="1" s="1"/>
  <c r="AE466" i="1"/>
  <c r="AM466" i="1" s="1"/>
  <c r="AU466" i="1" s="1"/>
  <c r="AM467" i="1"/>
  <c r="AU467" i="1" s="1"/>
  <c r="AE469" i="1"/>
  <c r="AM469" i="1" s="1"/>
  <c r="AU469" i="1" s="1"/>
  <c r="AM470" i="1"/>
  <c r="AU470" i="1" s="1"/>
  <c r="AD472" i="1"/>
  <c r="AL473" i="1"/>
  <c r="AT473" i="1" s="1"/>
  <c r="AW51" i="1"/>
  <c r="BE51" i="1" s="1"/>
  <c r="BE52" i="1"/>
  <c r="AW71" i="1"/>
  <c r="BE71" i="1" s="1"/>
  <c r="BE72" i="1"/>
  <c r="AW107" i="1"/>
  <c r="BE107" i="1" s="1"/>
  <c r="BE108" i="1"/>
  <c r="AW139" i="1"/>
  <c r="BE139" i="1" s="1"/>
  <c r="BE140" i="1"/>
  <c r="AW151" i="1"/>
  <c r="BE151" i="1" s="1"/>
  <c r="BE152" i="1"/>
  <c r="AW165" i="1"/>
  <c r="BE165" i="1" s="1"/>
  <c r="BE166" i="1"/>
  <c r="AW228" i="1"/>
  <c r="BE229" i="1"/>
  <c r="AW240" i="1"/>
  <c r="BE240" i="1" s="1"/>
  <c r="BE241" i="1"/>
  <c r="AW249" i="1"/>
  <c r="AW248" i="1" s="1"/>
  <c r="BE250" i="1"/>
  <c r="AW274" i="1"/>
  <c r="BE274" i="1" s="1"/>
  <c r="BE275" i="1"/>
  <c r="AW290" i="1"/>
  <c r="BE290" i="1" s="1"/>
  <c r="BE291" i="1"/>
  <c r="AW305" i="1"/>
  <c r="BE305" i="1" s="1"/>
  <c r="BE306" i="1"/>
  <c r="AW312" i="1"/>
  <c r="BE312" i="1" s="1"/>
  <c r="BE313" i="1"/>
  <c r="AW324" i="1"/>
  <c r="BE324" i="1" s="1"/>
  <c r="BE325" i="1"/>
  <c r="AW330" i="1"/>
  <c r="BE330" i="1" s="1"/>
  <c r="BE331" i="1"/>
  <c r="AW355" i="1"/>
  <c r="BE356" i="1"/>
  <c r="AW391" i="1"/>
  <c r="BE392" i="1"/>
  <c r="AW401" i="1"/>
  <c r="BE401" i="1" s="1"/>
  <c r="BE402" i="1"/>
  <c r="AW420" i="1"/>
  <c r="BE420" i="1" s="1"/>
  <c r="BE421" i="1"/>
  <c r="AW442" i="1"/>
  <c r="BE442" i="1" s="1"/>
  <c r="BE443" i="1"/>
  <c r="AW472" i="1"/>
  <c r="BE472" i="1" s="1"/>
  <c r="BE473" i="1"/>
  <c r="CQ40" i="1"/>
  <c r="BZ40" i="1"/>
  <c r="CH40" i="1" s="1"/>
  <c r="CQ85" i="1"/>
  <c r="BZ85" i="1"/>
  <c r="CH85" i="1" s="1"/>
  <c r="CQ96" i="1"/>
  <c r="BZ96" i="1"/>
  <c r="CH96" i="1" s="1"/>
  <c r="CQ202" i="1"/>
  <c r="BZ202" i="1"/>
  <c r="AW45" i="1"/>
  <c r="BE45" i="1" s="1"/>
  <c r="BE46" i="1"/>
  <c r="AZ478" i="1"/>
  <c r="AZ450" i="3"/>
  <c r="AC42" i="1"/>
  <c r="AK43" i="1"/>
  <c r="AS43" i="1" s="1"/>
  <c r="AC48" i="1"/>
  <c r="AK49" i="1"/>
  <c r="AS49" i="1" s="1"/>
  <c r="AC51" i="1"/>
  <c r="AK52" i="1"/>
  <c r="AS52" i="1" s="1"/>
  <c r="AD55" i="1"/>
  <c r="X55" i="1" s="1"/>
  <c r="AL56" i="1"/>
  <c r="AT56" i="1" s="1"/>
  <c r="AD59" i="1"/>
  <c r="AL60" i="1"/>
  <c r="AT60" i="1" s="1"/>
  <c r="AC65" i="1"/>
  <c r="AK66" i="1"/>
  <c r="AS66" i="1" s="1"/>
  <c r="AC68" i="1"/>
  <c r="AK69" i="1"/>
  <c r="AS69" i="1" s="1"/>
  <c r="AC71" i="1"/>
  <c r="AK72" i="1"/>
  <c r="AS72" i="1" s="1"/>
  <c r="AC62" i="1"/>
  <c r="AK63" i="1"/>
  <c r="AS63" i="1" s="1"/>
  <c r="AC74" i="1"/>
  <c r="AK75" i="1"/>
  <c r="AS75" i="1" s="1"/>
  <c r="AD77" i="1"/>
  <c r="AL78" i="1"/>
  <c r="AT78" i="1" s="1"/>
  <c r="AC98" i="1"/>
  <c r="AK99" i="1"/>
  <c r="AS99" i="1" s="1"/>
  <c r="AD103" i="1"/>
  <c r="X103" i="1" s="1"/>
  <c r="AL104" i="1"/>
  <c r="AT104" i="1" s="1"/>
  <c r="AC107" i="1"/>
  <c r="AK108" i="1"/>
  <c r="AS108" i="1" s="1"/>
  <c r="AC110" i="1"/>
  <c r="AK111" i="1"/>
  <c r="AS111" i="1" s="1"/>
  <c r="AC114" i="1"/>
  <c r="W114" i="1" s="1"/>
  <c r="AK115" i="1"/>
  <c r="AS115" i="1" s="1"/>
  <c r="AC126" i="1"/>
  <c r="W126" i="1" s="1"/>
  <c r="AK127" i="1"/>
  <c r="AS127" i="1" s="1"/>
  <c r="AC132" i="1"/>
  <c r="AK133" i="1"/>
  <c r="AS133" i="1" s="1"/>
  <c r="AC136" i="1"/>
  <c r="W136" i="1" s="1"/>
  <c r="AK137" i="1"/>
  <c r="AS137" i="1" s="1"/>
  <c r="AC139" i="1"/>
  <c r="AK140" i="1"/>
  <c r="AS140" i="1" s="1"/>
  <c r="AC145" i="1"/>
  <c r="W145" i="1" s="1"/>
  <c r="AK146" i="1"/>
  <c r="AS146" i="1" s="1"/>
  <c r="AC151" i="1"/>
  <c r="AK152" i="1"/>
  <c r="AC165" i="1"/>
  <c r="AK166" i="1"/>
  <c r="AS166" i="1" s="1"/>
  <c r="AD190" i="1"/>
  <c r="AL191" i="1"/>
  <c r="AT191" i="1" s="1"/>
  <c r="AC193" i="1"/>
  <c r="W193" i="1" s="1"/>
  <c r="AK194" i="1"/>
  <c r="AS194" i="1" s="1"/>
  <c r="AC196" i="1"/>
  <c r="AK197" i="1"/>
  <c r="AS197" i="1" s="1"/>
  <c r="AC221" i="1"/>
  <c r="W221" i="1" s="1"/>
  <c r="AK222" i="1"/>
  <c r="AS222" i="1" s="1"/>
  <c r="AC204" i="1"/>
  <c r="AK205" i="1"/>
  <c r="AD209" i="1"/>
  <c r="AE209" i="1"/>
  <c r="AM209" i="1" s="1"/>
  <c r="AU209" i="1" s="1"/>
  <c r="AM210" i="1"/>
  <c r="AU210" i="1" s="1"/>
  <c r="AB233" i="1"/>
  <c r="AJ234" i="1"/>
  <c r="AR234" i="1" s="1"/>
  <c r="AE240" i="1"/>
  <c r="AM240" i="1" s="1"/>
  <c r="AU240" i="1" s="1"/>
  <c r="AM241" i="1"/>
  <c r="AU241" i="1" s="1"/>
  <c r="AE274" i="1"/>
  <c r="AM274" i="1" s="1"/>
  <c r="AU274" i="1" s="1"/>
  <c r="AM275" i="1"/>
  <c r="AU275" i="1" s="1"/>
  <c r="AD302" i="1"/>
  <c r="AL303" i="1"/>
  <c r="AT303" i="1" s="1"/>
  <c r="AC345" i="1"/>
  <c r="AK346" i="1"/>
  <c r="AS346" i="1" s="1"/>
  <c r="AD336" i="1"/>
  <c r="AL337" i="1"/>
  <c r="AT337" i="1" s="1"/>
  <c r="AE355" i="1"/>
  <c r="AM356" i="1"/>
  <c r="AU356" i="1" s="1"/>
  <c r="AE358" i="1"/>
  <c r="AM358" i="1" s="1"/>
  <c r="AU358" i="1" s="1"/>
  <c r="AM359" i="1"/>
  <c r="AU359" i="1" s="1"/>
  <c r="AE361" i="1"/>
  <c r="AM361" i="1" s="1"/>
  <c r="AU361" i="1" s="1"/>
  <c r="AM362" i="1"/>
  <c r="AU362" i="1" s="1"/>
  <c r="AE376" i="1"/>
  <c r="AM376" i="1" s="1"/>
  <c r="AU376" i="1" s="1"/>
  <c r="AM377" i="1"/>
  <c r="AU377" i="1" s="1"/>
  <c r="AE391" i="1"/>
  <c r="AM392" i="1"/>
  <c r="AU392" i="1" s="1"/>
  <c r="AE442" i="1"/>
  <c r="AM442" i="1" s="1"/>
  <c r="AU442" i="1" s="1"/>
  <c r="AM443" i="1"/>
  <c r="AU443" i="1" s="1"/>
  <c r="AW55" i="1"/>
  <c r="BE56" i="1"/>
  <c r="AW62" i="1"/>
  <c r="BE62" i="1" s="1"/>
  <c r="BE63" i="1"/>
  <c r="AW110" i="1"/>
  <c r="BE110" i="1" s="1"/>
  <c r="BE111" i="1"/>
  <c r="AW126" i="1"/>
  <c r="BE127" i="1"/>
  <c r="AW145" i="1"/>
  <c r="BE146" i="1"/>
  <c r="AW190" i="1"/>
  <c r="BE190" i="1" s="1"/>
  <c r="BE191" i="1"/>
  <c r="AW209" i="1"/>
  <c r="BE209" i="1" s="1"/>
  <c r="BE210" i="1"/>
  <c r="AW233" i="1"/>
  <c r="BE234" i="1"/>
  <c r="AW266" i="1"/>
  <c r="BE266" i="1" s="1"/>
  <c r="BE267" i="1"/>
  <c r="AW281" i="1"/>
  <c r="BE281" i="1" s="1"/>
  <c r="BE282" i="1"/>
  <c r="AW293" i="1"/>
  <c r="BE293" i="1" s="1"/>
  <c r="BE294" i="1"/>
  <c r="AW299" i="1"/>
  <c r="BE299" i="1" s="1"/>
  <c r="BE300" i="1"/>
  <c r="AW333" i="1"/>
  <c r="BE333" i="1" s="1"/>
  <c r="BE334" i="1"/>
  <c r="AW358" i="1"/>
  <c r="BE358" i="1" s="1"/>
  <c r="BE359" i="1"/>
  <c r="AW376" i="1"/>
  <c r="BE376" i="1" s="1"/>
  <c r="BE377" i="1"/>
  <c r="AW406" i="1"/>
  <c r="BE407" i="1"/>
  <c r="CQ87" i="1"/>
  <c r="BZ87" i="1"/>
  <c r="CH87" i="1" s="1"/>
  <c r="CQ259" i="1"/>
  <c r="BZ259" i="1"/>
  <c r="CQ270" i="1"/>
  <c r="BZ270" i="1"/>
  <c r="AC45" i="1"/>
  <c r="AK46" i="1"/>
  <c r="CQ185" i="1"/>
  <c r="BZ185" i="1"/>
  <c r="BS450" i="3"/>
  <c r="BS478" i="1"/>
  <c r="AE48" i="1"/>
  <c r="AM48" i="1" s="1"/>
  <c r="AU48" i="1" s="1"/>
  <c r="AM49" i="1"/>
  <c r="AU49" i="1" s="1"/>
  <c r="AE59" i="1"/>
  <c r="AM60" i="1"/>
  <c r="AU60" i="1" s="1"/>
  <c r="AE65" i="1"/>
  <c r="AM65" i="1" s="1"/>
  <c r="AU65" i="1" s="1"/>
  <c r="AM66" i="1"/>
  <c r="AU66" i="1" s="1"/>
  <c r="AE68" i="1"/>
  <c r="AM68" i="1" s="1"/>
  <c r="AU68" i="1" s="1"/>
  <c r="AM69" i="1"/>
  <c r="AU69" i="1" s="1"/>
  <c r="AE71" i="1"/>
  <c r="AM71" i="1" s="1"/>
  <c r="AU71" i="1" s="1"/>
  <c r="AM72" i="1"/>
  <c r="AU72" i="1" s="1"/>
  <c r="AE62" i="1"/>
  <c r="AM62" i="1" s="1"/>
  <c r="AU62" i="1" s="1"/>
  <c r="AM63" i="1"/>
  <c r="AU63" i="1" s="1"/>
  <c r="AE74" i="1"/>
  <c r="AM74" i="1" s="1"/>
  <c r="AU74" i="1" s="1"/>
  <c r="AM75" i="1"/>
  <c r="AU75" i="1" s="1"/>
  <c r="AE77" i="1"/>
  <c r="AM77" i="1" s="1"/>
  <c r="AU77" i="1" s="1"/>
  <c r="AM78" i="1"/>
  <c r="AU78" i="1" s="1"/>
  <c r="AE98" i="1"/>
  <c r="AM98" i="1" s="1"/>
  <c r="AU98" i="1" s="1"/>
  <c r="AM99" i="1"/>
  <c r="AU99" i="1" s="1"/>
  <c r="AE103" i="1"/>
  <c r="AM104" i="1"/>
  <c r="AU104" i="1" s="1"/>
  <c r="AE107" i="1"/>
  <c r="AM107" i="1" s="1"/>
  <c r="AU107" i="1" s="1"/>
  <c r="AM108" i="1"/>
  <c r="AU108" i="1" s="1"/>
  <c r="AE110" i="1"/>
  <c r="AM110" i="1" s="1"/>
  <c r="AU110" i="1" s="1"/>
  <c r="AM111" i="1"/>
  <c r="AU111" i="1" s="1"/>
  <c r="AE114" i="1"/>
  <c r="AM115" i="1"/>
  <c r="AU115" i="1" s="1"/>
  <c r="AE126" i="1"/>
  <c r="AM127" i="1"/>
  <c r="AU127" i="1" s="1"/>
  <c r="AE132" i="1"/>
  <c r="AM132" i="1" s="1"/>
  <c r="AU132" i="1" s="1"/>
  <c r="AM133" i="1"/>
  <c r="AU133" i="1" s="1"/>
  <c r="AE136" i="1"/>
  <c r="AM137" i="1"/>
  <c r="AU137" i="1" s="1"/>
  <c r="AE139" i="1"/>
  <c r="AM139" i="1" s="1"/>
  <c r="AU139" i="1" s="1"/>
  <c r="AM140" i="1"/>
  <c r="AU140" i="1" s="1"/>
  <c r="AE145" i="1"/>
  <c r="AM146" i="1"/>
  <c r="AU146" i="1" s="1"/>
  <c r="AD151" i="1"/>
  <c r="AL152" i="1"/>
  <c r="AT152" i="1" s="1"/>
  <c r="AC155" i="1"/>
  <c r="W155" i="1" s="1"/>
  <c r="AK156" i="1"/>
  <c r="AD165" i="1"/>
  <c r="AL166" i="1"/>
  <c r="AT166" i="1" s="1"/>
  <c r="AE190" i="1"/>
  <c r="AM190" i="1" s="1"/>
  <c r="AU190" i="1" s="1"/>
  <c r="AM191" i="1"/>
  <c r="AU191" i="1" s="1"/>
  <c r="AE193" i="1"/>
  <c r="AM194" i="1"/>
  <c r="AU194" i="1" s="1"/>
  <c r="AE196" i="1"/>
  <c r="AM196" i="1" s="1"/>
  <c r="AU196" i="1" s="1"/>
  <c r="AM197" i="1"/>
  <c r="AU197" i="1" s="1"/>
  <c r="AE221" i="1"/>
  <c r="AM222" i="1"/>
  <c r="AU222" i="1" s="1"/>
  <c r="AB209" i="1"/>
  <c r="AJ210" i="1"/>
  <c r="AB218" i="1"/>
  <c r="AJ219" i="1"/>
  <c r="AB240" i="1"/>
  <c r="AJ241" i="1"/>
  <c r="AR241" i="1" s="1"/>
  <c r="AC305" i="1"/>
  <c r="AK306" i="1"/>
  <c r="AD299" i="1"/>
  <c r="AL300" i="1"/>
  <c r="AT300" i="1" s="1"/>
  <c r="AD309" i="1"/>
  <c r="AL310" i="1"/>
  <c r="AT310" i="1" s="1"/>
  <c r="AD339" i="1"/>
  <c r="AL340" i="1"/>
  <c r="AT340" i="1" s="1"/>
  <c r="AC312" i="1"/>
  <c r="AK313" i="1"/>
  <c r="AS313" i="1" s="1"/>
  <c r="AC315" i="1"/>
  <c r="AK316" i="1"/>
  <c r="AS316" i="1" s="1"/>
  <c r="AC318" i="1"/>
  <c r="AK319" i="1"/>
  <c r="AS319" i="1" s="1"/>
  <c r="AC321" i="1"/>
  <c r="AK322" i="1"/>
  <c r="AS322" i="1" s="1"/>
  <c r="AC324" i="1"/>
  <c r="AK325" i="1"/>
  <c r="AS325" i="1" s="1"/>
  <c r="AB348" i="1"/>
  <c r="AJ349" i="1"/>
  <c r="AR349" i="1" s="1"/>
  <c r="AC330" i="1"/>
  <c r="AK331" i="1"/>
  <c r="AE336" i="1"/>
  <c r="AM336" i="1" s="1"/>
  <c r="AU336" i="1" s="1"/>
  <c r="AM337" i="1"/>
  <c r="AU337" i="1" s="1"/>
  <c r="AB367" i="1"/>
  <c r="AJ368" i="1"/>
  <c r="AD401" i="1"/>
  <c r="AL402" i="1"/>
  <c r="AT402" i="1" s="1"/>
  <c r="AD406" i="1"/>
  <c r="X406" i="1" s="1"/>
  <c r="AL407" i="1"/>
  <c r="AT407" i="1" s="1"/>
  <c r="AD410" i="1"/>
  <c r="X410" i="1" s="1"/>
  <c r="AL411" i="1"/>
  <c r="AT411" i="1" s="1"/>
  <c r="AD416" i="1"/>
  <c r="AL417" i="1"/>
  <c r="AT417" i="1" s="1"/>
  <c r="AB442" i="1"/>
  <c r="AJ443" i="1"/>
  <c r="AR443" i="1" s="1"/>
  <c r="AW42" i="1"/>
  <c r="BE42" i="1" s="1"/>
  <c r="BE43" i="1"/>
  <c r="AW65" i="1"/>
  <c r="BE65" i="1" s="1"/>
  <c r="BE66" i="1"/>
  <c r="AW74" i="1"/>
  <c r="BE74" i="1" s="1"/>
  <c r="BE75" i="1"/>
  <c r="AW98" i="1"/>
  <c r="BE98" i="1" s="1"/>
  <c r="BE99" i="1"/>
  <c r="AW114" i="1"/>
  <c r="BE115" i="1"/>
  <c r="AW132" i="1"/>
  <c r="BE132" i="1" s="1"/>
  <c r="BE133" i="1"/>
  <c r="AW155" i="1"/>
  <c r="BE156" i="1"/>
  <c r="AW193" i="1"/>
  <c r="BE194" i="1"/>
  <c r="AW221" i="1"/>
  <c r="BE221" i="1" s="1"/>
  <c r="BE222" i="1"/>
  <c r="AW212" i="1"/>
  <c r="BE212" i="1" s="1"/>
  <c r="BE213" i="1"/>
  <c r="AW284" i="1"/>
  <c r="BE284" i="1" s="1"/>
  <c r="BE285" i="1"/>
  <c r="AW296" i="1"/>
  <c r="BE296" i="1" s="1"/>
  <c r="BE297" i="1"/>
  <c r="AW309" i="1"/>
  <c r="BE309" i="1" s="1"/>
  <c r="BE310" i="1"/>
  <c r="AW318" i="1"/>
  <c r="BE318" i="1" s="1"/>
  <c r="BE319" i="1"/>
  <c r="AW345" i="1"/>
  <c r="BE345" i="1" s="1"/>
  <c r="BE346" i="1"/>
  <c r="AW336" i="1"/>
  <c r="BE336" i="1" s="1"/>
  <c r="BE337" i="1"/>
  <c r="AW361" i="1"/>
  <c r="BE361" i="1" s="1"/>
  <c r="BE362" i="1"/>
  <c r="AW410" i="1"/>
  <c r="BE411" i="1"/>
  <c r="AW435" i="1"/>
  <c r="BE435" i="1" s="1"/>
  <c r="BE436" i="1"/>
  <c r="AW448" i="1"/>
  <c r="BE449" i="1"/>
  <c r="AW466" i="1"/>
  <c r="BE466" i="1" s="1"/>
  <c r="BE467" i="1"/>
  <c r="CQ34" i="1"/>
  <c r="BZ34" i="1"/>
  <c r="CH34" i="1" s="1"/>
  <c r="CQ92" i="1"/>
  <c r="BZ92" i="1"/>
  <c r="CH92" i="1" s="1"/>
  <c r="CQ245" i="1"/>
  <c r="BZ245" i="1"/>
  <c r="CQ262" i="1"/>
  <c r="BZ262" i="1"/>
  <c r="CQ272" i="1"/>
  <c r="BZ272" i="1"/>
  <c r="AD45" i="1"/>
  <c r="AL46" i="1"/>
  <c r="AT46" i="1" s="1"/>
  <c r="BH477" i="1"/>
  <c r="CA477" i="1"/>
  <c r="AE42" i="1"/>
  <c r="AM42" i="1" s="1"/>
  <c r="AU42" i="1" s="1"/>
  <c r="AM43" i="1"/>
  <c r="AU43" i="1" s="1"/>
  <c r="AD51" i="1"/>
  <c r="AL52" i="1"/>
  <c r="AT52" i="1" s="1"/>
  <c r="AE55" i="1"/>
  <c r="AM56" i="1"/>
  <c r="AU56" i="1" s="1"/>
  <c r="AE148" i="1"/>
  <c r="AM148" i="1" s="1"/>
  <c r="AU148" i="1" s="1"/>
  <c r="AM149" i="1"/>
  <c r="AU149" i="1" s="1"/>
  <c r="AE151" i="1"/>
  <c r="AM151" i="1" s="1"/>
  <c r="AU151" i="1" s="1"/>
  <c r="AM152" i="1"/>
  <c r="AU152" i="1" s="1"/>
  <c r="AD155" i="1"/>
  <c r="X155" i="1" s="1"/>
  <c r="AL156" i="1"/>
  <c r="AT156" i="1" s="1"/>
  <c r="AB159" i="1"/>
  <c r="AJ160" i="1"/>
  <c r="AE165" i="1"/>
  <c r="AE158" i="1" s="1"/>
  <c r="AM166" i="1"/>
  <c r="AU166" i="1" s="1"/>
  <c r="AC228" i="1"/>
  <c r="W228" i="1" s="1"/>
  <c r="AK229" i="1"/>
  <c r="AS229" i="1" s="1"/>
  <c r="AD237" i="1"/>
  <c r="AL238" i="1"/>
  <c r="AT238" i="1" s="1"/>
  <c r="AC240" i="1"/>
  <c r="AK241" i="1"/>
  <c r="AS241" i="1" s="1"/>
  <c r="AC244" i="1"/>
  <c r="AC243" i="1" s="1"/>
  <c r="AK245" i="1"/>
  <c r="AS245" i="1" s="1"/>
  <c r="AC249" i="1"/>
  <c r="AK250" i="1"/>
  <c r="AS250" i="1" s="1"/>
  <c r="AC266" i="1"/>
  <c r="AK267" i="1"/>
  <c r="AS267" i="1" s="1"/>
  <c r="AC274" i="1"/>
  <c r="AK275" i="1"/>
  <c r="AD281" i="1"/>
  <c r="AL282" i="1"/>
  <c r="AT282" i="1" s="1"/>
  <c r="AC284" i="1"/>
  <c r="AK285" i="1"/>
  <c r="AS285" i="1" s="1"/>
  <c r="AC287" i="1"/>
  <c r="AK288" i="1"/>
  <c r="AS288" i="1" s="1"/>
  <c r="AC290" i="1"/>
  <c r="AK291" i="1"/>
  <c r="AS291" i="1" s="1"/>
  <c r="AC293" i="1"/>
  <c r="AK294" i="1"/>
  <c r="AS294" i="1" s="1"/>
  <c r="AC296" i="1"/>
  <c r="AK297" i="1"/>
  <c r="AS297" i="1" s="1"/>
  <c r="AE299" i="1"/>
  <c r="AM299" i="1" s="1"/>
  <c r="AU299" i="1" s="1"/>
  <c r="AM300" i="1"/>
  <c r="AU300" i="1" s="1"/>
  <c r="AE309" i="1"/>
  <c r="AM309" i="1" s="1"/>
  <c r="AU309" i="1" s="1"/>
  <c r="AM310" i="1"/>
  <c r="AU310" i="1" s="1"/>
  <c r="AE339" i="1"/>
  <c r="AM339" i="1" s="1"/>
  <c r="AU339" i="1" s="1"/>
  <c r="AM340" i="1"/>
  <c r="AU340" i="1" s="1"/>
  <c r="AE312" i="1"/>
  <c r="AM312" i="1" s="1"/>
  <c r="AU312" i="1" s="1"/>
  <c r="AM313" i="1"/>
  <c r="AU313" i="1" s="1"/>
  <c r="AE315" i="1"/>
  <c r="AM315" i="1" s="1"/>
  <c r="AU315" i="1" s="1"/>
  <c r="AM316" i="1"/>
  <c r="AU316" i="1" s="1"/>
  <c r="AE318" i="1"/>
  <c r="AM318" i="1" s="1"/>
  <c r="AU318" i="1" s="1"/>
  <c r="AM319" i="1"/>
  <c r="AU319" i="1" s="1"/>
  <c r="AE321" i="1"/>
  <c r="AM321" i="1" s="1"/>
  <c r="AU321" i="1" s="1"/>
  <c r="AM322" i="1"/>
  <c r="AU322" i="1" s="1"/>
  <c r="AE324" i="1"/>
  <c r="AM324" i="1" s="1"/>
  <c r="AU324" i="1" s="1"/>
  <c r="AM325" i="1"/>
  <c r="AU325" i="1" s="1"/>
  <c r="AC327" i="1"/>
  <c r="AK328" i="1"/>
  <c r="AS328" i="1" s="1"/>
  <c r="AC348" i="1"/>
  <c r="AK349" i="1"/>
  <c r="AS349" i="1" s="1"/>
  <c r="AB351" i="1"/>
  <c r="AJ352" i="1"/>
  <c r="AE406" i="1"/>
  <c r="AM407" i="1"/>
  <c r="AU407" i="1" s="1"/>
  <c r="AE410" i="1"/>
  <c r="AM411" i="1"/>
  <c r="AU411" i="1" s="1"/>
  <c r="AE416" i="1"/>
  <c r="AM416" i="1" s="1"/>
  <c r="AU416" i="1" s="1"/>
  <c r="AM417" i="1"/>
  <c r="AU417" i="1" s="1"/>
  <c r="AD420" i="1"/>
  <c r="AL421" i="1"/>
  <c r="AT421" i="1" s="1"/>
  <c r="AD424" i="1"/>
  <c r="AD423" i="1" s="1"/>
  <c r="AL425" i="1"/>
  <c r="AT425" i="1" s="1"/>
  <c r="AC430" i="1"/>
  <c r="AK431" i="1"/>
  <c r="AC435" i="1"/>
  <c r="AK436" i="1"/>
  <c r="AS436" i="1" s="1"/>
  <c r="AC439" i="1"/>
  <c r="W439" i="1" s="1"/>
  <c r="AK440" i="1"/>
  <c r="AS440" i="1" s="1"/>
  <c r="AC442" i="1"/>
  <c r="AK443" i="1"/>
  <c r="AS443" i="1" s="1"/>
  <c r="AD448" i="1"/>
  <c r="X448" i="1" s="1"/>
  <c r="AL449" i="1"/>
  <c r="AT449" i="1" s="1"/>
  <c r="AC452" i="1"/>
  <c r="W452" i="1" s="1"/>
  <c r="AK453" i="1"/>
  <c r="AS453" i="1" s="1"/>
  <c r="AC466" i="1"/>
  <c r="AK467" i="1"/>
  <c r="AS467" i="1" s="1"/>
  <c r="AC469" i="1"/>
  <c r="AK470" i="1"/>
  <c r="AS470" i="1" s="1"/>
  <c r="AC472" i="1"/>
  <c r="AK473" i="1"/>
  <c r="AS473" i="1" s="1"/>
  <c r="AW48" i="1"/>
  <c r="BE48" i="1" s="1"/>
  <c r="BE49" i="1"/>
  <c r="AW68" i="1"/>
  <c r="BE68" i="1" s="1"/>
  <c r="BE69" i="1"/>
  <c r="AW103" i="1"/>
  <c r="BE104" i="1"/>
  <c r="AW136" i="1"/>
  <c r="BE137" i="1"/>
  <c r="AW148" i="1"/>
  <c r="BE148" i="1" s="1"/>
  <c r="BE149" i="1"/>
  <c r="AW159" i="1"/>
  <c r="BE160" i="1"/>
  <c r="AW196" i="1"/>
  <c r="BE196" i="1" s="1"/>
  <c r="BE197" i="1"/>
  <c r="AW218" i="1"/>
  <c r="BE218" i="1" s="1"/>
  <c r="BE219" i="1"/>
  <c r="AW237" i="1"/>
  <c r="BE237" i="1" s="1"/>
  <c r="BE238" i="1"/>
  <c r="AW244" i="1"/>
  <c r="BE245" i="1"/>
  <c r="AW287" i="1"/>
  <c r="BE287" i="1" s="1"/>
  <c r="BE288" i="1"/>
  <c r="AW302" i="1"/>
  <c r="BE302" i="1" s="1"/>
  <c r="BE303" i="1"/>
  <c r="AW321" i="1"/>
  <c r="BE321" i="1" s="1"/>
  <c r="BE322" i="1"/>
  <c r="AW348" i="1"/>
  <c r="BE348" i="1" s="1"/>
  <c r="BE349" i="1"/>
  <c r="AW351" i="1"/>
  <c r="BE351" i="1" s="1"/>
  <c r="BE352" i="1"/>
  <c r="AW367" i="1"/>
  <c r="BE367" i="1" s="1"/>
  <c r="BE368" i="1"/>
  <c r="AW416" i="1"/>
  <c r="BE416" i="1" s="1"/>
  <c r="BE417" i="1"/>
  <c r="AW424" i="1"/>
  <c r="BE425" i="1"/>
  <c r="AW439" i="1"/>
  <c r="BE440" i="1"/>
  <c r="AW452" i="1"/>
  <c r="BE453" i="1"/>
  <c r="AW469" i="1"/>
  <c r="BE469" i="1" s="1"/>
  <c r="BE470" i="1"/>
  <c r="CQ36" i="1"/>
  <c r="BZ36" i="1"/>
  <c r="CH36" i="1" s="1"/>
  <c r="CQ83" i="1"/>
  <c r="CQ481" i="1" s="1"/>
  <c r="BZ83" i="1"/>
  <c r="CQ200" i="1"/>
  <c r="BZ200" i="1"/>
  <c r="CQ207" i="1"/>
  <c r="BZ207" i="1"/>
  <c r="CQ250" i="1"/>
  <c r="BZ250" i="1"/>
  <c r="CQ264" i="1"/>
  <c r="BZ264" i="1"/>
  <c r="AE45" i="1"/>
  <c r="AM45" i="1" s="1"/>
  <c r="AU45" i="1" s="1"/>
  <c r="AM46" i="1"/>
  <c r="AU46" i="1" s="1"/>
  <c r="AK185" i="1"/>
  <c r="AE168" i="1"/>
  <c r="AM168" i="1" s="1"/>
  <c r="AU168" i="1" s="1"/>
  <c r="AD212" i="1"/>
  <c r="AL213" i="1"/>
  <c r="AT213" i="1" s="1"/>
  <c r="AD370" i="1"/>
  <c r="AL371" i="1"/>
  <c r="AT371" i="1" s="1"/>
  <c r="AD82" i="1"/>
  <c r="X82" i="1" s="1"/>
  <c r="AB312" i="1"/>
  <c r="AB391" i="1"/>
  <c r="AB420" i="1"/>
  <c r="AB299" i="1"/>
  <c r="CQ368" i="1"/>
  <c r="CR368" i="1"/>
  <c r="AB380" i="1"/>
  <c r="CQ316" i="1"/>
  <c r="CR316" i="1"/>
  <c r="AB358" i="1"/>
  <c r="AB30" i="1"/>
  <c r="AD72" i="1"/>
  <c r="X72" i="1" s="1"/>
  <c r="AB136" i="1"/>
  <c r="AB145" i="1"/>
  <c r="AB151" i="1"/>
  <c r="AB190" i="1"/>
  <c r="AB237" i="1"/>
  <c r="AB244" i="1"/>
  <c r="AB243" i="1" s="1"/>
  <c r="AB249" i="1"/>
  <c r="AB315" i="1"/>
  <c r="AB318" i="1"/>
  <c r="AB321" i="1"/>
  <c r="AB324" i="1"/>
  <c r="AD293" i="3"/>
  <c r="AD292" i="3" s="1"/>
  <c r="AD291" i="3" s="1"/>
  <c r="AB376" i="1"/>
  <c r="AD392" i="1"/>
  <c r="X392" i="1" s="1"/>
  <c r="AB406" i="1"/>
  <c r="AB410" i="1"/>
  <c r="AB48" i="1"/>
  <c r="AB193" i="1"/>
  <c r="AB274" i="1"/>
  <c r="AB281" i="1"/>
  <c r="AB284" i="1"/>
  <c r="AB302" i="1"/>
  <c r="AB309" i="1"/>
  <c r="AB339" i="1"/>
  <c r="AB361" i="1"/>
  <c r="AB416" i="1"/>
  <c r="AB51" i="1"/>
  <c r="AB55" i="1"/>
  <c r="AB59" i="1"/>
  <c r="AB65" i="1"/>
  <c r="AB68" i="1"/>
  <c r="AB71" i="1"/>
  <c r="AD137" i="1"/>
  <c r="X137" i="1" s="1"/>
  <c r="AB204" i="1"/>
  <c r="AB266" i="1"/>
  <c r="AB45" i="1"/>
  <c r="AB42" i="1"/>
  <c r="AD49" i="1"/>
  <c r="X49" i="1" s="1"/>
  <c r="AB62" i="1"/>
  <c r="AB74" i="1"/>
  <c r="AB77" i="1"/>
  <c r="AB91" i="1"/>
  <c r="AB98" i="1"/>
  <c r="AB103" i="1"/>
  <c r="AB107" i="1"/>
  <c r="AB110" i="1"/>
  <c r="AB114" i="1"/>
  <c r="AB126" i="1"/>
  <c r="AB132" i="1"/>
  <c r="AD194" i="1"/>
  <c r="X194" i="1" s="1"/>
  <c r="AB196" i="1"/>
  <c r="AB199" i="1"/>
  <c r="AB212" i="1"/>
  <c r="AB228" i="1"/>
  <c r="AB287" i="1"/>
  <c r="AB290" i="1"/>
  <c r="AB293" i="1"/>
  <c r="AB296" i="1"/>
  <c r="AB305" i="1"/>
  <c r="AB327" i="1"/>
  <c r="AB336" i="1"/>
  <c r="AB355" i="1"/>
  <c r="AD290" i="3"/>
  <c r="AD289" i="3" s="1"/>
  <c r="AD288" i="3" s="1"/>
  <c r="AB370" i="1"/>
  <c r="AC421" i="1"/>
  <c r="W421" i="1" s="1"/>
  <c r="AB424" i="1"/>
  <c r="AB423" i="1" s="1"/>
  <c r="AB435" i="1"/>
  <c r="AB439" i="1"/>
  <c r="AB448" i="1"/>
  <c r="AJ448" i="1" s="1"/>
  <c r="AR448" i="1" s="1"/>
  <c r="AB452" i="1"/>
  <c r="AB466" i="1"/>
  <c r="AB469" i="1"/>
  <c r="AB472" i="1"/>
  <c r="AD54" i="3"/>
  <c r="AD53" i="3" s="1"/>
  <c r="AD52" i="3" s="1"/>
  <c r="AD167" i="3"/>
  <c r="AD166" i="3" s="1"/>
  <c r="AD165" i="3" s="1"/>
  <c r="AD352" i="3"/>
  <c r="AD351" i="3" s="1"/>
  <c r="AD431" i="3"/>
  <c r="AD430" i="3" s="1"/>
  <c r="AD429" i="3" s="1"/>
  <c r="AC401" i="3"/>
  <c r="AD10" i="3"/>
  <c r="AD12" i="3"/>
  <c r="AD11" i="3" s="1"/>
  <c r="AW430" i="1"/>
  <c r="AD170" i="3"/>
  <c r="AD169" i="3" s="1"/>
  <c r="AD168" i="3" s="1"/>
  <c r="AD372" i="3"/>
  <c r="AD371" i="3" s="1"/>
  <c r="AD370" i="3" s="1"/>
  <c r="AD421" i="3"/>
  <c r="AD420" i="3" s="1"/>
  <c r="AD423" i="3"/>
  <c r="AD422" i="3" s="1"/>
  <c r="AD229" i="3"/>
  <c r="AD228" i="3" s="1"/>
  <c r="AD227" i="3" s="1"/>
  <c r="AC402" i="3"/>
  <c r="AD99" i="3"/>
  <c r="AD98" i="3" s="1"/>
  <c r="AD97" i="3" s="1"/>
  <c r="AD126" i="3"/>
  <c r="AD125" i="3" s="1"/>
  <c r="AD138" i="3"/>
  <c r="AD137" i="3" s="1"/>
  <c r="AD136" i="3" s="1"/>
  <c r="AD141" i="3"/>
  <c r="AD140" i="3" s="1"/>
  <c r="AD139" i="3" s="1"/>
  <c r="AB261" i="1"/>
  <c r="AD267" i="1"/>
  <c r="X267" i="1" s="1"/>
  <c r="AD241" i="3"/>
  <c r="AD240" i="3" s="1"/>
  <c r="AD239" i="3" s="1"/>
  <c r="AD323" i="3"/>
  <c r="AD322" i="3" s="1"/>
  <c r="AD321" i="3" s="1"/>
  <c r="AC405" i="3"/>
  <c r="AC404" i="3" s="1"/>
  <c r="AC403" i="3" s="1"/>
  <c r="AD459" i="1"/>
  <c r="AD51" i="3"/>
  <c r="AD50" i="3" s="1"/>
  <c r="AD49" i="3" s="1"/>
  <c r="AD39" i="3"/>
  <c r="AD38" i="3" s="1"/>
  <c r="AD140" i="1"/>
  <c r="X140" i="1" s="1"/>
  <c r="AD344" i="3"/>
  <c r="AD343" i="3" s="1"/>
  <c r="AD342" i="3" s="1"/>
  <c r="AD222" i="1"/>
  <c r="X222" i="1" s="1"/>
  <c r="AD381" i="3"/>
  <c r="AD380" i="3" s="1"/>
  <c r="AD379" i="3" s="1"/>
  <c r="AD378" i="3" s="1"/>
  <c r="AD257" i="1"/>
  <c r="X257" i="1" s="1"/>
  <c r="AD313" i="1"/>
  <c r="X313" i="1" s="1"/>
  <c r="AC333" i="3"/>
  <c r="AC332" i="3" s="1"/>
  <c r="AC331" i="3" s="1"/>
  <c r="AC315" i="3" s="1"/>
  <c r="AB256" i="1"/>
  <c r="AC269" i="1"/>
  <c r="AC261" i="1"/>
  <c r="AW261" i="1"/>
  <c r="BE261" i="1" s="1"/>
  <c r="BR249" i="1"/>
  <c r="BR339" i="1"/>
  <c r="BZ339" i="1" s="1"/>
  <c r="CQ173" i="1"/>
  <c r="AC56" i="1"/>
  <c r="W56" i="1" s="1"/>
  <c r="AC61" i="3"/>
  <c r="AC60" i="3" s="1"/>
  <c r="AC59" i="3" s="1"/>
  <c r="AC58" i="3" s="1"/>
  <c r="AC78" i="1"/>
  <c r="W78" i="1" s="1"/>
  <c r="AC105" i="3"/>
  <c r="AC104" i="3" s="1"/>
  <c r="AC103" i="3" s="1"/>
  <c r="AE83" i="1"/>
  <c r="AE113" i="3"/>
  <c r="AE112" i="3" s="1"/>
  <c r="AE85" i="1"/>
  <c r="AM85" i="1" s="1"/>
  <c r="AE115" i="3"/>
  <c r="AE114" i="3" s="1"/>
  <c r="AC87" i="1"/>
  <c r="W87" i="1" s="1"/>
  <c r="AC117" i="3"/>
  <c r="AC116" i="3" s="1"/>
  <c r="AC111" i="3" s="1"/>
  <c r="AC110" i="3" s="1"/>
  <c r="AC109" i="3" s="1"/>
  <c r="AD92" i="1"/>
  <c r="AD122" i="3"/>
  <c r="AD121" i="3" s="1"/>
  <c r="AD94" i="1"/>
  <c r="AD124" i="3"/>
  <c r="AD123" i="3" s="1"/>
  <c r="AD127" i="1"/>
  <c r="X127" i="1" s="1"/>
  <c r="AD157" i="3"/>
  <c r="AD156" i="3" s="1"/>
  <c r="AD155" i="3" s="1"/>
  <c r="AD197" i="1"/>
  <c r="X197" i="1" s="1"/>
  <c r="AD347" i="3"/>
  <c r="AD346" i="3" s="1"/>
  <c r="AD345" i="3" s="1"/>
  <c r="AD200" i="1"/>
  <c r="AD350" i="3"/>
  <c r="AD349" i="3" s="1"/>
  <c r="AD285" i="1"/>
  <c r="X285" i="1" s="1"/>
  <c r="AD204" i="3"/>
  <c r="AD203" i="3" s="1"/>
  <c r="AD202" i="3" s="1"/>
  <c r="AD294" i="1"/>
  <c r="X294" i="1" s="1"/>
  <c r="AD210" i="3"/>
  <c r="AD209" i="3" s="1"/>
  <c r="AD208" i="3" s="1"/>
  <c r="AD322" i="1"/>
  <c r="X322" i="1" s="1"/>
  <c r="AD238" i="3"/>
  <c r="AD237" i="3" s="1"/>
  <c r="AD236" i="3" s="1"/>
  <c r="AD325" i="1"/>
  <c r="X325" i="1" s="1"/>
  <c r="AC411" i="1"/>
  <c r="W411" i="1" s="1"/>
  <c r="AC395" i="3"/>
  <c r="AC394" i="3" s="1"/>
  <c r="AC393" i="3" s="1"/>
  <c r="AC425" i="1"/>
  <c r="W425" i="1" s="1"/>
  <c r="AC409" i="3"/>
  <c r="AC408" i="3" s="1"/>
  <c r="AC407" i="3" s="1"/>
  <c r="AC406" i="3" s="1"/>
  <c r="AD440" i="1"/>
  <c r="X440" i="1" s="1"/>
  <c r="AD83" i="3"/>
  <c r="AD82" i="3" s="1"/>
  <c r="AD81" i="3" s="1"/>
  <c r="AD80" i="3" s="1"/>
  <c r="BR48" i="1"/>
  <c r="CQ49" i="1"/>
  <c r="BR68" i="1"/>
  <c r="CQ69" i="1"/>
  <c r="BR77" i="1"/>
  <c r="CQ78" i="1"/>
  <c r="BR103" i="1"/>
  <c r="BZ103" i="1" s="1"/>
  <c r="CQ104" i="1"/>
  <c r="BR136" i="1"/>
  <c r="CQ137" i="1"/>
  <c r="BR148" i="1"/>
  <c r="CQ149" i="1"/>
  <c r="BR159" i="1"/>
  <c r="CQ160" i="1"/>
  <c r="BR196" i="1"/>
  <c r="CQ197" i="1"/>
  <c r="BR204" i="1"/>
  <c r="CQ205" i="1"/>
  <c r="BR218" i="1"/>
  <c r="CQ219" i="1"/>
  <c r="BR237" i="1"/>
  <c r="CQ238" i="1"/>
  <c r="BR244" i="1"/>
  <c r="BR243" i="1" s="1"/>
  <c r="BR256" i="1"/>
  <c r="CQ257" i="1"/>
  <c r="BR266" i="1"/>
  <c r="CQ267" i="1"/>
  <c r="BR281" i="1"/>
  <c r="BZ281" i="1" s="1"/>
  <c r="BR293" i="1"/>
  <c r="BZ293" i="1" s="1"/>
  <c r="BR299" i="1"/>
  <c r="BZ299" i="1" s="1"/>
  <c r="BR312" i="1"/>
  <c r="BZ312" i="1" s="1"/>
  <c r="BR324" i="1"/>
  <c r="BZ324" i="1" s="1"/>
  <c r="BR330" i="1"/>
  <c r="BZ330" i="1" s="1"/>
  <c r="BR355" i="1"/>
  <c r="BR370" i="1"/>
  <c r="BZ370" i="1" s="1"/>
  <c r="BR416" i="1"/>
  <c r="BZ416" i="1" s="1"/>
  <c r="BR424" i="1"/>
  <c r="BR439" i="1"/>
  <c r="BZ439" i="1" s="1"/>
  <c r="BR452" i="1"/>
  <c r="BZ452" i="1" s="1"/>
  <c r="BR469" i="1"/>
  <c r="BZ469" i="1" s="1"/>
  <c r="AD36" i="1"/>
  <c r="AD41" i="3"/>
  <c r="AD40" i="3" s="1"/>
  <c r="AD40" i="1"/>
  <c r="AD45" i="3"/>
  <c r="AD44" i="3" s="1"/>
  <c r="AD43" i="1"/>
  <c r="X43" i="1" s="1"/>
  <c r="AD48" i="3"/>
  <c r="AD47" i="3" s="1"/>
  <c r="AD46" i="3" s="1"/>
  <c r="AC60" i="1"/>
  <c r="W60" i="1" s="1"/>
  <c r="AC87" i="3"/>
  <c r="AC86" i="3" s="1"/>
  <c r="AC85" i="3" s="1"/>
  <c r="AD66" i="1"/>
  <c r="X66" i="1" s="1"/>
  <c r="AD93" i="3"/>
  <c r="AD92" i="3" s="1"/>
  <c r="AD91" i="3" s="1"/>
  <c r="AD146" i="1"/>
  <c r="X146" i="1" s="1"/>
  <c r="AD176" i="3"/>
  <c r="AD175" i="3" s="1"/>
  <c r="AD174" i="3" s="1"/>
  <c r="AC191" i="1"/>
  <c r="W191" i="1" s="1"/>
  <c r="AC341" i="3"/>
  <c r="AC340" i="3" s="1"/>
  <c r="AC339" i="3" s="1"/>
  <c r="AC335" i="3" s="1"/>
  <c r="AD245" i="1"/>
  <c r="X245" i="1" s="1"/>
  <c r="AD412" i="3"/>
  <c r="AD411" i="3" s="1"/>
  <c r="AD410" i="3" s="1"/>
  <c r="AD406" i="3" s="1"/>
  <c r="AC300" i="1"/>
  <c r="W300" i="1" s="1"/>
  <c r="AC216" i="3"/>
  <c r="AC215" i="3" s="1"/>
  <c r="AC214" i="3" s="1"/>
  <c r="AD316" i="1"/>
  <c r="X316" i="1" s="1"/>
  <c r="AD232" i="3"/>
  <c r="AD231" i="3" s="1"/>
  <c r="AD230" i="3" s="1"/>
  <c r="AC377" i="1"/>
  <c r="W377" i="1" s="1"/>
  <c r="AC308" i="3"/>
  <c r="AC307" i="3" s="1"/>
  <c r="AC306" i="3" s="1"/>
  <c r="AC269" i="3" s="1"/>
  <c r="AD381" i="1"/>
  <c r="AD312" i="3"/>
  <c r="AD311" i="3" s="1"/>
  <c r="AD383" i="1"/>
  <c r="AD314" i="3"/>
  <c r="AD313" i="3" s="1"/>
  <c r="AD431" i="1"/>
  <c r="AD65" i="3"/>
  <c r="AD64" i="3" s="1"/>
  <c r="AD433" i="1"/>
  <c r="AD67" i="3"/>
  <c r="AD66" i="3" s="1"/>
  <c r="AC449" i="1"/>
  <c r="W449" i="1" s="1"/>
  <c r="AC444" i="3"/>
  <c r="AC443" i="3" s="1"/>
  <c r="AC442" i="3" s="1"/>
  <c r="AC441" i="3" s="1"/>
  <c r="AC440" i="3" s="1"/>
  <c r="AD467" i="1"/>
  <c r="X467" i="1" s="1"/>
  <c r="AD73" i="3"/>
  <c r="AD72" i="3" s="1"/>
  <c r="AD71" i="3" s="1"/>
  <c r="BR51" i="1"/>
  <c r="CQ52" i="1"/>
  <c r="BR71" i="1"/>
  <c r="CQ72" i="1"/>
  <c r="BR91" i="1"/>
  <c r="CQ94" i="1"/>
  <c r="BR107" i="1"/>
  <c r="CQ108" i="1"/>
  <c r="BR139" i="1"/>
  <c r="CQ140" i="1"/>
  <c r="BR151" i="1"/>
  <c r="CQ152" i="1"/>
  <c r="BR165" i="1"/>
  <c r="CQ166" i="1"/>
  <c r="BR228" i="1"/>
  <c r="BZ228" i="1" s="1"/>
  <c r="CQ229" i="1"/>
  <c r="BR240" i="1"/>
  <c r="CQ241" i="1"/>
  <c r="BR284" i="1"/>
  <c r="BZ284" i="1" s="1"/>
  <c r="BR296" i="1"/>
  <c r="BZ296" i="1" s="1"/>
  <c r="BR309" i="1"/>
  <c r="BZ309" i="1" s="1"/>
  <c r="BR315" i="1"/>
  <c r="BZ315" i="1" s="1"/>
  <c r="BR327" i="1"/>
  <c r="BZ327" i="1" s="1"/>
  <c r="BR333" i="1"/>
  <c r="BZ333" i="1" s="1"/>
  <c r="BR358" i="1"/>
  <c r="BZ358" i="1" s="1"/>
  <c r="BR376" i="1"/>
  <c r="BZ376" i="1" s="1"/>
  <c r="BR391" i="1"/>
  <c r="BR401" i="1"/>
  <c r="BZ401" i="1" s="1"/>
  <c r="BR420" i="1"/>
  <c r="BZ420" i="1" s="1"/>
  <c r="BR442" i="1"/>
  <c r="BZ442" i="1" s="1"/>
  <c r="BR472" i="1"/>
  <c r="BZ472" i="1" s="1"/>
  <c r="AD69" i="1"/>
  <c r="X69" i="1" s="1"/>
  <c r="AD96" i="3"/>
  <c r="AD95" i="3" s="1"/>
  <c r="AD94" i="3" s="1"/>
  <c r="AC104" i="1"/>
  <c r="W104" i="1" s="1"/>
  <c r="AC134" i="3"/>
  <c r="AC133" i="3" s="1"/>
  <c r="AC132" i="3" s="1"/>
  <c r="AC131" i="3" s="1"/>
  <c r="AD111" i="1"/>
  <c r="X111" i="1" s="1"/>
  <c r="AD115" i="1"/>
  <c r="X115" i="1" s="1"/>
  <c r="AD145" i="3"/>
  <c r="AD144" i="3" s="1"/>
  <c r="AD143" i="3" s="1"/>
  <c r="AD142" i="3" s="1"/>
  <c r="AD133" i="1"/>
  <c r="X133" i="1" s="1"/>
  <c r="AD163" i="3"/>
  <c r="AD162" i="3" s="1"/>
  <c r="AD161" i="3" s="1"/>
  <c r="AD229" i="1"/>
  <c r="X229" i="1" s="1"/>
  <c r="AD376" i="3"/>
  <c r="AD375" i="3" s="1"/>
  <c r="AD374" i="3" s="1"/>
  <c r="AD373" i="3" s="1"/>
  <c r="AD250" i="1"/>
  <c r="X250" i="1" s="1"/>
  <c r="AD297" i="1"/>
  <c r="X297" i="1" s="1"/>
  <c r="AD213" i="3"/>
  <c r="AD212" i="3" s="1"/>
  <c r="AD211" i="3" s="1"/>
  <c r="AC310" i="1"/>
  <c r="W310" i="1" s="1"/>
  <c r="AC226" i="3"/>
  <c r="AC225" i="3" s="1"/>
  <c r="AC224" i="3" s="1"/>
  <c r="AD319" i="1"/>
  <c r="X319" i="1" s="1"/>
  <c r="AD235" i="3"/>
  <c r="AD234" i="3" s="1"/>
  <c r="AD233" i="3" s="1"/>
  <c r="AC337" i="1"/>
  <c r="W337" i="1" s="1"/>
  <c r="AC253" i="3"/>
  <c r="AC252" i="3" s="1"/>
  <c r="AC251" i="3" s="1"/>
  <c r="AC407" i="1"/>
  <c r="W407" i="1" s="1"/>
  <c r="AC385" i="3"/>
  <c r="AC384" i="3" s="1"/>
  <c r="AC383" i="3" s="1"/>
  <c r="AC382" i="3" s="1"/>
  <c r="AE436" i="1"/>
  <c r="AE70" i="3"/>
  <c r="AE69" i="3" s="1"/>
  <c r="AE68" i="3" s="1"/>
  <c r="AD453" i="1"/>
  <c r="X453" i="1" s="1"/>
  <c r="AD448" i="3"/>
  <c r="AD447" i="3" s="1"/>
  <c r="AD446" i="3" s="1"/>
  <c r="AD445" i="3" s="1"/>
  <c r="AD440" i="3" s="1"/>
  <c r="AD461" i="1"/>
  <c r="X461" i="1" s="1"/>
  <c r="AD470" i="1"/>
  <c r="X470" i="1" s="1"/>
  <c r="AD76" i="3"/>
  <c r="AD75" i="3" s="1"/>
  <c r="AD74" i="3" s="1"/>
  <c r="BR55" i="1"/>
  <c r="BZ55" i="1" s="1"/>
  <c r="CH55" i="1" s="1"/>
  <c r="CQ56" i="1"/>
  <c r="BR59" i="1"/>
  <c r="CQ60" i="1"/>
  <c r="BR62" i="1"/>
  <c r="CQ63" i="1"/>
  <c r="BR110" i="1"/>
  <c r="CQ111" i="1"/>
  <c r="BR126" i="1"/>
  <c r="CQ127" i="1"/>
  <c r="BR145" i="1"/>
  <c r="CQ146" i="1"/>
  <c r="BR190" i="1"/>
  <c r="CQ191" i="1"/>
  <c r="BR209" i="1"/>
  <c r="CQ210" i="1"/>
  <c r="BR233" i="1"/>
  <c r="BZ233" i="1" s="1"/>
  <c r="CQ234" i="1"/>
  <c r="BR287" i="1"/>
  <c r="BZ287" i="1" s="1"/>
  <c r="BR302" i="1"/>
  <c r="BZ302" i="1" s="1"/>
  <c r="BR318" i="1"/>
  <c r="BZ318" i="1" s="1"/>
  <c r="BR345" i="1"/>
  <c r="BZ345" i="1" s="1"/>
  <c r="BR336" i="1"/>
  <c r="BZ336" i="1" s="1"/>
  <c r="BR361" i="1"/>
  <c r="BZ361" i="1" s="1"/>
  <c r="BR380" i="1"/>
  <c r="BZ380" i="1" s="1"/>
  <c r="BR406" i="1"/>
  <c r="BZ406" i="1" s="1"/>
  <c r="AD31" i="1"/>
  <c r="AD30" i="1" s="1"/>
  <c r="AD36" i="3"/>
  <c r="AD35" i="3" s="1"/>
  <c r="AD34" i="3" s="1"/>
  <c r="AD34" i="1"/>
  <c r="X34" i="1" s="1"/>
  <c r="AE52" i="1"/>
  <c r="AE57" i="3"/>
  <c r="AE56" i="3" s="1"/>
  <c r="AE55" i="3" s="1"/>
  <c r="AE13" i="3" s="1"/>
  <c r="AD63" i="1"/>
  <c r="X63" i="1" s="1"/>
  <c r="AD90" i="3"/>
  <c r="AD89" i="3" s="1"/>
  <c r="AD88" i="3" s="1"/>
  <c r="AD75" i="1"/>
  <c r="X75" i="1" s="1"/>
  <c r="AD102" i="3"/>
  <c r="AD101" i="3" s="1"/>
  <c r="AD100" i="3" s="1"/>
  <c r="AE91" i="1"/>
  <c r="AD96" i="1"/>
  <c r="AD99" i="1"/>
  <c r="X99" i="1" s="1"/>
  <c r="AD129" i="3"/>
  <c r="AD128" i="3" s="1"/>
  <c r="AD127" i="3" s="1"/>
  <c r="AD108" i="1"/>
  <c r="X108" i="1" s="1"/>
  <c r="AD202" i="1"/>
  <c r="X202" i="1" s="1"/>
  <c r="AE205" i="1"/>
  <c r="AM205" i="1" s="1"/>
  <c r="AU205" i="1" s="1"/>
  <c r="AE355" i="3"/>
  <c r="AE354" i="3" s="1"/>
  <c r="AE207" i="1"/>
  <c r="AM207" i="1" s="1"/>
  <c r="AE357" i="3"/>
  <c r="AE356" i="3" s="1"/>
  <c r="AC238" i="1"/>
  <c r="W238" i="1" s="1"/>
  <c r="AC389" i="3"/>
  <c r="AC388" i="3" s="1"/>
  <c r="AC387" i="3" s="1"/>
  <c r="AD259" i="1"/>
  <c r="AD262" i="1"/>
  <c r="AD426" i="3"/>
  <c r="AD425" i="3" s="1"/>
  <c r="AD264" i="1"/>
  <c r="AD428" i="3"/>
  <c r="AD427" i="3" s="1"/>
  <c r="AE270" i="1"/>
  <c r="AM270" i="1" s="1"/>
  <c r="AE434" i="3"/>
  <c r="AE433" i="3" s="1"/>
  <c r="AE272" i="1"/>
  <c r="AM272" i="1" s="1"/>
  <c r="AE436" i="3"/>
  <c r="AE435" i="3" s="1"/>
  <c r="AC282" i="1"/>
  <c r="W282" i="1" s="1"/>
  <c r="AC201" i="3"/>
  <c r="AC200" i="3" s="1"/>
  <c r="AC199" i="3" s="1"/>
  <c r="AD288" i="1"/>
  <c r="X288" i="1" s="1"/>
  <c r="AD291" i="1"/>
  <c r="X291" i="1" s="1"/>
  <c r="AD207" i="3"/>
  <c r="AD206" i="3" s="1"/>
  <c r="AD205" i="3" s="1"/>
  <c r="AC340" i="1"/>
  <c r="W340" i="1" s="1"/>
  <c r="AC256" i="3"/>
  <c r="AC255" i="3" s="1"/>
  <c r="AC254" i="3" s="1"/>
  <c r="AD356" i="1"/>
  <c r="X356" i="1" s="1"/>
  <c r="AD287" i="3"/>
  <c r="AD286" i="3" s="1"/>
  <c r="AD285" i="3" s="1"/>
  <c r="AD362" i="1"/>
  <c r="X362" i="1" s="1"/>
  <c r="AD395" i="1"/>
  <c r="AD326" i="3"/>
  <c r="AD325" i="3" s="1"/>
  <c r="AD397" i="1"/>
  <c r="AD328" i="3"/>
  <c r="AD327" i="3" s="1"/>
  <c r="AD399" i="1"/>
  <c r="AD330" i="3"/>
  <c r="AD329" i="3" s="1"/>
  <c r="AE458" i="1"/>
  <c r="AE473" i="1"/>
  <c r="AE79" i="3"/>
  <c r="AE78" i="3" s="1"/>
  <c r="AE77" i="3" s="1"/>
  <c r="AW380" i="1"/>
  <c r="BR30" i="1"/>
  <c r="CQ31" i="1"/>
  <c r="BR42" i="1"/>
  <c r="CQ43" i="1"/>
  <c r="BR65" i="1"/>
  <c r="CQ66" i="1"/>
  <c r="BR74" i="1"/>
  <c r="CQ75" i="1"/>
  <c r="BR98" i="1"/>
  <c r="CQ99" i="1"/>
  <c r="BR114" i="1"/>
  <c r="BZ114" i="1" s="1"/>
  <c r="CQ115" i="1"/>
  <c r="BR132" i="1"/>
  <c r="CQ133" i="1"/>
  <c r="BR155" i="1"/>
  <c r="BR154" i="1" s="1"/>
  <c r="CQ156" i="1"/>
  <c r="BR193" i="1"/>
  <c r="CQ194" i="1"/>
  <c r="BR221" i="1"/>
  <c r="CQ222" i="1"/>
  <c r="BR212" i="1"/>
  <c r="CQ213" i="1"/>
  <c r="BR274" i="1"/>
  <c r="CQ275" i="1"/>
  <c r="BR290" i="1"/>
  <c r="BZ290" i="1" s="1"/>
  <c r="BR305" i="1"/>
  <c r="BZ305" i="1" s="1"/>
  <c r="BR321" i="1"/>
  <c r="BZ321" i="1" s="1"/>
  <c r="BR348" i="1"/>
  <c r="BZ348" i="1" s="1"/>
  <c r="BR351" i="1"/>
  <c r="BZ351" i="1" s="1"/>
  <c r="BR367" i="1"/>
  <c r="BZ367" i="1" s="1"/>
  <c r="BR410" i="1"/>
  <c r="BR435" i="1"/>
  <c r="BZ435" i="1" s="1"/>
  <c r="BR448" i="1"/>
  <c r="BZ448" i="1" s="1"/>
  <c r="BR466" i="1"/>
  <c r="BZ466" i="1" s="1"/>
  <c r="BR45" i="1"/>
  <c r="CQ46" i="1"/>
  <c r="AE199" i="1"/>
  <c r="AM199" i="1" s="1"/>
  <c r="AU199" i="1" s="1"/>
  <c r="AD269" i="1"/>
  <c r="AE394" i="1"/>
  <c r="AW199" i="1"/>
  <c r="BE199" i="1" s="1"/>
  <c r="BR430" i="1"/>
  <c r="BZ430" i="1" s="1"/>
  <c r="BR458" i="1"/>
  <c r="BZ458" i="1" s="1"/>
  <c r="AB458" i="1"/>
  <c r="AW394" i="1"/>
  <c r="AW269" i="1"/>
  <c r="BE269" i="1" s="1"/>
  <c r="AB269" i="1"/>
  <c r="AW204" i="1"/>
  <c r="BE204" i="1" s="1"/>
  <c r="AC91" i="1"/>
  <c r="W91" i="1" s="1"/>
  <c r="AE380" i="1"/>
  <c r="AB394" i="1"/>
  <c r="AC199" i="1"/>
  <c r="AD204" i="1"/>
  <c r="AC256" i="1"/>
  <c r="W256" i="1" s="1"/>
  <c r="AE261" i="1"/>
  <c r="AM261" i="1" s="1"/>
  <c r="AU261" i="1" s="1"/>
  <c r="AC417" i="1"/>
  <c r="W417" i="1" s="1"/>
  <c r="AB430" i="1"/>
  <c r="AE430" i="1"/>
  <c r="AC458" i="1"/>
  <c r="W458" i="1" s="1"/>
  <c r="AW256" i="1"/>
  <c r="AW458" i="1"/>
  <c r="BR199" i="1"/>
  <c r="BR261" i="1"/>
  <c r="BR269" i="1"/>
  <c r="BZ269" i="1" s="1"/>
  <c r="BR394" i="1"/>
  <c r="BZ394" i="1" s="1"/>
  <c r="AW91" i="1"/>
  <c r="BR82" i="1"/>
  <c r="BZ82" i="1" s="1"/>
  <c r="CH82" i="1" s="1"/>
  <c r="AW82" i="1"/>
  <c r="AB82" i="1"/>
  <c r="AM83" i="1" l="1"/>
  <c r="AM481" i="1" s="1"/>
  <c r="AE481" i="1"/>
  <c r="BO475" i="1"/>
  <c r="AT83" i="1"/>
  <c r="AT481" i="1" s="1"/>
  <c r="AL481" i="1"/>
  <c r="AS83" i="1"/>
  <c r="AS481" i="1" s="1"/>
  <c r="AK481" i="1"/>
  <c r="CJ475" i="1"/>
  <c r="CH83" i="1"/>
  <c r="CH481" i="1" s="1"/>
  <c r="BZ481" i="1"/>
  <c r="AR83" i="1"/>
  <c r="AR481" i="1" s="1"/>
  <c r="AJ481" i="1"/>
  <c r="BZ424" i="1"/>
  <c r="BZ423" i="1" s="1"/>
  <c r="BR423" i="1"/>
  <c r="AM424" i="1"/>
  <c r="AE423" i="1"/>
  <c r="BE424" i="1"/>
  <c r="BE423" i="1" s="1"/>
  <c r="AW423" i="1"/>
  <c r="AB385" i="1"/>
  <c r="AM391" i="1"/>
  <c r="AE385" i="1"/>
  <c r="BZ391" i="1"/>
  <c r="BZ385" i="1" s="1"/>
  <c r="BR385" i="1"/>
  <c r="BE391" i="1"/>
  <c r="AW385" i="1"/>
  <c r="AC84" i="3"/>
  <c r="AM244" i="1"/>
  <c r="AE243" i="1"/>
  <c r="BE244" i="1"/>
  <c r="BE243" i="1" s="1"/>
  <c r="AW243" i="1"/>
  <c r="AV444" i="1"/>
  <c r="AB58" i="1"/>
  <c r="AE58" i="1"/>
  <c r="AW58" i="1"/>
  <c r="AL210" i="3"/>
  <c r="AL204" i="3"/>
  <c r="AL431" i="3"/>
  <c r="AL426" i="3"/>
  <c r="AL421" i="3"/>
  <c r="AL381" i="3"/>
  <c r="AL229" i="3"/>
  <c r="AK226" i="3"/>
  <c r="AS338" i="1"/>
  <c r="AV314" i="1"/>
  <c r="AS256" i="3"/>
  <c r="AS255" i="3" s="1"/>
  <c r="AS254" i="3" s="1"/>
  <c r="AT287" i="3"/>
  <c r="AT286" i="3" s="1"/>
  <c r="AT285" i="3" s="1"/>
  <c r="AV295" i="1"/>
  <c r="AV283" i="1"/>
  <c r="AV265" i="1"/>
  <c r="AS389" i="3"/>
  <c r="AS388" i="3" s="1"/>
  <c r="AS387" i="3" s="1"/>
  <c r="AV468" i="1"/>
  <c r="AT10" i="3"/>
  <c r="AT9" i="3" s="1"/>
  <c r="AV450" i="1"/>
  <c r="AT83" i="3"/>
  <c r="AT82" i="3" s="1"/>
  <c r="AT81" i="3" s="1"/>
  <c r="AT80" i="3" s="1"/>
  <c r="AL65" i="3"/>
  <c r="AK405" i="3"/>
  <c r="AL287" i="3"/>
  <c r="BM33" i="1"/>
  <c r="AS301" i="1"/>
  <c r="AS201" i="3"/>
  <c r="AS200" i="3" s="1"/>
  <c r="AS199" i="3" s="1"/>
  <c r="AT428" i="3"/>
  <c r="AT427" i="3" s="1"/>
  <c r="AV230" i="1"/>
  <c r="AV471" i="1"/>
  <c r="AV454" i="1"/>
  <c r="AW106" i="1"/>
  <c r="BE106" i="1" s="1"/>
  <c r="BR58" i="1"/>
  <c r="AK201" i="3"/>
  <c r="AL428" i="3"/>
  <c r="AL423" i="3"/>
  <c r="AK389" i="3"/>
  <c r="AL376" i="3"/>
  <c r="AK256" i="3"/>
  <c r="AL412" i="3"/>
  <c r="AV412" i="3" s="1"/>
  <c r="AT84" i="3"/>
  <c r="AD84" i="3"/>
  <c r="BN450" i="3"/>
  <c r="BF456" i="3"/>
  <c r="CI450" i="3"/>
  <c r="CA456" i="3"/>
  <c r="X59" i="1"/>
  <c r="BE59" i="1"/>
  <c r="BE58" i="1" s="1"/>
  <c r="AJ82" i="1"/>
  <c r="AR82" i="1" s="1"/>
  <c r="V82" i="1"/>
  <c r="Z82" i="1"/>
  <c r="AL399" i="1"/>
  <c r="X399" i="1"/>
  <c r="AL395" i="1"/>
  <c r="AT395" i="1" s="1"/>
  <c r="X395" i="1"/>
  <c r="AL264" i="1"/>
  <c r="X264" i="1"/>
  <c r="AL433" i="1"/>
  <c r="X433" i="1"/>
  <c r="AL383" i="1"/>
  <c r="X383" i="1"/>
  <c r="AL36" i="1"/>
  <c r="X36" i="1"/>
  <c r="AJ261" i="1"/>
  <c r="AR261" i="1" s="1"/>
  <c r="V261" i="1"/>
  <c r="Z261" i="1"/>
  <c r="AJ466" i="1"/>
  <c r="AR466" i="1" s="1"/>
  <c r="Z466" i="1"/>
  <c r="V466" i="1"/>
  <c r="AJ435" i="1"/>
  <c r="AR435" i="1" s="1"/>
  <c r="Z435" i="1"/>
  <c r="V435" i="1"/>
  <c r="Z370" i="1"/>
  <c r="V370" i="1"/>
  <c r="Z327" i="1"/>
  <c r="V327" i="1"/>
  <c r="AJ290" i="1"/>
  <c r="AR290" i="1" s="1"/>
  <c r="V290" i="1"/>
  <c r="Z290" i="1"/>
  <c r="AJ199" i="1"/>
  <c r="AR199" i="1" s="1"/>
  <c r="V199" i="1"/>
  <c r="Z199" i="1"/>
  <c r="Z126" i="1"/>
  <c r="V126" i="1"/>
  <c r="AJ103" i="1"/>
  <c r="AR103" i="1" s="1"/>
  <c r="V103" i="1"/>
  <c r="Z103" i="1"/>
  <c r="AJ74" i="1"/>
  <c r="AR74" i="1" s="1"/>
  <c r="V74" i="1"/>
  <c r="Z74" i="1"/>
  <c r="AJ45" i="1"/>
  <c r="Z45" i="1"/>
  <c r="V45" i="1"/>
  <c r="AJ71" i="1"/>
  <c r="AR71" i="1" s="1"/>
  <c r="Z71" i="1"/>
  <c r="V71" i="1"/>
  <c r="AJ55" i="1"/>
  <c r="AR55" i="1" s="1"/>
  <c r="V55" i="1"/>
  <c r="Z55" i="1"/>
  <c r="V339" i="1"/>
  <c r="Z339" i="1"/>
  <c r="AJ281" i="1"/>
  <c r="AR281" i="1" s="1"/>
  <c r="V281" i="1"/>
  <c r="Z281" i="1"/>
  <c r="Z410" i="1"/>
  <c r="V410" i="1"/>
  <c r="AJ315" i="1"/>
  <c r="AR315" i="1" s="1"/>
  <c r="V315" i="1"/>
  <c r="Z315" i="1"/>
  <c r="AJ190" i="1"/>
  <c r="AR190" i="1" s="1"/>
  <c r="V190" i="1"/>
  <c r="Z190" i="1"/>
  <c r="AJ299" i="1"/>
  <c r="AR299" i="1" s="1"/>
  <c r="V299" i="1"/>
  <c r="Z299" i="1"/>
  <c r="AL212" i="1"/>
  <c r="AT212" i="1" s="1"/>
  <c r="X212" i="1"/>
  <c r="AK469" i="1"/>
  <c r="AS469" i="1" s="1"/>
  <c r="W469" i="1"/>
  <c r="AK442" i="1"/>
  <c r="AS442" i="1" s="1"/>
  <c r="W442" i="1"/>
  <c r="AK435" i="1"/>
  <c r="AS435" i="1" s="1"/>
  <c r="W435" i="1"/>
  <c r="AL424" i="1"/>
  <c r="X424" i="1"/>
  <c r="X423" i="1" s="1"/>
  <c r="AK348" i="1"/>
  <c r="AS348" i="1" s="1"/>
  <c r="W348" i="1"/>
  <c r="AK296" i="1"/>
  <c r="AS296" i="1" s="1"/>
  <c r="W296" i="1"/>
  <c r="AK290" i="1"/>
  <c r="AS290" i="1" s="1"/>
  <c r="W290" i="1"/>
  <c r="AK284" i="1"/>
  <c r="AS284" i="1" s="1"/>
  <c r="W284" i="1"/>
  <c r="AK274" i="1"/>
  <c r="AS274" i="1" s="1"/>
  <c r="W274" i="1"/>
  <c r="AC248" i="1"/>
  <c r="W248" i="1" s="1"/>
  <c r="W249" i="1"/>
  <c r="AL237" i="1"/>
  <c r="AT237" i="1" s="1"/>
  <c r="X237" i="1"/>
  <c r="AL51" i="1"/>
  <c r="AT51" i="1" s="1"/>
  <c r="X51" i="1"/>
  <c r="AL416" i="1"/>
  <c r="AT416" i="1" s="1"/>
  <c r="X416" i="1"/>
  <c r="AJ367" i="1"/>
  <c r="V367" i="1"/>
  <c r="Z367" i="1"/>
  <c r="AK330" i="1"/>
  <c r="AS330" i="1" s="1"/>
  <c r="W330" i="1"/>
  <c r="AK324" i="1"/>
  <c r="AS324" i="1" s="1"/>
  <c r="W324" i="1"/>
  <c r="AK318" i="1"/>
  <c r="AS318" i="1" s="1"/>
  <c r="W318" i="1"/>
  <c r="AK312" i="1"/>
  <c r="AS312" i="1" s="1"/>
  <c r="W312" i="1"/>
  <c r="AL309" i="1"/>
  <c r="AT309" i="1" s="1"/>
  <c r="X309" i="1"/>
  <c r="AK305" i="1"/>
  <c r="AS305" i="1" s="1"/>
  <c r="W305" i="1"/>
  <c r="AJ218" i="1"/>
  <c r="V218" i="1"/>
  <c r="Z218" i="1"/>
  <c r="AL165" i="1"/>
  <c r="AT165" i="1" s="1"/>
  <c r="X165" i="1"/>
  <c r="AL151" i="1"/>
  <c r="AT151" i="1" s="1"/>
  <c r="X151" i="1"/>
  <c r="AK45" i="1"/>
  <c r="AS45" i="1" s="1"/>
  <c r="W45" i="1"/>
  <c r="AK345" i="1"/>
  <c r="AS345" i="1" s="1"/>
  <c r="W345" i="1"/>
  <c r="AJ233" i="1"/>
  <c r="AR233" i="1" s="1"/>
  <c r="Z233" i="1"/>
  <c r="V233" i="1"/>
  <c r="Z221" i="1"/>
  <c r="V221" i="1"/>
  <c r="AJ139" i="1"/>
  <c r="AR139" i="1" s="1"/>
  <c r="Z139" i="1"/>
  <c r="V139" i="1"/>
  <c r="AK148" i="1"/>
  <c r="AS148" i="1" s="1"/>
  <c r="W148" i="1"/>
  <c r="Z33" i="1"/>
  <c r="V33" i="1"/>
  <c r="AL345" i="1"/>
  <c r="AT345" i="1" s="1"/>
  <c r="X345" i="1"/>
  <c r="X352" i="3"/>
  <c r="X351" i="3" s="1"/>
  <c r="X347" i="3"/>
  <c r="X346" i="3" s="1"/>
  <c r="X345" i="3" s="1"/>
  <c r="W341" i="3"/>
  <c r="W340" i="3" s="1"/>
  <c r="W339" i="3" s="1"/>
  <c r="W335" i="3" s="1"/>
  <c r="W334" i="3" s="1"/>
  <c r="X170" i="3"/>
  <c r="X169" i="3" s="1"/>
  <c r="X168" i="3" s="1"/>
  <c r="X163" i="3"/>
  <c r="X162" i="3" s="1"/>
  <c r="X161" i="3" s="1"/>
  <c r="X145" i="3"/>
  <c r="X144" i="3" s="1"/>
  <c r="X143" i="3" s="1"/>
  <c r="X142" i="3" s="1"/>
  <c r="X138" i="3"/>
  <c r="X137" i="3" s="1"/>
  <c r="X136" i="3" s="1"/>
  <c r="X129" i="3"/>
  <c r="X128" i="3" s="1"/>
  <c r="X127" i="3" s="1"/>
  <c r="X124" i="3"/>
  <c r="X123" i="3" s="1"/>
  <c r="W117" i="3"/>
  <c r="W116" i="3" s="1"/>
  <c r="W111" i="3" s="1"/>
  <c r="W110" i="3" s="1"/>
  <c r="W109" i="3" s="1"/>
  <c r="X102" i="3"/>
  <c r="X101" i="3" s="1"/>
  <c r="X100" i="3" s="1"/>
  <c r="X99" i="3"/>
  <c r="X98" i="3" s="1"/>
  <c r="X97" i="3" s="1"/>
  <c r="X93" i="3"/>
  <c r="X92" i="3" s="1"/>
  <c r="X91" i="3" s="1"/>
  <c r="W61" i="3"/>
  <c r="W60" i="3" s="1"/>
  <c r="W59" i="3" s="1"/>
  <c r="W58" i="3" s="1"/>
  <c r="X48" i="3"/>
  <c r="X47" i="3" s="1"/>
  <c r="X46" i="3" s="1"/>
  <c r="X41" i="3"/>
  <c r="X40" i="3" s="1"/>
  <c r="X36" i="3"/>
  <c r="X35" i="3" s="1"/>
  <c r="X34" i="3" s="1"/>
  <c r="X31" i="1"/>
  <c r="X30" i="1" s="1"/>
  <c r="AL204" i="1"/>
  <c r="AT204" i="1" s="1"/>
  <c r="X204" i="1"/>
  <c r="AJ394" i="1"/>
  <c r="AR394" i="1" s="1"/>
  <c r="V394" i="1"/>
  <c r="Z394" i="1"/>
  <c r="AL269" i="1"/>
  <c r="AT269" i="1" s="1"/>
  <c r="X269" i="1"/>
  <c r="AL94" i="1"/>
  <c r="X94" i="1"/>
  <c r="AK261" i="1"/>
  <c r="AS261" i="1" s="1"/>
  <c r="W261" i="1"/>
  <c r="AJ452" i="1"/>
  <c r="AR452" i="1" s="1"/>
  <c r="V452" i="1"/>
  <c r="Z452" i="1"/>
  <c r="AJ424" i="1"/>
  <c r="V424" i="1"/>
  <c r="V423" i="1" s="1"/>
  <c r="Z424" i="1"/>
  <c r="Z423" i="1" s="1"/>
  <c r="AJ305" i="1"/>
  <c r="V305" i="1"/>
  <c r="Z305" i="1"/>
  <c r="AJ287" i="1"/>
  <c r="AR287" i="1" s="1"/>
  <c r="Z287" i="1"/>
  <c r="V287" i="1"/>
  <c r="AJ196" i="1"/>
  <c r="AR196" i="1" s="1"/>
  <c r="Z196" i="1"/>
  <c r="V196" i="1"/>
  <c r="AJ114" i="1"/>
  <c r="AR114" i="1" s="1"/>
  <c r="V114" i="1"/>
  <c r="Z114" i="1"/>
  <c r="V98" i="1"/>
  <c r="Z98" i="1"/>
  <c r="AJ62" i="1"/>
  <c r="AR62" i="1" s="1"/>
  <c r="Z62" i="1"/>
  <c r="V62" i="1"/>
  <c r="AJ266" i="1"/>
  <c r="AR266" i="1" s="1"/>
  <c r="V266" i="1"/>
  <c r="Z266" i="1"/>
  <c r="V68" i="1"/>
  <c r="Z68" i="1"/>
  <c r="AJ51" i="1"/>
  <c r="AR51" i="1" s="1"/>
  <c r="Z51" i="1"/>
  <c r="V51" i="1"/>
  <c r="AJ309" i="1"/>
  <c r="AR309" i="1" s="1"/>
  <c r="V309" i="1"/>
  <c r="Z309" i="1"/>
  <c r="AJ274" i="1"/>
  <c r="Z274" i="1"/>
  <c r="V274" i="1"/>
  <c r="AJ406" i="1"/>
  <c r="AR406" i="1" s="1"/>
  <c r="V406" i="1"/>
  <c r="Z406" i="1"/>
  <c r="AJ324" i="1"/>
  <c r="AR324" i="1" s="1"/>
  <c r="V324" i="1"/>
  <c r="Z324" i="1"/>
  <c r="V249" i="1"/>
  <c r="Z249" i="1"/>
  <c r="AJ151" i="1"/>
  <c r="V151" i="1"/>
  <c r="Z151" i="1"/>
  <c r="Z30" i="1"/>
  <c r="Z9" i="1" s="1"/>
  <c r="AJ380" i="1"/>
  <c r="AR380" i="1" s="1"/>
  <c r="Z380" i="1"/>
  <c r="V380" i="1"/>
  <c r="AJ420" i="1"/>
  <c r="AR420" i="1" s="1"/>
  <c r="V420" i="1"/>
  <c r="Z420" i="1"/>
  <c r="AK204" i="1"/>
  <c r="AS204" i="1" s="1"/>
  <c r="W204" i="1"/>
  <c r="AK196" i="1"/>
  <c r="AS196" i="1" s="1"/>
  <c r="W196" i="1"/>
  <c r="AL190" i="1"/>
  <c r="AT190" i="1" s="1"/>
  <c r="X190" i="1"/>
  <c r="AK151" i="1"/>
  <c r="AS151" i="1" s="1"/>
  <c r="W151" i="1"/>
  <c r="AK139" i="1"/>
  <c r="AS139" i="1" s="1"/>
  <c r="W139" i="1"/>
  <c r="AK132" i="1"/>
  <c r="AS132" i="1" s="1"/>
  <c r="W132" i="1"/>
  <c r="AK110" i="1"/>
  <c r="AS110" i="1" s="1"/>
  <c r="W110" i="1"/>
  <c r="AL77" i="1"/>
  <c r="AT77" i="1" s="1"/>
  <c r="X77" i="1"/>
  <c r="AK62" i="1"/>
  <c r="AS62" i="1" s="1"/>
  <c r="W62" i="1"/>
  <c r="AK68" i="1"/>
  <c r="AS68" i="1" s="1"/>
  <c r="W68" i="1"/>
  <c r="AK51" i="1"/>
  <c r="AS51" i="1" s="1"/>
  <c r="W51" i="1"/>
  <c r="AK42" i="1"/>
  <c r="AS42" i="1" s="1"/>
  <c r="W42" i="1"/>
  <c r="AL442" i="1"/>
  <c r="AT442" i="1" s="1"/>
  <c r="X442" i="1"/>
  <c r="AL435" i="1"/>
  <c r="AT435" i="1" s="1"/>
  <c r="X435" i="1"/>
  <c r="AK394" i="1"/>
  <c r="AS394" i="1" s="1"/>
  <c r="W394" i="1"/>
  <c r="AK370" i="1"/>
  <c r="AS370" i="1" s="1"/>
  <c r="W370" i="1"/>
  <c r="AK358" i="1"/>
  <c r="AS358" i="1" s="1"/>
  <c r="W358" i="1"/>
  <c r="AJ333" i="1"/>
  <c r="V333" i="1"/>
  <c r="Z333" i="1"/>
  <c r="AL327" i="1"/>
  <c r="AT327" i="1" s="1"/>
  <c r="X327" i="1"/>
  <c r="AL274" i="1"/>
  <c r="AT274" i="1" s="1"/>
  <c r="X274" i="1"/>
  <c r="AK212" i="1"/>
  <c r="AS212" i="1" s="1"/>
  <c r="W212" i="1"/>
  <c r="AJ330" i="1"/>
  <c r="AR330" i="1" s="1"/>
  <c r="V330" i="1"/>
  <c r="Z330" i="1"/>
  <c r="Z155" i="1"/>
  <c r="V155" i="1"/>
  <c r="AC401" i="1"/>
  <c r="W401" i="1" s="1"/>
  <c r="W402" i="1"/>
  <c r="AB168" i="1"/>
  <c r="V169" i="1"/>
  <c r="Z169" i="1"/>
  <c r="AL305" i="1"/>
  <c r="AT305" i="1" s="1"/>
  <c r="X305" i="1"/>
  <c r="X76" i="3"/>
  <c r="X75" i="3" s="1"/>
  <c r="X74" i="3" s="1"/>
  <c r="X12" i="3"/>
  <c r="X11" i="3" s="1"/>
  <c r="X448" i="3"/>
  <c r="X447" i="3" s="1"/>
  <c r="X446" i="3" s="1"/>
  <c r="X445" i="3" s="1"/>
  <c r="X440" i="3" s="1"/>
  <c r="X83" i="3"/>
  <c r="X82" i="3" s="1"/>
  <c r="X81" i="3" s="1"/>
  <c r="X80" i="3" s="1"/>
  <c r="X65" i="3"/>
  <c r="X64" i="3" s="1"/>
  <c r="W405" i="3"/>
  <c r="W404" i="3" s="1"/>
  <c r="W403" i="3" s="1"/>
  <c r="W395" i="3"/>
  <c r="W394" i="3" s="1"/>
  <c r="W393" i="3" s="1"/>
  <c r="W333" i="3"/>
  <c r="W332" i="3" s="1"/>
  <c r="W331" i="3" s="1"/>
  <c r="W315" i="3" s="1"/>
  <c r="X328" i="3"/>
  <c r="X327" i="3" s="1"/>
  <c r="X323" i="3"/>
  <c r="X322" i="3" s="1"/>
  <c r="X321" i="3" s="1"/>
  <c r="X312" i="3"/>
  <c r="X311" i="3" s="1"/>
  <c r="X229" i="3"/>
  <c r="X228" i="3" s="1"/>
  <c r="X227" i="3" s="1"/>
  <c r="X223" i="3" s="1"/>
  <c r="W226" i="3"/>
  <c r="W225" i="3" s="1"/>
  <c r="W224" i="3" s="1"/>
  <c r="X207" i="3"/>
  <c r="X206" i="3" s="1"/>
  <c r="X205" i="3" s="1"/>
  <c r="X204" i="3"/>
  <c r="X203" i="3" s="1"/>
  <c r="X202" i="3" s="1"/>
  <c r="X431" i="3"/>
  <c r="X430" i="3" s="1"/>
  <c r="X429" i="3" s="1"/>
  <c r="X426" i="3"/>
  <c r="X425" i="3" s="1"/>
  <c r="X421" i="3"/>
  <c r="X420" i="3" s="1"/>
  <c r="X381" i="3"/>
  <c r="X380" i="3" s="1"/>
  <c r="X379" i="3" s="1"/>
  <c r="X378" i="3" s="1"/>
  <c r="X377" i="3" s="1"/>
  <c r="AL218" i="1"/>
  <c r="AT218" i="1" s="1"/>
  <c r="X218" i="1"/>
  <c r="AK199" i="1"/>
  <c r="AS199" i="1" s="1"/>
  <c r="W199" i="1"/>
  <c r="AJ269" i="1"/>
  <c r="AR269" i="1" s="1"/>
  <c r="V269" i="1"/>
  <c r="Z269" i="1"/>
  <c r="AJ458" i="1"/>
  <c r="AR458" i="1" s="1"/>
  <c r="V458" i="1"/>
  <c r="Z458" i="1"/>
  <c r="AL397" i="1"/>
  <c r="X397" i="1"/>
  <c r="AL262" i="1"/>
  <c r="X262" i="1"/>
  <c r="AL96" i="1"/>
  <c r="X96" i="1"/>
  <c r="AL431" i="1"/>
  <c r="AT431" i="1" s="1"/>
  <c r="X431" i="1"/>
  <c r="AL381" i="1"/>
  <c r="AT381" i="1" s="1"/>
  <c r="X381" i="1"/>
  <c r="AL40" i="1"/>
  <c r="X40" i="1"/>
  <c r="AK269" i="1"/>
  <c r="AS269" i="1" s="1"/>
  <c r="W269" i="1"/>
  <c r="AL459" i="1"/>
  <c r="X459" i="1"/>
  <c r="AJ472" i="1"/>
  <c r="AR472" i="1" s="1"/>
  <c r="Z472" i="1"/>
  <c r="V472" i="1"/>
  <c r="Z355" i="1"/>
  <c r="V355" i="1"/>
  <c r="AJ296" i="1"/>
  <c r="AR296" i="1" s="1"/>
  <c r="V296" i="1"/>
  <c r="Z296" i="1"/>
  <c r="AJ228" i="1"/>
  <c r="AR228" i="1" s="1"/>
  <c r="V228" i="1"/>
  <c r="Z228" i="1"/>
  <c r="AJ110" i="1"/>
  <c r="AR110" i="1" s="1"/>
  <c r="V110" i="1"/>
  <c r="Z110" i="1"/>
  <c r="AJ91" i="1"/>
  <c r="AR91" i="1" s="1"/>
  <c r="V91" i="1"/>
  <c r="Z91" i="1"/>
  <c r="AJ204" i="1"/>
  <c r="AR204" i="1" s="1"/>
  <c r="V204" i="1"/>
  <c r="Z204" i="1"/>
  <c r="V65" i="1"/>
  <c r="Z65" i="1"/>
  <c r="AJ416" i="1"/>
  <c r="AR416" i="1" s="1"/>
  <c r="Z416" i="1"/>
  <c r="V416" i="1"/>
  <c r="AJ302" i="1"/>
  <c r="Z302" i="1"/>
  <c r="V302" i="1"/>
  <c r="V193" i="1"/>
  <c r="Z193" i="1"/>
  <c r="AJ321" i="1"/>
  <c r="AR321" i="1" s="1"/>
  <c r="V321" i="1"/>
  <c r="Z321" i="1"/>
  <c r="AJ244" i="1"/>
  <c r="Z244" i="1"/>
  <c r="Z243" i="1" s="1"/>
  <c r="V244" i="1"/>
  <c r="V243" i="1" s="1"/>
  <c r="V145" i="1"/>
  <c r="Z145" i="1"/>
  <c r="AJ358" i="1"/>
  <c r="V358" i="1"/>
  <c r="Z358" i="1"/>
  <c r="AJ391" i="1"/>
  <c r="Z391" i="1"/>
  <c r="V391" i="1"/>
  <c r="AL370" i="1"/>
  <c r="AT370" i="1" s="1"/>
  <c r="X370" i="1"/>
  <c r="AK472" i="1"/>
  <c r="AS472" i="1" s="1"/>
  <c r="W472" i="1"/>
  <c r="AK466" i="1"/>
  <c r="AS466" i="1" s="1"/>
  <c r="W466" i="1"/>
  <c r="AK430" i="1"/>
  <c r="AS430" i="1" s="1"/>
  <c r="W430" i="1"/>
  <c r="AL420" i="1"/>
  <c r="AT420" i="1" s="1"/>
  <c r="X420" i="1"/>
  <c r="AJ351" i="1"/>
  <c r="V351" i="1"/>
  <c r="Z351" i="1"/>
  <c r="AK327" i="1"/>
  <c r="AS327" i="1" s="1"/>
  <c r="W327" i="1"/>
  <c r="AK293" i="1"/>
  <c r="AS293" i="1" s="1"/>
  <c r="W293" i="1"/>
  <c r="AK287" i="1"/>
  <c r="AS287" i="1" s="1"/>
  <c r="W287" i="1"/>
  <c r="AL281" i="1"/>
  <c r="AT281" i="1" s="1"/>
  <c r="X281" i="1"/>
  <c r="AK266" i="1"/>
  <c r="AS266" i="1" s="1"/>
  <c r="W266" i="1"/>
  <c r="AK244" i="1"/>
  <c r="W244" i="1"/>
  <c r="W243" i="1" s="1"/>
  <c r="AK240" i="1"/>
  <c r="AS240" i="1" s="1"/>
  <c r="W240" i="1"/>
  <c r="V159" i="1"/>
  <c r="Z159" i="1"/>
  <c r="AL45" i="1"/>
  <c r="AT45" i="1" s="1"/>
  <c r="X45" i="1"/>
  <c r="AJ442" i="1"/>
  <c r="AR442" i="1" s="1"/>
  <c r="V442" i="1"/>
  <c r="Z442" i="1"/>
  <c r="AL401" i="1"/>
  <c r="AT401" i="1" s="1"/>
  <c r="X401" i="1"/>
  <c r="AJ348" i="1"/>
  <c r="AR348" i="1" s="1"/>
  <c r="V348" i="1"/>
  <c r="Z348" i="1"/>
  <c r="AK321" i="1"/>
  <c r="AS321" i="1" s="1"/>
  <c r="W321" i="1"/>
  <c r="AK315" i="1"/>
  <c r="AS315" i="1" s="1"/>
  <c r="W315" i="1"/>
  <c r="AL339" i="1"/>
  <c r="AT339" i="1" s="1"/>
  <c r="X339" i="1"/>
  <c r="AL299" i="1"/>
  <c r="AT299" i="1" s="1"/>
  <c r="X299" i="1"/>
  <c r="AJ240" i="1"/>
  <c r="AR240" i="1" s="1"/>
  <c r="V240" i="1"/>
  <c r="Z240" i="1"/>
  <c r="AJ209" i="1"/>
  <c r="V209" i="1"/>
  <c r="Z209" i="1"/>
  <c r="AL336" i="1"/>
  <c r="AT336" i="1" s="1"/>
  <c r="X336" i="1"/>
  <c r="AL302" i="1"/>
  <c r="AT302" i="1" s="1"/>
  <c r="X302" i="1"/>
  <c r="AK209" i="1"/>
  <c r="AS209" i="1" s="1"/>
  <c r="W209" i="1"/>
  <c r="AJ148" i="1"/>
  <c r="AR148" i="1" s="1"/>
  <c r="Z148" i="1"/>
  <c r="V148" i="1"/>
  <c r="AL359" i="1"/>
  <c r="AT359" i="1" s="1"/>
  <c r="X359" i="1"/>
  <c r="AL148" i="1"/>
  <c r="AT148" i="1" s="1"/>
  <c r="X148" i="1"/>
  <c r="AK233" i="1"/>
  <c r="AS233" i="1" s="1"/>
  <c r="W233" i="1"/>
  <c r="AK333" i="1"/>
  <c r="AS333" i="1" s="1"/>
  <c r="W333" i="1"/>
  <c r="AL367" i="1"/>
  <c r="AT367" i="1" s="1"/>
  <c r="X367" i="1"/>
  <c r="AK218" i="1"/>
  <c r="AS218" i="1" s="1"/>
  <c r="W218" i="1"/>
  <c r="X372" i="3"/>
  <c r="X371" i="3" s="1"/>
  <c r="X370" i="3" s="1"/>
  <c r="X350" i="3"/>
  <c r="X349" i="3" s="1"/>
  <c r="X348" i="3" s="1"/>
  <c r="X344" i="3"/>
  <c r="X343" i="3" s="1"/>
  <c r="X342" i="3" s="1"/>
  <c r="X176" i="3"/>
  <c r="X175" i="3" s="1"/>
  <c r="X174" i="3" s="1"/>
  <c r="X167" i="3"/>
  <c r="X166" i="3" s="1"/>
  <c r="X165" i="3" s="1"/>
  <c r="X157" i="3"/>
  <c r="X156" i="3" s="1"/>
  <c r="X155" i="3" s="1"/>
  <c r="X154" i="3" s="1"/>
  <c r="X141" i="3"/>
  <c r="X140" i="3" s="1"/>
  <c r="X139" i="3" s="1"/>
  <c r="W134" i="3"/>
  <c r="W133" i="3" s="1"/>
  <c r="W132" i="3" s="1"/>
  <c r="W131" i="3" s="1"/>
  <c r="W130" i="3" s="1"/>
  <c r="X126" i="3"/>
  <c r="X125" i="3" s="1"/>
  <c r="X122" i="3"/>
  <c r="X121" i="3" s="1"/>
  <c r="X90" i="3"/>
  <c r="X89" i="3" s="1"/>
  <c r="X88" i="3" s="1"/>
  <c r="X96" i="3"/>
  <c r="X95" i="3" s="1"/>
  <c r="X94" i="3" s="1"/>
  <c r="W87" i="3"/>
  <c r="W86" i="3" s="1"/>
  <c r="W85" i="3" s="1"/>
  <c r="W84" i="3" s="1"/>
  <c r="X45" i="3"/>
  <c r="X44" i="3" s="1"/>
  <c r="X39" i="3"/>
  <c r="X38" i="3" s="1"/>
  <c r="X51" i="3"/>
  <c r="X50" i="3" s="1"/>
  <c r="X49" i="3" s="1"/>
  <c r="AJ430" i="1"/>
  <c r="AR430" i="1" s="1"/>
  <c r="V430" i="1"/>
  <c r="Z430" i="1"/>
  <c r="AL259" i="1"/>
  <c r="X259" i="1"/>
  <c r="AL200" i="1"/>
  <c r="AT200" i="1" s="1"/>
  <c r="AV200" i="1" s="1"/>
  <c r="X200" i="1"/>
  <c r="AL92" i="1"/>
  <c r="X92" i="1"/>
  <c r="V256" i="1"/>
  <c r="Z256" i="1"/>
  <c r="AJ469" i="1"/>
  <c r="AR469" i="1" s="1"/>
  <c r="V469" i="1"/>
  <c r="Z469" i="1"/>
  <c r="AJ439" i="1"/>
  <c r="AR439" i="1" s="1"/>
  <c r="V439" i="1"/>
  <c r="Z439" i="1"/>
  <c r="AJ336" i="1"/>
  <c r="AR336" i="1" s="1"/>
  <c r="Z336" i="1"/>
  <c r="V336" i="1"/>
  <c r="AJ293" i="1"/>
  <c r="AR293" i="1" s="1"/>
  <c r="Z293" i="1"/>
  <c r="V293" i="1"/>
  <c r="AJ212" i="1"/>
  <c r="V212" i="1"/>
  <c r="Z212" i="1"/>
  <c r="AJ132" i="1"/>
  <c r="AR132" i="1" s="1"/>
  <c r="V132" i="1"/>
  <c r="Z132" i="1"/>
  <c r="AJ107" i="1"/>
  <c r="AR107" i="1" s="1"/>
  <c r="Z107" i="1"/>
  <c r="V107" i="1"/>
  <c r="AJ77" i="1"/>
  <c r="AR77" i="1" s="1"/>
  <c r="Z77" i="1"/>
  <c r="V77" i="1"/>
  <c r="AJ42" i="1"/>
  <c r="AR42" i="1" s="1"/>
  <c r="V42" i="1"/>
  <c r="Z42" i="1"/>
  <c r="AJ59" i="1"/>
  <c r="V59" i="1"/>
  <c r="Z59" i="1"/>
  <c r="AJ361" i="1"/>
  <c r="AR361" i="1" s="1"/>
  <c r="V361" i="1"/>
  <c r="Z361" i="1"/>
  <c r="AJ284" i="1"/>
  <c r="AR284" i="1" s="1"/>
  <c r="V284" i="1"/>
  <c r="Z284" i="1"/>
  <c r="AJ48" i="1"/>
  <c r="AR48" i="1" s="1"/>
  <c r="V48" i="1"/>
  <c r="Z48" i="1"/>
  <c r="AJ376" i="1"/>
  <c r="AR376" i="1" s="1"/>
  <c r="V376" i="1"/>
  <c r="Z376" i="1"/>
  <c r="AJ318" i="1"/>
  <c r="AR318" i="1" s="1"/>
  <c r="Z318" i="1"/>
  <c r="V318" i="1"/>
  <c r="AJ237" i="1"/>
  <c r="AR237" i="1" s="1"/>
  <c r="V237" i="1"/>
  <c r="Z237" i="1"/>
  <c r="V136" i="1"/>
  <c r="Z136" i="1"/>
  <c r="AJ312" i="1"/>
  <c r="AR312" i="1" s="1"/>
  <c r="Z312" i="1"/>
  <c r="V312" i="1"/>
  <c r="AL209" i="1"/>
  <c r="AT209" i="1" s="1"/>
  <c r="X209" i="1"/>
  <c r="AK165" i="1"/>
  <c r="AS165" i="1" s="1"/>
  <c r="W165" i="1"/>
  <c r="AK107" i="1"/>
  <c r="AS107" i="1" s="1"/>
  <c r="W107" i="1"/>
  <c r="AK98" i="1"/>
  <c r="AS98" i="1" s="1"/>
  <c r="W98" i="1"/>
  <c r="AK74" i="1"/>
  <c r="AS74" i="1" s="1"/>
  <c r="W74" i="1"/>
  <c r="AK71" i="1"/>
  <c r="AS71" i="1" s="1"/>
  <c r="W71" i="1"/>
  <c r="AK65" i="1"/>
  <c r="AS65" i="1" s="1"/>
  <c r="W65" i="1"/>
  <c r="AK48" i="1"/>
  <c r="AS48" i="1" s="1"/>
  <c r="W48" i="1"/>
  <c r="AL472" i="1"/>
  <c r="AT472" i="1" s="1"/>
  <c r="X472" i="1"/>
  <c r="AJ401" i="1"/>
  <c r="AR401" i="1" s="1"/>
  <c r="V401" i="1"/>
  <c r="Z401" i="1"/>
  <c r="AK391" i="1"/>
  <c r="W391" i="1"/>
  <c r="W385" i="1" s="1"/>
  <c r="AL376" i="1"/>
  <c r="AT376" i="1" s="1"/>
  <c r="X376" i="1"/>
  <c r="AK361" i="1"/>
  <c r="AS361" i="1" s="1"/>
  <c r="W361" i="1"/>
  <c r="AJ345" i="1"/>
  <c r="AR345" i="1" s="1"/>
  <c r="Z345" i="1"/>
  <c r="V345" i="1"/>
  <c r="AK302" i="1"/>
  <c r="AS302" i="1" s="1"/>
  <c r="W302" i="1"/>
  <c r="AL240" i="1"/>
  <c r="AT240" i="1" s="1"/>
  <c r="X240" i="1"/>
  <c r="AJ165" i="1"/>
  <c r="AR165" i="1" s="1"/>
  <c r="Z165" i="1"/>
  <c r="V165" i="1"/>
  <c r="AL333" i="1"/>
  <c r="AT333" i="1" s="1"/>
  <c r="X333" i="1"/>
  <c r="AK367" i="1"/>
  <c r="AS367" i="1" s="1"/>
  <c r="W367" i="1"/>
  <c r="X73" i="3"/>
  <c r="X72" i="3" s="1"/>
  <c r="X71" i="3" s="1"/>
  <c r="X10" i="3"/>
  <c r="X9" i="3" s="1"/>
  <c r="W444" i="3"/>
  <c r="W443" i="3" s="1"/>
  <c r="W442" i="3" s="1"/>
  <c r="W441" i="3" s="1"/>
  <c r="W440" i="3" s="1"/>
  <c r="X67" i="3"/>
  <c r="X66" i="3" s="1"/>
  <c r="W409" i="3"/>
  <c r="W408" i="3" s="1"/>
  <c r="W407" i="3" s="1"/>
  <c r="W406" i="3" s="1"/>
  <c r="W402" i="3"/>
  <c r="W401" i="3"/>
  <c r="X330" i="3"/>
  <c r="X329" i="3" s="1"/>
  <c r="X326" i="3"/>
  <c r="X325" i="3" s="1"/>
  <c r="X314" i="3"/>
  <c r="X313" i="3" s="1"/>
  <c r="W308" i="3"/>
  <c r="W307" i="3" s="1"/>
  <c r="W306" i="3" s="1"/>
  <c r="W269" i="3" s="1"/>
  <c r="X287" i="3"/>
  <c r="X286" i="3" s="1"/>
  <c r="X285" i="3" s="1"/>
  <c r="X269" i="3" s="1"/>
  <c r="W256" i="3"/>
  <c r="W255" i="3" s="1"/>
  <c r="W254" i="3" s="1"/>
  <c r="X210" i="3"/>
  <c r="X209" i="3" s="1"/>
  <c r="X208" i="3" s="1"/>
  <c r="W201" i="3"/>
  <c r="W200" i="3" s="1"/>
  <c r="W199" i="3" s="1"/>
  <c r="W198" i="3" s="1"/>
  <c r="X428" i="3"/>
  <c r="X427" i="3" s="1"/>
  <c r="X424" i="3" s="1"/>
  <c r="X423" i="3"/>
  <c r="X422" i="3" s="1"/>
  <c r="W389" i="3"/>
  <c r="W388" i="3" s="1"/>
  <c r="W387" i="3" s="1"/>
  <c r="X376" i="3"/>
  <c r="X375" i="3" s="1"/>
  <c r="X374" i="3" s="1"/>
  <c r="X373" i="3" s="1"/>
  <c r="BN477" i="1"/>
  <c r="AC198" i="3"/>
  <c r="AD269" i="3"/>
  <c r="CQ169" i="1"/>
  <c r="BE155" i="1"/>
  <c r="BE154" i="1" s="1"/>
  <c r="AW154" i="1"/>
  <c r="AM155" i="1"/>
  <c r="AE154" i="1"/>
  <c r="AL155" i="1"/>
  <c r="AD154" i="1"/>
  <c r="X154" i="1" s="1"/>
  <c r="AK155" i="1"/>
  <c r="AC154" i="1"/>
  <c r="W154" i="1" s="1"/>
  <c r="AJ155" i="1"/>
  <c r="AB154" i="1"/>
  <c r="AD198" i="3"/>
  <c r="AV238" i="3"/>
  <c r="AV213" i="3"/>
  <c r="AL411" i="3"/>
  <c r="AL410" i="3" s="1"/>
  <c r="AL406" i="3" s="1"/>
  <c r="AB158" i="1"/>
  <c r="AT50" i="1"/>
  <c r="AC255" i="1"/>
  <c r="W255" i="1" s="1"/>
  <c r="AC232" i="1"/>
  <c r="W232" i="1" s="1"/>
  <c r="AL292" i="3"/>
  <c r="AV292" i="3" s="1"/>
  <c r="AD236" i="1"/>
  <c r="AV235" i="3"/>
  <c r="AE308" i="1"/>
  <c r="AM308" i="1" s="1"/>
  <c r="AE465" i="1"/>
  <c r="AK252" i="3"/>
  <c r="AV252" i="3" s="1"/>
  <c r="AV216" i="3"/>
  <c r="AV232" i="3"/>
  <c r="BR135" i="1"/>
  <c r="AB135" i="1"/>
  <c r="AC135" i="1"/>
  <c r="W135" i="1" s="1"/>
  <c r="AW135" i="1"/>
  <c r="AE135" i="1"/>
  <c r="BM169" i="1"/>
  <c r="AK402" i="1"/>
  <c r="AS402" i="1" s="1"/>
  <c r="AV402" i="1" s="1"/>
  <c r="AB255" i="1"/>
  <c r="BR255" i="1"/>
  <c r="BE256" i="1"/>
  <c r="BE255" i="1" s="1"/>
  <c r="AW255" i="1"/>
  <c r="AD358" i="1"/>
  <c r="AB236" i="1"/>
  <c r="CQ30" i="1"/>
  <c r="AE236" i="1"/>
  <c r="AM236" i="1" s="1"/>
  <c r="AU236" i="1" s="1"/>
  <c r="AK401" i="1"/>
  <c r="AS401" i="1" s="1"/>
  <c r="AV401" i="1" s="1"/>
  <c r="AC400" i="3"/>
  <c r="AC399" i="3" s="1"/>
  <c r="AC386" i="3" s="1"/>
  <c r="AB232" i="1"/>
  <c r="AB125" i="1"/>
  <c r="AK193" i="1"/>
  <c r="BR189" i="1"/>
  <c r="AJ193" i="1"/>
  <c r="AB189" i="1"/>
  <c r="AM193" i="1"/>
  <c r="BE193" i="1"/>
  <c r="BE189" i="1" s="1"/>
  <c r="AW189" i="1"/>
  <c r="AS335" i="3"/>
  <c r="AS334" i="3" s="1"/>
  <c r="AT8" i="3"/>
  <c r="AT7" i="3" s="1"/>
  <c r="AU308" i="1"/>
  <c r="BZ249" i="1"/>
  <c r="BZ248" i="1" s="1"/>
  <c r="BR248" i="1"/>
  <c r="CQ248" i="1" s="1"/>
  <c r="AJ249" i="1"/>
  <c r="AB248" i="1"/>
  <c r="AU62" i="3"/>
  <c r="AU6" i="3" s="1"/>
  <c r="AC223" i="3"/>
  <c r="AD223" i="3"/>
  <c r="AU432" i="3"/>
  <c r="CB450" i="3"/>
  <c r="CJ450" i="3"/>
  <c r="AT310" i="3"/>
  <c r="AT309" i="3" s="1"/>
  <c r="BG450" i="3"/>
  <c r="BO450" i="3"/>
  <c r="AT154" i="3"/>
  <c r="CL466" i="1"/>
  <c r="CH466" i="1"/>
  <c r="CL435" i="1"/>
  <c r="CH435" i="1"/>
  <c r="CL348" i="1"/>
  <c r="CH348" i="1"/>
  <c r="CL380" i="1"/>
  <c r="CH380" i="1"/>
  <c r="CL318" i="1"/>
  <c r="CH318" i="1"/>
  <c r="CL233" i="1"/>
  <c r="CH233" i="1"/>
  <c r="CL401" i="1"/>
  <c r="CH401" i="1"/>
  <c r="CL333" i="1"/>
  <c r="CH333" i="1"/>
  <c r="CL296" i="1"/>
  <c r="CH296" i="1"/>
  <c r="CL469" i="1"/>
  <c r="CH469" i="1"/>
  <c r="CL416" i="1"/>
  <c r="CH416" i="1"/>
  <c r="CL324" i="1"/>
  <c r="CH324" i="1"/>
  <c r="CL281" i="1"/>
  <c r="CH281" i="1"/>
  <c r="CL339" i="1"/>
  <c r="CH339" i="1"/>
  <c r="CL250" i="1"/>
  <c r="CH250" i="1"/>
  <c r="CL200" i="1"/>
  <c r="CH200" i="1"/>
  <c r="CL272" i="1"/>
  <c r="CH272" i="1"/>
  <c r="CL245" i="1"/>
  <c r="CH245" i="1"/>
  <c r="CH33" i="1"/>
  <c r="CL367" i="1"/>
  <c r="CH367" i="1"/>
  <c r="CL287" i="1"/>
  <c r="CH287" i="1"/>
  <c r="CL394" i="1"/>
  <c r="CH394" i="1"/>
  <c r="CL321" i="1"/>
  <c r="CH321" i="1"/>
  <c r="CL114" i="1"/>
  <c r="CH114" i="1"/>
  <c r="CL361" i="1"/>
  <c r="CH361" i="1"/>
  <c r="CL302" i="1"/>
  <c r="CH302" i="1"/>
  <c r="CL472" i="1"/>
  <c r="CH472" i="1"/>
  <c r="CL391" i="1"/>
  <c r="CH391" i="1"/>
  <c r="CH385" i="1" s="1"/>
  <c r="CL327" i="1"/>
  <c r="CH327" i="1"/>
  <c r="CL284" i="1"/>
  <c r="CH284" i="1"/>
  <c r="CL228" i="1"/>
  <c r="CH228" i="1"/>
  <c r="CL452" i="1"/>
  <c r="CH452" i="1"/>
  <c r="CL370" i="1"/>
  <c r="CH370" i="1"/>
  <c r="CL312" i="1"/>
  <c r="CH312" i="1"/>
  <c r="CL103" i="1"/>
  <c r="CH103" i="1"/>
  <c r="CL259" i="1"/>
  <c r="CH259" i="1"/>
  <c r="CL202" i="1"/>
  <c r="CH202" i="1"/>
  <c r="CL430" i="1"/>
  <c r="CH430" i="1"/>
  <c r="CL442" i="1"/>
  <c r="CH442" i="1"/>
  <c r="CL376" i="1"/>
  <c r="CH376" i="1"/>
  <c r="CL315" i="1"/>
  <c r="CH315" i="1"/>
  <c r="CL439" i="1"/>
  <c r="CH439" i="1"/>
  <c r="CL299" i="1"/>
  <c r="CH299" i="1"/>
  <c r="CL264" i="1"/>
  <c r="CH264" i="1"/>
  <c r="CL207" i="1"/>
  <c r="CH207" i="1"/>
  <c r="CL262" i="1"/>
  <c r="CH262" i="1"/>
  <c r="CL176" i="1"/>
  <c r="CH176" i="1"/>
  <c r="CL269" i="1"/>
  <c r="CH269" i="1"/>
  <c r="CL305" i="1"/>
  <c r="CH305" i="1"/>
  <c r="CL336" i="1"/>
  <c r="CH336" i="1"/>
  <c r="CL458" i="1"/>
  <c r="CH458" i="1"/>
  <c r="CL448" i="1"/>
  <c r="CH448" i="1"/>
  <c r="CL351" i="1"/>
  <c r="CH351" i="1"/>
  <c r="CL290" i="1"/>
  <c r="CH290" i="1"/>
  <c r="CH406" i="1"/>
  <c r="CL406" i="1"/>
  <c r="CL345" i="1"/>
  <c r="CH345" i="1"/>
  <c r="CL420" i="1"/>
  <c r="CH420" i="1"/>
  <c r="CL358" i="1"/>
  <c r="CH358" i="1"/>
  <c r="CL309" i="1"/>
  <c r="CH309" i="1"/>
  <c r="CL424" i="1"/>
  <c r="CL423" i="1" s="1"/>
  <c r="CH424" i="1"/>
  <c r="CH423" i="1" s="1"/>
  <c r="CL330" i="1"/>
  <c r="CH330" i="1"/>
  <c r="CL293" i="1"/>
  <c r="CH293" i="1"/>
  <c r="CH249" i="1"/>
  <c r="CH248" i="1" s="1"/>
  <c r="AB354" i="1"/>
  <c r="CL185" i="1"/>
  <c r="CH185" i="1"/>
  <c r="CL270" i="1"/>
  <c r="CH270" i="1"/>
  <c r="AK385" i="3"/>
  <c r="AV385" i="3" s="1"/>
  <c r="CL173" i="1"/>
  <c r="CH173" i="1"/>
  <c r="BQ424" i="1"/>
  <c r="BQ423" i="1" s="1"/>
  <c r="BM424" i="1"/>
  <c r="BM423" i="1" s="1"/>
  <c r="BQ367" i="1"/>
  <c r="BM367" i="1"/>
  <c r="BQ348" i="1"/>
  <c r="BM348" i="1"/>
  <c r="BQ302" i="1"/>
  <c r="BM302" i="1"/>
  <c r="BQ244" i="1"/>
  <c r="BQ243" i="1" s="1"/>
  <c r="BM244" i="1"/>
  <c r="BM243" i="1" s="1"/>
  <c r="BQ218" i="1"/>
  <c r="BM218" i="1"/>
  <c r="BQ68" i="1"/>
  <c r="BM68" i="1"/>
  <c r="BQ336" i="1"/>
  <c r="BM336" i="1"/>
  <c r="BQ318" i="1"/>
  <c r="BM318" i="1"/>
  <c r="BQ296" i="1"/>
  <c r="BM296" i="1"/>
  <c r="BQ221" i="1"/>
  <c r="BM221" i="1"/>
  <c r="BQ132" i="1"/>
  <c r="BM132" i="1"/>
  <c r="BQ98" i="1"/>
  <c r="BM98" i="1"/>
  <c r="BQ65" i="1"/>
  <c r="BM65" i="1"/>
  <c r="BM407" i="1"/>
  <c r="BQ407" i="1"/>
  <c r="BQ359" i="1"/>
  <c r="BM359" i="1"/>
  <c r="BQ300" i="1"/>
  <c r="BM300" i="1"/>
  <c r="BQ282" i="1"/>
  <c r="BM282" i="1"/>
  <c r="BQ234" i="1"/>
  <c r="BM234" i="1"/>
  <c r="BQ191" i="1"/>
  <c r="BM191" i="1"/>
  <c r="BQ127" i="1"/>
  <c r="BM127" i="1"/>
  <c r="BQ63" i="1"/>
  <c r="BM63" i="1"/>
  <c r="BQ46" i="1"/>
  <c r="BM46" i="1"/>
  <c r="BQ473" i="1"/>
  <c r="BM473" i="1"/>
  <c r="BQ421" i="1"/>
  <c r="BM421" i="1"/>
  <c r="BQ392" i="1"/>
  <c r="BM392" i="1"/>
  <c r="BQ331" i="1"/>
  <c r="BM331" i="1"/>
  <c r="BQ313" i="1"/>
  <c r="BM313" i="1"/>
  <c r="BQ291" i="1"/>
  <c r="BM291" i="1"/>
  <c r="BQ250" i="1"/>
  <c r="BM250" i="1"/>
  <c r="BQ229" i="1"/>
  <c r="BM229" i="1"/>
  <c r="BQ152" i="1"/>
  <c r="BM152" i="1"/>
  <c r="BQ108" i="1"/>
  <c r="BM108" i="1"/>
  <c r="BQ52" i="1"/>
  <c r="BM52" i="1"/>
  <c r="BQ316" i="1"/>
  <c r="BM316" i="1"/>
  <c r="BQ60" i="1"/>
  <c r="BM60" i="1"/>
  <c r="BQ371" i="1"/>
  <c r="BM371" i="1"/>
  <c r="BQ340" i="1"/>
  <c r="BM340" i="1"/>
  <c r="BQ168" i="1"/>
  <c r="BM168" i="1"/>
  <c r="BZ355" i="1"/>
  <c r="CH355" i="1" s="1"/>
  <c r="BR354" i="1"/>
  <c r="BQ470" i="1"/>
  <c r="BM470" i="1"/>
  <c r="BQ440" i="1"/>
  <c r="BM440" i="1"/>
  <c r="BQ417" i="1"/>
  <c r="BM417" i="1"/>
  <c r="BQ352" i="1"/>
  <c r="BM352" i="1"/>
  <c r="BQ322" i="1"/>
  <c r="BM322" i="1"/>
  <c r="BQ288" i="1"/>
  <c r="BM288" i="1"/>
  <c r="BQ238" i="1"/>
  <c r="BM238" i="1"/>
  <c r="BQ197" i="1"/>
  <c r="BM197" i="1"/>
  <c r="BQ149" i="1"/>
  <c r="BM149" i="1"/>
  <c r="BQ104" i="1"/>
  <c r="BM104" i="1"/>
  <c r="BQ49" i="1"/>
  <c r="BM49" i="1"/>
  <c r="BQ467" i="1"/>
  <c r="BM467" i="1"/>
  <c r="BQ436" i="1"/>
  <c r="BM436" i="1"/>
  <c r="BQ362" i="1"/>
  <c r="BM362" i="1"/>
  <c r="BQ346" i="1"/>
  <c r="BM346" i="1"/>
  <c r="BQ310" i="1"/>
  <c r="BM310" i="1"/>
  <c r="BQ285" i="1"/>
  <c r="BM285" i="1"/>
  <c r="BQ213" i="1"/>
  <c r="BM213" i="1"/>
  <c r="BQ194" i="1"/>
  <c r="BM194" i="1"/>
  <c r="BQ115" i="1"/>
  <c r="BM115" i="1"/>
  <c r="BQ75" i="1"/>
  <c r="BM75" i="1"/>
  <c r="BQ43" i="1"/>
  <c r="BM43" i="1"/>
  <c r="BQ358" i="1"/>
  <c r="BM358" i="1"/>
  <c r="BQ299" i="1"/>
  <c r="BM299" i="1"/>
  <c r="BQ281" i="1"/>
  <c r="BM281" i="1"/>
  <c r="BQ190" i="1"/>
  <c r="BM190" i="1"/>
  <c r="BQ62" i="1"/>
  <c r="BM62" i="1"/>
  <c r="AE354" i="1"/>
  <c r="BQ45" i="1"/>
  <c r="BM45" i="1"/>
  <c r="BQ472" i="1"/>
  <c r="BM472" i="1"/>
  <c r="BQ420" i="1"/>
  <c r="BM420" i="1"/>
  <c r="BQ391" i="1"/>
  <c r="BM391" i="1"/>
  <c r="BQ330" i="1"/>
  <c r="BM330" i="1"/>
  <c r="BQ312" i="1"/>
  <c r="BM312" i="1"/>
  <c r="BQ290" i="1"/>
  <c r="BM290" i="1"/>
  <c r="BQ151" i="1"/>
  <c r="BM151" i="1"/>
  <c r="BQ107" i="1"/>
  <c r="BM107" i="1"/>
  <c r="BQ51" i="1"/>
  <c r="BM51" i="1"/>
  <c r="BQ315" i="1"/>
  <c r="BM315" i="1"/>
  <c r="BQ59" i="1"/>
  <c r="BM59" i="1"/>
  <c r="BQ370" i="1"/>
  <c r="BM370" i="1"/>
  <c r="BQ339" i="1"/>
  <c r="BM339" i="1"/>
  <c r="BQ106" i="1"/>
  <c r="BM106" i="1"/>
  <c r="BQ256" i="1"/>
  <c r="BM256" i="1"/>
  <c r="BQ204" i="1"/>
  <c r="BM204" i="1"/>
  <c r="BQ269" i="1"/>
  <c r="BM269" i="1"/>
  <c r="BQ469" i="1"/>
  <c r="BM469" i="1"/>
  <c r="BQ416" i="1"/>
  <c r="BM416" i="1"/>
  <c r="BQ351" i="1"/>
  <c r="BM351" i="1"/>
  <c r="BQ321" i="1"/>
  <c r="BM321" i="1"/>
  <c r="BQ287" i="1"/>
  <c r="BM287" i="1"/>
  <c r="BQ237" i="1"/>
  <c r="BM237" i="1"/>
  <c r="BQ196" i="1"/>
  <c r="BM196" i="1"/>
  <c r="BQ148" i="1"/>
  <c r="BM148" i="1"/>
  <c r="BQ48" i="1"/>
  <c r="BM48" i="1"/>
  <c r="BQ466" i="1"/>
  <c r="BM466" i="1"/>
  <c r="BQ435" i="1"/>
  <c r="BM435" i="1"/>
  <c r="BQ361" i="1"/>
  <c r="BM361" i="1"/>
  <c r="BQ345" i="1"/>
  <c r="BM345" i="1"/>
  <c r="BQ309" i="1"/>
  <c r="BM309" i="1"/>
  <c r="BQ284" i="1"/>
  <c r="BM284" i="1"/>
  <c r="BQ212" i="1"/>
  <c r="BM212" i="1"/>
  <c r="BQ74" i="1"/>
  <c r="BM74" i="1"/>
  <c r="BQ42" i="1"/>
  <c r="BM42" i="1"/>
  <c r="BQ377" i="1"/>
  <c r="BM377" i="1"/>
  <c r="BQ334" i="1"/>
  <c r="BM334" i="1"/>
  <c r="BQ294" i="1"/>
  <c r="BM294" i="1"/>
  <c r="BQ267" i="1"/>
  <c r="BM267" i="1"/>
  <c r="BQ210" i="1"/>
  <c r="BM210" i="1"/>
  <c r="BQ146" i="1"/>
  <c r="BM146" i="1"/>
  <c r="BQ111" i="1"/>
  <c r="BM111" i="1"/>
  <c r="BQ56" i="1"/>
  <c r="BM56" i="1"/>
  <c r="BM443" i="1"/>
  <c r="BQ443" i="1"/>
  <c r="BQ402" i="1"/>
  <c r="BM402" i="1"/>
  <c r="BQ356" i="1"/>
  <c r="BM356" i="1"/>
  <c r="BQ325" i="1"/>
  <c r="BM325" i="1"/>
  <c r="BQ306" i="1"/>
  <c r="BM306" i="1"/>
  <c r="BQ275" i="1"/>
  <c r="BM275" i="1"/>
  <c r="BQ241" i="1"/>
  <c r="BM241" i="1"/>
  <c r="BQ166" i="1"/>
  <c r="BM166" i="1"/>
  <c r="BQ140" i="1"/>
  <c r="BM140" i="1"/>
  <c r="BQ72" i="1"/>
  <c r="BM72" i="1"/>
  <c r="BQ328" i="1"/>
  <c r="BM328" i="1"/>
  <c r="BQ78" i="1"/>
  <c r="BM78" i="1"/>
  <c r="BQ199" i="1"/>
  <c r="BM199" i="1"/>
  <c r="BQ261" i="1"/>
  <c r="BM261" i="1"/>
  <c r="BQ453" i="1"/>
  <c r="BM453" i="1"/>
  <c r="BQ425" i="1"/>
  <c r="BM425" i="1"/>
  <c r="BQ368" i="1"/>
  <c r="BM368" i="1"/>
  <c r="BQ349" i="1"/>
  <c r="BM349" i="1"/>
  <c r="BQ303" i="1"/>
  <c r="BM303" i="1"/>
  <c r="BQ245" i="1"/>
  <c r="BM245" i="1"/>
  <c r="BQ219" i="1"/>
  <c r="BM219" i="1"/>
  <c r="BQ160" i="1"/>
  <c r="BM160" i="1"/>
  <c r="BQ137" i="1"/>
  <c r="BM137" i="1"/>
  <c r="BQ69" i="1"/>
  <c r="BM69" i="1"/>
  <c r="BQ449" i="1"/>
  <c r="BM449" i="1"/>
  <c r="BQ411" i="1"/>
  <c r="BM411" i="1"/>
  <c r="BQ337" i="1"/>
  <c r="BM337" i="1"/>
  <c r="BQ319" i="1"/>
  <c r="BM319" i="1"/>
  <c r="BQ297" i="1"/>
  <c r="BM297" i="1"/>
  <c r="BQ222" i="1"/>
  <c r="BM222" i="1"/>
  <c r="BQ156" i="1"/>
  <c r="BM156" i="1"/>
  <c r="BQ133" i="1"/>
  <c r="BM133" i="1"/>
  <c r="BQ99" i="1"/>
  <c r="BM99" i="1"/>
  <c r="BQ66" i="1"/>
  <c r="BM66" i="1"/>
  <c r="AV443" i="1"/>
  <c r="BQ376" i="1"/>
  <c r="BM376" i="1"/>
  <c r="BQ333" i="1"/>
  <c r="BM333" i="1"/>
  <c r="BQ293" i="1"/>
  <c r="BM293" i="1"/>
  <c r="BQ266" i="1"/>
  <c r="BM266" i="1"/>
  <c r="BQ209" i="1"/>
  <c r="BM209" i="1"/>
  <c r="BQ110" i="1"/>
  <c r="BM110" i="1"/>
  <c r="BQ442" i="1"/>
  <c r="BM442" i="1"/>
  <c r="BQ401" i="1"/>
  <c r="BM401" i="1"/>
  <c r="BE355" i="1"/>
  <c r="AW354" i="1"/>
  <c r="BQ324" i="1"/>
  <c r="BM324" i="1"/>
  <c r="BQ305" i="1"/>
  <c r="BM305" i="1"/>
  <c r="BQ274" i="1"/>
  <c r="BM274" i="1"/>
  <c r="BQ240" i="1"/>
  <c r="BM240" i="1"/>
  <c r="BQ165" i="1"/>
  <c r="BM165" i="1"/>
  <c r="BQ139" i="1"/>
  <c r="BM139" i="1"/>
  <c r="BQ71" i="1"/>
  <c r="BM71" i="1"/>
  <c r="AV149" i="1"/>
  <c r="BQ327" i="1"/>
  <c r="BM327" i="1"/>
  <c r="BQ77" i="1"/>
  <c r="BM77" i="1"/>
  <c r="AT31" i="1"/>
  <c r="AT30" i="1" s="1"/>
  <c r="AT36" i="3"/>
  <c r="AT35" i="3" s="1"/>
  <c r="AT34" i="3" s="1"/>
  <c r="AV32" i="1"/>
  <c r="AT63" i="3"/>
  <c r="AT62" i="3" s="1"/>
  <c r="AV348" i="1"/>
  <c r="AV240" i="1"/>
  <c r="AV346" i="1"/>
  <c r="AV371" i="1"/>
  <c r="AV328" i="1"/>
  <c r="BE169" i="1"/>
  <c r="BQ169" i="1" s="1"/>
  <c r="BQ173" i="1"/>
  <c r="AS216" i="3"/>
  <c r="AS215" i="3" s="1"/>
  <c r="AS214" i="3" s="1"/>
  <c r="AS198" i="3" s="1"/>
  <c r="AV301" i="1"/>
  <c r="AT135" i="3"/>
  <c r="AT130" i="3" s="1"/>
  <c r="AU111" i="3"/>
  <c r="AU110" i="3" s="1"/>
  <c r="AU109" i="3" s="1"/>
  <c r="AT37" i="3"/>
  <c r="AT324" i="3"/>
  <c r="AT315" i="3" s="1"/>
  <c r="AT412" i="3"/>
  <c r="AT411" i="3" s="1"/>
  <c r="AT410" i="3" s="1"/>
  <c r="AT406" i="3" s="1"/>
  <c r="AV246" i="1"/>
  <c r="AV345" i="1"/>
  <c r="AL290" i="3"/>
  <c r="AV290" i="3" s="1"/>
  <c r="AT360" i="1"/>
  <c r="AV330" i="1"/>
  <c r="AT238" i="3"/>
  <c r="AT237" i="3" s="1"/>
  <c r="AT236" i="3" s="1"/>
  <c r="AV323" i="1"/>
  <c r="AT232" i="3"/>
  <c r="AT231" i="3" s="1"/>
  <c r="AT230" i="3" s="1"/>
  <c r="AV317" i="1"/>
  <c r="AS400" i="3"/>
  <c r="AS399" i="3" s="1"/>
  <c r="AS386" i="3" s="1"/>
  <c r="AS105" i="3"/>
  <c r="AS104" i="3" s="1"/>
  <c r="AS103" i="3" s="1"/>
  <c r="AS84" i="3" s="1"/>
  <c r="AV79" i="1"/>
  <c r="AT326" i="1"/>
  <c r="AR169" i="1"/>
  <c r="AT293" i="3"/>
  <c r="AT292" i="3" s="1"/>
  <c r="AT291" i="3" s="1"/>
  <c r="AV363" i="1"/>
  <c r="AT424" i="3"/>
  <c r="AU353" i="3"/>
  <c r="AV349" i="1"/>
  <c r="AV241" i="1"/>
  <c r="AS385" i="3"/>
  <c r="AS384" i="3" s="1"/>
  <c r="AS383" i="3" s="1"/>
  <c r="AS382" i="3" s="1"/>
  <c r="AV408" i="1"/>
  <c r="AR33" i="1"/>
  <c r="AS253" i="3"/>
  <c r="AS252" i="3" s="1"/>
  <c r="AS251" i="3" s="1"/>
  <c r="AS223" i="3" s="1"/>
  <c r="AV338" i="1"/>
  <c r="AT235" i="3"/>
  <c r="AT234" i="3" s="1"/>
  <c r="AT233" i="3" s="1"/>
  <c r="AV320" i="1"/>
  <c r="AT164" i="3"/>
  <c r="AS130" i="3"/>
  <c r="AT120" i="3"/>
  <c r="AT119" i="3" s="1"/>
  <c r="AT118" i="3" s="1"/>
  <c r="AT213" i="3"/>
  <c r="AT212" i="3" s="1"/>
  <c r="AT211" i="3" s="1"/>
  <c r="AT198" i="3" s="1"/>
  <c r="AV298" i="1"/>
  <c r="AT419" i="3"/>
  <c r="AT348" i="3"/>
  <c r="AV166" i="1"/>
  <c r="AU207" i="1"/>
  <c r="AV207" i="1" s="1"/>
  <c r="AT397" i="1"/>
  <c r="AV397" i="1" s="1"/>
  <c r="AU270" i="1"/>
  <c r="AV270" i="1" s="1"/>
  <c r="AT262" i="1"/>
  <c r="AV262" i="1" s="1"/>
  <c r="AT96" i="1"/>
  <c r="AV96" i="1" s="1"/>
  <c r="AT36" i="1"/>
  <c r="AV36" i="1" s="1"/>
  <c r="AR358" i="1"/>
  <c r="AS185" i="1"/>
  <c r="AV185" i="1" s="1"/>
  <c r="AR367" i="1"/>
  <c r="AV367" i="1" s="1"/>
  <c r="AR210" i="1"/>
  <c r="AV210" i="1" s="1"/>
  <c r="AS156" i="1"/>
  <c r="AV156" i="1" s="1"/>
  <c r="AS303" i="1"/>
  <c r="AV303" i="1" s="1"/>
  <c r="AS213" i="1"/>
  <c r="AV213" i="1" s="1"/>
  <c r="AM33" i="1"/>
  <c r="AU34" i="1"/>
  <c r="AU33" i="1" s="1"/>
  <c r="BE33" i="1"/>
  <c r="BQ34" i="1"/>
  <c r="BQ449" i="3"/>
  <c r="BF450" i="3"/>
  <c r="AT92" i="1"/>
  <c r="AV92" i="1" s="1"/>
  <c r="AU85" i="1"/>
  <c r="AV85" i="1" s="1"/>
  <c r="AR274" i="1"/>
  <c r="AV274" i="1" s="1"/>
  <c r="AS431" i="1"/>
  <c r="AV431" i="1" s="1"/>
  <c r="AR352" i="1"/>
  <c r="AV352" i="1" s="1"/>
  <c r="AS331" i="1"/>
  <c r="AV331" i="1" s="1"/>
  <c r="AS306" i="1"/>
  <c r="AV306" i="1" s="1"/>
  <c r="AR209" i="1"/>
  <c r="AV209" i="1" s="1"/>
  <c r="AS152" i="1"/>
  <c r="AV152" i="1" s="1"/>
  <c r="AM169" i="1"/>
  <c r="AU173" i="1"/>
  <c r="AU169" i="1" s="1"/>
  <c r="AT259" i="1"/>
  <c r="AV259" i="1" s="1"/>
  <c r="AT399" i="1"/>
  <c r="AV399" i="1" s="1"/>
  <c r="AU272" i="1"/>
  <c r="AV272" i="1" s="1"/>
  <c r="AT264" i="1"/>
  <c r="AV264" i="1" s="1"/>
  <c r="AT433" i="1"/>
  <c r="AV433" i="1" s="1"/>
  <c r="AT383" i="1"/>
  <c r="AV383" i="1" s="1"/>
  <c r="AT40" i="1"/>
  <c r="AV40" i="1" s="1"/>
  <c r="AT459" i="1"/>
  <c r="AV459" i="1" s="1"/>
  <c r="AR212" i="1"/>
  <c r="AV212" i="1" s="1"/>
  <c r="AR302" i="1"/>
  <c r="AR351" i="1"/>
  <c r="AV351" i="1" s="1"/>
  <c r="AR219" i="1"/>
  <c r="AV219" i="1" s="1"/>
  <c r="AS46" i="1"/>
  <c r="AV46" i="1" s="1"/>
  <c r="AS395" i="1"/>
  <c r="AV395" i="1" s="1"/>
  <c r="AS381" i="1"/>
  <c r="AV381" i="1" s="1"/>
  <c r="AS359" i="1"/>
  <c r="AV359" i="1" s="1"/>
  <c r="AR334" i="1"/>
  <c r="AV334" i="1" s="1"/>
  <c r="BF477" i="1"/>
  <c r="AK33" i="1"/>
  <c r="AS34" i="1"/>
  <c r="AS33" i="1" s="1"/>
  <c r="AT158" i="1"/>
  <c r="CA450" i="3"/>
  <c r="CL449" i="3"/>
  <c r="AT94" i="1"/>
  <c r="AV94" i="1" s="1"/>
  <c r="AU83" i="1"/>
  <c r="AR305" i="1"/>
  <c r="AV305" i="1" s="1"/>
  <c r="AR45" i="1"/>
  <c r="AR151" i="1"/>
  <c r="AV151" i="1" s="1"/>
  <c r="AS275" i="1"/>
  <c r="AV275" i="1" s="1"/>
  <c r="AR160" i="1"/>
  <c r="AV160" i="1" s="1"/>
  <c r="AR368" i="1"/>
  <c r="AV368" i="1" s="1"/>
  <c r="AR218" i="1"/>
  <c r="AV218" i="1" s="1"/>
  <c r="AS205" i="1"/>
  <c r="AV205" i="1" s="1"/>
  <c r="AR333" i="1"/>
  <c r="AV333" i="1" s="1"/>
  <c r="AL169" i="1"/>
  <c r="AT173" i="1"/>
  <c r="AT169" i="1" s="1"/>
  <c r="AJ169" i="1"/>
  <c r="AJ33" i="1"/>
  <c r="AL30" i="1"/>
  <c r="AM256" i="1"/>
  <c r="AD158" i="1"/>
  <c r="X158" i="1" s="1"/>
  <c r="BR158" i="1"/>
  <c r="AJ256" i="1"/>
  <c r="AD9" i="3"/>
  <c r="AD8" i="3" s="1"/>
  <c r="AD7" i="3" s="1"/>
  <c r="AD4" i="3"/>
  <c r="AL158" i="1"/>
  <c r="AK256" i="1"/>
  <c r="AK255" i="1" s="1"/>
  <c r="AC4" i="3"/>
  <c r="BE159" i="1"/>
  <c r="BM159" i="1" s="1"/>
  <c r="AW158" i="1"/>
  <c r="AC158" i="1"/>
  <c r="W158" i="1" s="1"/>
  <c r="AD348" i="3"/>
  <c r="BR125" i="1"/>
  <c r="AD154" i="3"/>
  <c r="AM126" i="1"/>
  <c r="AE125" i="1"/>
  <c r="BE126" i="1"/>
  <c r="BM126" i="1" s="1"/>
  <c r="AW125" i="1"/>
  <c r="AK126" i="1"/>
  <c r="AC125" i="1"/>
  <c r="W125" i="1" s="1"/>
  <c r="AJ126" i="1"/>
  <c r="AR126" i="1" s="1"/>
  <c r="AB106" i="1"/>
  <c r="AK105" i="3"/>
  <c r="AK104" i="3" s="1"/>
  <c r="AK169" i="1"/>
  <c r="BZ169" i="1"/>
  <c r="CL169" i="1" s="1"/>
  <c r="AJ355" i="1"/>
  <c r="AK355" i="1"/>
  <c r="AL427" i="3"/>
  <c r="AV427" i="3" s="1"/>
  <c r="AV428" i="3"/>
  <c r="AM354" i="3"/>
  <c r="AV354" i="3" s="1"/>
  <c r="AV355" i="3"/>
  <c r="AL351" i="3"/>
  <c r="AV351" i="3" s="1"/>
  <c r="AV352" i="3"/>
  <c r="AK340" i="3"/>
  <c r="AV341" i="3"/>
  <c r="AK255" i="3"/>
  <c r="AV256" i="3"/>
  <c r="AL175" i="3"/>
  <c r="AV176" i="3"/>
  <c r="AL156" i="3"/>
  <c r="AV157" i="3"/>
  <c r="AL140" i="3"/>
  <c r="AV141" i="3"/>
  <c r="AL121" i="3"/>
  <c r="AV121" i="3" s="1"/>
  <c r="AV122" i="3"/>
  <c r="AL89" i="3"/>
  <c r="AV90" i="3"/>
  <c r="AL44" i="3"/>
  <c r="AV44" i="3" s="1"/>
  <c r="AV45" i="3"/>
  <c r="AL38" i="3"/>
  <c r="AV38" i="3" s="1"/>
  <c r="AV39" i="3"/>
  <c r="AL327" i="3"/>
  <c r="AV327" i="3" s="1"/>
  <c r="AV328" i="3"/>
  <c r="AL311" i="3"/>
  <c r="AV311" i="3" s="1"/>
  <c r="AV312" i="3"/>
  <c r="AW465" i="1"/>
  <c r="AW464" i="1" s="1"/>
  <c r="AW308" i="1"/>
  <c r="BE308" i="1" s="1"/>
  <c r="AL34" i="1"/>
  <c r="AD33" i="1"/>
  <c r="X33" i="1" s="1"/>
  <c r="AC429" i="1"/>
  <c r="AM355" i="1"/>
  <c r="AM354" i="1" s="1"/>
  <c r="AE232" i="1"/>
  <c r="AL206" i="3"/>
  <c r="AV207" i="3"/>
  <c r="AL203" i="3"/>
  <c r="AV204" i="3"/>
  <c r="AM435" i="3"/>
  <c r="AV435" i="3" s="1"/>
  <c r="AV436" i="3"/>
  <c r="AL430" i="3"/>
  <c r="AV431" i="3"/>
  <c r="AL425" i="3"/>
  <c r="AV425" i="3" s="1"/>
  <c r="AV426" i="3"/>
  <c r="AL420" i="3"/>
  <c r="AV420" i="3" s="1"/>
  <c r="AV421" i="3"/>
  <c r="AK388" i="3"/>
  <c r="AV389" i="3"/>
  <c r="AL380" i="3"/>
  <c r="AV381" i="3"/>
  <c r="AM356" i="3"/>
  <c r="AV356" i="3" s="1"/>
  <c r="AV357" i="3"/>
  <c r="AL371" i="3"/>
  <c r="AV372" i="3"/>
  <c r="AL349" i="3"/>
  <c r="AV349" i="3" s="1"/>
  <c r="AV350" i="3"/>
  <c r="AL343" i="3"/>
  <c r="AV344" i="3"/>
  <c r="AK394" i="3"/>
  <c r="AV395" i="3"/>
  <c r="AK332" i="3"/>
  <c r="AV333" i="3"/>
  <c r="AL228" i="3"/>
  <c r="AV229" i="3"/>
  <c r="AK225" i="3"/>
  <c r="AV226" i="3"/>
  <c r="AL169" i="3"/>
  <c r="AV170" i="3"/>
  <c r="AL162" i="3"/>
  <c r="AV163" i="3"/>
  <c r="AL144" i="3"/>
  <c r="AV145" i="3"/>
  <c r="AL137" i="3"/>
  <c r="AV138" i="3"/>
  <c r="AL128" i="3"/>
  <c r="AV129" i="3"/>
  <c r="AL123" i="3"/>
  <c r="AV123" i="3" s="1"/>
  <c r="AV124" i="3"/>
  <c r="AK116" i="3"/>
  <c r="AV117" i="3"/>
  <c r="AM112" i="3"/>
  <c r="AV112" i="3" s="1"/>
  <c r="AV113" i="3"/>
  <c r="AL101" i="3"/>
  <c r="AV102" i="3"/>
  <c r="AL98" i="3"/>
  <c r="AV99" i="3"/>
  <c r="AL92" i="3"/>
  <c r="AV93" i="3"/>
  <c r="AM56" i="3"/>
  <c r="AV57" i="3"/>
  <c r="AL47" i="3"/>
  <c r="AV48" i="3"/>
  <c r="AL35" i="3"/>
  <c r="AV36" i="3"/>
  <c r="AL329" i="3"/>
  <c r="AV329" i="3" s="1"/>
  <c r="AV330" i="3"/>
  <c r="AL325" i="3"/>
  <c r="AV325" i="3" s="1"/>
  <c r="AV326" i="3"/>
  <c r="AL313" i="3"/>
  <c r="AV313" i="3" s="1"/>
  <c r="AV314" i="3"/>
  <c r="AK307" i="3"/>
  <c r="AV308" i="3"/>
  <c r="AL286" i="3"/>
  <c r="AV287" i="3"/>
  <c r="AL236" i="3"/>
  <c r="AV236" i="3" s="1"/>
  <c r="AV237" i="3"/>
  <c r="AL211" i="3"/>
  <c r="AV211" i="3" s="1"/>
  <c r="AV212" i="3"/>
  <c r="AL233" i="3"/>
  <c r="AV233" i="3" s="1"/>
  <c r="AV234" i="3"/>
  <c r="AK200" i="3"/>
  <c r="AV201" i="3"/>
  <c r="AL422" i="3"/>
  <c r="AV422" i="3" s="1"/>
  <c r="AV423" i="3"/>
  <c r="AL375" i="3"/>
  <c r="AV376" i="3"/>
  <c r="AL346" i="3"/>
  <c r="AV347" i="3"/>
  <c r="AL240" i="3"/>
  <c r="AV241" i="3"/>
  <c r="AL166" i="3"/>
  <c r="AV167" i="3"/>
  <c r="AK133" i="3"/>
  <c r="AV134" i="3"/>
  <c r="AK86" i="3"/>
  <c r="AV87" i="3"/>
  <c r="AL53" i="3"/>
  <c r="AV54" i="3"/>
  <c r="AL50" i="3"/>
  <c r="AV51" i="3"/>
  <c r="AK214" i="3"/>
  <c r="AV214" i="3" s="1"/>
  <c r="AV215" i="3"/>
  <c r="AW280" i="1"/>
  <c r="BE280" i="1" s="1"/>
  <c r="BR465" i="1"/>
  <c r="BZ465" i="1" s="1"/>
  <c r="AW236" i="1"/>
  <c r="BE236" i="1" s="1"/>
  <c r="AC106" i="1"/>
  <c r="AL75" i="3"/>
  <c r="AV76" i="3"/>
  <c r="AL11" i="3"/>
  <c r="AV11" i="3" s="1"/>
  <c r="AV12" i="3"/>
  <c r="AL447" i="3"/>
  <c r="AV448" i="3"/>
  <c r="AL82" i="3"/>
  <c r="AV83" i="3"/>
  <c r="AL66" i="3"/>
  <c r="AV66" i="3" s="1"/>
  <c r="AV67" i="3"/>
  <c r="AK408" i="3"/>
  <c r="AV409" i="3"/>
  <c r="AB379" i="1"/>
  <c r="AL209" i="3"/>
  <c r="AV210" i="3"/>
  <c r="AM433" i="3"/>
  <c r="AV433" i="3" s="1"/>
  <c r="AV434" i="3"/>
  <c r="AL125" i="3"/>
  <c r="AV125" i="3" s="1"/>
  <c r="AV126" i="3"/>
  <c r="AM114" i="3"/>
  <c r="AV114" i="3" s="1"/>
  <c r="AV115" i="3"/>
  <c r="AL95" i="3"/>
  <c r="AV96" i="3"/>
  <c r="AK60" i="3"/>
  <c r="AV61" i="3"/>
  <c r="AL322" i="3"/>
  <c r="AV323" i="3"/>
  <c r="AB280" i="1"/>
  <c r="AE280" i="1"/>
  <c r="AM280" i="1" s="1"/>
  <c r="AU280" i="1" s="1"/>
  <c r="AC465" i="1"/>
  <c r="AK465" i="1" s="1"/>
  <c r="AS465" i="1" s="1"/>
  <c r="AE106" i="1"/>
  <c r="AM106" i="1" s="1"/>
  <c r="AU106" i="1" s="1"/>
  <c r="AM78" i="3"/>
  <c r="AV79" i="3"/>
  <c r="AL72" i="3"/>
  <c r="AV73" i="3"/>
  <c r="AL9" i="3"/>
  <c r="AV9" i="3" s="1"/>
  <c r="AV10" i="3"/>
  <c r="AK443" i="3"/>
  <c r="AV444" i="3"/>
  <c r="AM69" i="3"/>
  <c r="AV70" i="3"/>
  <c r="AL64" i="3"/>
  <c r="AV64" i="3" s="1"/>
  <c r="AV65" i="3"/>
  <c r="AK404" i="3"/>
  <c r="AV405" i="3"/>
  <c r="AL230" i="3"/>
  <c r="AV230" i="3" s="1"/>
  <c r="AV231" i="3"/>
  <c r="AL40" i="3"/>
  <c r="AV40" i="3" s="1"/>
  <c r="AV41" i="3"/>
  <c r="AJ65" i="1"/>
  <c r="AR65" i="1" s="1"/>
  <c r="AM59" i="1"/>
  <c r="AM58" i="1" s="1"/>
  <c r="AL59" i="1"/>
  <c r="CQ33" i="1"/>
  <c r="AD164" i="3"/>
  <c r="AK221" i="1"/>
  <c r="AS221" i="1" s="1"/>
  <c r="AJ221" i="1"/>
  <c r="AR221" i="1" s="1"/>
  <c r="AM221" i="1"/>
  <c r="AU221" i="1" s="1"/>
  <c r="AD37" i="3"/>
  <c r="AD13" i="3" s="1"/>
  <c r="BZ33" i="1"/>
  <c r="AC153" i="3"/>
  <c r="AC334" i="3"/>
  <c r="CR367" i="1"/>
  <c r="BE136" i="1"/>
  <c r="AM136" i="1"/>
  <c r="AK136" i="1"/>
  <c r="AJ136" i="1"/>
  <c r="AJ145" i="1"/>
  <c r="AR145" i="1" s="1"/>
  <c r="AM145" i="1"/>
  <c r="AU145" i="1" s="1"/>
  <c r="AK145" i="1"/>
  <c r="AS145" i="1" s="1"/>
  <c r="BE145" i="1"/>
  <c r="BR106" i="1"/>
  <c r="CQ106" i="1" s="1"/>
  <c r="AD419" i="3"/>
  <c r="BE410" i="1"/>
  <c r="BM410" i="1" s="1"/>
  <c r="AW409" i="1"/>
  <c r="AL410" i="1"/>
  <c r="AD409" i="1"/>
  <c r="X409" i="1" s="1"/>
  <c r="AJ410" i="1"/>
  <c r="AR410" i="1" s="1"/>
  <c r="AB409" i="1"/>
  <c r="AM410" i="1"/>
  <c r="AE409" i="1"/>
  <c r="BZ410" i="1"/>
  <c r="CH410" i="1" s="1"/>
  <c r="BR409" i="1"/>
  <c r="CQ339" i="1"/>
  <c r="CR339" i="1"/>
  <c r="AJ339" i="1"/>
  <c r="AR339" i="1" s="1"/>
  <c r="CQ59" i="1"/>
  <c r="BZ59" i="1"/>
  <c r="CQ77" i="1"/>
  <c r="BZ77" i="1"/>
  <c r="CH77" i="1" s="1"/>
  <c r="AJ370" i="1"/>
  <c r="CQ370" i="1"/>
  <c r="CR370" i="1"/>
  <c r="AJ327" i="1"/>
  <c r="CQ327" i="1"/>
  <c r="CR327" i="1"/>
  <c r="AL234" i="1"/>
  <c r="AD233" i="1"/>
  <c r="X233" i="1" s="1"/>
  <c r="AK400" i="3"/>
  <c r="AW81" i="1"/>
  <c r="BE82" i="1"/>
  <c r="CQ221" i="1"/>
  <c r="BZ221" i="1"/>
  <c r="CQ98" i="1"/>
  <c r="BZ98" i="1"/>
  <c r="AD74" i="1"/>
  <c r="AL75" i="1"/>
  <c r="AW90" i="1"/>
  <c r="BE91" i="1"/>
  <c r="AC416" i="1"/>
  <c r="AK417" i="1"/>
  <c r="AM430" i="1"/>
  <c r="AU430" i="1" s="1"/>
  <c r="AC90" i="1"/>
  <c r="W90" i="1" s="1"/>
  <c r="AK91" i="1"/>
  <c r="BE394" i="1"/>
  <c r="AE464" i="1"/>
  <c r="AM465" i="1"/>
  <c r="AU465" i="1" s="1"/>
  <c r="AE472" i="1"/>
  <c r="AM472" i="1" s="1"/>
  <c r="AM473" i="1"/>
  <c r="AD287" i="1"/>
  <c r="AL288" i="1"/>
  <c r="AC103" i="1"/>
  <c r="W103" i="1" s="1"/>
  <c r="AK104" i="1"/>
  <c r="AC376" i="1"/>
  <c r="AK377" i="1"/>
  <c r="AC299" i="1"/>
  <c r="AK300" i="1"/>
  <c r="AD145" i="1"/>
  <c r="X145" i="1" s="1"/>
  <c r="AL146" i="1"/>
  <c r="AC59" i="1"/>
  <c r="AK60" i="1"/>
  <c r="CQ244" i="1"/>
  <c r="BZ244" i="1"/>
  <c r="BZ243" i="1" s="1"/>
  <c r="CQ218" i="1"/>
  <c r="BZ218" i="1"/>
  <c r="CQ196" i="1"/>
  <c r="BZ196" i="1"/>
  <c r="CQ148" i="1"/>
  <c r="BZ148" i="1"/>
  <c r="CQ68" i="1"/>
  <c r="BZ68" i="1"/>
  <c r="CH68" i="1" s="1"/>
  <c r="AD439" i="1"/>
  <c r="X439" i="1" s="1"/>
  <c r="AL440" i="1"/>
  <c r="AC410" i="1"/>
  <c r="W410" i="1" s="1"/>
  <c r="AK411" i="1"/>
  <c r="AD196" i="1"/>
  <c r="AL197" i="1"/>
  <c r="AD126" i="1"/>
  <c r="X126" i="1" s="1"/>
  <c r="AL127" i="1"/>
  <c r="AC77" i="1"/>
  <c r="AK78" i="1"/>
  <c r="AC55" i="1"/>
  <c r="W55" i="1" s="1"/>
  <c r="AK56" i="1"/>
  <c r="AD221" i="1"/>
  <c r="X221" i="1" s="1"/>
  <c r="AL222" i="1"/>
  <c r="AD139" i="1"/>
  <c r="AL140" i="1"/>
  <c r="AD136" i="1"/>
  <c r="X136" i="1" s="1"/>
  <c r="AL137" i="1"/>
  <c r="AD391" i="1"/>
  <c r="AL392" i="1"/>
  <c r="AD71" i="1"/>
  <c r="AL72" i="1"/>
  <c r="AD81" i="1"/>
  <c r="X81" i="1" s="1"/>
  <c r="AL82" i="1"/>
  <c r="AT82" i="1" s="1"/>
  <c r="CQ132" i="1"/>
  <c r="BZ132" i="1"/>
  <c r="AE457" i="1"/>
  <c r="AM458" i="1"/>
  <c r="AU458" i="1" s="1"/>
  <c r="AC339" i="1"/>
  <c r="AK340" i="1"/>
  <c r="CQ145" i="1"/>
  <c r="BZ145" i="1"/>
  <c r="AD452" i="1"/>
  <c r="X452" i="1" s="1"/>
  <c r="AL453" i="1"/>
  <c r="AC406" i="1"/>
  <c r="W406" i="1" s="1"/>
  <c r="AK407" i="1"/>
  <c r="AD296" i="1"/>
  <c r="AL297" i="1"/>
  <c r="AD228" i="1"/>
  <c r="X228" i="1" s="1"/>
  <c r="AL229" i="1"/>
  <c r="CQ240" i="1"/>
  <c r="BZ240" i="1"/>
  <c r="CQ165" i="1"/>
  <c r="BZ165" i="1"/>
  <c r="CQ139" i="1"/>
  <c r="BZ139" i="1"/>
  <c r="CQ91" i="1"/>
  <c r="BZ91" i="1"/>
  <c r="CH91" i="1" s="1"/>
  <c r="CQ51" i="1"/>
  <c r="BZ51" i="1"/>
  <c r="CH51" i="1" s="1"/>
  <c r="AC448" i="1"/>
  <c r="W448" i="1" s="1"/>
  <c r="AK449" i="1"/>
  <c r="CQ266" i="1"/>
  <c r="BZ266" i="1"/>
  <c r="AD324" i="1"/>
  <c r="AL325" i="1"/>
  <c r="AD293" i="1"/>
  <c r="AL294" i="1"/>
  <c r="AD312" i="1"/>
  <c r="AL313" i="1"/>
  <c r="AW438" i="1"/>
  <c r="BE438" i="1" s="1"/>
  <c r="BE439" i="1"/>
  <c r="AW102" i="1"/>
  <c r="BE102" i="1" s="1"/>
  <c r="BE103" i="1"/>
  <c r="AC451" i="1"/>
  <c r="AK452" i="1"/>
  <c r="AS452" i="1" s="1"/>
  <c r="AE405" i="1"/>
  <c r="AM405" i="1" s="1"/>
  <c r="AU405" i="1" s="1"/>
  <c r="AM406" i="1"/>
  <c r="AU406" i="1" s="1"/>
  <c r="AK249" i="1"/>
  <c r="AM165" i="1"/>
  <c r="AW113" i="1"/>
  <c r="BE113" i="1" s="1"/>
  <c r="BE114" i="1"/>
  <c r="AD405" i="1"/>
  <c r="AL406" i="1"/>
  <c r="AT406" i="1" s="1"/>
  <c r="AE113" i="1"/>
  <c r="AM113" i="1" s="1"/>
  <c r="AU113" i="1" s="1"/>
  <c r="AM114" i="1"/>
  <c r="AU114" i="1" s="1"/>
  <c r="AW405" i="1"/>
  <c r="BE405" i="1" s="1"/>
  <c r="BE406" i="1"/>
  <c r="AW232" i="1"/>
  <c r="BE233" i="1"/>
  <c r="AC113" i="1"/>
  <c r="AK114" i="1"/>
  <c r="AS114" i="1" s="1"/>
  <c r="AD54" i="1"/>
  <c r="AL55" i="1"/>
  <c r="AT55" i="1" s="1"/>
  <c r="BE249" i="1"/>
  <c r="BE248" i="1" s="1"/>
  <c r="AW227" i="1"/>
  <c r="BE227" i="1" s="1"/>
  <c r="BE228" i="1"/>
  <c r="AE451" i="1"/>
  <c r="AM451" i="1" s="1"/>
  <c r="AU451" i="1" s="1"/>
  <c r="AM452" i="1"/>
  <c r="AU452" i="1" s="1"/>
  <c r="AC379" i="1"/>
  <c r="AK380" i="1"/>
  <c r="AE379" i="1"/>
  <c r="AM379" i="1" s="1"/>
  <c r="AU379" i="1" s="1"/>
  <c r="AM380" i="1"/>
  <c r="AU380" i="1" s="1"/>
  <c r="CQ65" i="1"/>
  <c r="BZ65" i="1"/>
  <c r="CH65" i="1" s="1"/>
  <c r="AC237" i="1"/>
  <c r="W237" i="1" s="1"/>
  <c r="AK238" i="1"/>
  <c r="AD98" i="1"/>
  <c r="AL99" i="1"/>
  <c r="AD318" i="1"/>
  <c r="AL319" i="1"/>
  <c r="CQ199" i="1"/>
  <c r="BZ199" i="1"/>
  <c r="AW457" i="1"/>
  <c r="BE458" i="1"/>
  <c r="AM394" i="1"/>
  <c r="AU394" i="1" s="1"/>
  <c r="AW379" i="1"/>
  <c r="BE379" i="1" s="1"/>
  <c r="BE380" i="1"/>
  <c r="AC281" i="1"/>
  <c r="W281" i="1" s="1"/>
  <c r="AK282" i="1"/>
  <c r="AD199" i="1"/>
  <c r="AL202" i="1"/>
  <c r="AE51" i="1"/>
  <c r="AM52" i="1"/>
  <c r="CQ249" i="1"/>
  <c r="AD469" i="1"/>
  <c r="X469" i="1" s="1"/>
  <c r="AL470" i="1"/>
  <c r="AD110" i="1"/>
  <c r="AL111" i="1"/>
  <c r="AD68" i="1"/>
  <c r="AL69" i="1"/>
  <c r="AD315" i="1"/>
  <c r="AL316" i="1"/>
  <c r="AD244" i="1"/>
  <c r="AL245" i="1"/>
  <c r="AC190" i="1"/>
  <c r="AK191" i="1"/>
  <c r="AD65" i="1"/>
  <c r="AL66" i="1"/>
  <c r="AD42" i="1"/>
  <c r="AL43" i="1"/>
  <c r="CQ237" i="1"/>
  <c r="BZ237" i="1"/>
  <c r="CQ204" i="1"/>
  <c r="BZ204" i="1"/>
  <c r="CQ159" i="1"/>
  <c r="BZ159" i="1"/>
  <c r="CQ136" i="1"/>
  <c r="BZ136" i="1"/>
  <c r="CQ48" i="1"/>
  <c r="BZ48" i="1"/>
  <c r="CH48" i="1" s="1"/>
  <c r="AC424" i="1"/>
  <c r="AC423" i="1" s="1"/>
  <c r="AK425" i="1"/>
  <c r="AC82" i="1"/>
  <c r="W82" i="1" s="1"/>
  <c r="AK87" i="1"/>
  <c r="AD256" i="1"/>
  <c r="X256" i="1" s="1"/>
  <c r="AL257" i="1"/>
  <c r="AW429" i="1"/>
  <c r="BE430" i="1"/>
  <c r="AB90" i="1"/>
  <c r="AJ98" i="1"/>
  <c r="AJ68" i="1"/>
  <c r="AR68" i="1" s="1"/>
  <c r="CQ367" i="1"/>
  <c r="AK159" i="1"/>
  <c r="CQ261" i="1"/>
  <c r="BZ261" i="1"/>
  <c r="CQ155" i="1"/>
  <c r="CQ154" i="1" s="1"/>
  <c r="BZ155" i="1"/>
  <c r="BZ154" i="1" s="1"/>
  <c r="AD361" i="1"/>
  <c r="AL362" i="1"/>
  <c r="CQ190" i="1"/>
  <c r="BZ190" i="1"/>
  <c r="CQ110" i="1"/>
  <c r="BZ110" i="1"/>
  <c r="AD114" i="1"/>
  <c r="X114" i="1" s="1"/>
  <c r="AL115" i="1"/>
  <c r="AC457" i="1"/>
  <c r="W457" i="1" s="1"/>
  <c r="AK458" i="1"/>
  <c r="AS458" i="1" s="1"/>
  <c r="CQ45" i="1"/>
  <c r="BZ45" i="1"/>
  <c r="CH45" i="1" s="1"/>
  <c r="CQ274" i="1"/>
  <c r="BZ274" i="1"/>
  <c r="CQ212" i="1"/>
  <c r="BZ212" i="1"/>
  <c r="CQ193" i="1"/>
  <c r="BZ193" i="1"/>
  <c r="CQ74" i="1"/>
  <c r="BZ74" i="1"/>
  <c r="CH74" i="1" s="1"/>
  <c r="CQ42" i="1"/>
  <c r="BZ42" i="1"/>
  <c r="CH42" i="1" s="1"/>
  <c r="AD355" i="1"/>
  <c r="X355" i="1" s="1"/>
  <c r="AL356" i="1"/>
  <c r="AD290" i="1"/>
  <c r="AL291" i="1"/>
  <c r="AD107" i="1"/>
  <c r="AL108" i="1"/>
  <c r="AE90" i="1"/>
  <c r="AM91" i="1"/>
  <c r="AU91" i="1" s="1"/>
  <c r="AD62" i="1"/>
  <c r="AL63" i="1"/>
  <c r="CQ209" i="1"/>
  <c r="BZ209" i="1"/>
  <c r="CQ126" i="1"/>
  <c r="BZ126" i="1"/>
  <c r="CH126" i="1" s="1"/>
  <c r="CQ62" i="1"/>
  <c r="BZ62" i="1"/>
  <c r="CH62" i="1" s="1"/>
  <c r="AD458" i="1"/>
  <c r="X458" i="1" s="1"/>
  <c r="AL461" i="1"/>
  <c r="AE435" i="1"/>
  <c r="AM435" i="1" s="1"/>
  <c r="AM436" i="1"/>
  <c r="AC336" i="1"/>
  <c r="AK337" i="1"/>
  <c r="AC309" i="1"/>
  <c r="AK310" i="1"/>
  <c r="AD249" i="1"/>
  <c r="AL250" i="1"/>
  <c r="AD132" i="1"/>
  <c r="AL133" i="1"/>
  <c r="CQ151" i="1"/>
  <c r="BZ151" i="1"/>
  <c r="CQ107" i="1"/>
  <c r="BZ107" i="1"/>
  <c r="CQ71" i="1"/>
  <c r="BZ71" i="1"/>
  <c r="CH71" i="1" s="1"/>
  <c r="AD466" i="1"/>
  <c r="AL467" i="1"/>
  <c r="CQ256" i="1"/>
  <c r="BZ256" i="1"/>
  <c r="AD321" i="1"/>
  <c r="AL322" i="1"/>
  <c r="AD284" i="1"/>
  <c r="AL285" i="1"/>
  <c r="AD168" i="1"/>
  <c r="AD266" i="1"/>
  <c r="AL267" i="1"/>
  <c r="AC420" i="1"/>
  <c r="AK421" i="1"/>
  <c r="AD193" i="1"/>
  <c r="X193" i="1" s="1"/>
  <c r="AL194" i="1"/>
  <c r="AD48" i="1"/>
  <c r="AL49" i="1"/>
  <c r="AW451" i="1"/>
  <c r="BE451" i="1" s="1"/>
  <c r="BE452" i="1"/>
  <c r="AD447" i="1"/>
  <c r="AL448" i="1"/>
  <c r="AT448" i="1" s="1"/>
  <c r="AC438" i="1"/>
  <c r="AK439" i="1"/>
  <c r="AS439" i="1" s="1"/>
  <c r="AC227" i="1"/>
  <c r="AK228" i="1"/>
  <c r="AS228" i="1" s="1"/>
  <c r="AJ159" i="1"/>
  <c r="AR159" i="1" s="1"/>
  <c r="AE54" i="1"/>
  <c r="AM54" i="1" s="1"/>
  <c r="AU54" i="1" s="1"/>
  <c r="AM55" i="1"/>
  <c r="AU55" i="1" s="1"/>
  <c r="AW447" i="1"/>
  <c r="BE448" i="1"/>
  <c r="AE102" i="1"/>
  <c r="AM103" i="1"/>
  <c r="AU103" i="1" s="1"/>
  <c r="AW54" i="1"/>
  <c r="BE54" i="1" s="1"/>
  <c r="BE55" i="1"/>
  <c r="AD102" i="1"/>
  <c r="AL103" i="1"/>
  <c r="AT103" i="1" s="1"/>
  <c r="AE447" i="1"/>
  <c r="AM448" i="1"/>
  <c r="AU448" i="1" s="1"/>
  <c r="AE438" i="1"/>
  <c r="AM438" i="1" s="1"/>
  <c r="AU438" i="1" s="1"/>
  <c r="AM439" i="1"/>
  <c r="AU439" i="1" s="1"/>
  <c r="AM249" i="1"/>
  <c r="AE227" i="1"/>
  <c r="AM227" i="1" s="1"/>
  <c r="AU227" i="1" s="1"/>
  <c r="AM228" i="1"/>
  <c r="AU228" i="1" s="1"/>
  <c r="AD394" i="1"/>
  <c r="X394" i="1" s="1"/>
  <c r="AE82" i="1"/>
  <c r="BR236" i="1"/>
  <c r="AB465" i="1"/>
  <c r="AB308" i="1"/>
  <c r="CQ315" i="1"/>
  <c r="CR315" i="1"/>
  <c r="AE269" i="1"/>
  <c r="AE255" i="1" s="1"/>
  <c r="AE204" i="1"/>
  <c r="AE189" i="1" s="1"/>
  <c r="AD135" i="3"/>
  <c r="AD130" i="3" s="1"/>
  <c r="AD261" i="1"/>
  <c r="X261" i="1" s="1"/>
  <c r="BR429" i="1"/>
  <c r="BZ429" i="1" s="1"/>
  <c r="AB102" i="1"/>
  <c r="AB54" i="1"/>
  <c r="AB447" i="1"/>
  <c r="AJ447" i="1" s="1"/>
  <c r="AR447" i="1" s="1"/>
  <c r="AB405" i="1"/>
  <c r="AB81" i="1"/>
  <c r="AB429" i="1"/>
  <c r="AB457" i="1"/>
  <c r="AB438" i="1"/>
  <c r="AB113" i="1"/>
  <c r="AD91" i="1"/>
  <c r="AB451" i="1"/>
  <c r="AB227" i="1"/>
  <c r="AD380" i="1"/>
  <c r="BR90" i="1"/>
  <c r="BR89" i="1" s="1"/>
  <c r="BZ89" i="1" s="1"/>
  <c r="CH89" i="1" s="1"/>
  <c r="BR308" i="1"/>
  <c r="BZ308" i="1" s="1"/>
  <c r="AD377" i="3"/>
  <c r="AE111" i="3"/>
  <c r="AE110" i="3" s="1"/>
  <c r="AE109" i="3" s="1"/>
  <c r="AD310" i="3"/>
  <c r="AD309" i="3" s="1"/>
  <c r="BR447" i="1"/>
  <c r="BZ447" i="1" s="1"/>
  <c r="BR405" i="1"/>
  <c r="BZ405" i="1" s="1"/>
  <c r="AD430" i="1"/>
  <c r="X430" i="1" s="1"/>
  <c r="BR102" i="1"/>
  <c r="BZ102" i="1" s="1"/>
  <c r="CQ103" i="1"/>
  <c r="BR379" i="1"/>
  <c r="BZ379" i="1" s="1"/>
  <c r="BR232" i="1"/>
  <c r="CQ233" i="1"/>
  <c r="BR451" i="1"/>
  <c r="BZ451" i="1" s="1"/>
  <c r="BR464" i="1"/>
  <c r="BZ464" i="1" s="1"/>
  <c r="BR113" i="1"/>
  <c r="CQ114" i="1"/>
  <c r="AD324" i="3"/>
  <c r="AD315" i="3" s="1"/>
  <c r="AE432" i="3"/>
  <c r="AE418" i="3" s="1"/>
  <c r="AD424" i="3"/>
  <c r="BR168" i="1"/>
  <c r="BZ168" i="1" s="1"/>
  <c r="AE62" i="3"/>
  <c r="AE6" i="3" s="1"/>
  <c r="BR227" i="1"/>
  <c r="CQ228" i="1"/>
  <c r="AD120" i="3"/>
  <c r="AD119" i="3" s="1"/>
  <c r="AD118" i="3" s="1"/>
  <c r="CQ9" i="1"/>
  <c r="BR81" i="1"/>
  <c r="BZ81" i="1" s="1"/>
  <c r="CH81" i="1" s="1"/>
  <c r="CQ82" i="1"/>
  <c r="CQ269" i="1"/>
  <c r="BR280" i="1"/>
  <c r="BZ280" i="1" s="1"/>
  <c r="BR457" i="1"/>
  <c r="BZ457" i="1" s="1"/>
  <c r="AE353" i="3"/>
  <c r="AE335" i="3" s="1"/>
  <c r="BR54" i="1"/>
  <c r="CQ55" i="1"/>
  <c r="AD63" i="3"/>
  <c r="AD62" i="3" s="1"/>
  <c r="BR438" i="1"/>
  <c r="BZ438" i="1" s="1"/>
  <c r="AW247" i="1"/>
  <c r="AC168" i="1"/>
  <c r="X198" i="3" l="1"/>
  <c r="X8" i="3"/>
  <c r="X7" i="3" s="1"/>
  <c r="AV442" i="1"/>
  <c r="AV83" i="1"/>
  <c r="AV481" i="1" s="1"/>
  <c r="AU481" i="1"/>
  <c r="CJ477" i="1"/>
  <c r="CJ456" i="3"/>
  <c r="CL385" i="1"/>
  <c r="BO456" i="3"/>
  <c r="BO477" i="1"/>
  <c r="AT424" i="1"/>
  <c r="AT423" i="1" s="1"/>
  <c r="AL423" i="1"/>
  <c r="AR424" i="1"/>
  <c r="AR423" i="1" s="1"/>
  <c r="AJ423" i="1"/>
  <c r="AU424" i="1"/>
  <c r="AU423" i="1" s="1"/>
  <c r="AM423" i="1"/>
  <c r="AR391" i="1"/>
  <c r="AR385" i="1" s="1"/>
  <c r="AJ385" i="1"/>
  <c r="AD385" i="1"/>
  <c r="AS391" i="1"/>
  <c r="AS385" i="1" s="1"/>
  <c r="AK385" i="1"/>
  <c r="BE385" i="1"/>
  <c r="AU391" i="1"/>
  <c r="AU385" i="1" s="1"/>
  <c r="AM385" i="1"/>
  <c r="V385" i="1"/>
  <c r="Z385" i="1"/>
  <c r="AC385" i="1"/>
  <c r="V58" i="1"/>
  <c r="X244" i="1"/>
  <c r="X243" i="1" s="1"/>
  <c r="AD243" i="1"/>
  <c r="AR244" i="1"/>
  <c r="AR243" i="1" s="1"/>
  <c r="AJ243" i="1"/>
  <c r="AT377" i="3"/>
  <c r="AU244" i="1"/>
  <c r="AU243" i="1" s="1"/>
  <c r="AM243" i="1"/>
  <c r="AK232" i="1"/>
  <c r="AS232" i="1" s="1"/>
  <c r="AS244" i="1"/>
  <c r="AS243" i="1" s="1"/>
  <c r="AK243" i="1"/>
  <c r="AD58" i="1"/>
  <c r="AV148" i="1"/>
  <c r="BE465" i="1"/>
  <c r="AC58" i="1"/>
  <c r="BZ58" i="1"/>
  <c r="BQ155" i="1"/>
  <c r="BQ154" i="1" s="1"/>
  <c r="AJ58" i="1"/>
  <c r="BM58" i="1"/>
  <c r="Z58" i="1"/>
  <c r="AV302" i="1"/>
  <c r="BM155" i="1"/>
  <c r="BM154" i="1" s="1"/>
  <c r="BQ58" i="1"/>
  <c r="X120" i="3"/>
  <c r="X119" i="3" s="1"/>
  <c r="X118" i="3" s="1"/>
  <c r="X164" i="3"/>
  <c r="X153" i="3" s="1"/>
  <c r="X335" i="3"/>
  <c r="X84" i="3"/>
  <c r="BR231" i="1"/>
  <c r="W59" i="1"/>
  <c r="CH59" i="1"/>
  <c r="CH58" i="1" s="1"/>
  <c r="X324" i="3"/>
  <c r="X315" i="3" s="1"/>
  <c r="AT59" i="1"/>
  <c r="BQ33" i="1"/>
  <c r="BQ9" i="1" s="1"/>
  <c r="AR59" i="1"/>
  <c r="AR58" i="1" s="1"/>
  <c r="AU59" i="1"/>
  <c r="AU58" i="1" s="1"/>
  <c r="AJ113" i="1"/>
  <c r="AR113" i="1" s="1"/>
  <c r="Z113" i="1"/>
  <c r="V113" i="1"/>
  <c r="AJ429" i="1"/>
  <c r="AR429" i="1" s="1"/>
  <c r="V429" i="1"/>
  <c r="Z429" i="1"/>
  <c r="AJ54" i="1"/>
  <c r="AR54" i="1" s="1"/>
  <c r="Z54" i="1"/>
  <c r="V54" i="1"/>
  <c r="AL102" i="1"/>
  <c r="AT102" i="1" s="1"/>
  <c r="X102" i="1"/>
  <c r="AL168" i="1"/>
  <c r="AT168" i="1" s="1"/>
  <c r="X168" i="1"/>
  <c r="AL321" i="1"/>
  <c r="X321" i="1"/>
  <c r="AL466" i="1"/>
  <c r="X466" i="1"/>
  <c r="AL132" i="1"/>
  <c r="X132" i="1"/>
  <c r="AK309" i="1"/>
  <c r="W309" i="1"/>
  <c r="AL290" i="1"/>
  <c r="X290" i="1"/>
  <c r="AL361" i="1"/>
  <c r="X361" i="1"/>
  <c r="AK424" i="1"/>
  <c r="AK423" i="1" s="1"/>
  <c r="W424" i="1"/>
  <c r="W423" i="1" s="1"/>
  <c r="AL42" i="1"/>
  <c r="X42" i="1"/>
  <c r="AK190" i="1"/>
  <c r="W190" i="1"/>
  <c r="AL315" i="1"/>
  <c r="X315" i="1"/>
  <c r="AL110" i="1"/>
  <c r="X110" i="1"/>
  <c r="AK113" i="1"/>
  <c r="AS113" i="1" s="1"/>
  <c r="W113" i="1"/>
  <c r="AL405" i="1"/>
  <c r="AT405" i="1" s="1"/>
  <c r="X405" i="1"/>
  <c r="AK451" i="1"/>
  <c r="AS451" i="1" s="1"/>
  <c r="W451" i="1"/>
  <c r="AL293" i="1"/>
  <c r="X293" i="1"/>
  <c r="AL296" i="1"/>
  <c r="X296" i="1"/>
  <c r="AK339" i="1"/>
  <c r="AS339" i="1" s="1"/>
  <c r="W339" i="1"/>
  <c r="AL71" i="1"/>
  <c r="X71" i="1"/>
  <c r="AK77" i="1"/>
  <c r="W77" i="1"/>
  <c r="AL196" i="1"/>
  <c r="X196" i="1"/>
  <c r="AK299" i="1"/>
  <c r="W299" i="1"/>
  <c r="AJ379" i="1"/>
  <c r="AR379" i="1" s="1"/>
  <c r="V379" i="1"/>
  <c r="Z379" i="1"/>
  <c r="V354" i="1"/>
  <c r="Z354" i="1"/>
  <c r="V154" i="1"/>
  <c r="Z154" i="1"/>
  <c r="X419" i="3"/>
  <c r="X418" i="3" s="1"/>
  <c r="X413" i="3" s="1"/>
  <c r="X63" i="3"/>
  <c r="X62" i="3" s="1"/>
  <c r="W6" i="3"/>
  <c r="AJ438" i="1"/>
  <c r="AR438" i="1" s="1"/>
  <c r="V438" i="1"/>
  <c r="Z438" i="1"/>
  <c r="AJ81" i="1"/>
  <c r="AR81" i="1" s="1"/>
  <c r="V81" i="1"/>
  <c r="Z81" i="1"/>
  <c r="AJ102" i="1"/>
  <c r="AR102" i="1" s="1"/>
  <c r="Z102" i="1"/>
  <c r="V102" i="1"/>
  <c r="AK227" i="1"/>
  <c r="AS227" i="1" s="1"/>
  <c r="W227" i="1"/>
  <c r="AL447" i="1"/>
  <c r="AT447" i="1" s="1"/>
  <c r="X447" i="1"/>
  <c r="AL48" i="1"/>
  <c r="X48" i="1"/>
  <c r="AK420" i="1"/>
  <c r="W420" i="1"/>
  <c r="AL98" i="1"/>
  <c r="AT98" i="1" s="1"/>
  <c r="X98" i="1"/>
  <c r="AK416" i="1"/>
  <c r="W416" i="1"/>
  <c r="AL74" i="1"/>
  <c r="X74" i="1"/>
  <c r="AJ280" i="1"/>
  <c r="AR280" i="1" s="1"/>
  <c r="V280" i="1"/>
  <c r="Z280" i="1"/>
  <c r="AK106" i="1"/>
  <c r="AS106" i="1" s="1"/>
  <c r="W106" i="1"/>
  <c r="AJ106" i="1"/>
  <c r="AR106" i="1" s="1"/>
  <c r="Z106" i="1"/>
  <c r="V106" i="1"/>
  <c r="Z189" i="1"/>
  <c r="V189" i="1"/>
  <c r="V125" i="1"/>
  <c r="Z125" i="1"/>
  <c r="AJ236" i="1"/>
  <c r="AR236" i="1" s="1"/>
  <c r="V236" i="1"/>
  <c r="Z236" i="1"/>
  <c r="AL236" i="1"/>
  <c r="AT236" i="1" s="1"/>
  <c r="X236" i="1"/>
  <c r="V158" i="1"/>
  <c r="Z158" i="1"/>
  <c r="W400" i="3"/>
  <c r="W399" i="3" s="1"/>
  <c r="W386" i="3" s="1"/>
  <c r="W377" i="3" s="1"/>
  <c r="X37" i="3"/>
  <c r="X13" i="3" s="1"/>
  <c r="AJ168" i="1"/>
  <c r="AR168" i="1" s="1"/>
  <c r="V168" i="1"/>
  <c r="Z168" i="1"/>
  <c r="AK168" i="1"/>
  <c r="W168" i="1"/>
  <c r="V227" i="1"/>
  <c r="Z227" i="1"/>
  <c r="AL91" i="1"/>
  <c r="AT91" i="1" s="1"/>
  <c r="X91" i="1"/>
  <c r="AJ457" i="1"/>
  <c r="AR457" i="1" s="1"/>
  <c r="V457" i="1"/>
  <c r="Z457" i="1"/>
  <c r="AJ405" i="1"/>
  <c r="AR405" i="1" s="1"/>
  <c r="V405" i="1"/>
  <c r="Z405" i="1"/>
  <c r="AJ308" i="1"/>
  <c r="Z308" i="1"/>
  <c r="V308" i="1"/>
  <c r="AL284" i="1"/>
  <c r="X284" i="1"/>
  <c r="AD248" i="1"/>
  <c r="X248" i="1" s="1"/>
  <c r="X249" i="1"/>
  <c r="AK336" i="1"/>
  <c r="W336" i="1"/>
  <c r="AL62" i="1"/>
  <c r="X62" i="1"/>
  <c r="AL107" i="1"/>
  <c r="X107" i="1"/>
  <c r="AJ90" i="1"/>
  <c r="AR90" i="1" s="1"/>
  <c r="V90" i="1"/>
  <c r="Z90" i="1"/>
  <c r="AL65" i="1"/>
  <c r="AT65" i="1" s="1"/>
  <c r="X65" i="1"/>
  <c r="AL68" i="1"/>
  <c r="AT68" i="1" s="1"/>
  <c r="AV68" i="1" s="1"/>
  <c r="X68" i="1"/>
  <c r="AL54" i="1"/>
  <c r="AT54" i="1" s="1"/>
  <c r="X54" i="1"/>
  <c r="AL312" i="1"/>
  <c r="X312" i="1"/>
  <c r="AL324" i="1"/>
  <c r="X324" i="1"/>
  <c r="AL391" i="1"/>
  <c r="X391" i="1"/>
  <c r="X385" i="1" s="1"/>
  <c r="AL139" i="1"/>
  <c r="X139" i="1"/>
  <c r="AC354" i="1"/>
  <c r="W354" i="1" s="1"/>
  <c r="W376" i="1"/>
  <c r="AL287" i="1"/>
  <c r="X287" i="1"/>
  <c r="Z248" i="1"/>
  <c r="V248" i="1"/>
  <c r="V232" i="1"/>
  <c r="Z232" i="1"/>
  <c r="AL358" i="1"/>
  <c r="AT358" i="1" s="1"/>
  <c r="AV358" i="1" s="1"/>
  <c r="X358" i="1"/>
  <c r="V255" i="1"/>
  <c r="Z255" i="1"/>
  <c r="W223" i="3"/>
  <c r="W197" i="3" s="1"/>
  <c r="X310" i="3"/>
  <c r="X309" i="3" s="1"/>
  <c r="X135" i="3"/>
  <c r="X130" i="3" s="1"/>
  <c r="AL380" i="1"/>
  <c r="AT380" i="1" s="1"/>
  <c r="X380" i="1"/>
  <c r="AJ451" i="1"/>
  <c r="AR451" i="1" s="1"/>
  <c r="V451" i="1"/>
  <c r="Z451" i="1"/>
  <c r="AJ465" i="1"/>
  <c r="AR465" i="1" s="1"/>
  <c r="Z465" i="1"/>
  <c r="V465" i="1"/>
  <c r="AK438" i="1"/>
  <c r="AS438" i="1" s="1"/>
  <c r="W438" i="1"/>
  <c r="AL266" i="1"/>
  <c r="X266" i="1"/>
  <c r="AL199" i="1"/>
  <c r="X199" i="1"/>
  <c r="AL318" i="1"/>
  <c r="X318" i="1"/>
  <c r="AK379" i="1"/>
  <c r="AS379" i="1" s="1"/>
  <c r="W379" i="1"/>
  <c r="Z409" i="1"/>
  <c r="V409" i="1"/>
  <c r="AC464" i="1"/>
  <c r="W464" i="1" s="1"/>
  <c r="W465" i="1"/>
  <c r="AK429" i="1"/>
  <c r="AS429" i="1" s="1"/>
  <c r="W429" i="1"/>
  <c r="V135" i="1"/>
  <c r="Z135" i="1"/>
  <c r="X334" i="3"/>
  <c r="AV411" i="3"/>
  <c r="AT153" i="3"/>
  <c r="AK384" i="3"/>
  <c r="AV384" i="3" s="1"/>
  <c r="AT418" i="3"/>
  <c r="AT413" i="3" s="1"/>
  <c r="AK251" i="3"/>
  <c r="AV251" i="3" s="1"/>
  <c r="AS155" i="1"/>
  <c r="AS154" i="1" s="1"/>
  <c r="AK154" i="1"/>
  <c r="AU155" i="1"/>
  <c r="AU154" i="1" s="1"/>
  <c r="AM154" i="1"/>
  <c r="AR155" i="1"/>
  <c r="AJ154" i="1"/>
  <c r="AT155" i="1"/>
  <c r="AT154" i="1" s="1"/>
  <c r="AL154" i="1"/>
  <c r="AD135" i="1"/>
  <c r="X135" i="1" s="1"/>
  <c r="AT54" i="3"/>
  <c r="AT53" i="3" s="1"/>
  <c r="AT52" i="3" s="1"/>
  <c r="AT13" i="3" s="1"/>
  <c r="AV50" i="1"/>
  <c r="AD418" i="3"/>
  <c r="AU418" i="3"/>
  <c r="AU413" i="3" s="1"/>
  <c r="AL291" i="3"/>
  <c r="AV291" i="3" s="1"/>
  <c r="CQ135" i="1"/>
  <c r="AS136" i="1"/>
  <c r="AS135" i="1" s="1"/>
  <c r="AK135" i="1"/>
  <c r="AS6" i="3"/>
  <c r="AU136" i="1"/>
  <c r="AU135" i="1" s="1"/>
  <c r="AM135" i="1"/>
  <c r="BZ135" i="1"/>
  <c r="BE135" i="1"/>
  <c r="AR136" i="1"/>
  <c r="AR135" i="1" s="1"/>
  <c r="AJ135" i="1"/>
  <c r="BZ255" i="1"/>
  <c r="AL289" i="3"/>
  <c r="AL288" i="3" s="1"/>
  <c r="AV288" i="3" s="1"/>
  <c r="BM158" i="1"/>
  <c r="AV31" i="1"/>
  <c r="BE232" i="1"/>
  <c r="BE231" i="1" s="1"/>
  <c r="AW231" i="1"/>
  <c r="AJ232" i="1"/>
  <c r="AB231" i="1"/>
  <c r="AM232" i="1"/>
  <c r="AE231" i="1"/>
  <c r="AD255" i="1"/>
  <c r="X255" i="1" s="1"/>
  <c r="BQ255" i="1"/>
  <c r="CQ255" i="1"/>
  <c r="AU256" i="1"/>
  <c r="AR256" i="1"/>
  <c r="AR255" i="1" s="1"/>
  <c r="AJ255" i="1"/>
  <c r="BM255" i="1"/>
  <c r="AS169" i="1"/>
  <c r="AV169" i="1" s="1"/>
  <c r="AV30" i="1"/>
  <c r="CL249" i="1"/>
  <c r="CH354" i="1"/>
  <c r="AE404" i="1"/>
  <c r="AM404" i="1" s="1"/>
  <c r="AU404" i="1" s="1"/>
  <c r="AD404" i="1"/>
  <c r="CQ125" i="1"/>
  <c r="CH409" i="1"/>
  <c r="BM409" i="1"/>
  <c r="BM193" i="1"/>
  <c r="BM189" i="1" s="1"/>
  <c r="BM125" i="1"/>
  <c r="BQ193" i="1"/>
  <c r="BQ189" i="1" s="1"/>
  <c r="AD354" i="1"/>
  <c r="X354" i="1" s="1"/>
  <c r="BZ189" i="1"/>
  <c r="AR193" i="1"/>
  <c r="AR189" i="1" s="1"/>
  <c r="AJ189" i="1"/>
  <c r="AL193" i="1"/>
  <c r="AT193" i="1" s="1"/>
  <c r="AD189" i="1"/>
  <c r="X189" i="1" s="1"/>
  <c r="AU193" i="1"/>
  <c r="AC189" i="1"/>
  <c r="AS193" i="1"/>
  <c r="AK189" i="1"/>
  <c r="AU335" i="3"/>
  <c r="AU334" i="3" s="1"/>
  <c r="AT335" i="3"/>
  <c r="AT334" i="3" s="1"/>
  <c r="AD335" i="3"/>
  <c r="AD334" i="3" s="1"/>
  <c r="AU249" i="1"/>
  <c r="AU248" i="1" s="1"/>
  <c r="AM248" i="1"/>
  <c r="AS249" i="1"/>
  <c r="AS248" i="1" s="1"/>
  <c r="AK248" i="1"/>
  <c r="AR249" i="1"/>
  <c r="AR248" i="1" s="1"/>
  <c r="AJ248" i="1"/>
  <c r="CL438" i="1"/>
  <c r="CH438" i="1"/>
  <c r="CL168" i="1"/>
  <c r="CH168" i="1"/>
  <c r="CL379" i="1"/>
  <c r="CH379" i="1"/>
  <c r="CL447" i="1"/>
  <c r="CH447" i="1"/>
  <c r="CL308" i="1"/>
  <c r="CH308" i="1"/>
  <c r="CL159" i="1"/>
  <c r="CH159" i="1"/>
  <c r="CL237" i="1"/>
  <c r="CH237" i="1"/>
  <c r="CL196" i="1"/>
  <c r="CH196" i="1"/>
  <c r="CL244" i="1"/>
  <c r="CH244" i="1"/>
  <c r="CH243" i="1" s="1"/>
  <c r="CL221" i="1"/>
  <c r="CH221" i="1"/>
  <c r="CH169" i="1"/>
  <c r="CL457" i="1"/>
  <c r="CH457" i="1"/>
  <c r="CL451" i="1"/>
  <c r="CH451" i="1"/>
  <c r="CL405" i="1"/>
  <c r="CH405" i="1"/>
  <c r="CL429" i="1"/>
  <c r="CH429" i="1"/>
  <c r="CL256" i="1"/>
  <c r="CH256" i="1"/>
  <c r="CL151" i="1"/>
  <c r="CH151" i="1"/>
  <c r="CL193" i="1"/>
  <c r="CH193" i="1"/>
  <c r="CL274" i="1"/>
  <c r="CH274" i="1"/>
  <c r="CL190" i="1"/>
  <c r="CH190" i="1"/>
  <c r="CL155" i="1"/>
  <c r="CL154" i="1" s="1"/>
  <c r="CH155" i="1"/>
  <c r="CH154" i="1" s="1"/>
  <c r="CL261" i="1"/>
  <c r="CH261" i="1"/>
  <c r="CL266" i="1"/>
  <c r="CH266" i="1"/>
  <c r="CL139" i="1"/>
  <c r="CH139" i="1"/>
  <c r="CL240" i="1"/>
  <c r="CH240" i="1"/>
  <c r="CL132" i="1"/>
  <c r="CH132" i="1"/>
  <c r="CH125" i="1" s="1"/>
  <c r="CL465" i="1"/>
  <c r="CH465" i="1"/>
  <c r="CL280" i="1"/>
  <c r="CH280" i="1"/>
  <c r="CL136" i="1"/>
  <c r="CH136" i="1"/>
  <c r="CL204" i="1"/>
  <c r="CH204" i="1"/>
  <c r="CL199" i="1"/>
  <c r="CH199" i="1"/>
  <c r="CL148" i="1"/>
  <c r="CH148" i="1"/>
  <c r="CL218" i="1"/>
  <c r="CH218" i="1"/>
  <c r="CL98" i="1"/>
  <c r="CH98" i="1"/>
  <c r="CL464" i="1"/>
  <c r="CH464" i="1"/>
  <c r="CL102" i="1"/>
  <c r="CH102" i="1"/>
  <c r="CL107" i="1"/>
  <c r="CH107" i="1"/>
  <c r="CL209" i="1"/>
  <c r="CH209" i="1"/>
  <c r="CL212" i="1"/>
  <c r="CH212" i="1"/>
  <c r="CL110" i="1"/>
  <c r="CH110" i="1"/>
  <c r="CL165" i="1"/>
  <c r="CH165" i="1"/>
  <c r="CL145" i="1"/>
  <c r="CH145" i="1"/>
  <c r="BQ54" i="1"/>
  <c r="BM54" i="1"/>
  <c r="BQ451" i="1"/>
  <c r="BM451" i="1"/>
  <c r="BQ227" i="1"/>
  <c r="BM227" i="1"/>
  <c r="BQ113" i="1"/>
  <c r="BM113" i="1"/>
  <c r="BQ103" i="1"/>
  <c r="BM103" i="1"/>
  <c r="BQ82" i="1"/>
  <c r="BM82" i="1"/>
  <c r="AR355" i="1"/>
  <c r="AJ354" i="1"/>
  <c r="BQ458" i="1"/>
  <c r="BM458" i="1"/>
  <c r="BQ249" i="1"/>
  <c r="BQ248" i="1" s="1"/>
  <c r="BM249" i="1"/>
  <c r="BM248" i="1" s="1"/>
  <c r="BM406" i="1"/>
  <c r="BQ406" i="1"/>
  <c r="BQ102" i="1"/>
  <c r="BM102" i="1"/>
  <c r="BQ136" i="1"/>
  <c r="BM136" i="1"/>
  <c r="BQ236" i="1"/>
  <c r="BM236" i="1"/>
  <c r="BQ355" i="1"/>
  <c r="BQ354" i="1" s="1"/>
  <c r="BM355" i="1"/>
  <c r="BM354" i="1" s="1"/>
  <c r="BE354" i="1"/>
  <c r="CL355" i="1"/>
  <c r="CL354" i="1" s="1"/>
  <c r="BZ354" i="1"/>
  <c r="BQ448" i="1"/>
  <c r="BM448" i="1"/>
  <c r="BQ380" i="1"/>
  <c r="BM380" i="1"/>
  <c r="BQ405" i="1"/>
  <c r="BM405" i="1"/>
  <c r="BQ439" i="1"/>
  <c r="BM439" i="1"/>
  <c r="BQ394" i="1"/>
  <c r="BQ385" i="1" s="1"/>
  <c r="BM394" i="1"/>
  <c r="BM385" i="1" s="1"/>
  <c r="BQ145" i="1"/>
  <c r="BM145" i="1"/>
  <c r="BQ55" i="1"/>
  <c r="BM55" i="1"/>
  <c r="BQ452" i="1"/>
  <c r="BM452" i="1"/>
  <c r="BQ430" i="1"/>
  <c r="BM430" i="1"/>
  <c r="BQ379" i="1"/>
  <c r="BM379" i="1"/>
  <c r="BQ228" i="1"/>
  <c r="BM228" i="1"/>
  <c r="BQ233" i="1"/>
  <c r="BM233" i="1"/>
  <c r="BQ114" i="1"/>
  <c r="BM114" i="1"/>
  <c r="BQ438" i="1"/>
  <c r="BM438" i="1"/>
  <c r="BQ91" i="1"/>
  <c r="BM91" i="1"/>
  <c r="BQ465" i="1"/>
  <c r="BM465" i="1"/>
  <c r="BQ280" i="1"/>
  <c r="BM280" i="1"/>
  <c r="BQ308" i="1"/>
  <c r="BM308" i="1"/>
  <c r="AS355" i="1"/>
  <c r="AR158" i="1"/>
  <c r="AR125" i="1"/>
  <c r="AS197" i="3"/>
  <c r="AR409" i="1"/>
  <c r="AV173" i="1"/>
  <c r="AV65" i="1"/>
  <c r="AV105" i="3"/>
  <c r="AW124" i="1"/>
  <c r="AT290" i="3"/>
  <c r="AT289" i="3" s="1"/>
  <c r="AT288" i="3" s="1"/>
  <c r="AT269" i="3" s="1"/>
  <c r="AV360" i="1"/>
  <c r="AS377" i="3"/>
  <c r="AV339" i="1"/>
  <c r="AV45" i="1"/>
  <c r="AT241" i="3"/>
  <c r="AT240" i="3" s="1"/>
  <c r="AT239" i="3" s="1"/>
  <c r="AT223" i="3" s="1"/>
  <c r="AV326" i="1"/>
  <c r="AT194" i="1"/>
  <c r="AV194" i="1" s="1"/>
  <c r="AT267" i="1"/>
  <c r="AV267" i="1" s="1"/>
  <c r="AT284" i="1"/>
  <c r="AV284" i="1" s="1"/>
  <c r="AS336" i="1"/>
  <c r="AV336" i="1" s="1"/>
  <c r="AT62" i="1"/>
  <c r="AV62" i="1" s="1"/>
  <c r="AT107" i="1"/>
  <c r="AV107" i="1" s="1"/>
  <c r="AR98" i="1"/>
  <c r="AV98" i="1" s="1"/>
  <c r="AS87" i="1"/>
  <c r="AV87" i="1" s="1"/>
  <c r="AS425" i="1"/>
  <c r="AV425" i="1" s="1"/>
  <c r="AT43" i="1"/>
  <c r="AV43" i="1" s="1"/>
  <c r="AS191" i="1"/>
  <c r="AV191" i="1" s="1"/>
  <c r="AT316" i="1"/>
  <c r="AV316" i="1" s="1"/>
  <c r="AT111" i="1"/>
  <c r="AV111" i="1" s="1"/>
  <c r="AT199" i="1"/>
  <c r="AV199" i="1" s="1"/>
  <c r="AT319" i="1"/>
  <c r="AV319" i="1" s="1"/>
  <c r="AS238" i="1"/>
  <c r="AV238" i="1" s="1"/>
  <c r="AS380" i="1"/>
  <c r="AV380" i="1" s="1"/>
  <c r="AT293" i="1"/>
  <c r="AV293" i="1" s="1"/>
  <c r="AT296" i="1"/>
  <c r="AV296" i="1" s="1"/>
  <c r="AT71" i="1"/>
  <c r="AV71" i="1" s="1"/>
  <c r="AS78" i="1"/>
  <c r="AV78" i="1" s="1"/>
  <c r="AT197" i="1"/>
  <c r="AV197" i="1" s="1"/>
  <c r="AT440" i="1"/>
  <c r="AV440" i="1" s="1"/>
  <c r="AS60" i="1"/>
  <c r="AV60" i="1" s="1"/>
  <c r="AS377" i="1"/>
  <c r="AV377" i="1" s="1"/>
  <c r="AU472" i="1"/>
  <c r="AV472" i="1" s="1"/>
  <c r="AT234" i="1"/>
  <c r="AV234" i="1" s="1"/>
  <c r="BZ409" i="1"/>
  <c r="CL409" i="1" s="1"/>
  <c r="CL410" i="1"/>
  <c r="BE409" i="1"/>
  <c r="BQ409" i="1" s="1"/>
  <c r="BQ410" i="1"/>
  <c r="AU355" i="1"/>
  <c r="AU354" i="1" s="1"/>
  <c r="AL33" i="1"/>
  <c r="AT34" i="1"/>
  <c r="AT33" i="1" s="1"/>
  <c r="AV33" i="1" s="1"/>
  <c r="AT266" i="1"/>
  <c r="AV266" i="1" s="1"/>
  <c r="AT322" i="1"/>
  <c r="AV322" i="1" s="1"/>
  <c r="AT467" i="1"/>
  <c r="AV467" i="1" s="1"/>
  <c r="AT133" i="1"/>
  <c r="AV133" i="1" s="1"/>
  <c r="AS310" i="1"/>
  <c r="AV310" i="1" s="1"/>
  <c r="AU436" i="1"/>
  <c r="AV436" i="1" s="1"/>
  <c r="AT291" i="1"/>
  <c r="AV291" i="1" s="1"/>
  <c r="AT362" i="1"/>
  <c r="AV362" i="1" s="1"/>
  <c r="AK158" i="1"/>
  <c r="AS159" i="1"/>
  <c r="AS158" i="1" s="1"/>
  <c r="AS424" i="1"/>
  <c r="AT42" i="1"/>
  <c r="AV42" i="1" s="1"/>
  <c r="AS190" i="1"/>
  <c r="AT315" i="1"/>
  <c r="AV315" i="1" s="1"/>
  <c r="AT110" i="1"/>
  <c r="AV110" i="1" s="1"/>
  <c r="AU52" i="1"/>
  <c r="AV52" i="1" s="1"/>
  <c r="AS282" i="1"/>
  <c r="AV282" i="1" s="1"/>
  <c r="AT318" i="1"/>
  <c r="AV318" i="1" s="1"/>
  <c r="AT313" i="1"/>
  <c r="AV313" i="1" s="1"/>
  <c r="AT325" i="1"/>
  <c r="AV325" i="1" s="1"/>
  <c r="AS449" i="1"/>
  <c r="AV449" i="1" s="1"/>
  <c r="AT229" i="1"/>
  <c r="AV229" i="1" s="1"/>
  <c r="AS407" i="1"/>
  <c r="AV407" i="1" s="1"/>
  <c r="AT392" i="1"/>
  <c r="AV392" i="1" s="1"/>
  <c r="AT140" i="1"/>
  <c r="AV140" i="1" s="1"/>
  <c r="AS77" i="1"/>
  <c r="AV77" i="1" s="1"/>
  <c r="AT196" i="1"/>
  <c r="AV196" i="1" s="1"/>
  <c r="AT288" i="1"/>
  <c r="AV288" i="1" s="1"/>
  <c r="AS91" i="1"/>
  <c r="AV91" i="1" s="1"/>
  <c r="AK125" i="1"/>
  <c r="AS126" i="1"/>
  <c r="AS125" i="1" s="1"/>
  <c r="AM125" i="1"/>
  <c r="AU126" i="1"/>
  <c r="AU125" i="1" s="1"/>
  <c r="BE158" i="1"/>
  <c r="BQ158" i="1" s="1"/>
  <c r="BQ159" i="1"/>
  <c r="AS256" i="1"/>
  <c r="AS255" i="1" s="1"/>
  <c r="AT49" i="1"/>
  <c r="AV49" i="1" s="1"/>
  <c r="AS421" i="1"/>
  <c r="AV421" i="1" s="1"/>
  <c r="AT321" i="1"/>
  <c r="AV321" i="1" s="1"/>
  <c r="AT466" i="1"/>
  <c r="AV466" i="1" s="1"/>
  <c r="AT132" i="1"/>
  <c r="AV132" i="1" s="1"/>
  <c r="AS309" i="1"/>
  <c r="AU435" i="1"/>
  <c r="AV435" i="1" s="1"/>
  <c r="AT290" i="1"/>
  <c r="AV290" i="1" s="1"/>
  <c r="AT361" i="1"/>
  <c r="AV361" i="1" s="1"/>
  <c r="AT257" i="1"/>
  <c r="AV257" i="1" s="1"/>
  <c r="AT66" i="1"/>
  <c r="AV66" i="1" s="1"/>
  <c r="AT245" i="1"/>
  <c r="AV245" i="1" s="1"/>
  <c r="AT69" i="1"/>
  <c r="AV69" i="1" s="1"/>
  <c r="AT470" i="1"/>
  <c r="AV470" i="1" s="1"/>
  <c r="AT99" i="1"/>
  <c r="AV99" i="1" s="1"/>
  <c r="AM158" i="1"/>
  <c r="AU165" i="1"/>
  <c r="AT312" i="1"/>
  <c r="AT324" i="1"/>
  <c r="AV324" i="1" s="1"/>
  <c r="AT391" i="1"/>
  <c r="AT139" i="1"/>
  <c r="AV139" i="1" s="1"/>
  <c r="AS56" i="1"/>
  <c r="AV56" i="1" s="1"/>
  <c r="AT127" i="1"/>
  <c r="AV127" i="1" s="1"/>
  <c r="AS411" i="1"/>
  <c r="AV411" i="1" s="1"/>
  <c r="AT146" i="1"/>
  <c r="AV146" i="1" s="1"/>
  <c r="AS300" i="1"/>
  <c r="AV300" i="1" s="1"/>
  <c r="AS104" i="1"/>
  <c r="AV104" i="1" s="1"/>
  <c r="AT287" i="1"/>
  <c r="AV287" i="1" s="1"/>
  <c r="AS417" i="1"/>
  <c r="AV417" i="1" s="1"/>
  <c r="AT75" i="1"/>
  <c r="AV75" i="1" s="1"/>
  <c r="AR370" i="1"/>
  <c r="AM409" i="1"/>
  <c r="AU410" i="1"/>
  <c r="AU409" i="1" s="1"/>
  <c r="AL409" i="1"/>
  <c r="AT410" i="1"/>
  <c r="AT409" i="1" s="1"/>
  <c r="AS168" i="1"/>
  <c r="AV168" i="1" s="1"/>
  <c r="AT48" i="1"/>
  <c r="AV48" i="1" s="1"/>
  <c r="AS420" i="1"/>
  <c r="AV420" i="1" s="1"/>
  <c r="AT285" i="1"/>
  <c r="AV285" i="1" s="1"/>
  <c r="AT250" i="1"/>
  <c r="AV250" i="1" s="1"/>
  <c r="AS337" i="1"/>
  <c r="AV337" i="1" s="1"/>
  <c r="AT461" i="1"/>
  <c r="AV461" i="1" s="1"/>
  <c r="BZ125" i="1"/>
  <c r="CL125" i="1" s="1"/>
  <c r="CL126" i="1"/>
  <c r="AT63" i="1"/>
  <c r="AV63" i="1" s="1"/>
  <c r="AT108" i="1"/>
  <c r="AV108" i="1" s="1"/>
  <c r="AT356" i="1"/>
  <c r="AV356" i="1" s="1"/>
  <c r="AT115" i="1"/>
  <c r="AV115" i="1" s="1"/>
  <c r="AT202" i="1"/>
  <c r="AV202" i="1" s="1"/>
  <c r="AT294" i="1"/>
  <c r="AV294" i="1" s="1"/>
  <c r="AT297" i="1"/>
  <c r="AV297" i="1" s="1"/>
  <c r="AT453" i="1"/>
  <c r="AV453" i="1" s="1"/>
  <c r="AS340" i="1"/>
  <c r="AV340" i="1" s="1"/>
  <c r="AT72" i="1"/>
  <c r="AV72" i="1" s="1"/>
  <c r="AT137" i="1"/>
  <c r="AV137" i="1" s="1"/>
  <c r="AT222" i="1"/>
  <c r="AV222" i="1" s="1"/>
  <c r="AS299" i="1"/>
  <c r="AV299" i="1" s="1"/>
  <c r="AU473" i="1"/>
  <c r="AV473" i="1" s="1"/>
  <c r="AS416" i="1"/>
  <c r="AV416" i="1" s="1"/>
  <c r="AT74" i="1"/>
  <c r="AR327" i="1"/>
  <c r="AV327" i="1" s="1"/>
  <c r="BE125" i="1"/>
  <c r="BQ125" i="1" s="1"/>
  <c r="BQ126" i="1"/>
  <c r="AJ158" i="1"/>
  <c r="AJ125" i="1"/>
  <c r="BZ158" i="1"/>
  <c r="CL158" i="1" s="1"/>
  <c r="AJ409" i="1"/>
  <c r="AL256" i="1"/>
  <c r="AD125" i="1"/>
  <c r="X125" i="1" s="1"/>
  <c r="AM432" i="3"/>
  <c r="AL348" i="3"/>
  <c r="AV348" i="3" s="1"/>
  <c r="AL310" i="3"/>
  <c r="AL309" i="3" s="1"/>
  <c r="AV309" i="3" s="1"/>
  <c r="AM353" i="3"/>
  <c r="AL424" i="3"/>
  <c r="AV424" i="3" s="1"/>
  <c r="AL37" i="3"/>
  <c r="AV37" i="3" s="1"/>
  <c r="AL120" i="3"/>
  <c r="AV120" i="3" s="1"/>
  <c r="AL324" i="3"/>
  <c r="AV324" i="3" s="1"/>
  <c r="AL419" i="3"/>
  <c r="AM111" i="3"/>
  <c r="AM110" i="3" s="1"/>
  <c r="AM109" i="3" s="1"/>
  <c r="AK403" i="3"/>
  <c r="AV403" i="3" s="1"/>
  <c r="AV404" i="3"/>
  <c r="AW279" i="1"/>
  <c r="BE279" i="1" s="1"/>
  <c r="AK399" i="3"/>
  <c r="AV400" i="3"/>
  <c r="AL63" i="3"/>
  <c r="AL321" i="3"/>
  <c r="AV322" i="3"/>
  <c r="AL94" i="3"/>
  <c r="AV94" i="3" s="1"/>
  <c r="AV95" i="3"/>
  <c r="AL208" i="3"/>
  <c r="AV209" i="3"/>
  <c r="AL49" i="3"/>
  <c r="AV49" i="3" s="1"/>
  <c r="AV50" i="3"/>
  <c r="AK85" i="3"/>
  <c r="AV86" i="3"/>
  <c r="AK132" i="3"/>
  <c r="AV133" i="3"/>
  <c r="AL239" i="3"/>
  <c r="AV239" i="3" s="1"/>
  <c r="AV240" i="3"/>
  <c r="AL374" i="3"/>
  <c r="AV375" i="3"/>
  <c r="AK199" i="3"/>
  <c r="AK198" i="3" s="1"/>
  <c r="AV200" i="3"/>
  <c r="AK306" i="3"/>
  <c r="AK269" i="3" s="1"/>
  <c r="AV307" i="3"/>
  <c r="AL34" i="3"/>
  <c r="AV35" i="3"/>
  <c r="AM55" i="3"/>
  <c r="AM13" i="3" s="1"/>
  <c r="AV56" i="3"/>
  <c r="AL97" i="3"/>
  <c r="AV97" i="3" s="1"/>
  <c r="AV98" i="3"/>
  <c r="AL136" i="3"/>
  <c r="AV137" i="3"/>
  <c r="AL168" i="3"/>
  <c r="AV168" i="3" s="1"/>
  <c r="AV169" i="3"/>
  <c r="AL227" i="3"/>
  <c r="AV228" i="3"/>
  <c r="AK393" i="3"/>
  <c r="AV393" i="3" s="1"/>
  <c r="AV394" i="3"/>
  <c r="AL342" i="3"/>
  <c r="AV343" i="3"/>
  <c r="AL370" i="3"/>
  <c r="AV370" i="3" s="1"/>
  <c r="AV371" i="3"/>
  <c r="AL379" i="3"/>
  <c r="AV380" i="3"/>
  <c r="AL429" i="3"/>
  <c r="AV429" i="3" s="1"/>
  <c r="AV430" i="3"/>
  <c r="AL202" i="3"/>
  <c r="AV202" i="3" s="1"/>
  <c r="AV203" i="3"/>
  <c r="AV410" i="3"/>
  <c r="AL155" i="3"/>
  <c r="AV156" i="3"/>
  <c r="AK254" i="3"/>
  <c r="AV254" i="3" s="1"/>
  <c r="AV255" i="3"/>
  <c r="AK339" i="3"/>
  <c r="AK335" i="3" s="1"/>
  <c r="AV340" i="3"/>
  <c r="AM68" i="3"/>
  <c r="AV69" i="3"/>
  <c r="AM77" i="3"/>
  <c r="AV77" i="3" s="1"/>
  <c r="AV78" i="3"/>
  <c r="AL446" i="3"/>
  <c r="AV447" i="3"/>
  <c r="AL74" i="3"/>
  <c r="AV74" i="3" s="1"/>
  <c r="AV75" i="3"/>
  <c r="AK442" i="3"/>
  <c r="AV443" i="3"/>
  <c r="AL71" i="3"/>
  <c r="AV71" i="3" s="1"/>
  <c r="AV72" i="3"/>
  <c r="AK407" i="3"/>
  <c r="AV408" i="3"/>
  <c r="AL81" i="3"/>
  <c r="AV82" i="3"/>
  <c r="AC247" i="1"/>
  <c r="AL8" i="3"/>
  <c r="AK59" i="3"/>
  <c r="AV60" i="3"/>
  <c r="AL52" i="3"/>
  <c r="AV52" i="3" s="1"/>
  <c r="AV53" i="3"/>
  <c r="AK103" i="3"/>
  <c r="AV103" i="3" s="1"/>
  <c r="AV104" i="3"/>
  <c r="AL165" i="3"/>
  <c r="AV165" i="3" s="1"/>
  <c r="AV166" i="3"/>
  <c r="AL345" i="3"/>
  <c r="AV345" i="3" s="1"/>
  <c r="AV346" i="3"/>
  <c r="AL285" i="3"/>
  <c r="AV286" i="3"/>
  <c r="AL46" i="3"/>
  <c r="AV46" i="3" s="1"/>
  <c r="AV47" i="3"/>
  <c r="AL91" i="3"/>
  <c r="AV92" i="3"/>
  <c r="AL100" i="3"/>
  <c r="AV100" i="3" s="1"/>
  <c r="AV101" i="3"/>
  <c r="AK111" i="3"/>
  <c r="AV116" i="3"/>
  <c r="AL127" i="3"/>
  <c r="AV127" i="3" s="1"/>
  <c r="AV128" i="3"/>
  <c r="AL143" i="3"/>
  <c r="AV144" i="3"/>
  <c r="AL161" i="3"/>
  <c r="AV161" i="3" s="1"/>
  <c r="AV162" i="3"/>
  <c r="AK224" i="3"/>
  <c r="AV225" i="3"/>
  <c r="AK331" i="3"/>
  <c r="AK315" i="3" s="1"/>
  <c r="AV332" i="3"/>
  <c r="AK387" i="3"/>
  <c r="AV387" i="3" s="1"/>
  <c r="AV388" i="3"/>
  <c r="AL205" i="3"/>
  <c r="AV205" i="3" s="1"/>
  <c r="AV206" i="3"/>
  <c r="AL88" i="3"/>
  <c r="AV88" i="3" s="1"/>
  <c r="AV89" i="3"/>
  <c r="AL139" i="3"/>
  <c r="AV139" i="3" s="1"/>
  <c r="AV140" i="3"/>
  <c r="AL174" i="3"/>
  <c r="AV174" i="3" s="1"/>
  <c r="AV175" i="3"/>
  <c r="AK383" i="3"/>
  <c r="AK382" i="3" s="1"/>
  <c r="AC6" i="3"/>
  <c r="AK173" i="3"/>
  <c r="AK59" i="1"/>
  <c r="AK58" i="1" s="1"/>
  <c r="AM173" i="3"/>
  <c r="AM172" i="3" s="1"/>
  <c r="AM171" i="3" s="1"/>
  <c r="AM164" i="3" s="1"/>
  <c r="AM153" i="3" s="1"/>
  <c r="AL221" i="1"/>
  <c r="AD106" i="1"/>
  <c r="AC130" i="3"/>
  <c r="AD153" i="3"/>
  <c r="AE334" i="3"/>
  <c r="AE279" i="1"/>
  <c r="AE278" i="1" s="1"/>
  <c r="AM278" i="1" s="1"/>
  <c r="AU278" i="1" s="1"/>
  <c r="AL136" i="1"/>
  <c r="AW404" i="1"/>
  <c r="BE404" i="1" s="1"/>
  <c r="AB8" i="1"/>
  <c r="Z8" i="1" s="1"/>
  <c r="AD280" i="1"/>
  <c r="AJ8" i="1"/>
  <c r="AW101" i="1"/>
  <c r="AL145" i="1"/>
  <c r="BZ106" i="1"/>
  <c r="AB89" i="1"/>
  <c r="AW8" i="1"/>
  <c r="AK410" i="1"/>
  <c r="AC409" i="1"/>
  <c r="W409" i="1" s="1"/>
  <c r="AB464" i="1"/>
  <c r="AD90" i="1"/>
  <c r="AE124" i="1"/>
  <c r="AL233" i="1"/>
  <c r="AD232" i="1"/>
  <c r="X232" i="1" s="1"/>
  <c r="AC197" i="3"/>
  <c r="CQ90" i="1"/>
  <c r="BZ90" i="1"/>
  <c r="CH90" i="1" s="1"/>
  <c r="CQ243" i="1"/>
  <c r="CQ158" i="1"/>
  <c r="AB124" i="1"/>
  <c r="AC463" i="1"/>
  <c r="AK464" i="1"/>
  <c r="AS464" i="1" s="1"/>
  <c r="AL244" i="1"/>
  <c r="AL243" i="1" s="1"/>
  <c r="AC428" i="1"/>
  <c r="W428" i="1" s="1"/>
  <c r="CQ232" i="1"/>
  <c r="BZ232" i="1"/>
  <c r="AB188" i="1"/>
  <c r="AJ227" i="1"/>
  <c r="AR227" i="1" s="1"/>
  <c r="BE447" i="1"/>
  <c r="AW446" i="1"/>
  <c r="AL355" i="1"/>
  <c r="AL354" i="1" s="1"/>
  <c r="AE8" i="1"/>
  <c r="AM51" i="1"/>
  <c r="AU51" i="1" s="1"/>
  <c r="AC280" i="1"/>
  <c r="AK281" i="1"/>
  <c r="AC447" i="1"/>
  <c r="W447" i="1" s="1"/>
  <c r="AK448" i="1"/>
  <c r="AD227" i="1"/>
  <c r="AL228" i="1"/>
  <c r="AC405" i="1"/>
  <c r="AK406" i="1"/>
  <c r="AE456" i="1"/>
  <c r="AM457" i="1"/>
  <c r="AU457" i="1" s="1"/>
  <c r="AD80" i="1"/>
  <c r="X80" i="1" s="1"/>
  <c r="AL81" i="1"/>
  <c r="AT81" i="1" s="1"/>
  <c r="AD438" i="1"/>
  <c r="AL439" i="1"/>
  <c r="AK376" i="1"/>
  <c r="AS376" i="1" s="1"/>
  <c r="AE429" i="1"/>
  <c r="AW80" i="1"/>
  <c r="BE81" i="1"/>
  <c r="BE124" i="1"/>
  <c r="CQ227" i="1"/>
  <c r="BZ227" i="1"/>
  <c r="CQ113" i="1"/>
  <c r="BZ113" i="1"/>
  <c r="AD429" i="1"/>
  <c r="X429" i="1" s="1"/>
  <c r="AL430" i="1"/>
  <c r="AB247" i="1"/>
  <c r="AL261" i="1"/>
  <c r="CQ236" i="1"/>
  <c r="BZ236" i="1"/>
  <c r="AD308" i="1"/>
  <c r="AM447" i="1"/>
  <c r="AU447" i="1" s="1"/>
  <c r="AE446" i="1"/>
  <c r="AD113" i="1"/>
  <c r="AL114" i="1"/>
  <c r="AW428" i="1"/>
  <c r="BE429" i="1"/>
  <c r="AC81" i="1"/>
  <c r="W81" i="1" s="1"/>
  <c r="AK82" i="1"/>
  <c r="AS82" i="1" s="1"/>
  <c r="AD465" i="1"/>
  <c r="X465" i="1" s="1"/>
  <c r="AL469" i="1"/>
  <c r="AC236" i="1"/>
  <c r="W236" i="1" s="1"/>
  <c r="AK237" i="1"/>
  <c r="BE8" i="1"/>
  <c r="BQ8" i="1" s="1"/>
  <c r="BE247" i="1"/>
  <c r="CQ54" i="1"/>
  <c r="BZ54" i="1"/>
  <c r="CH54" i="1" s="1"/>
  <c r="CQ58" i="1"/>
  <c r="CQ189" i="1"/>
  <c r="AC308" i="1"/>
  <c r="W308" i="1" s="1"/>
  <c r="AM204" i="1"/>
  <c r="AU204" i="1" s="1"/>
  <c r="AM269" i="1"/>
  <c r="AU269" i="1" s="1"/>
  <c r="AW188" i="1"/>
  <c r="AE81" i="1"/>
  <c r="AM82" i="1"/>
  <c r="AU82" i="1" s="1"/>
  <c r="AL394" i="1"/>
  <c r="AM102" i="1"/>
  <c r="AU102" i="1" s="1"/>
  <c r="AE101" i="1"/>
  <c r="AL249" i="1"/>
  <c r="AL248" i="1" s="1"/>
  <c r="AD457" i="1"/>
  <c r="X457" i="1" s="1"/>
  <c r="AL458" i="1"/>
  <c r="AE89" i="1"/>
  <c r="AM90" i="1"/>
  <c r="AU90" i="1" s="1"/>
  <c r="AC456" i="1"/>
  <c r="W456" i="1" s="1"/>
  <c r="AK457" i="1"/>
  <c r="AS457" i="1" s="1"/>
  <c r="AW456" i="1"/>
  <c r="BE457" i="1"/>
  <c r="AD451" i="1"/>
  <c r="X451" i="1" s="1"/>
  <c r="AL452" i="1"/>
  <c r="AC54" i="1"/>
  <c r="AK55" i="1"/>
  <c r="AL126" i="1"/>
  <c r="AC102" i="1"/>
  <c r="W102" i="1" s="1"/>
  <c r="AK103" i="1"/>
  <c r="AE463" i="1"/>
  <c r="AM463" i="1" s="1"/>
  <c r="AU463" i="1" s="1"/>
  <c r="AM464" i="1"/>
  <c r="AU464" i="1" s="1"/>
  <c r="AC89" i="1"/>
  <c r="W89" i="1" s="1"/>
  <c r="AK90" i="1"/>
  <c r="AS90" i="1" s="1"/>
  <c r="AW89" i="1"/>
  <c r="BE90" i="1"/>
  <c r="AW463" i="1"/>
  <c r="BE463" i="1" s="1"/>
  <c r="BE464" i="1"/>
  <c r="AB101" i="1"/>
  <c r="AB279" i="1"/>
  <c r="AC377" i="3"/>
  <c r="BR124" i="1"/>
  <c r="AB456" i="1"/>
  <c r="AB428" i="1"/>
  <c r="AB446" i="1"/>
  <c r="AJ446" i="1" s="1"/>
  <c r="AR446" i="1" s="1"/>
  <c r="AD379" i="1"/>
  <c r="AB80" i="1"/>
  <c r="AB404" i="1"/>
  <c r="BR188" i="1"/>
  <c r="BR279" i="1"/>
  <c r="AD6" i="3"/>
  <c r="AD197" i="3"/>
  <c r="BR80" i="1"/>
  <c r="BZ80" i="1" s="1"/>
  <c r="CH80" i="1" s="1"/>
  <c r="CQ81" i="1"/>
  <c r="BR404" i="1"/>
  <c r="BZ404" i="1" s="1"/>
  <c r="BR446" i="1"/>
  <c r="BZ446" i="1" s="1"/>
  <c r="BR247" i="1"/>
  <c r="BZ247" i="1" s="1"/>
  <c r="CQ168" i="1"/>
  <c r="BR463" i="1"/>
  <c r="BZ463" i="1" s="1"/>
  <c r="BR428" i="1"/>
  <c r="BZ428" i="1" s="1"/>
  <c r="BR456" i="1"/>
  <c r="BZ456" i="1" s="1"/>
  <c r="BR8" i="1"/>
  <c r="CQ102" i="1"/>
  <c r="BR101" i="1"/>
  <c r="BZ101" i="1" s="1"/>
  <c r="CQ89" i="1"/>
  <c r="AV424" i="1" l="1"/>
  <c r="AV423" i="1" s="1"/>
  <c r="AS423" i="1"/>
  <c r="AV407" i="3"/>
  <c r="AV406" i="3" s="1"/>
  <c r="AK406" i="3"/>
  <c r="AV321" i="3"/>
  <c r="AL315" i="3"/>
  <c r="AV391" i="1"/>
  <c r="AL385" i="1"/>
  <c r="AL13" i="3"/>
  <c r="AT6" i="3"/>
  <c r="X58" i="1"/>
  <c r="AL58" i="1"/>
  <c r="AT58" i="1"/>
  <c r="W58" i="1"/>
  <c r="AL84" i="3"/>
  <c r="AV85" i="3"/>
  <c r="AK84" i="3"/>
  <c r="X197" i="3"/>
  <c r="BQ232" i="1"/>
  <c r="X6" i="3"/>
  <c r="AJ80" i="1"/>
  <c r="AR80" i="1" s="1"/>
  <c r="V80" i="1"/>
  <c r="Z80" i="1"/>
  <c r="AJ456" i="1"/>
  <c r="AR456" i="1" s="1"/>
  <c r="Z456" i="1"/>
  <c r="V456" i="1"/>
  <c r="AJ101" i="1"/>
  <c r="AR101" i="1" s="1"/>
  <c r="V101" i="1"/>
  <c r="Z101" i="1"/>
  <c r="AK405" i="1"/>
  <c r="W405" i="1"/>
  <c r="V231" i="1"/>
  <c r="Z231" i="1"/>
  <c r="W449" i="3"/>
  <c r="AL379" i="1"/>
  <c r="X379" i="1"/>
  <c r="AK54" i="1"/>
  <c r="W54" i="1"/>
  <c r="AD89" i="1"/>
  <c r="X89" i="1" s="1"/>
  <c r="X90" i="1"/>
  <c r="W247" i="1"/>
  <c r="AL308" i="1"/>
  <c r="X308" i="1"/>
  <c r="AL438" i="1"/>
  <c r="AT438" i="1" s="1"/>
  <c r="AV438" i="1" s="1"/>
  <c r="X438" i="1"/>
  <c r="AL227" i="1"/>
  <c r="AT227" i="1" s="1"/>
  <c r="X227" i="1"/>
  <c r="AK280" i="1"/>
  <c r="AS280" i="1" s="1"/>
  <c r="W280" i="1"/>
  <c r="AK463" i="1"/>
  <c r="AS463" i="1" s="1"/>
  <c r="W463" i="1"/>
  <c r="AJ464" i="1"/>
  <c r="AR464" i="1" s="1"/>
  <c r="Z464" i="1"/>
  <c r="V464" i="1"/>
  <c r="AJ89" i="1"/>
  <c r="AR89" i="1" s="1"/>
  <c r="Z89" i="1"/>
  <c r="V89" i="1"/>
  <c r="AC188" i="1"/>
  <c r="W188" i="1" s="1"/>
  <c r="W189" i="1"/>
  <c r="V8" i="1"/>
  <c r="AJ404" i="1"/>
  <c r="AR404" i="1" s="1"/>
  <c r="V404" i="1"/>
  <c r="Z404" i="1"/>
  <c r="V428" i="1"/>
  <c r="Z428" i="1"/>
  <c r="AJ279" i="1"/>
  <c r="AR279" i="1" s="1"/>
  <c r="V279" i="1"/>
  <c r="Z279" i="1"/>
  <c r="AL113" i="1"/>
  <c r="X113" i="1"/>
  <c r="AJ247" i="1"/>
  <c r="AR247" i="1" s="1"/>
  <c r="V247" i="1"/>
  <c r="Z247" i="1"/>
  <c r="AJ188" i="1"/>
  <c r="AR188" i="1" s="1"/>
  <c r="V188" i="1"/>
  <c r="Z188" i="1"/>
  <c r="AJ124" i="1"/>
  <c r="AR124" i="1" s="1"/>
  <c r="Z124" i="1"/>
  <c r="V124" i="1"/>
  <c r="AL280" i="1"/>
  <c r="AT280" i="1" s="1"/>
  <c r="X280" i="1"/>
  <c r="AL106" i="1"/>
  <c r="X106" i="1"/>
  <c r="AL404" i="1"/>
  <c r="AT404" i="1" s="1"/>
  <c r="X404" i="1"/>
  <c r="AR354" i="1"/>
  <c r="AL269" i="3"/>
  <c r="AR154" i="1"/>
  <c r="AV155" i="1"/>
  <c r="AV154" i="1" s="1"/>
  <c r="AL198" i="3"/>
  <c r="AU449" i="3"/>
  <c r="AV432" i="3"/>
  <c r="AM418" i="3"/>
  <c r="AM413" i="3" s="1"/>
  <c r="AL418" i="3"/>
  <c r="BM232" i="1"/>
  <c r="BM231" i="1" s="1"/>
  <c r="AV289" i="3"/>
  <c r="CL135" i="1"/>
  <c r="AL135" i="1"/>
  <c r="BM135" i="1"/>
  <c r="BQ135" i="1"/>
  <c r="CH135" i="1"/>
  <c r="AC231" i="1"/>
  <c r="W231" i="1" s="1"/>
  <c r="AB463" i="1"/>
  <c r="AL232" i="1"/>
  <c r="AL231" i="1" s="1"/>
  <c r="AD231" i="1"/>
  <c r="X231" i="1" s="1"/>
  <c r="AR232" i="1"/>
  <c r="AR231" i="1" s="1"/>
  <c r="AJ231" i="1"/>
  <c r="BZ231" i="1"/>
  <c r="AU232" i="1"/>
  <c r="AU231" i="1" s="1"/>
  <c r="AM231" i="1"/>
  <c r="BQ231" i="1"/>
  <c r="AK223" i="3"/>
  <c r="AU255" i="1"/>
  <c r="CH255" i="1"/>
  <c r="AL255" i="1"/>
  <c r="CL255" i="1"/>
  <c r="AM255" i="1"/>
  <c r="AL223" i="3"/>
  <c r="CH189" i="1"/>
  <c r="AL189" i="1"/>
  <c r="AM189" i="1"/>
  <c r="AS189" i="1"/>
  <c r="AU189" i="1"/>
  <c r="AV193" i="1"/>
  <c r="AV353" i="3"/>
  <c r="AM335" i="3"/>
  <c r="AM334" i="3" s="1"/>
  <c r="AV342" i="3"/>
  <c r="AL335" i="3"/>
  <c r="AV312" i="1"/>
  <c r="AT308" i="1"/>
  <c r="AD413" i="3"/>
  <c r="AD449" i="3" s="1"/>
  <c r="AV309" i="1"/>
  <c r="AS308" i="1"/>
  <c r="AE413" i="3"/>
  <c r="AE449" i="3" s="1"/>
  <c r="AR308" i="1"/>
  <c r="CL243" i="1"/>
  <c r="CH158" i="1"/>
  <c r="CL101" i="1"/>
  <c r="CH101" i="1"/>
  <c r="CL456" i="1"/>
  <c r="CH456" i="1"/>
  <c r="CL404" i="1"/>
  <c r="CH404" i="1"/>
  <c r="CL227" i="1"/>
  <c r="CH227" i="1"/>
  <c r="CL106" i="1"/>
  <c r="CH106" i="1"/>
  <c r="BM8" i="1"/>
  <c r="CL428" i="1"/>
  <c r="CH428" i="1"/>
  <c r="CL247" i="1"/>
  <c r="CH247" i="1"/>
  <c r="CL189" i="1"/>
  <c r="CL236" i="1"/>
  <c r="CH236" i="1"/>
  <c r="CL446" i="1"/>
  <c r="CH446" i="1"/>
  <c r="CL463" i="1"/>
  <c r="CH463" i="1"/>
  <c r="CL113" i="1"/>
  <c r="CH113" i="1"/>
  <c r="CL232" i="1"/>
  <c r="CH232" i="1"/>
  <c r="CL248" i="1"/>
  <c r="CH8" i="1"/>
  <c r="BQ464" i="1"/>
  <c r="BM464" i="1"/>
  <c r="BQ429" i="1"/>
  <c r="BM429" i="1"/>
  <c r="BQ81" i="1"/>
  <c r="BM81" i="1"/>
  <c r="BQ447" i="1"/>
  <c r="BM447" i="1"/>
  <c r="BQ124" i="1"/>
  <c r="BM124" i="1"/>
  <c r="BQ404" i="1"/>
  <c r="BM404" i="1"/>
  <c r="AK354" i="1"/>
  <c r="BQ90" i="1"/>
  <c r="BM90" i="1"/>
  <c r="BQ247" i="1"/>
  <c r="BM247" i="1"/>
  <c r="AV82" i="1"/>
  <c r="BQ279" i="1"/>
  <c r="BM279" i="1"/>
  <c r="AS354" i="1"/>
  <c r="BQ463" i="1"/>
  <c r="BM463" i="1"/>
  <c r="BQ457" i="1"/>
  <c r="BM457" i="1"/>
  <c r="AT197" i="3"/>
  <c r="AT449" i="3" s="1"/>
  <c r="AS449" i="3"/>
  <c r="AV269" i="1"/>
  <c r="AV204" i="1"/>
  <c r="AV370" i="1"/>
  <c r="AV190" i="1"/>
  <c r="AV159" i="1"/>
  <c r="AV376" i="1"/>
  <c r="AV227" i="1"/>
  <c r="AV74" i="1"/>
  <c r="AR8" i="1"/>
  <c r="AU8" i="1"/>
  <c r="AV51" i="1"/>
  <c r="AV9" i="1" s="1"/>
  <c r="AU158" i="1"/>
  <c r="AV158" i="1" s="1"/>
  <c r="AV165" i="1"/>
  <c r="AV34" i="1"/>
  <c r="AS55" i="1"/>
  <c r="AV55" i="1" s="1"/>
  <c r="AT249" i="1"/>
  <c r="AT394" i="1"/>
  <c r="AV394" i="1" s="1"/>
  <c r="AT113" i="1"/>
  <c r="AV113" i="1" s="1"/>
  <c r="AT430" i="1"/>
  <c r="AV430" i="1" s="1"/>
  <c r="AT439" i="1"/>
  <c r="AV439" i="1" s="1"/>
  <c r="AT228" i="1"/>
  <c r="AV228" i="1" s="1"/>
  <c r="AS281" i="1"/>
  <c r="AV281" i="1" s="1"/>
  <c r="AT355" i="1"/>
  <c r="AT354" i="1" s="1"/>
  <c r="AT136" i="1"/>
  <c r="AT221" i="1"/>
  <c r="AT189" i="1" s="1"/>
  <c r="AS103" i="1"/>
  <c r="AV103" i="1" s="1"/>
  <c r="AT261" i="1"/>
  <c r="AV261" i="1" s="1"/>
  <c r="AK409" i="1"/>
  <c r="AS410" i="1"/>
  <c r="AT379" i="1"/>
  <c r="AV379" i="1" s="1"/>
  <c r="AT452" i="1"/>
  <c r="AV452" i="1" s="1"/>
  <c r="AT458" i="1"/>
  <c r="AV458" i="1" s="1"/>
  <c r="AT106" i="1"/>
  <c r="AV106" i="1" s="1"/>
  <c r="AS406" i="1"/>
  <c r="AV406" i="1" s="1"/>
  <c r="AS448" i="1"/>
  <c r="AV448" i="1" s="1"/>
  <c r="AT244" i="1"/>
  <c r="AT233" i="1"/>
  <c r="AV233" i="1" s="1"/>
  <c r="AT145" i="1"/>
  <c r="AV145" i="1" s="1"/>
  <c r="AS59" i="1"/>
  <c r="AS58" i="1" s="1"/>
  <c r="AS54" i="1"/>
  <c r="AV54" i="1" s="1"/>
  <c r="AT469" i="1"/>
  <c r="AV469" i="1" s="1"/>
  <c r="AL125" i="1"/>
  <c r="AT126" i="1"/>
  <c r="AT125" i="1" s="1"/>
  <c r="AV125" i="1" s="1"/>
  <c r="AS237" i="1"/>
  <c r="AV237" i="1" s="1"/>
  <c r="AT114" i="1"/>
  <c r="AV114" i="1" s="1"/>
  <c r="AS405" i="1"/>
  <c r="AV405" i="1" s="1"/>
  <c r="AT256" i="1"/>
  <c r="AM8" i="1"/>
  <c r="AK8" i="1"/>
  <c r="AV419" i="3"/>
  <c r="AK247" i="1"/>
  <c r="AS247" i="1" s="1"/>
  <c r="AL154" i="3"/>
  <c r="AL90" i="1"/>
  <c r="AT90" i="1" s="1"/>
  <c r="AV90" i="1" s="1"/>
  <c r="AL119" i="3"/>
  <c r="AL118" i="3" s="1"/>
  <c r="AV118" i="3" s="1"/>
  <c r="AV310" i="3"/>
  <c r="AL378" i="3"/>
  <c r="AV379" i="3"/>
  <c r="AV227" i="3"/>
  <c r="AV136" i="3"/>
  <c r="AL135" i="3"/>
  <c r="AV306" i="3"/>
  <c r="AL373" i="3"/>
  <c r="AV373" i="3" s="1"/>
  <c r="AV374" i="3"/>
  <c r="AK131" i="3"/>
  <c r="AV132" i="3"/>
  <c r="AV383" i="3"/>
  <c r="AV382" i="3" s="1"/>
  <c r="AV224" i="3"/>
  <c r="AL142" i="3"/>
  <c r="AV142" i="3" s="1"/>
  <c r="AV143" i="3"/>
  <c r="AK110" i="3"/>
  <c r="AV111" i="3"/>
  <c r="AV91" i="3"/>
  <c r="AV285" i="3"/>
  <c r="AV269" i="3" s="1"/>
  <c r="AK58" i="3"/>
  <c r="AV58" i="3" s="1"/>
  <c r="AV59" i="3"/>
  <c r="AK441" i="3"/>
  <c r="AV442" i="3"/>
  <c r="AL445" i="3"/>
  <c r="AV446" i="3"/>
  <c r="AV68" i="3"/>
  <c r="AM62" i="3"/>
  <c r="AK386" i="3"/>
  <c r="AV386" i="3" s="1"/>
  <c r="AV399" i="3"/>
  <c r="AV339" i="3"/>
  <c r="AK334" i="3"/>
  <c r="AV155" i="3"/>
  <c r="AV154" i="3" s="1"/>
  <c r="AV55" i="3"/>
  <c r="AL7" i="3"/>
  <c r="AV8" i="3"/>
  <c r="AV34" i="3"/>
  <c r="AV199" i="3"/>
  <c r="AV208" i="3"/>
  <c r="AV331" i="3"/>
  <c r="AL80" i="3"/>
  <c r="AV80" i="3" s="1"/>
  <c r="AV81" i="3"/>
  <c r="AL62" i="3"/>
  <c r="AV63" i="3"/>
  <c r="AK172" i="3"/>
  <c r="AL173" i="3"/>
  <c r="AL172" i="3" s="1"/>
  <c r="AL171" i="3" s="1"/>
  <c r="AL164" i="3" s="1"/>
  <c r="BE101" i="1"/>
  <c r="AW278" i="1"/>
  <c r="BE278" i="1" s="1"/>
  <c r="AM279" i="1"/>
  <c r="AU279" i="1" s="1"/>
  <c r="AD101" i="1"/>
  <c r="AD8" i="1"/>
  <c r="AM124" i="1"/>
  <c r="AU124" i="1" s="1"/>
  <c r="AD188" i="1"/>
  <c r="AW7" i="1"/>
  <c r="AC404" i="1"/>
  <c r="AL8" i="1"/>
  <c r="AC449" i="3"/>
  <c r="BZ279" i="1"/>
  <c r="AM101" i="1"/>
  <c r="AU101" i="1" s="1"/>
  <c r="BE188" i="1"/>
  <c r="AE188" i="1"/>
  <c r="AL89" i="1"/>
  <c r="AT89" i="1" s="1"/>
  <c r="AK236" i="1"/>
  <c r="AK231" i="1" s="1"/>
  <c r="AC80" i="1"/>
  <c r="W80" i="1" s="1"/>
  <c r="AK81" i="1"/>
  <c r="AS81" i="1" s="1"/>
  <c r="BE80" i="1"/>
  <c r="AW483" i="1"/>
  <c r="BE446" i="1"/>
  <c r="AJ428" i="1"/>
  <c r="AR428" i="1" s="1"/>
  <c r="BE89" i="1"/>
  <c r="AD124" i="1"/>
  <c r="X124" i="1" s="1"/>
  <c r="AD446" i="1"/>
  <c r="X446" i="1" s="1"/>
  <c r="AL451" i="1"/>
  <c r="AC455" i="1"/>
  <c r="AC480" i="1" s="1"/>
  <c r="AK456" i="1"/>
  <c r="AS456" i="1" s="1"/>
  <c r="AD456" i="1"/>
  <c r="X456" i="1" s="1"/>
  <c r="AL457" i="1"/>
  <c r="AC279" i="1"/>
  <c r="W279" i="1" s="1"/>
  <c r="AK308" i="1"/>
  <c r="AE483" i="1"/>
  <c r="AM446" i="1"/>
  <c r="AU446" i="1" s="1"/>
  <c r="AC8" i="1"/>
  <c r="AK188" i="1"/>
  <c r="AS188" i="1" s="1"/>
  <c r="AD247" i="1"/>
  <c r="X247" i="1" s="1"/>
  <c r="AE428" i="1"/>
  <c r="AM429" i="1"/>
  <c r="AU429" i="1" s="1"/>
  <c r="AL80" i="1"/>
  <c r="AT80" i="1" s="1"/>
  <c r="AC446" i="1"/>
  <c r="W446" i="1" s="1"/>
  <c r="AK447" i="1"/>
  <c r="AE80" i="1"/>
  <c r="AM81" i="1"/>
  <c r="AU81" i="1" s="1"/>
  <c r="AE247" i="1"/>
  <c r="BZ8" i="1"/>
  <c r="AD464" i="1"/>
  <c r="X464" i="1" s="1"/>
  <c r="AL465" i="1"/>
  <c r="BE428" i="1"/>
  <c r="AW427" i="1"/>
  <c r="BE427" i="1" s="1"/>
  <c r="AD428" i="1"/>
  <c r="X428" i="1" s="1"/>
  <c r="AL429" i="1"/>
  <c r="AK428" i="1"/>
  <c r="AS428" i="1" s="1"/>
  <c r="AC124" i="1"/>
  <c r="W124" i="1" s="1"/>
  <c r="BZ188" i="1"/>
  <c r="AJ7" i="1"/>
  <c r="CQ124" i="1"/>
  <c r="BZ124" i="1"/>
  <c r="AK89" i="1"/>
  <c r="AK102" i="1"/>
  <c r="AC101" i="1"/>
  <c r="W101" i="1" s="1"/>
  <c r="AW455" i="1"/>
  <c r="BE456" i="1"/>
  <c r="AM89" i="1"/>
  <c r="AU89" i="1" s="1"/>
  <c r="AE455" i="1"/>
  <c r="AM456" i="1"/>
  <c r="AU456" i="1" s="1"/>
  <c r="AB278" i="1"/>
  <c r="AB7" i="1"/>
  <c r="Z7" i="1" s="1"/>
  <c r="AB483" i="1"/>
  <c r="AB427" i="1"/>
  <c r="AJ427" i="1" s="1"/>
  <c r="AR427" i="1" s="1"/>
  <c r="AB455" i="1"/>
  <c r="AD279" i="1"/>
  <c r="CQ188" i="1"/>
  <c r="BR278" i="1"/>
  <c r="BZ278" i="1" s="1"/>
  <c r="BR7" i="1"/>
  <c r="CQ7" i="1" s="1"/>
  <c r="BR455" i="1"/>
  <c r="CQ247" i="1"/>
  <c r="BR483" i="1"/>
  <c r="CQ80" i="1"/>
  <c r="CQ231" i="1"/>
  <c r="CQ8" i="1"/>
  <c r="CQ101" i="1"/>
  <c r="BR427" i="1"/>
  <c r="BZ427" i="1" s="1"/>
  <c r="BZ455" i="1" l="1"/>
  <c r="BZ480" i="1" s="1"/>
  <c r="BR480" i="1"/>
  <c r="AJ455" i="1"/>
  <c r="AB480" i="1"/>
  <c r="AM455" i="1"/>
  <c r="AE480" i="1"/>
  <c r="BE455" i="1"/>
  <c r="BE480" i="1" s="1"/>
  <c r="AW480" i="1"/>
  <c r="AV315" i="3"/>
  <c r="AT385" i="1"/>
  <c r="AV385" i="1"/>
  <c r="X8" i="1"/>
  <c r="AV244" i="1"/>
  <c r="AV243" i="1" s="1"/>
  <c r="AT243" i="1"/>
  <c r="AV280" i="1"/>
  <c r="AV13" i="3"/>
  <c r="AT232" i="1"/>
  <c r="X449" i="3"/>
  <c r="W8" i="1"/>
  <c r="W7" i="1" s="1"/>
  <c r="AV84" i="3"/>
  <c r="AD454" i="3"/>
  <c r="AE454" i="3"/>
  <c r="AC454" i="3"/>
  <c r="AJ463" i="1"/>
  <c r="AR463" i="1" s="1"/>
  <c r="V463" i="1"/>
  <c r="Z463" i="1"/>
  <c r="AK404" i="1"/>
  <c r="AS404" i="1" s="1"/>
  <c r="AV404" i="1" s="1"/>
  <c r="W404" i="1"/>
  <c r="AL188" i="1"/>
  <c r="AT188" i="1" s="1"/>
  <c r="X188" i="1"/>
  <c r="V7" i="1"/>
  <c r="AJ278" i="1"/>
  <c r="AR278" i="1" s="1"/>
  <c r="Z278" i="1"/>
  <c r="V278" i="1"/>
  <c r="AL101" i="1"/>
  <c r="AT101" i="1" s="1"/>
  <c r="X101" i="1"/>
  <c r="AL279" i="1"/>
  <c r="AT279" i="1" s="1"/>
  <c r="X279" i="1"/>
  <c r="AK455" i="1"/>
  <c r="W455" i="1"/>
  <c r="W480" i="1" s="1"/>
  <c r="W450" i="3"/>
  <c r="W454" i="3"/>
  <c r="AV198" i="3"/>
  <c r="AV418" i="3"/>
  <c r="AV413" i="3" s="1"/>
  <c r="AV223" i="3"/>
  <c r="AV136" i="1"/>
  <c r="AV135" i="1" s="1"/>
  <c r="AT135" i="1"/>
  <c r="CH231" i="1"/>
  <c r="AR7" i="1"/>
  <c r="AS8" i="1"/>
  <c r="AV232" i="1"/>
  <c r="AT231" i="1"/>
  <c r="CL231" i="1"/>
  <c r="AT255" i="1"/>
  <c r="AT8" i="1"/>
  <c r="AV335" i="3"/>
  <c r="AV249" i="1"/>
  <c r="AV248" i="1" s="1"/>
  <c r="AT248" i="1"/>
  <c r="AL413" i="3"/>
  <c r="CL188" i="1"/>
  <c r="CH188" i="1"/>
  <c r="CL279" i="1"/>
  <c r="CH279" i="1"/>
  <c r="CL124" i="1"/>
  <c r="CH124" i="1"/>
  <c r="CL427" i="1"/>
  <c r="CH427" i="1"/>
  <c r="CL455" i="1"/>
  <c r="CL480" i="1" s="1"/>
  <c r="CH455" i="1"/>
  <c r="CH480" i="1" s="1"/>
  <c r="CL278" i="1"/>
  <c r="CH278" i="1"/>
  <c r="BQ456" i="1"/>
  <c r="BM456" i="1"/>
  <c r="BQ427" i="1"/>
  <c r="BM427" i="1"/>
  <c r="BQ80" i="1"/>
  <c r="BM80" i="1"/>
  <c r="BM455" i="1"/>
  <c r="BM480" i="1" s="1"/>
  <c r="BQ428" i="1"/>
  <c r="BM428" i="1"/>
  <c r="BQ188" i="1"/>
  <c r="BM188" i="1"/>
  <c r="BQ89" i="1"/>
  <c r="BM89" i="1"/>
  <c r="BQ446" i="1"/>
  <c r="BM446" i="1"/>
  <c r="BQ278" i="1"/>
  <c r="BM278" i="1"/>
  <c r="BQ101" i="1"/>
  <c r="BM101" i="1"/>
  <c r="AV81" i="1"/>
  <c r="AV221" i="1"/>
  <c r="AV189" i="1" s="1"/>
  <c r="AV355" i="1"/>
  <c r="AV354" i="1" s="1"/>
  <c r="AV59" i="1"/>
  <c r="AV58" i="1" s="1"/>
  <c r="AS409" i="1"/>
  <c r="AV409" i="1" s="1"/>
  <c r="AV410" i="1"/>
  <c r="AV126" i="1"/>
  <c r="AV256" i="1"/>
  <c r="AV255" i="1" s="1"/>
  <c r="AS102" i="1"/>
  <c r="AV102" i="1" s="1"/>
  <c r="AT457" i="1"/>
  <c r="AV457" i="1" s="1"/>
  <c r="AT451" i="1"/>
  <c r="AV451" i="1" s="1"/>
  <c r="AS89" i="1"/>
  <c r="AV89" i="1" s="1"/>
  <c r="AV308" i="1"/>
  <c r="AS236" i="1"/>
  <c r="AT429" i="1"/>
  <c r="AV429" i="1" s="1"/>
  <c r="AT465" i="1"/>
  <c r="AV465" i="1" s="1"/>
  <c r="AS447" i="1"/>
  <c r="AV447" i="1" s="1"/>
  <c r="AV119" i="3"/>
  <c r="AL153" i="3"/>
  <c r="AL197" i="3"/>
  <c r="AV62" i="3"/>
  <c r="AV378" i="3"/>
  <c r="AL377" i="3"/>
  <c r="AK6" i="3"/>
  <c r="AM6" i="3"/>
  <c r="AM449" i="3" s="1"/>
  <c r="AK197" i="3"/>
  <c r="AV131" i="3"/>
  <c r="AK130" i="3"/>
  <c r="AK440" i="3"/>
  <c r="AV441" i="3"/>
  <c r="AK109" i="3"/>
  <c r="AV109" i="3" s="1"/>
  <c r="AV110" i="3"/>
  <c r="AK377" i="3"/>
  <c r="AL130" i="3"/>
  <c r="AV135" i="3"/>
  <c r="AV173" i="3"/>
  <c r="AV7" i="3"/>
  <c r="AL6" i="3"/>
  <c r="AL440" i="3"/>
  <c r="AV445" i="3"/>
  <c r="AL334" i="3"/>
  <c r="AV334" i="3" s="1"/>
  <c r="AK171" i="3"/>
  <c r="AV172" i="3"/>
  <c r="AW475" i="1"/>
  <c r="AW456" i="3" s="1"/>
  <c r="BE7" i="1"/>
  <c r="BZ7" i="1"/>
  <c r="BZ475" i="1" s="1"/>
  <c r="BZ456" i="3" s="1"/>
  <c r="AK101" i="1"/>
  <c r="AC483" i="1"/>
  <c r="AK446" i="1"/>
  <c r="AS446" i="1" s="1"/>
  <c r="AL247" i="1"/>
  <c r="AC7" i="1"/>
  <c r="AK279" i="1"/>
  <c r="AC278" i="1"/>
  <c r="AK80" i="1"/>
  <c r="AS80" i="1" s="1"/>
  <c r="AM188" i="1"/>
  <c r="AK124" i="1"/>
  <c r="AS124" i="1" s="1"/>
  <c r="AM247" i="1"/>
  <c r="AU247" i="1" s="1"/>
  <c r="AJ475" i="1"/>
  <c r="AD427" i="1"/>
  <c r="AL428" i="1"/>
  <c r="AD463" i="1"/>
  <c r="AL464" i="1"/>
  <c r="AM428" i="1"/>
  <c r="AU428" i="1" s="1"/>
  <c r="AE427" i="1"/>
  <c r="AM427" i="1" s="1"/>
  <c r="AU427" i="1" s="1"/>
  <c r="AD455" i="1"/>
  <c r="AD480" i="1" s="1"/>
  <c r="AL456" i="1"/>
  <c r="AD483" i="1"/>
  <c r="AL446" i="1"/>
  <c r="AT446" i="1" s="1"/>
  <c r="AC427" i="1"/>
  <c r="AM80" i="1"/>
  <c r="AU80" i="1" s="1"/>
  <c r="AE7" i="1"/>
  <c r="AL124" i="1"/>
  <c r="AT124" i="1" s="1"/>
  <c r="AD7" i="1"/>
  <c r="BR475" i="1"/>
  <c r="AD278" i="1"/>
  <c r="AB475" i="1"/>
  <c r="AB456" i="3" s="1"/>
  <c r="BQ455" i="1" l="1"/>
  <c r="BQ480" i="1" s="1"/>
  <c r="AR455" i="1"/>
  <c r="AR480" i="1" s="1"/>
  <c r="AJ480" i="1"/>
  <c r="AR475" i="1"/>
  <c r="AS455" i="1"/>
  <c r="AS480" i="1" s="1"/>
  <c r="AK480" i="1"/>
  <c r="AU455" i="1"/>
  <c r="AU480" i="1" s="1"/>
  <c r="AM480" i="1"/>
  <c r="X7" i="1"/>
  <c r="BR456" i="3"/>
  <c r="AF452" i="3"/>
  <c r="AF454" i="3" s="1"/>
  <c r="AJ456" i="3"/>
  <c r="AR456" i="3"/>
  <c r="AL278" i="1"/>
  <c r="AT278" i="1" s="1"/>
  <c r="X278" i="1"/>
  <c r="AL427" i="1"/>
  <c r="AT427" i="1" s="1"/>
  <c r="X427" i="1"/>
  <c r="AL455" i="1"/>
  <c r="X455" i="1"/>
  <c r="AL463" i="1"/>
  <c r="AT463" i="1" s="1"/>
  <c r="AV463" i="1" s="1"/>
  <c r="X463" i="1"/>
  <c r="AK427" i="1"/>
  <c r="AS427" i="1" s="1"/>
  <c r="W427" i="1"/>
  <c r="AK278" i="1"/>
  <c r="AS278" i="1" s="1"/>
  <c r="W278" i="1"/>
  <c r="X452" i="3"/>
  <c r="X454" i="3" s="1"/>
  <c r="AJ452" i="3"/>
  <c r="BZ486" i="1"/>
  <c r="CH7" i="1"/>
  <c r="CH475" i="1" s="1"/>
  <c r="CH456" i="3" s="1"/>
  <c r="AV8" i="1"/>
  <c r="AV236" i="1"/>
  <c r="AV231" i="1" s="1"/>
  <c r="AS231" i="1"/>
  <c r="BM7" i="1"/>
  <c r="BM475" i="1" s="1"/>
  <c r="BM456" i="3" s="1"/>
  <c r="AV446" i="1"/>
  <c r="AV124" i="1"/>
  <c r="AV80" i="1"/>
  <c r="AR477" i="1"/>
  <c r="AM450" i="3"/>
  <c r="AU450" i="3"/>
  <c r="AU188" i="1"/>
  <c r="BE475" i="1"/>
  <c r="BE456" i="3" s="1"/>
  <c r="BQ7" i="1"/>
  <c r="AT247" i="1"/>
  <c r="AV247" i="1" s="1"/>
  <c r="AS101" i="1"/>
  <c r="AT428" i="1"/>
  <c r="AV428" i="1" s="1"/>
  <c r="AT456" i="1"/>
  <c r="AV456" i="1" s="1"/>
  <c r="AT464" i="1"/>
  <c r="AV464" i="1" s="1"/>
  <c r="AS279" i="1"/>
  <c r="AV279" i="1" s="1"/>
  <c r="CL475" i="1"/>
  <c r="CL456" i="3" s="1"/>
  <c r="AW450" i="3"/>
  <c r="AV197" i="3"/>
  <c r="AV377" i="3"/>
  <c r="AV6" i="3"/>
  <c r="AL449" i="3"/>
  <c r="AV440" i="3"/>
  <c r="AV130" i="3"/>
  <c r="AJ450" i="3"/>
  <c r="AK164" i="3"/>
  <c r="AV171" i="3"/>
  <c r="AW478" i="1"/>
  <c r="BR478" i="1"/>
  <c r="AL7" i="1"/>
  <c r="AE475" i="1"/>
  <c r="AK7" i="1"/>
  <c r="AM7" i="1"/>
  <c r="AM475" i="1" s="1"/>
  <c r="AM456" i="3" s="1"/>
  <c r="AJ477" i="1"/>
  <c r="AC475" i="1"/>
  <c r="BZ477" i="1"/>
  <c r="BR450" i="3"/>
  <c r="AB450" i="3"/>
  <c r="AB478" i="1"/>
  <c r="AD475" i="1"/>
  <c r="DT369" i="1"/>
  <c r="DR369" i="1"/>
  <c r="DQ369" i="1"/>
  <c r="DK369" i="1"/>
  <c r="DK368" i="1" s="1"/>
  <c r="DK367" i="1" s="1"/>
  <c r="DJ368" i="1"/>
  <c r="DJ367" i="1" s="1"/>
  <c r="DL368" i="1"/>
  <c r="DL367" i="1" s="1"/>
  <c r="DM368" i="1"/>
  <c r="DM367" i="1" s="1"/>
  <c r="DN368" i="1"/>
  <c r="DN367" i="1" s="1"/>
  <c r="DO368" i="1"/>
  <c r="DO367" i="1" s="1"/>
  <c r="DP368" i="1"/>
  <c r="DP367" i="1" s="1"/>
  <c r="DI368" i="1"/>
  <c r="DI367" i="1" s="1"/>
  <c r="AR450" i="3" l="1"/>
  <c r="X480" i="1"/>
  <c r="AT455" i="1"/>
  <c r="AL480" i="1"/>
  <c r="AV427" i="1"/>
  <c r="AV278" i="1"/>
  <c r="Z452" i="3"/>
  <c r="Z454" i="3" s="1"/>
  <c r="AD456" i="3"/>
  <c r="AL475" i="1"/>
  <c r="AH452" i="3" s="1"/>
  <c r="AH454" i="3" s="1"/>
  <c r="W475" i="1"/>
  <c r="AA452" i="3"/>
  <c r="AA454" i="3" s="1"/>
  <c r="AE456" i="3"/>
  <c r="Y452" i="3"/>
  <c r="Y454" i="3" s="1"/>
  <c r="AC456" i="3"/>
  <c r="X475" i="1"/>
  <c r="AM452" i="3"/>
  <c r="AI452" i="3"/>
  <c r="AI454" i="3" s="1"/>
  <c r="BQ475" i="1"/>
  <c r="BM486" i="1"/>
  <c r="CH486" i="1"/>
  <c r="CH477" i="1"/>
  <c r="BE477" i="1"/>
  <c r="BM477" i="1"/>
  <c r="AU7" i="1"/>
  <c r="AU475" i="1" s="1"/>
  <c r="AV188" i="1"/>
  <c r="AT7" i="1"/>
  <c r="AT475" i="1" s="1"/>
  <c r="AS7" i="1"/>
  <c r="AS475" i="1" s="1"/>
  <c r="AS456" i="3" s="1"/>
  <c r="AV101" i="1"/>
  <c r="AL450" i="3"/>
  <c r="AT450" i="3"/>
  <c r="AK475" i="1"/>
  <c r="AG452" i="3" s="1"/>
  <c r="AG454" i="3" s="1"/>
  <c r="AD450" i="3"/>
  <c r="AC450" i="3"/>
  <c r="AE450" i="3"/>
  <c r="AK153" i="3"/>
  <c r="AV164" i="3"/>
  <c r="AM477" i="1"/>
  <c r="AC478" i="1"/>
  <c r="AE478" i="1"/>
  <c r="AD478" i="1"/>
  <c r="DR368" i="1"/>
  <c r="DR367" i="1" s="1"/>
  <c r="DQ368" i="1"/>
  <c r="DQ367" i="1" s="1"/>
  <c r="DT368" i="1"/>
  <c r="DT367" i="1" s="1"/>
  <c r="DS369" i="1"/>
  <c r="AV455" i="1" l="1"/>
  <c r="AV480" i="1" s="1"/>
  <c r="AT480" i="1"/>
  <c r="AL452" i="3"/>
  <c r="AT456" i="3"/>
  <c r="AL456" i="3"/>
  <c r="AL477" i="1"/>
  <c r="X456" i="3"/>
  <c r="BQ456" i="3"/>
  <c r="W456" i="3"/>
  <c r="AU456" i="3"/>
  <c r="AK452" i="3"/>
  <c r="AV7" i="1"/>
  <c r="AT477" i="1"/>
  <c r="AU477" i="1"/>
  <c r="AV475" i="1"/>
  <c r="AK477" i="1"/>
  <c r="AS477" i="1"/>
  <c r="AV153" i="3"/>
  <c r="AK449" i="3"/>
  <c r="DS368" i="1"/>
  <c r="DS367" i="1" s="1"/>
  <c r="AS450" i="3" l="1"/>
  <c r="AK456" i="3"/>
  <c r="AV449" i="3"/>
  <c r="AV456" i="3" s="1"/>
  <c r="AK450" i="3"/>
  <c r="DO477" i="1" l="1"/>
  <c r="DP474" i="1"/>
  <c r="DO473" i="1"/>
  <c r="DO472" i="1" s="1"/>
  <c r="DN473" i="1"/>
  <c r="DN472" i="1" s="1"/>
  <c r="DM473" i="1"/>
  <c r="DM472" i="1" s="1"/>
  <c r="DO471" i="1"/>
  <c r="DP470" i="1"/>
  <c r="DP469" i="1" s="1"/>
  <c r="DN470" i="1"/>
  <c r="DN469" i="1" s="1"/>
  <c r="DM470" i="1"/>
  <c r="DM469" i="1" s="1"/>
  <c r="DO468" i="1"/>
  <c r="DP467" i="1"/>
  <c r="DP466" i="1" s="1"/>
  <c r="DN467" i="1"/>
  <c r="DN466" i="1" s="1"/>
  <c r="DM467" i="1"/>
  <c r="DM466" i="1" s="1"/>
  <c r="DO462" i="1"/>
  <c r="DP461" i="1"/>
  <c r="DN461" i="1"/>
  <c r="DM461" i="1"/>
  <c r="DO460" i="1"/>
  <c r="DP459" i="1"/>
  <c r="DN459" i="1"/>
  <c r="DM459" i="1"/>
  <c r="DO454" i="1"/>
  <c r="DP453" i="1"/>
  <c r="DP452" i="1" s="1"/>
  <c r="DP451" i="1" s="1"/>
  <c r="DN453" i="1"/>
  <c r="DN452" i="1" s="1"/>
  <c r="DN451" i="1" s="1"/>
  <c r="DM453" i="1"/>
  <c r="DM452" i="1" s="1"/>
  <c r="DM451" i="1" s="1"/>
  <c r="DN450" i="1"/>
  <c r="DP449" i="1"/>
  <c r="DP448" i="1" s="1"/>
  <c r="DP447" i="1" s="1"/>
  <c r="DO449" i="1"/>
  <c r="DO448" i="1" s="1"/>
  <c r="DO447" i="1" s="1"/>
  <c r="DM449" i="1"/>
  <c r="DM448" i="1" s="1"/>
  <c r="DM447" i="1" s="1"/>
  <c r="DP444" i="1"/>
  <c r="DO444" i="1"/>
  <c r="DN444" i="1"/>
  <c r="DM444" i="1"/>
  <c r="DP443" i="1"/>
  <c r="DO443" i="1"/>
  <c r="DO442" i="1" s="1"/>
  <c r="DN443" i="1"/>
  <c r="DN442" i="1" s="1"/>
  <c r="DM443" i="1"/>
  <c r="DM442" i="1" s="1"/>
  <c r="DP442" i="1"/>
  <c r="DO441" i="1"/>
  <c r="DP440" i="1"/>
  <c r="DP439" i="1" s="1"/>
  <c r="DP438" i="1" s="1"/>
  <c r="DN440" i="1"/>
  <c r="DN439" i="1" s="1"/>
  <c r="DN438" i="1" s="1"/>
  <c r="DM440" i="1"/>
  <c r="DM439" i="1" s="1"/>
  <c r="DM438" i="1" s="1"/>
  <c r="DP437" i="1"/>
  <c r="DO436" i="1"/>
  <c r="DO435" i="1" s="1"/>
  <c r="DN436" i="1"/>
  <c r="DN435" i="1" s="1"/>
  <c r="DM436" i="1"/>
  <c r="DM435" i="1" s="1"/>
  <c r="DO434" i="1"/>
  <c r="DP433" i="1"/>
  <c r="DN433" i="1"/>
  <c r="DM433" i="1"/>
  <c r="DO432" i="1"/>
  <c r="DP431" i="1"/>
  <c r="DN431" i="1"/>
  <c r="DN430" i="1" s="1"/>
  <c r="DM431" i="1"/>
  <c r="DM430" i="1" s="1"/>
  <c r="DN426" i="1"/>
  <c r="DP425" i="1"/>
  <c r="DP424" i="1" s="1"/>
  <c r="DO425" i="1"/>
  <c r="DO424" i="1" s="1"/>
  <c r="DM425" i="1"/>
  <c r="DM424" i="1" s="1"/>
  <c r="DN422" i="1"/>
  <c r="DP421" i="1"/>
  <c r="DP420" i="1" s="1"/>
  <c r="DO421" i="1"/>
  <c r="DO420" i="1" s="1"/>
  <c r="DM421" i="1"/>
  <c r="DM420" i="1" s="1"/>
  <c r="DN419" i="1"/>
  <c r="DN418" i="1"/>
  <c r="DP417" i="1"/>
  <c r="DP416" i="1" s="1"/>
  <c r="DO417" i="1"/>
  <c r="DO416" i="1" s="1"/>
  <c r="DM417" i="1"/>
  <c r="DM416" i="1" s="1"/>
  <c r="DN412" i="1"/>
  <c r="DP411" i="1"/>
  <c r="DP410" i="1" s="1"/>
  <c r="DO411" i="1"/>
  <c r="DO410" i="1" s="1"/>
  <c r="DM411" i="1"/>
  <c r="DM410" i="1" s="1"/>
  <c r="DN408" i="1"/>
  <c r="DP407" i="1"/>
  <c r="DP406" i="1" s="1"/>
  <c r="DP405" i="1" s="1"/>
  <c r="DO407" i="1"/>
  <c r="DO406" i="1" s="1"/>
  <c r="DO405" i="1" s="1"/>
  <c r="DM407" i="1"/>
  <c r="DM406" i="1" s="1"/>
  <c r="DM405" i="1" s="1"/>
  <c r="DN403" i="1"/>
  <c r="DP402" i="1"/>
  <c r="DP401" i="1" s="1"/>
  <c r="DO402" i="1"/>
  <c r="DO401" i="1" s="1"/>
  <c r="DM402" i="1"/>
  <c r="DM401" i="1" s="1"/>
  <c r="DO400" i="1"/>
  <c r="DP399" i="1"/>
  <c r="DN399" i="1"/>
  <c r="DM399" i="1"/>
  <c r="DO398" i="1"/>
  <c r="DP397" i="1"/>
  <c r="DN397" i="1"/>
  <c r="DM397" i="1"/>
  <c r="DO396" i="1"/>
  <c r="DP395" i="1"/>
  <c r="DN395" i="1"/>
  <c r="DM395" i="1"/>
  <c r="DO393" i="1"/>
  <c r="DP392" i="1"/>
  <c r="DP391" i="1" s="1"/>
  <c r="DN392" i="1"/>
  <c r="DN391" i="1" s="1"/>
  <c r="DM392" i="1"/>
  <c r="DM391" i="1" s="1"/>
  <c r="DO384" i="1"/>
  <c r="DP383" i="1"/>
  <c r="DN383" i="1"/>
  <c r="DM383" i="1"/>
  <c r="DO382" i="1"/>
  <c r="DP381" i="1"/>
  <c r="DN381" i="1"/>
  <c r="DM381" i="1"/>
  <c r="DN378" i="1"/>
  <c r="DP377" i="1"/>
  <c r="DP376" i="1" s="1"/>
  <c r="DO377" i="1"/>
  <c r="DO376" i="1" s="1"/>
  <c r="DM377" i="1"/>
  <c r="DM376" i="1" s="1"/>
  <c r="DP371" i="1"/>
  <c r="DP370" i="1" s="1"/>
  <c r="DO371" i="1"/>
  <c r="DO370" i="1" s="1"/>
  <c r="DN371" i="1"/>
  <c r="DN370" i="1" s="1"/>
  <c r="DM371" i="1"/>
  <c r="DM370" i="1" s="1"/>
  <c r="DO363" i="1"/>
  <c r="DP362" i="1"/>
  <c r="DP361" i="1" s="1"/>
  <c r="DN362" i="1"/>
  <c r="DN361" i="1" s="1"/>
  <c r="DM362" i="1"/>
  <c r="DM361" i="1" s="1"/>
  <c r="DO360" i="1"/>
  <c r="DP359" i="1"/>
  <c r="DP358" i="1" s="1"/>
  <c r="DN359" i="1"/>
  <c r="DN358" i="1" s="1"/>
  <c r="DM359" i="1"/>
  <c r="DM358" i="1" s="1"/>
  <c r="DO357" i="1"/>
  <c r="DO356" i="1" s="1"/>
  <c r="DO355" i="1" s="1"/>
  <c r="DP356" i="1"/>
  <c r="DP355" i="1" s="1"/>
  <c r="DN356" i="1"/>
  <c r="DN355" i="1" s="1"/>
  <c r="DM356" i="1"/>
  <c r="DM355" i="1" s="1"/>
  <c r="DP352" i="1"/>
  <c r="DP351" i="1" s="1"/>
  <c r="DO352" i="1"/>
  <c r="DO351" i="1" s="1"/>
  <c r="DN352" i="1"/>
  <c r="DN351" i="1" s="1"/>
  <c r="DM352" i="1"/>
  <c r="DM351" i="1" s="1"/>
  <c r="DN338" i="1"/>
  <c r="DP337" i="1"/>
  <c r="DP336" i="1" s="1"/>
  <c r="DO337" i="1"/>
  <c r="DO336" i="1" s="1"/>
  <c r="DM337" i="1"/>
  <c r="DM336" i="1" s="1"/>
  <c r="DP334" i="1"/>
  <c r="DO334" i="1"/>
  <c r="DO333" i="1" s="1"/>
  <c r="DN334" i="1"/>
  <c r="DN333" i="1" s="1"/>
  <c r="DM334" i="1"/>
  <c r="DM333" i="1" s="1"/>
  <c r="DP333" i="1"/>
  <c r="DP331" i="1"/>
  <c r="DP330" i="1" s="1"/>
  <c r="DO331" i="1"/>
  <c r="DO330" i="1" s="1"/>
  <c r="DN331" i="1"/>
  <c r="DN330" i="1" s="1"/>
  <c r="DM331" i="1"/>
  <c r="DM330" i="1" s="1"/>
  <c r="DP349" i="1"/>
  <c r="DP348" i="1" s="1"/>
  <c r="DO349" i="1"/>
  <c r="DO348" i="1" s="1"/>
  <c r="DN349" i="1"/>
  <c r="DN348" i="1" s="1"/>
  <c r="DM349" i="1"/>
  <c r="DM348" i="1" s="1"/>
  <c r="DP346" i="1"/>
  <c r="DO346" i="1"/>
  <c r="DN346" i="1"/>
  <c r="DM346" i="1"/>
  <c r="DM345" i="1" s="1"/>
  <c r="DP345" i="1"/>
  <c r="DO345" i="1"/>
  <c r="DN345" i="1"/>
  <c r="DP328" i="1"/>
  <c r="DP327" i="1" s="1"/>
  <c r="DO328" i="1"/>
  <c r="DO327" i="1" s="1"/>
  <c r="DN328" i="1"/>
  <c r="DN327" i="1" s="1"/>
  <c r="DM328" i="1"/>
  <c r="DM327" i="1" s="1"/>
  <c r="DO326" i="1"/>
  <c r="DP325" i="1"/>
  <c r="DP324" i="1" s="1"/>
  <c r="DN325" i="1"/>
  <c r="DN324" i="1" s="1"/>
  <c r="DM325" i="1"/>
  <c r="DM324" i="1" s="1"/>
  <c r="DO323" i="1"/>
  <c r="DO322" i="1" s="1"/>
  <c r="DO321" i="1" s="1"/>
  <c r="DP322" i="1"/>
  <c r="DP321" i="1" s="1"/>
  <c r="DN322" i="1"/>
  <c r="DN321" i="1" s="1"/>
  <c r="DM322" i="1"/>
  <c r="DM321" i="1" s="1"/>
  <c r="DP319" i="1"/>
  <c r="DP318" i="1" s="1"/>
  <c r="DN319" i="1"/>
  <c r="DN318" i="1" s="1"/>
  <c r="DM319" i="1"/>
  <c r="DM318" i="1" s="1"/>
  <c r="DO317" i="1"/>
  <c r="DP316" i="1"/>
  <c r="DP315" i="1" s="1"/>
  <c r="DN316" i="1"/>
  <c r="DN315" i="1" s="1"/>
  <c r="DM316" i="1"/>
  <c r="DM315" i="1" s="1"/>
  <c r="DO314" i="1"/>
  <c r="DP313" i="1"/>
  <c r="DP312" i="1" s="1"/>
  <c r="DN313" i="1"/>
  <c r="DN312" i="1" s="1"/>
  <c r="DM313" i="1"/>
  <c r="DM312" i="1" s="1"/>
  <c r="DN341" i="1"/>
  <c r="DP340" i="1"/>
  <c r="DP339" i="1" s="1"/>
  <c r="DO340" i="1"/>
  <c r="DO339" i="1" s="1"/>
  <c r="DM340" i="1"/>
  <c r="DM339" i="1" s="1"/>
  <c r="DN311" i="1"/>
  <c r="DP310" i="1"/>
  <c r="DP309" i="1" s="1"/>
  <c r="DO310" i="1"/>
  <c r="DO309" i="1" s="1"/>
  <c r="DM310" i="1"/>
  <c r="DM309" i="1" s="1"/>
  <c r="DN301" i="1"/>
  <c r="DP300" i="1"/>
  <c r="DP299" i="1" s="1"/>
  <c r="DO300" i="1"/>
  <c r="DO299" i="1" s="1"/>
  <c r="DM300" i="1"/>
  <c r="DM299" i="1" s="1"/>
  <c r="DP306" i="1"/>
  <c r="DP305" i="1" s="1"/>
  <c r="DO306" i="1"/>
  <c r="DO305" i="1" s="1"/>
  <c r="DN306" i="1"/>
  <c r="DN305" i="1" s="1"/>
  <c r="DM306" i="1"/>
  <c r="DM305" i="1" s="1"/>
  <c r="DP303" i="1"/>
  <c r="DP302" i="1" s="1"/>
  <c r="DO303" i="1"/>
  <c r="DO302" i="1" s="1"/>
  <c r="DN303" i="1"/>
  <c r="DN302" i="1" s="1"/>
  <c r="DM303" i="1"/>
  <c r="DM302" i="1" s="1"/>
  <c r="DO298" i="1"/>
  <c r="DP297" i="1"/>
  <c r="DP296" i="1" s="1"/>
  <c r="DN297" i="1"/>
  <c r="DN296" i="1" s="1"/>
  <c r="DM297" i="1"/>
  <c r="DM296" i="1" s="1"/>
  <c r="DO295" i="1"/>
  <c r="DP294" i="1"/>
  <c r="DP293" i="1" s="1"/>
  <c r="DN294" i="1"/>
  <c r="DN293" i="1" s="1"/>
  <c r="DM294" i="1"/>
  <c r="DM293" i="1" s="1"/>
  <c r="DO292" i="1"/>
  <c r="DP291" i="1"/>
  <c r="DP290" i="1" s="1"/>
  <c r="DN291" i="1"/>
  <c r="DN290" i="1" s="1"/>
  <c r="DM291" i="1"/>
  <c r="DM290" i="1" s="1"/>
  <c r="DO289" i="1"/>
  <c r="DP288" i="1"/>
  <c r="DP287" i="1" s="1"/>
  <c r="DN288" i="1"/>
  <c r="DN287" i="1" s="1"/>
  <c r="DM288" i="1"/>
  <c r="DM287" i="1" s="1"/>
  <c r="DO286" i="1"/>
  <c r="DP285" i="1"/>
  <c r="DP284" i="1" s="1"/>
  <c r="DN285" i="1"/>
  <c r="DN284" i="1" s="1"/>
  <c r="DM285" i="1"/>
  <c r="DM284" i="1" s="1"/>
  <c r="DN283" i="1"/>
  <c r="DP282" i="1"/>
  <c r="DP281" i="1" s="1"/>
  <c r="DO282" i="1"/>
  <c r="DO281" i="1" s="1"/>
  <c r="DM282" i="1"/>
  <c r="DM281" i="1" s="1"/>
  <c r="DP275" i="1"/>
  <c r="DP274" i="1" s="1"/>
  <c r="DO275" i="1"/>
  <c r="DO274" i="1" s="1"/>
  <c r="DN275" i="1"/>
  <c r="DN274" i="1" s="1"/>
  <c r="DM275" i="1"/>
  <c r="DM274" i="1" s="1"/>
  <c r="DP273" i="1"/>
  <c r="DO272" i="1"/>
  <c r="DN272" i="1"/>
  <c r="DM272" i="1"/>
  <c r="DP271" i="1"/>
  <c r="DO270" i="1"/>
  <c r="DN270" i="1"/>
  <c r="DM270" i="1"/>
  <c r="DO268" i="1"/>
  <c r="DP267" i="1"/>
  <c r="DP266" i="1" s="1"/>
  <c r="DN267" i="1"/>
  <c r="DN266" i="1" s="1"/>
  <c r="DM267" i="1"/>
  <c r="DM266" i="1" s="1"/>
  <c r="DO265" i="1"/>
  <c r="DP264" i="1"/>
  <c r="DN264" i="1"/>
  <c r="DM264" i="1"/>
  <c r="DO263" i="1"/>
  <c r="DP262" i="1"/>
  <c r="DN262" i="1"/>
  <c r="DN261" i="1" s="1"/>
  <c r="DM262" i="1"/>
  <c r="DO260" i="1"/>
  <c r="DP259" i="1"/>
  <c r="DN259" i="1"/>
  <c r="DM259" i="1"/>
  <c r="DO258" i="1"/>
  <c r="DP257" i="1"/>
  <c r="DP256" i="1" s="1"/>
  <c r="DN257" i="1"/>
  <c r="DM257" i="1"/>
  <c r="DO251" i="1"/>
  <c r="DP250" i="1"/>
  <c r="DP249" i="1" s="1"/>
  <c r="DP248" i="1" s="1"/>
  <c r="DN250" i="1"/>
  <c r="DN249" i="1" s="1"/>
  <c r="DN248" i="1" s="1"/>
  <c r="DM250" i="1"/>
  <c r="DM249" i="1" s="1"/>
  <c r="DM248" i="1" s="1"/>
  <c r="DO246" i="1"/>
  <c r="DP245" i="1"/>
  <c r="DP244" i="1" s="1"/>
  <c r="DN245" i="1"/>
  <c r="DN244" i="1" s="1"/>
  <c r="DM245" i="1"/>
  <c r="DM244" i="1" s="1"/>
  <c r="DP241" i="1"/>
  <c r="DP240" i="1" s="1"/>
  <c r="DO241" i="1"/>
  <c r="DO240" i="1" s="1"/>
  <c r="DN241" i="1"/>
  <c r="DN240" i="1" s="1"/>
  <c r="DM241" i="1"/>
  <c r="DM240" i="1" s="1"/>
  <c r="DN239" i="1"/>
  <c r="DP238" i="1"/>
  <c r="DP237" i="1" s="1"/>
  <c r="DO238" i="1"/>
  <c r="DO237" i="1" s="1"/>
  <c r="DM238" i="1"/>
  <c r="DM237" i="1" s="1"/>
  <c r="DO235" i="1"/>
  <c r="DP234" i="1"/>
  <c r="DP233" i="1" s="1"/>
  <c r="DP232" i="1" s="1"/>
  <c r="DN234" i="1"/>
  <c r="DN233" i="1" s="1"/>
  <c r="DN232" i="1" s="1"/>
  <c r="DM234" i="1"/>
  <c r="DM233" i="1" s="1"/>
  <c r="DM232" i="1" s="1"/>
  <c r="DO230" i="1"/>
  <c r="DP229" i="1"/>
  <c r="DP228" i="1" s="1"/>
  <c r="DP227" i="1" s="1"/>
  <c r="DN229" i="1"/>
  <c r="DN228" i="1" s="1"/>
  <c r="DN227" i="1" s="1"/>
  <c r="DM229" i="1"/>
  <c r="DM228" i="1" s="1"/>
  <c r="DM227" i="1" s="1"/>
  <c r="DP219" i="1"/>
  <c r="DP218" i="1" s="1"/>
  <c r="DO219" i="1"/>
  <c r="DO218" i="1" s="1"/>
  <c r="DN219" i="1"/>
  <c r="DN218" i="1" s="1"/>
  <c r="DM219" i="1"/>
  <c r="DM218" i="1" s="1"/>
  <c r="DP213" i="1"/>
  <c r="DO213" i="1"/>
  <c r="DO212" i="1" s="1"/>
  <c r="DN213" i="1"/>
  <c r="DN212" i="1" s="1"/>
  <c r="DM213" i="1"/>
  <c r="DM212" i="1" s="1"/>
  <c r="DP212" i="1"/>
  <c r="DP210" i="1"/>
  <c r="DP209" i="1" s="1"/>
  <c r="DO210" i="1"/>
  <c r="DO209" i="1" s="1"/>
  <c r="DN210" i="1"/>
  <c r="DN209" i="1" s="1"/>
  <c r="DM210" i="1"/>
  <c r="DM209" i="1" s="1"/>
  <c r="DP208" i="1"/>
  <c r="DO207" i="1"/>
  <c r="DN207" i="1"/>
  <c r="DM207" i="1"/>
  <c r="DP206" i="1"/>
  <c r="DO205" i="1"/>
  <c r="DN205" i="1"/>
  <c r="DM205" i="1"/>
  <c r="DO223" i="1"/>
  <c r="DP222" i="1"/>
  <c r="DP221" i="1" s="1"/>
  <c r="DN222" i="1"/>
  <c r="DN221" i="1" s="1"/>
  <c r="DM222" i="1"/>
  <c r="DM221" i="1" s="1"/>
  <c r="DO203" i="1"/>
  <c r="DP202" i="1"/>
  <c r="DN202" i="1"/>
  <c r="DM202" i="1"/>
  <c r="DO201" i="1"/>
  <c r="DP200" i="1"/>
  <c r="DN200" i="1"/>
  <c r="DN199" i="1" s="1"/>
  <c r="DM200" i="1"/>
  <c r="DO198" i="1"/>
  <c r="DP197" i="1"/>
  <c r="DP196" i="1" s="1"/>
  <c r="DN197" i="1"/>
  <c r="DN196" i="1" s="1"/>
  <c r="DM197" i="1"/>
  <c r="DM196" i="1" s="1"/>
  <c r="DO195" i="1"/>
  <c r="DP194" i="1"/>
  <c r="DP193" i="1" s="1"/>
  <c r="DN194" i="1"/>
  <c r="DN193" i="1" s="1"/>
  <c r="DM194" i="1"/>
  <c r="DM193" i="1" s="1"/>
  <c r="DN192" i="1"/>
  <c r="DP191" i="1"/>
  <c r="DP190" i="1" s="1"/>
  <c r="DO191" i="1"/>
  <c r="DO190" i="1" s="1"/>
  <c r="DM191" i="1"/>
  <c r="DM190" i="1" s="1"/>
  <c r="DP166" i="1"/>
  <c r="DO166" i="1"/>
  <c r="DO165" i="1" s="1"/>
  <c r="DN166" i="1"/>
  <c r="DN165" i="1" s="1"/>
  <c r="DM166" i="1"/>
  <c r="DM165" i="1" s="1"/>
  <c r="DP165" i="1"/>
  <c r="DP160" i="1"/>
  <c r="DP159" i="1" s="1"/>
  <c r="DO160" i="1"/>
  <c r="DO159" i="1" s="1"/>
  <c r="DN160" i="1"/>
  <c r="DN159" i="1" s="1"/>
  <c r="DM160" i="1"/>
  <c r="DM159" i="1" s="1"/>
  <c r="DP156" i="1"/>
  <c r="DO156" i="1"/>
  <c r="DO155" i="1" s="1"/>
  <c r="DO154" i="1" s="1"/>
  <c r="DN156" i="1"/>
  <c r="DN155" i="1" s="1"/>
  <c r="DN154" i="1" s="1"/>
  <c r="DM156" i="1"/>
  <c r="DM155" i="1" s="1"/>
  <c r="DM154" i="1" s="1"/>
  <c r="DP155" i="1"/>
  <c r="DP154" i="1" s="1"/>
  <c r="DP152" i="1"/>
  <c r="DO152" i="1"/>
  <c r="DO151" i="1" s="1"/>
  <c r="DN152" i="1"/>
  <c r="DN151" i="1" s="1"/>
  <c r="DM152" i="1"/>
  <c r="DM151" i="1" s="1"/>
  <c r="DP151" i="1"/>
  <c r="DP149" i="1"/>
  <c r="DO149" i="1"/>
  <c r="DO148" i="1" s="1"/>
  <c r="DN149" i="1"/>
  <c r="DN148" i="1" s="1"/>
  <c r="DM149" i="1"/>
  <c r="DM148" i="1" s="1"/>
  <c r="DP148" i="1"/>
  <c r="DO147" i="1"/>
  <c r="DP146" i="1"/>
  <c r="DP145" i="1" s="1"/>
  <c r="DN146" i="1"/>
  <c r="DN145" i="1" s="1"/>
  <c r="DM146" i="1"/>
  <c r="DM145" i="1" s="1"/>
  <c r="DO141" i="1"/>
  <c r="DP140" i="1"/>
  <c r="DP139" i="1" s="1"/>
  <c r="DN140" i="1"/>
  <c r="DN139" i="1" s="1"/>
  <c r="DO138" i="1"/>
  <c r="DP137" i="1"/>
  <c r="DP136" i="1" s="1"/>
  <c r="DN137" i="1"/>
  <c r="DN136" i="1" s="1"/>
  <c r="DM137" i="1"/>
  <c r="DM136" i="1" s="1"/>
  <c r="DO134" i="1"/>
  <c r="DP133" i="1"/>
  <c r="DP132" i="1" s="1"/>
  <c r="DN133" i="1"/>
  <c r="DN132" i="1" s="1"/>
  <c r="DM133" i="1"/>
  <c r="DM132" i="1" s="1"/>
  <c r="DO128" i="1"/>
  <c r="DP127" i="1"/>
  <c r="DP126" i="1" s="1"/>
  <c r="DN127" i="1"/>
  <c r="DN126" i="1" s="1"/>
  <c r="DM127" i="1"/>
  <c r="DM126" i="1" s="1"/>
  <c r="DP117" i="1"/>
  <c r="DM117" i="1"/>
  <c r="DO116" i="1"/>
  <c r="DP115" i="1"/>
  <c r="DP114" i="1" s="1"/>
  <c r="DP113" i="1" s="1"/>
  <c r="DN115" i="1"/>
  <c r="DN114" i="1" s="1"/>
  <c r="DN113" i="1" s="1"/>
  <c r="DM115" i="1"/>
  <c r="DM114" i="1" s="1"/>
  <c r="DM113" i="1" s="1"/>
  <c r="DO112" i="1"/>
  <c r="DP111" i="1"/>
  <c r="DP110" i="1" s="1"/>
  <c r="DN111" i="1"/>
  <c r="DN110" i="1" s="1"/>
  <c r="DM111" i="1"/>
  <c r="DM110" i="1" s="1"/>
  <c r="DO109" i="1"/>
  <c r="DP108" i="1"/>
  <c r="DP107" i="1" s="1"/>
  <c r="DN108" i="1"/>
  <c r="DN107" i="1" s="1"/>
  <c r="DM108" i="1"/>
  <c r="DM107" i="1" s="1"/>
  <c r="DN105" i="1"/>
  <c r="DP104" i="1"/>
  <c r="DP103" i="1" s="1"/>
  <c r="DP102" i="1" s="1"/>
  <c r="DO104" i="1"/>
  <c r="DO103" i="1" s="1"/>
  <c r="DO102" i="1" s="1"/>
  <c r="DM104" i="1"/>
  <c r="DM103" i="1" s="1"/>
  <c r="DM102" i="1" s="1"/>
  <c r="DO100" i="1"/>
  <c r="DP99" i="1"/>
  <c r="DP98" i="1" s="1"/>
  <c r="DN99" i="1"/>
  <c r="DN98" i="1" s="1"/>
  <c r="DM99" i="1"/>
  <c r="DM98" i="1" s="1"/>
  <c r="DO97" i="1"/>
  <c r="DP96" i="1"/>
  <c r="DN96" i="1"/>
  <c r="DM96" i="1"/>
  <c r="DO95" i="1"/>
  <c r="DP94" i="1"/>
  <c r="DN94" i="1"/>
  <c r="DM94" i="1"/>
  <c r="DO93" i="1"/>
  <c r="DP92" i="1"/>
  <c r="DN92" i="1"/>
  <c r="DM92" i="1"/>
  <c r="DN88" i="1"/>
  <c r="DP87" i="1"/>
  <c r="DO87" i="1"/>
  <c r="DM87" i="1"/>
  <c r="DP86" i="1"/>
  <c r="DO85" i="1"/>
  <c r="DN85" i="1"/>
  <c r="DM85" i="1"/>
  <c r="DP84" i="1"/>
  <c r="DO83" i="1"/>
  <c r="DO481" i="1" s="1"/>
  <c r="DN83" i="1"/>
  <c r="DN481" i="1" s="1"/>
  <c r="DM83" i="1"/>
  <c r="DM481" i="1" s="1"/>
  <c r="DN79" i="1"/>
  <c r="DP78" i="1"/>
  <c r="DP77" i="1" s="1"/>
  <c r="DO78" i="1"/>
  <c r="DO77" i="1" s="1"/>
  <c r="DM78" i="1"/>
  <c r="DM77" i="1" s="1"/>
  <c r="DO76" i="1"/>
  <c r="DP75" i="1"/>
  <c r="DP74" i="1" s="1"/>
  <c r="DN75" i="1"/>
  <c r="DN74" i="1" s="1"/>
  <c r="DM75" i="1"/>
  <c r="DM74" i="1" s="1"/>
  <c r="DO64" i="1"/>
  <c r="DP63" i="1"/>
  <c r="DP62" i="1" s="1"/>
  <c r="DN63" i="1"/>
  <c r="DN62" i="1" s="1"/>
  <c r="DM63" i="1"/>
  <c r="DM62" i="1" s="1"/>
  <c r="DO73" i="1"/>
  <c r="DP72" i="1"/>
  <c r="DP71" i="1" s="1"/>
  <c r="DN72" i="1"/>
  <c r="DN71" i="1" s="1"/>
  <c r="DM72" i="1"/>
  <c r="DM71" i="1" s="1"/>
  <c r="DO70" i="1"/>
  <c r="DP69" i="1"/>
  <c r="DP68" i="1" s="1"/>
  <c r="DN69" i="1"/>
  <c r="DN68" i="1" s="1"/>
  <c r="DM69" i="1"/>
  <c r="DM68" i="1" s="1"/>
  <c r="DO67" i="1"/>
  <c r="DP66" i="1"/>
  <c r="DP65" i="1" s="1"/>
  <c r="DN66" i="1"/>
  <c r="DN65" i="1" s="1"/>
  <c r="DM66" i="1"/>
  <c r="DM65" i="1" s="1"/>
  <c r="DN61" i="1"/>
  <c r="DP60" i="1"/>
  <c r="DP59" i="1" s="1"/>
  <c r="DO60" i="1"/>
  <c r="DO59" i="1" s="1"/>
  <c r="DM60" i="1"/>
  <c r="DM59" i="1" s="1"/>
  <c r="DN57" i="1"/>
  <c r="DP56" i="1"/>
  <c r="DP55" i="1" s="1"/>
  <c r="DP54" i="1" s="1"/>
  <c r="DO56" i="1"/>
  <c r="DO55" i="1" s="1"/>
  <c r="DO54" i="1" s="1"/>
  <c r="DM56" i="1"/>
  <c r="DM55" i="1" s="1"/>
  <c r="DM54" i="1" s="1"/>
  <c r="DP53" i="1"/>
  <c r="DO52" i="1"/>
  <c r="DO51" i="1" s="1"/>
  <c r="DN52" i="1"/>
  <c r="DN51" i="1" s="1"/>
  <c r="DM52" i="1"/>
  <c r="DM51" i="1" s="1"/>
  <c r="DO50" i="1"/>
  <c r="DP49" i="1"/>
  <c r="DP48" i="1" s="1"/>
  <c r="DN49" i="1"/>
  <c r="DN48" i="1" s="1"/>
  <c r="DM49" i="1"/>
  <c r="DM48" i="1" s="1"/>
  <c r="DO44" i="1"/>
  <c r="DP43" i="1"/>
  <c r="DP42" i="1" s="1"/>
  <c r="DN43" i="1"/>
  <c r="DN42" i="1" s="1"/>
  <c r="DM43" i="1"/>
  <c r="DM42" i="1" s="1"/>
  <c r="DO41" i="1"/>
  <c r="DP40" i="1"/>
  <c r="DN40" i="1"/>
  <c r="DM40" i="1"/>
  <c r="DO37" i="1"/>
  <c r="DP36" i="1"/>
  <c r="DN36" i="1"/>
  <c r="DM36" i="1"/>
  <c r="DO35" i="1"/>
  <c r="DP34" i="1"/>
  <c r="DN34" i="1"/>
  <c r="DN33" i="1" s="1"/>
  <c r="DM34" i="1"/>
  <c r="DO32" i="1"/>
  <c r="DP31" i="1"/>
  <c r="DP30" i="1" s="1"/>
  <c r="DN31" i="1"/>
  <c r="DN30" i="1" s="1"/>
  <c r="DM31" i="1"/>
  <c r="DM30" i="1" s="1"/>
  <c r="DN135" i="1" l="1"/>
  <c r="DP409" i="1"/>
  <c r="DP106" i="1"/>
  <c r="DP101" i="1" s="1"/>
  <c r="DO409" i="1"/>
  <c r="DM409" i="1"/>
  <c r="DO313" i="1"/>
  <c r="DO312" i="1" s="1"/>
  <c r="DO146" i="1"/>
  <c r="DO145" i="1" s="1"/>
  <c r="DO269" i="1"/>
  <c r="DO459" i="1"/>
  <c r="DO267" i="1"/>
  <c r="DO266" i="1" s="1"/>
  <c r="DN56" i="1"/>
  <c r="DN55" i="1" s="1"/>
  <c r="DN54" i="1" s="1"/>
  <c r="DO66" i="1"/>
  <c r="DO65" i="1" s="1"/>
  <c r="DN104" i="1"/>
  <c r="DN103" i="1" s="1"/>
  <c r="DN102" i="1" s="1"/>
  <c r="DO108" i="1"/>
  <c r="DO107" i="1" s="1"/>
  <c r="DO234" i="1"/>
  <c r="DO233" i="1" s="1"/>
  <c r="DO232" i="1" s="1"/>
  <c r="DN417" i="1"/>
  <c r="DN416" i="1" s="1"/>
  <c r="DO285" i="1"/>
  <c r="DO284" i="1" s="1"/>
  <c r="DO288" i="1"/>
  <c r="DO287" i="1" s="1"/>
  <c r="DN425" i="1"/>
  <c r="DN424" i="1" s="1"/>
  <c r="DO94" i="1"/>
  <c r="DO43" i="1"/>
  <c r="DO42" i="1" s="1"/>
  <c r="DN125" i="1"/>
  <c r="DO197" i="1"/>
  <c r="DO196" i="1" s="1"/>
  <c r="DP272" i="1"/>
  <c r="DM354" i="1"/>
  <c r="DP261" i="1"/>
  <c r="DO63" i="1"/>
  <c r="DO62" i="1" s="1"/>
  <c r="DO82" i="1"/>
  <c r="DO81" i="1" s="1"/>
  <c r="DO80" i="1" s="1"/>
  <c r="DP91" i="1"/>
  <c r="DP90" i="1" s="1"/>
  <c r="DP89" i="1" s="1"/>
  <c r="DN310" i="1"/>
  <c r="DN309" i="1" s="1"/>
  <c r="DP354" i="1"/>
  <c r="DP423" i="1"/>
  <c r="DP243" i="1"/>
  <c r="DO31" i="1"/>
  <c r="DO30" i="1" s="1"/>
  <c r="DO297" i="1"/>
  <c r="DO296" i="1" s="1"/>
  <c r="DN421" i="1"/>
  <c r="DN420" i="1" s="1"/>
  <c r="DO137" i="1"/>
  <c r="DO136" i="1" s="1"/>
  <c r="DN204" i="1"/>
  <c r="DO397" i="1"/>
  <c r="DP436" i="1"/>
  <c r="DP435" i="1" s="1"/>
  <c r="DO440" i="1"/>
  <c r="DO439" i="1" s="1"/>
  <c r="DO438" i="1" s="1"/>
  <c r="DN449" i="1"/>
  <c r="DN448" i="1" s="1"/>
  <c r="DN447" i="1" s="1"/>
  <c r="DN446" i="1" s="1"/>
  <c r="DP158" i="1"/>
  <c r="DP205" i="1"/>
  <c r="DP236" i="1"/>
  <c r="DO381" i="1"/>
  <c r="DP394" i="1"/>
  <c r="DP385" i="1" s="1"/>
  <c r="DN465" i="1"/>
  <c r="DN464" i="1" s="1"/>
  <c r="DN463" i="1" s="1"/>
  <c r="DP473" i="1"/>
  <c r="DP472" i="1" s="1"/>
  <c r="DO75" i="1"/>
  <c r="DO74" i="1" s="1"/>
  <c r="DO92" i="1"/>
  <c r="DN191" i="1"/>
  <c r="DN190" i="1" s="1"/>
  <c r="DO229" i="1"/>
  <c r="DO228" i="1" s="1"/>
  <c r="DO227" i="1" s="1"/>
  <c r="DO250" i="1"/>
  <c r="DO249" i="1" s="1"/>
  <c r="DO248" i="1" s="1"/>
  <c r="DM204" i="1"/>
  <c r="DO395" i="1"/>
  <c r="DM465" i="1"/>
  <c r="DM464" i="1" s="1"/>
  <c r="DM463" i="1" s="1"/>
  <c r="DP135" i="1"/>
  <c r="DO236" i="1"/>
  <c r="DP199" i="1"/>
  <c r="DN269" i="1"/>
  <c r="DP446" i="1"/>
  <c r="DM58" i="1"/>
  <c r="DM91" i="1"/>
  <c r="DM90" i="1" s="1"/>
  <c r="DM89" i="1" s="1"/>
  <c r="DM106" i="1"/>
  <c r="DM101" i="1" s="1"/>
  <c r="DM380" i="1"/>
  <c r="DM379" i="1" s="1"/>
  <c r="DM423" i="1"/>
  <c r="DM429" i="1"/>
  <c r="DM428" i="1" s="1"/>
  <c r="DP458" i="1"/>
  <c r="DP457" i="1" s="1"/>
  <c r="DP456" i="1" s="1"/>
  <c r="DP455" i="1" s="1"/>
  <c r="DM256" i="1"/>
  <c r="DO423" i="1"/>
  <c r="DN429" i="1"/>
  <c r="DN428" i="1" s="1"/>
  <c r="DN9" i="1"/>
  <c r="DN380" i="1"/>
  <c r="DN379" i="1" s="1"/>
  <c r="DM458" i="1"/>
  <c r="DM457" i="1" s="1"/>
  <c r="DM456" i="1" s="1"/>
  <c r="DM455" i="1" s="1"/>
  <c r="DO40" i="1"/>
  <c r="DN60" i="1"/>
  <c r="DN59" i="1" s="1"/>
  <c r="DP33" i="1"/>
  <c r="DP58" i="1"/>
  <c r="DN91" i="1"/>
  <c r="DN90" i="1" s="1"/>
  <c r="DN89" i="1" s="1"/>
  <c r="DM125" i="1"/>
  <c r="DO202" i="1"/>
  <c r="DO204" i="1"/>
  <c r="DM446" i="1"/>
  <c r="DM33" i="1"/>
  <c r="DM9" i="1" s="1"/>
  <c r="DO262" i="1"/>
  <c r="DO99" i="1"/>
  <c r="DO98" i="1" s="1"/>
  <c r="DO133" i="1"/>
  <c r="DO132" i="1" s="1"/>
  <c r="DN158" i="1"/>
  <c r="DP207" i="1"/>
  <c r="DM236" i="1"/>
  <c r="DO257" i="1"/>
  <c r="DP83" i="1"/>
  <c r="DP481" i="1" s="1"/>
  <c r="DP85" i="1"/>
  <c r="DO115" i="1"/>
  <c r="DO114" i="1" s="1"/>
  <c r="DO113" i="1" s="1"/>
  <c r="DO117" i="1"/>
  <c r="DP125" i="1"/>
  <c r="DO158" i="1"/>
  <c r="DO194" i="1"/>
  <c r="DO193" i="1" s="1"/>
  <c r="DM199" i="1"/>
  <c r="DO222" i="1"/>
  <c r="DO221" i="1" s="1"/>
  <c r="DM243" i="1"/>
  <c r="DO140" i="1"/>
  <c r="DO139" i="1" s="1"/>
  <c r="DN256" i="1"/>
  <c r="DM269" i="1"/>
  <c r="DM280" i="1"/>
  <c r="DO291" i="1"/>
  <c r="DO290" i="1" s="1"/>
  <c r="DP380" i="1"/>
  <c r="DP379" i="1" s="1"/>
  <c r="DM394" i="1"/>
  <c r="DM385" i="1" s="1"/>
  <c r="DN402" i="1"/>
  <c r="DN401" i="1" s="1"/>
  <c r="DP430" i="1"/>
  <c r="DN458" i="1"/>
  <c r="DN457" i="1" s="1"/>
  <c r="DN456" i="1" s="1"/>
  <c r="DN455" i="1" s="1"/>
  <c r="DN480" i="1" s="1"/>
  <c r="DO316" i="1"/>
  <c r="DO315" i="1" s="1"/>
  <c r="DN377" i="1"/>
  <c r="DN376" i="1" s="1"/>
  <c r="DN354" i="1" s="1"/>
  <c r="DO461" i="1"/>
  <c r="DO467" i="1"/>
  <c r="DO466" i="1" s="1"/>
  <c r="DM261" i="1"/>
  <c r="DP270" i="1"/>
  <c r="DP308" i="1"/>
  <c r="DO325" i="1"/>
  <c r="DO324" i="1" s="1"/>
  <c r="DN337" i="1"/>
  <c r="DN336" i="1" s="1"/>
  <c r="DN394" i="1"/>
  <c r="DN385" i="1" s="1"/>
  <c r="DO399" i="1"/>
  <c r="DO431" i="1"/>
  <c r="DP280" i="1"/>
  <c r="DN300" i="1"/>
  <c r="DN299" i="1" s="1"/>
  <c r="DO359" i="1"/>
  <c r="DO358" i="1" s="1"/>
  <c r="DO383" i="1"/>
  <c r="DN78" i="1"/>
  <c r="DN77" i="1" s="1"/>
  <c r="DM82" i="1"/>
  <c r="DM81" i="1" s="1"/>
  <c r="DM80" i="1" s="1"/>
  <c r="DM158" i="1"/>
  <c r="DM308" i="1"/>
  <c r="DN106" i="1"/>
  <c r="DO34" i="1"/>
  <c r="DO49" i="1"/>
  <c r="DO48" i="1" s="1"/>
  <c r="DO69" i="1"/>
  <c r="DO68" i="1" s="1"/>
  <c r="DN238" i="1"/>
  <c r="DN237" i="1" s="1"/>
  <c r="DN236" i="1" s="1"/>
  <c r="DO36" i="1"/>
  <c r="DO72" i="1"/>
  <c r="DO71" i="1" s="1"/>
  <c r="DN87" i="1"/>
  <c r="DN82" i="1" s="1"/>
  <c r="DN81" i="1" s="1"/>
  <c r="DN80" i="1" s="1"/>
  <c r="DO96" i="1"/>
  <c r="DO111" i="1"/>
  <c r="DO110" i="1" s="1"/>
  <c r="DM140" i="1"/>
  <c r="DM139" i="1" s="1"/>
  <c r="DM135" i="1" s="1"/>
  <c r="DP52" i="1"/>
  <c r="DP51" i="1" s="1"/>
  <c r="DO245" i="1"/>
  <c r="DO244" i="1" s="1"/>
  <c r="DO127" i="1"/>
  <c r="DO126" i="1" s="1"/>
  <c r="DO200" i="1"/>
  <c r="DO259" i="1"/>
  <c r="DO264" i="1"/>
  <c r="DO294" i="1"/>
  <c r="DO293" i="1" s="1"/>
  <c r="DN282" i="1"/>
  <c r="DN281" i="1" s="1"/>
  <c r="DN340" i="1"/>
  <c r="DN339" i="1" s="1"/>
  <c r="DO320" i="1"/>
  <c r="DO362" i="1"/>
  <c r="DO361" i="1" s="1"/>
  <c r="DO392" i="1"/>
  <c r="DO391" i="1" s="1"/>
  <c r="DN407" i="1"/>
  <c r="DN406" i="1" s="1"/>
  <c r="DN405" i="1" s="1"/>
  <c r="DN411" i="1"/>
  <c r="DN410" i="1" s="1"/>
  <c r="DO433" i="1"/>
  <c r="DO453" i="1"/>
  <c r="DO452" i="1" s="1"/>
  <c r="DO451" i="1" s="1"/>
  <c r="DO446" i="1" s="1"/>
  <c r="DO470" i="1"/>
  <c r="DO469" i="1" s="1"/>
  <c r="DM480" i="1" l="1"/>
  <c r="DN255" i="1"/>
  <c r="DN247" i="1" s="1"/>
  <c r="DP269" i="1"/>
  <c r="DP255" i="1" s="1"/>
  <c r="DP429" i="1"/>
  <c r="DP428" i="1" s="1"/>
  <c r="DP427" i="1" s="1"/>
  <c r="DP204" i="1"/>
  <c r="DP189" i="1" s="1"/>
  <c r="DP188" i="1" s="1"/>
  <c r="DM255" i="1"/>
  <c r="DM247" i="1" s="1"/>
  <c r="DP404" i="1"/>
  <c r="DO458" i="1"/>
  <c r="DO457" i="1" s="1"/>
  <c r="DO456" i="1" s="1"/>
  <c r="DO455" i="1" s="1"/>
  <c r="DO380" i="1"/>
  <c r="DO379" i="1" s="1"/>
  <c r="DN117" i="1"/>
  <c r="DN101" i="1" s="1"/>
  <c r="DN409" i="1"/>
  <c r="DM189" i="1"/>
  <c r="DM188" i="1" s="1"/>
  <c r="DO106" i="1"/>
  <c r="DO101" i="1" s="1"/>
  <c r="DO135" i="1"/>
  <c r="DM8" i="1"/>
  <c r="DO243" i="1"/>
  <c r="DO231" i="1" s="1"/>
  <c r="DO91" i="1"/>
  <c r="DO90" i="1" s="1"/>
  <c r="DO89" i="1" s="1"/>
  <c r="DO394" i="1"/>
  <c r="DO385" i="1" s="1"/>
  <c r="DO199" i="1"/>
  <c r="DO189" i="1" s="1"/>
  <c r="DO188" i="1" s="1"/>
  <c r="DM404" i="1"/>
  <c r="DP231" i="1"/>
  <c r="DM231" i="1"/>
  <c r="DN189" i="1"/>
  <c r="DN188" i="1" s="1"/>
  <c r="DP9" i="1"/>
  <c r="DP8" i="1" s="1"/>
  <c r="DO261" i="1"/>
  <c r="DN427" i="1"/>
  <c r="DO465" i="1"/>
  <c r="DO464" i="1" s="1"/>
  <c r="DO463" i="1" s="1"/>
  <c r="DN477" i="1"/>
  <c r="DN280" i="1"/>
  <c r="DN58" i="1"/>
  <c r="DN8" i="1" s="1"/>
  <c r="DP465" i="1"/>
  <c r="DP464" i="1" s="1"/>
  <c r="DP463" i="1" s="1"/>
  <c r="DP480" i="1" s="1"/>
  <c r="DP82" i="1"/>
  <c r="DP81" i="1" s="1"/>
  <c r="DP80" i="1" s="1"/>
  <c r="DO404" i="1"/>
  <c r="DM427" i="1"/>
  <c r="DO354" i="1"/>
  <c r="DP124" i="1"/>
  <c r="DO58" i="1"/>
  <c r="DN423" i="1"/>
  <c r="DN124" i="1"/>
  <c r="DO280" i="1"/>
  <c r="DO430" i="1"/>
  <c r="DO429" i="1" s="1"/>
  <c r="DO428" i="1" s="1"/>
  <c r="DO427" i="1" s="1"/>
  <c r="DO256" i="1"/>
  <c r="DP279" i="1"/>
  <c r="DN308" i="1"/>
  <c r="DO125" i="1"/>
  <c r="DM124" i="1"/>
  <c r="DN243" i="1"/>
  <c r="DN231" i="1" s="1"/>
  <c r="DM279" i="1"/>
  <c r="DO319" i="1"/>
  <c r="DO318" i="1" s="1"/>
  <c r="DO308" i="1" s="1"/>
  <c r="DO33" i="1"/>
  <c r="DO9" i="1" s="1"/>
  <c r="DO480" i="1" l="1"/>
  <c r="DO255" i="1"/>
  <c r="DO247" i="1" s="1"/>
  <c r="DP247" i="1"/>
  <c r="DP7" i="1" s="1"/>
  <c r="DN404" i="1"/>
  <c r="DP278" i="1"/>
  <c r="DM278" i="1"/>
  <c r="DO124" i="1"/>
  <c r="DM7" i="1"/>
  <c r="DO8" i="1"/>
  <c r="DN279" i="1"/>
  <c r="DO279" i="1"/>
  <c r="DO278" i="1" s="1"/>
  <c r="DN7" i="1"/>
  <c r="DN278" i="1" l="1"/>
  <c r="DN475" i="1" s="1"/>
  <c r="DN478" i="1" s="1"/>
  <c r="DM475" i="1"/>
  <c r="DP475" i="1"/>
  <c r="DO7" i="1"/>
  <c r="DO475" i="1" s="1"/>
  <c r="DL329" i="1"/>
  <c r="DK329" i="1"/>
  <c r="DJ329" i="1"/>
  <c r="DE320" i="1"/>
  <c r="DF328" i="1"/>
  <c r="DF327" i="1" s="1"/>
  <c r="DG328" i="1"/>
  <c r="DG327" i="1" s="1"/>
  <c r="DH328" i="1"/>
  <c r="DH327" i="1" s="1"/>
  <c r="DE329" i="1"/>
  <c r="DT329" i="1" l="1"/>
  <c r="DT328" i="1" s="1"/>
  <c r="DT327" i="1" s="1"/>
  <c r="DO478" i="1"/>
  <c r="DI329" i="1"/>
  <c r="DE328" i="1"/>
  <c r="DE327" i="1" s="1"/>
  <c r="DL328" i="1"/>
  <c r="DL327" i="1" s="1"/>
  <c r="DJ328" i="1"/>
  <c r="DJ327" i="1" s="1"/>
  <c r="DR329" i="1"/>
  <c r="DK328" i="1"/>
  <c r="DK327" i="1" s="1"/>
  <c r="DS329" i="1"/>
  <c r="DQ329" i="1" l="1"/>
  <c r="DI328" i="1"/>
  <c r="DI327" i="1" s="1"/>
  <c r="DS328" i="1"/>
  <c r="DS327" i="1" s="1"/>
  <c r="DR328" i="1"/>
  <c r="DR327" i="1" s="1"/>
  <c r="DE138" i="1"/>
  <c r="DQ328" i="1" l="1"/>
  <c r="DQ327" i="1" s="1"/>
  <c r="DE246" i="1" l="1"/>
  <c r="DE198" i="1"/>
  <c r="DE141" i="1"/>
  <c r="DE161" i="1" l="1"/>
  <c r="DI161" i="1" s="1"/>
  <c r="DL161" i="1"/>
  <c r="DK161" i="1"/>
  <c r="DJ161" i="1"/>
  <c r="DH160" i="1"/>
  <c r="DH159" i="1" s="1"/>
  <c r="DG160" i="1"/>
  <c r="DG159" i="1" s="1"/>
  <c r="DF160" i="1"/>
  <c r="DF159" i="1" s="1"/>
  <c r="DE160" i="1" l="1"/>
  <c r="DE159" i="1" s="1"/>
  <c r="DL160" i="1"/>
  <c r="DL159" i="1" s="1"/>
  <c r="DT161" i="1"/>
  <c r="DR161" i="1"/>
  <c r="DQ161" i="1"/>
  <c r="DI160" i="1"/>
  <c r="DI159" i="1" s="1"/>
  <c r="DS161" i="1"/>
  <c r="DJ160" i="1"/>
  <c r="DJ159" i="1" s="1"/>
  <c r="DK160" i="1"/>
  <c r="DK159" i="1" s="1"/>
  <c r="DT160" i="1" l="1"/>
  <c r="DT159" i="1" s="1"/>
  <c r="DQ160" i="1"/>
  <c r="DQ159" i="1" s="1"/>
  <c r="DS160" i="1"/>
  <c r="DS159" i="1" s="1"/>
  <c r="DR160" i="1"/>
  <c r="DR159" i="1" s="1"/>
  <c r="DG246" i="1" l="1"/>
  <c r="DD246" i="1"/>
  <c r="DD245" i="1" s="1"/>
  <c r="DD244" i="1" s="1"/>
  <c r="DB246" i="1"/>
  <c r="DA246" i="1"/>
  <c r="CY246" i="1"/>
  <c r="CU246" i="1"/>
  <c r="DH245" i="1"/>
  <c r="DH244" i="1" s="1"/>
  <c r="DF245" i="1"/>
  <c r="DF244" i="1" s="1"/>
  <c r="DE245" i="1"/>
  <c r="DE244" i="1" s="1"/>
  <c r="CZ245" i="1"/>
  <c r="CZ244" i="1" s="1"/>
  <c r="CX245" i="1"/>
  <c r="CX244" i="1" s="1"/>
  <c r="CW245" i="1"/>
  <c r="CW244" i="1" s="1"/>
  <c r="CV245" i="1"/>
  <c r="CV244" i="1" s="1"/>
  <c r="CT245" i="1"/>
  <c r="CT244" i="1" s="1"/>
  <c r="CS245" i="1"/>
  <c r="CS244" i="1" s="1"/>
  <c r="CY245" i="1" l="1"/>
  <c r="CY244" i="1" s="1"/>
  <c r="DG245" i="1"/>
  <c r="DG244" i="1" s="1"/>
  <c r="CU245" i="1"/>
  <c r="CU244" i="1" s="1"/>
  <c r="DI246" i="1"/>
  <c r="DL246" i="1"/>
  <c r="DJ246" i="1"/>
  <c r="DA245" i="1"/>
  <c r="DA244" i="1" s="1"/>
  <c r="DB245" i="1"/>
  <c r="DB244" i="1" s="1"/>
  <c r="DC246" i="1"/>
  <c r="DJ245" i="1" l="1"/>
  <c r="DJ244" i="1" s="1"/>
  <c r="DR246" i="1"/>
  <c r="DI245" i="1"/>
  <c r="DI244" i="1" s="1"/>
  <c r="DQ246" i="1"/>
  <c r="DT246" i="1"/>
  <c r="DL245" i="1"/>
  <c r="DL244" i="1" s="1"/>
  <c r="DK246" i="1"/>
  <c r="DC245" i="1"/>
  <c r="DC244" i="1" s="1"/>
  <c r="DR245" i="1" l="1"/>
  <c r="DR244" i="1" s="1"/>
  <c r="DT245" i="1"/>
  <c r="DT244" i="1" s="1"/>
  <c r="DK245" i="1"/>
  <c r="DK244" i="1" s="1"/>
  <c r="DS246" i="1"/>
  <c r="DQ245" i="1"/>
  <c r="DQ244" i="1" s="1"/>
  <c r="DG360" i="1"/>
  <c r="DG289" i="1"/>
  <c r="DE317" i="1"/>
  <c r="DS245" i="1" l="1"/>
  <c r="DS244" i="1" s="1"/>
  <c r="DL79" i="1"/>
  <c r="DK79" i="1"/>
  <c r="DI79" i="1"/>
  <c r="DG78" i="1"/>
  <c r="DG77" i="1" s="1"/>
  <c r="DH78" i="1"/>
  <c r="DH77" i="1" s="1"/>
  <c r="DF79" i="1"/>
  <c r="DE78" i="1"/>
  <c r="DE77" i="1" s="1"/>
  <c r="DI78" i="1" l="1"/>
  <c r="DI77" i="1" s="1"/>
  <c r="DK78" i="1"/>
  <c r="DK77" i="1" s="1"/>
  <c r="DQ79" i="1"/>
  <c r="DS79" i="1"/>
  <c r="DT79" i="1"/>
  <c r="DL78" i="1"/>
  <c r="DL77" i="1" s="1"/>
  <c r="DJ79" i="1"/>
  <c r="DF78" i="1"/>
  <c r="DF77" i="1" s="1"/>
  <c r="DR79" i="1" l="1"/>
  <c r="DS78" i="1"/>
  <c r="DS77" i="1" s="1"/>
  <c r="DT78" i="1"/>
  <c r="DT77" i="1" s="1"/>
  <c r="DQ78" i="1"/>
  <c r="DQ77" i="1" s="1"/>
  <c r="DJ78" i="1"/>
  <c r="DJ77" i="1" s="1"/>
  <c r="DR78" i="1" l="1"/>
  <c r="DR77" i="1" s="1"/>
  <c r="DL360" i="1" l="1"/>
  <c r="DK360" i="1"/>
  <c r="DJ360" i="1"/>
  <c r="DI360" i="1"/>
  <c r="DL359" i="1"/>
  <c r="DL358" i="1" s="1"/>
  <c r="DH359" i="1"/>
  <c r="DH358" i="1" s="1"/>
  <c r="DG359" i="1"/>
  <c r="DG358" i="1" s="1"/>
  <c r="DF359" i="1"/>
  <c r="DF358" i="1" s="1"/>
  <c r="DE359" i="1"/>
  <c r="DE358" i="1" s="1"/>
  <c r="DD359" i="1"/>
  <c r="DD358" i="1" s="1"/>
  <c r="DC359" i="1"/>
  <c r="DC358" i="1" s="1"/>
  <c r="DB359" i="1"/>
  <c r="DB358" i="1" s="1"/>
  <c r="DA359" i="1"/>
  <c r="DA358" i="1" s="1"/>
  <c r="CZ359" i="1"/>
  <c r="CZ358" i="1" s="1"/>
  <c r="CY359" i="1"/>
  <c r="CY358" i="1" s="1"/>
  <c r="CX359" i="1"/>
  <c r="CX358" i="1" s="1"/>
  <c r="CW359" i="1"/>
  <c r="CW358" i="1" s="1"/>
  <c r="CV359" i="1"/>
  <c r="CV358" i="1" s="1"/>
  <c r="CU359" i="1"/>
  <c r="CU358" i="1" s="1"/>
  <c r="CT359" i="1"/>
  <c r="CT358" i="1" s="1"/>
  <c r="CS359" i="1"/>
  <c r="CS358" i="1" l="1"/>
  <c r="CQ359" i="1"/>
  <c r="CR359" i="1"/>
  <c r="DJ359" i="1"/>
  <c r="DJ358" i="1" s="1"/>
  <c r="DR360" i="1"/>
  <c r="DK359" i="1"/>
  <c r="DK358" i="1" s="1"/>
  <c r="DS360" i="1"/>
  <c r="DT360" i="1"/>
  <c r="DI359" i="1"/>
  <c r="DI358" i="1" s="1"/>
  <c r="DQ360" i="1"/>
  <c r="DL289" i="1"/>
  <c r="DK289" i="1"/>
  <c r="DK288" i="1" s="1"/>
  <c r="DK287" i="1" s="1"/>
  <c r="DJ289" i="1"/>
  <c r="DJ288" i="1" s="1"/>
  <c r="DJ287" i="1" s="1"/>
  <c r="DI289" i="1"/>
  <c r="CT288" i="1"/>
  <c r="CT287" i="1" s="1"/>
  <c r="CU288" i="1"/>
  <c r="CU287" i="1" s="1"/>
  <c r="CV288" i="1"/>
  <c r="CV287" i="1" s="1"/>
  <c r="CW288" i="1"/>
  <c r="CW287" i="1" s="1"/>
  <c r="CX288" i="1"/>
  <c r="CX287" i="1" s="1"/>
  <c r="CY288" i="1"/>
  <c r="CY287" i="1" s="1"/>
  <c r="CZ288" i="1"/>
  <c r="CZ287" i="1" s="1"/>
  <c r="DA288" i="1"/>
  <c r="DA287" i="1" s="1"/>
  <c r="DB288" i="1"/>
  <c r="DB287" i="1" s="1"/>
  <c r="DC288" i="1"/>
  <c r="DC287" i="1" s="1"/>
  <c r="DD288" i="1"/>
  <c r="DD287" i="1" s="1"/>
  <c r="DE288" i="1"/>
  <c r="DE287" i="1" s="1"/>
  <c r="DF288" i="1"/>
  <c r="DF287" i="1" s="1"/>
  <c r="DG288" i="1"/>
  <c r="DG287" i="1" s="1"/>
  <c r="DH288" i="1"/>
  <c r="DH287" i="1" s="1"/>
  <c r="CS288" i="1"/>
  <c r="DK341" i="1"/>
  <c r="DL341" i="1"/>
  <c r="DF341" i="1"/>
  <c r="DG340" i="1"/>
  <c r="DG339" i="1" s="1"/>
  <c r="DH340" i="1"/>
  <c r="DH339" i="1" s="1"/>
  <c r="DI341" i="1"/>
  <c r="DE340" i="1"/>
  <c r="DE339" i="1" s="1"/>
  <c r="CS287" i="1" l="1"/>
  <c r="CQ288" i="1"/>
  <c r="CR288" i="1"/>
  <c r="CQ358" i="1"/>
  <c r="CR358" i="1"/>
  <c r="DF340" i="1"/>
  <c r="DF339" i="1" s="1"/>
  <c r="DT341" i="1"/>
  <c r="DT289" i="1"/>
  <c r="DS341" i="1"/>
  <c r="DQ289" i="1"/>
  <c r="DT359" i="1"/>
  <c r="DT358" i="1" s="1"/>
  <c r="DQ341" i="1"/>
  <c r="DL340" i="1"/>
  <c r="DL339" i="1" s="1"/>
  <c r="DR289" i="1"/>
  <c r="DQ359" i="1"/>
  <c r="DQ358" i="1" s="1"/>
  <c r="DR359" i="1"/>
  <c r="DR358" i="1" s="1"/>
  <c r="DS289" i="1"/>
  <c r="DS359" i="1"/>
  <c r="DS358" i="1" s="1"/>
  <c r="DK340" i="1"/>
  <c r="DK339" i="1" s="1"/>
  <c r="DL288" i="1"/>
  <c r="DL287" i="1" s="1"/>
  <c r="DJ341" i="1"/>
  <c r="DI288" i="1"/>
  <c r="DI287" i="1" s="1"/>
  <c r="DI340" i="1"/>
  <c r="DI339" i="1" s="1"/>
  <c r="CR287" i="1" l="1"/>
  <c r="CQ287" i="1"/>
  <c r="DR341" i="1"/>
  <c r="DR340" i="1" s="1"/>
  <c r="DR339" i="1" s="1"/>
  <c r="DS288" i="1"/>
  <c r="DS287" i="1" s="1"/>
  <c r="DQ288" i="1"/>
  <c r="DQ287" i="1" s="1"/>
  <c r="DS340" i="1"/>
  <c r="DS339" i="1" s="1"/>
  <c r="DT288" i="1"/>
  <c r="DT287" i="1" s="1"/>
  <c r="DT340" i="1"/>
  <c r="DT339" i="1" s="1"/>
  <c r="DR288" i="1"/>
  <c r="DR287" i="1" s="1"/>
  <c r="DQ340" i="1"/>
  <c r="DQ339" i="1" s="1"/>
  <c r="DJ340" i="1"/>
  <c r="DJ339" i="1" s="1"/>
  <c r="DP477" i="1" l="1"/>
  <c r="DM477" i="1" l="1"/>
  <c r="DM478" i="1" s="1"/>
  <c r="DP478" i="1"/>
  <c r="DJ317" i="1" l="1"/>
  <c r="DL317" i="1"/>
  <c r="DF316" i="1"/>
  <c r="DF315" i="1" s="1"/>
  <c r="DH316" i="1"/>
  <c r="DH315" i="1" s="1"/>
  <c r="DG317" i="1"/>
  <c r="DI317" i="1"/>
  <c r="DE316" i="1"/>
  <c r="DE315" i="1" s="1"/>
  <c r="DK61" i="1"/>
  <c r="DL61" i="1"/>
  <c r="DI61" i="1"/>
  <c r="DG60" i="1"/>
  <c r="DG59" i="1" s="1"/>
  <c r="DH60" i="1"/>
  <c r="DH59" i="1" s="1"/>
  <c r="DF61" i="1"/>
  <c r="DE60" i="1"/>
  <c r="DE59" i="1" s="1"/>
  <c r="DQ317" i="1" l="1"/>
  <c r="DT317" i="1"/>
  <c r="DK317" i="1"/>
  <c r="DK316" i="1" s="1"/>
  <c r="DK315" i="1" s="1"/>
  <c r="DR317" i="1"/>
  <c r="DR316" i="1" s="1"/>
  <c r="DR315" i="1" s="1"/>
  <c r="DJ61" i="1"/>
  <c r="DJ60" i="1" s="1"/>
  <c r="DJ59" i="1" s="1"/>
  <c r="DT316" i="1"/>
  <c r="DT315" i="1" s="1"/>
  <c r="DI60" i="1"/>
  <c r="DI59" i="1" s="1"/>
  <c r="DQ61" i="1"/>
  <c r="DQ316" i="1"/>
  <c r="DQ315" i="1" s="1"/>
  <c r="DL316" i="1"/>
  <c r="DL315" i="1" s="1"/>
  <c r="DR61" i="1"/>
  <c r="DL60" i="1"/>
  <c r="DL59" i="1" s="1"/>
  <c r="DT61" i="1"/>
  <c r="DK60" i="1"/>
  <c r="DK59" i="1" s="1"/>
  <c r="DS61" i="1"/>
  <c r="DJ316" i="1"/>
  <c r="DJ315" i="1" s="1"/>
  <c r="DG316" i="1"/>
  <c r="DG315" i="1" s="1"/>
  <c r="DI316" i="1"/>
  <c r="DI315" i="1" s="1"/>
  <c r="DF60" i="1"/>
  <c r="DF59" i="1" s="1"/>
  <c r="DH477" i="1"/>
  <c r="DG477" i="1"/>
  <c r="DH474" i="1"/>
  <c r="DG473" i="1"/>
  <c r="DG472" i="1" s="1"/>
  <c r="DF473" i="1"/>
  <c r="DF472" i="1" s="1"/>
  <c r="DE473" i="1"/>
  <c r="DE472" i="1" s="1"/>
  <c r="DG471" i="1"/>
  <c r="DH470" i="1"/>
  <c r="DH469" i="1" s="1"/>
  <c r="DF470" i="1"/>
  <c r="DF469" i="1" s="1"/>
  <c r="DE470" i="1"/>
  <c r="DE469" i="1" s="1"/>
  <c r="DG468" i="1"/>
  <c r="DH467" i="1"/>
  <c r="DH466" i="1" s="1"/>
  <c r="DF467" i="1"/>
  <c r="DF466" i="1" s="1"/>
  <c r="DE467" i="1"/>
  <c r="DE466" i="1" s="1"/>
  <c r="DG462" i="1"/>
  <c r="DH461" i="1"/>
  <c r="DF461" i="1"/>
  <c r="DE461" i="1"/>
  <c r="DG460" i="1"/>
  <c r="DH459" i="1"/>
  <c r="DF459" i="1"/>
  <c r="DF458" i="1" s="1"/>
  <c r="DF457" i="1" s="1"/>
  <c r="DF456" i="1" s="1"/>
  <c r="DF455" i="1" s="1"/>
  <c r="DE459" i="1"/>
  <c r="DG454" i="1"/>
  <c r="DH453" i="1"/>
  <c r="DH452" i="1" s="1"/>
  <c r="DH451" i="1" s="1"/>
  <c r="DF453" i="1"/>
  <c r="DF452" i="1" s="1"/>
  <c r="DF451" i="1" s="1"/>
  <c r="DE453" i="1"/>
  <c r="DE452" i="1" s="1"/>
  <c r="DE451" i="1" s="1"/>
  <c r="DF450" i="1"/>
  <c r="DH449" i="1"/>
  <c r="DH448" i="1" s="1"/>
  <c r="DH447" i="1" s="1"/>
  <c r="DG449" i="1"/>
  <c r="DG448" i="1" s="1"/>
  <c r="DG447" i="1" s="1"/>
  <c r="DE449" i="1"/>
  <c r="DE448" i="1" s="1"/>
  <c r="DE447" i="1" s="1"/>
  <c r="DH444" i="1"/>
  <c r="DG444" i="1"/>
  <c r="DF444" i="1"/>
  <c r="DE444" i="1"/>
  <c r="DH443" i="1"/>
  <c r="DH442" i="1" s="1"/>
  <c r="DG443" i="1"/>
  <c r="DG442" i="1" s="1"/>
  <c r="DF443" i="1"/>
  <c r="DF442" i="1" s="1"/>
  <c r="DE443" i="1"/>
  <c r="DE442" i="1" s="1"/>
  <c r="DG441" i="1"/>
  <c r="DH440" i="1"/>
  <c r="DH439" i="1" s="1"/>
  <c r="DH438" i="1" s="1"/>
  <c r="DF440" i="1"/>
  <c r="DF439" i="1" s="1"/>
  <c r="DF438" i="1" s="1"/>
  <c r="DE440" i="1"/>
  <c r="DE439" i="1" s="1"/>
  <c r="DE438" i="1" s="1"/>
  <c r="DH437" i="1"/>
  <c r="DG436" i="1"/>
  <c r="DG435" i="1" s="1"/>
  <c r="DF436" i="1"/>
  <c r="DF435" i="1" s="1"/>
  <c r="DE436" i="1"/>
  <c r="DE435" i="1" s="1"/>
  <c r="DG434" i="1"/>
  <c r="DH433" i="1"/>
  <c r="DF433" i="1"/>
  <c r="DE433" i="1"/>
  <c r="DG432" i="1"/>
  <c r="DH431" i="1"/>
  <c r="DF431" i="1"/>
  <c r="DF430" i="1" s="1"/>
  <c r="DF429" i="1" s="1"/>
  <c r="DE431" i="1"/>
  <c r="DF426" i="1"/>
  <c r="DH425" i="1"/>
  <c r="DH424" i="1" s="1"/>
  <c r="DG425" i="1"/>
  <c r="DG424" i="1" s="1"/>
  <c r="DE425" i="1"/>
  <c r="DE424" i="1" s="1"/>
  <c r="DF422" i="1"/>
  <c r="DH421" i="1"/>
  <c r="DH420" i="1" s="1"/>
  <c r="DG421" i="1"/>
  <c r="DG420" i="1" s="1"/>
  <c r="DE421" i="1"/>
  <c r="DE420" i="1" s="1"/>
  <c r="DF419" i="1"/>
  <c r="DF418" i="1"/>
  <c r="DH417" i="1"/>
  <c r="DH416" i="1" s="1"/>
  <c r="DG417" i="1"/>
  <c r="DG416" i="1" s="1"/>
  <c r="DE417" i="1"/>
  <c r="DE416" i="1" s="1"/>
  <c r="DF412" i="1"/>
  <c r="DH411" i="1"/>
  <c r="DH410" i="1" s="1"/>
  <c r="DG411" i="1"/>
  <c r="DG410" i="1" s="1"/>
  <c r="DE411" i="1"/>
  <c r="DE410" i="1" s="1"/>
  <c r="DF408" i="1"/>
  <c r="DH407" i="1"/>
  <c r="DH406" i="1" s="1"/>
  <c r="DH405" i="1" s="1"/>
  <c r="DG407" i="1"/>
  <c r="DG406" i="1" s="1"/>
  <c r="DG405" i="1" s="1"/>
  <c r="DE407" i="1"/>
  <c r="DE406" i="1" s="1"/>
  <c r="DE405" i="1" s="1"/>
  <c r="DF403" i="1"/>
  <c r="DH402" i="1"/>
  <c r="DH401" i="1" s="1"/>
  <c r="DG402" i="1"/>
  <c r="DG401" i="1" s="1"/>
  <c r="DE402" i="1"/>
  <c r="DE401" i="1" s="1"/>
  <c r="DG400" i="1"/>
  <c r="DH399" i="1"/>
  <c r="DF399" i="1"/>
  <c r="DE399" i="1"/>
  <c r="DH397" i="1"/>
  <c r="DF397" i="1"/>
  <c r="DE397" i="1"/>
  <c r="DG396" i="1"/>
  <c r="DH395" i="1"/>
  <c r="DF395" i="1"/>
  <c r="DE395" i="1"/>
  <c r="DG393" i="1"/>
  <c r="DH392" i="1"/>
  <c r="DH391" i="1" s="1"/>
  <c r="DF392" i="1"/>
  <c r="DF391" i="1" s="1"/>
  <c r="DE392" i="1"/>
  <c r="DE391" i="1" s="1"/>
  <c r="DG384" i="1"/>
  <c r="DH383" i="1"/>
  <c r="DF383" i="1"/>
  <c r="DE383" i="1"/>
  <c r="DG382" i="1"/>
  <c r="DH381" i="1"/>
  <c r="DF381" i="1"/>
  <c r="DE381" i="1"/>
  <c r="DF378" i="1"/>
  <c r="DH377" i="1"/>
  <c r="DH376" i="1" s="1"/>
  <c r="DG377" i="1"/>
  <c r="DG376" i="1" s="1"/>
  <c r="DE377" i="1"/>
  <c r="DE376" i="1" s="1"/>
  <c r="DH371" i="1"/>
  <c r="DG371" i="1"/>
  <c r="DG370" i="1" s="1"/>
  <c r="DF371" i="1"/>
  <c r="DF370" i="1" s="1"/>
  <c r="DE371" i="1"/>
  <c r="DE370" i="1" s="1"/>
  <c r="DH370" i="1"/>
  <c r="DG363" i="1"/>
  <c r="DH362" i="1"/>
  <c r="DH361" i="1" s="1"/>
  <c r="DF362" i="1"/>
  <c r="DF361" i="1" s="1"/>
  <c r="DE362" i="1"/>
  <c r="DE361" i="1" s="1"/>
  <c r="DG357" i="1"/>
  <c r="DH356" i="1"/>
  <c r="DH355" i="1" s="1"/>
  <c r="DF356" i="1"/>
  <c r="DF355" i="1" s="1"/>
  <c r="DE356" i="1"/>
  <c r="DE355" i="1" s="1"/>
  <c r="DH352" i="1"/>
  <c r="DH351" i="1" s="1"/>
  <c r="DG352" i="1"/>
  <c r="DG351" i="1" s="1"/>
  <c r="DF352" i="1"/>
  <c r="DF351" i="1" s="1"/>
  <c r="DE352" i="1"/>
  <c r="DE351" i="1" s="1"/>
  <c r="DF338" i="1"/>
  <c r="DH337" i="1"/>
  <c r="DH336" i="1" s="1"/>
  <c r="DG337" i="1"/>
  <c r="DG336" i="1" s="1"/>
  <c r="DE337" i="1"/>
  <c r="DE336" i="1" s="1"/>
  <c r="DH334" i="1"/>
  <c r="DH333" i="1" s="1"/>
  <c r="DG334" i="1"/>
  <c r="DG333" i="1" s="1"/>
  <c r="DF334" i="1"/>
  <c r="DF333" i="1" s="1"/>
  <c r="DE334" i="1"/>
  <c r="DE333" i="1" s="1"/>
  <c r="DH331" i="1"/>
  <c r="DH330" i="1" s="1"/>
  <c r="DG331" i="1"/>
  <c r="DG330" i="1" s="1"/>
  <c r="DF331" i="1"/>
  <c r="DF330" i="1" s="1"/>
  <c r="DE331" i="1"/>
  <c r="DE330" i="1" s="1"/>
  <c r="DH349" i="1"/>
  <c r="DH348" i="1" s="1"/>
  <c r="DG349" i="1"/>
  <c r="DG348" i="1" s="1"/>
  <c r="DF349" i="1"/>
  <c r="DF348" i="1" s="1"/>
  <c r="DE349" i="1"/>
  <c r="DE348" i="1" s="1"/>
  <c r="DH346" i="1"/>
  <c r="DH345" i="1" s="1"/>
  <c r="DG346" i="1"/>
  <c r="DG345" i="1" s="1"/>
  <c r="DF346" i="1"/>
  <c r="DF345" i="1" s="1"/>
  <c r="DE346" i="1"/>
  <c r="DE345" i="1" s="1"/>
  <c r="DG326" i="1"/>
  <c r="DH325" i="1"/>
  <c r="DH324" i="1" s="1"/>
  <c r="DF325" i="1"/>
  <c r="DF324" i="1" s="1"/>
  <c r="DE325" i="1"/>
  <c r="DE324" i="1" s="1"/>
  <c r="DG323" i="1"/>
  <c r="DH322" i="1"/>
  <c r="DH321" i="1" s="1"/>
  <c r="DF322" i="1"/>
  <c r="DF321" i="1" s="1"/>
  <c r="DE322" i="1"/>
  <c r="DE321" i="1" s="1"/>
  <c r="DG320" i="1"/>
  <c r="DH319" i="1"/>
  <c r="DH318" i="1" s="1"/>
  <c r="DF319" i="1"/>
  <c r="DF318" i="1" s="1"/>
  <c r="DE319" i="1"/>
  <c r="DE318" i="1" s="1"/>
  <c r="DG314" i="1"/>
  <c r="DH313" i="1"/>
  <c r="DH312" i="1" s="1"/>
  <c r="DF313" i="1"/>
  <c r="DF312" i="1" s="1"/>
  <c r="DE313" i="1"/>
  <c r="DE312" i="1" s="1"/>
  <c r="DF311" i="1"/>
  <c r="DH310" i="1"/>
  <c r="DH309" i="1" s="1"/>
  <c r="DG310" i="1"/>
  <c r="DG309" i="1" s="1"/>
  <c r="DE310" i="1"/>
  <c r="DE309" i="1" s="1"/>
  <c r="DF301" i="1"/>
  <c r="DF300" i="1" s="1"/>
  <c r="DF299" i="1" s="1"/>
  <c r="DH300" i="1"/>
  <c r="DH299" i="1" s="1"/>
  <c r="DG300" i="1"/>
  <c r="DG299" i="1" s="1"/>
  <c r="DE300" i="1"/>
  <c r="DE299" i="1" s="1"/>
  <c r="DH306" i="1"/>
  <c r="DH305" i="1" s="1"/>
  <c r="DG306" i="1"/>
  <c r="DG305" i="1" s="1"/>
  <c r="DF306" i="1"/>
  <c r="DF305" i="1" s="1"/>
  <c r="DE306" i="1"/>
  <c r="DE305" i="1" s="1"/>
  <c r="DH303" i="1"/>
  <c r="DG303" i="1"/>
  <c r="DG302" i="1" s="1"/>
  <c r="DF303" i="1"/>
  <c r="DF302" i="1" s="1"/>
  <c r="DE303" i="1"/>
  <c r="DE302" i="1" s="1"/>
  <c r="DH302" i="1"/>
  <c r="DG298" i="1"/>
  <c r="DG297" i="1" s="1"/>
  <c r="DG296" i="1" s="1"/>
  <c r="DH297" i="1"/>
  <c r="DH296" i="1" s="1"/>
  <c r="DF297" i="1"/>
  <c r="DF296" i="1" s="1"/>
  <c r="DE297" i="1"/>
  <c r="DE296" i="1" s="1"/>
  <c r="DG295" i="1"/>
  <c r="DH294" i="1"/>
  <c r="DH293" i="1" s="1"/>
  <c r="DF294" i="1"/>
  <c r="DF293" i="1" s="1"/>
  <c r="DE294" i="1"/>
  <c r="DE293" i="1" s="1"/>
  <c r="DG292" i="1"/>
  <c r="DH291" i="1"/>
  <c r="DH290" i="1" s="1"/>
  <c r="DF291" i="1"/>
  <c r="DF290" i="1" s="1"/>
  <c r="DE291" i="1"/>
  <c r="DE290" i="1" s="1"/>
  <c r="DH285" i="1"/>
  <c r="DH284" i="1" s="1"/>
  <c r="DF285" i="1"/>
  <c r="DF284" i="1" s="1"/>
  <c r="DE285" i="1"/>
  <c r="DE284" i="1" s="1"/>
  <c r="DF283" i="1"/>
  <c r="DH282" i="1"/>
  <c r="DH281" i="1" s="1"/>
  <c r="DG282" i="1"/>
  <c r="DG281" i="1" s="1"/>
  <c r="DE282" i="1"/>
  <c r="DE281" i="1" s="1"/>
  <c r="DH275" i="1"/>
  <c r="DH274" i="1" s="1"/>
  <c r="DG275" i="1"/>
  <c r="DG274" i="1" s="1"/>
  <c r="DF275" i="1"/>
  <c r="DF274" i="1" s="1"/>
  <c r="DE275" i="1"/>
  <c r="DE274" i="1" s="1"/>
  <c r="DH273" i="1"/>
  <c r="DG272" i="1"/>
  <c r="DF272" i="1"/>
  <c r="DE272" i="1"/>
  <c r="DH271" i="1"/>
  <c r="DG270" i="1"/>
  <c r="DF270" i="1"/>
  <c r="DE270" i="1"/>
  <c r="DG268" i="1"/>
  <c r="DH267" i="1"/>
  <c r="DH266" i="1" s="1"/>
  <c r="DF267" i="1"/>
  <c r="DF266" i="1" s="1"/>
  <c r="DE267" i="1"/>
  <c r="DE266" i="1" s="1"/>
  <c r="DG265" i="1"/>
  <c r="DH264" i="1"/>
  <c r="DF264" i="1"/>
  <c r="DE264" i="1"/>
  <c r="DG263" i="1"/>
  <c r="DH262" i="1"/>
  <c r="DF262" i="1"/>
  <c r="DE262" i="1"/>
  <c r="DG260" i="1"/>
  <c r="DH259" i="1"/>
  <c r="DF259" i="1"/>
  <c r="DE259" i="1"/>
  <c r="DG258" i="1"/>
  <c r="DH257" i="1"/>
  <c r="DH256" i="1" s="1"/>
  <c r="DF257" i="1"/>
  <c r="DE257" i="1"/>
  <c r="DE256" i="1" s="1"/>
  <c r="DG251" i="1"/>
  <c r="DH250" i="1"/>
  <c r="DH249" i="1" s="1"/>
  <c r="DH248" i="1" s="1"/>
  <c r="DF250" i="1"/>
  <c r="DF249" i="1" s="1"/>
  <c r="DF248" i="1" s="1"/>
  <c r="DE250" i="1"/>
  <c r="DE249" i="1" s="1"/>
  <c r="DE248" i="1" s="1"/>
  <c r="DG243" i="1"/>
  <c r="DH241" i="1"/>
  <c r="DH240" i="1" s="1"/>
  <c r="DG241" i="1"/>
  <c r="DG240" i="1" s="1"/>
  <c r="DF241" i="1"/>
  <c r="DF240" i="1" s="1"/>
  <c r="DE241" i="1"/>
  <c r="DE240" i="1" s="1"/>
  <c r="DF239" i="1"/>
  <c r="DH238" i="1"/>
  <c r="DH237" i="1" s="1"/>
  <c r="DG238" i="1"/>
  <c r="DG237" i="1" s="1"/>
  <c r="DE238" i="1"/>
  <c r="DE237" i="1" s="1"/>
  <c r="DG235" i="1"/>
  <c r="DH234" i="1"/>
  <c r="DH233" i="1" s="1"/>
  <c r="DH232" i="1" s="1"/>
  <c r="DF234" i="1"/>
  <c r="DF233" i="1" s="1"/>
  <c r="DF232" i="1" s="1"/>
  <c r="DE234" i="1"/>
  <c r="DE233" i="1" s="1"/>
  <c r="DE232" i="1" s="1"/>
  <c r="DG230" i="1"/>
  <c r="DH229" i="1"/>
  <c r="DH228" i="1" s="1"/>
  <c r="DH227" i="1" s="1"/>
  <c r="DF229" i="1"/>
  <c r="DF228" i="1" s="1"/>
  <c r="DF227" i="1" s="1"/>
  <c r="DE229" i="1"/>
  <c r="DE228" i="1" s="1"/>
  <c r="DE227" i="1" s="1"/>
  <c r="DH219" i="1"/>
  <c r="DH218" i="1" s="1"/>
  <c r="DG219" i="1"/>
  <c r="DG218" i="1" s="1"/>
  <c r="DF219" i="1"/>
  <c r="DF218" i="1" s="1"/>
  <c r="DE219" i="1"/>
  <c r="DE218" i="1" s="1"/>
  <c r="DH213" i="1"/>
  <c r="DH212" i="1" s="1"/>
  <c r="DG213" i="1"/>
  <c r="DG212" i="1" s="1"/>
  <c r="DF213" i="1"/>
  <c r="DF212" i="1" s="1"/>
  <c r="DH210" i="1"/>
  <c r="DH209" i="1" s="1"/>
  <c r="DG210" i="1"/>
  <c r="DG209" i="1" s="1"/>
  <c r="DF210" i="1"/>
  <c r="DF209" i="1" s="1"/>
  <c r="DE210" i="1"/>
  <c r="DE209" i="1" s="1"/>
  <c r="DH208" i="1"/>
  <c r="DG207" i="1"/>
  <c r="DF207" i="1"/>
  <c r="DE207" i="1"/>
  <c r="DH206" i="1"/>
  <c r="DG205" i="1"/>
  <c r="DG204" i="1" s="1"/>
  <c r="DF205" i="1"/>
  <c r="DE205" i="1"/>
  <c r="DE204" i="1" s="1"/>
  <c r="DG223" i="1"/>
  <c r="DH222" i="1"/>
  <c r="DH221" i="1" s="1"/>
  <c r="DF222" i="1"/>
  <c r="DF221" i="1" s="1"/>
  <c r="DE222" i="1"/>
  <c r="DE221" i="1" s="1"/>
  <c r="DG203" i="1"/>
  <c r="DH202" i="1"/>
  <c r="DF202" i="1"/>
  <c r="DE202" i="1"/>
  <c r="DG201" i="1"/>
  <c r="DH200" i="1"/>
  <c r="DH199" i="1" s="1"/>
  <c r="DF200" i="1"/>
  <c r="DF199" i="1" s="1"/>
  <c r="DE200" i="1"/>
  <c r="DG198" i="1"/>
  <c r="DH197" i="1"/>
  <c r="DH196" i="1" s="1"/>
  <c r="DF197" i="1"/>
  <c r="DF196" i="1" s="1"/>
  <c r="DE197" i="1"/>
  <c r="DE196" i="1" s="1"/>
  <c r="DG195" i="1"/>
  <c r="DH194" i="1"/>
  <c r="DH193" i="1" s="1"/>
  <c r="DF194" i="1"/>
  <c r="DF193" i="1" s="1"/>
  <c r="DE194" i="1"/>
  <c r="DE193" i="1" s="1"/>
  <c r="DF192" i="1"/>
  <c r="DH191" i="1"/>
  <c r="DH190" i="1" s="1"/>
  <c r="DG191" i="1"/>
  <c r="DG190" i="1" s="1"/>
  <c r="DE191" i="1"/>
  <c r="DE190" i="1" s="1"/>
  <c r="DH166" i="1"/>
  <c r="DH165" i="1" s="1"/>
  <c r="DH158" i="1" s="1"/>
  <c r="DG166" i="1"/>
  <c r="DG165" i="1" s="1"/>
  <c r="DG158" i="1" s="1"/>
  <c r="DF166" i="1"/>
  <c r="DF165" i="1" s="1"/>
  <c r="DF158" i="1" s="1"/>
  <c r="DE166" i="1"/>
  <c r="DE165" i="1" s="1"/>
  <c r="DE158" i="1" s="1"/>
  <c r="DH156" i="1"/>
  <c r="DH155" i="1" s="1"/>
  <c r="DH154" i="1" s="1"/>
  <c r="DG156" i="1"/>
  <c r="DG155" i="1" s="1"/>
  <c r="DG154" i="1" s="1"/>
  <c r="DF156" i="1"/>
  <c r="DF155" i="1" s="1"/>
  <c r="DF154" i="1" s="1"/>
  <c r="DE156" i="1"/>
  <c r="DE155" i="1" s="1"/>
  <c r="DE154" i="1" s="1"/>
  <c r="DH152" i="1"/>
  <c r="DG152" i="1"/>
  <c r="DG151" i="1" s="1"/>
  <c r="DF152" i="1"/>
  <c r="DF151" i="1" s="1"/>
  <c r="DE152" i="1"/>
  <c r="DE151" i="1" s="1"/>
  <c r="DH151" i="1"/>
  <c r="DH149" i="1"/>
  <c r="DH148" i="1" s="1"/>
  <c r="DG149" i="1"/>
  <c r="DG148" i="1" s="1"/>
  <c r="DF149" i="1"/>
  <c r="DF148" i="1" s="1"/>
  <c r="DE149" i="1"/>
  <c r="DE148" i="1" s="1"/>
  <c r="DG147" i="1"/>
  <c r="DH146" i="1"/>
  <c r="DH145" i="1" s="1"/>
  <c r="DF146" i="1"/>
  <c r="DF145" i="1" s="1"/>
  <c r="DE146" i="1"/>
  <c r="DE145" i="1" s="1"/>
  <c r="DG141" i="1"/>
  <c r="DH140" i="1"/>
  <c r="DH139" i="1" s="1"/>
  <c r="DF140" i="1"/>
  <c r="DF139" i="1" s="1"/>
  <c r="DE140" i="1"/>
  <c r="DE139" i="1" s="1"/>
  <c r="DG138" i="1"/>
  <c r="DH137" i="1"/>
  <c r="DH136" i="1" s="1"/>
  <c r="DF137" i="1"/>
  <c r="DF136" i="1" s="1"/>
  <c r="DE137" i="1"/>
  <c r="DE136" i="1" s="1"/>
  <c r="DG134" i="1"/>
  <c r="DH133" i="1"/>
  <c r="DH132" i="1" s="1"/>
  <c r="DF133" i="1"/>
  <c r="DF132" i="1" s="1"/>
  <c r="DE133" i="1"/>
  <c r="DE132" i="1" s="1"/>
  <c r="DG128" i="1"/>
  <c r="DH127" i="1"/>
  <c r="DH126" i="1" s="1"/>
  <c r="DH125" i="1" s="1"/>
  <c r="DF127" i="1"/>
  <c r="DF126" i="1" s="1"/>
  <c r="DF125" i="1" s="1"/>
  <c r="DE127" i="1"/>
  <c r="DE126" i="1" s="1"/>
  <c r="DE125" i="1" s="1"/>
  <c r="DH117" i="1"/>
  <c r="DE117" i="1"/>
  <c r="DG116" i="1"/>
  <c r="DH115" i="1"/>
  <c r="DH114" i="1" s="1"/>
  <c r="DH113" i="1" s="1"/>
  <c r="DF115" i="1"/>
  <c r="DF114" i="1" s="1"/>
  <c r="DF113" i="1" s="1"/>
  <c r="DE115" i="1"/>
  <c r="DE114" i="1" s="1"/>
  <c r="DE113" i="1" s="1"/>
  <c r="DG112" i="1"/>
  <c r="DH111" i="1"/>
  <c r="DH110" i="1" s="1"/>
  <c r="DF111" i="1"/>
  <c r="DF110" i="1" s="1"/>
  <c r="DE111" i="1"/>
  <c r="DE110" i="1" s="1"/>
  <c r="DG109" i="1"/>
  <c r="DH108" i="1"/>
  <c r="DH107" i="1" s="1"/>
  <c r="DF108" i="1"/>
  <c r="DF107" i="1" s="1"/>
  <c r="DE108" i="1"/>
  <c r="DE107" i="1" s="1"/>
  <c r="DF105" i="1"/>
  <c r="DH104" i="1"/>
  <c r="DH103" i="1" s="1"/>
  <c r="DH102" i="1" s="1"/>
  <c r="DG104" i="1"/>
  <c r="DG103" i="1" s="1"/>
  <c r="DG102" i="1" s="1"/>
  <c r="DE104" i="1"/>
  <c r="DE103" i="1" s="1"/>
  <c r="DE102" i="1" s="1"/>
  <c r="DG100" i="1"/>
  <c r="DH99" i="1"/>
  <c r="DH98" i="1" s="1"/>
  <c r="DF99" i="1"/>
  <c r="DF98" i="1" s="1"/>
  <c r="DE99" i="1"/>
  <c r="DE98" i="1" s="1"/>
  <c r="DG97" i="1"/>
  <c r="DH96" i="1"/>
  <c r="DF96" i="1"/>
  <c r="DE96" i="1"/>
  <c r="DG95" i="1"/>
  <c r="DH94" i="1"/>
  <c r="DF94" i="1"/>
  <c r="DE94" i="1"/>
  <c r="DG93" i="1"/>
  <c r="DH92" i="1"/>
  <c r="DH91" i="1" s="1"/>
  <c r="DF92" i="1"/>
  <c r="DF91" i="1" s="1"/>
  <c r="DE92" i="1"/>
  <c r="DF88" i="1"/>
  <c r="DH87" i="1"/>
  <c r="DG87" i="1"/>
  <c r="DE87" i="1"/>
  <c r="DH86" i="1"/>
  <c r="DG85" i="1"/>
  <c r="DF85" i="1"/>
  <c r="DE85" i="1"/>
  <c r="DH84" i="1"/>
  <c r="DG83" i="1"/>
  <c r="DG481" i="1" s="1"/>
  <c r="DF83" i="1"/>
  <c r="DF481" i="1" s="1"/>
  <c r="DE83" i="1"/>
  <c r="DE481" i="1" s="1"/>
  <c r="DG76" i="1"/>
  <c r="DH75" i="1"/>
  <c r="DH74" i="1" s="1"/>
  <c r="DF75" i="1"/>
  <c r="DF74" i="1" s="1"/>
  <c r="DE75" i="1"/>
  <c r="DE74" i="1" s="1"/>
  <c r="DG64" i="1"/>
  <c r="DH63" i="1"/>
  <c r="DH62" i="1" s="1"/>
  <c r="DF63" i="1"/>
  <c r="DF62" i="1" s="1"/>
  <c r="DE63" i="1"/>
  <c r="DE62" i="1" s="1"/>
  <c r="DG73" i="1"/>
  <c r="DH72" i="1"/>
  <c r="DH71" i="1" s="1"/>
  <c r="DF72" i="1"/>
  <c r="DF71" i="1" s="1"/>
  <c r="DE72" i="1"/>
  <c r="DE71" i="1" s="1"/>
  <c r="DG70" i="1"/>
  <c r="DH69" i="1"/>
  <c r="DH68" i="1" s="1"/>
  <c r="DF69" i="1"/>
  <c r="DF68" i="1" s="1"/>
  <c r="DE69" i="1"/>
  <c r="DE68" i="1" s="1"/>
  <c r="DG67" i="1"/>
  <c r="DH66" i="1"/>
  <c r="DH65" i="1" s="1"/>
  <c r="DF66" i="1"/>
  <c r="DF65" i="1" s="1"/>
  <c r="DE66" i="1"/>
  <c r="DE65" i="1" s="1"/>
  <c r="DF57" i="1"/>
  <c r="DH56" i="1"/>
  <c r="DH55" i="1" s="1"/>
  <c r="DH54" i="1" s="1"/>
  <c r="DG56" i="1"/>
  <c r="DG55" i="1" s="1"/>
  <c r="DG54" i="1" s="1"/>
  <c r="DE56" i="1"/>
  <c r="DE55" i="1" s="1"/>
  <c r="DE54" i="1" s="1"/>
  <c r="DH53" i="1"/>
  <c r="DG52" i="1"/>
  <c r="DG51" i="1" s="1"/>
  <c r="DF52" i="1"/>
  <c r="DF51" i="1" s="1"/>
  <c r="DE52" i="1"/>
  <c r="DE51" i="1" s="1"/>
  <c r="DG50" i="1"/>
  <c r="DH49" i="1"/>
  <c r="DH48" i="1" s="1"/>
  <c r="DF49" i="1"/>
  <c r="DF48" i="1" s="1"/>
  <c r="DE49" i="1"/>
  <c r="DE48" i="1" s="1"/>
  <c r="DG44" i="1"/>
  <c r="DH43" i="1"/>
  <c r="DH42" i="1" s="1"/>
  <c r="DF43" i="1"/>
  <c r="DF42" i="1" s="1"/>
  <c r="DE43" i="1"/>
  <c r="DE42" i="1" s="1"/>
  <c r="DG41" i="1"/>
  <c r="DH40" i="1"/>
  <c r="DF40" i="1"/>
  <c r="DE40" i="1"/>
  <c r="DH36" i="1"/>
  <c r="DF36" i="1"/>
  <c r="DE36" i="1"/>
  <c r="DG35" i="1"/>
  <c r="DH34" i="1"/>
  <c r="DF34" i="1"/>
  <c r="DE34" i="1"/>
  <c r="DG32" i="1"/>
  <c r="DH31" i="1"/>
  <c r="DH30" i="1" s="1"/>
  <c r="DF31" i="1"/>
  <c r="DF30" i="1" s="1"/>
  <c r="DE31" i="1"/>
  <c r="DE30" i="1" s="1"/>
  <c r="DE135" i="1" l="1"/>
  <c r="DH135" i="1"/>
  <c r="DF135" i="1"/>
  <c r="DH458" i="1"/>
  <c r="DH457" i="1" s="1"/>
  <c r="DH456" i="1" s="1"/>
  <c r="DH455" i="1" s="1"/>
  <c r="DF33" i="1"/>
  <c r="DE33" i="1"/>
  <c r="DH354" i="1"/>
  <c r="DH33" i="1"/>
  <c r="DE354" i="1"/>
  <c r="DH409" i="1"/>
  <c r="DF261" i="1"/>
  <c r="DE409" i="1"/>
  <c r="DG409" i="1"/>
  <c r="DG399" i="1"/>
  <c r="DF402" i="1"/>
  <c r="DF401" i="1" s="1"/>
  <c r="DF407" i="1"/>
  <c r="DF406" i="1" s="1"/>
  <c r="DF405" i="1" s="1"/>
  <c r="DG40" i="1"/>
  <c r="DG259" i="1"/>
  <c r="DH270" i="1"/>
  <c r="DF377" i="1"/>
  <c r="DF376" i="1" s="1"/>
  <c r="DF354" i="1" s="1"/>
  <c r="DG381" i="1"/>
  <c r="DG392" i="1"/>
  <c r="DG391" i="1" s="1"/>
  <c r="DF421" i="1"/>
  <c r="DF420" i="1" s="1"/>
  <c r="DF425" i="1"/>
  <c r="DF424" i="1" s="1"/>
  <c r="DH436" i="1"/>
  <c r="DH435" i="1" s="1"/>
  <c r="DG440" i="1"/>
  <c r="DG439" i="1" s="1"/>
  <c r="DG438" i="1" s="1"/>
  <c r="DH473" i="1"/>
  <c r="DH472" i="1" s="1"/>
  <c r="DH236" i="1"/>
  <c r="DG72" i="1"/>
  <c r="DG71" i="1" s="1"/>
  <c r="DG63" i="1"/>
  <c r="DG62" i="1" s="1"/>
  <c r="DH83" i="1"/>
  <c r="DH481" i="1" s="1"/>
  <c r="DH85" i="1"/>
  <c r="DF87" i="1"/>
  <c r="DF82" i="1" s="1"/>
  <c r="DF81" i="1" s="1"/>
  <c r="DF80" i="1" s="1"/>
  <c r="DG96" i="1"/>
  <c r="DG99" i="1"/>
  <c r="DG98" i="1" s="1"/>
  <c r="DF104" i="1"/>
  <c r="DF103" i="1" s="1"/>
  <c r="DF102" i="1" s="1"/>
  <c r="DG111" i="1"/>
  <c r="DG110" i="1" s="1"/>
  <c r="DG115" i="1"/>
  <c r="DG114" i="1" s="1"/>
  <c r="DG113" i="1" s="1"/>
  <c r="DG127" i="1"/>
  <c r="DG126" i="1" s="1"/>
  <c r="DG133" i="1"/>
  <c r="DG132" i="1" s="1"/>
  <c r="DG146" i="1"/>
  <c r="DG145" i="1" s="1"/>
  <c r="DF191" i="1"/>
  <c r="DF190" i="1" s="1"/>
  <c r="DG200" i="1"/>
  <c r="DG202" i="1"/>
  <c r="DH205" i="1"/>
  <c r="DG229" i="1"/>
  <c r="DG228" i="1" s="1"/>
  <c r="DG227" i="1" s="1"/>
  <c r="DF282" i="1"/>
  <c r="DF281" i="1" s="1"/>
  <c r="DF280" i="1" s="1"/>
  <c r="DG291" i="1"/>
  <c r="DG290" i="1" s="1"/>
  <c r="DS317" i="1"/>
  <c r="DG82" i="1"/>
  <c r="DG81" i="1" s="1"/>
  <c r="DG80" i="1" s="1"/>
  <c r="DH308" i="1"/>
  <c r="DF394" i="1"/>
  <c r="DF385" i="1" s="1"/>
  <c r="DG236" i="1"/>
  <c r="DH394" i="1"/>
  <c r="DH385" i="1" s="1"/>
  <c r="DQ60" i="1"/>
  <c r="DQ59" i="1" s="1"/>
  <c r="DT60" i="1"/>
  <c r="DT59" i="1" s="1"/>
  <c r="DS60" i="1"/>
  <c r="DS59" i="1" s="1"/>
  <c r="DR60" i="1"/>
  <c r="DR59" i="1" s="1"/>
  <c r="DE308" i="1"/>
  <c r="DE423" i="1"/>
  <c r="DE280" i="1"/>
  <c r="DF204" i="1"/>
  <c r="DG322" i="1"/>
  <c r="DG321" i="1" s="1"/>
  <c r="DF90" i="1"/>
  <c r="DF89" i="1" s="1"/>
  <c r="DH280" i="1"/>
  <c r="DE82" i="1"/>
  <c r="DE81" i="1" s="1"/>
  <c r="DE80" i="1" s="1"/>
  <c r="DE465" i="1"/>
  <c r="DE464" i="1" s="1"/>
  <c r="DE463" i="1" s="1"/>
  <c r="DH243" i="1"/>
  <c r="DH231" i="1" s="1"/>
  <c r="DH446" i="1"/>
  <c r="DE91" i="1"/>
  <c r="DE90" i="1" s="1"/>
  <c r="DE89" i="1" s="1"/>
  <c r="DH58" i="1"/>
  <c r="DH90" i="1"/>
  <c r="DH89" i="1" s="1"/>
  <c r="DE106" i="1"/>
  <c r="DE101" i="1" s="1"/>
  <c r="DE9" i="1"/>
  <c r="DF56" i="1"/>
  <c r="DF55" i="1" s="1"/>
  <c r="DF54" i="1" s="1"/>
  <c r="DE58" i="1"/>
  <c r="DG49" i="1"/>
  <c r="DG48" i="1" s="1"/>
  <c r="DG269" i="1"/>
  <c r="DG461" i="1"/>
  <c r="DE261" i="1"/>
  <c r="DE380" i="1"/>
  <c r="DE379" i="1" s="1"/>
  <c r="DF465" i="1"/>
  <c r="DF464" i="1" s="1"/>
  <c r="DF463" i="1" s="1"/>
  <c r="DF480" i="1" s="1"/>
  <c r="DE269" i="1"/>
  <c r="DF428" i="1"/>
  <c r="DF106" i="1"/>
  <c r="DH106" i="1"/>
  <c r="DH101" i="1" s="1"/>
  <c r="DG92" i="1"/>
  <c r="DE236" i="1"/>
  <c r="DE243" i="1"/>
  <c r="DG257" i="1"/>
  <c r="DG267" i="1"/>
  <c r="DG266" i="1" s="1"/>
  <c r="DF269" i="1"/>
  <c r="DH380" i="1"/>
  <c r="DH379" i="1" s="1"/>
  <c r="DF417" i="1"/>
  <c r="DF416" i="1" s="1"/>
  <c r="DH423" i="1"/>
  <c r="DH430" i="1"/>
  <c r="DG459" i="1"/>
  <c r="DE458" i="1"/>
  <c r="DE457" i="1" s="1"/>
  <c r="DE456" i="1" s="1"/>
  <c r="DE455" i="1" s="1"/>
  <c r="DG31" i="1"/>
  <c r="DG30" i="1" s="1"/>
  <c r="DF9" i="1"/>
  <c r="DG43" i="1"/>
  <c r="DG42" i="1" s="1"/>
  <c r="DF238" i="1"/>
  <c r="DF237" i="1" s="1"/>
  <c r="DF236" i="1" s="1"/>
  <c r="DF256" i="1"/>
  <c r="DG423" i="1"/>
  <c r="DG467" i="1"/>
  <c r="DG466" i="1" s="1"/>
  <c r="DG75" i="1"/>
  <c r="DG74" i="1" s="1"/>
  <c r="DG117" i="1"/>
  <c r="DE199" i="1"/>
  <c r="DH207" i="1"/>
  <c r="DH204" i="1" s="1"/>
  <c r="DH189" i="1" s="1"/>
  <c r="DH188" i="1" s="1"/>
  <c r="DG262" i="1"/>
  <c r="DE430" i="1"/>
  <c r="DE429" i="1" s="1"/>
  <c r="DE428" i="1" s="1"/>
  <c r="DE446" i="1"/>
  <c r="DH52" i="1"/>
  <c r="DH51" i="1" s="1"/>
  <c r="DG69" i="1"/>
  <c r="DG68" i="1" s="1"/>
  <c r="DH261" i="1"/>
  <c r="DG313" i="1"/>
  <c r="DG312" i="1" s="1"/>
  <c r="DF380" i="1"/>
  <c r="DF379" i="1" s="1"/>
  <c r="DG383" i="1"/>
  <c r="DG431" i="1"/>
  <c r="DG433" i="1"/>
  <c r="DF449" i="1"/>
  <c r="DF448" i="1" s="1"/>
  <c r="DF447" i="1" s="1"/>
  <c r="DF446" i="1" s="1"/>
  <c r="DG356" i="1"/>
  <c r="DG355" i="1" s="1"/>
  <c r="DE394" i="1"/>
  <c r="DE385" i="1" s="1"/>
  <c r="DG34" i="1"/>
  <c r="DG37" i="1"/>
  <c r="DG66" i="1"/>
  <c r="DG65" i="1" s="1"/>
  <c r="DG94" i="1"/>
  <c r="DG91" i="1" s="1"/>
  <c r="DG137" i="1"/>
  <c r="DG136" i="1" s="1"/>
  <c r="DG194" i="1"/>
  <c r="DG193" i="1" s="1"/>
  <c r="DG222" i="1"/>
  <c r="DG221" i="1" s="1"/>
  <c r="DE213" i="1"/>
  <c r="DE212" i="1" s="1"/>
  <c r="DG250" i="1"/>
  <c r="DG249" i="1" s="1"/>
  <c r="DG248" i="1" s="1"/>
  <c r="DG264" i="1"/>
  <c r="DG319" i="1"/>
  <c r="DG318" i="1" s="1"/>
  <c r="DG325" i="1"/>
  <c r="DG324" i="1" s="1"/>
  <c r="DG108" i="1"/>
  <c r="DG107" i="1" s="1"/>
  <c r="DG140" i="1"/>
  <c r="DG139" i="1" s="1"/>
  <c r="DG197" i="1"/>
  <c r="DG196" i="1" s="1"/>
  <c r="DG234" i="1"/>
  <c r="DG233" i="1" s="1"/>
  <c r="DG232" i="1" s="1"/>
  <c r="DH272" i="1"/>
  <c r="DG286" i="1"/>
  <c r="DF310" i="1"/>
  <c r="DF309" i="1" s="1"/>
  <c r="DF337" i="1"/>
  <c r="DF336" i="1" s="1"/>
  <c r="DG362" i="1"/>
  <c r="DG361" i="1" s="1"/>
  <c r="DG294" i="1"/>
  <c r="DG293" i="1" s="1"/>
  <c r="DG395" i="1"/>
  <c r="DG453" i="1"/>
  <c r="DG452" i="1" s="1"/>
  <c r="DG451" i="1" s="1"/>
  <c r="DG446" i="1" s="1"/>
  <c r="DG470" i="1"/>
  <c r="DG469" i="1" s="1"/>
  <c r="DG398" i="1"/>
  <c r="DF411" i="1"/>
  <c r="DF410" i="1" s="1"/>
  <c r="DE480" i="1" l="1"/>
  <c r="DG135" i="1"/>
  <c r="DH465" i="1"/>
  <c r="DH464" i="1" s="1"/>
  <c r="DH463" i="1" s="1"/>
  <c r="DH480" i="1" s="1"/>
  <c r="DH269" i="1"/>
  <c r="DF255" i="1"/>
  <c r="DF247" i="1" s="1"/>
  <c r="DG465" i="1"/>
  <c r="DG464" i="1" s="1"/>
  <c r="DG463" i="1" s="1"/>
  <c r="DE255" i="1"/>
  <c r="DE247" i="1" s="1"/>
  <c r="DH255" i="1"/>
  <c r="DH247" i="1" s="1"/>
  <c r="DF243" i="1"/>
  <c r="DF231" i="1" s="1"/>
  <c r="DH429" i="1"/>
  <c r="DH428" i="1" s="1"/>
  <c r="DH427" i="1" s="1"/>
  <c r="DG380" i="1"/>
  <c r="DG379" i="1" s="1"/>
  <c r="DG354" i="1"/>
  <c r="DG199" i="1"/>
  <c r="DG189" i="1" s="1"/>
  <c r="DG188" i="1" s="1"/>
  <c r="DG125" i="1"/>
  <c r="DH82" i="1"/>
  <c r="DH81" i="1" s="1"/>
  <c r="DH80" i="1" s="1"/>
  <c r="DE189" i="1"/>
  <c r="DE188" i="1" s="1"/>
  <c r="DF409" i="1"/>
  <c r="DF117" i="1"/>
  <c r="DF101" i="1" s="1"/>
  <c r="DF427" i="1"/>
  <c r="DF58" i="1"/>
  <c r="DF8" i="1" s="1"/>
  <c r="DG256" i="1"/>
  <c r="DG90" i="1"/>
  <c r="DG89" i="1" s="1"/>
  <c r="DF189" i="1"/>
  <c r="DF188" i="1" s="1"/>
  <c r="DE124" i="1"/>
  <c r="DG106" i="1"/>
  <c r="DG101" i="1" s="1"/>
  <c r="DS316" i="1"/>
  <c r="DS315" i="1" s="1"/>
  <c r="DG404" i="1"/>
  <c r="DE404" i="1"/>
  <c r="DE231" i="1"/>
  <c r="DF308" i="1"/>
  <c r="DG308" i="1"/>
  <c r="DH404" i="1"/>
  <c r="DF477" i="1"/>
  <c r="DE477" i="1" s="1"/>
  <c r="DG58" i="1"/>
  <c r="DE427" i="1"/>
  <c r="DG458" i="1"/>
  <c r="DG457" i="1" s="1"/>
  <c r="DG456" i="1" s="1"/>
  <c r="DG455" i="1" s="1"/>
  <c r="DF423" i="1"/>
  <c r="DF124" i="1"/>
  <c r="DH9" i="1"/>
  <c r="DH8" i="1" s="1"/>
  <c r="DG261" i="1"/>
  <c r="DH279" i="1"/>
  <c r="DH124" i="1"/>
  <c r="DG231" i="1"/>
  <c r="DG430" i="1"/>
  <c r="DG429" i="1" s="1"/>
  <c r="DG428" i="1" s="1"/>
  <c r="DG427" i="1" s="1"/>
  <c r="DE279" i="1"/>
  <c r="DE8" i="1"/>
  <c r="DG285" i="1"/>
  <c r="DG284" i="1" s="1"/>
  <c r="DG280" i="1" s="1"/>
  <c r="DG36" i="1"/>
  <c r="DG397" i="1"/>
  <c r="DG394" i="1" s="1"/>
  <c r="DG385" i="1" s="1"/>
  <c r="DF279" i="1" l="1"/>
  <c r="DG255" i="1"/>
  <c r="DG247" i="1" s="1"/>
  <c r="DG124" i="1"/>
  <c r="DF404" i="1"/>
  <c r="DG33" i="1"/>
  <c r="DG9" i="1" s="1"/>
  <c r="DG8" i="1" s="1"/>
  <c r="DE278" i="1"/>
  <c r="DH278" i="1"/>
  <c r="DE7" i="1"/>
  <c r="DH7" i="1"/>
  <c r="DF7" i="1"/>
  <c r="DG279" i="1"/>
  <c r="DG278" i="1" s="1"/>
  <c r="DG480" i="1" l="1"/>
  <c r="DF278" i="1"/>
  <c r="DG7" i="1"/>
  <c r="DG475" i="1" s="1"/>
  <c r="DE475" i="1"/>
  <c r="DH475" i="1"/>
  <c r="DH478" i="1" s="1"/>
  <c r="DF475" i="1"/>
  <c r="DE478" i="1" l="1"/>
  <c r="DF478" i="1"/>
  <c r="DG478" i="1"/>
  <c r="CW73" i="1" l="1"/>
  <c r="CW37" i="1" l="1"/>
  <c r="CW320" i="1" l="1"/>
  <c r="CW319" i="1" s="1"/>
  <c r="CW318" i="1" s="1"/>
  <c r="CY37" i="1"/>
  <c r="CY73" i="1"/>
  <c r="CY235" i="1"/>
  <c r="CY251" i="1"/>
  <c r="CW314" i="1"/>
  <c r="CW72" i="1"/>
  <c r="CW71" i="1" s="1"/>
  <c r="CW36" i="1"/>
  <c r="CW111" i="1"/>
  <c r="CW110" i="1" s="1"/>
  <c r="CW108" i="1"/>
  <c r="CW107" i="1" s="1"/>
  <c r="CW234" i="1"/>
  <c r="CW233" i="1" s="1"/>
  <c r="CW232" i="1" s="1"/>
  <c r="CW250" i="1"/>
  <c r="CW249" i="1" s="1"/>
  <c r="CW248" i="1" s="1"/>
  <c r="CW453" i="1"/>
  <c r="CW452" i="1" s="1"/>
  <c r="CW451" i="1" s="1"/>
  <c r="CW441" i="1"/>
  <c r="CY441" i="1" s="1"/>
  <c r="CY454" i="1"/>
  <c r="CY112" i="1"/>
  <c r="CY109" i="1"/>
  <c r="CY320" i="1"/>
  <c r="CY319" i="1" s="1"/>
  <c r="CY318" i="1" s="1"/>
  <c r="DA37" i="1"/>
  <c r="DA73" i="1"/>
  <c r="DA109" i="1"/>
  <c r="DA112" i="1"/>
  <c r="DA235" i="1"/>
  <c r="DA251" i="1"/>
  <c r="DA320" i="1"/>
  <c r="DI320" i="1" s="1"/>
  <c r="DQ320" i="1" s="1"/>
  <c r="DA441" i="1"/>
  <c r="DA454" i="1"/>
  <c r="CW398" i="1"/>
  <c r="DA398" i="1" s="1"/>
  <c r="CW396" i="1"/>
  <c r="CW363" i="1"/>
  <c r="DA363" i="1" s="1"/>
  <c r="CW357" i="1"/>
  <c r="CW356" i="1" s="1"/>
  <c r="CW355" i="1" s="1"/>
  <c r="CY350" i="1"/>
  <c r="CW350" i="1"/>
  <c r="CW335" i="1"/>
  <c r="CW334" i="1" s="1"/>
  <c r="CW333" i="1" s="1"/>
  <c r="CW332" i="1"/>
  <c r="DA332" i="1" s="1"/>
  <c r="CW326" i="1"/>
  <c r="CW325" i="1" s="1"/>
  <c r="CW324" i="1" s="1"/>
  <c r="CW298" i="1"/>
  <c r="CW292" i="1"/>
  <c r="CW286" i="1"/>
  <c r="DA286" i="1" s="1"/>
  <c r="CY282" i="1"/>
  <c r="CY281" i="1" s="1"/>
  <c r="CY295" i="1"/>
  <c r="CY303" i="1"/>
  <c r="CY302" i="1" s="1"/>
  <c r="CY306" i="1"/>
  <c r="CY305" i="1" s="1"/>
  <c r="CY300" i="1"/>
  <c r="CY299" i="1" s="1"/>
  <c r="CY331" i="1"/>
  <c r="CY330" i="1" s="1"/>
  <c r="CY310" i="1"/>
  <c r="CY309" i="1" s="1"/>
  <c r="CY323" i="1"/>
  <c r="CY322" i="1" s="1"/>
  <c r="CY321" i="1" s="1"/>
  <c r="CY346" i="1"/>
  <c r="CY345" i="1" s="1"/>
  <c r="CY337" i="1"/>
  <c r="CY336" i="1" s="1"/>
  <c r="CY352" i="1"/>
  <c r="CY351" i="1" s="1"/>
  <c r="CY357" i="1"/>
  <c r="CY371" i="1"/>
  <c r="CY370" i="1" s="1"/>
  <c r="CY377" i="1"/>
  <c r="CY376" i="1" s="1"/>
  <c r="CY396" i="1"/>
  <c r="CY400" i="1"/>
  <c r="CY393" i="1"/>
  <c r="CY402" i="1"/>
  <c r="CY401" i="1" s="1"/>
  <c r="CY382" i="1"/>
  <c r="CY384" i="1"/>
  <c r="CY407" i="1"/>
  <c r="CY406" i="1" s="1"/>
  <c r="CY405" i="1" s="1"/>
  <c r="CY411" i="1"/>
  <c r="CY410" i="1" s="1"/>
  <c r="CY417" i="1"/>
  <c r="CY416" i="1" s="1"/>
  <c r="CY421" i="1"/>
  <c r="CY420" i="1" s="1"/>
  <c r="CY425" i="1"/>
  <c r="CY424" i="1" s="1"/>
  <c r="CW34" i="1"/>
  <c r="CW40" i="1"/>
  <c r="CW31" i="1"/>
  <c r="CW30" i="1" s="1"/>
  <c r="CW52" i="1"/>
  <c r="CW51" i="1" s="1"/>
  <c r="CW43" i="1"/>
  <c r="CW42" i="1" s="1"/>
  <c r="CW49" i="1"/>
  <c r="CW48" i="1" s="1"/>
  <c r="CW56" i="1"/>
  <c r="CW55" i="1" s="1"/>
  <c r="CW54" i="1" s="1"/>
  <c r="CW66" i="1"/>
  <c r="CW65" i="1" s="1"/>
  <c r="CW69" i="1"/>
  <c r="CW68" i="1" s="1"/>
  <c r="CW63" i="1"/>
  <c r="CW62" i="1" s="1"/>
  <c r="CW75" i="1"/>
  <c r="CW74" i="1" s="1"/>
  <c r="CW83" i="1"/>
  <c r="CW481" i="1" s="1"/>
  <c r="CW85" i="1"/>
  <c r="CW87" i="1"/>
  <c r="CW92" i="1"/>
  <c r="CW94" i="1"/>
  <c r="CW96" i="1"/>
  <c r="CW99" i="1"/>
  <c r="CW98" i="1" s="1"/>
  <c r="CW104" i="1"/>
  <c r="CW103" i="1" s="1"/>
  <c r="CW102" i="1" s="1"/>
  <c r="CW115" i="1"/>
  <c r="CW114" i="1" s="1"/>
  <c r="CW113" i="1" s="1"/>
  <c r="CW127" i="1"/>
  <c r="CW126" i="1" s="1"/>
  <c r="CW133" i="1"/>
  <c r="CW132" i="1" s="1"/>
  <c r="CW137" i="1"/>
  <c r="CW136" i="1" s="1"/>
  <c r="CW140" i="1"/>
  <c r="CW139" i="1" s="1"/>
  <c r="CW146" i="1"/>
  <c r="CW145" i="1" s="1"/>
  <c r="CW149" i="1"/>
  <c r="CW148" i="1" s="1"/>
  <c r="CW152" i="1"/>
  <c r="CW151" i="1" s="1"/>
  <c r="CW156" i="1"/>
  <c r="CW155" i="1" s="1"/>
  <c r="CW154" i="1" s="1"/>
  <c r="CW166" i="1"/>
  <c r="CW165" i="1" s="1"/>
  <c r="CW158" i="1" s="1"/>
  <c r="CW194" i="1"/>
  <c r="CW193" i="1" s="1"/>
  <c r="CW197" i="1"/>
  <c r="CW196" i="1" s="1"/>
  <c r="CW222" i="1"/>
  <c r="CW221" i="1" s="1"/>
  <c r="CW205" i="1"/>
  <c r="CW207" i="1"/>
  <c r="CW191" i="1"/>
  <c r="CW190" i="1" s="1"/>
  <c r="CW200" i="1"/>
  <c r="CW202" i="1"/>
  <c r="CW211" i="1"/>
  <c r="DA211" i="1" s="1"/>
  <c r="CW214" i="1"/>
  <c r="DA214" i="1" s="1"/>
  <c r="CW220" i="1"/>
  <c r="DA220" i="1" s="1"/>
  <c r="CW229" i="1"/>
  <c r="CW228" i="1" s="1"/>
  <c r="CW227" i="1" s="1"/>
  <c r="CW241" i="1"/>
  <c r="CW240" i="1" s="1"/>
  <c r="CW238" i="1"/>
  <c r="CW237" i="1" s="1"/>
  <c r="CW257" i="1"/>
  <c r="CW259" i="1"/>
  <c r="CW264" i="1"/>
  <c r="CW262" i="1"/>
  <c r="CW272" i="1"/>
  <c r="CW270" i="1"/>
  <c r="CW267" i="1"/>
  <c r="CW266" i="1" s="1"/>
  <c r="CW275" i="1"/>
  <c r="CW274" i="1" s="1"/>
  <c r="CY195" i="1"/>
  <c r="CY198" i="1"/>
  <c r="CY223" i="1"/>
  <c r="CY205" i="1"/>
  <c r="CY207" i="1"/>
  <c r="CY191" i="1"/>
  <c r="CY190" i="1" s="1"/>
  <c r="CY201" i="1"/>
  <c r="CY203" i="1"/>
  <c r="CY210" i="1"/>
  <c r="CY209" i="1" s="1"/>
  <c r="CY213" i="1"/>
  <c r="CY212" i="1" s="1"/>
  <c r="CY219" i="1"/>
  <c r="CY218" i="1" s="1"/>
  <c r="CY230" i="1"/>
  <c r="CY35" i="1"/>
  <c r="CY41" i="1"/>
  <c r="CY32" i="1"/>
  <c r="CY52" i="1"/>
  <c r="CY51" i="1" s="1"/>
  <c r="CY44" i="1"/>
  <c r="CY50" i="1"/>
  <c r="CY56" i="1"/>
  <c r="CY55" i="1" s="1"/>
  <c r="CY54" i="1" s="1"/>
  <c r="CY67" i="1"/>
  <c r="CY70" i="1"/>
  <c r="CY64" i="1"/>
  <c r="CY76" i="1"/>
  <c r="CY104" i="1"/>
  <c r="CY103" i="1" s="1"/>
  <c r="CY102" i="1" s="1"/>
  <c r="CY116" i="1"/>
  <c r="CY83" i="1"/>
  <c r="CY481" i="1" s="1"/>
  <c r="CY85" i="1"/>
  <c r="CY87" i="1"/>
  <c r="CY93" i="1"/>
  <c r="CY95" i="1"/>
  <c r="CY97" i="1"/>
  <c r="CY100" i="1"/>
  <c r="CY128" i="1"/>
  <c r="CY134" i="1"/>
  <c r="CY138" i="1"/>
  <c r="CY141" i="1"/>
  <c r="CY147" i="1"/>
  <c r="CY149" i="1"/>
  <c r="CY148" i="1" s="1"/>
  <c r="CY152" i="1"/>
  <c r="CY151" i="1" s="1"/>
  <c r="CY156" i="1"/>
  <c r="CY155" i="1" s="1"/>
  <c r="CY154" i="1" s="1"/>
  <c r="CY166" i="1"/>
  <c r="CY165" i="1" s="1"/>
  <c r="CY158" i="1" s="1"/>
  <c r="CY241" i="1"/>
  <c r="CY240" i="1" s="1"/>
  <c r="CY238" i="1"/>
  <c r="CY237" i="1" s="1"/>
  <c r="CY258" i="1"/>
  <c r="CY260" i="1"/>
  <c r="CY265" i="1"/>
  <c r="CY263" i="1"/>
  <c r="CY272" i="1"/>
  <c r="CY270" i="1"/>
  <c r="CY268" i="1"/>
  <c r="CY275" i="1"/>
  <c r="CY274" i="1" s="1"/>
  <c r="DB332" i="1"/>
  <c r="DC332" i="1"/>
  <c r="DD332" i="1"/>
  <c r="DB335" i="1"/>
  <c r="DB334" i="1" s="1"/>
  <c r="DB333" i="1" s="1"/>
  <c r="DC335" i="1"/>
  <c r="DD335" i="1"/>
  <c r="CT331" i="1"/>
  <c r="CT330" i="1" s="1"/>
  <c r="CU331" i="1"/>
  <c r="CU330" i="1" s="1"/>
  <c r="CV331" i="1"/>
  <c r="CV330" i="1" s="1"/>
  <c r="CX331" i="1"/>
  <c r="CX330" i="1" s="1"/>
  <c r="CZ331" i="1"/>
  <c r="CZ330" i="1" s="1"/>
  <c r="CS331" i="1"/>
  <c r="CU334" i="1"/>
  <c r="CU333" i="1" s="1"/>
  <c r="CY334" i="1"/>
  <c r="CY333" i="1" s="1"/>
  <c r="CT334" i="1"/>
  <c r="CT333" i="1" s="1"/>
  <c r="CV334" i="1"/>
  <c r="CV333" i="1" s="1"/>
  <c r="CX334" i="1"/>
  <c r="CX333" i="1" s="1"/>
  <c r="CZ334" i="1"/>
  <c r="CZ333" i="1" s="1"/>
  <c r="DC334" i="1"/>
  <c r="DC333" i="1" s="1"/>
  <c r="CS334" i="1"/>
  <c r="DB372" i="1"/>
  <c r="DC372" i="1"/>
  <c r="DD372" i="1"/>
  <c r="CX371" i="1"/>
  <c r="CX370" i="1" s="1"/>
  <c r="CZ371" i="1"/>
  <c r="CZ370" i="1" s="1"/>
  <c r="CW371" i="1"/>
  <c r="CW370" i="1" s="1"/>
  <c r="DA372" i="1"/>
  <c r="CX214" i="1"/>
  <c r="CZ477" i="1"/>
  <c r="CZ474" i="1"/>
  <c r="CY473" i="1"/>
  <c r="CY472" i="1" s="1"/>
  <c r="CX473" i="1"/>
  <c r="CX472" i="1" s="1"/>
  <c r="CY471" i="1"/>
  <c r="CY470" i="1" s="1"/>
  <c r="CY469" i="1" s="1"/>
  <c r="CZ470" i="1"/>
  <c r="CZ469" i="1" s="1"/>
  <c r="CX470" i="1"/>
  <c r="CX469" i="1" s="1"/>
  <c r="CY468" i="1"/>
  <c r="CZ467" i="1"/>
  <c r="CZ466" i="1" s="1"/>
  <c r="CX467" i="1"/>
  <c r="CX466" i="1" s="1"/>
  <c r="CY462" i="1"/>
  <c r="CZ461" i="1"/>
  <c r="CX461" i="1"/>
  <c r="CY460" i="1"/>
  <c r="CZ459" i="1"/>
  <c r="CX459" i="1"/>
  <c r="CZ453" i="1"/>
  <c r="CZ452" i="1" s="1"/>
  <c r="CZ451" i="1" s="1"/>
  <c r="CX453" i="1"/>
  <c r="CX452" i="1" s="1"/>
  <c r="CX451" i="1" s="1"/>
  <c r="CX450" i="1"/>
  <c r="CZ449" i="1"/>
  <c r="CZ448" i="1" s="1"/>
  <c r="CZ447" i="1" s="1"/>
  <c r="CY449" i="1"/>
  <c r="CY448" i="1" s="1"/>
  <c r="CY447" i="1" s="1"/>
  <c r="CZ444" i="1"/>
  <c r="CY444" i="1"/>
  <c r="CX444" i="1"/>
  <c r="CZ443" i="1"/>
  <c r="CZ442" i="1" s="1"/>
  <c r="CY443" i="1"/>
  <c r="CY442" i="1" s="1"/>
  <c r="CX443" i="1"/>
  <c r="CX442" i="1" s="1"/>
  <c r="CZ440" i="1"/>
  <c r="CZ439" i="1" s="1"/>
  <c r="CZ438" i="1" s="1"/>
  <c r="CX440" i="1"/>
  <c r="CX439" i="1" s="1"/>
  <c r="CX438" i="1" s="1"/>
  <c r="CZ437" i="1"/>
  <c r="CY436" i="1"/>
  <c r="CY435" i="1" s="1"/>
  <c r="CX436" i="1"/>
  <c r="CX435" i="1" s="1"/>
  <c r="CY434" i="1"/>
  <c r="CY433" i="1" s="1"/>
  <c r="CZ433" i="1"/>
  <c r="CX433" i="1"/>
  <c r="CY432" i="1"/>
  <c r="CY431" i="1" s="1"/>
  <c r="CZ431" i="1"/>
  <c r="CX431" i="1"/>
  <c r="CX426" i="1"/>
  <c r="CZ425" i="1"/>
  <c r="CZ424" i="1" s="1"/>
  <c r="CX422" i="1"/>
  <c r="CZ421" i="1"/>
  <c r="CZ420" i="1" s="1"/>
  <c r="CX419" i="1"/>
  <c r="CX418" i="1"/>
  <c r="CZ417" i="1"/>
  <c r="CZ416" i="1" s="1"/>
  <c r="CX412" i="1"/>
  <c r="CZ411" i="1"/>
  <c r="CZ410" i="1" s="1"/>
  <c r="CX408" i="1"/>
  <c r="CX407" i="1" s="1"/>
  <c r="CX406" i="1" s="1"/>
  <c r="CX405" i="1" s="1"/>
  <c r="CZ407" i="1"/>
  <c r="CZ406" i="1" s="1"/>
  <c r="CZ405" i="1" s="1"/>
  <c r="CX403" i="1"/>
  <c r="CZ402" i="1"/>
  <c r="CZ401" i="1" s="1"/>
  <c r="CZ399" i="1"/>
  <c r="CX399" i="1"/>
  <c r="CZ397" i="1"/>
  <c r="CX397" i="1"/>
  <c r="CZ395" i="1"/>
  <c r="CX395" i="1"/>
  <c r="CZ392" i="1"/>
  <c r="CZ391" i="1" s="1"/>
  <c r="CX392" i="1"/>
  <c r="CX391" i="1" s="1"/>
  <c r="CZ383" i="1"/>
  <c r="CX383" i="1"/>
  <c r="CZ381" i="1"/>
  <c r="CX381" i="1"/>
  <c r="CX378" i="1"/>
  <c r="CX377" i="1" s="1"/>
  <c r="CX376" i="1" s="1"/>
  <c r="CZ377" i="1"/>
  <c r="CZ376" i="1" s="1"/>
  <c r="CZ362" i="1"/>
  <c r="CZ361" i="1" s="1"/>
  <c r="CX362" i="1"/>
  <c r="CX361" i="1" s="1"/>
  <c r="CZ356" i="1"/>
  <c r="CZ355" i="1" s="1"/>
  <c r="CX356" i="1"/>
  <c r="CX355" i="1" s="1"/>
  <c r="CZ352" i="1"/>
  <c r="CZ351" i="1" s="1"/>
  <c r="CX352" i="1"/>
  <c r="CX351" i="1" s="1"/>
  <c r="CX338" i="1"/>
  <c r="CX337" i="1" s="1"/>
  <c r="CX336" i="1" s="1"/>
  <c r="CZ337" i="1"/>
  <c r="CZ336" i="1" s="1"/>
  <c r="CZ349" i="1"/>
  <c r="CZ348" i="1" s="1"/>
  <c r="CX349" i="1"/>
  <c r="CX348" i="1" s="1"/>
  <c r="CZ346" i="1"/>
  <c r="CZ345" i="1" s="1"/>
  <c r="CX346" i="1"/>
  <c r="CX345" i="1" s="1"/>
  <c r="CZ325" i="1"/>
  <c r="CZ324" i="1" s="1"/>
  <c r="CX325" i="1"/>
  <c r="CX324" i="1" s="1"/>
  <c r="CZ322" i="1"/>
  <c r="CZ321" i="1" s="1"/>
  <c r="CX322" i="1"/>
  <c r="CX321" i="1" s="1"/>
  <c r="CZ319" i="1"/>
  <c r="CZ318" i="1" s="1"/>
  <c r="CX319" i="1"/>
  <c r="CX318" i="1" s="1"/>
  <c r="CZ313" i="1"/>
  <c r="CZ312" i="1" s="1"/>
  <c r="CX313" i="1"/>
  <c r="CX312" i="1" s="1"/>
  <c r="CX311" i="1"/>
  <c r="CZ310" i="1"/>
  <c r="CZ309" i="1" s="1"/>
  <c r="CX301" i="1"/>
  <c r="CX300" i="1" s="1"/>
  <c r="CX299" i="1" s="1"/>
  <c r="CZ300" i="1"/>
  <c r="CZ299" i="1" s="1"/>
  <c r="CZ306" i="1"/>
  <c r="CZ305" i="1" s="1"/>
  <c r="CX306" i="1"/>
  <c r="CX305" i="1" s="1"/>
  <c r="CZ303" i="1"/>
  <c r="CZ302" i="1" s="1"/>
  <c r="CX303" i="1"/>
  <c r="CX302" i="1" s="1"/>
  <c r="CZ297" i="1"/>
  <c r="CZ296" i="1" s="1"/>
  <c r="CX297" i="1"/>
  <c r="CX296" i="1" s="1"/>
  <c r="CZ294" i="1"/>
  <c r="CZ293" i="1" s="1"/>
  <c r="CX294" i="1"/>
  <c r="CX293" i="1" s="1"/>
  <c r="CZ291" i="1"/>
  <c r="CZ290" i="1" s="1"/>
  <c r="CX291" i="1"/>
  <c r="CX290" i="1" s="1"/>
  <c r="CZ285" i="1"/>
  <c r="CZ284" i="1" s="1"/>
  <c r="CX285" i="1"/>
  <c r="CX284" i="1" s="1"/>
  <c r="CX283" i="1"/>
  <c r="CZ282" i="1"/>
  <c r="CZ281" i="1" s="1"/>
  <c r="CZ275" i="1"/>
  <c r="CZ274" i="1" s="1"/>
  <c r="CX275" i="1"/>
  <c r="CX274" i="1" s="1"/>
  <c r="CZ273" i="1"/>
  <c r="CX272" i="1"/>
  <c r="CZ271" i="1"/>
  <c r="CX270" i="1"/>
  <c r="CZ267" i="1"/>
  <c r="CZ266" i="1" s="1"/>
  <c r="CX267" i="1"/>
  <c r="CX266" i="1" s="1"/>
  <c r="CZ264" i="1"/>
  <c r="CX264" i="1"/>
  <c r="CZ262" i="1"/>
  <c r="CX262" i="1"/>
  <c r="CZ259" i="1"/>
  <c r="CX259" i="1"/>
  <c r="CZ257" i="1"/>
  <c r="CX257" i="1"/>
  <c r="CZ250" i="1"/>
  <c r="CZ249" i="1" s="1"/>
  <c r="CZ248" i="1" s="1"/>
  <c r="CX250" i="1"/>
  <c r="CX249" i="1" s="1"/>
  <c r="CX248" i="1" s="1"/>
  <c r="CZ241" i="1"/>
  <c r="CZ240" i="1" s="1"/>
  <c r="CX241" i="1"/>
  <c r="CX240" i="1" s="1"/>
  <c r="CX239" i="1"/>
  <c r="CZ238" i="1"/>
  <c r="CZ237" i="1" s="1"/>
  <c r="CZ234" i="1"/>
  <c r="CZ233" i="1" s="1"/>
  <c r="CZ232" i="1" s="1"/>
  <c r="CX234" i="1"/>
  <c r="CX233" i="1" s="1"/>
  <c r="CX232" i="1" s="1"/>
  <c r="CZ229" i="1"/>
  <c r="CZ228" i="1" s="1"/>
  <c r="CZ227" i="1" s="1"/>
  <c r="CX229" i="1"/>
  <c r="CX228" i="1" s="1"/>
  <c r="CX227" i="1" s="1"/>
  <c r="CZ219" i="1"/>
  <c r="CZ218" i="1" s="1"/>
  <c r="CX219" i="1"/>
  <c r="CX218" i="1" s="1"/>
  <c r="CZ213" i="1"/>
  <c r="CZ212" i="1" s="1"/>
  <c r="CZ210" i="1"/>
  <c r="CZ209" i="1" s="1"/>
  <c r="CX210" i="1"/>
  <c r="CX209" i="1" s="1"/>
  <c r="CZ208" i="1"/>
  <c r="CX207" i="1"/>
  <c r="CZ206" i="1"/>
  <c r="CX205" i="1"/>
  <c r="CZ222" i="1"/>
  <c r="CZ221" i="1" s="1"/>
  <c r="CX222" i="1"/>
  <c r="CX221" i="1" s="1"/>
  <c r="CZ202" i="1"/>
  <c r="CX202" i="1"/>
  <c r="CZ200" i="1"/>
  <c r="CX200" i="1"/>
  <c r="CZ197" i="1"/>
  <c r="CZ196" i="1" s="1"/>
  <c r="CX197" i="1"/>
  <c r="CX196" i="1" s="1"/>
  <c r="CZ194" i="1"/>
  <c r="CZ193" i="1" s="1"/>
  <c r="CX194" i="1"/>
  <c r="CX193" i="1" s="1"/>
  <c r="CX192" i="1"/>
  <c r="CX191" i="1" s="1"/>
  <c r="CX190" i="1" s="1"/>
  <c r="CZ191" i="1"/>
  <c r="CZ190" i="1" s="1"/>
  <c r="CZ166" i="1"/>
  <c r="CZ165" i="1" s="1"/>
  <c r="CZ158" i="1" s="1"/>
  <c r="CX166" i="1"/>
  <c r="CX165" i="1" s="1"/>
  <c r="CX158" i="1" s="1"/>
  <c r="CZ156" i="1"/>
  <c r="CZ155" i="1" s="1"/>
  <c r="CZ154" i="1" s="1"/>
  <c r="CX156" i="1"/>
  <c r="CX155" i="1" s="1"/>
  <c r="CX154" i="1" s="1"/>
  <c r="CZ152" i="1"/>
  <c r="CZ151" i="1" s="1"/>
  <c r="CX152" i="1"/>
  <c r="CX151" i="1" s="1"/>
  <c r="CZ149" i="1"/>
  <c r="CZ148" i="1" s="1"/>
  <c r="CX149" i="1"/>
  <c r="CX148" i="1" s="1"/>
  <c r="CZ146" i="1"/>
  <c r="CZ145" i="1" s="1"/>
  <c r="CX146" i="1"/>
  <c r="CX145" i="1" s="1"/>
  <c r="CZ140" i="1"/>
  <c r="CZ139" i="1" s="1"/>
  <c r="CX140" i="1"/>
  <c r="CX139" i="1" s="1"/>
  <c r="CZ137" i="1"/>
  <c r="CZ136" i="1" s="1"/>
  <c r="CX137" i="1"/>
  <c r="CX136" i="1" s="1"/>
  <c r="CZ133" i="1"/>
  <c r="CZ132" i="1" s="1"/>
  <c r="CX133" i="1"/>
  <c r="CX132" i="1" s="1"/>
  <c r="CZ127" i="1"/>
  <c r="CZ126" i="1" s="1"/>
  <c r="CX127" i="1"/>
  <c r="CX126" i="1" s="1"/>
  <c r="CZ115" i="1"/>
  <c r="CZ114" i="1" s="1"/>
  <c r="CZ113" i="1" s="1"/>
  <c r="CX115" i="1"/>
  <c r="CX114" i="1" s="1"/>
  <c r="CX113" i="1" s="1"/>
  <c r="CZ111" i="1"/>
  <c r="CZ110" i="1" s="1"/>
  <c r="CX111" i="1"/>
  <c r="CX110" i="1" s="1"/>
  <c r="CZ108" i="1"/>
  <c r="CZ107" i="1" s="1"/>
  <c r="CX108" i="1"/>
  <c r="CX107" i="1" s="1"/>
  <c r="CX105" i="1"/>
  <c r="CZ104" i="1"/>
  <c r="CZ103" i="1" s="1"/>
  <c r="CZ102" i="1" s="1"/>
  <c r="CZ99" i="1"/>
  <c r="CZ98" i="1" s="1"/>
  <c r="CX99" i="1"/>
  <c r="CX98" i="1" s="1"/>
  <c r="CZ96" i="1"/>
  <c r="CX96" i="1"/>
  <c r="CZ94" i="1"/>
  <c r="CX94" i="1"/>
  <c r="CZ92" i="1"/>
  <c r="CX92" i="1"/>
  <c r="CX88" i="1"/>
  <c r="CZ87" i="1"/>
  <c r="CZ86" i="1"/>
  <c r="CX85" i="1"/>
  <c r="CZ84" i="1"/>
  <c r="CX83" i="1"/>
  <c r="CX481" i="1" s="1"/>
  <c r="CZ75" i="1"/>
  <c r="CZ74" i="1" s="1"/>
  <c r="CX75" i="1"/>
  <c r="CX74" i="1" s="1"/>
  <c r="CZ63" i="1"/>
  <c r="CZ62" i="1" s="1"/>
  <c r="CX63" i="1"/>
  <c r="CX62" i="1" s="1"/>
  <c r="CZ72" i="1"/>
  <c r="CZ71" i="1" s="1"/>
  <c r="CX72" i="1"/>
  <c r="CX71" i="1" s="1"/>
  <c r="CZ69" i="1"/>
  <c r="CZ68" i="1" s="1"/>
  <c r="CX69" i="1"/>
  <c r="CX68" i="1" s="1"/>
  <c r="CZ66" i="1"/>
  <c r="CZ65" i="1" s="1"/>
  <c r="CX66" i="1"/>
  <c r="CX65" i="1" s="1"/>
  <c r="CX57" i="1"/>
  <c r="CX56" i="1" s="1"/>
  <c r="CX55" i="1" s="1"/>
  <c r="CX54" i="1" s="1"/>
  <c r="CZ56" i="1"/>
  <c r="CZ55" i="1" s="1"/>
  <c r="CZ54" i="1" s="1"/>
  <c r="CZ53" i="1"/>
  <c r="CZ52" i="1" s="1"/>
  <c r="CZ51" i="1" s="1"/>
  <c r="CX52" i="1"/>
  <c r="CX51" i="1" s="1"/>
  <c r="CZ49" i="1"/>
  <c r="CZ48" i="1" s="1"/>
  <c r="CX49" i="1"/>
  <c r="CX48" i="1" s="1"/>
  <c r="CZ43" i="1"/>
  <c r="CZ42" i="1" s="1"/>
  <c r="CX43" i="1"/>
  <c r="CX42" i="1" s="1"/>
  <c r="CZ40" i="1"/>
  <c r="CX40" i="1"/>
  <c r="CZ36" i="1"/>
  <c r="CX36" i="1"/>
  <c r="CZ34" i="1"/>
  <c r="CX34" i="1"/>
  <c r="DC239" i="1"/>
  <c r="DC238" i="1" s="1"/>
  <c r="DC237" i="1" s="1"/>
  <c r="DD239" i="1"/>
  <c r="CT473" i="1"/>
  <c r="CT472" i="1" s="1"/>
  <c r="CU473" i="1"/>
  <c r="CU472" i="1" s="1"/>
  <c r="CW473" i="1"/>
  <c r="CT470" i="1"/>
  <c r="CT469" i="1" s="1"/>
  <c r="CV470" i="1"/>
  <c r="CV469" i="1" s="1"/>
  <c r="CW470" i="1"/>
  <c r="CW469" i="1" s="1"/>
  <c r="CT467" i="1"/>
  <c r="CT466" i="1" s="1"/>
  <c r="CV467" i="1"/>
  <c r="CV466" i="1" s="1"/>
  <c r="CW467" i="1"/>
  <c r="CW466" i="1" s="1"/>
  <c r="CT461" i="1"/>
  <c r="CV461" i="1"/>
  <c r="CW461" i="1"/>
  <c r="CT459" i="1"/>
  <c r="CV459" i="1"/>
  <c r="CW459" i="1"/>
  <c r="CW458" i="1" s="1"/>
  <c r="CW457" i="1" s="1"/>
  <c r="CW456" i="1" s="1"/>
  <c r="CW455" i="1" s="1"/>
  <c r="CT453" i="1"/>
  <c r="CT452" i="1" s="1"/>
  <c r="CT451" i="1" s="1"/>
  <c r="CV453" i="1"/>
  <c r="CV452" i="1" s="1"/>
  <c r="CV451" i="1" s="1"/>
  <c r="CU449" i="1"/>
  <c r="CU448" i="1" s="1"/>
  <c r="CU447" i="1" s="1"/>
  <c r="CV449" i="1"/>
  <c r="CV448" i="1" s="1"/>
  <c r="CV447" i="1" s="1"/>
  <c r="CW449" i="1"/>
  <c r="CW448" i="1" s="1"/>
  <c r="CW447" i="1" s="1"/>
  <c r="CW446" i="1" s="1"/>
  <c r="CT443" i="1"/>
  <c r="CT442" i="1" s="1"/>
  <c r="CU443" i="1"/>
  <c r="CU442" i="1" s="1"/>
  <c r="CV443" i="1"/>
  <c r="CV442" i="1" s="1"/>
  <c r="CW443" i="1"/>
  <c r="CW442" i="1" s="1"/>
  <c r="CT444" i="1"/>
  <c r="CU444" i="1"/>
  <c r="CV444" i="1"/>
  <c r="CW444" i="1"/>
  <c r="CT440" i="1"/>
  <c r="CT439" i="1" s="1"/>
  <c r="CT438" i="1" s="1"/>
  <c r="CV440" i="1"/>
  <c r="CV439" i="1" s="1"/>
  <c r="CV438" i="1" s="1"/>
  <c r="CT436" i="1"/>
  <c r="CT435" i="1" s="1"/>
  <c r="CU436" i="1"/>
  <c r="CU435" i="1" s="1"/>
  <c r="CW436" i="1"/>
  <c r="CW435" i="1" s="1"/>
  <c r="CT433" i="1"/>
  <c r="CV433" i="1"/>
  <c r="CW433" i="1"/>
  <c r="CT431" i="1"/>
  <c r="CV431" i="1"/>
  <c r="CW431" i="1"/>
  <c r="CU425" i="1"/>
  <c r="CU424" i="1" s="1"/>
  <c r="CV425" i="1"/>
  <c r="CV424" i="1" s="1"/>
  <c r="CW425" i="1"/>
  <c r="CW424" i="1" s="1"/>
  <c r="CU421" i="1"/>
  <c r="CU420" i="1" s="1"/>
  <c r="CV421" i="1"/>
  <c r="CV420" i="1" s="1"/>
  <c r="CW421" i="1"/>
  <c r="CW420" i="1" s="1"/>
  <c r="CU417" i="1"/>
  <c r="CU416" i="1" s="1"/>
  <c r="CV417" i="1"/>
  <c r="CV416" i="1" s="1"/>
  <c r="CW417" i="1"/>
  <c r="CW416" i="1" s="1"/>
  <c r="CU411" i="1"/>
  <c r="CU410" i="1" s="1"/>
  <c r="CV411" i="1"/>
  <c r="CV410" i="1" s="1"/>
  <c r="CW411" i="1"/>
  <c r="CW410" i="1" s="1"/>
  <c r="CU407" i="1"/>
  <c r="CU406" i="1" s="1"/>
  <c r="CU405" i="1" s="1"/>
  <c r="CV407" i="1"/>
  <c r="CV406" i="1" s="1"/>
  <c r="CV405" i="1" s="1"/>
  <c r="CW407" i="1"/>
  <c r="CW406" i="1" s="1"/>
  <c r="CW405" i="1" s="1"/>
  <c r="CU402" i="1"/>
  <c r="CU401" i="1" s="1"/>
  <c r="CV402" i="1"/>
  <c r="CV401" i="1" s="1"/>
  <c r="CW402" i="1"/>
  <c r="CW401" i="1" s="1"/>
  <c r="CT399" i="1"/>
  <c r="CV399" i="1"/>
  <c r="CW399" i="1"/>
  <c r="CT397" i="1"/>
  <c r="CV397" i="1"/>
  <c r="CT395" i="1"/>
  <c r="CV395" i="1"/>
  <c r="CW395" i="1"/>
  <c r="CT392" i="1"/>
  <c r="CT391" i="1" s="1"/>
  <c r="CV392" i="1"/>
  <c r="CV391" i="1" s="1"/>
  <c r="CW392" i="1"/>
  <c r="CW391" i="1" s="1"/>
  <c r="CT383" i="1"/>
  <c r="CV383" i="1"/>
  <c r="CW383" i="1"/>
  <c r="CT381" i="1"/>
  <c r="CV381" i="1"/>
  <c r="CW381" i="1"/>
  <c r="CU377" i="1"/>
  <c r="CU376" i="1" s="1"/>
  <c r="CV377" i="1"/>
  <c r="CV376" i="1" s="1"/>
  <c r="CW377" i="1"/>
  <c r="CW376" i="1" s="1"/>
  <c r="CT362" i="1"/>
  <c r="CT361" i="1" s="1"/>
  <c r="CV362" i="1"/>
  <c r="CV361" i="1" s="1"/>
  <c r="CT356" i="1"/>
  <c r="CT355" i="1" s="1"/>
  <c r="CV356" i="1"/>
  <c r="CV355" i="1" s="1"/>
  <c r="CT352" i="1"/>
  <c r="CT351" i="1" s="1"/>
  <c r="CU352" i="1"/>
  <c r="CU351" i="1" s="1"/>
  <c r="CV352" i="1"/>
  <c r="CV351" i="1" s="1"/>
  <c r="CW352" i="1"/>
  <c r="CW351" i="1" s="1"/>
  <c r="CU337" i="1"/>
  <c r="CU336" i="1" s="1"/>
  <c r="CV337" i="1"/>
  <c r="CV336" i="1" s="1"/>
  <c r="CW337" i="1"/>
  <c r="CW336" i="1" s="1"/>
  <c r="CT349" i="1"/>
  <c r="CT348" i="1" s="1"/>
  <c r="CU349" i="1"/>
  <c r="CU348" i="1" s="1"/>
  <c r="CV349" i="1"/>
  <c r="CV348" i="1" s="1"/>
  <c r="CW349" i="1"/>
  <c r="CW348" i="1" s="1"/>
  <c r="CT346" i="1"/>
  <c r="CT345" i="1" s="1"/>
  <c r="CU346" i="1"/>
  <c r="CU345" i="1" s="1"/>
  <c r="CV346" i="1"/>
  <c r="CV345" i="1" s="1"/>
  <c r="CW346" i="1"/>
  <c r="CW345" i="1" s="1"/>
  <c r="CT325" i="1"/>
  <c r="CT324" i="1" s="1"/>
  <c r="CV325" i="1"/>
  <c r="CV324" i="1" s="1"/>
  <c r="CT322" i="1"/>
  <c r="CT321" i="1" s="1"/>
  <c r="CV322" i="1"/>
  <c r="CV321" i="1" s="1"/>
  <c r="CW322" i="1"/>
  <c r="CW321" i="1" s="1"/>
  <c r="CT319" i="1"/>
  <c r="CT318" i="1" s="1"/>
  <c r="CV319" i="1"/>
  <c r="CV318" i="1" s="1"/>
  <c r="CT313" i="1"/>
  <c r="CT312" i="1" s="1"/>
  <c r="CV313" i="1"/>
  <c r="CV312" i="1" s="1"/>
  <c r="CU310" i="1"/>
  <c r="CU309" i="1" s="1"/>
  <c r="CV310" i="1"/>
  <c r="CV309" i="1" s="1"/>
  <c r="CW310" i="1"/>
  <c r="CW309" i="1" s="1"/>
  <c r="CU300" i="1"/>
  <c r="CU299" i="1" s="1"/>
  <c r="CV300" i="1"/>
  <c r="CV299" i="1" s="1"/>
  <c r="CW300" i="1"/>
  <c r="CW299" i="1" s="1"/>
  <c r="CT306" i="1"/>
  <c r="CT305" i="1" s="1"/>
  <c r="CU306" i="1"/>
  <c r="CU305" i="1" s="1"/>
  <c r="CV306" i="1"/>
  <c r="CV305" i="1" s="1"/>
  <c r="CW306" i="1"/>
  <c r="CW305" i="1" s="1"/>
  <c r="CT303" i="1"/>
  <c r="CT302" i="1" s="1"/>
  <c r="CU303" i="1"/>
  <c r="CU302" i="1" s="1"/>
  <c r="CV303" i="1"/>
  <c r="CV302" i="1" s="1"/>
  <c r="CW303" i="1"/>
  <c r="CW302" i="1" s="1"/>
  <c r="CT297" i="1"/>
  <c r="CT296" i="1" s="1"/>
  <c r="CV297" i="1"/>
  <c r="CV296" i="1" s="1"/>
  <c r="CW297" i="1"/>
  <c r="CW296" i="1" s="1"/>
  <c r="CT294" i="1"/>
  <c r="CT293" i="1" s="1"/>
  <c r="CV294" i="1"/>
  <c r="CV293" i="1" s="1"/>
  <c r="CW294" i="1"/>
  <c r="CW293" i="1" s="1"/>
  <c r="CT291" i="1"/>
  <c r="CT290" i="1" s="1"/>
  <c r="CV291" i="1"/>
  <c r="CV290" i="1" s="1"/>
  <c r="CT285" i="1"/>
  <c r="CT284" i="1" s="1"/>
  <c r="CV285" i="1"/>
  <c r="CV284" i="1" s="1"/>
  <c r="CU282" i="1"/>
  <c r="CU281" i="1" s="1"/>
  <c r="CV282" i="1"/>
  <c r="CV281" i="1" s="1"/>
  <c r="CW282" i="1"/>
  <c r="CW281" i="1" s="1"/>
  <c r="CT275" i="1"/>
  <c r="CT274" i="1" s="1"/>
  <c r="CU275" i="1"/>
  <c r="CU274" i="1" s="1"/>
  <c r="CV275" i="1"/>
  <c r="CV274" i="1" s="1"/>
  <c r="CT272" i="1"/>
  <c r="CU272" i="1"/>
  <c r="CT270" i="1"/>
  <c r="CU270" i="1"/>
  <c r="CT267" i="1"/>
  <c r="CT266" i="1" s="1"/>
  <c r="CV267" i="1"/>
  <c r="CV266" i="1" s="1"/>
  <c r="CT264" i="1"/>
  <c r="CV264" i="1"/>
  <c r="CT262" i="1"/>
  <c r="CV262" i="1"/>
  <c r="CT259" i="1"/>
  <c r="CV259" i="1"/>
  <c r="DB251" i="1"/>
  <c r="DD251" i="1"/>
  <c r="DB242" i="1"/>
  <c r="DB241" i="1" s="1"/>
  <c r="DB240" i="1" s="1"/>
  <c r="DC242" i="1"/>
  <c r="DC241" i="1" s="1"/>
  <c r="DC240" i="1" s="1"/>
  <c r="DD242" i="1"/>
  <c r="DB235" i="1"/>
  <c r="DD235" i="1"/>
  <c r="DB230" i="1"/>
  <c r="DD230" i="1"/>
  <c r="DB220" i="1"/>
  <c r="DC220" i="1"/>
  <c r="DD220" i="1"/>
  <c r="DC214" i="1"/>
  <c r="DD214" i="1"/>
  <c r="DB211" i="1"/>
  <c r="DC211" i="1"/>
  <c r="DD211" i="1"/>
  <c r="DB208" i="1"/>
  <c r="DC208" i="1"/>
  <c r="DC207" i="1" s="1"/>
  <c r="DB206" i="1"/>
  <c r="DC206" i="1"/>
  <c r="DB223" i="1"/>
  <c r="DB222" i="1" s="1"/>
  <c r="DB221" i="1" s="1"/>
  <c r="DD223" i="1"/>
  <c r="DB203" i="1"/>
  <c r="DB202" i="1" s="1"/>
  <c r="DD203" i="1"/>
  <c r="DB201" i="1"/>
  <c r="DD201" i="1"/>
  <c r="DB198" i="1"/>
  <c r="DD198" i="1"/>
  <c r="DB195" i="1"/>
  <c r="DD195" i="1"/>
  <c r="DC192" i="1"/>
  <c r="DC191" i="1" s="1"/>
  <c r="DC190" i="1" s="1"/>
  <c r="DD192" i="1"/>
  <c r="DB167" i="1"/>
  <c r="DC167" i="1"/>
  <c r="DD167" i="1"/>
  <c r="DB157" i="1"/>
  <c r="DC157" i="1"/>
  <c r="DD157" i="1"/>
  <c r="DB153" i="1"/>
  <c r="DB152" i="1" s="1"/>
  <c r="DB151" i="1" s="1"/>
  <c r="DC153" i="1"/>
  <c r="DD153" i="1"/>
  <c r="DB150" i="1"/>
  <c r="DC150" i="1"/>
  <c r="DD150" i="1"/>
  <c r="DB147" i="1"/>
  <c r="DD147" i="1"/>
  <c r="DB141" i="1"/>
  <c r="DD141" i="1"/>
  <c r="DD140" i="1" s="1"/>
  <c r="DD139" i="1" s="1"/>
  <c r="DB138" i="1"/>
  <c r="DD138" i="1"/>
  <c r="DB134" i="1"/>
  <c r="DB133" i="1" s="1"/>
  <c r="DB132" i="1" s="1"/>
  <c r="DD134" i="1"/>
  <c r="DB128" i="1"/>
  <c r="DD128" i="1"/>
  <c r="DD127" i="1" s="1"/>
  <c r="DD126" i="1" s="1"/>
  <c r="DB116" i="1"/>
  <c r="DD116" i="1"/>
  <c r="DB112" i="1"/>
  <c r="DD112" i="1"/>
  <c r="DB109" i="1"/>
  <c r="DD109" i="1"/>
  <c r="DC105" i="1"/>
  <c r="DC104" i="1" s="1"/>
  <c r="DC103" i="1" s="1"/>
  <c r="DC102" i="1" s="1"/>
  <c r="DD105" i="1"/>
  <c r="DB100" i="1"/>
  <c r="DB99" i="1" s="1"/>
  <c r="DB98" i="1" s="1"/>
  <c r="DD100" i="1"/>
  <c r="DD99" i="1" s="1"/>
  <c r="DD98" i="1" s="1"/>
  <c r="DB97" i="1"/>
  <c r="DD97" i="1"/>
  <c r="DB95" i="1"/>
  <c r="DD95" i="1"/>
  <c r="DB93" i="1"/>
  <c r="DD93" i="1"/>
  <c r="DC88" i="1"/>
  <c r="DD88" i="1"/>
  <c r="DB86" i="1"/>
  <c r="DC86" i="1"/>
  <c r="DB84" i="1"/>
  <c r="DC84" i="1"/>
  <c r="DB76" i="1"/>
  <c r="DD76" i="1"/>
  <c r="DB64" i="1"/>
  <c r="DD64" i="1"/>
  <c r="DB73" i="1"/>
  <c r="DD73" i="1"/>
  <c r="DB70" i="1"/>
  <c r="DD70" i="1"/>
  <c r="DB67" i="1"/>
  <c r="DD67" i="1"/>
  <c r="DC57" i="1"/>
  <c r="DD57" i="1"/>
  <c r="DB53" i="1"/>
  <c r="DC53" i="1"/>
  <c r="DB50" i="1"/>
  <c r="DD50" i="1"/>
  <c r="DB44" i="1"/>
  <c r="DD44" i="1"/>
  <c r="DD43" i="1" s="1"/>
  <c r="DD42" i="1" s="1"/>
  <c r="CT49" i="1"/>
  <c r="CT48" i="1" s="1"/>
  <c r="CV49" i="1"/>
  <c r="CV48" i="1" s="1"/>
  <c r="DB41" i="1"/>
  <c r="DD41" i="1"/>
  <c r="DB35" i="1"/>
  <c r="DB34" i="1" s="1"/>
  <c r="DD35" i="1"/>
  <c r="DB37" i="1"/>
  <c r="DD37" i="1"/>
  <c r="DB32" i="1"/>
  <c r="DD32" i="1"/>
  <c r="DD31" i="1" s="1"/>
  <c r="DD30" i="1" s="1"/>
  <c r="DB258" i="1"/>
  <c r="DD258" i="1"/>
  <c r="DD257" i="1" s="1"/>
  <c r="DB260" i="1"/>
  <c r="DD260" i="1"/>
  <c r="DD259" i="1" s="1"/>
  <c r="DB263" i="1"/>
  <c r="DD263" i="1"/>
  <c r="DB265" i="1"/>
  <c r="DD265" i="1"/>
  <c r="DD264" i="1" s="1"/>
  <c r="DB268" i="1"/>
  <c r="DD268" i="1"/>
  <c r="DB271" i="1"/>
  <c r="DC271" i="1"/>
  <c r="DC270" i="1" s="1"/>
  <c r="DB273" i="1"/>
  <c r="DC273" i="1"/>
  <c r="DB276" i="1"/>
  <c r="DC276" i="1"/>
  <c r="DC275" i="1" s="1"/>
  <c r="DC274" i="1" s="1"/>
  <c r="DD276" i="1"/>
  <c r="DC283" i="1"/>
  <c r="DD283" i="1"/>
  <c r="DB286" i="1"/>
  <c r="DB285" i="1" s="1"/>
  <c r="DB284" i="1" s="1"/>
  <c r="DD286" i="1"/>
  <c r="DB292" i="1"/>
  <c r="DD292" i="1"/>
  <c r="DD291" i="1" s="1"/>
  <c r="DD290" i="1" s="1"/>
  <c r="DB295" i="1"/>
  <c r="DB294" i="1" s="1"/>
  <c r="DB293" i="1" s="1"/>
  <c r="DD295" i="1"/>
  <c r="DB298" i="1"/>
  <c r="DJ298" i="1" s="1"/>
  <c r="DR298" i="1" s="1"/>
  <c r="DD298" i="1"/>
  <c r="DB304" i="1"/>
  <c r="DJ304" i="1" s="1"/>
  <c r="DR304" i="1" s="1"/>
  <c r="DC304" i="1"/>
  <c r="DK304" i="1" s="1"/>
  <c r="DS304" i="1" s="1"/>
  <c r="DD304" i="1"/>
  <c r="DL304" i="1" s="1"/>
  <c r="DT304" i="1" s="1"/>
  <c r="DB307" i="1"/>
  <c r="DC307" i="1"/>
  <c r="DD307" i="1"/>
  <c r="DC301" i="1"/>
  <c r="DK301" i="1" s="1"/>
  <c r="DS301" i="1" s="1"/>
  <c r="DD301" i="1"/>
  <c r="DC311" i="1"/>
  <c r="DC310" i="1" s="1"/>
  <c r="DC309" i="1" s="1"/>
  <c r="DD311" i="1"/>
  <c r="DB314" i="1"/>
  <c r="DD314" i="1"/>
  <c r="DB320" i="1"/>
  <c r="DJ320" i="1" s="1"/>
  <c r="DR320" i="1" s="1"/>
  <c r="DD320" i="1"/>
  <c r="DB323" i="1"/>
  <c r="DJ323" i="1" s="1"/>
  <c r="DR323" i="1" s="1"/>
  <c r="DD323" i="1"/>
  <c r="DB326" i="1"/>
  <c r="DB325" i="1" s="1"/>
  <c r="DB324" i="1" s="1"/>
  <c r="DD326" i="1"/>
  <c r="DB347" i="1"/>
  <c r="DC347" i="1"/>
  <c r="DD347" i="1"/>
  <c r="DB350" i="1"/>
  <c r="DD350" i="1"/>
  <c r="DC338" i="1"/>
  <c r="DK338" i="1" s="1"/>
  <c r="DS338" i="1" s="1"/>
  <c r="DD338" i="1"/>
  <c r="DL338" i="1" s="1"/>
  <c r="DT338" i="1" s="1"/>
  <c r="DB353" i="1"/>
  <c r="DC353" i="1"/>
  <c r="DD353" i="1"/>
  <c r="DB357" i="1"/>
  <c r="DB356" i="1" s="1"/>
  <c r="DB355" i="1" s="1"/>
  <c r="DD357" i="1"/>
  <c r="DB363" i="1"/>
  <c r="DD363" i="1"/>
  <c r="DL363" i="1" s="1"/>
  <c r="DT363" i="1" s="1"/>
  <c r="DC378" i="1"/>
  <c r="DD378" i="1"/>
  <c r="DB382" i="1"/>
  <c r="DD382" i="1"/>
  <c r="DD381" i="1" s="1"/>
  <c r="DB384" i="1"/>
  <c r="DD384" i="1"/>
  <c r="DD383" i="1" s="1"/>
  <c r="DB393" i="1"/>
  <c r="DD393" i="1"/>
  <c r="DB396" i="1"/>
  <c r="DB395" i="1" s="1"/>
  <c r="DD396" i="1"/>
  <c r="DB398" i="1"/>
  <c r="DD398" i="1"/>
  <c r="DB400" i="1"/>
  <c r="DD400" i="1"/>
  <c r="DC403" i="1"/>
  <c r="DD403" i="1"/>
  <c r="DC408" i="1"/>
  <c r="DD408" i="1"/>
  <c r="DC412" i="1"/>
  <c r="DD412" i="1"/>
  <c r="DC418" i="1"/>
  <c r="DD418" i="1"/>
  <c r="DC419" i="1"/>
  <c r="DD419" i="1"/>
  <c r="DC422" i="1"/>
  <c r="DD422" i="1"/>
  <c r="DC426" i="1"/>
  <c r="DD426" i="1"/>
  <c r="DD425" i="1" s="1"/>
  <c r="DD424" i="1" s="1"/>
  <c r="DB432" i="1"/>
  <c r="DB431" i="1" s="1"/>
  <c r="DD432" i="1"/>
  <c r="DB434" i="1"/>
  <c r="DD434" i="1"/>
  <c r="DB437" i="1"/>
  <c r="DB436" i="1" s="1"/>
  <c r="DB435" i="1" s="1"/>
  <c r="DC437" i="1"/>
  <c r="DB441" i="1"/>
  <c r="DD441" i="1"/>
  <c r="DB445" i="1"/>
  <c r="DB443" i="1" s="1"/>
  <c r="DB442" i="1" s="1"/>
  <c r="DC445" i="1"/>
  <c r="DD445" i="1"/>
  <c r="DC450" i="1"/>
  <c r="DC449" i="1" s="1"/>
  <c r="DC448" i="1" s="1"/>
  <c r="DC447" i="1" s="1"/>
  <c r="DD450" i="1"/>
  <c r="DB454" i="1"/>
  <c r="DD454" i="1"/>
  <c r="DB460" i="1"/>
  <c r="DB459" i="1" s="1"/>
  <c r="DD460" i="1"/>
  <c r="DB462" i="1"/>
  <c r="DD462" i="1"/>
  <c r="DB468" i="1"/>
  <c r="DB467" i="1" s="1"/>
  <c r="DB466" i="1" s="1"/>
  <c r="DD468" i="1"/>
  <c r="DB471" i="1"/>
  <c r="DB470" i="1" s="1"/>
  <c r="DB469" i="1" s="1"/>
  <c r="DD471" i="1"/>
  <c r="DB474" i="1"/>
  <c r="DB473" i="1" s="1"/>
  <c r="DB472" i="1" s="1"/>
  <c r="DC474" i="1"/>
  <c r="CT257" i="1"/>
  <c r="CV257" i="1"/>
  <c r="CT250" i="1"/>
  <c r="CT249" i="1" s="1"/>
  <c r="CT248" i="1" s="1"/>
  <c r="CV250" i="1"/>
  <c r="CV249" i="1" s="1"/>
  <c r="CV248" i="1" s="1"/>
  <c r="CT241" i="1"/>
  <c r="CT240" i="1" s="1"/>
  <c r="CU241" i="1"/>
  <c r="CU240" i="1" s="1"/>
  <c r="CV241" i="1"/>
  <c r="CV240" i="1" s="1"/>
  <c r="CU238" i="1"/>
  <c r="CU237" i="1" s="1"/>
  <c r="CV238" i="1"/>
  <c r="CV237" i="1" s="1"/>
  <c r="CT234" i="1"/>
  <c r="CT233" i="1" s="1"/>
  <c r="CT232" i="1" s="1"/>
  <c r="CV234" i="1"/>
  <c r="CV233" i="1" s="1"/>
  <c r="CV232" i="1" s="1"/>
  <c r="CT229" i="1"/>
  <c r="CT228" i="1" s="1"/>
  <c r="CT227" i="1" s="1"/>
  <c r="CV229" i="1"/>
  <c r="CV228" i="1" s="1"/>
  <c r="CV227" i="1" s="1"/>
  <c r="CT219" i="1"/>
  <c r="CT218" i="1" s="1"/>
  <c r="CU219" i="1"/>
  <c r="CU218" i="1" s="1"/>
  <c r="CV219" i="1"/>
  <c r="CV218" i="1" s="1"/>
  <c r="CT213" i="1"/>
  <c r="CT212" i="1" s="1"/>
  <c r="CU213" i="1"/>
  <c r="CU212" i="1" s="1"/>
  <c r="CV213" i="1"/>
  <c r="CV212" i="1" s="1"/>
  <c r="CT210" i="1"/>
  <c r="CT209" i="1" s="1"/>
  <c r="CU210" i="1"/>
  <c r="CU209" i="1" s="1"/>
  <c r="CV210" i="1"/>
  <c r="CV209" i="1" s="1"/>
  <c r="CT207" i="1"/>
  <c r="CU207" i="1"/>
  <c r="CT205" i="1"/>
  <c r="CU205" i="1"/>
  <c r="CT222" i="1"/>
  <c r="CT221" i="1" s="1"/>
  <c r="CV222" i="1"/>
  <c r="CV221" i="1" s="1"/>
  <c r="CT202" i="1"/>
  <c r="CV202" i="1"/>
  <c r="CT200" i="1"/>
  <c r="CV200" i="1"/>
  <c r="CT197" i="1"/>
  <c r="CT196" i="1" s="1"/>
  <c r="CV197" i="1"/>
  <c r="CV196" i="1" s="1"/>
  <c r="DD197" i="1"/>
  <c r="DD196" i="1" s="1"/>
  <c r="CT194" i="1"/>
  <c r="CT193" i="1" s="1"/>
  <c r="CV194" i="1"/>
  <c r="CV193" i="1" s="1"/>
  <c r="CU191" i="1"/>
  <c r="CU190" i="1" s="1"/>
  <c r="CV191" i="1"/>
  <c r="CV190" i="1" s="1"/>
  <c r="CT166" i="1"/>
  <c r="CT165" i="1" s="1"/>
  <c r="CT158" i="1" s="1"/>
  <c r="CU166" i="1"/>
  <c r="CU165" i="1" s="1"/>
  <c r="CU158" i="1" s="1"/>
  <c r="CV166" i="1"/>
  <c r="CV165" i="1" s="1"/>
  <c r="CV158" i="1" s="1"/>
  <c r="CT156" i="1"/>
  <c r="CT155" i="1" s="1"/>
  <c r="CT154" i="1" s="1"/>
  <c r="CU156" i="1"/>
  <c r="CU155" i="1" s="1"/>
  <c r="CU154" i="1" s="1"/>
  <c r="CV156" i="1"/>
  <c r="CV155" i="1" s="1"/>
  <c r="CV154" i="1" s="1"/>
  <c r="CT152" i="1"/>
  <c r="CT151" i="1" s="1"/>
  <c r="CU152" i="1"/>
  <c r="CU151" i="1" s="1"/>
  <c r="CV152" i="1"/>
  <c r="CV151" i="1" s="1"/>
  <c r="CT149" i="1"/>
  <c r="CT148" i="1" s="1"/>
  <c r="CU149" i="1"/>
  <c r="CU148" i="1" s="1"/>
  <c r="CV149" i="1"/>
  <c r="CV148" i="1" s="1"/>
  <c r="DD149" i="1"/>
  <c r="DD148" i="1" s="1"/>
  <c r="CT146" i="1"/>
  <c r="CT145" i="1" s="1"/>
  <c r="CV146" i="1"/>
  <c r="CV145" i="1" s="1"/>
  <c r="CT140" i="1"/>
  <c r="CT139" i="1" s="1"/>
  <c r="CV140" i="1"/>
  <c r="CV139" i="1" s="1"/>
  <c r="CT137" i="1"/>
  <c r="CT136" i="1" s="1"/>
  <c r="CV137" i="1"/>
  <c r="CV136" i="1" s="1"/>
  <c r="CT133" i="1"/>
  <c r="CT132" i="1" s="1"/>
  <c r="CV133" i="1"/>
  <c r="CV132" i="1" s="1"/>
  <c r="CT127" i="1"/>
  <c r="CT126" i="1" s="1"/>
  <c r="CV127" i="1"/>
  <c r="CV126" i="1" s="1"/>
  <c r="CT115" i="1"/>
  <c r="CT114" i="1" s="1"/>
  <c r="CT113" i="1" s="1"/>
  <c r="CV115" i="1"/>
  <c r="CV114" i="1" s="1"/>
  <c r="CV113" i="1" s="1"/>
  <c r="CT111" i="1"/>
  <c r="CT110" i="1" s="1"/>
  <c r="CV111" i="1"/>
  <c r="CV110" i="1" s="1"/>
  <c r="CT108" i="1"/>
  <c r="CT107" i="1" s="1"/>
  <c r="CV108" i="1"/>
  <c r="CV107" i="1" s="1"/>
  <c r="CU104" i="1"/>
  <c r="CU103" i="1" s="1"/>
  <c r="CU102" i="1" s="1"/>
  <c r="CV104" i="1"/>
  <c r="CV103" i="1" s="1"/>
  <c r="CV102" i="1" s="1"/>
  <c r="CT99" i="1"/>
  <c r="CT98" i="1" s="1"/>
  <c r="CV99" i="1"/>
  <c r="CV98" i="1" s="1"/>
  <c r="CT96" i="1"/>
  <c r="CV96" i="1"/>
  <c r="CT94" i="1"/>
  <c r="CV94" i="1"/>
  <c r="CT92" i="1"/>
  <c r="CV92" i="1"/>
  <c r="CU87" i="1"/>
  <c r="CV87" i="1"/>
  <c r="CT85" i="1"/>
  <c r="CU85" i="1"/>
  <c r="CT83" i="1"/>
  <c r="CT481" i="1" s="1"/>
  <c r="CU83" i="1"/>
  <c r="CU481" i="1" s="1"/>
  <c r="CT75" i="1"/>
  <c r="CT74" i="1" s="1"/>
  <c r="CV75" i="1"/>
  <c r="CV74" i="1" s="1"/>
  <c r="CT63" i="1"/>
  <c r="CT62" i="1" s="1"/>
  <c r="CV63" i="1"/>
  <c r="CV62" i="1" s="1"/>
  <c r="CT72" i="1"/>
  <c r="CT71" i="1" s="1"/>
  <c r="CV72" i="1"/>
  <c r="CV71" i="1" s="1"/>
  <c r="CT69" i="1"/>
  <c r="CT68" i="1" s="1"/>
  <c r="CV69" i="1"/>
  <c r="CV68" i="1" s="1"/>
  <c r="CT66" i="1"/>
  <c r="CT65" i="1" s="1"/>
  <c r="CV66" i="1"/>
  <c r="CV65" i="1" s="1"/>
  <c r="DB66" i="1"/>
  <c r="DB65" i="1" s="1"/>
  <c r="CU56" i="1"/>
  <c r="CU55" i="1" s="1"/>
  <c r="CU54" i="1" s="1"/>
  <c r="CV56" i="1"/>
  <c r="CV55" i="1" s="1"/>
  <c r="CV54" i="1" s="1"/>
  <c r="CT52" i="1"/>
  <c r="CT51" i="1" s="1"/>
  <c r="CU52" i="1"/>
  <c r="CU51" i="1" s="1"/>
  <c r="CT43" i="1"/>
  <c r="CT42" i="1" s="1"/>
  <c r="CV43" i="1"/>
  <c r="CV42" i="1" s="1"/>
  <c r="CT40" i="1"/>
  <c r="CV40" i="1"/>
  <c r="CT36" i="1"/>
  <c r="CV36" i="1"/>
  <c r="CT34" i="1"/>
  <c r="CV34" i="1"/>
  <c r="CT31" i="1"/>
  <c r="CT30" i="1" s="1"/>
  <c r="CV31" i="1"/>
  <c r="CV30" i="1" s="1"/>
  <c r="CX31" i="1"/>
  <c r="CX30" i="1" s="1"/>
  <c r="CZ31" i="1"/>
  <c r="CZ30" i="1" s="1"/>
  <c r="DA32" i="1"/>
  <c r="DA35" i="1"/>
  <c r="DA41" i="1"/>
  <c r="DA44" i="1"/>
  <c r="DA50" i="1"/>
  <c r="DA53" i="1"/>
  <c r="DA57" i="1"/>
  <c r="DA67" i="1"/>
  <c r="DA70" i="1"/>
  <c r="DA64" i="1"/>
  <c r="DA76" i="1"/>
  <c r="DA84" i="1"/>
  <c r="DA86" i="1"/>
  <c r="DA88" i="1"/>
  <c r="DA93" i="1"/>
  <c r="DA95" i="1"/>
  <c r="DA97" i="1"/>
  <c r="DA100" i="1"/>
  <c r="DA105" i="1"/>
  <c r="DA116" i="1"/>
  <c r="DA128" i="1"/>
  <c r="DA134" i="1"/>
  <c r="DA138" i="1"/>
  <c r="DA141" i="1"/>
  <c r="DA147" i="1"/>
  <c r="DA150" i="1"/>
  <c r="DA153" i="1"/>
  <c r="DA157" i="1"/>
  <c r="DA167" i="1"/>
  <c r="DA192" i="1"/>
  <c r="DA195" i="1"/>
  <c r="DA198" i="1"/>
  <c r="DA201" i="1"/>
  <c r="DA203" i="1"/>
  <c r="DA223" i="1"/>
  <c r="DA206" i="1"/>
  <c r="DA208" i="1"/>
  <c r="DA230" i="1"/>
  <c r="DA239" i="1"/>
  <c r="DA242" i="1"/>
  <c r="DA258" i="1"/>
  <c r="DA260" i="1"/>
  <c r="DA263" i="1"/>
  <c r="DA265" i="1"/>
  <c r="DA268" i="1"/>
  <c r="DA271" i="1"/>
  <c r="DA273" i="1"/>
  <c r="DA276" i="1"/>
  <c r="DA283" i="1"/>
  <c r="DA295" i="1"/>
  <c r="DA298" i="1"/>
  <c r="DA304" i="1"/>
  <c r="DA307" i="1"/>
  <c r="DA301" i="1"/>
  <c r="DA311" i="1"/>
  <c r="DA323" i="1"/>
  <c r="DA347" i="1"/>
  <c r="DA350" i="1"/>
  <c r="DA338" i="1"/>
  <c r="DA353" i="1"/>
  <c r="DA378" i="1"/>
  <c r="DA382" i="1"/>
  <c r="DA384" i="1"/>
  <c r="DA393" i="1"/>
  <c r="DA396" i="1"/>
  <c r="DA400" i="1"/>
  <c r="DA403" i="1"/>
  <c r="DA408" i="1"/>
  <c r="DA412" i="1"/>
  <c r="DA418" i="1"/>
  <c r="DA419" i="1"/>
  <c r="DA422" i="1"/>
  <c r="DA426" i="1"/>
  <c r="DA432" i="1"/>
  <c r="DA434" i="1"/>
  <c r="DA437" i="1"/>
  <c r="DA445" i="1"/>
  <c r="DA444" i="1" s="1"/>
  <c r="DA450" i="1"/>
  <c r="DA460" i="1"/>
  <c r="DA462" i="1"/>
  <c r="DA468" i="1"/>
  <c r="DA471" i="1"/>
  <c r="DA474" i="1"/>
  <c r="CZ394" i="1"/>
  <c r="DD440" i="1"/>
  <c r="DD439" i="1" s="1"/>
  <c r="DD438" i="1" s="1"/>
  <c r="DC436" i="1"/>
  <c r="DC435" i="1" s="1"/>
  <c r="CX310" i="1"/>
  <c r="CX309" i="1" s="1"/>
  <c r="CZ473" i="1"/>
  <c r="CZ472" i="1" s="1"/>
  <c r="CY467" i="1"/>
  <c r="CY466" i="1" s="1"/>
  <c r="DD433" i="1"/>
  <c r="CX282" i="1"/>
  <c r="CX281" i="1" s="1"/>
  <c r="CZ436" i="1"/>
  <c r="CZ435" i="1" s="1"/>
  <c r="CY459" i="1"/>
  <c r="DC306" i="1"/>
  <c r="DC305" i="1" s="1"/>
  <c r="CU482" i="1"/>
  <c r="CT482" i="1"/>
  <c r="CV53" i="1"/>
  <c r="CT57" i="1"/>
  <c r="CV84" i="1"/>
  <c r="CV86" i="1"/>
  <c r="CT88" i="1"/>
  <c r="CT105" i="1"/>
  <c r="CU134" i="1"/>
  <c r="CU147" i="1"/>
  <c r="CU146" i="1" s="1"/>
  <c r="CU145" i="1" s="1"/>
  <c r="CT192" i="1"/>
  <c r="CV206" i="1"/>
  <c r="CV208" i="1"/>
  <c r="CU258" i="1"/>
  <c r="CU257" i="1" s="1"/>
  <c r="CV271" i="1"/>
  <c r="CV273" i="1"/>
  <c r="CV437" i="1"/>
  <c r="DD437" i="1" s="1"/>
  <c r="CT239" i="1"/>
  <c r="CT283" i="1"/>
  <c r="CT301" i="1"/>
  <c r="CT311" i="1"/>
  <c r="CT338" i="1"/>
  <c r="CT337" i="1" s="1"/>
  <c r="CT336" i="1" s="1"/>
  <c r="CT378" i="1"/>
  <c r="CT403" i="1"/>
  <c r="CT408" i="1"/>
  <c r="CT418" i="1"/>
  <c r="CT412" i="1"/>
  <c r="CT419" i="1"/>
  <c r="CT422" i="1"/>
  <c r="CT426" i="1"/>
  <c r="CT450" i="1"/>
  <c r="CU32" i="1"/>
  <c r="CU31" i="1" s="1"/>
  <c r="CU30" i="1" s="1"/>
  <c r="CU35" i="1"/>
  <c r="CU37" i="1"/>
  <c r="CU41" i="1"/>
  <c r="CU44" i="1"/>
  <c r="CU50" i="1"/>
  <c r="CU67" i="1"/>
  <c r="CU70" i="1"/>
  <c r="CU73" i="1"/>
  <c r="CU64" i="1"/>
  <c r="CU76" i="1"/>
  <c r="CU75" i="1" s="1"/>
  <c r="CU74" i="1" s="1"/>
  <c r="CU93" i="1"/>
  <c r="CU92" i="1" s="1"/>
  <c r="CU95" i="1"/>
  <c r="CU94" i="1" s="1"/>
  <c r="CU97" i="1"/>
  <c r="CU100" i="1"/>
  <c r="CU109" i="1"/>
  <c r="CU112" i="1"/>
  <c r="CU116" i="1"/>
  <c r="CU128" i="1"/>
  <c r="CU138" i="1"/>
  <c r="CU141" i="1"/>
  <c r="CU195" i="1"/>
  <c r="CU198" i="1"/>
  <c r="CU201" i="1"/>
  <c r="CU203" i="1"/>
  <c r="CU223" i="1"/>
  <c r="CU230" i="1"/>
  <c r="CU235" i="1"/>
  <c r="CU251" i="1"/>
  <c r="CU260" i="1"/>
  <c r="CU259" i="1" s="1"/>
  <c r="CU263" i="1"/>
  <c r="CU265" i="1"/>
  <c r="CU268" i="1"/>
  <c r="CU286" i="1"/>
  <c r="CU285" i="1" s="1"/>
  <c r="CU284" i="1" s="1"/>
  <c r="CU292" i="1"/>
  <c r="CU291" i="1" s="1"/>
  <c r="CU290" i="1" s="1"/>
  <c r="CU295" i="1"/>
  <c r="CU298" i="1"/>
  <c r="CU297" i="1" s="1"/>
  <c r="CU296" i="1" s="1"/>
  <c r="CU314" i="1"/>
  <c r="CU313" i="1" s="1"/>
  <c r="CU312" i="1" s="1"/>
  <c r="CU320" i="1"/>
  <c r="CU323" i="1"/>
  <c r="CU326" i="1"/>
  <c r="CU357" i="1"/>
  <c r="CU356" i="1" s="1"/>
  <c r="CU355" i="1" s="1"/>
  <c r="CU363" i="1"/>
  <c r="CU362" i="1" s="1"/>
  <c r="CU361" i="1" s="1"/>
  <c r="CU382" i="1"/>
  <c r="CU384" i="1"/>
  <c r="CU383" i="1" s="1"/>
  <c r="CU400" i="1"/>
  <c r="CU399" i="1" s="1"/>
  <c r="CU398" i="1"/>
  <c r="CU396" i="1"/>
  <c r="CU393" i="1"/>
  <c r="CU432" i="1"/>
  <c r="CU431" i="1" s="1"/>
  <c r="CU434" i="1"/>
  <c r="CU441" i="1"/>
  <c r="CU454" i="1"/>
  <c r="CU453" i="1" s="1"/>
  <c r="CU452" i="1" s="1"/>
  <c r="CU451" i="1" s="1"/>
  <c r="CU460" i="1"/>
  <c r="CU459" i="1" s="1"/>
  <c r="CU462" i="1"/>
  <c r="CU468" i="1"/>
  <c r="CU471" i="1"/>
  <c r="CU470" i="1" s="1"/>
  <c r="CU469" i="1" s="1"/>
  <c r="CV474" i="1"/>
  <c r="CV473" i="1" s="1"/>
  <c r="CV472" i="1" s="1"/>
  <c r="CS444" i="1"/>
  <c r="CS219" i="1"/>
  <c r="CS218" i="1" s="1"/>
  <c r="CS349" i="1"/>
  <c r="CS306" i="1"/>
  <c r="CS443" i="1"/>
  <c r="CS250" i="1"/>
  <c r="CS249" i="1" s="1"/>
  <c r="CS248" i="1" s="1"/>
  <c r="CS149" i="1"/>
  <c r="CS148" i="1" s="1"/>
  <c r="CS152" i="1"/>
  <c r="CS151" i="1" s="1"/>
  <c r="CS166" i="1"/>
  <c r="CS165" i="1" s="1"/>
  <c r="CS158" i="1" s="1"/>
  <c r="CS156" i="1"/>
  <c r="CS155" i="1" s="1"/>
  <c r="CS154" i="1" s="1"/>
  <c r="CS275" i="1"/>
  <c r="CS274" i="1" s="1"/>
  <c r="CS303" i="1"/>
  <c r="CS69" i="1"/>
  <c r="CS68" i="1" s="1"/>
  <c r="CS453" i="1"/>
  <c r="CS449" i="1"/>
  <c r="CS272" i="1"/>
  <c r="CS270" i="1"/>
  <c r="CS267" i="1"/>
  <c r="CS266" i="1" s="1"/>
  <c r="CS264" i="1"/>
  <c r="CS262" i="1"/>
  <c r="CS259" i="1"/>
  <c r="CS257" i="1"/>
  <c r="CS425" i="1"/>
  <c r="CS421" i="1"/>
  <c r="CS417" i="1"/>
  <c r="CS411" i="1"/>
  <c r="CS407" i="1"/>
  <c r="CS238" i="1"/>
  <c r="CS237" i="1" s="1"/>
  <c r="CS234" i="1"/>
  <c r="CS233" i="1" s="1"/>
  <c r="CS232" i="1" s="1"/>
  <c r="CS229" i="1"/>
  <c r="CS228" i="1" s="1"/>
  <c r="CS227" i="1" s="1"/>
  <c r="CS205" i="1"/>
  <c r="CS222" i="1"/>
  <c r="CS221" i="1" s="1"/>
  <c r="CS202" i="1"/>
  <c r="CS200" i="1"/>
  <c r="CS197" i="1"/>
  <c r="CS196" i="1" s="1"/>
  <c r="CS191" i="1"/>
  <c r="CS190" i="1" s="1"/>
  <c r="CS402" i="1"/>
  <c r="CS397" i="1"/>
  <c r="CS383" i="1"/>
  <c r="CS381" i="1"/>
  <c r="CS377" i="1"/>
  <c r="CS362" i="1"/>
  <c r="CS356" i="1"/>
  <c r="CS337" i="1"/>
  <c r="CS325" i="1"/>
  <c r="CS322" i="1"/>
  <c r="CS319" i="1"/>
  <c r="CS313" i="1"/>
  <c r="CS310" i="1"/>
  <c r="CS300" i="1"/>
  <c r="CS297" i="1"/>
  <c r="CS294" i="1"/>
  <c r="CS291" i="1"/>
  <c r="CS285" i="1"/>
  <c r="CS282" i="1"/>
  <c r="CS146" i="1"/>
  <c r="CS145" i="1" s="1"/>
  <c r="CS140" i="1"/>
  <c r="CS139" i="1" s="1"/>
  <c r="CS137" i="1"/>
  <c r="CS136" i="1" s="1"/>
  <c r="CS133" i="1"/>
  <c r="CS132" i="1" s="1"/>
  <c r="CS127" i="1"/>
  <c r="CS126" i="1" s="1"/>
  <c r="CS115" i="1"/>
  <c r="CS114" i="1" s="1"/>
  <c r="CS113" i="1" s="1"/>
  <c r="CS111" i="1"/>
  <c r="CS110" i="1" s="1"/>
  <c r="CS108" i="1"/>
  <c r="CS107" i="1" s="1"/>
  <c r="CS104" i="1"/>
  <c r="CS103" i="1" s="1"/>
  <c r="CS102" i="1" s="1"/>
  <c r="CS99" i="1"/>
  <c r="CS98" i="1" s="1"/>
  <c r="CS96" i="1"/>
  <c r="CS94" i="1"/>
  <c r="CS87" i="1"/>
  <c r="CS85" i="1"/>
  <c r="CS83" i="1"/>
  <c r="CS481" i="1" s="1"/>
  <c r="CS75" i="1"/>
  <c r="CS74" i="1" s="1"/>
  <c r="CS63" i="1"/>
  <c r="CS62" i="1" s="1"/>
  <c r="CS72" i="1"/>
  <c r="CS71" i="1" s="1"/>
  <c r="CS66" i="1"/>
  <c r="CS65" i="1" s="1"/>
  <c r="CS473" i="1"/>
  <c r="CS472" i="1" s="1"/>
  <c r="CS467" i="1"/>
  <c r="CS431" i="1"/>
  <c r="CS433" i="1"/>
  <c r="CS436" i="1"/>
  <c r="CS435" i="1" s="1"/>
  <c r="CS440" i="1"/>
  <c r="CS56" i="1"/>
  <c r="CS55" i="1" s="1"/>
  <c r="CS54" i="1" s="1"/>
  <c r="CS52" i="1"/>
  <c r="CS51" i="1" s="1"/>
  <c r="CS49" i="1"/>
  <c r="CS48" i="1" s="1"/>
  <c r="CS43" i="1"/>
  <c r="CS42" i="1" s="1"/>
  <c r="CS36" i="1"/>
  <c r="CS461" i="1"/>
  <c r="CS31" i="1"/>
  <c r="CS30" i="1" s="1"/>
  <c r="CS40" i="1"/>
  <c r="CS92" i="1"/>
  <c r="CS34" i="1"/>
  <c r="CS470" i="1"/>
  <c r="CS469" i="1" s="1"/>
  <c r="CS395" i="1"/>
  <c r="CS207" i="1"/>
  <c r="CS352" i="1"/>
  <c r="CS241" i="1"/>
  <c r="CS240" i="1" s="1"/>
  <c r="CS399" i="1"/>
  <c r="CS213" i="1"/>
  <c r="CS212" i="1" s="1"/>
  <c r="CS459" i="1"/>
  <c r="CS392" i="1"/>
  <c r="CS194" i="1"/>
  <c r="CS193" i="1" s="1"/>
  <c r="CS210" i="1"/>
  <c r="CS209" i="1" s="1"/>
  <c r="CS346" i="1"/>
  <c r="CV477" i="1"/>
  <c r="CU43" i="1"/>
  <c r="CU42" i="1" s="1"/>
  <c r="CU197" i="1"/>
  <c r="CU196" i="1" s="1"/>
  <c r="CZ385" i="1" l="1"/>
  <c r="DC320" i="1"/>
  <c r="DK320" i="1" s="1"/>
  <c r="DS320" i="1" s="1"/>
  <c r="DB426" i="1"/>
  <c r="DB425" i="1" s="1"/>
  <c r="DB424" i="1" s="1"/>
  <c r="CS135" i="1"/>
  <c r="DA326" i="1"/>
  <c r="CX135" i="1"/>
  <c r="DC337" i="1"/>
  <c r="DC336" i="1" s="1"/>
  <c r="DC112" i="1"/>
  <c r="CT135" i="1"/>
  <c r="CZ135" i="1"/>
  <c r="CV135" i="1"/>
  <c r="CW135" i="1"/>
  <c r="DC128" i="1"/>
  <c r="DD86" i="1"/>
  <c r="DD85" i="1" s="1"/>
  <c r="CW331" i="1"/>
  <c r="CW330" i="1" s="1"/>
  <c r="DB192" i="1"/>
  <c r="DJ192" i="1" s="1"/>
  <c r="DB57" i="1"/>
  <c r="DB56" i="1" s="1"/>
  <c r="DB55" i="1" s="1"/>
  <c r="DB54" i="1" s="1"/>
  <c r="CU409" i="1"/>
  <c r="CZ199" i="1"/>
  <c r="CZ380" i="1"/>
  <c r="CZ379" i="1" s="1"/>
  <c r="CT204" i="1"/>
  <c r="CZ458" i="1"/>
  <c r="CZ457" i="1" s="1"/>
  <c r="CZ456" i="1" s="1"/>
  <c r="CZ455" i="1" s="1"/>
  <c r="CU446" i="1"/>
  <c r="DC268" i="1"/>
  <c r="DC267" i="1" s="1"/>
  <c r="DC266" i="1" s="1"/>
  <c r="CW285" i="1"/>
  <c r="CW284" i="1" s="1"/>
  <c r="DA357" i="1"/>
  <c r="DA356" i="1" s="1"/>
  <c r="DA355" i="1" s="1"/>
  <c r="CZ256" i="1"/>
  <c r="CS243" i="1"/>
  <c r="DC198" i="1"/>
  <c r="CV354" i="1"/>
  <c r="CV430" i="1"/>
  <c r="CU204" i="1"/>
  <c r="CV409" i="1"/>
  <c r="CU354" i="1"/>
  <c r="DC73" i="1"/>
  <c r="DC72" i="1" s="1"/>
  <c r="DC71" i="1" s="1"/>
  <c r="DC223" i="1"/>
  <c r="DC222" i="1" s="1"/>
  <c r="DC221" i="1" s="1"/>
  <c r="CV256" i="1"/>
  <c r="CV261" i="1"/>
  <c r="CX33" i="1"/>
  <c r="DD84" i="1"/>
  <c r="CW125" i="1"/>
  <c r="CT33" i="1"/>
  <c r="CT9" i="1" s="1"/>
  <c r="CT199" i="1"/>
  <c r="CZ354" i="1"/>
  <c r="CT125" i="1"/>
  <c r="CT124" i="1" s="1"/>
  <c r="CX354" i="1"/>
  <c r="CS125" i="1"/>
  <c r="CZ125" i="1"/>
  <c r="CX125" i="1"/>
  <c r="CV125" i="1"/>
  <c r="CS33" i="1"/>
  <c r="CS9" i="1" s="1"/>
  <c r="CV117" i="1"/>
  <c r="CT106" i="1"/>
  <c r="CX261" i="1"/>
  <c r="CX269" i="1"/>
  <c r="DC35" i="1"/>
  <c r="DC34" i="1" s="1"/>
  <c r="DC319" i="1"/>
  <c r="DC318" i="1" s="1"/>
  <c r="DC141" i="1"/>
  <c r="DC140" i="1" s="1"/>
  <c r="DC139" i="1" s="1"/>
  <c r="DD337" i="1"/>
  <c r="DD336" i="1" s="1"/>
  <c r="CX421" i="1"/>
  <c r="CX420" i="1" s="1"/>
  <c r="DA314" i="1"/>
  <c r="DI314" i="1" s="1"/>
  <c r="DI313" i="1" s="1"/>
  <c r="DI312" i="1" s="1"/>
  <c r="DB207" i="1"/>
  <c r="CX117" i="1"/>
  <c r="CV33" i="1"/>
  <c r="CW409" i="1"/>
  <c r="CZ33" i="1"/>
  <c r="DC396" i="1"/>
  <c r="DC395" i="1" s="1"/>
  <c r="DB303" i="1"/>
  <c r="DB302" i="1" s="1"/>
  <c r="DB319" i="1"/>
  <c r="DB318" i="1" s="1"/>
  <c r="DD75" i="1"/>
  <c r="DD74" i="1" s="1"/>
  <c r="DB200" i="1"/>
  <c r="DB199" i="1" s="1"/>
  <c r="DA292" i="1"/>
  <c r="DI292" i="1" s="1"/>
  <c r="CW291" i="1"/>
  <c r="CW290" i="1" s="1"/>
  <c r="CW33" i="1"/>
  <c r="CW9" i="1" s="1"/>
  <c r="CZ106" i="1"/>
  <c r="CZ409" i="1"/>
  <c r="CY409" i="1"/>
  <c r="CQ469" i="1"/>
  <c r="CR469" i="1"/>
  <c r="CQ431" i="1"/>
  <c r="CR431" i="1"/>
  <c r="CS284" i="1"/>
  <c r="CR285" i="1"/>
  <c r="CQ285" i="1"/>
  <c r="CS299" i="1"/>
  <c r="CQ300" i="1"/>
  <c r="CR300" i="1"/>
  <c r="CS321" i="1"/>
  <c r="CQ322" i="1"/>
  <c r="CR322" i="1"/>
  <c r="CS361" i="1"/>
  <c r="CQ362" i="1"/>
  <c r="CR362" i="1"/>
  <c r="CQ397" i="1"/>
  <c r="CR397" i="1"/>
  <c r="CS406" i="1"/>
  <c r="CQ407" i="1"/>
  <c r="CR407" i="1"/>
  <c r="CR472" i="1"/>
  <c r="CQ472" i="1"/>
  <c r="CS345" i="1"/>
  <c r="CQ346" i="1"/>
  <c r="CR346" i="1"/>
  <c r="CR399" i="1"/>
  <c r="CQ399" i="1"/>
  <c r="CR395" i="1"/>
  <c r="CQ395" i="1"/>
  <c r="CS439" i="1"/>
  <c r="CQ440" i="1"/>
  <c r="CR440" i="1"/>
  <c r="CS466" i="1"/>
  <c r="CQ467" i="1"/>
  <c r="CR467" i="1"/>
  <c r="CS290" i="1"/>
  <c r="CR291" i="1"/>
  <c r="CQ291" i="1"/>
  <c r="CS309" i="1"/>
  <c r="CQ310" i="1"/>
  <c r="CR310" i="1"/>
  <c r="CS324" i="1"/>
  <c r="CR325" i="1"/>
  <c r="CQ325" i="1"/>
  <c r="CS376" i="1"/>
  <c r="CQ377" i="1"/>
  <c r="CR377" i="1"/>
  <c r="CS401" i="1"/>
  <c r="CR402" i="1"/>
  <c r="CQ402" i="1"/>
  <c r="CS410" i="1"/>
  <c r="CR411" i="1"/>
  <c r="CQ411" i="1"/>
  <c r="CS424" i="1"/>
  <c r="CQ425" i="1"/>
  <c r="CR425" i="1"/>
  <c r="CS442" i="1"/>
  <c r="CQ443" i="1"/>
  <c r="CR443" i="1"/>
  <c r="CQ444" i="1"/>
  <c r="CR444" i="1"/>
  <c r="CV458" i="1"/>
  <c r="CV457" i="1" s="1"/>
  <c r="CV456" i="1" s="1"/>
  <c r="CV455" i="1" s="1"/>
  <c r="CW440" i="1"/>
  <c r="CW439" i="1" s="1"/>
  <c r="CW438" i="1" s="1"/>
  <c r="CQ435" i="1"/>
  <c r="CR435" i="1"/>
  <c r="CS391" i="1"/>
  <c r="CQ392" i="1"/>
  <c r="CR392" i="1"/>
  <c r="CQ470" i="1"/>
  <c r="CR470" i="1"/>
  <c r="CQ436" i="1"/>
  <c r="CR436" i="1"/>
  <c r="CQ473" i="1"/>
  <c r="CR473" i="1"/>
  <c r="CS293" i="1"/>
  <c r="CQ294" i="1"/>
  <c r="CR294" i="1"/>
  <c r="CS312" i="1"/>
  <c r="CQ313" i="1"/>
  <c r="CR313" i="1"/>
  <c r="CS336" i="1"/>
  <c r="CQ337" i="1"/>
  <c r="CR337" i="1"/>
  <c r="CQ381" i="1"/>
  <c r="CR381" i="1"/>
  <c r="CS416" i="1"/>
  <c r="CQ417" i="1"/>
  <c r="CR417" i="1"/>
  <c r="CS448" i="1"/>
  <c r="CR449" i="1"/>
  <c r="CQ449" i="1"/>
  <c r="CS305" i="1"/>
  <c r="CQ306" i="1"/>
  <c r="CR306" i="1"/>
  <c r="CS333" i="1"/>
  <c r="CR334" i="1"/>
  <c r="CQ334" i="1"/>
  <c r="CQ459" i="1"/>
  <c r="CR459" i="1"/>
  <c r="CS351" i="1"/>
  <c r="CQ352" i="1"/>
  <c r="CR352" i="1"/>
  <c r="CQ461" i="1"/>
  <c r="CR461" i="1"/>
  <c r="CQ433" i="1"/>
  <c r="CR433" i="1"/>
  <c r="CS281" i="1"/>
  <c r="CQ282" i="1"/>
  <c r="CR282" i="1"/>
  <c r="CS318" i="1"/>
  <c r="CR319" i="1"/>
  <c r="CQ319" i="1"/>
  <c r="CS355" i="1"/>
  <c r="CQ356" i="1"/>
  <c r="CR356" i="1"/>
  <c r="CQ383" i="1"/>
  <c r="CR383" i="1"/>
  <c r="CS420" i="1"/>
  <c r="CQ421" i="1"/>
  <c r="CR421" i="1"/>
  <c r="CS452" i="1"/>
  <c r="CQ453" i="1"/>
  <c r="CR453" i="1"/>
  <c r="CS348" i="1"/>
  <c r="CR349" i="1"/>
  <c r="CQ349" i="1"/>
  <c r="CT261" i="1"/>
  <c r="CS330" i="1"/>
  <c r="CR331" i="1"/>
  <c r="CQ331" i="1"/>
  <c r="DB250" i="1"/>
  <c r="DB249" i="1" s="1"/>
  <c r="DB248" i="1" s="1"/>
  <c r="CS296" i="1"/>
  <c r="CQ297" i="1"/>
  <c r="CR297" i="1"/>
  <c r="CS302" i="1"/>
  <c r="CQ303" i="1"/>
  <c r="CR303" i="1"/>
  <c r="CY204" i="1"/>
  <c r="CX465" i="1"/>
  <c r="CX464" i="1" s="1"/>
  <c r="CX463" i="1" s="1"/>
  <c r="CX458" i="1"/>
  <c r="CX457" i="1" s="1"/>
  <c r="CX456" i="1" s="1"/>
  <c r="CX455" i="1" s="1"/>
  <c r="DC460" i="1"/>
  <c r="DK460" i="1" s="1"/>
  <c r="DK459" i="1" s="1"/>
  <c r="CU229" i="1"/>
  <c r="CU228" i="1" s="1"/>
  <c r="CU227" i="1" s="1"/>
  <c r="DC100" i="1"/>
  <c r="DC99" i="1" s="1"/>
  <c r="DC98" i="1" s="1"/>
  <c r="CU99" i="1"/>
  <c r="CU98" i="1" s="1"/>
  <c r="DC67" i="1"/>
  <c r="DC66" i="1" s="1"/>
  <c r="DC65" i="1" s="1"/>
  <c r="CU66" i="1"/>
  <c r="CU65" i="1" s="1"/>
  <c r="CT425" i="1"/>
  <c r="CT424" i="1" s="1"/>
  <c r="DB301" i="1"/>
  <c r="DJ301" i="1" s="1"/>
  <c r="DR301" i="1" s="1"/>
  <c r="DR300" i="1" s="1"/>
  <c r="DR299" i="1" s="1"/>
  <c r="DC56" i="1"/>
  <c r="DC55" i="1" s="1"/>
  <c r="DC54" i="1" s="1"/>
  <c r="DB75" i="1"/>
  <c r="DB74" i="1" s="1"/>
  <c r="DB156" i="1"/>
  <c r="DB155" i="1" s="1"/>
  <c r="DB154" i="1" s="1"/>
  <c r="DD474" i="1"/>
  <c r="DD473" i="1" s="1"/>
  <c r="DD472" i="1" s="1"/>
  <c r="DC432" i="1"/>
  <c r="DK432" i="1" s="1"/>
  <c r="DK431" i="1" s="1"/>
  <c r="CU127" i="1"/>
  <c r="CU126" i="1" s="1"/>
  <c r="DC76" i="1"/>
  <c r="DC75" i="1" s="1"/>
  <c r="DC74" i="1" s="1"/>
  <c r="DC37" i="1"/>
  <c r="DC36" i="1" s="1"/>
  <c r="CU36" i="1"/>
  <c r="DB403" i="1"/>
  <c r="DJ403" i="1" s="1"/>
  <c r="DJ402" i="1" s="1"/>
  <c r="DJ401" i="1" s="1"/>
  <c r="CT402" i="1"/>
  <c r="CT401" i="1" s="1"/>
  <c r="DB239" i="1"/>
  <c r="DJ239" i="1" s="1"/>
  <c r="DJ238" i="1" s="1"/>
  <c r="DJ237" i="1" s="1"/>
  <c r="CT300" i="1"/>
  <c r="CT299" i="1" s="1"/>
  <c r="DC357" i="1"/>
  <c r="DC356" i="1" s="1"/>
  <c r="DC355" i="1" s="1"/>
  <c r="DB433" i="1"/>
  <c r="DB430" i="1" s="1"/>
  <c r="DB429" i="1" s="1"/>
  <c r="CV85" i="1"/>
  <c r="DJ350" i="1"/>
  <c r="DR350" i="1" s="1"/>
  <c r="DR349" i="1" s="1"/>
  <c r="DR348" i="1" s="1"/>
  <c r="DB349" i="1"/>
  <c r="DB348" i="1" s="1"/>
  <c r="DL320" i="1"/>
  <c r="DT320" i="1" s="1"/>
  <c r="DT319" i="1" s="1"/>
  <c r="DT318" i="1" s="1"/>
  <c r="DD319" i="1"/>
  <c r="DD318" i="1" s="1"/>
  <c r="DC323" i="1"/>
  <c r="DK323" i="1" s="1"/>
  <c r="DK322" i="1" s="1"/>
  <c r="DK321" i="1" s="1"/>
  <c r="DB418" i="1"/>
  <c r="DJ418" i="1" s="1"/>
  <c r="CT238" i="1"/>
  <c r="CT237" i="1" s="1"/>
  <c r="CT236" i="1" s="1"/>
  <c r="DC230" i="1"/>
  <c r="DK230" i="1" s="1"/>
  <c r="DK229" i="1" s="1"/>
  <c r="DK228" i="1" s="1"/>
  <c r="DK227" i="1" s="1"/>
  <c r="DC400" i="1"/>
  <c r="DK400" i="1" s="1"/>
  <c r="DK399" i="1" s="1"/>
  <c r="CT269" i="1"/>
  <c r="CY349" i="1"/>
  <c r="CY348" i="1" s="1"/>
  <c r="CY461" i="1"/>
  <c r="CY458" i="1" s="1"/>
  <c r="CY457" i="1" s="1"/>
  <c r="CY456" i="1" s="1"/>
  <c r="CY455" i="1" s="1"/>
  <c r="DC243" i="1"/>
  <c r="CT256" i="1"/>
  <c r="CW380" i="1"/>
  <c r="CW379" i="1" s="1"/>
  <c r="CW397" i="1"/>
  <c r="CW394" i="1" s="1"/>
  <c r="CW385" i="1" s="1"/>
  <c r="CT430" i="1"/>
  <c r="CT429" i="1" s="1"/>
  <c r="CT428" i="1" s="1"/>
  <c r="DA335" i="1"/>
  <c r="DI335" i="1" s="1"/>
  <c r="DI334" i="1" s="1"/>
  <c r="DI333" i="1" s="1"/>
  <c r="CW269" i="1"/>
  <c r="CY398" i="1"/>
  <c r="CY397" i="1" s="1"/>
  <c r="CY363" i="1"/>
  <c r="DC363" i="1" s="1"/>
  <c r="CY314" i="1"/>
  <c r="CY313" i="1" s="1"/>
  <c r="CY312" i="1" s="1"/>
  <c r="CW313" i="1"/>
  <c r="CW312" i="1" s="1"/>
  <c r="DC350" i="1"/>
  <c r="DC349" i="1" s="1"/>
  <c r="DC348" i="1" s="1"/>
  <c r="CW362" i="1"/>
  <c r="CW361" i="1" s="1"/>
  <c r="CW354" i="1" s="1"/>
  <c r="DK128" i="1"/>
  <c r="DK127" i="1" s="1"/>
  <c r="DK126" i="1" s="1"/>
  <c r="DJ57" i="1"/>
  <c r="DC260" i="1"/>
  <c r="DC259" i="1" s="1"/>
  <c r="DB105" i="1"/>
  <c r="DJ105" i="1" s="1"/>
  <c r="DJ104" i="1" s="1"/>
  <c r="DJ103" i="1" s="1"/>
  <c r="DJ102" i="1" s="1"/>
  <c r="CT58" i="1"/>
  <c r="DJ37" i="1"/>
  <c r="DJ41" i="1"/>
  <c r="DJ40" i="1" s="1"/>
  <c r="DJ44" i="1"/>
  <c r="DJ43" i="1" s="1"/>
  <c r="DJ42" i="1" s="1"/>
  <c r="DJ53" i="1"/>
  <c r="DJ52" i="1" s="1"/>
  <c r="DJ51" i="1" s="1"/>
  <c r="DJ70" i="1"/>
  <c r="DJ69" i="1" s="1"/>
  <c r="DJ68" i="1" s="1"/>
  <c r="DJ64" i="1"/>
  <c r="DJ63" i="1" s="1"/>
  <c r="DJ62" i="1" s="1"/>
  <c r="DJ84" i="1"/>
  <c r="DJ116" i="1"/>
  <c r="DJ115" i="1" s="1"/>
  <c r="DJ114" i="1" s="1"/>
  <c r="DJ113" i="1" s="1"/>
  <c r="DJ134" i="1"/>
  <c r="DJ133" i="1" s="1"/>
  <c r="DJ132" i="1" s="1"/>
  <c r="DJ150" i="1"/>
  <c r="DJ149" i="1" s="1"/>
  <c r="DJ148" i="1" s="1"/>
  <c r="DL157" i="1"/>
  <c r="DL156" i="1" s="1"/>
  <c r="DL155" i="1" s="1"/>
  <c r="DL154" i="1" s="1"/>
  <c r="DK167" i="1"/>
  <c r="DK166" i="1" s="1"/>
  <c r="DK165" i="1" s="1"/>
  <c r="DK158" i="1" s="1"/>
  <c r="DD194" i="1"/>
  <c r="DD193" i="1" s="1"/>
  <c r="DD200" i="1"/>
  <c r="DD222" i="1"/>
  <c r="DD221" i="1" s="1"/>
  <c r="DB210" i="1"/>
  <c r="DB209" i="1" s="1"/>
  <c r="DC219" i="1"/>
  <c r="DC218" i="1" s="1"/>
  <c r="DL235" i="1"/>
  <c r="DL234" i="1" s="1"/>
  <c r="DL233" i="1" s="1"/>
  <c r="DL232" i="1" s="1"/>
  <c r="DJ242" i="1"/>
  <c r="DJ241" i="1" s="1"/>
  <c r="DJ240" i="1" s="1"/>
  <c r="CX106" i="1"/>
  <c r="CX238" i="1"/>
  <c r="CX237" i="1" s="1"/>
  <c r="CZ270" i="1"/>
  <c r="DJ372" i="1"/>
  <c r="DJ371" i="1" s="1"/>
  <c r="DJ370" i="1" s="1"/>
  <c r="DL332" i="1"/>
  <c r="DL331" i="1" s="1"/>
  <c r="DL330" i="1" s="1"/>
  <c r="CY262" i="1"/>
  <c r="CY133" i="1"/>
  <c r="CY132" i="1" s="1"/>
  <c r="CY94" i="1"/>
  <c r="CY66" i="1"/>
  <c r="CY65" i="1" s="1"/>
  <c r="CY31" i="1"/>
  <c r="CY30" i="1" s="1"/>
  <c r="CW219" i="1"/>
  <c r="CW218" i="1" s="1"/>
  <c r="CY383" i="1"/>
  <c r="CY399" i="1"/>
  <c r="CY72" i="1"/>
  <c r="CY71" i="1" s="1"/>
  <c r="DK73" i="1"/>
  <c r="DK72" i="1" s="1"/>
  <c r="DK71" i="1" s="1"/>
  <c r="DL84" i="1"/>
  <c r="DL83" i="1" s="1"/>
  <c r="DC471" i="1"/>
  <c r="DC454" i="1"/>
  <c r="DC393" i="1"/>
  <c r="DK393" i="1" s="1"/>
  <c r="DK392" i="1" s="1"/>
  <c r="DK391" i="1" s="1"/>
  <c r="CU267" i="1"/>
  <c r="CU266" i="1" s="1"/>
  <c r="DC116" i="1"/>
  <c r="CU96" i="1"/>
  <c r="CU91" i="1" s="1"/>
  <c r="DC64" i="1"/>
  <c r="DC63" i="1" s="1"/>
  <c r="DC62" i="1" s="1"/>
  <c r="CU49" i="1"/>
  <c r="CU48" i="1" s="1"/>
  <c r="CT411" i="1"/>
  <c r="CT410" i="1" s="1"/>
  <c r="DB378" i="1"/>
  <c r="DJ378" i="1" s="1"/>
  <c r="DJ377" i="1" s="1"/>
  <c r="DJ376" i="1" s="1"/>
  <c r="CT282" i="1"/>
  <c r="CT281" i="1" s="1"/>
  <c r="CV436" i="1"/>
  <c r="CV435" i="1" s="1"/>
  <c r="CU133" i="1"/>
  <c r="CU132" i="1" s="1"/>
  <c r="CT87" i="1"/>
  <c r="CT82" i="1" s="1"/>
  <c r="CT81" i="1" s="1"/>
  <c r="CT80" i="1" s="1"/>
  <c r="DL32" i="1"/>
  <c r="DL31" i="1" s="1"/>
  <c r="DL30" i="1" s="1"/>
  <c r="DD66" i="1"/>
  <c r="DD65" i="1" s="1"/>
  <c r="DL93" i="1"/>
  <c r="DL92" i="1" s="1"/>
  <c r="DL97" i="1"/>
  <c r="DL96" i="1" s="1"/>
  <c r="DL105" i="1"/>
  <c r="DL104" i="1" s="1"/>
  <c r="DL103" i="1" s="1"/>
  <c r="DL102" i="1" s="1"/>
  <c r="DL112" i="1"/>
  <c r="DL111" i="1" s="1"/>
  <c r="DL110" i="1" s="1"/>
  <c r="DL128" i="1"/>
  <c r="DL127" i="1" s="1"/>
  <c r="DL126" i="1" s="1"/>
  <c r="DL147" i="1"/>
  <c r="DL153" i="1"/>
  <c r="DL152" i="1" s="1"/>
  <c r="DL151" i="1" s="1"/>
  <c r="DD213" i="1"/>
  <c r="DD212" i="1" s="1"/>
  <c r="DB219" i="1"/>
  <c r="DB218" i="1" s="1"/>
  <c r="DJ235" i="1"/>
  <c r="DJ234" i="1" s="1"/>
  <c r="DJ233" i="1" s="1"/>
  <c r="DJ232" i="1" s="1"/>
  <c r="CZ83" i="1"/>
  <c r="CZ481" i="1" s="1"/>
  <c r="DK335" i="1"/>
  <c r="DK334" i="1" s="1"/>
  <c r="DK333" i="1" s="1"/>
  <c r="DK332" i="1"/>
  <c r="DK331" i="1" s="1"/>
  <c r="DK330" i="1" s="1"/>
  <c r="CY267" i="1"/>
  <c r="CY266" i="1" s="1"/>
  <c r="CY264" i="1"/>
  <c r="CY146" i="1"/>
  <c r="CY145" i="1" s="1"/>
  <c r="CY127" i="1"/>
  <c r="CY126" i="1" s="1"/>
  <c r="CY92" i="1"/>
  <c r="CY75" i="1"/>
  <c r="CY74" i="1" s="1"/>
  <c r="CY49" i="1"/>
  <c r="CY48" i="1" s="1"/>
  <c r="CY40" i="1"/>
  <c r="CY381" i="1"/>
  <c r="CY294" i="1"/>
  <c r="CY293" i="1" s="1"/>
  <c r="CY453" i="1"/>
  <c r="CY452" i="1" s="1"/>
  <c r="CY451" i="1" s="1"/>
  <c r="CY446" i="1" s="1"/>
  <c r="CY36" i="1"/>
  <c r="DL86" i="1"/>
  <c r="DL85" i="1" s="1"/>
  <c r="CU72" i="1"/>
  <c r="CU71" i="1" s="1"/>
  <c r="DJ35" i="1"/>
  <c r="DJ34" i="1" s="1"/>
  <c r="DJ50" i="1"/>
  <c r="DK57" i="1"/>
  <c r="DK56" i="1" s="1"/>
  <c r="DK55" i="1" s="1"/>
  <c r="DK54" i="1" s="1"/>
  <c r="DJ67" i="1"/>
  <c r="DJ66" i="1" s="1"/>
  <c r="DJ65" i="1" s="1"/>
  <c r="DJ73" i="1"/>
  <c r="DJ72" i="1" s="1"/>
  <c r="DJ71" i="1" s="1"/>
  <c r="DJ76" i="1"/>
  <c r="DJ75" i="1" s="1"/>
  <c r="DJ74" i="1" s="1"/>
  <c r="DJ86" i="1"/>
  <c r="DJ85" i="1" s="1"/>
  <c r="DJ93" i="1"/>
  <c r="DJ92" i="1" s="1"/>
  <c r="DJ97" i="1"/>
  <c r="DK105" i="1"/>
  <c r="DK104" i="1" s="1"/>
  <c r="DK103" i="1" s="1"/>
  <c r="DK102" i="1" s="1"/>
  <c r="DJ112" i="1"/>
  <c r="DJ111" i="1" s="1"/>
  <c r="DJ110" i="1" s="1"/>
  <c r="DJ128" i="1"/>
  <c r="DB137" i="1"/>
  <c r="DB136" i="1" s="1"/>
  <c r="DJ147" i="1"/>
  <c r="DJ146" i="1" s="1"/>
  <c r="DJ145" i="1" s="1"/>
  <c r="DL150" i="1"/>
  <c r="DL149" i="1" s="1"/>
  <c r="DL148" i="1" s="1"/>
  <c r="DJ157" i="1"/>
  <c r="DD191" i="1"/>
  <c r="DD190" i="1" s="1"/>
  <c r="DD202" i="1"/>
  <c r="DC205" i="1"/>
  <c r="DC204" i="1" s="1"/>
  <c r="DD210" i="1"/>
  <c r="DD209" i="1" s="1"/>
  <c r="DC213" i="1"/>
  <c r="DC212" i="1" s="1"/>
  <c r="DJ251" i="1"/>
  <c r="DJ250" i="1" s="1"/>
  <c r="DJ249" i="1" s="1"/>
  <c r="DJ248" i="1" s="1"/>
  <c r="DL239" i="1"/>
  <c r="DL238" i="1" s="1"/>
  <c r="DL237" i="1" s="1"/>
  <c r="CZ272" i="1"/>
  <c r="CX380" i="1"/>
  <c r="CX379" i="1" s="1"/>
  <c r="CX425" i="1"/>
  <c r="CX424" i="1" s="1"/>
  <c r="CX449" i="1"/>
  <c r="CX448" i="1" s="1"/>
  <c r="CX447" i="1" s="1"/>
  <c r="CX446" i="1" s="1"/>
  <c r="DJ335" i="1"/>
  <c r="DJ334" i="1" s="1"/>
  <c r="DJ333" i="1" s="1"/>
  <c r="DJ332" i="1"/>
  <c r="DJ331" i="1" s="1"/>
  <c r="DJ330" i="1" s="1"/>
  <c r="CY259" i="1"/>
  <c r="CY99" i="1"/>
  <c r="CY98" i="1" s="1"/>
  <c r="CY63" i="1"/>
  <c r="CY62" i="1" s="1"/>
  <c r="CY43" i="1"/>
  <c r="CY42" i="1" s="1"/>
  <c r="CY34" i="1"/>
  <c r="CY395" i="1"/>
  <c r="CY356" i="1"/>
  <c r="CY355" i="1" s="1"/>
  <c r="CY108" i="1"/>
  <c r="CY107" i="1" s="1"/>
  <c r="CY440" i="1"/>
  <c r="CY439" i="1" s="1"/>
  <c r="CY438" i="1" s="1"/>
  <c r="CY250" i="1"/>
  <c r="CY249" i="1" s="1"/>
  <c r="CY248" i="1" s="1"/>
  <c r="DC127" i="1"/>
  <c r="DC126" i="1" s="1"/>
  <c r="DK112" i="1"/>
  <c r="DK111" i="1" s="1"/>
  <c r="DK110" i="1" s="1"/>
  <c r="CU461" i="1"/>
  <c r="CU458" i="1" s="1"/>
  <c r="CU457" i="1" s="1"/>
  <c r="CU456" i="1" s="1"/>
  <c r="CU455" i="1" s="1"/>
  <c r="DC434" i="1"/>
  <c r="DK434" i="1" s="1"/>
  <c r="DK433" i="1" s="1"/>
  <c r="CU397" i="1"/>
  <c r="CU262" i="1"/>
  <c r="DC235" i="1"/>
  <c r="CU108" i="1"/>
  <c r="CU107" i="1" s="1"/>
  <c r="DC93" i="1"/>
  <c r="DK93" i="1" s="1"/>
  <c r="DK92" i="1" s="1"/>
  <c r="CU40" i="1"/>
  <c r="DB450" i="1"/>
  <c r="DB449" i="1" s="1"/>
  <c r="DB448" i="1" s="1"/>
  <c r="DB447" i="1" s="1"/>
  <c r="CT421" i="1"/>
  <c r="CT420" i="1" s="1"/>
  <c r="DB408" i="1"/>
  <c r="DB407" i="1" s="1"/>
  <c r="DB406" i="1" s="1"/>
  <c r="DB405" i="1" s="1"/>
  <c r="CT310" i="1"/>
  <c r="CT309" i="1" s="1"/>
  <c r="CT308" i="1" s="1"/>
  <c r="CV83" i="1"/>
  <c r="CV481" i="1" s="1"/>
  <c r="DL37" i="1"/>
  <c r="DL36" i="1" s="1"/>
  <c r="DL41" i="1"/>
  <c r="DL40" i="1" s="1"/>
  <c r="DL44" i="1"/>
  <c r="DL43" i="1" s="1"/>
  <c r="DL42" i="1" s="1"/>
  <c r="DK53" i="1"/>
  <c r="DL70" i="1"/>
  <c r="DL69" i="1" s="1"/>
  <c r="DL68" i="1" s="1"/>
  <c r="DL64" i="1"/>
  <c r="DK84" i="1"/>
  <c r="DK83" i="1" s="1"/>
  <c r="DL88" i="1"/>
  <c r="DL87" i="1" s="1"/>
  <c r="DL95" i="1"/>
  <c r="DL94" i="1" s="1"/>
  <c r="DL100" i="1"/>
  <c r="DL109" i="1"/>
  <c r="DL108" i="1" s="1"/>
  <c r="DL107" i="1" s="1"/>
  <c r="DL116" i="1"/>
  <c r="DL115" i="1" s="1"/>
  <c r="DL114" i="1" s="1"/>
  <c r="DL113" i="1" s="1"/>
  <c r="DJ153" i="1"/>
  <c r="DL167" i="1"/>
  <c r="DL166" i="1" s="1"/>
  <c r="DL165" i="1" s="1"/>
  <c r="DL158" i="1" s="1"/>
  <c r="DB197" i="1"/>
  <c r="DB196" i="1" s="1"/>
  <c r="DD219" i="1"/>
  <c r="DD218" i="1" s="1"/>
  <c r="DJ230" i="1"/>
  <c r="DK242" i="1"/>
  <c r="DK241" i="1" s="1"/>
  <c r="DK240" i="1" s="1"/>
  <c r="DK239" i="1"/>
  <c r="DK238" i="1" s="1"/>
  <c r="DK237" i="1" s="1"/>
  <c r="CZ85" i="1"/>
  <c r="CX104" i="1"/>
  <c r="CX103" i="1" s="1"/>
  <c r="CX102" i="1" s="1"/>
  <c r="CX402" i="1"/>
  <c r="CX401" i="1" s="1"/>
  <c r="CX411" i="1"/>
  <c r="CX410" i="1" s="1"/>
  <c r="DK372" i="1"/>
  <c r="DK371" i="1" s="1"/>
  <c r="DK370" i="1" s="1"/>
  <c r="CY257" i="1"/>
  <c r="CY96" i="1"/>
  <c r="CY115" i="1"/>
  <c r="CY114" i="1" s="1"/>
  <c r="CY113" i="1" s="1"/>
  <c r="CY69" i="1"/>
  <c r="CY68" i="1" s="1"/>
  <c r="CY229" i="1"/>
  <c r="CY228" i="1" s="1"/>
  <c r="CY227" i="1" s="1"/>
  <c r="CY392" i="1"/>
  <c r="CY391" i="1" s="1"/>
  <c r="CY111" i="1"/>
  <c r="CY110" i="1" s="1"/>
  <c r="CY234" i="1"/>
  <c r="CY233" i="1" s="1"/>
  <c r="CY232" i="1" s="1"/>
  <c r="DL437" i="1"/>
  <c r="DL436" i="1" s="1"/>
  <c r="DL435" i="1" s="1"/>
  <c r="DK474" i="1"/>
  <c r="DK473" i="1" s="1"/>
  <c r="DK472" i="1" s="1"/>
  <c r="DL468" i="1"/>
  <c r="DL467" i="1" s="1"/>
  <c r="DL466" i="1" s="1"/>
  <c r="DL460" i="1"/>
  <c r="DL450" i="1"/>
  <c r="DL449" i="1" s="1"/>
  <c r="DL448" i="1" s="1"/>
  <c r="DL447" i="1" s="1"/>
  <c r="DJ445" i="1"/>
  <c r="DJ443" i="1" s="1"/>
  <c r="DJ442" i="1" s="1"/>
  <c r="DJ437" i="1"/>
  <c r="DJ436" i="1" s="1"/>
  <c r="DJ435" i="1" s="1"/>
  <c r="DJ432" i="1"/>
  <c r="DK422" i="1"/>
  <c r="DK421" i="1" s="1"/>
  <c r="DK420" i="1" s="1"/>
  <c r="DK418" i="1"/>
  <c r="DK408" i="1"/>
  <c r="DJ400" i="1"/>
  <c r="DJ399" i="1" s="1"/>
  <c r="DJ396" i="1"/>
  <c r="DJ395" i="1" s="1"/>
  <c r="DJ384" i="1"/>
  <c r="DJ383" i="1" s="1"/>
  <c r="DK378" i="1"/>
  <c r="DJ357" i="1"/>
  <c r="DJ356" i="1" s="1"/>
  <c r="DJ355" i="1" s="1"/>
  <c r="DL326" i="1"/>
  <c r="DL325" i="1" s="1"/>
  <c r="DL324" i="1" s="1"/>
  <c r="DL311" i="1"/>
  <c r="DL310" i="1" s="1"/>
  <c r="DL309" i="1" s="1"/>
  <c r="DL307" i="1"/>
  <c r="DL295" i="1"/>
  <c r="DL294" i="1" s="1"/>
  <c r="DL293" i="1" s="1"/>
  <c r="DL286" i="1"/>
  <c r="DL285" i="1" s="1"/>
  <c r="DL284" i="1" s="1"/>
  <c r="DL276" i="1"/>
  <c r="DL275" i="1" s="1"/>
  <c r="DL274" i="1" s="1"/>
  <c r="DJ273" i="1"/>
  <c r="DJ268" i="1"/>
  <c r="DJ267" i="1" s="1"/>
  <c r="DJ266" i="1" s="1"/>
  <c r="DJ263" i="1"/>
  <c r="DJ262" i="1" s="1"/>
  <c r="DJ258" i="1"/>
  <c r="DJ257" i="1" s="1"/>
  <c r="DJ474" i="1"/>
  <c r="DJ473" i="1" s="1"/>
  <c r="DJ472" i="1" s="1"/>
  <c r="DJ468" i="1"/>
  <c r="DJ460" i="1"/>
  <c r="DK450" i="1"/>
  <c r="DK449" i="1" s="1"/>
  <c r="DK448" i="1" s="1"/>
  <c r="DK447" i="1" s="1"/>
  <c r="DL441" i="1"/>
  <c r="DL440" i="1" s="1"/>
  <c r="DL439" i="1" s="1"/>
  <c r="DL438" i="1" s="1"/>
  <c r="DL434" i="1"/>
  <c r="DL433" i="1" s="1"/>
  <c r="DL426" i="1"/>
  <c r="DL419" i="1"/>
  <c r="DL412" i="1"/>
  <c r="DL411" i="1" s="1"/>
  <c r="DL410" i="1" s="1"/>
  <c r="DL403" i="1"/>
  <c r="DL398" i="1"/>
  <c r="DL397" i="1" s="1"/>
  <c r="DL393" i="1"/>
  <c r="DL392" i="1" s="1"/>
  <c r="DL391" i="1" s="1"/>
  <c r="DL382" i="1"/>
  <c r="DL381" i="1" s="1"/>
  <c r="DL353" i="1"/>
  <c r="DL347" i="1"/>
  <c r="DL346" i="1" s="1"/>
  <c r="DL345" i="1" s="1"/>
  <c r="DJ326" i="1"/>
  <c r="DJ325" i="1" s="1"/>
  <c r="DJ324" i="1" s="1"/>
  <c r="DK311" i="1"/>
  <c r="DK310" i="1" s="1"/>
  <c r="DK309" i="1" s="1"/>
  <c r="DK307" i="1"/>
  <c r="DJ295" i="1"/>
  <c r="DJ294" i="1" s="1"/>
  <c r="DJ293" i="1" s="1"/>
  <c r="DJ286" i="1"/>
  <c r="DJ285" i="1" s="1"/>
  <c r="DJ284" i="1" s="1"/>
  <c r="DK276" i="1"/>
  <c r="DK275" i="1" s="1"/>
  <c r="DK274" i="1" s="1"/>
  <c r="DK271" i="1"/>
  <c r="DL265" i="1"/>
  <c r="DL264" i="1" s="1"/>
  <c r="DL260" i="1"/>
  <c r="DL259" i="1" s="1"/>
  <c r="DI454" i="1"/>
  <c r="DI453" i="1" s="1"/>
  <c r="DI452" i="1" s="1"/>
  <c r="DI451" i="1" s="1"/>
  <c r="DB397" i="1"/>
  <c r="DB306" i="1"/>
  <c r="DB305" i="1" s="1"/>
  <c r="DI441" i="1"/>
  <c r="DJ471" i="1"/>
  <c r="DJ470" i="1" s="1"/>
  <c r="DJ469" i="1" s="1"/>
  <c r="DJ462" i="1"/>
  <c r="DJ461" i="1" s="1"/>
  <c r="DJ454" i="1"/>
  <c r="DJ453" i="1" s="1"/>
  <c r="DJ452" i="1" s="1"/>
  <c r="DJ451" i="1" s="1"/>
  <c r="DK445" i="1"/>
  <c r="DK443" i="1" s="1"/>
  <c r="DK442" i="1" s="1"/>
  <c r="DK437" i="1"/>
  <c r="DK436" i="1" s="1"/>
  <c r="DK435" i="1" s="1"/>
  <c r="DL432" i="1"/>
  <c r="DL431" i="1" s="1"/>
  <c r="DL422" i="1"/>
  <c r="DL421" i="1" s="1"/>
  <c r="DL420" i="1" s="1"/>
  <c r="DL418" i="1"/>
  <c r="DL408" i="1"/>
  <c r="DL407" i="1" s="1"/>
  <c r="DL406" i="1" s="1"/>
  <c r="DL405" i="1" s="1"/>
  <c r="DL400" i="1"/>
  <c r="DL399" i="1" s="1"/>
  <c r="DL396" i="1"/>
  <c r="DL384" i="1"/>
  <c r="DL383" i="1" s="1"/>
  <c r="DL378" i="1"/>
  <c r="DL377" i="1" s="1"/>
  <c r="DL376" i="1" s="1"/>
  <c r="DL357" i="1"/>
  <c r="DL356" i="1" s="1"/>
  <c r="DL355" i="1" s="1"/>
  <c r="DJ353" i="1"/>
  <c r="DJ352" i="1" s="1"/>
  <c r="DJ351" i="1" s="1"/>
  <c r="DJ347" i="1"/>
  <c r="DJ346" i="1" s="1"/>
  <c r="DJ345" i="1" s="1"/>
  <c r="DJ314" i="1"/>
  <c r="DJ292" i="1"/>
  <c r="DJ291" i="1" s="1"/>
  <c r="DJ290" i="1" s="1"/>
  <c r="DK283" i="1"/>
  <c r="DK282" i="1" s="1"/>
  <c r="DK281" i="1" s="1"/>
  <c r="DK273" i="1"/>
  <c r="DK272" i="1" s="1"/>
  <c r="DL268" i="1"/>
  <c r="DL267" i="1" s="1"/>
  <c r="DL266" i="1" s="1"/>
  <c r="DL263" i="1"/>
  <c r="DL262" i="1" s="1"/>
  <c r="DL258" i="1"/>
  <c r="DL257" i="1" s="1"/>
  <c r="DI235" i="1"/>
  <c r="DI234" i="1" s="1"/>
  <c r="DI233" i="1" s="1"/>
  <c r="DI232" i="1" s="1"/>
  <c r="DI112" i="1"/>
  <c r="DI111" i="1" s="1"/>
  <c r="DI110" i="1" s="1"/>
  <c r="DI109" i="1"/>
  <c r="DI108" i="1" s="1"/>
  <c r="DI107" i="1" s="1"/>
  <c r="CS458" i="1"/>
  <c r="CY202" i="1"/>
  <c r="CW423" i="1"/>
  <c r="CW404" i="1" s="1"/>
  <c r="CZ58" i="1"/>
  <c r="DC197" i="1"/>
  <c r="DC196" i="1" s="1"/>
  <c r="DC134" i="1"/>
  <c r="DD271" i="1"/>
  <c r="DD270" i="1" s="1"/>
  <c r="DC201" i="1"/>
  <c r="DD208" i="1"/>
  <c r="DL208" i="1" s="1"/>
  <c r="DB283" i="1"/>
  <c r="CU34" i="1"/>
  <c r="DC50" i="1"/>
  <c r="CU63" i="1"/>
  <c r="CU62" i="1" s="1"/>
  <c r="DC97" i="1"/>
  <c r="CU115" i="1"/>
  <c r="CU114" i="1" s="1"/>
  <c r="CU113" i="1" s="1"/>
  <c r="CU250" i="1"/>
  <c r="CU249" i="1" s="1"/>
  <c r="CU248" i="1" s="1"/>
  <c r="CU325" i="1"/>
  <c r="CU324" i="1" s="1"/>
  <c r="DD96" i="1"/>
  <c r="CT91" i="1"/>
  <c r="CT90" i="1" s="1"/>
  <c r="CT89" i="1" s="1"/>
  <c r="DD111" i="1"/>
  <c r="DD110" i="1" s="1"/>
  <c r="DD137" i="1"/>
  <c r="DD136" i="1" s="1"/>
  <c r="DD152" i="1"/>
  <c r="DD151" i="1" s="1"/>
  <c r="CU236" i="1"/>
  <c r="CZ430" i="1"/>
  <c r="CZ429" i="1" s="1"/>
  <c r="CZ428" i="1" s="1"/>
  <c r="CY326" i="1"/>
  <c r="DK471" i="1"/>
  <c r="DK470" i="1" s="1"/>
  <c r="DK469" i="1" s="1"/>
  <c r="DC470" i="1"/>
  <c r="DC469" i="1" s="1"/>
  <c r="CY298" i="1"/>
  <c r="DD436" i="1"/>
  <c r="DD435" i="1" s="1"/>
  <c r="DB88" i="1"/>
  <c r="CV270" i="1"/>
  <c r="DC138" i="1"/>
  <c r="DK138" i="1" s="1"/>
  <c r="DC263" i="1"/>
  <c r="DC262" i="1" s="1"/>
  <c r="CT56" i="1"/>
  <c r="CT55" i="1" s="1"/>
  <c r="CT54" i="1" s="1"/>
  <c r="CV207" i="1"/>
  <c r="CU194" i="1"/>
  <c r="CU193" i="1" s="1"/>
  <c r="DC195" i="1"/>
  <c r="DK195" i="1" s="1"/>
  <c r="CU222" i="1"/>
  <c r="CU221" i="1" s="1"/>
  <c r="DB444" i="1"/>
  <c r="DC377" i="1"/>
  <c r="DC376" i="1" s="1"/>
  <c r="DC407" i="1"/>
  <c r="DC406" i="1" s="1"/>
  <c r="DC405" i="1" s="1"/>
  <c r="DC421" i="1"/>
  <c r="DC420" i="1" s="1"/>
  <c r="DB383" i="1"/>
  <c r="DB399" i="1"/>
  <c r="DB229" i="1"/>
  <c r="DB228" i="1" s="1"/>
  <c r="DB227" i="1" s="1"/>
  <c r="DB63" i="1"/>
  <c r="DB62" i="1" s="1"/>
  <c r="DD449" i="1"/>
  <c r="DD448" i="1" s="1"/>
  <c r="DD447" i="1" s="1"/>
  <c r="CY430" i="1"/>
  <c r="CY429" i="1" s="1"/>
  <c r="DB234" i="1"/>
  <c r="DB233" i="1" s="1"/>
  <c r="DB232" i="1" s="1"/>
  <c r="DB111" i="1"/>
  <c r="DB110" i="1" s="1"/>
  <c r="DB96" i="1"/>
  <c r="DD459" i="1"/>
  <c r="DB40" i="1"/>
  <c r="DB72" i="1"/>
  <c r="DB71" i="1" s="1"/>
  <c r="DB85" i="1"/>
  <c r="DB214" i="1"/>
  <c r="CX213" i="1"/>
  <c r="CX212" i="1" s="1"/>
  <c r="CX430" i="1"/>
  <c r="CX429" i="1" s="1"/>
  <c r="CX428" i="1" s="1"/>
  <c r="CS256" i="1"/>
  <c r="CS269" i="1"/>
  <c r="CT417" i="1"/>
  <c r="CT416" i="1" s="1"/>
  <c r="CY286" i="1"/>
  <c r="CV308" i="1"/>
  <c r="CS261" i="1"/>
  <c r="CX256" i="1"/>
  <c r="CS58" i="1"/>
  <c r="CS117" i="1"/>
  <c r="CS199" i="1"/>
  <c r="DS319" i="1"/>
  <c r="DS318" i="1" s="1"/>
  <c r="CV58" i="1"/>
  <c r="CU82" i="1"/>
  <c r="CU81" i="1" s="1"/>
  <c r="CU80" i="1" s="1"/>
  <c r="DR322" i="1"/>
  <c r="DR321" i="1" s="1"/>
  <c r="DS300" i="1"/>
  <c r="DS299" i="1" s="1"/>
  <c r="DT303" i="1"/>
  <c r="DT302" i="1" s="1"/>
  <c r="DR297" i="1"/>
  <c r="DR296" i="1" s="1"/>
  <c r="CW82" i="1"/>
  <c r="CW81" i="1" s="1"/>
  <c r="CW80" i="1" s="1"/>
  <c r="DT337" i="1"/>
  <c r="DT336" i="1" s="1"/>
  <c r="DS303" i="1"/>
  <c r="DS302" i="1" s="1"/>
  <c r="DQ319" i="1"/>
  <c r="DQ318" i="1" s="1"/>
  <c r="DT362" i="1"/>
  <c r="DT361" i="1" s="1"/>
  <c r="DS337" i="1"/>
  <c r="DS336" i="1" s="1"/>
  <c r="DR319" i="1"/>
  <c r="DR318" i="1" s="1"/>
  <c r="DR303" i="1"/>
  <c r="DR302" i="1" s="1"/>
  <c r="CX308" i="1"/>
  <c r="CU117" i="1"/>
  <c r="CU243" i="1"/>
  <c r="CZ261" i="1"/>
  <c r="CZ308" i="1"/>
  <c r="CY423" i="1"/>
  <c r="DC258" i="1"/>
  <c r="DK258" i="1" s="1"/>
  <c r="DC251" i="1"/>
  <c r="DB267" i="1"/>
  <c r="DB266" i="1" s="1"/>
  <c r="DB262" i="1"/>
  <c r="DB272" i="1"/>
  <c r="DD294" i="1"/>
  <c r="DD293" i="1" s="1"/>
  <c r="DD306" i="1"/>
  <c r="DD305" i="1" s="1"/>
  <c r="DD310" i="1"/>
  <c r="DD309" i="1" s="1"/>
  <c r="DD325" i="1"/>
  <c r="DD324" i="1" s="1"/>
  <c r="CX280" i="1"/>
  <c r="DD275" i="1"/>
  <c r="DD274" i="1" s="1"/>
  <c r="DD285" i="1"/>
  <c r="DD284" i="1" s="1"/>
  <c r="DC303" i="1"/>
  <c r="DC302" i="1" s="1"/>
  <c r="DC236" i="1"/>
  <c r="CV380" i="1"/>
  <c r="CV379" i="1" s="1"/>
  <c r="CS465" i="1"/>
  <c r="DD156" i="1"/>
  <c r="DD155" i="1" s="1"/>
  <c r="DD154" i="1" s="1"/>
  <c r="CU423" i="1"/>
  <c r="CU404" i="1" s="1"/>
  <c r="DB419" i="1"/>
  <c r="CS204" i="1"/>
  <c r="DB465" i="1"/>
  <c r="DB464" i="1" s="1"/>
  <c r="DB463" i="1" s="1"/>
  <c r="CV199" i="1"/>
  <c r="CU269" i="1"/>
  <c r="CY117" i="1"/>
  <c r="CV446" i="1"/>
  <c r="CU392" i="1"/>
  <c r="CU391" i="1" s="1"/>
  <c r="DD411" i="1"/>
  <c r="DD410" i="1" s="1"/>
  <c r="DD392" i="1"/>
  <c r="DD391" i="1" s="1"/>
  <c r="DD402" i="1"/>
  <c r="DD401" i="1" s="1"/>
  <c r="DD346" i="1"/>
  <c r="DD345" i="1" s="1"/>
  <c r="CT377" i="1"/>
  <c r="CT376" i="1" s="1"/>
  <c r="CT354" i="1" s="1"/>
  <c r="DB412" i="1"/>
  <c r="DJ412" i="1" s="1"/>
  <c r="DJ411" i="1" s="1"/>
  <c r="DJ410" i="1" s="1"/>
  <c r="DC384" i="1"/>
  <c r="CS394" i="1"/>
  <c r="DD362" i="1"/>
  <c r="DD361" i="1" s="1"/>
  <c r="CX394" i="1"/>
  <c r="CX385" i="1" s="1"/>
  <c r="DD352" i="1"/>
  <c r="DD351" i="1" s="1"/>
  <c r="DD397" i="1"/>
  <c r="CX417" i="1"/>
  <c r="CX416" i="1" s="1"/>
  <c r="DB115" i="1"/>
  <c r="DB114" i="1" s="1"/>
  <c r="DB113" i="1" s="1"/>
  <c r="CV280" i="1"/>
  <c r="DC44" i="1"/>
  <c r="DD417" i="1"/>
  <c r="DD416" i="1" s="1"/>
  <c r="DD267" i="1"/>
  <c r="DD266" i="1" s="1"/>
  <c r="DB291" i="1"/>
  <c r="DB290" i="1" s="1"/>
  <c r="DC272" i="1"/>
  <c r="DC269" i="1" s="1"/>
  <c r="DB346" i="1"/>
  <c r="DB345" i="1" s="1"/>
  <c r="DC282" i="1"/>
  <c r="DC281" i="1" s="1"/>
  <c r="DC300" i="1"/>
  <c r="DC299" i="1" s="1"/>
  <c r="DD395" i="1"/>
  <c r="DB352" i="1"/>
  <c r="DB351" i="1" s="1"/>
  <c r="DB322" i="1"/>
  <c r="DB321" i="1" s="1"/>
  <c r="DD356" i="1"/>
  <c r="DD355" i="1" s="1"/>
  <c r="DB127" i="1"/>
  <c r="DB126" i="1" s="1"/>
  <c r="DB125" i="1" s="1"/>
  <c r="DB461" i="1"/>
  <c r="DB458" i="1" s="1"/>
  <c r="DB457" i="1" s="1"/>
  <c r="DB456" i="1" s="1"/>
  <c r="DB455" i="1" s="1"/>
  <c r="DD108" i="1"/>
  <c r="DD107" i="1" s="1"/>
  <c r="DC52" i="1"/>
  <c r="DC51" i="1" s="1"/>
  <c r="DB453" i="1"/>
  <c r="DB452" i="1" s="1"/>
  <c r="DB451" i="1" s="1"/>
  <c r="DD115" i="1"/>
  <c r="DD114" i="1" s="1"/>
  <c r="DD113" i="1" s="1"/>
  <c r="DD36" i="1"/>
  <c r="DD63" i="1"/>
  <c r="DD62" i="1" s="1"/>
  <c r="DD166" i="1"/>
  <c r="DD165" i="1" s="1"/>
  <c r="DD158" i="1" s="1"/>
  <c r="CV465" i="1"/>
  <c r="CV464" i="1" s="1"/>
  <c r="CV463" i="1" s="1"/>
  <c r="DC32" i="1"/>
  <c r="DC95" i="1"/>
  <c r="CU111" i="1"/>
  <c r="CU110" i="1" s="1"/>
  <c r="CU106" i="1" s="1"/>
  <c r="CU264" i="1"/>
  <c r="CU322" i="1"/>
  <c r="CU321" i="1" s="1"/>
  <c r="CU440" i="1"/>
  <c r="CU439" i="1" s="1"/>
  <c r="CU438" i="1" s="1"/>
  <c r="DC468" i="1"/>
  <c r="DB377" i="1"/>
  <c r="DB376" i="1" s="1"/>
  <c r="DB422" i="1"/>
  <c r="CU319" i="1"/>
  <c r="CU318" i="1" s="1"/>
  <c r="DD206" i="1"/>
  <c r="CV272" i="1"/>
  <c r="DC203" i="1"/>
  <c r="DC265" i="1"/>
  <c r="DC295" i="1"/>
  <c r="CU381" i="1"/>
  <c r="CU380" i="1" s="1"/>
  <c r="CU379" i="1" s="1"/>
  <c r="CU395" i="1"/>
  <c r="DC441" i="1"/>
  <c r="CU467" i="1"/>
  <c r="CU466" i="1" s="1"/>
  <c r="CU465" i="1" s="1"/>
  <c r="CU464" i="1" s="1"/>
  <c r="CU463" i="1" s="1"/>
  <c r="DC444" i="1"/>
  <c r="DB313" i="1"/>
  <c r="DB312" i="1" s="1"/>
  <c r="DD256" i="1"/>
  <c r="DD399" i="1"/>
  <c r="DD431" i="1"/>
  <c r="DD430" i="1" s="1"/>
  <c r="DB52" i="1"/>
  <c r="DB51" i="1" s="1"/>
  <c r="DD94" i="1"/>
  <c r="DD146" i="1"/>
  <c r="DD145" i="1" s="1"/>
  <c r="CV423" i="1"/>
  <c r="CV404" i="1" s="1"/>
  <c r="CW430" i="1"/>
  <c r="CW429" i="1" s="1"/>
  <c r="CZ280" i="1"/>
  <c r="DL335" i="1"/>
  <c r="DL334" i="1" s="1"/>
  <c r="DL333" i="1" s="1"/>
  <c r="DD334" i="1"/>
  <c r="DD333" i="1" s="1"/>
  <c r="DD273" i="1"/>
  <c r="DD272" i="1" s="1"/>
  <c r="DB338" i="1"/>
  <c r="CU294" i="1"/>
  <c r="CU293" i="1" s="1"/>
  <c r="CU280" i="1" s="1"/>
  <c r="DC382" i="1"/>
  <c r="DC115" i="1"/>
  <c r="DC114" i="1" s="1"/>
  <c r="DC113" i="1" s="1"/>
  <c r="DD83" i="1"/>
  <c r="DD481" i="1" s="1"/>
  <c r="DC111" i="1"/>
  <c r="DC110" i="1" s="1"/>
  <c r="CT191" i="1"/>
  <c r="CT190" i="1" s="1"/>
  <c r="CT189" i="1" s="1"/>
  <c r="CT188" i="1" s="1"/>
  <c r="CU69" i="1"/>
  <c r="CU68" i="1" s="1"/>
  <c r="CT104" i="1"/>
  <c r="CT103" i="1" s="1"/>
  <c r="CT102" i="1" s="1"/>
  <c r="CV205" i="1"/>
  <c r="CU140" i="1"/>
  <c r="CU139" i="1" s="1"/>
  <c r="CU202" i="1"/>
  <c r="CS82" i="1"/>
  <c r="CS81" i="1" s="1"/>
  <c r="CS80" i="1" s="1"/>
  <c r="CS380" i="1"/>
  <c r="DC443" i="1"/>
  <c r="DC442" i="1" s="1"/>
  <c r="DD262" i="1"/>
  <c r="DD261" i="1" s="1"/>
  <c r="DD303" i="1"/>
  <c r="DD302" i="1" s="1"/>
  <c r="DD377" i="1"/>
  <c r="DD376" i="1" s="1"/>
  <c r="DD407" i="1"/>
  <c r="DD406" i="1" s="1"/>
  <c r="DD405" i="1" s="1"/>
  <c r="DD421" i="1"/>
  <c r="DD420" i="1" s="1"/>
  <c r="CZ465" i="1"/>
  <c r="CZ464" i="1" s="1"/>
  <c r="CZ463" i="1" s="1"/>
  <c r="DD40" i="1"/>
  <c r="DD467" i="1"/>
  <c r="DD466" i="1" s="1"/>
  <c r="DC166" i="1"/>
  <c r="DC165" i="1" s="1"/>
  <c r="DC158" i="1" s="1"/>
  <c r="DC473" i="1"/>
  <c r="DC472" i="1" s="1"/>
  <c r="DB69" i="1"/>
  <c r="DB68" i="1" s="1"/>
  <c r="DB43" i="1"/>
  <c r="DB42" i="1" s="1"/>
  <c r="DD69" i="1"/>
  <c r="DD68" i="1" s="1"/>
  <c r="DB83" i="1"/>
  <c r="DB481" i="1" s="1"/>
  <c r="DD92" i="1"/>
  <c r="DD104" i="1"/>
  <c r="DD103" i="1" s="1"/>
  <c r="DD102" i="1" s="1"/>
  <c r="CX199" i="1"/>
  <c r="CZ243" i="1"/>
  <c r="CY243" i="1"/>
  <c r="CW210" i="1"/>
  <c r="CW209" i="1" s="1"/>
  <c r="CW58" i="1"/>
  <c r="CW106" i="1"/>
  <c r="CS430" i="1"/>
  <c r="CV91" i="1"/>
  <c r="CV90" i="1" s="1"/>
  <c r="CV89" i="1" s="1"/>
  <c r="CZ423" i="1"/>
  <c r="CW204" i="1"/>
  <c r="CT380" i="1"/>
  <c r="CT379" i="1" s="1"/>
  <c r="CV394" i="1"/>
  <c r="CV385" i="1" s="1"/>
  <c r="CT394" i="1"/>
  <c r="CT385" i="1" s="1"/>
  <c r="CZ236" i="1"/>
  <c r="DD380" i="1"/>
  <c r="DD379" i="1" s="1"/>
  <c r="CV243" i="1"/>
  <c r="CT458" i="1"/>
  <c r="CT457" i="1" s="1"/>
  <c r="CT456" i="1" s="1"/>
  <c r="CT455" i="1" s="1"/>
  <c r="CS91" i="1"/>
  <c r="CS90" i="1" s="1"/>
  <c r="CS89" i="1" s="1"/>
  <c r="DK235" i="1"/>
  <c r="DK234" i="1" s="1"/>
  <c r="DK233" i="1" s="1"/>
  <c r="DK232" i="1" s="1"/>
  <c r="DK116" i="1"/>
  <c r="DK115" i="1" s="1"/>
  <c r="DK114" i="1" s="1"/>
  <c r="DK113" i="1" s="1"/>
  <c r="DI419" i="1"/>
  <c r="DL471" i="1"/>
  <c r="DL470" i="1" s="1"/>
  <c r="DL469" i="1" s="1"/>
  <c r="DD470" i="1"/>
  <c r="DD469" i="1" s="1"/>
  <c r="DL462" i="1"/>
  <c r="DL461" i="1" s="1"/>
  <c r="DD461" i="1"/>
  <c r="DL454" i="1"/>
  <c r="DL453" i="1" s="1"/>
  <c r="DL452" i="1" s="1"/>
  <c r="DL451" i="1" s="1"/>
  <c r="DD453" i="1"/>
  <c r="DD452" i="1" s="1"/>
  <c r="DD451" i="1" s="1"/>
  <c r="DL445" i="1"/>
  <c r="DL444" i="1" s="1"/>
  <c r="DD444" i="1"/>
  <c r="DJ441" i="1"/>
  <c r="DJ440" i="1" s="1"/>
  <c r="DJ439" i="1" s="1"/>
  <c r="DJ438" i="1" s="1"/>
  <c r="DJ434" i="1"/>
  <c r="DK426" i="1"/>
  <c r="DK425" i="1" s="1"/>
  <c r="DK424" i="1" s="1"/>
  <c r="DC425" i="1"/>
  <c r="DC424" i="1" s="1"/>
  <c r="DK419" i="1"/>
  <c r="DC417" i="1"/>
  <c r="DC416" i="1" s="1"/>
  <c r="DK412" i="1"/>
  <c r="DK411" i="1" s="1"/>
  <c r="DK410" i="1" s="1"/>
  <c r="DK403" i="1"/>
  <c r="DK402" i="1" s="1"/>
  <c r="DK401" i="1" s="1"/>
  <c r="DC402" i="1"/>
  <c r="DC401" i="1" s="1"/>
  <c r="DJ398" i="1"/>
  <c r="DJ393" i="1"/>
  <c r="DJ392" i="1" s="1"/>
  <c r="DJ391" i="1" s="1"/>
  <c r="DB392" i="1"/>
  <c r="DB391" i="1" s="1"/>
  <c r="DJ382" i="1"/>
  <c r="DJ381" i="1" s="1"/>
  <c r="DB381" i="1"/>
  <c r="DJ363" i="1"/>
  <c r="DK353" i="1"/>
  <c r="DK352" i="1" s="1"/>
  <c r="DK351" i="1" s="1"/>
  <c r="DL350" i="1"/>
  <c r="DL349" i="1" s="1"/>
  <c r="DL348" i="1" s="1"/>
  <c r="DD349" i="1"/>
  <c r="DD348" i="1" s="1"/>
  <c r="DK347" i="1"/>
  <c r="DK346" i="1" s="1"/>
  <c r="DK345" i="1" s="1"/>
  <c r="DC346" i="1"/>
  <c r="DC345" i="1" s="1"/>
  <c r="DL323" i="1"/>
  <c r="DT323" i="1" s="1"/>
  <c r="DD322" i="1"/>
  <c r="DD321" i="1" s="1"/>
  <c r="DL314" i="1"/>
  <c r="DL313" i="1" s="1"/>
  <c r="DL312" i="1" s="1"/>
  <c r="DD313" i="1"/>
  <c r="DD312" i="1" s="1"/>
  <c r="DL301" i="1"/>
  <c r="DD300" i="1"/>
  <c r="DD299" i="1" s="1"/>
  <c r="DJ307" i="1"/>
  <c r="DJ306" i="1" s="1"/>
  <c r="DJ305" i="1" s="1"/>
  <c r="DL298" i="1"/>
  <c r="DL292" i="1"/>
  <c r="DL291" i="1" s="1"/>
  <c r="DL290" i="1" s="1"/>
  <c r="DL283" i="1"/>
  <c r="DD282" i="1"/>
  <c r="DD281" i="1" s="1"/>
  <c r="DJ276" i="1"/>
  <c r="DJ275" i="1" s="1"/>
  <c r="DJ274" i="1" s="1"/>
  <c r="DB275" i="1"/>
  <c r="DB274" i="1" s="1"/>
  <c r="DJ271" i="1"/>
  <c r="DJ270" i="1" s="1"/>
  <c r="DB270" i="1"/>
  <c r="DJ265" i="1"/>
  <c r="DB264" i="1"/>
  <c r="DJ260" i="1"/>
  <c r="DJ259" i="1" s="1"/>
  <c r="DB259" i="1"/>
  <c r="DJ32" i="1"/>
  <c r="DJ31" i="1" s="1"/>
  <c r="DJ30" i="1" s="1"/>
  <c r="DB31" i="1"/>
  <c r="DB30" i="1" s="1"/>
  <c r="DK150" i="1"/>
  <c r="DK149" i="1" s="1"/>
  <c r="DK148" i="1" s="1"/>
  <c r="DC149" i="1"/>
  <c r="DC148" i="1" s="1"/>
  <c r="CT465" i="1"/>
  <c r="CT464" i="1" s="1"/>
  <c r="CT463" i="1" s="1"/>
  <c r="DB311" i="1"/>
  <c r="CT407" i="1"/>
  <c r="CT406" i="1" s="1"/>
  <c r="CT405" i="1" s="1"/>
  <c r="CT449" i="1"/>
  <c r="CT448" i="1" s="1"/>
  <c r="CT447" i="1" s="1"/>
  <c r="CT446" i="1" s="1"/>
  <c r="DC41" i="1"/>
  <c r="DC70" i="1"/>
  <c r="DC109" i="1"/>
  <c r="CU137" i="1"/>
  <c r="CU136" i="1" s="1"/>
  <c r="CU234" i="1"/>
  <c r="CU233" i="1" s="1"/>
  <c r="CU232" i="1" s="1"/>
  <c r="CV52" i="1"/>
  <c r="CV51" i="1" s="1"/>
  <c r="CV480" i="1" s="1"/>
  <c r="DC147" i="1"/>
  <c r="DC352" i="1"/>
  <c r="DC351" i="1" s="1"/>
  <c r="DB140" i="1"/>
  <c r="DB139" i="1" s="1"/>
  <c r="DB205" i="1"/>
  <c r="DL230" i="1"/>
  <c r="DL229" i="1" s="1"/>
  <c r="DL228" i="1" s="1"/>
  <c r="DL227" i="1" s="1"/>
  <c r="DD229" i="1"/>
  <c r="DD228" i="1" s="1"/>
  <c r="DD227" i="1" s="1"/>
  <c r="DL242" i="1"/>
  <c r="DL241" i="1" s="1"/>
  <c r="DL240" i="1" s="1"/>
  <c r="DD241" i="1"/>
  <c r="DD240" i="1" s="1"/>
  <c r="DL251" i="1"/>
  <c r="DL250" i="1" s="1"/>
  <c r="DL249" i="1" s="1"/>
  <c r="DL248" i="1" s="1"/>
  <c r="DD250" i="1"/>
  <c r="DD249" i="1" s="1"/>
  <c r="DD248" i="1" s="1"/>
  <c r="CU433" i="1"/>
  <c r="CU430" i="1" s="1"/>
  <c r="CU429" i="1" s="1"/>
  <c r="DC462" i="1"/>
  <c r="DD53" i="1"/>
  <c r="DK88" i="1"/>
  <c r="DC87" i="1"/>
  <c r="DJ95" i="1"/>
  <c r="DJ94" i="1" s="1"/>
  <c r="DB94" i="1"/>
  <c r="DJ100" i="1"/>
  <c r="DJ99" i="1" s="1"/>
  <c r="DJ98" i="1" s="1"/>
  <c r="DJ109" i="1"/>
  <c r="DB108" i="1"/>
  <c r="DB107" i="1" s="1"/>
  <c r="DL134" i="1"/>
  <c r="DL133" i="1" s="1"/>
  <c r="DL132" i="1" s="1"/>
  <c r="DD133" i="1"/>
  <c r="DD132" i="1" s="1"/>
  <c r="DD125" i="1" s="1"/>
  <c r="CX87" i="1"/>
  <c r="CX82" i="1" s="1"/>
  <c r="CX81" i="1" s="1"/>
  <c r="CX80" i="1" s="1"/>
  <c r="CU200" i="1"/>
  <c r="DD443" i="1"/>
  <c r="DD442" i="1" s="1"/>
  <c r="DB362" i="1"/>
  <c r="DB361" i="1" s="1"/>
  <c r="DC411" i="1"/>
  <c r="DC410" i="1" s="1"/>
  <c r="DB440" i="1"/>
  <c r="DB439" i="1" s="1"/>
  <c r="DB438" i="1" s="1"/>
  <c r="DL35" i="1"/>
  <c r="DL34" i="1" s="1"/>
  <c r="DD34" i="1"/>
  <c r="DL50" i="1"/>
  <c r="DL49" i="1" s="1"/>
  <c r="DL48" i="1" s="1"/>
  <c r="DD49" i="1"/>
  <c r="DD48" i="1" s="1"/>
  <c r="DL57" i="1"/>
  <c r="DL56" i="1" s="1"/>
  <c r="DL55" i="1" s="1"/>
  <c r="DL54" i="1" s="1"/>
  <c r="DD56" i="1"/>
  <c r="DD55" i="1" s="1"/>
  <c r="DD54" i="1" s="1"/>
  <c r="DL67" i="1"/>
  <c r="DL66" i="1" s="1"/>
  <c r="DL65" i="1" s="1"/>
  <c r="DL73" i="1"/>
  <c r="DL72" i="1" s="1"/>
  <c r="DL71" i="1" s="1"/>
  <c r="DD72" i="1"/>
  <c r="DD71" i="1" s="1"/>
  <c r="DL76" i="1"/>
  <c r="DK86" i="1"/>
  <c r="DK85" i="1" s="1"/>
  <c r="DC85" i="1"/>
  <c r="DK153" i="1"/>
  <c r="DC152" i="1"/>
  <c r="DC151" i="1" s="1"/>
  <c r="DK157" i="1"/>
  <c r="DC156" i="1"/>
  <c r="DC155" i="1" s="1"/>
  <c r="DC154" i="1" s="1"/>
  <c r="DJ167" i="1"/>
  <c r="DJ166" i="1" s="1"/>
  <c r="DJ165" i="1" s="1"/>
  <c r="DJ158" i="1" s="1"/>
  <c r="DB166" i="1"/>
  <c r="DB165" i="1" s="1"/>
  <c r="DB158" i="1" s="1"/>
  <c r="DB194" i="1"/>
  <c r="DB193" i="1" s="1"/>
  <c r="CX58" i="1"/>
  <c r="DC83" i="1"/>
  <c r="DC481" i="1" s="1"/>
  <c r="DD87" i="1"/>
  <c r="DB92" i="1"/>
  <c r="CV106" i="1"/>
  <c r="DB146" i="1"/>
  <c r="DB145" i="1" s="1"/>
  <c r="DB257" i="1"/>
  <c r="DB149" i="1"/>
  <c r="DB148" i="1" s="1"/>
  <c r="CW465" i="1"/>
  <c r="CW464" i="1" s="1"/>
  <c r="CW463" i="1" s="1"/>
  <c r="CW480" i="1" s="1"/>
  <c r="CW472" i="1"/>
  <c r="CX91" i="1"/>
  <c r="CX90" i="1" s="1"/>
  <c r="CX89" i="1" s="1"/>
  <c r="CZ205" i="1"/>
  <c r="CX236" i="1"/>
  <c r="CZ446" i="1"/>
  <c r="CZ91" i="1"/>
  <c r="CZ90" i="1" s="1"/>
  <c r="CZ89" i="1" s="1"/>
  <c r="DB36" i="1"/>
  <c r="DD234" i="1"/>
  <c r="DD233" i="1" s="1"/>
  <c r="DD232" i="1" s="1"/>
  <c r="CY140" i="1"/>
  <c r="CY139" i="1" s="1"/>
  <c r="CY222" i="1"/>
  <c r="CY221" i="1" s="1"/>
  <c r="CY292" i="1"/>
  <c r="CY194" i="1"/>
  <c r="CY193" i="1" s="1"/>
  <c r="CW199" i="1"/>
  <c r="CW91" i="1"/>
  <c r="CW90" i="1" s="1"/>
  <c r="CW89" i="1" s="1"/>
  <c r="CY82" i="1"/>
  <c r="CY81" i="1" s="1"/>
  <c r="CY80" i="1" s="1"/>
  <c r="CW117" i="1"/>
  <c r="CS106" i="1"/>
  <c r="CS236" i="1"/>
  <c r="CS231" i="1" s="1"/>
  <c r="CX9" i="1"/>
  <c r="DA319" i="1"/>
  <c r="DA318" i="1" s="1"/>
  <c r="CV236" i="1"/>
  <c r="DK203" i="1"/>
  <c r="DJ56" i="1"/>
  <c r="DJ55" i="1" s="1"/>
  <c r="DJ54" i="1" s="1"/>
  <c r="DK198" i="1"/>
  <c r="CU256" i="1"/>
  <c r="DK319" i="1"/>
  <c r="DK318" i="1" s="1"/>
  <c r="DI462" i="1"/>
  <c r="DA461" i="1"/>
  <c r="DI437" i="1"/>
  <c r="DA436" i="1"/>
  <c r="DA435" i="1" s="1"/>
  <c r="DI418" i="1"/>
  <c r="DA417" i="1"/>
  <c r="DA416" i="1" s="1"/>
  <c r="DI400" i="1"/>
  <c r="DA399" i="1"/>
  <c r="DI384" i="1"/>
  <c r="DA383" i="1"/>
  <c r="DI347" i="1"/>
  <c r="DA346" i="1"/>
  <c r="DA345" i="1" s="1"/>
  <c r="DI301" i="1"/>
  <c r="DQ301" i="1" s="1"/>
  <c r="DA300" i="1"/>
  <c r="DA299" i="1" s="1"/>
  <c r="DI295" i="1"/>
  <c r="DA294" i="1"/>
  <c r="DA293" i="1" s="1"/>
  <c r="DI276" i="1"/>
  <c r="DA275" i="1"/>
  <c r="DA274" i="1" s="1"/>
  <c r="DI265" i="1"/>
  <c r="DA264" i="1"/>
  <c r="DI242" i="1"/>
  <c r="DA241" i="1"/>
  <c r="DA240" i="1" s="1"/>
  <c r="DI214" i="1"/>
  <c r="DA213" i="1"/>
  <c r="DA212" i="1" s="1"/>
  <c r="DI206" i="1"/>
  <c r="DA205" i="1"/>
  <c r="DI201" i="1"/>
  <c r="DA200" i="1"/>
  <c r="DI167" i="1"/>
  <c r="DA166" i="1"/>
  <c r="DA165" i="1" s="1"/>
  <c r="DA158" i="1" s="1"/>
  <c r="DI134" i="1"/>
  <c r="DA133" i="1"/>
  <c r="DA132" i="1" s="1"/>
  <c r="DI116" i="1"/>
  <c r="DA115" i="1"/>
  <c r="DA114" i="1" s="1"/>
  <c r="DA113" i="1" s="1"/>
  <c r="DI95" i="1"/>
  <c r="DA94" i="1"/>
  <c r="DL395" i="1"/>
  <c r="DJ322" i="1"/>
  <c r="DJ321" i="1" s="1"/>
  <c r="DJ313" i="1"/>
  <c r="DJ312" i="1" s="1"/>
  <c r="DK300" i="1"/>
  <c r="DK299" i="1" s="1"/>
  <c r="DJ297" i="1"/>
  <c r="DJ296" i="1" s="1"/>
  <c r="DL63" i="1"/>
  <c r="DL62" i="1" s="1"/>
  <c r="DJ96" i="1"/>
  <c r="DJ138" i="1"/>
  <c r="DJ141" i="1"/>
  <c r="DK192" i="1"/>
  <c r="DL198" i="1"/>
  <c r="DJ201" i="1"/>
  <c r="DK208" i="1"/>
  <c r="DK211" i="1"/>
  <c r="DD238" i="1"/>
  <c r="DD237" i="1" s="1"/>
  <c r="DI474" i="1"/>
  <c r="DA473" i="1"/>
  <c r="DA472" i="1" s="1"/>
  <c r="DI460" i="1"/>
  <c r="DA459" i="1"/>
  <c r="DI434" i="1"/>
  <c r="DA433" i="1"/>
  <c r="DI412" i="1"/>
  <c r="DA411" i="1"/>
  <c r="DA410" i="1" s="1"/>
  <c r="DI398" i="1"/>
  <c r="DA397" i="1"/>
  <c r="DI382" i="1"/>
  <c r="DA381" i="1"/>
  <c r="DI353" i="1"/>
  <c r="DA352" i="1"/>
  <c r="DA351" i="1" s="1"/>
  <c r="DI326" i="1"/>
  <c r="DA325" i="1"/>
  <c r="DA324" i="1" s="1"/>
  <c r="DI307" i="1"/>
  <c r="DA306" i="1"/>
  <c r="DA305" i="1" s="1"/>
  <c r="DI273" i="1"/>
  <c r="DA272" i="1"/>
  <c r="DI263" i="1"/>
  <c r="DA262" i="1"/>
  <c r="DI239" i="1"/>
  <c r="DA238" i="1"/>
  <c r="DA237" i="1" s="1"/>
  <c r="DI198" i="1"/>
  <c r="DA197" i="1"/>
  <c r="DA196" i="1" s="1"/>
  <c r="DI157" i="1"/>
  <c r="DA156" i="1"/>
  <c r="DA155" i="1" s="1"/>
  <c r="DA154" i="1" s="1"/>
  <c r="DI141" i="1"/>
  <c r="DA140" i="1"/>
  <c r="DA139" i="1" s="1"/>
  <c r="DI128" i="1"/>
  <c r="DA127" i="1"/>
  <c r="DA126" i="1" s="1"/>
  <c r="DI105" i="1"/>
  <c r="DA104" i="1"/>
  <c r="DA103" i="1" s="1"/>
  <c r="DA102" i="1" s="1"/>
  <c r="DL459" i="1"/>
  <c r="DJ431" i="1"/>
  <c r="DK407" i="1"/>
  <c r="DK406" i="1" s="1"/>
  <c r="DK405" i="1" s="1"/>
  <c r="DK377" i="1"/>
  <c r="DK376" i="1" s="1"/>
  <c r="DL337" i="1"/>
  <c r="DL336" i="1" s="1"/>
  <c r="DJ349" i="1"/>
  <c r="DJ348" i="1" s="1"/>
  <c r="DL306" i="1"/>
  <c r="DL305" i="1" s="1"/>
  <c r="DL303" i="1"/>
  <c r="DL302" i="1" s="1"/>
  <c r="DD297" i="1"/>
  <c r="DD296" i="1" s="1"/>
  <c r="DJ272" i="1"/>
  <c r="DJ36" i="1"/>
  <c r="DB49" i="1"/>
  <c r="DB48" i="1" s="1"/>
  <c r="DJ83" i="1"/>
  <c r="DJ481" i="1" s="1"/>
  <c r="DL99" i="1"/>
  <c r="DL98" i="1" s="1"/>
  <c r="DL146" i="1"/>
  <c r="DL145" i="1" s="1"/>
  <c r="DK152" i="1"/>
  <c r="DK151" i="1" s="1"/>
  <c r="DJ198" i="1"/>
  <c r="DL203" i="1"/>
  <c r="DJ223" i="1"/>
  <c r="DJ208" i="1"/>
  <c r="DJ211" i="1"/>
  <c r="DL220" i="1"/>
  <c r="DJ229" i="1"/>
  <c r="DJ228" i="1" s="1"/>
  <c r="DJ227" i="1" s="1"/>
  <c r="DI372" i="1"/>
  <c r="DA371" i="1"/>
  <c r="DA370" i="1" s="1"/>
  <c r="DI471" i="1"/>
  <c r="DA470" i="1"/>
  <c r="DA469" i="1" s="1"/>
  <c r="DI450" i="1"/>
  <c r="DA449" i="1"/>
  <c r="DA448" i="1" s="1"/>
  <c r="DA447" i="1" s="1"/>
  <c r="DI432" i="1"/>
  <c r="DA431" i="1"/>
  <c r="DI422" i="1"/>
  <c r="DA421" i="1"/>
  <c r="DA420" i="1" s="1"/>
  <c r="DI408" i="1"/>
  <c r="DA407" i="1"/>
  <c r="DA406" i="1" s="1"/>
  <c r="DA405" i="1" s="1"/>
  <c r="DI396" i="1"/>
  <c r="DA395" i="1"/>
  <c r="DI378" i="1"/>
  <c r="DA377" i="1"/>
  <c r="DA376" i="1" s="1"/>
  <c r="DI338" i="1"/>
  <c r="DQ338" i="1" s="1"/>
  <c r="DA337" i="1"/>
  <c r="DA336" i="1" s="1"/>
  <c r="DI323" i="1"/>
  <c r="DQ323" i="1" s="1"/>
  <c r="DA322" i="1"/>
  <c r="DA321" i="1" s="1"/>
  <c r="DI304" i="1"/>
  <c r="DQ304" i="1" s="1"/>
  <c r="DA303" i="1"/>
  <c r="DA302" i="1" s="1"/>
  <c r="DI286" i="1"/>
  <c r="DA285" i="1"/>
  <c r="DA284" i="1" s="1"/>
  <c r="DI271" i="1"/>
  <c r="DA270" i="1"/>
  <c r="DI260" i="1"/>
  <c r="DA259" i="1"/>
  <c r="DI230" i="1"/>
  <c r="DA229" i="1"/>
  <c r="DA228" i="1" s="1"/>
  <c r="DA227" i="1" s="1"/>
  <c r="DI211" i="1"/>
  <c r="DA210" i="1"/>
  <c r="DA209" i="1" s="1"/>
  <c r="DI223" i="1"/>
  <c r="DA222" i="1"/>
  <c r="DA221" i="1" s="1"/>
  <c r="DI195" i="1"/>
  <c r="DA194" i="1"/>
  <c r="DA193" i="1" s="1"/>
  <c r="DI153" i="1"/>
  <c r="DA152" i="1"/>
  <c r="DA151" i="1" s="1"/>
  <c r="DI100" i="1"/>
  <c r="DA99" i="1"/>
  <c r="DA98" i="1" s="1"/>
  <c r="DJ467" i="1"/>
  <c r="DJ466" i="1" s="1"/>
  <c r="DJ459" i="1"/>
  <c r="DL425" i="1"/>
  <c r="DL424" i="1" s="1"/>
  <c r="DL402" i="1"/>
  <c r="DL401" i="1" s="1"/>
  <c r="DL362" i="1"/>
  <c r="DL361" i="1" s="1"/>
  <c r="DL352" i="1"/>
  <c r="DL351" i="1" s="1"/>
  <c r="DK337" i="1"/>
  <c r="DK336" i="1" s="1"/>
  <c r="DJ319" i="1"/>
  <c r="DJ318" i="1" s="1"/>
  <c r="DK306" i="1"/>
  <c r="DK305" i="1" s="1"/>
  <c r="DK303" i="1"/>
  <c r="DK302" i="1" s="1"/>
  <c r="DK270" i="1"/>
  <c r="DJ49" i="1"/>
  <c r="DJ48" i="1" s="1"/>
  <c r="DK87" i="1"/>
  <c r="DJ127" i="1"/>
  <c r="DJ126" i="1" s="1"/>
  <c r="DL138" i="1"/>
  <c r="DJ152" i="1"/>
  <c r="DJ151" i="1" s="1"/>
  <c r="DL195" i="1"/>
  <c r="DJ203" i="1"/>
  <c r="DK206" i="1"/>
  <c r="DL211" i="1"/>
  <c r="DL214" i="1"/>
  <c r="DK220" i="1"/>
  <c r="CY465" i="1"/>
  <c r="CY464" i="1" s="1"/>
  <c r="CY463" i="1" s="1"/>
  <c r="DI468" i="1"/>
  <c r="DA467" i="1"/>
  <c r="DA466" i="1" s="1"/>
  <c r="DI445" i="1"/>
  <c r="DA443" i="1"/>
  <c r="DA442" i="1" s="1"/>
  <c r="DI426" i="1"/>
  <c r="DA425" i="1"/>
  <c r="DA424" i="1" s="1"/>
  <c r="DI403" i="1"/>
  <c r="DA402" i="1"/>
  <c r="DA401" i="1" s="1"/>
  <c r="DI393" i="1"/>
  <c r="DA392" i="1"/>
  <c r="DA391" i="1" s="1"/>
  <c r="DI363" i="1"/>
  <c r="DQ363" i="1" s="1"/>
  <c r="DA362" i="1"/>
  <c r="DA361" i="1" s="1"/>
  <c r="DI350" i="1"/>
  <c r="DQ350" i="1" s="1"/>
  <c r="DA349" i="1"/>
  <c r="DA348" i="1" s="1"/>
  <c r="DI311" i="1"/>
  <c r="DA310" i="1"/>
  <c r="DA309" i="1" s="1"/>
  <c r="DI298" i="1"/>
  <c r="DQ298" i="1" s="1"/>
  <c r="DA297" i="1"/>
  <c r="DA296" i="1" s="1"/>
  <c r="DI283" i="1"/>
  <c r="DA282" i="1"/>
  <c r="DA281" i="1" s="1"/>
  <c r="DI268" i="1"/>
  <c r="DA267" i="1"/>
  <c r="DA266" i="1" s="1"/>
  <c r="DI258" i="1"/>
  <c r="DA257" i="1"/>
  <c r="DI220" i="1"/>
  <c r="DA219" i="1"/>
  <c r="DA218" i="1" s="1"/>
  <c r="DI208" i="1"/>
  <c r="DA207" i="1"/>
  <c r="DI203" i="1"/>
  <c r="DA202" i="1"/>
  <c r="DI192" i="1"/>
  <c r="DA191" i="1"/>
  <c r="DA190" i="1" s="1"/>
  <c r="DI150" i="1"/>
  <c r="DA149" i="1"/>
  <c r="DA148" i="1" s="1"/>
  <c r="DI147" i="1"/>
  <c r="DA146" i="1"/>
  <c r="DA145" i="1" s="1"/>
  <c r="DI138" i="1"/>
  <c r="DA137" i="1"/>
  <c r="DA136" i="1" s="1"/>
  <c r="DI97" i="1"/>
  <c r="DA96" i="1"/>
  <c r="DJ303" i="1"/>
  <c r="DJ302" i="1" s="1"/>
  <c r="DB297" i="1"/>
  <c r="DB296" i="1" s="1"/>
  <c r="DK52" i="1"/>
  <c r="DK51" i="1" s="1"/>
  <c r="DL141" i="1"/>
  <c r="DJ156" i="1"/>
  <c r="DJ155" i="1" s="1"/>
  <c r="DJ154" i="1" s="1"/>
  <c r="DL192" i="1"/>
  <c r="DJ195" i="1"/>
  <c r="DL201" i="1"/>
  <c r="DL223" i="1"/>
  <c r="DJ206" i="1"/>
  <c r="DC210" i="1"/>
  <c r="DC209" i="1" s="1"/>
  <c r="DK214" i="1"/>
  <c r="DJ220" i="1"/>
  <c r="CX204" i="1"/>
  <c r="CZ207" i="1"/>
  <c r="DC371" i="1"/>
  <c r="DC370" i="1" s="1"/>
  <c r="DD331" i="1"/>
  <c r="DD330" i="1" s="1"/>
  <c r="DB331" i="1"/>
  <c r="DB330" i="1" s="1"/>
  <c r="DI332" i="1"/>
  <c r="DA331" i="1"/>
  <c r="DA330" i="1" s="1"/>
  <c r="CY200" i="1"/>
  <c r="CY197" i="1"/>
  <c r="CY196" i="1" s="1"/>
  <c r="DI440" i="1"/>
  <c r="DI439" i="1" s="1"/>
  <c r="DI438" i="1" s="1"/>
  <c r="DA250" i="1"/>
  <c r="DA249" i="1" s="1"/>
  <c r="DA248" i="1" s="1"/>
  <c r="DI251" i="1"/>
  <c r="DA234" i="1"/>
  <c r="DA233" i="1" s="1"/>
  <c r="DA232" i="1" s="1"/>
  <c r="CY269" i="1"/>
  <c r="CY137" i="1"/>
  <c r="CY136" i="1" s="1"/>
  <c r="CW256" i="1"/>
  <c r="CW236" i="1"/>
  <c r="CW213" i="1"/>
  <c r="CW212" i="1" s="1"/>
  <c r="DA453" i="1"/>
  <c r="DA452" i="1" s="1"/>
  <c r="DA451" i="1" s="1"/>
  <c r="DA313" i="1"/>
  <c r="DA312" i="1" s="1"/>
  <c r="DA108" i="1"/>
  <c r="DA107" i="1" s="1"/>
  <c r="CY236" i="1"/>
  <c r="CW261" i="1"/>
  <c r="CW243" i="1"/>
  <c r="DA440" i="1"/>
  <c r="DA439" i="1" s="1"/>
  <c r="DA438" i="1" s="1"/>
  <c r="DI319" i="1"/>
  <c r="DI318" i="1" s="1"/>
  <c r="DA111" i="1"/>
  <c r="DA110" i="1" s="1"/>
  <c r="DI86" i="1"/>
  <c r="DA85" i="1"/>
  <c r="DI70" i="1"/>
  <c r="DA69" i="1"/>
  <c r="DA68" i="1" s="1"/>
  <c r="DI44" i="1"/>
  <c r="DA43" i="1"/>
  <c r="DA42" i="1" s="1"/>
  <c r="CZ9" i="1"/>
  <c r="DI84" i="1"/>
  <c r="DA83" i="1"/>
  <c r="DA481" i="1" s="1"/>
  <c r="DI67" i="1"/>
  <c r="DA66" i="1"/>
  <c r="DA65" i="1" s="1"/>
  <c r="DI57" i="1"/>
  <c r="DA56" i="1"/>
  <c r="DA55" i="1" s="1"/>
  <c r="DA54" i="1" s="1"/>
  <c r="DI41" i="1"/>
  <c r="DA40" i="1"/>
  <c r="DI93" i="1"/>
  <c r="DA92" i="1"/>
  <c r="DI76" i="1"/>
  <c r="DA75" i="1"/>
  <c r="DA74" i="1" s="1"/>
  <c r="DI53" i="1"/>
  <c r="DA52" i="1"/>
  <c r="DA51" i="1" s="1"/>
  <c r="DI35" i="1"/>
  <c r="DA34" i="1"/>
  <c r="DI88" i="1"/>
  <c r="DA87" i="1"/>
  <c r="DI64" i="1"/>
  <c r="DA63" i="1"/>
  <c r="DA62" i="1" s="1"/>
  <c r="DI50" i="1"/>
  <c r="DA49" i="1"/>
  <c r="DA48" i="1" s="1"/>
  <c r="DI32" i="1"/>
  <c r="DA31" i="1"/>
  <c r="DA30" i="1" s="1"/>
  <c r="DA72" i="1"/>
  <c r="DA71" i="1" s="1"/>
  <c r="DI73" i="1"/>
  <c r="DA36" i="1"/>
  <c r="DI37" i="1"/>
  <c r="DD477" i="1"/>
  <c r="DL372" i="1"/>
  <c r="DD371" i="1"/>
  <c r="DD370" i="1" s="1"/>
  <c r="DB371" i="1"/>
  <c r="DB370" i="1" s="1"/>
  <c r="DC331" i="1"/>
  <c r="DC330" i="1" s="1"/>
  <c r="DK481" i="1" l="1"/>
  <c r="DL481" i="1"/>
  <c r="CX480" i="1"/>
  <c r="CT480" i="1"/>
  <c r="CZ480" i="1"/>
  <c r="CW124" i="1"/>
  <c r="CS385" i="1"/>
  <c r="CU135" i="1"/>
  <c r="CT280" i="1"/>
  <c r="DC433" i="1"/>
  <c r="CU199" i="1"/>
  <c r="CU90" i="1"/>
  <c r="CU89" i="1" s="1"/>
  <c r="DC398" i="1"/>
  <c r="DK357" i="1"/>
  <c r="DK356" i="1" s="1"/>
  <c r="DK355" i="1" s="1"/>
  <c r="DK100" i="1"/>
  <c r="DK99" i="1" s="1"/>
  <c r="DK98" i="1" s="1"/>
  <c r="DC322" i="1"/>
  <c r="DC321" i="1" s="1"/>
  <c r="CT255" i="1"/>
  <c r="CT247" i="1" s="1"/>
  <c r="DK76" i="1"/>
  <c r="DJ426" i="1"/>
  <c r="DJ425" i="1" s="1"/>
  <c r="DJ424" i="1" s="1"/>
  <c r="CY135" i="1"/>
  <c r="CT423" i="1"/>
  <c r="CS354" i="1"/>
  <c r="DA135" i="1"/>
  <c r="DB394" i="1"/>
  <c r="DD135" i="1"/>
  <c r="DD124" i="1" s="1"/>
  <c r="DB135" i="1"/>
  <c r="CT117" i="1"/>
  <c r="CW308" i="1"/>
  <c r="DK444" i="1"/>
  <c r="DA334" i="1"/>
  <c r="DA333" i="1" s="1"/>
  <c r="CY256" i="1"/>
  <c r="DA291" i="1"/>
  <c r="DA290" i="1" s="1"/>
  <c r="DA280" i="1" s="1"/>
  <c r="CV231" i="1"/>
  <c r="DB104" i="1"/>
  <c r="DB103" i="1" s="1"/>
  <c r="DB102" i="1" s="1"/>
  <c r="CW428" i="1"/>
  <c r="CW427" i="1" s="1"/>
  <c r="DC392" i="1"/>
  <c r="DC391" i="1" s="1"/>
  <c r="CY91" i="1"/>
  <c r="CY90" i="1" s="1"/>
  <c r="CY89" i="1" s="1"/>
  <c r="DB191" i="1"/>
  <c r="DB190" i="1" s="1"/>
  <c r="CS101" i="1"/>
  <c r="DK67" i="1"/>
  <c r="DK66" i="1" s="1"/>
  <c r="DK65" i="1" s="1"/>
  <c r="DK268" i="1"/>
  <c r="DK267" i="1" s="1"/>
  <c r="DK266" i="1" s="1"/>
  <c r="CV429" i="1"/>
  <c r="CV428" i="1" s="1"/>
  <c r="CV427" i="1" s="1"/>
  <c r="DL319" i="1"/>
  <c r="DL318" i="1" s="1"/>
  <c r="DK141" i="1"/>
  <c r="DS141" i="1" s="1"/>
  <c r="DS140" i="1" s="1"/>
  <c r="DS139" i="1" s="1"/>
  <c r="DC431" i="1"/>
  <c r="CY428" i="1"/>
  <c r="CY427" i="1" s="1"/>
  <c r="DB256" i="1"/>
  <c r="CZ204" i="1"/>
  <c r="CZ189" i="1" s="1"/>
  <c r="CZ188" i="1" s="1"/>
  <c r="DJ117" i="1"/>
  <c r="DK243" i="1"/>
  <c r="CS423" i="1"/>
  <c r="CS255" i="1"/>
  <c r="CS247" i="1" s="1"/>
  <c r="DL417" i="1"/>
  <c r="DL416" i="1" s="1"/>
  <c r="DL409" i="1" s="1"/>
  <c r="DI357" i="1"/>
  <c r="DQ357" i="1" s="1"/>
  <c r="DQ356" i="1" s="1"/>
  <c r="DQ355" i="1" s="1"/>
  <c r="CX255" i="1"/>
  <c r="CX247" i="1" s="1"/>
  <c r="CY106" i="1"/>
  <c r="CY101" i="1" s="1"/>
  <c r="DK117" i="1"/>
  <c r="DB269" i="1"/>
  <c r="CT243" i="1"/>
  <c r="CT231" i="1" s="1"/>
  <c r="DL474" i="1"/>
  <c r="DL473" i="1" s="1"/>
  <c r="DL472" i="1" s="1"/>
  <c r="DC399" i="1"/>
  <c r="CY394" i="1"/>
  <c r="CY385" i="1" s="1"/>
  <c r="CY380" i="1"/>
  <c r="CY379" i="1" s="1"/>
  <c r="CW280" i="1"/>
  <c r="CW279" i="1" s="1"/>
  <c r="CW278" i="1" s="1"/>
  <c r="CW255" i="1"/>
  <c r="CW247" i="1" s="1"/>
  <c r="DK35" i="1"/>
  <c r="DK34" i="1" s="1"/>
  <c r="DL322" i="1"/>
  <c r="DL321" i="1" s="1"/>
  <c r="DK223" i="1"/>
  <c r="DS223" i="1" s="1"/>
  <c r="DS222" i="1" s="1"/>
  <c r="DS221" i="1" s="1"/>
  <c r="CV101" i="1"/>
  <c r="DD458" i="1"/>
  <c r="DD457" i="1" s="1"/>
  <c r="DD456" i="1" s="1"/>
  <c r="DD455" i="1" s="1"/>
  <c r="CY261" i="1"/>
  <c r="CY255" i="1" s="1"/>
  <c r="CY247" i="1" s="1"/>
  <c r="CZ269" i="1"/>
  <c r="CZ255" i="1" s="1"/>
  <c r="CZ247" i="1" s="1"/>
  <c r="CS280" i="1"/>
  <c r="CQ280" i="1" s="1"/>
  <c r="DJ125" i="1"/>
  <c r="DJ444" i="1"/>
  <c r="DB238" i="1"/>
  <c r="DB237" i="1" s="1"/>
  <c r="DB236" i="1" s="1"/>
  <c r="DD199" i="1"/>
  <c r="DK260" i="1"/>
  <c r="DK259" i="1" s="1"/>
  <c r="DB300" i="1"/>
  <c r="DB299" i="1" s="1"/>
  <c r="DJ300" i="1"/>
  <c r="DJ299" i="1" s="1"/>
  <c r="DB204" i="1"/>
  <c r="DJ450" i="1"/>
  <c r="DJ449" i="1" s="1"/>
  <c r="DJ448" i="1" s="1"/>
  <c r="DJ447" i="1" s="1"/>
  <c r="DJ446" i="1" s="1"/>
  <c r="DD243" i="1"/>
  <c r="DA465" i="1"/>
  <c r="DA464" i="1" s="1"/>
  <c r="DA463" i="1" s="1"/>
  <c r="DJ408" i="1"/>
  <c r="DJ407" i="1" s="1"/>
  <c r="DJ406" i="1" s="1"/>
  <c r="DJ405" i="1" s="1"/>
  <c r="DK64" i="1"/>
  <c r="DK63" i="1" s="1"/>
  <c r="DK62" i="1" s="1"/>
  <c r="CZ82" i="1"/>
  <c r="CZ81" i="1" s="1"/>
  <c r="CZ80" i="1" s="1"/>
  <c r="CX423" i="1"/>
  <c r="DB380" i="1"/>
  <c r="DB379" i="1" s="1"/>
  <c r="CU394" i="1"/>
  <c r="CU385" i="1" s="1"/>
  <c r="DB243" i="1"/>
  <c r="CY33" i="1"/>
  <c r="CY9" i="1" s="1"/>
  <c r="CY125" i="1"/>
  <c r="CS124" i="1"/>
  <c r="CS189" i="1"/>
  <c r="CS188" i="1" s="1"/>
  <c r="DB354" i="1"/>
  <c r="DA354" i="1"/>
  <c r="DD354" i="1"/>
  <c r="CZ231" i="1"/>
  <c r="DL243" i="1"/>
  <c r="DC117" i="1"/>
  <c r="DL443" i="1"/>
  <c r="DL442" i="1" s="1"/>
  <c r="DA125" i="1"/>
  <c r="DK201" i="1"/>
  <c r="DS201" i="1" s="1"/>
  <c r="DS200" i="1" s="1"/>
  <c r="DK384" i="1"/>
  <c r="DS384" i="1" s="1"/>
  <c r="DA256" i="1"/>
  <c r="DC194" i="1"/>
  <c r="DC193" i="1" s="1"/>
  <c r="DL206" i="1"/>
  <c r="DT206" i="1" s="1"/>
  <c r="DT205" i="1" s="1"/>
  <c r="DB261" i="1"/>
  <c r="DD446" i="1"/>
  <c r="DD91" i="1"/>
  <c r="DD90" i="1" s="1"/>
  <c r="DD89" i="1" s="1"/>
  <c r="CV204" i="1"/>
  <c r="CV189" i="1" s="1"/>
  <c r="CV188" i="1" s="1"/>
  <c r="DC49" i="1"/>
  <c r="DC48" i="1" s="1"/>
  <c r="CS8" i="1"/>
  <c r="DD106" i="1"/>
  <c r="DL125" i="1"/>
  <c r="CU125" i="1"/>
  <c r="CT101" i="1"/>
  <c r="DB33" i="1"/>
  <c r="DB9" i="1" s="1"/>
  <c r="DL33" i="1"/>
  <c r="CT427" i="1"/>
  <c r="CV82" i="1"/>
  <c r="CV81" i="1" s="1"/>
  <c r="CV80" i="1" s="1"/>
  <c r="CS308" i="1"/>
  <c r="CR308" i="1" s="1"/>
  <c r="CX101" i="1"/>
  <c r="CW101" i="1"/>
  <c r="DL117" i="1"/>
  <c r="CX427" i="1"/>
  <c r="CU33" i="1"/>
  <c r="CU9" i="1" s="1"/>
  <c r="CY231" i="1"/>
  <c r="DL458" i="1"/>
  <c r="DL457" i="1" s="1"/>
  <c r="DL456" i="1" s="1"/>
  <c r="DL455" i="1" s="1"/>
  <c r="DL236" i="1"/>
  <c r="DB106" i="1"/>
  <c r="DD429" i="1"/>
  <c r="DD428" i="1" s="1"/>
  <c r="DC453" i="1"/>
  <c r="DC452" i="1" s="1"/>
  <c r="DC451" i="1" s="1"/>
  <c r="DC446" i="1" s="1"/>
  <c r="DC459" i="1"/>
  <c r="CZ117" i="1"/>
  <c r="CZ101" i="1" s="1"/>
  <c r="DJ214" i="1"/>
  <c r="DR214" i="1" s="1"/>
  <c r="DR213" i="1" s="1"/>
  <c r="DR212" i="1" s="1"/>
  <c r="CX279" i="1"/>
  <c r="DB402" i="1"/>
  <c r="DB401" i="1" s="1"/>
  <c r="CV269" i="1"/>
  <c r="CV255" i="1" s="1"/>
  <c r="CU261" i="1"/>
  <c r="CU255" i="1" s="1"/>
  <c r="DB446" i="1"/>
  <c r="DC229" i="1"/>
  <c r="DC228" i="1" s="1"/>
  <c r="DC227" i="1" s="1"/>
  <c r="DK454" i="1"/>
  <c r="DK453" i="1" s="1"/>
  <c r="DK452" i="1" s="1"/>
  <c r="DK451" i="1" s="1"/>
  <c r="DK446" i="1" s="1"/>
  <c r="DK396" i="1"/>
  <c r="DK395" i="1" s="1"/>
  <c r="DK37" i="1"/>
  <c r="DK36" i="1" s="1"/>
  <c r="CY58" i="1"/>
  <c r="DJ33" i="1"/>
  <c r="DJ9" i="1" s="1"/>
  <c r="DD33" i="1"/>
  <c r="DC409" i="1"/>
  <c r="CU189" i="1"/>
  <c r="CU188" i="1" s="1"/>
  <c r="CZ404" i="1"/>
  <c r="DB124" i="1"/>
  <c r="DA33" i="1"/>
  <c r="DA9" i="1" s="1"/>
  <c r="CY199" i="1"/>
  <c r="CY189" i="1" s="1"/>
  <c r="CY188" i="1" s="1"/>
  <c r="CX189" i="1"/>
  <c r="CX188" i="1" s="1"/>
  <c r="CU58" i="1"/>
  <c r="CV124" i="1"/>
  <c r="CX409" i="1"/>
  <c r="DA458" i="1"/>
  <c r="DA457" i="1" s="1"/>
  <c r="DA456" i="1" s="1"/>
  <c r="DA455" i="1" s="1"/>
  <c r="CZ427" i="1"/>
  <c r="DD409" i="1"/>
  <c r="CT409" i="1"/>
  <c r="CT404" i="1" s="1"/>
  <c r="DA409" i="1"/>
  <c r="CS409" i="1"/>
  <c r="DK430" i="1"/>
  <c r="DK429" i="1" s="1"/>
  <c r="DD465" i="1"/>
  <c r="DD464" i="1" s="1"/>
  <c r="DD463" i="1" s="1"/>
  <c r="CV279" i="1"/>
  <c r="CV278" i="1" s="1"/>
  <c r="DB417" i="1"/>
  <c r="DB416" i="1" s="1"/>
  <c r="CR394" i="1"/>
  <c r="CQ394" i="1"/>
  <c r="CR420" i="1"/>
  <c r="CQ420" i="1"/>
  <c r="CQ318" i="1"/>
  <c r="CR318" i="1"/>
  <c r="CQ410" i="1"/>
  <c r="CR410" i="1"/>
  <c r="CQ309" i="1"/>
  <c r="CR309" i="1"/>
  <c r="CQ345" i="1"/>
  <c r="CR345" i="1"/>
  <c r="CR299" i="1"/>
  <c r="CQ299" i="1"/>
  <c r="DJ458" i="1"/>
  <c r="DJ457" i="1" s="1"/>
  <c r="DJ456" i="1" s="1"/>
  <c r="DJ455" i="1" s="1"/>
  <c r="DB428" i="1"/>
  <c r="DJ422" i="1"/>
  <c r="DJ421" i="1" s="1"/>
  <c r="DJ420" i="1" s="1"/>
  <c r="CU101" i="1"/>
  <c r="CS464" i="1"/>
  <c r="CR465" i="1"/>
  <c r="CQ465" i="1"/>
  <c r="CQ330" i="1"/>
  <c r="CR330" i="1"/>
  <c r="CS451" i="1"/>
  <c r="CQ452" i="1"/>
  <c r="CR452" i="1"/>
  <c r="CQ355" i="1"/>
  <c r="CR355" i="1"/>
  <c r="CS447" i="1"/>
  <c r="CQ448" i="1"/>
  <c r="CR448" i="1"/>
  <c r="CQ293" i="1"/>
  <c r="CR293" i="1"/>
  <c r="CR424" i="1"/>
  <c r="CR423" i="1" s="1"/>
  <c r="CQ424" i="1"/>
  <c r="CQ423" i="1" s="1"/>
  <c r="CQ324" i="1"/>
  <c r="CR324" i="1"/>
  <c r="CS438" i="1"/>
  <c r="CQ439" i="1"/>
  <c r="CR439" i="1"/>
  <c r="CS405" i="1"/>
  <c r="CQ406" i="1"/>
  <c r="CR406" i="1"/>
  <c r="CR321" i="1"/>
  <c r="CQ321" i="1"/>
  <c r="CZ8" i="1"/>
  <c r="DA91" i="1"/>
  <c r="DA90" i="1" s="1"/>
  <c r="DA89" i="1" s="1"/>
  <c r="CS457" i="1"/>
  <c r="CQ458" i="1"/>
  <c r="CR458" i="1"/>
  <c r="CQ348" i="1"/>
  <c r="CR348" i="1"/>
  <c r="CQ351" i="1"/>
  <c r="CR351" i="1"/>
  <c r="CQ305" i="1"/>
  <c r="CR305" i="1"/>
  <c r="CR416" i="1"/>
  <c r="CQ416" i="1"/>
  <c r="CQ312" i="1"/>
  <c r="CR312" i="1"/>
  <c r="CQ391" i="1"/>
  <c r="CR391" i="1"/>
  <c r="CQ442" i="1"/>
  <c r="CR442" i="1"/>
  <c r="CR376" i="1"/>
  <c r="CQ376" i="1"/>
  <c r="CQ466" i="1"/>
  <c r="CR466" i="1"/>
  <c r="CR361" i="1"/>
  <c r="CQ361" i="1"/>
  <c r="CS429" i="1"/>
  <c r="CQ430" i="1"/>
  <c r="CR430" i="1"/>
  <c r="CS379" i="1"/>
  <c r="CQ380" i="1"/>
  <c r="CR380" i="1"/>
  <c r="CR281" i="1"/>
  <c r="CQ281" i="1"/>
  <c r="CQ333" i="1"/>
  <c r="CR333" i="1"/>
  <c r="CQ336" i="1"/>
  <c r="CR336" i="1"/>
  <c r="CQ401" i="1"/>
  <c r="CR401" i="1"/>
  <c r="CQ290" i="1"/>
  <c r="CR290" i="1"/>
  <c r="CQ284" i="1"/>
  <c r="CR284" i="1"/>
  <c r="CR302" i="1"/>
  <c r="CQ302" i="1"/>
  <c r="CR296" i="1"/>
  <c r="CQ296" i="1"/>
  <c r="CW231" i="1"/>
  <c r="CT8" i="1"/>
  <c r="DD423" i="1"/>
  <c r="DA243" i="1"/>
  <c r="DC423" i="1"/>
  <c r="DA430" i="1"/>
  <c r="DA429" i="1" s="1"/>
  <c r="DA428" i="1" s="1"/>
  <c r="CU428" i="1"/>
  <c r="CU427" i="1" s="1"/>
  <c r="DK350" i="1"/>
  <c r="CY362" i="1"/>
  <c r="CY361" i="1" s="1"/>
  <c r="CY354" i="1" s="1"/>
  <c r="DC314" i="1"/>
  <c r="DT372" i="1"/>
  <c r="DT371" i="1" s="1"/>
  <c r="DT370" i="1" s="1"/>
  <c r="DS214" i="1"/>
  <c r="DS213" i="1" s="1"/>
  <c r="DS212" i="1" s="1"/>
  <c r="DS220" i="1"/>
  <c r="DS219" i="1" s="1"/>
  <c r="DS218" i="1" s="1"/>
  <c r="DT211" i="1"/>
  <c r="DT210" i="1" s="1"/>
  <c r="DT209" i="1" s="1"/>
  <c r="DR203" i="1"/>
  <c r="DR202" i="1" s="1"/>
  <c r="DR211" i="1"/>
  <c r="DR210" i="1" s="1"/>
  <c r="DR209" i="1" s="1"/>
  <c r="DR223" i="1"/>
  <c r="DR222" i="1" s="1"/>
  <c r="DR221" i="1" s="1"/>
  <c r="DR198" i="1"/>
  <c r="DR197" i="1" s="1"/>
  <c r="DR196" i="1" s="1"/>
  <c r="DS208" i="1"/>
  <c r="DS207" i="1" s="1"/>
  <c r="DT198" i="1"/>
  <c r="DR138" i="1"/>
  <c r="DR137" i="1" s="1"/>
  <c r="DR136" i="1" s="1"/>
  <c r="DS138" i="1"/>
  <c r="DS137" i="1" s="1"/>
  <c r="DS136" i="1" s="1"/>
  <c r="DR192" i="1"/>
  <c r="DR191" i="1" s="1"/>
  <c r="DR190" i="1" s="1"/>
  <c r="DT242" i="1"/>
  <c r="DT241" i="1" s="1"/>
  <c r="DT240" i="1" s="1"/>
  <c r="DT230" i="1"/>
  <c r="DT229" i="1" s="1"/>
  <c r="DT228" i="1" s="1"/>
  <c r="DT227" i="1" s="1"/>
  <c r="DR32" i="1"/>
  <c r="DR31" i="1" s="1"/>
  <c r="DR30" i="1" s="1"/>
  <c r="DR105" i="1"/>
  <c r="DR104" i="1" s="1"/>
  <c r="DR103" i="1" s="1"/>
  <c r="DR102" i="1" s="1"/>
  <c r="DT167" i="1"/>
  <c r="DT116" i="1"/>
  <c r="DT100" i="1"/>
  <c r="DT88" i="1"/>
  <c r="DT64" i="1"/>
  <c r="DS53" i="1"/>
  <c r="DT41" i="1"/>
  <c r="DR335" i="1"/>
  <c r="DS335" i="1"/>
  <c r="DT153" i="1"/>
  <c r="DT147" i="1"/>
  <c r="DT128" i="1"/>
  <c r="DT112" i="1"/>
  <c r="DT97" i="1"/>
  <c r="DT332" i="1"/>
  <c r="DT235" i="1"/>
  <c r="DT157" i="1"/>
  <c r="DT223" i="1"/>
  <c r="DT222" i="1" s="1"/>
  <c r="DT221" i="1" s="1"/>
  <c r="DR195" i="1"/>
  <c r="DR194" i="1" s="1"/>
  <c r="DR193" i="1" s="1"/>
  <c r="DT208" i="1"/>
  <c r="DT207" i="1" s="1"/>
  <c r="DR167" i="1"/>
  <c r="DR166" i="1" s="1"/>
  <c r="DR165" i="1" s="1"/>
  <c r="DR158" i="1" s="1"/>
  <c r="DT67" i="1"/>
  <c r="DT66" i="1" s="1"/>
  <c r="DT65" i="1" s="1"/>
  <c r="DT35" i="1"/>
  <c r="DT34" i="1" s="1"/>
  <c r="DS88" i="1"/>
  <c r="DS87" i="1" s="1"/>
  <c r="DS150" i="1"/>
  <c r="DS149" i="1" s="1"/>
  <c r="DS148" i="1" s="1"/>
  <c r="DS235" i="1"/>
  <c r="DS234" i="1" s="1"/>
  <c r="DS233" i="1" s="1"/>
  <c r="DS232" i="1" s="1"/>
  <c r="DS100" i="1"/>
  <c r="DS99" i="1" s="1"/>
  <c r="DS98" i="1" s="1"/>
  <c r="DS67" i="1"/>
  <c r="DS66" i="1" s="1"/>
  <c r="DS65" i="1" s="1"/>
  <c r="DC137" i="1"/>
  <c r="DC136" i="1" s="1"/>
  <c r="DS239" i="1"/>
  <c r="DR230" i="1"/>
  <c r="DS112" i="1"/>
  <c r="DR251" i="1"/>
  <c r="DR157" i="1"/>
  <c r="DR147" i="1"/>
  <c r="DR128" i="1"/>
  <c r="DR112" i="1"/>
  <c r="DR97" i="1"/>
  <c r="DR86" i="1"/>
  <c r="DR73" i="1"/>
  <c r="DR50" i="1"/>
  <c r="DT84" i="1"/>
  <c r="DR64" i="1"/>
  <c r="DR53" i="1"/>
  <c r="DR41" i="1"/>
  <c r="DQ332" i="1"/>
  <c r="DR220" i="1"/>
  <c r="DR219" i="1" s="1"/>
  <c r="DR218" i="1" s="1"/>
  <c r="DT214" i="1"/>
  <c r="DT213" i="1" s="1"/>
  <c r="DT212" i="1" s="1"/>
  <c r="DS206" i="1"/>
  <c r="DS205" i="1" s="1"/>
  <c r="DT195" i="1"/>
  <c r="DT194" i="1" s="1"/>
  <c r="DT193" i="1" s="1"/>
  <c r="DT138" i="1"/>
  <c r="DT137" i="1" s="1"/>
  <c r="DT136" i="1" s="1"/>
  <c r="DQ372" i="1"/>
  <c r="DQ371" i="1" s="1"/>
  <c r="DQ370" i="1" s="1"/>
  <c r="DT220" i="1"/>
  <c r="DT219" i="1" s="1"/>
  <c r="DT218" i="1" s="1"/>
  <c r="DR208" i="1"/>
  <c r="DR207" i="1" s="1"/>
  <c r="DT203" i="1"/>
  <c r="DT202" i="1" s="1"/>
  <c r="DQ474" i="1"/>
  <c r="DQ473" i="1" s="1"/>
  <c r="DQ472" i="1" s="1"/>
  <c r="DS211" i="1"/>
  <c r="DR201" i="1"/>
  <c r="DR200" i="1" s="1"/>
  <c r="DS192" i="1"/>
  <c r="DS191" i="1" s="1"/>
  <c r="DS190" i="1" s="1"/>
  <c r="DR141" i="1"/>
  <c r="DR140" i="1" s="1"/>
  <c r="DR139" i="1" s="1"/>
  <c r="DS195" i="1"/>
  <c r="DS194" i="1" s="1"/>
  <c r="DS193" i="1" s="1"/>
  <c r="DS198" i="1"/>
  <c r="DS197" i="1" s="1"/>
  <c r="DS196" i="1" s="1"/>
  <c r="DS86" i="1"/>
  <c r="DS85" i="1" s="1"/>
  <c r="DT50" i="1"/>
  <c r="DT49" i="1" s="1"/>
  <c r="DT48" i="1" s="1"/>
  <c r="DT134" i="1"/>
  <c r="DT133" i="1" s="1"/>
  <c r="DT132" i="1" s="1"/>
  <c r="DR100" i="1"/>
  <c r="DR99" i="1" s="1"/>
  <c r="DR98" i="1" s="1"/>
  <c r="DR95" i="1"/>
  <c r="DR94" i="1" s="1"/>
  <c r="DR153" i="1"/>
  <c r="DT109" i="1"/>
  <c r="DT95" i="1"/>
  <c r="DS84" i="1"/>
  <c r="DT70" i="1"/>
  <c r="DT44" i="1"/>
  <c r="DT37" i="1"/>
  <c r="DC92" i="1"/>
  <c r="DC234" i="1"/>
  <c r="DC233" i="1" s="1"/>
  <c r="DC232" i="1" s="1"/>
  <c r="DC231" i="1" s="1"/>
  <c r="DR332" i="1"/>
  <c r="DS230" i="1"/>
  <c r="DT86" i="1"/>
  <c r="DS332" i="1"/>
  <c r="DQ335" i="1"/>
  <c r="DT105" i="1"/>
  <c r="DT93" i="1"/>
  <c r="DR372" i="1"/>
  <c r="DR242" i="1"/>
  <c r="DS167" i="1"/>
  <c r="DR150" i="1"/>
  <c r="DR134" i="1"/>
  <c r="DR116" i="1"/>
  <c r="DR206" i="1"/>
  <c r="DR205" i="1" s="1"/>
  <c r="DT201" i="1"/>
  <c r="DT200" i="1" s="1"/>
  <c r="DT192" i="1"/>
  <c r="DT191" i="1" s="1"/>
  <c r="DT190" i="1" s="1"/>
  <c r="DT141" i="1"/>
  <c r="DT140" i="1" s="1"/>
  <c r="DT139" i="1" s="1"/>
  <c r="DS203" i="1"/>
  <c r="DS202" i="1" s="1"/>
  <c r="DS153" i="1"/>
  <c r="DS152" i="1" s="1"/>
  <c r="DS151" i="1" s="1"/>
  <c r="DT73" i="1"/>
  <c r="DT72" i="1" s="1"/>
  <c r="DT71" i="1" s="1"/>
  <c r="DT57" i="1"/>
  <c r="DT56" i="1" s="1"/>
  <c r="DT55" i="1" s="1"/>
  <c r="DT54" i="1" s="1"/>
  <c r="DT251" i="1"/>
  <c r="DT250" i="1" s="1"/>
  <c r="DT249" i="1" s="1"/>
  <c r="DT248" i="1" s="1"/>
  <c r="DS116" i="1"/>
  <c r="DS115" i="1" s="1"/>
  <c r="DS114" i="1" s="1"/>
  <c r="DS113" i="1" s="1"/>
  <c r="DS93" i="1"/>
  <c r="DT335" i="1"/>
  <c r="DT334" i="1" s="1"/>
  <c r="DT333" i="1" s="1"/>
  <c r="DB282" i="1"/>
  <c r="DB281" i="1" s="1"/>
  <c r="DS372" i="1"/>
  <c r="DS242" i="1"/>
  <c r="DR239" i="1"/>
  <c r="DT239" i="1"/>
  <c r="DT150" i="1"/>
  <c r="DS105" i="1"/>
  <c r="DR93" i="1"/>
  <c r="DR76" i="1"/>
  <c r="DR67" i="1"/>
  <c r="DS57" i="1"/>
  <c r="DR35" i="1"/>
  <c r="DR235" i="1"/>
  <c r="DT32" i="1"/>
  <c r="DS73" i="1"/>
  <c r="DR84" i="1"/>
  <c r="DR70" i="1"/>
  <c r="DR44" i="1"/>
  <c r="DR37" i="1"/>
  <c r="DR57" i="1"/>
  <c r="DS128" i="1"/>
  <c r="DQ220" i="1"/>
  <c r="DQ219" i="1" s="1"/>
  <c r="DQ218" i="1" s="1"/>
  <c r="DQ258" i="1"/>
  <c r="DQ257" i="1" s="1"/>
  <c r="DQ283" i="1"/>
  <c r="DQ282" i="1" s="1"/>
  <c r="DQ281" i="1" s="1"/>
  <c r="DQ311" i="1"/>
  <c r="DQ310" i="1" s="1"/>
  <c r="DQ309" i="1" s="1"/>
  <c r="DQ403" i="1"/>
  <c r="DQ402" i="1" s="1"/>
  <c r="DQ401" i="1" s="1"/>
  <c r="DQ426" i="1"/>
  <c r="DQ425" i="1" s="1"/>
  <c r="DQ424" i="1" s="1"/>
  <c r="DQ468" i="1"/>
  <c r="DQ467" i="1" s="1"/>
  <c r="DQ466" i="1" s="1"/>
  <c r="DQ198" i="1"/>
  <c r="DQ197" i="1" s="1"/>
  <c r="DQ196" i="1" s="1"/>
  <c r="DQ273" i="1"/>
  <c r="DQ272" i="1" s="1"/>
  <c r="DQ307" i="1"/>
  <c r="DQ353" i="1"/>
  <c r="DQ352" i="1" s="1"/>
  <c r="DQ351" i="1" s="1"/>
  <c r="DQ398" i="1"/>
  <c r="DQ397" i="1" s="1"/>
  <c r="DQ460" i="1"/>
  <c r="DQ459" i="1" s="1"/>
  <c r="DR271" i="1"/>
  <c r="DR270" i="1" s="1"/>
  <c r="DT314" i="1"/>
  <c r="DT313" i="1" s="1"/>
  <c r="DT312" i="1" s="1"/>
  <c r="DR382" i="1"/>
  <c r="DR381" i="1" s="1"/>
  <c r="DS403" i="1"/>
  <c r="DS402" i="1" s="1"/>
  <c r="DS401" i="1" s="1"/>
  <c r="DS400" i="1"/>
  <c r="DS399" i="1" s="1"/>
  <c r="DJ419" i="1"/>
  <c r="DS393" i="1"/>
  <c r="DS392" i="1" s="1"/>
  <c r="DS391" i="1" s="1"/>
  <c r="DL271" i="1"/>
  <c r="DT258" i="1"/>
  <c r="DT268" i="1"/>
  <c r="DS283" i="1"/>
  <c r="DR314" i="1"/>
  <c r="DR353" i="1"/>
  <c r="DT378" i="1"/>
  <c r="DT396" i="1"/>
  <c r="DT408" i="1"/>
  <c r="DT422" i="1"/>
  <c r="DT432" i="1"/>
  <c r="DS445" i="1"/>
  <c r="DR462" i="1"/>
  <c r="DT265" i="1"/>
  <c r="DS276" i="1"/>
  <c r="DR295" i="1"/>
  <c r="DS311" i="1"/>
  <c r="DT347" i="1"/>
  <c r="DT382" i="1"/>
  <c r="DT398" i="1"/>
  <c r="DT412" i="1"/>
  <c r="DT434" i="1"/>
  <c r="DS450" i="1"/>
  <c r="DR468" i="1"/>
  <c r="DS268" i="1"/>
  <c r="DR418" i="1"/>
  <c r="DR258" i="1"/>
  <c r="DR268" i="1"/>
  <c r="DT276" i="1"/>
  <c r="DT295" i="1"/>
  <c r="DT311" i="1"/>
  <c r="DR357" i="1"/>
  <c r="DR384" i="1"/>
  <c r="DR400" i="1"/>
  <c r="DS418" i="1"/>
  <c r="DR437" i="1"/>
  <c r="DT450" i="1"/>
  <c r="DT468" i="1"/>
  <c r="DQ208" i="1"/>
  <c r="DQ207" i="1" s="1"/>
  <c r="DQ211" i="1"/>
  <c r="DQ210" i="1" s="1"/>
  <c r="DQ209" i="1" s="1"/>
  <c r="DQ260" i="1"/>
  <c r="DQ259" i="1" s="1"/>
  <c r="DQ286" i="1"/>
  <c r="DQ285" i="1" s="1"/>
  <c r="DQ284" i="1" s="1"/>
  <c r="DQ378" i="1"/>
  <c r="DQ408" i="1"/>
  <c r="DQ432" i="1"/>
  <c r="DQ431" i="1" s="1"/>
  <c r="DQ471" i="1"/>
  <c r="DQ470" i="1" s="1"/>
  <c r="DQ469" i="1" s="1"/>
  <c r="DQ214" i="1"/>
  <c r="DQ213" i="1" s="1"/>
  <c r="DQ212" i="1" s="1"/>
  <c r="DQ265" i="1"/>
  <c r="DQ264" i="1" s="1"/>
  <c r="DQ295" i="1"/>
  <c r="DQ347" i="1"/>
  <c r="DQ346" i="1" s="1"/>
  <c r="DQ345" i="1" s="1"/>
  <c r="DQ384" i="1"/>
  <c r="DQ383" i="1" s="1"/>
  <c r="DQ418" i="1"/>
  <c r="DQ437" i="1"/>
  <c r="DQ436" i="1" s="1"/>
  <c r="DQ435" i="1" s="1"/>
  <c r="DK263" i="1"/>
  <c r="DS432" i="1"/>
  <c r="DQ441" i="1"/>
  <c r="DT437" i="1"/>
  <c r="DQ251" i="1"/>
  <c r="DQ250" i="1" s="1"/>
  <c r="DQ249" i="1" s="1"/>
  <c r="DQ248" i="1" s="1"/>
  <c r="DQ203" i="1"/>
  <c r="DQ202" i="1" s="1"/>
  <c r="DQ268" i="1"/>
  <c r="DQ267" i="1" s="1"/>
  <c r="DQ266" i="1" s="1"/>
  <c r="DQ393" i="1"/>
  <c r="DQ392" i="1" s="1"/>
  <c r="DQ391" i="1" s="1"/>
  <c r="DQ445" i="1"/>
  <c r="DQ444" i="1" s="1"/>
  <c r="DQ223" i="1"/>
  <c r="DQ222" i="1" s="1"/>
  <c r="DQ221" i="1" s="1"/>
  <c r="DQ239" i="1"/>
  <c r="DQ238" i="1" s="1"/>
  <c r="DQ237" i="1" s="1"/>
  <c r="DQ263" i="1"/>
  <c r="DQ262" i="1" s="1"/>
  <c r="DQ292" i="1"/>
  <c r="DQ291" i="1" s="1"/>
  <c r="DQ290" i="1" s="1"/>
  <c r="DQ326" i="1"/>
  <c r="DQ382" i="1"/>
  <c r="DQ381" i="1" s="1"/>
  <c r="DQ412" i="1"/>
  <c r="DQ411" i="1" s="1"/>
  <c r="DQ410" i="1" s="1"/>
  <c r="DQ434" i="1"/>
  <c r="DQ433" i="1" s="1"/>
  <c r="DQ206" i="1"/>
  <c r="DQ205" i="1" s="1"/>
  <c r="DR260" i="1"/>
  <c r="DR259" i="1" s="1"/>
  <c r="DS412" i="1"/>
  <c r="DS411" i="1" s="1"/>
  <c r="DS410" i="1" s="1"/>
  <c r="DS426" i="1"/>
  <c r="DS425" i="1" s="1"/>
  <c r="DS424" i="1" s="1"/>
  <c r="DT454" i="1"/>
  <c r="DT462" i="1"/>
  <c r="DT461" i="1" s="1"/>
  <c r="DQ419" i="1"/>
  <c r="DR412" i="1"/>
  <c r="DR411" i="1" s="1"/>
  <c r="DR410" i="1" s="1"/>
  <c r="DS357" i="1"/>
  <c r="DS356" i="1" s="1"/>
  <c r="DS355" i="1" s="1"/>
  <c r="DR408" i="1"/>
  <c r="DR407" i="1" s="1"/>
  <c r="DR406" i="1" s="1"/>
  <c r="DR405" i="1" s="1"/>
  <c r="DR378" i="1"/>
  <c r="DR377" i="1" s="1"/>
  <c r="DR376" i="1" s="1"/>
  <c r="DQ235" i="1"/>
  <c r="DT263" i="1"/>
  <c r="DS273" i="1"/>
  <c r="DR292" i="1"/>
  <c r="DR347" i="1"/>
  <c r="DT357" i="1"/>
  <c r="DT384" i="1"/>
  <c r="DT400" i="1"/>
  <c r="DT418" i="1"/>
  <c r="DS437" i="1"/>
  <c r="DR454" i="1"/>
  <c r="DR471" i="1"/>
  <c r="DQ454" i="1"/>
  <c r="DT260" i="1"/>
  <c r="DS271" i="1"/>
  <c r="DR286" i="1"/>
  <c r="DS307" i="1"/>
  <c r="DR326" i="1"/>
  <c r="DT353" i="1"/>
  <c r="DT393" i="1"/>
  <c r="DT403" i="1"/>
  <c r="DT419" i="1"/>
  <c r="DT426" i="1"/>
  <c r="DT441" i="1"/>
  <c r="DR460" i="1"/>
  <c r="DR474" i="1"/>
  <c r="DQ314" i="1"/>
  <c r="DR263" i="1"/>
  <c r="DR273" i="1"/>
  <c r="DT286" i="1"/>
  <c r="DT307" i="1"/>
  <c r="DT326" i="1"/>
  <c r="DS378" i="1"/>
  <c r="DR396" i="1"/>
  <c r="DS408" i="1"/>
  <c r="DS422" i="1"/>
  <c r="DR432" i="1"/>
  <c r="DR445" i="1"/>
  <c r="DT460" i="1"/>
  <c r="DS474" i="1"/>
  <c r="DQ192" i="1"/>
  <c r="DQ191" i="1" s="1"/>
  <c r="DQ190" i="1" s="1"/>
  <c r="DQ195" i="1"/>
  <c r="DQ194" i="1" s="1"/>
  <c r="DQ193" i="1" s="1"/>
  <c r="DQ230" i="1"/>
  <c r="DQ229" i="1" s="1"/>
  <c r="DQ228" i="1" s="1"/>
  <c r="DQ227" i="1" s="1"/>
  <c r="DQ271" i="1"/>
  <c r="DQ270" i="1" s="1"/>
  <c r="DQ396" i="1"/>
  <c r="DQ395" i="1" s="1"/>
  <c r="DQ422" i="1"/>
  <c r="DQ421" i="1" s="1"/>
  <c r="DQ420" i="1" s="1"/>
  <c r="DQ450" i="1"/>
  <c r="DQ449" i="1" s="1"/>
  <c r="DQ448" i="1" s="1"/>
  <c r="DQ447" i="1" s="1"/>
  <c r="DQ201" i="1"/>
  <c r="DQ200" i="1" s="1"/>
  <c r="DQ242" i="1"/>
  <c r="DQ241" i="1" s="1"/>
  <c r="DQ240" i="1" s="1"/>
  <c r="DQ276" i="1"/>
  <c r="DQ275" i="1" s="1"/>
  <c r="DQ274" i="1" s="1"/>
  <c r="DQ400" i="1"/>
  <c r="DQ399" i="1" s="1"/>
  <c r="DQ462" i="1"/>
  <c r="DQ461" i="1" s="1"/>
  <c r="DR276" i="1"/>
  <c r="DR275" i="1" s="1"/>
  <c r="DR274" i="1" s="1"/>
  <c r="DT292" i="1"/>
  <c r="DT291" i="1" s="1"/>
  <c r="DT290" i="1" s="1"/>
  <c r="DR307" i="1"/>
  <c r="DR306" i="1" s="1"/>
  <c r="DR305" i="1" s="1"/>
  <c r="DS347" i="1"/>
  <c r="DS346" i="1" s="1"/>
  <c r="DS345" i="1" s="1"/>
  <c r="DS353" i="1"/>
  <c r="DS352" i="1" s="1"/>
  <c r="DS351" i="1" s="1"/>
  <c r="DR393" i="1"/>
  <c r="DR392" i="1" s="1"/>
  <c r="DR391" i="1" s="1"/>
  <c r="DR441" i="1"/>
  <c r="DR440" i="1" s="1"/>
  <c r="DR439" i="1" s="1"/>
  <c r="DR438" i="1" s="1"/>
  <c r="DT445" i="1"/>
  <c r="DT444" i="1" s="1"/>
  <c r="DB411" i="1"/>
  <c r="DB410" i="1" s="1"/>
  <c r="DC257" i="1"/>
  <c r="DC256" i="1" s="1"/>
  <c r="DS471" i="1"/>
  <c r="DS434" i="1"/>
  <c r="DS460" i="1"/>
  <c r="DR403" i="1"/>
  <c r="DR426" i="1"/>
  <c r="DQ73" i="1"/>
  <c r="DQ72" i="1" s="1"/>
  <c r="DQ71" i="1" s="1"/>
  <c r="DQ41" i="1"/>
  <c r="DQ40" i="1" s="1"/>
  <c r="DQ67" i="1"/>
  <c r="DQ66" i="1" s="1"/>
  <c r="DQ65" i="1" s="1"/>
  <c r="DQ147" i="1"/>
  <c r="DQ146" i="1" s="1"/>
  <c r="DQ145" i="1" s="1"/>
  <c r="DQ100" i="1"/>
  <c r="DQ99" i="1" s="1"/>
  <c r="DQ98" i="1" s="1"/>
  <c r="DQ105" i="1"/>
  <c r="DQ104" i="1" s="1"/>
  <c r="DQ103" i="1" s="1"/>
  <c r="DQ102" i="1" s="1"/>
  <c r="DQ95" i="1"/>
  <c r="DQ94" i="1" s="1"/>
  <c r="DQ134" i="1"/>
  <c r="DQ133" i="1" s="1"/>
  <c r="DQ132" i="1" s="1"/>
  <c r="DQ32" i="1"/>
  <c r="DQ31" i="1" s="1"/>
  <c r="DQ30" i="1" s="1"/>
  <c r="DQ93" i="1"/>
  <c r="DQ92" i="1" s="1"/>
  <c r="DQ97" i="1"/>
  <c r="DQ96" i="1" s="1"/>
  <c r="DQ141" i="1"/>
  <c r="DQ140" i="1" s="1"/>
  <c r="DQ139" i="1" s="1"/>
  <c r="DQ112" i="1"/>
  <c r="DQ37" i="1"/>
  <c r="DQ36" i="1" s="1"/>
  <c r="DQ35" i="1"/>
  <c r="DQ34" i="1" s="1"/>
  <c r="DQ86" i="1"/>
  <c r="DQ85" i="1" s="1"/>
  <c r="DQ57" i="1"/>
  <c r="DQ56" i="1" s="1"/>
  <c r="DQ55" i="1" s="1"/>
  <c r="DQ54" i="1" s="1"/>
  <c r="DQ84" i="1"/>
  <c r="DQ83" i="1" s="1"/>
  <c r="DQ481" i="1" s="1"/>
  <c r="DA117" i="1"/>
  <c r="DQ138" i="1"/>
  <c r="DQ137" i="1" s="1"/>
  <c r="DQ136" i="1" s="1"/>
  <c r="DQ150" i="1"/>
  <c r="DQ149" i="1" s="1"/>
  <c r="DQ148" i="1" s="1"/>
  <c r="DQ153" i="1"/>
  <c r="DQ152" i="1" s="1"/>
  <c r="DQ151" i="1" s="1"/>
  <c r="DQ128" i="1"/>
  <c r="DQ127" i="1" s="1"/>
  <c r="DQ126" i="1" s="1"/>
  <c r="DQ116" i="1"/>
  <c r="DQ115" i="1" s="1"/>
  <c r="DQ114" i="1" s="1"/>
  <c r="DQ113" i="1" s="1"/>
  <c r="DQ167" i="1"/>
  <c r="DQ166" i="1" s="1"/>
  <c r="DQ165" i="1" s="1"/>
  <c r="DQ158" i="1" s="1"/>
  <c r="DQ88" i="1"/>
  <c r="DQ87" i="1" s="1"/>
  <c r="DQ50" i="1"/>
  <c r="DQ49" i="1" s="1"/>
  <c r="DQ48" i="1" s="1"/>
  <c r="DQ64" i="1"/>
  <c r="DQ63" i="1" s="1"/>
  <c r="DQ62" i="1" s="1"/>
  <c r="DQ53" i="1"/>
  <c r="DQ52" i="1" s="1"/>
  <c r="DQ51" i="1" s="1"/>
  <c r="DQ76" i="1"/>
  <c r="DQ75" i="1" s="1"/>
  <c r="DQ74" i="1" s="1"/>
  <c r="DQ44" i="1"/>
  <c r="DQ43" i="1" s="1"/>
  <c r="DQ42" i="1" s="1"/>
  <c r="DQ70" i="1"/>
  <c r="DQ69" i="1" s="1"/>
  <c r="DQ68" i="1" s="1"/>
  <c r="DQ157" i="1"/>
  <c r="DQ156" i="1" s="1"/>
  <c r="DQ155" i="1" s="1"/>
  <c r="DQ154" i="1" s="1"/>
  <c r="DQ109" i="1"/>
  <c r="DA106" i="1"/>
  <c r="AP477" i="1"/>
  <c r="CY325" i="1"/>
  <c r="CY324" i="1" s="1"/>
  <c r="CY308" i="1" s="1"/>
  <c r="DK97" i="1"/>
  <c r="DC96" i="1"/>
  <c r="DK50" i="1"/>
  <c r="DC200" i="1"/>
  <c r="DK134" i="1"/>
  <c r="DC133" i="1"/>
  <c r="DC132" i="1" s="1"/>
  <c r="DC125" i="1" s="1"/>
  <c r="CZ124" i="1"/>
  <c r="DC326" i="1"/>
  <c r="DJ283" i="1"/>
  <c r="DD207" i="1"/>
  <c r="CY297" i="1"/>
  <c r="CY296" i="1" s="1"/>
  <c r="DC298" i="1"/>
  <c r="DB213" i="1"/>
  <c r="DB212" i="1" s="1"/>
  <c r="DJ88" i="1"/>
  <c r="DB87" i="1"/>
  <c r="DB82" i="1" s="1"/>
  <c r="DB81" i="1" s="1"/>
  <c r="DB80" i="1" s="1"/>
  <c r="CY285" i="1"/>
  <c r="CY284" i="1" s="1"/>
  <c r="DC286" i="1"/>
  <c r="DQ331" i="1"/>
  <c r="DQ330" i="1" s="1"/>
  <c r="DQ322" i="1"/>
  <c r="DQ321" i="1" s="1"/>
  <c r="DQ407" i="1"/>
  <c r="DQ406" i="1" s="1"/>
  <c r="DQ405" i="1" s="1"/>
  <c r="DJ243" i="1"/>
  <c r="DS243" i="1"/>
  <c r="DT322" i="1"/>
  <c r="DT321" i="1" s="1"/>
  <c r="DT243" i="1"/>
  <c r="DQ362" i="1"/>
  <c r="DQ361" i="1" s="1"/>
  <c r="DS210" i="1"/>
  <c r="DS209" i="1" s="1"/>
  <c r="DR265" i="1"/>
  <c r="DL282" i="1"/>
  <c r="DL281" i="1" s="1"/>
  <c r="DT283" i="1"/>
  <c r="DL297" i="1"/>
  <c r="DL296" i="1" s="1"/>
  <c r="DT298" i="1"/>
  <c r="DL300" i="1"/>
  <c r="DL299" i="1" s="1"/>
  <c r="DT301" i="1"/>
  <c r="DT350" i="1"/>
  <c r="DR363" i="1"/>
  <c r="DR398" i="1"/>
  <c r="DS419" i="1"/>
  <c r="DR434" i="1"/>
  <c r="DT471" i="1"/>
  <c r="CU308" i="1"/>
  <c r="DR243" i="1"/>
  <c r="DQ303" i="1"/>
  <c r="DQ302" i="1" s="1"/>
  <c r="DQ337" i="1"/>
  <c r="DQ336" i="1" s="1"/>
  <c r="DR109" i="1"/>
  <c r="DT453" i="1"/>
  <c r="DT452" i="1" s="1"/>
  <c r="DT451" i="1" s="1"/>
  <c r="DS92" i="1"/>
  <c r="DQ297" i="1"/>
  <c r="DQ296" i="1" s="1"/>
  <c r="DQ349" i="1"/>
  <c r="DQ348" i="1" s="1"/>
  <c r="DT197" i="1"/>
  <c r="DT196" i="1" s="1"/>
  <c r="DQ300" i="1"/>
  <c r="DQ299" i="1" s="1"/>
  <c r="DS157" i="1"/>
  <c r="DT76" i="1"/>
  <c r="DS76" i="1"/>
  <c r="DK257" i="1"/>
  <c r="DS258" i="1"/>
  <c r="DS323" i="1"/>
  <c r="DD308" i="1"/>
  <c r="DA308" i="1"/>
  <c r="CX124" i="1"/>
  <c r="DK251" i="1"/>
  <c r="DC250" i="1"/>
  <c r="DC249" i="1" s="1"/>
  <c r="DC248" i="1" s="1"/>
  <c r="DJ264" i="1"/>
  <c r="DJ261" i="1" s="1"/>
  <c r="DJ108" i="1"/>
  <c r="DJ107" i="1" s="1"/>
  <c r="DJ106" i="1" s="1"/>
  <c r="CX243" i="1"/>
  <c r="CX231" i="1" s="1"/>
  <c r="CT279" i="1"/>
  <c r="DC383" i="1"/>
  <c r="DB423" i="1"/>
  <c r="CZ279" i="1"/>
  <c r="CX477" i="1"/>
  <c r="CW189" i="1"/>
  <c r="CW188" i="1" s="1"/>
  <c r="DK382" i="1"/>
  <c r="DC381" i="1"/>
  <c r="DK468" i="1"/>
  <c r="DC467" i="1"/>
  <c r="DC466" i="1" s="1"/>
  <c r="DK44" i="1"/>
  <c r="DC43" i="1"/>
  <c r="DC42" i="1" s="1"/>
  <c r="DJ362" i="1"/>
  <c r="DJ361" i="1" s="1"/>
  <c r="DJ354" i="1" s="1"/>
  <c r="DJ380" i="1"/>
  <c r="DJ379" i="1" s="1"/>
  <c r="DJ397" i="1"/>
  <c r="DJ394" i="1" s="1"/>
  <c r="DJ385" i="1" s="1"/>
  <c r="DD236" i="1"/>
  <c r="DK75" i="1"/>
  <c r="DK74" i="1" s="1"/>
  <c r="DD82" i="1"/>
  <c r="DD81" i="1" s="1"/>
  <c r="DD80" i="1" s="1"/>
  <c r="DJ338" i="1"/>
  <c r="DR338" i="1" s="1"/>
  <c r="DB337" i="1"/>
  <c r="DB336" i="1" s="1"/>
  <c r="DC202" i="1"/>
  <c r="DK417" i="1"/>
  <c r="DK416" i="1" s="1"/>
  <c r="DK409" i="1" s="1"/>
  <c r="DD117" i="1"/>
  <c r="DL273" i="1"/>
  <c r="DK295" i="1"/>
  <c r="DC294" i="1"/>
  <c r="DC293" i="1" s="1"/>
  <c r="DB421" i="1"/>
  <c r="DB420" i="1" s="1"/>
  <c r="DB117" i="1"/>
  <c r="DK95" i="1"/>
  <c r="DC94" i="1"/>
  <c r="DK423" i="1"/>
  <c r="DJ433" i="1"/>
  <c r="DJ430" i="1" s="1"/>
  <c r="DJ429" i="1" s="1"/>
  <c r="DJ428" i="1" s="1"/>
  <c r="DK156" i="1"/>
  <c r="DK155" i="1" s="1"/>
  <c r="DK154" i="1" s="1"/>
  <c r="DL75" i="1"/>
  <c r="DL74" i="1" s="1"/>
  <c r="DL423" i="1"/>
  <c r="DA261" i="1"/>
  <c r="DA380" i="1"/>
  <c r="DA379" i="1" s="1"/>
  <c r="CU231" i="1"/>
  <c r="DD280" i="1"/>
  <c r="DK441" i="1"/>
  <c r="DC440" i="1"/>
  <c r="DC439" i="1" s="1"/>
  <c r="DC438" i="1" s="1"/>
  <c r="DK265" i="1"/>
  <c r="DC264" i="1"/>
  <c r="DC261" i="1" s="1"/>
  <c r="DD205" i="1"/>
  <c r="DK32" i="1"/>
  <c r="DC31" i="1"/>
  <c r="DC30" i="1" s="1"/>
  <c r="DD394" i="1"/>
  <c r="DD385" i="1" s="1"/>
  <c r="CX8" i="1"/>
  <c r="DD269" i="1"/>
  <c r="DD255" i="1" s="1"/>
  <c r="DB91" i="1"/>
  <c r="DB90" i="1" s="1"/>
  <c r="DB89" i="1" s="1"/>
  <c r="CY477" i="1"/>
  <c r="AH478" i="1"/>
  <c r="DA82" i="1"/>
  <c r="DA81" i="1" s="1"/>
  <c r="DA80" i="1" s="1"/>
  <c r="DA394" i="1"/>
  <c r="DA385" i="1" s="1"/>
  <c r="CY291" i="1"/>
  <c r="CY290" i="1" s="1"/>
  <c r="DC82" i="1"/>
  <c r="DC81" i="1" s="1"/>
  <c r="DC80" i="1" s="1"/>
  <c r="DK41" i="1"/>
  <c r="DC40" i="1"/>
  <c r="DC33" i="1" s="1"/>
  <c r="DL53" i="1"/>
  <c r="DD52" i="1"/>
  <c r="DD51" i="1" s="1"/>
  <c r="DD480" i="1" s="1"/>
  <c r="DK398" i="1"/>
  <c r="DC397" i="1"/>
  <c r="DK109" i="1"/>
  <c r="DC108" i="1"/>
  <c r="DC107" i="1" s="1"/>
  <c r="DC106" i="1" s="1"/>
  <c r="DJ311" i="1"/>
  <c r="DB310" i="1"/>
  <c r="DB309" i="1" s="1"/>
  <c r="DK363" i="1"/>
  <c r="DS363" i="1" s="1"/>
  <c r="DC362" i="1"/>
  <c r="DC361" i="1" s="1"/>
  <c r="DC354" i="1" s="1"/>
  <c r="DC292" i="1"/>
  <c r="DD58" i="1"/>
  <c r="DK462" i="1"/>
  <c r="DC461" i="1"/>
  <c r="DC458" i="1" s="1"/>
  <c r="DC457" i="1" s="1"/>
  <c r="DC456" i="1" s="1"/>
  <c r="DC455" i="1" s="1"/>
  <c r="DK147" i="1"/>
  <c r="DC146" i="1"/>
  <c r="DC145" i="1" s="1"/>
  <c r="CV9" i="1"/>
  <c r="CV8" i="1" s="1"/>
  <c r="DK70" i="1"/>
  <c r="DC69" i="1"/>
  <c r="DC68" i="1" s="1"/>
  <c r="CW8" i="1"/>
  <c r="DJ236" i="1"/>
  <c r="DL261" i="1"/>
  <c r="DL380" i="1"/>
  <c r="DL379" i="1" s="1"/>
  <c r="DA423" i="1"/>
  <c r="DA58" i="1"/>
  <c r="DJ205" i="1"/>
  <c r="DL200" i="1"/>
  <c r="DL191" i="1"/>
  <c r="DL190" i="1" s="1"/>
  <c r="DL140" i="1"/>
  <c r="DL139" i="1" s="1"/>
  <c r="DL91" i="1"/>
  <c r="DL90" i="1" s="1"/>
  <c r="DL89" i="1" s="1"/>
  <c r="DI207" i="1"/>
  <c r="DL213" i="1"/>
  <c r="DL212" i="1" s="1"/>
  <c r="DK205" i="1"/>
  <c r="DL194" i="1"/>
  <c r="DL193" i="1" s="1"/>
  <c r="DI194" i="1"/>
  <c r="DI193" i="1" s="1"/>
  <c r="DI229" i="1"/>
  <c r="DI228" i="1" s="1"/>
  <c r="DI227" i="1" s="1"/>
  <c r="DI270" i="1"/>
  <c r="DI303" i="1"/>
  <c r="DI302" i="1" s="1"/>
  <c r="DI337" i="1"/>
  <c r="DI336" i="1" s="1"/>
  <c r="DI395" i="1"/>
  <c r="DI421" i="1"/>
  <c r="DI420" i="1" s="1"/>
  <c r="DI449" i="1"/>
  <c r="DI448" i="1" s="1"/>
  <c r="DI447" i="1" s="1"/>
  <c r="DI446" i="1" s="1"/>
  <c r="DI371" i="1"/>
  <c r="DI370" i="1" s="1"/>
  <c r="DL219" i="1"/>
  <c r="DL218" i="1" s="1"/>
  <c r="DJ207" i="1"/>
  <c r="DL202" i="1"/>
  <c r="DJ256" i="1"/>
  <c r="DI127" i="1"/>
  <c r="DI126" i="1" s="1"/>
  <c r="DI197" i="1"/>
  <c r="DI196" i="1" s="1"/>
  <c r="DI272" i="1"/>
  <c r="DI306" i="1"/>
  <c r="DI305" i="1" s="1"/>
  <c r="DI352" i="1"/>
  <c r="DI351" i="1" s="1"/>
  <c r="DI397" i="1"/>
  <c r="DI459" i="1"/>
  <c r="DK210" i="1"/>
  <c r="DK209" i="1" s="1"/>
  <c r="DJ200" i="1"/>
  <c r="DK191" i="1"/>
  <c r="DK190" i="1" s="1"/>
  <c r="DJ140" i="1"/>
  <c r="DJ139" i="1" s="1"/>
  <c r="DI115" i="1"/>
  <c r="DI114" i="1" s="1"/>
  <c r="DI113" i="1" s="1"/>
  <c r="DI166" i="1"/>
  <c r="DI165" i="1" s="1"/>
  <c r="DI158" i="1" s="1"/>
  <c r="DK197" i="1"/>
  <c r="DK196" i="1" s="1"/>
  <c r="DL205" i="1"/>
  <c r="DI331" i="1"/>
  <c r="DI330" i="1" s="1"/>
  <c r="DK213" i="1"/>
  <c r="DK212" i="1" s="1"/>
  <c r="DI146" i="1"/>
  <c r="DI145" i="1" s="1"/>
  <c r="DI202" i="1"/>
  <c r="DI267" i="1"/>
  <c r="DI266" i="1" s="1"/>
  <c r="DI297" i="1"/>
  <c r="DI296" i="1" s="1"/>
  <c r="DI349" i="1"/>
  <c r="DI348" i="1" s="1"/>
  <c r="DI392" i="1"/>
  <c r="DI391" i="1" s="1"/>
  <c r="DI444" i="1"/>
  <c r="DI443" i="1"/>
  <c r="DI442" i="1" s="1"/>
  <c r="DI152" i="1"/>
  <c r="DI151" i="1" s="1"/>
  <c r="DK236" i="1"/>
  <c r="DI156" i="1"/>
  <c r="DI155" i="1" s="1"/>
  <c r="DI154" i="1" s="1"/>
  <c r="DJ91" i="1"/>
  <c r="DJ90" i="1" s="1"/>
  <c r="DJ89" i="1" s="1"/>
  <c r="DL394" i="1"/>
  <c r="DL385" i="1" s="1"/>
  <c r="DL430" i="1"/>
  <c r="DL429" i="1" s="1"/>
  <c r="DL428" i="1" s="1"/>
  <c r="DJ465" i="1"/>
  <c r="DJ464" i="1" s="1"/>
  <c r="DJ463" i="1" s="1"/>
  <c r="DA204" i="1"/>
  <c r="DI213" i="1"/>
  <c r="DI212" i="1" s="1"/>
  <c r="DI264" i="1"/>
  <c r="DI294" i="1"/>
  <c r="DI293" i="1" s="1"/>
  <c r="DI346" i="1"/>
  <c r="DI345" i="1" s="1"/>
  <c r="DI383" i="1"/>
  <c r="DI417" i="1"/>
  <c r="DI416" i="1" s="1"/>
  <c r="DI436" i="1"/>
  <c r="DI435" i="1" s="1"/>
  <c r="DK137" i="1"/>
  <c r="DK136" i="1" s="1"/>
  <c r="DL82" i="1"/>
  <c r="DL81" i="1" s="1"/>
  <c r="DL80" i="1" s="1"/>
  <c r="DK202" i="1"/>
  <c r="DL371" i="1"/>
  <c r="DL370" i="1" s="1"/>
  <c r="DL354" i="1" s="1"/>
  <c r="DL222" i="1"/>
  <c r="DL221" i="1" s="1"/>
  <c r="DJ194" i="1"/>
  <c r="DJ193" i="1" s="1"/>
  <c r="DI96" i="1"/>
  <c r="DI191" i="1"/>
  <c r="DI190" i="1" s="1"/>
  <c r="DK219" i="1"/>
  <c r="DK218" i="1" s="1"/>
  <c r="DL210" i="1"/>
  <c r="DL209" i="1" s="1"/>
  <c r="DJ202" i="1"/>
  <c r="DL137" i="1"/>
  <c r="DL136" i="1" s="1"/>
  <c r="DI210" i="1"/>
  <c r="DI209" i="1" s="1"/>
  <c r="DI259" i="1"/>
  <c r="DI285" i="1"/>
  <c r="DI284" i="1" s="1"/>
  <c r="DI322" i="1"/>
  <c r="DI321" i="1" s="1"/>
  <c r="DI377" i="1"/>
  <c r="DI376" i="1" s="1"/>
  <c r="DI407" i="1"/>
  <c r="DI406" i="1" s="1"/>
  <c r="DI405" i="1" s="1"/>
  <c r="DI431" i="1"/>
  <c r="DI470" i="1"/>
  <c r="DI469" i="1" s="1"/>
  <c r="DJ210" i="1"/>
  <c r="DJ209" i="1" s="1"/>
  <c r="DJ222" i="1"/>
  <c r="DJ221" i="1" s="1"/>
  <c r="DJ197" i="1"/>
  <c r="DJ196" i="1" s="1"/>
  <c r="DI104" i="1"/>
  <c r="DI103" i="1" s="1"/>
  <c r="DI102" i="1" s="1"/>
  <c r="DI238" i="1"/>
  <c r="DI237" i="1" s="1"/>
  <c r="DI262" i="1"/>
  <c r="DI291" i="1"/>
  <c r="DI290" i="1" s="1"/>
  <c r="DI325" i="1"/>
  <c r="DI324" i="1" s="1"/>
  <c r="DI381" i="1"/>
  <c r="DI411" i="1"/>
  <c r="DI410" i="1" s="1"/>
  <c r="DI433" i="1"/>
  <c r="DI473" i="1"/>
  <c r="DI472" i="1" s="1"/>
  <c r="DK207" i="1"/>
  <c r="DL197" i="1"/>
  <c r="DL196" i="1" s="1"/>
  <c r="DJ137" i="1"/>
  <c r="DJ136" i="1" s="1"/>
  <c r="DK269" i="1"/>
  <c r="DI94" i="1"/>
  <c r="DI133" i="1"/>
  <c r="DI132" i="1" s="1"/>
  <c r="DA199" i="1"/>
  <c r="DI205" i="1"/>
  <c r="DA236" i="1"/>
  <c r="DK194" i="1"/>
  <c r="DK193" i="1" s="1"/>
  <c r="CY404" i="1"/>
  <c r="DI106" i="1"/>
  <c r="DI250" i="1"/>
  <c r="DI249" i="1" s="1"/>
  <c r="DI248" i="1" s="1"/>
  <c r="DJ219" i="1"/>
  <c r="DJ218" i="1" s="1"/>
  <c r="DI137" i="1"/>
  <c r="DI136" i="1" s="1"/>
  <c r="DI149" i="1"/>
  <c r="DI148" i="1" s="1"/>
  <c r="DI219" i="1"/>
  <c r="DI218" i="1" s="1"/>
  <c r="DI257" i="1"/>
  <c r="DI282" i="1"/>
  <c r="DI281" i="1" s="1"/>
  <c r="DI310" i="1"/>
  <c r="DI309" i="1" s="1"/>
  <c r="DI362" i="1"/>
  <c r="DI361" i="1" s="1"/>
  <c r="DI402" i="1"/>
  <c r="DI401" i="1" s="1"/>
  <c r="DI425" i="1"/>
  <c r="DI424" i="1" s="1"/>
  <c r="DI467" i="1"/>
  <c r="DI466" i="1" s="1"/>
  <c r="DI99" i="1"/>
  <c r="DI98" i="1" s="1"/>
  <c r="DI222" i="1"/>
  <c r="DI221" i="1" s="1"/>
  <c r="DA446" i="1"/>
  <c r="DL106" i="1"/>
  <c r="DJ269" i="1"/>
  <c r="DL446" i="1"/>
  <c r="DI140" i="1"/>
  <c r="DI139" i="1" s="1"/>
  <c r="DA269" i="1"/>
  <c r="DK82" i="1"/>
  <c r="DK81" i="1" s="1"/>
  <c r="DK80" i="1" s="1"/>
  <c r="DL256" i="1"/>
  <c r="DI200" i="1"/>
  <c r="DI241" i="1"/>
  <c r="DI240" i="1" s="1"/>
  <c r="DI275" i="1"/>
  <c r="DI274" i="1" s="1"/>
  <c r="DI300" i="1"/>
  <c r="DI299" i="1" s="1"/>
  <c r="DI356" i="1"/>
  <c r="DI355" i="1" s="1"/>
  <c r="DI399" i="1"/>
  <c r="DI461" i="1"/>
  <c r="DK222" i="1"/>
  <c r="DK221" i="1" s="1"/>
  <c r="DL207" i="1"/>
  <c r="DJ191" i="1"/>
  <c r="DJ190" i="1" s="1"/>
  <c r="DI31" i="1"/>
  <c r="DI30" i="1" s="1"/>
  <c r="DI87" i="1"/>
  <c r="DI52" i="1"/>
  <c r="DI51" i="1" s="1"/>
  <c r="DI75" i="1"/>
  <c r="DI74" i="1" s="1"/>
  <c r="DI40" i="1"/>
  <c r="DI66" i="1"/>
  <c r="DI65" i="1" s="1"/>
  <c r="DI43" i="1"/>
  <c r="DI42" i="1" s="1"/>
  <c r="DI69" i="1"/>
  <c r="DI68" i="1" s="1"/>
  <c r="DI36" i="1"/>
  <c r="DI49" i="1"/>
  <c r="DI48" i="1" s="1"/>
  <c r="DI63" i="1"/>
  <c r="DI62" i="1" s="1"/>
  <c r="DI72" i="1"/>
  <c r="DI71" i="1" s="1"/>
  <c r="DI34" i="1"/>
  <c r="DI92" i="1"/>
  <c r="DI56" i="1"/>
  <c r="DI55" i="1" s="1"/>
  <c r="DI54" i="1" s="1"/>
  <c r="DI83" i="1"/>
  <c r="DI481" i="1" s="1"/>
  <c r="DI85" i="1"/>
  <c r="DL477" i="1"/>
  <c r="DT477" i="1" s="1"/>
  <c r="CT477" i="1"/>
  <c r="CY480" i="1" l="1"/>
  <c r="DB480" i="1"/>
  <c r="CU480" i="1"/>
  <c r="DJ480" i="1"/>
  <c r="DC430" i="1"/>
  <c r="DC429" i="1" s="1"/>
  <c r="DA480" i="1"/>
  <c r="CR385" i="1"/>
  <c r="DB385" i="1"/>
  <c r="DS396" i="1"/>
  <c r="DI33" i="1"/>
  <c r="CQ385" i="1"/>
  <c r="DJ135" i="1"/>
  <c r="DS35" i="1"/>
  <c r="DS34" i="1" s="1"/>
  <c r="CR280" i="1"/>
  <c r="DK256" i="1"/>
  <c r="DR450" i="1"/>
  <c r="DR449" i="1" s="1"/>
  <c r="DR448" i="1" s="1"/>
  <c r="DR447" i="1" s="1"/>
  <c r="DK140" i="1"/>
  <c r="DK139" i="1" s="1"/>
  <c r="DC394" i="1"/>
  <c r="DC385" i="1" s="1"/>
  <c r="DS260" i="1"/>
  <c r="DS259" i="1" s="1"/>
  <c r="DL135" i="1"/>
  <c r="DL124" i="1" s="1"/>
  <c r="DI135" i="1"/>
  <c r="DC135" i="1"/>
  <c r="DC124" i="1" s="1"/>
  <c r="CX404" i="1"/>
  <c r="DL308" i="1"/>
  <c r="DL465" i="1"/>
  <c r="DL464" i="1" s="1"/>
  <c r="DL463" i="1" s="1"/>
  <c r="DT474" i="1"/>
  <c r="DD427" i="1"/>
  <c r="DK200" i="1"/>
  <c r="DK199" i="1" s="1"/>
  <c r="DB189" i="1"/>
  <c r="DB188" i="1" s="1"/>
  <c r="DB231" i="1"/>
  <c r="CU247" i="1"/>
  <c r="CV247" i="1"/>
  <c r="CV7" i="1" s="1"/>
  <c r="CV475" i="1" s="1"/>
  <c r="CV456" i="3" s="1"/>
  <c r="DJ255" i="1"/>
  <c r="DJ247" i="1" s="1"/>
  <c r="DD247" i="1"/>
  <c r="DC255" i="1"/>
  <c r="DC247" i="1" s="1"/>
  <c r="DA255" i="1"/>
  <c r="DA247" i="1" s="1"/>
  <c r="DB255" i="1"/>
  <c r="DB247" i="1" s="1"/>
  <c r="DL101" i="1"/>
  <c r="CU279" i="1"/>
  <c r="CU278" i="1" s="1"/>
  <c r="DK383" i="1"/>
  <c r="DB280" i="1"/>
  <c r="DS64" i="1"/>
  <c r="DS63" i="1" s="1"/>
  <c r="DS62" i="1" s="1"/>
  <c r="DB427" i="1"/>
  <c r="DD231" i="1"/>
  <c r="CS7" i="1"/>
  <c r="DS454" i="1"/>
  <c r="DS453" i="1" s="1"/>
  <c r="DS452" i="1" s="1"/>
  <c r="DS451" i="1" s="1"/>
  <c r="DQ417" i="1"/>
  <c r="DQ416" i="1" s="1"/>
  <c r="DQ409" i="1" s="1"/>
  <c r="DD404" i="1"/>
  <c r="CT278" i="1"/>
  <c r="CQ308" i="1"/>
  <c r="DJ213" i="1"/>
  <c r="DJ212" i="1" s="1"/>
  <c r="DC58" i="1"/>
  <c r="DI354" i="1"/>
  <c r="DC428" i="1"/>
  <c r="DC427" i="1" s="1"/>
  <c r="DB101" i="1"/>
  <c r="DA101" i="1"/>
  <c r="CS404" i="1"/>
  <c r="CR404" i="1" s="1"/>
  <c r="CU124" i="1"/>
  <c r="CX278" i="1"/>
  <c r="DA231" i="1"/>
  <c r="DL231" i="1"/>
  <c r="CY8" i="1"/>
  <c r="CR354" i="1"/>
  <c r="CQ354" i="1"/>
  <c r="DC101" i="1"/>
  <c r="DD9" i="1"/>
  <c r="DD8" i="1" s="1"/>
  <c r="CZ278" i="1"/>
  <c r="DJ101" i="1"/>
  <c r="DQ443" i="1"/>
  <c r="DQ442" i="1" s="1"/>
  <c r="DS37" i="1"/>
  <c r="DS36" i="1" s="1"/>
  <c r="DT443" i="1"/>
  <c r="DT442" i="1" s="1"/>
  <c r="DR422" i="1"/>
  <c r="DR421" i="1" s="1"/>
  <c r="DR420" i="1" s="1"/>
  <c r="DD101" i="1"/>
  <c r="DI125" i="1"/>
  <c r="CY124" i="1"/>
  <c r="DL404" i="1"/>
  <c r="DC404" i="1"/>
  <c r="DQ256" i="1"/>
  <c r="DL58" i="1"/>
  <c r="CU8" i="1"/>
  <c r="DL280" i="1"/>
  <c r="DQ294" i="1"/>
  <c r="DQ293" i="1" s="1"/>
  <c r="DJ423" i="1"/>
  <c r="DC91" i="1"/>
  <c r="DC90" i="1" s="1"/>
  <c r="DC89" i="1" s="1"/>
  <c r="DD204" i="1"/>
  <c r="DD189" i="1" s="1"/>
  <c r="DD188" i="1" s="1"/>
  <c r="CT7" i="1"/>
  <c r="DQ269" i="1"/>
  <c r="DQ377" i="1"/>
  <c r="DQ376" i="1" s="1"/>
  <c r="DQ354" i="1" s="1"/>
  <c r="AH477" i="1"/>
  <c r="DA124" i="1"/>
  <c r="AL479" i="1"/>
  <c r="AH479" i="1"/>
  <c r="DI409" i="1"/>
  <c r="DK404" i="1"/>
  <c r="DB409" i="1"/>
  <c r="DB404" i="1" s="1"/>
  <c r="CR409" i="1"/>
  <c r="CQ409" i="1"/>
  <c r="CZ7" i="1"/>
  <c r="DQ58" i="1"/>
  <c r="CQ379" i="1"/>
  <c r="CR379" i="1"/>
  <c r="CQ438" i="1"/>
  <c r="CR438" i="1"/>
  <c r="CR451" i="1"/>
  <c r="CQ451" i="1"/>
  <c r="DI204" i="1"/>
  <c r="DC199" i="1"/>
  <c r="DC189" i="1" s="1"/>
  <c r="DC188" i="1" s="1"/>
  <c r="CS279" i="1"/>
  <c r="DQ306" i="1"/>
  <c r="DQ305" i="1" s="1"/>
  <c r="DQ125" i="1"/>
  <c r="DQ325" i="1"/>
  <c r="DQ324" i="1" s="1"/>
  <c r="DQ135" i="1"/>
  <c r="CQ405" i="1"/>
  <c r="CR405" i="1"/>
  <c r="CS463" i="1"/>
  <c r="CQ464" i="1"/>
  <c r="CR464" i="1"/>
  <c r="CS456" i="1"/>
  <c r="CQ457" i="1"/>
  <c r="CR457" i="1"/>
  <c r="DJ231" i="1"/>
  <c r="DQ261" i="1"/>
  <c r="CS428" i="1"/>
  <c r="CR429" i="1"/>
  <c r="CQ429" i="1"/>
  <c r="CQ447" i="1"/>
  <c r="CR447" i="1"/>
  <c r="CS446" i="1"/>
  <c r="DD279" i="1"/>
  <c r="CW7" i="1"/>
  <c r="CW475" i="1" s="1"/>
  <c r="CW456" i="3" s="1"/>
  <c r="DB308" i="1"/>
  <c r="DS350" i="1"/>
  <c r="DK349" i="1"/>
  <c r="DK348" i="1" s="1"/>
  <c r="DK314" i="1"/>
  <c r="DC313" i="1"/>
  <c r="DC312" i="1" s="1"/>
  <c r="DS70" i="1"/>
  <c r="DS69" i="1" s="1"/>
  <c r="DS68" i="1" s="1"/>
  <c r="DS95" i="1"/>
  <c r="DS94" i="1" s="1"/>
  <c r="DR56" i="1"/>
  <c r="DR55" i="1" s="1"/>
  <c r="DR54" i="1" s="1"/>
  <c r="DR43" i="1"/>
  <c r="DR42" i="1" s="1"/>
  <c r="DR69" i="1"/>
  <c r="DR68" i="1" s="1"/>
  <c r="DR234" i="1"/>
  <c r="DR233" i="1" s="1"/>
  <c r="DR232" i="1" s="1"/>
  <c r="DS371" i="1"/>
  <c r="DS370" i="1" s="1"/>
  <c r="DT43" i="1"/>
  <c r="DT42" i="1" s="1"/>
  <c r="DT69" i="1"/>
  <c r="DT68" i="1" s="1"/>
  <c r="DT94" i="1"/>
  <c r="DR152" i="1"/>
  <c r="DR151" i="1" s="1"/>
  <c r="DR52" i="1"/>
  <c r="DR51" i="1" s="1"/>
  <c r="DR63" i="1"/>
  <c r="DR62" i="1" s="1"/>
  <c r="DR49" i="1"/>
  <c r="DR48" i="1" s="1"/>
  <c r="DR72" i="1"/>
  <c r="DR71" i="1" s="1"/>
  <c r="DR96" i="1"/>
  <c r="DR127" i="1"/>
  <c r="DR126" i="1" s="1"/>
  <c r="DR156" i="1"/>
  <c r="DR155" i="1" s="1"/>
  <c r="DR154" i="1" s="1"/>
  <c r="DT156" i="1"/>
  <c r="DT155" i="1" s="1"/>
  <c r="DT154" i="1" s="1"/>
  <c r="DT96" i="1"/>
  <c r="DT127" i="1"/>
  <c r="DT126" i="1" s="1"/>
  <c r="DT125" i="1" s="1"/>
  <c r="DT152" i="1"/>
  <c r="DT151" i="1" s="1"/>
  <c r="DR334" i="1"/>
  <c r="DR333" i="1" s="1"/>
  <c r="DS52" i="1"/>
  <c r="DS51" i="1" s="1"/>
  <c r="DT63" i="1"/>
  <c r="DT62" i="1" s="1"/>
  <c r="DT99" i="1"/>
  <c r="DT98" i="1" s="1"/>
  <c r="DS147" i="1"/>
  <c r="DS146" i="1" s="1"/>
  <c r="DS145" i="1" s="1"/>
  <c r="DS41" i="1"/>
  <c r="DS40" i="1" s="1"/>
  <c r="DS56" i="1"/>
  <c r="DS55" i="1" s="1"/>
  <c r="DS54" i="1" s="1"/>
  <c r="DR75" i="1"/>
  <c r="DR74" i="1" s="1"/>
  <c r="DS104" i="1"/>
  <c r="DS103" i="1" s="1"/>
  <c r="DS102" i="1" s="1"/>
  <c r="DT149" i="1"/>
  <c r="DT148" i="1" s="1"/>
  <c r="DR115" i="1"/>
  <c r="DR114" i="1" s="1"/>
  <c r="DR113" i="1" s="1"/>
  <c r="DR149" i="1"/>
  <c r="DR148" i="1" s="1"/>
  <c r="DR241" i="1"/>
  <c r="DR240" i="1" s="1"/>
  <c r="DT104" i="1"/>
  <c r="DT103" i="1" s="1"/>
  <c r="DT102" i="1" s="1"/>
  <c r="DQ334" i="1"/>
  <c r="DQ333" i="1" s="1"/>
  <c r="DT85" i="1"/>
  <c r="DS238" i="1"/>
  <c r="DS237" i="1" s="1"/>
  <c r="DS109" i="1"/>
  <c r="DS108" i="1" s="1"/>
  <c r="DS107" i="1" s="1"/>
  <c r="DT53" i="1"/>
  <c r="DT52" i="1" s="1"/>
  <c r="DT51" i="1" s="1"/>
  <c r="DS44" i="1"/>
  <c r="DS43" i="1" s="1"/>
  <c r="DS42" i="1" s="1"/>
  <c r="DS251" i="1"/>
  <c r="DS250" i="1" s="1"/>
  <c r="DS249" i="1" s="1"/>
  <c r="DS248" i="1" s="1"/>
  <c r="DS127" i="1"/>
  <c r="DS126" i="1" s="1"/>
  <c r="DR36" i="1"/>
  <c r="DR83" i="1"/>
  <c r="DR481" i="1" s="1"/>
  <c r="DS72" i="1"/>
  <c r="DS71" i="1" s="1"/>
  <c r="DT31" i="1"/>
  <c r="DT30" i="1" s="1"/>
  <c r="DS241" i="1"/>
  <c r="DS240" i="1" s="1"/>
  <c r="DR331" i="1"/>
  <c r="DR330" i="1" s="1"/>
  <c r="DT36" i="1"/>
  <c r="DS83" i="1"/>
  <c r="DT108" i="1"/>
  <c r="DT107" i="1" s="1"/>
  <c r="DR40" i="1"/>
  <c r="DR85" i="1"/>
  <c r="DR111" i="1"/>
  <c r="DR110" i="1" s="1"/>
  <c r="DR146" i="1"/>
  <c r="DR145" i="1" s="1"/>
  <c r="DR250" i="1"/>
  <c r="DR249" i="1" s="1"/>
  <c r="DR248" i="1" s="1"/>
  <c r="DS111" i="1"/>
  <c r="DS110" i="1" s="1"/>
  <c r="DT234" i="1"/>
  <c r="DT233" i="1" s="1"/>
  <c r="DT232" i="1" s="1"/>
  <c r="DT111" i="1"/>
  <c r="DT110" i="1" s="1"/>
  <c r="DT146" i="1"/>
  <c r="DT145" i="1" s="1"/>
  <c r="DT40" i="1"/>
  <c r="DT87" i="1"/>
  <c r="DT115" i="1"/>
  <c r="DT114" i="1" s="1"/>
  <c r="DT113" i="1" s="1"/>
  <c r="DT166" i="1"/>
  <c r="DT165" i="1" s="1"/>
  <c r="DT158" i="1" s="1"/>
  <c r="DS32" i="1"/>
  <c r="DS31" i="1" s="1"/>
  <c r="DS30" i="1" s="1"/>
  <c r="DR34" i="1"/>
  <c r="DR66" i="1"/>
  <c r="DR65" i="1" s="1"/>
  <c r="DR92" i="1"/>
  <c r="DT238" i="1"/>
  <c r="DT237" i="1" s="1"/>
  <c r="DT236" i="1" s="1"/>
  <c r="DR238" i="1"/>
  <c r="DR237" i="1" s="1"/>
  <c r="DR133" i="1"/>
  <c r="DR132" i="1" s="1"/>
  <c r="DS166" i="1"/>
  <c r="DS165" i="1" s="1"/>
  <c r="DS158" i="1" s="1"/>
  <c r="DR371" i="1"/>
  <c r="DR370" i="1" s="1"/>
  <c r="DT92" i="1"/>
  <c r="DT117" i="1"/>
  <c r="DS331" i="1"/>
  <c r="DS330" i="1" s="1"/>
  <c r="DS229" i="1"/>
  <c r="DS228" i="1" s="1"/>
  <c r="DS227" i="1" s="1"/>
  <c r="DT83" i="1"/>
  <c r="DT481" i="1" s="1"/>
  <c r="DR229" i="1"/>
  <c r="DR228" i="1" s="1"/>
  <c r="DR227" i="1" s="1"/>
  <c r="DT331" i="1"/>
  <c r="DT330" i="1" s="1"/>
  <c r="DS334" i="1"/>
  <c r="DS333" i="1" s="1"/>
  <c r="DS295" i="1"/>
  <c r="DS294" i="1" s="1"/>
  <c r="DS293" i="1" s="1"/>
  <c r="DS459" i="1"/>
  <c r="DT459" i="1"/>
  <c r="DT458" i="1" s="1"/>
  <c r="DT457" i="1" s="1"/>
  <c r="DT456" i="1" s="1"/>
  <c r="DT455" i="1" s="1"/>
  <c r="DR431" i="1"/>
  <c r="DS407" i="1"/>
  <c r="DS406" i="1" s="1"/>
  <c r="DS405" i="1" s="1"/>
  <c r="DS377" i="1"/>
  <c r="DS376" i="1" s="1"/>
  <c r="DT306" i="1"/>
  <c r="DT305" i="1" s="1"/>
  <c r="DR272" i="1"/>
  <c r="DR269" i="1" s="1"/>
  <c r="DQ313" i="1"/>
  <c r="DQ312" i="1" s="1"/>
  <c r="DS431" i="1"/>
  <c r="DR419" i="1"/>
  <c r="DJ417" i="1"/>
  <c r="DJ416" i="1" s="1"/>
  <c r="DJ409" i="1" s="1"/>
  <c r="DR459" i="1"/>
  <c r="DT425" i="1"/>
  <c r="DT424" i="1" s="1"/>
  <c r="DT402" i="1"/>
  <c r="DT401" i="1" s="1"/>
  <c r="DT352" i="1"/>
  <c r="DT351" i="1" s="1"/>
  <c r="DS306" i="1"/>
  <c r="DS305" i="1" s="1"/>
  <c r="DS270" i="1"/>
  <c r="DQ453" i="1"/>
  <c r="DQ452" i="1" s="1"/>
  <c r="DQ451" i="1" s="1"/>
  <c r="DQ446" i="1" s="1"/>
  <c r="DR470" i="1"/>
  <c r="DR469" i="1" s="1"/>
  <c r="DS436" i="1"/>
  <c r="DS435" i="1" s="1"/>
  <c r="DT417" i="1"/>
  <c r="DT416" i="1" s="1"/>
  <c r="DT383" i="1"/>
  <c r="DR346" i="1"/>
  <c r="DR345" i="1" s="1"/>
  <c r="DS272" i="1"/>
  <c r="DQ234" i="1"/>
  <c r="DQ233" i="1" s="1"/>
  <c r="DQ232" i="1" s="1"/>
  <c r="DT436" i="1"/>
  <c r="DT435" i="1" s="1"/>
  <c r="DT467" i="1"/>
  <c r="DT466" i="1" s="1"/>
  <c r="DR436" i="1"/>
  <c r="DR435" i="1" s="1"/>
  <c r="DR383" i="1"/>
  <c r="DR380" i="1" s="1"/>
  <c r="DR379" i="1" s="1"/>
  <c r="DT310" i="1"/>
  <c r="DT309" i="1" s="1"/>
  <c r="DT275" i="1"/>
  <c r="DT274" i="1" s="1"/>
  <c r="DR257" i="1"/>
  <c r="DR256" i="1" s="1"/>
  <c r="DS267" i="1"/>
  <c r="DS266" i="1" s="1"/>
  <c r="DR467" i="1"/>
  <c r="DR466" i="1" s="1"/>
  <c r="DT433" i="1"/>
  <c r="DT411" i="1"/>
  <c r="DT410" i="1" s="1"/>
  <c r="DT381" i="1"/>
  <c r="DS310" i="1"/>
  <c r="DS309" i="1" s="1"/>
  <c r="DS275" i="1"/>
  <c r="DS274" i="1" s="1"/>
  <c r="DR461" i="1"/>
  <c r="DT431" i="1"/>
  <c r="DT407" i="1"/>
  <c r="DT406" i="1" s="1"/>
  <c r="DT405" i="1" s="1"/>
  <c r="DT377" i="1"/>
  <c r="DT376" i="1" s="1"/>
  <c r="DR313" i="1"/>
  <c r="DR312" i="1" s="1"/>
  <c r="DT267" i="1"/>
  <c r="DT266" i="1" s="1"/>
  <c r="DT271" i="1"/>
  <c r="DL270" i="1"/>
  <c r="DS462" i="1"/>
  <c r="DS265" i="1"/>
  <c r="DS264" i="1" s="1"/>
  <c r="DS441" i="1"/>
  <c r="DS440" i="1" s="1"/>
  <c r="DS439" i="1" s="1"/>
  <c r="DS438" i="1" s="1"/>
  <c r="DT273" i="1"/>
  <c r="DT272" i="1" s="1"/>
  <c r="DR402" i="1"/>
  <c r="DR401" i="1" s="1"/>
  <c r="DS433" i="1"/>
  <c r="DS470" i="1"/>
  <c r="DS469" i="1" s="1"/>
  <c r="DS473" i="1"/>
  <c r="DS472" i="1" s="1"/>
  <c r="DR444" i="1"/>
  <c r="DR443" i="1"/>
  <c r="DR442" i="1" s="1"/>
  <c r="DS421" i="1"/>
  <c r="DS420" i="1" s="1"/>
  <c r="DR395" i="1"/>
  <c r="DT325" i="1"/>
  <c r="DT324" i="1" s="1"/>
  <c r="DT285" i="1"/>
  <c r="DT284" i="1" s="1"/>
  <c r="DR262" i="1"/>
  <c r="DS395" i="1"/>
  <c r="DQ440" i="1"/>
  <c r="DQ439" i="1" s="1"/>
  <c r="DQ438" i="1" s="1"/>
  <c r="DT473" i="1"/>
  <c r="DT472" i="1" s="1"/>
  <c r="DR311" i="1"/>
  <c r="DR310" i="1" s="1"/>
  <c r="DR309" i="1" s="1"/>
  <c r="DS398" i="1"/>
  <c r="DS397" i="1" s="1"/>
  <c r="DS394" i="1" s="1"/>
  <c r="DS385" i="1" s="1"/>
  <c r="DS468" i="1"/>
  <c r="DS467" i="1" s="1"/>
  <c r="DS466" i="1" s="1"/>
  <c r="DS382" i="1"/>
  <c r="DS381" i="1" s="1"/>
  <c r="DR425" i="1"/>
  <c r="DR424" i="1" s="1"/>
  <c r="DR473" i="1"/>
  <c r="DR472" i="1" s="1"/>
  <c r="DT440" i="1"/>
  <c r="DT439" i="1" s="1"/>
  <c r="DT438" i="1" s="1"/>
  <c r="DT392" i="1"/>
  <c r="DT391" i="1" s="1"/>
  <c r="DR325" i="1"/>
  <c r="DR324" i="1" s="1"/>
  <c r="DR285" i="1"/>
  <c r="DR284" i="1" s="1"/>
  <c r="DT259" i="1"/>
  <c r="DR453" i="1"/>
  <c r="DR452" i="1" s="1"/>
  <c r="DR451" i="1" s="1"/>
  <c r="DT399" i="1"/>
  <c r="DT356" i="1"/>
  <c r="DT355" i="1" s="1"/>
  <c r="DR291" i="1"/>
  <c r="DR290" i="1" s="1"/>
  <c r="DT262" i="1"/>
  <c r="DS263" i="1"/>
  <c r="DK262" i="1"/>
  <c r="DT449" i="1"/>
  <c r="DT448" i="1" s="1"/>
  <c r="DT447" i="1" s="1"/>
  <c r="DT446" i="1" s="1"/>
  <c r="DS423" i="1"/>
  <c r="DR399" i="1"/>
  <c r="DR356" i="1"/>
  <c r="DR355" i="1" s="1"/>
  <c r="DT294" i="1"/>
  <c r="DT293" i="1" s="1"/>
  <c r="DR267" i="1"/>
  <c r="DR266" i="1" s="1"/>
  <c r="DS449" i="1"/>
  <c r="DS448" i="1" s="1"/>
  <c r="DS447" i="1" s="1"/>
  <c r="DT397" i="1"/>
  <c r="DT346" i="1"/>
  <c r="DT345" i="1" s="1"/>
  <c r="DR294" i="1"/>
  <c r="DR293" i="1" s="1"/>
  <c r="DT264" i="1"/>
  <c r="DS444" i="1"/>
  <c r="DS443" i="1"/>
  <c r="DS442" i="1" s="1"/>
  <c r="DT421" i="1"/>
  <c r="DT420" i="1" s="1"/>
  <c r="DT395" i="1"/>
  <c r="DR352" i="1"/>
  <c r="DR351" i="1" s="1"/>
  <c r="DS282" i="1"/>
  <c r="DS281" i="1" s="1"/>
  <c r="DT257" i="1"/>
  <c r="DQ108" i="1"/>
  <c r="DQ107" i="1" s="1"/>
  <c r="DQ111" i="1"/>
  <c r="DQ110" i="1" s="1"/>
  <c r="DR283" i="1"/>
  <c r="DJ282" i="1"/>
  <c r="DJ281" i="1" s="1"/>
  <c r="DJ280" i="1" s="1"/>
  <c r="DS134" i="1"/>
  <c r="DK133" i="1"/>
  <c r="DK132" i="1" s="1"/>
  <c r="DK125" i="1" s="1"/>
  <c r="DS50" i="1"/>
  <c r="DK49" i="1"/>
  <c r="DK48" i="1" s="1"/>
  <c r="DS97" i="1"/>
  <c r="DK96" i="1"/>
  <c r="DK326" i="1"/>
  <c r="DC325" i="1"/>
  <c r="DC324" i="1" s="1"/>
  <c r="DR88" i="1"/>
  <c r="DJ87" i="1"/>
  <c r="DJ82" i="1" s="1"/>
  <c r="DJ81" i="1" s="1"/>
  <c r="DJ80" i="1" s="1"/>
  <c r="DK298" i="1"/>
  <c r="DC297" i="1"/>
  <c r="DC296" i="1" s="1"/>
  <c r="DQ199" i="1"/>
  <c r="DC9" i="1"/>
  <c r="DK286" i="1"/>
  <c r="DC285" i="1"/>
  <c r="DC284" i="1" s="1"/>
  <c r="DL199" i="1"/>
  <c r="DQ117" i="1"/>
  <c r="DI243" i="1"/>
  <c r="DI308" i="1"/>
  <c r="DC380" i="1"/>
  <c r="DC379" i="1" s="1"/>
  <c r="DB477" i="1"/>
  <c r="DJ477" i="1" s="1"/>
  <c r="DR477" i="1" s="1"/>
  <c r="CW477" i="1"/>
  <c r="DQ91" i="1"/>
  <c r="DQ90" i="1" s="1"/>
  <c r="DQ89" i="1" s="1"/>
  <c r="DI199" i="1"/>
  <c r="DJ199" i="1"/>
  <c r="DS461" i="1"/>
  <c r="DS322" i="1"/>
  <c r="DS321" i="1" s="1"/>
  <c r="DS257" i="1"/>
  <c r="DS256" i="1" s="1"/>
  <c r="DQ243" i="1"/>
  <c r="DT204" i="1"/>
  <c r="DQ204" i="1"/>
  <c r="DQ394" i="1"/>
  <c r="DQ385" i="1" s="1"/>
  <c r="DR199" i="1"/>
  <c r="DS199" i="1"/>
  <c r="DR204" i="1"/>
  <c r="DT75" i="1"/>
  <c r="DT74" i="1" s="1"/>
  <c r="DQ458" i="1"/>
  <c r="DQ457" i="1" s="1"/>
  <c r="DQ456" i="1" s="1"/>
  <c r="DQ455" i="1" s="1"/>
  <c r="DT470" i="1"/>
  <c r="DT469" i="1" s="1"/>
  <c r="DS417" i="1"/>
  <c r="DS416" i="1" s="1"/>
  <c r="DR362" i="1"/>
  <c r="DR361" i="1" s="1"/>
  <c r="DT300" i="1"/>
  <c r="DT299" i="1" s="1"/>
  <c r="DT282" i="1"/>
  <c r="DT281" i="1" s="1"/>
  <c r="DQ82" i="1"/>
  <c r="DQ81" i="1" s="1"/>
  <c r="DQ80" i="1" s="1"/>
  <c r="DS383" i="1"/>
  <c r="DQ430" i="1"/>
  <c r="DQ429" i="1" s="1"/>
  <c r="DR337" i="1"/>
  <c r="DR336" i="1" s="1"/>
  <c r="DS75" i="1"/>
  <c r="DS74" i="1" s="1"/>
  <c r="DQ423" i="1"/>
  <c r="DQ33" i="1"/>
  <c r="DQ9" i="1" s="1"/>
  <c r="DQ236" i="1"/>
  <c r="DS362" i="1"/>
  <c r="DS361" i="1" s="1"/>
  <c r="DS156" i="1"/>
  <c r="DS155" i="1" s="1"/>
  <c r="DS154" i="1" s="1"/>
  <c r="DR108" i="1"/>
  <c r="DR107" i="1" s="1"/>
  <c r="DR433" i="1"/>
  <c r="DR397" i="1"/>
  <c r="DT349" i="1"/>
  <c r="DT348" i="1" s="1"/>
  <c r="DT297" i="1"/>
  <c r="DT296" i="1" s="1"/>
  <c r="DR264" i="1"/>
  <c r="DQ380" i="1"/>
  <c r="DQ379" i="1" s="1"/>
  <c r="DQ465" i="1"/>
  <c r="DQ464" i="1" s="1"/>
  <c r="DQ463" i="1" s="1"/>
  <c r="DS204" i="1"/>
  <c r="DT199" i="1"/>
  <c r="DK231" i="1"/>
  <c r="DK250" i="1"/>
  <c r="DK249" i="1" s="1"/>
  <c r="DK248" i="1" s="1"/>
  <c r="CX7" i="1"/>
  <c r="DI269" i="1"/>
  <c r="DB58" i="1"/>
  <c r="DB8" i="1" s="1"/>
  <c r="DA404" i="1"/>
  <c r="DA279" i="1"/>
  <c r="DA8" i="1"/>
  <c r="DI280" i="1"/>
  <c r="DI256" i="1"/>
  <c r="CY280" i="1"/>
  <c r="CY279" i="1" s="1"/>
  <c r="CY278" i="1" s="1"/>
  <c r="DK381" i="1"/>
  <c r="DK440" i="1"/>
  <c r="DK439" i="1" s="1"/>
  <c r="DK438" i="1" s="1"/>
  <c r="DK428" i="1" s="1"/>
  <c r="DK427" i="1" s="1"/>
  <c r="DI465" i="1"/>
  <c r="DI464" i="1" s="1"/>
  <c r="DI463" i="1" s="1"/>
  <c r="DK31" i="1"/>
  <c r="DK30" i="1" s="1"/>
  <c r="DK294" i="1"/>
  <c r="DK293" i="1" s="1"/>
  <c r="DJ337" i="1"/>
  <c r="DJ336" i="1" s="1"/>
  <c r="DK467" i="1"/>
  <c r="DK466" i="1" s="1"/>
  <c r="DK465" i="1" s="1"/>
  <c r="DK464" i="1" s="1"/>
  <c r="DK463" i="1" s="1"/>
  <c r="DK264" i="1"/>
  <c r="DK43" i="1"/>
  <c r="DK42" i="1" s="1"/>
  <c r="DC465" i="1"/>
  <c r="DI58" i="1"/>
  <c r="DI91" i="1"/>
  <c r="DI90" i="1" s="1"/>
  <c r="DI89" i="1" s="1"/>
  <c r="DK94" i="1"/>
  <c r="DL272" i="1"/>
  <c r="DK146" i="1"/>
  <c r="DK145" i="1" s="1"/>
  <c r="DK461" i="1"/>
  <c r="DK458" i="1" s="1"/>
  <c r="DK457" i="1" s="1"/>
  <c r="DK456" i="1" s="1"/>
  <c r="DK455" i="1" s="1"/>
  <c r="DJ427" i="1"/>
  <c r="DK40" i="1"/>
  <c r="DK33" i="1" s="1"/>
  <c r="DJ58" i="1"/>
  <c r="DJ310" i="1"/>
  <c r="DJ309" i="1" s="1"/>
  <c r="DK108" i="1"/>
  <c r="DK107" i="1" s="1"/>
  <c r="DK106" i="1" s="1"/>
  <c r="DK101" i="1" s="1"/>
  <c r="DK397" i="1"/>
  <c r="DK394" i="1" s="1"/>
  <c r="DK385" i="1" s="1"/>
  <c r="DL52" i="1"/>
  <c r="DL51" i="1" s="1"/>
  <c r="DK69" i="1"/>
  <c r="DK68" i="1" s="1"/>
  <c r="DK58" i="1" s="1"/>
  <c r="DK292" i="1"/>
  <c r="DC291" i="1"/>
  <c r="DC290" i="1" s="1"/>
  <c r="DK362" i="1"/>
  <c r="DK361" i="1" s="1"/>
  <c r="DK354" i="1" s="1"/>
  <c r="DI430" i="1"/>
  <c r="DI429" i="1" s="1"/>
  <c r="DI428" i="1" s="1"/>
  <c r="DI427" i="1" s="1"/>
  <c r="DI380" i="1"/>
  <c r="DI379" i="1" s="1"/>
  <c r="DL427" i="1"/>
  <c r="DJ204" i="1"/>
  <c r="DI261" i="1"/>
  <c r="DA189" i="1"/>
  <c r="DA188" i="1" s="1"/>
  <c r="DJ124" i="1"/>
  <c r="DI236" i="1"/>
  <c r="DL204" i="1"/>
  <c r="DI458" i="1"/>
  <c r="DI457" i="1" s="1"/>
  <c r="DI456" i="1" s="1"/>
  <c r="DI455" i="1" s="1"/>
  <c r="DA427" i="1"/>
  <c r="DI423" i="1"/>
  <c r="DI394" i="1"/>
  <c r="DI385" i="1" s="1"/>
  <c r="DK204" i="1"/>
  <c r="DI117" i="1"/>
  <c r="DI101" i="1" s="1"/>
  <c r="DI9" i="1"/>
  <c r="DI82" i="1"/>
  <c r="DI81" i="1" s="1"/>
  <c r="DI80" i="1" s="1"/>
  <c r="CU477" i="1"/>
  <c r="DS82" i="1" l="1"/>
  <c r="DS81" i="1" s="1"/>
  <c r="DS80" i="1" s="1"/>
  <c r="DS481" i="1"/>
  <c r="DI480" i="1"/>
  <c r="DK480" i="1"/>
  <c r="DQ480" i="1"/>
  <c r="DL9" i="1"/>
  <c r="DL480" i="1"/>
  <c r="CT475" i="1"/>
  <c r="CT456" i="3" s="1"/>
  <c r="CX475" i="1"/>
  <c r="CX456" i="3" s="1"/>
  <c r="DL279" i="1"/>
  <c r="DL278" i="1" s="1"/>
  <c r="DK135" i="1"/>
  <c r="DR446" i="1"/>
  <c r="DL8" i="1"/>
  <c r="CV478" i="1"/>
  <c r="DS458" i="1"/>
  <c r="DS457" i="1" s="1"/>
  <c r="DS456" i="1" s="1"/>
  <c r="DS455" i="1" s="1"/>
  <c r="DT33" i="1"/>
  <c r="DT9" i="1" s="1"/>
  <c r="DQ308" i="1"/>
  <c r="DS106" i="1"/>
  <c r="DR430" i="1"/>
  <c r="DR429" i="1" s="1"/>
  <c r="DR428" i="1" s="1"/>
  <c r="DR427" i="1" s="1"/>
  <c r="CZ475" i="1"/>
  <c r="DL189" i="1"/>
  <c r="DL188" i="1" s="1"/>
  <c r="DD278" i="1"/>
  <c r="CU7" i="1"/>
  <c r="CU475" i="1" s="1"/>
  <c r="DS446" i="1"/>
  <c r="DT465" i="1"/>
  <c r="DT464" i="1" s="1"/>
  <c r="DT463" i="1" s="1"/>
  <c r="DB279" i="1"/>
  <c r="DQ255" i="1"/>
  <c r="DQ247" i="1" s="1"/>
  <c r="DS465" i="1"/>
  <c r="DS464" i="1" s="1"/>
  <c r="DS463" i="1" s="1"/>
  <c r="DI255" i="1"/>
  <c r="DI247" i="1" s="1"/>
  <c r="DK189" i="1"/>
  <c r="DK188" i="1" s="1"/>
  <c r="DB7" i="1"/>
  <c r="DS33" i="1"/>
  <c r="DD7" i="1"/>
  <c r="DK261" i="1"/>
  <c r="DK255" i="1" s="1"/>
  <c r="DC8" i="1"/>
  <c r="DC7" i="1" s="1"/>
  <c r="DK380" i="1"/>
  <c r="DK379" i="1" s="1"/>
  <c r="CQ404" i="1"/>
  <c r="CY7" i="1"/>
  <c r="DJ189" i="1"/>
  <c r="DJ188" i="1" s="1"/>
  <c r="DK91" i="1"/>
  <c r="DK90" i="1" s="1"/>
  <c r="DK89" i="1" s="1"/>
  <c r="DR394" i="1"/>
  <c r="DR385" i="1" s="1"/>
  <c r="DT58" i="1"/>
  <c r="DS409" i="1"/>
  <c r="DL269" i="1"/>
  <c r="DS354" i="1"/>
  <c r="DT91" i="1"/>
  <c r="DT90" i="1" s="1"/>
  <c r="DT89" i="1" s="1"/>
  <c r="DI189" i="1"/>
  <c r="DI188" i="1" s="1"/>
  <c r="DQ280" i="1"/>
  <c r="DR117" i="1"/>
  <c r="DQ124" i="1"/>
  <c r="DS117" i="1"/>
  <c r="DS101" i="1" s="1"/>
  <c r="DT430" i="1"/>
  <c r="DT429" i="1" s="1"/>
  <c r="DT428" i="1" s="1"/>
  <c r="DT427" i="1" s="1"/>
  <c r="DT380" i="1"/>
  <c r="DT379" i="1" s="1"/>
  <c r="CS278" i="1"/>
  <c r="CQ278" i="1" s="1"/>
  <c r="DR354" i="1"/>
  <c r="DI231" i="1"/>
  <c r="DR261" i="1"/>
  <c r="DR255" i="1" s="1"/>
  <c r="DR247" i="1" s="1"/>
  <c r="DQ8" i="1"/>
  <c r="DT308" i="1"/>
  <c r="DC308" i="1"/>
  <c r="DT135" i="1"/>
  <c r="DT124" i="1" s="1"/>
  <c r="DK247" i="1"/>
  <c r="DR135" i="1"/>
  <c r="DS135" i="1"/>
  <c r="DT261" i="1"/>
  <c r="DR106" i="1"/>
  <c r="DC280" i="1"/>
  <c r="DT189" i="1"/>
  <c r="DT188" i="1" s="1"/>
  <c r="DQ428" i="1"/>
  <c r="DQ427" i="1" s="1"/>
  <c r="DR58" i="1"/>
  <c r="DT82" i="1"/>
  <c r="DT81" i="1" s="1"/>
  <c r="DT80" i="1" s="1"/>
  <c r="DR91" i="1"/>
  <c r="DR90" i="1" s="1"/>
  <c r="DR89" i="1" s="1"/>
  <c r="DR33" i="1"/>
  <c r="DR9" i="1" s="1"/>
  <c r="DT409" i="1"/>
  <c r="DJ308" i="1"/>
  <c r="DJ279" i="1" s="1"/>
  <c r="DJ404" i="1"/>
  <c r="DA278" i="1"/>
  <c r="DT106" i="1"/>
  <c r="DT101" i="1" s="1"/>
  <c r="CQ279" i="1"/>
  <c r="CR428" i="1"/>
  <c r="CQ428" i="1"/>
  <c r="CS455" i="1"/>
  <c r="CS480" i="1" s="1"/>
  <c r="CQ456" i="1"/>
  <c r="CR456" i="1"/>
  <c r="CR463" i="1"/>
  <c r="CQ463" i="1"/>
  <c r="DS269" i="1"/>
  <c r="DK9" i="1"/>
  <c r="DK8" i="1" s="1"/>
  <c r="DR308" i="1"/>
  <c r="CR279" i="1"/>
  <c r="CS427" i="1"/>
  <c r="CQ446" i="1"/>
  <c r="CR446" i="1"/>
  <c r="DT256" i="1"/>
  <c r="DS380" i="1"/>
  <c r="DS379" i="1" s="1"/>
  <c r="DQ189" i="1"/>
  <c r="DQ188" i="1" s="1"/>
  <c r="DT423" i="1"/>
  <c r="DB278" i="1"/>
  <c r="DT354" i="1"/>
  <c r="DK124" i="1"/>
  <c r="DS236" i="1"/>
  <c r="DS231" i="1" s="1"/>
  <c r="DK313" i="1"/>
  <c r="DK312" i="1" s="1"/>
  <c r="DS314" i="1"/>
  <c r="DS349" i="1"/>
  <c r="DS348" i="1" s="1"/>
  <c r="DT231" i="1"/>
  <c r="DS58" i="1"/>
  <c r="DR236" i="1"/>
  <c r="DR231" i="1" s="1"/>
  <c r="DR125" i="1"/>
  <c r="DT394" i="1"/>
  <c r="DT385" i="1" s="1"/>
  <c r="DS262" i="1"/>
  <c r="DS261" i="1" s="1"/>
  <c r="DR458" i="1"/>
  <c r="DR457" i="1" s="1"/>
  <c r="DR456" i="1" s="1"/>
  <c r="DR455" i="1" s="1"/>
  <c r="DS430" i="1"/>
  <c r="DS429" i="1" s="1"/>
  <c r="DS428" i="1" s="1"/>
  <c r="DS292" i="1"/>
  <c r="DS291" i="1" s="1"/>
  <c r="DS290" i="1" s="1"/>
  <c r="DT270" i="1"/>
  <c r="DT269" i="1" s="1"/>
  <c r="DR465" i="1"/>
  <c r="DR464" i="1" s="1"/>
  <c r="DR463" i="1" s="1"/>
  <c r="DR417" i="1"/>
  <c r="DR416" i="1" s="1"/>
  <c r="DR409" i="1" s="1"/>
  <c r="DQ106" i="1"/>
  <c r="DQ101" i="1" s="1"/>
  <c r="CW478" i="1"/>
  <c r="CX478" i="1"/>
  <c r="DS96" i="1"/>
  <c r="DS91" i="1" s="1"/>
  <c r="DS90" i="1" s="1"/>
  <c r="DS89" i="1" s="1"/>
  <c r="DS49" i="1"/>
  <c r="DS48" i="1" s="1"/>
  <c r="DS133" i="1"/>
  <c r="DS132" i="1" s="1"/>
  <c r="DS125" i="1" s="1"/>
  <c r="DR282" i="1"/>
  <c r="DR281" i="1" s="1"/>
  <c r="DR280" i="1" s="1"/>
  <c r="DS326" i="1"/>
  <c r="DK325" i="1"/>
  <c r="DK324" i="1" s="1"/>
  <c r="DS298" i="1"/>
  <c r="DK297" i="1"/>
  <c r="DK296" i="1" s="1"/>
  <c r="DR87" i="1"/>
  <c r="DR82" i="1" s="1"/>
  <c r="DR81" i="1" s="1"/>
  <c r="DR80" i="1" s="1"/>
  <c r="DQ404" i="1"/>
  <c r="DR189" i="1"/>
  <c r="DR188" i="1" s="1"/>
  <c r="DS286" i="1"/>
  <c r="DK285" i="1"/>
  <c r="DK284" i="1" s="1"/>
  <c r="DS404" i="1"/>
  <c r="DQ231" i="1"/>
  <c r="DT280" i="1"/>
  <c r="DR423" i="1"/>
  <c r="DS189" i="1"/>
  <c r="DS188" i="1" s="1"/>
  <c r="DA7" i="1"/>
  <c r="DI8" i="1"/>
  <c r="DI404" i="1"/>
  <c r="CY475" i="1"/>
  <c r="CY456" i="3" s="1"/>
  <c r="DC464" i="1"/>
  <c r="DJ8" i="1"/>
  <c r="DJ7" i="1" s="1"/>
  <c r="DK291" i="1"/>
  <c r="DK290" i="1" s="1"/>
  <c r="DI124" i="1"/>
  <c r="DI279" i="1"/>
  <c r="DC477" i="1"/>
  <c r="DK477" i="1" s="1"/>
  <c r="DS477" i="1" s="1"/>
  <c r="CS477" i="1"/>
  <c r="DS480" i="1" l="1"/>
  <c r="DT480" i="1"/>
  <c r="DR480" i="1"/>
  <c r="CT478" i="1"/>
  <c r="DD475" i="1"/>
  <c r="DD478" i="1" s="1"/>
  <c r="CZ478" i="1"/>
  <c r="CZ456" i="3"/>
  <c r="CU456" i="3"/>
  <c r="DQ279" i="1"/>
  <c r="DS9" i="1"/>
  <c r="DS8" i="1" s="1"/>
  <c r="DS427" i="1"/>
  <c r="CU478" i="1"/>
  <c r="DR101" i="1"/>
  <c r="DB475" i="1"/>
  <c r="DS124" i="1"/>
  <c r="DK7" i="1"/>
  <c r="DL255" i="1"/>
  <c r="DL247" i="1" s="1"/>
  <c r="DL7" i="1" s="1"/>
  <c r="DL475" i="1" s="1"/>
  <c r="DL478" i="1" s="1"/>
  <c r="DK308" i="1"/>
  <c r="DC279" i="1"/>
  <c r="DC278" i="1" s="1"/>
  <c r="DA475" i="1"/>
  <c r="DA456" i="3" s="1"/>
  <c r="DR124" i="1"/>
  <c r="CR278" i="1"/>
  <c r="DT255" i="1"/>
  <c r="DT247" i="1" s="1"/>
  <c r="DR279" i="1"/>
  <c r="DJ278" i="1"/>
  <c r="DJ475" i="1" s="1"/>
  <c r="DS255" i="1"/>
  <c r="DS247" i="1" s="1"/>
  <c r="DR8" i="1"/>
  <c r="DT8" i="1"/>
  <c r="DT279" i="1"/>
  <c r="DQ7" i="1"/>
  <c r="DT404" i="1"/>
  <c r="DQ278" i="1"/>
  <c r="DR404" i="1"/>
  <c r="CR477" i="1"/>
  <c r="CQ477" i="1"/>
  <c r="CQ455" i="1"/>
  <c r="CQ480" i="1" s="1"/>
  <c r="CR455" i="1"/>
  <c r="CR480" i="1" s="1"/>
  <c r="CR427" i="1"/>
  <c r="CQ427" i="1"/>
  <c r="CS475" i="1"/>
  <c r="CS456" i="3" s="1"/>
  <c r="DS313" i="1"/>
  <c r="DS312" i="1" s="1"/>
  <c r="DS325" i="1"/>
  <c r="DS324" i="1" s="1"/>
  <c r="DS297" i="1"/>
  <c r="DS296" i="1" s="1"/>
  <c r="DS285" i="1"/>
  <c r="DS284" i="1" s="1"/>
  <c r="DQ477" i="1"/>
  <c r="DI7" i="1"/>
  <c r="DI278" i="1"/>
  <c r="CY478" i="1"/>
  <c r="DC463" i="1"/>
  <c r="DC480" i="1" s="1"/>
  <c r="DK280" i="1"/>
  <c r="DI477" i="1"/>
  <c r="DA477" i="1"/>
  <c r="DB478" i="1" l="1"/>
  <c r="DB456" i="3"/>
  <c r="DK279" i="1"/>
  <c r="DK278" i="1" s="1"/>
  <c r="DK475" i="1" s="1"/>
  <c r="DK478" i="1" s="1"/>
  <c r="DC475" i="1"/>
  <c r="DC456" i="3" s="1"/>
  <c r="DR7" i="1"/>
  <c r="DR278" i="1"/>
  <c r="DT7" i="1"/>
  <c r="DS7" i="1"/>
  <c r="DS308" i="1"/>
  <c r="DQ475" i="1"/>
  <c r="DQ478" i="1" s="1"/>
  <c r="DT278" i="1"/>
  <c r="CQ475" i="1"/>
  <c r="CQ456" i="3" s="1"/>
  <c r="CR475" i="1"/>
  <c r="CR456" i="3" s="1"/>
  <c r="CS478" i="1"/>
  <c r="DS280" i="1"/>
  <c r="DJ478" i="1"/>
  <c r="DI475" i="1"/>
  <c r="DA478" i="1"/>
  <c r="DC478" i="1" l="1"/>
  <c r="DR475" i="1"/>
  <c r="DR478" i="1" s="1"/>
  <c r="DT475" i="1"/>
  <c r="DT478" i="1" s="1"/>
  <c r="DS279" i="1"/>
  <c r="DS278" i="1" s="1"/>
  <c r="DS475" i="1" s="1"/>
  <c r="DS478" i="1" s="1"/>
  <c r="CR478" i="1"/>
  <c r="CQ478" i="1"/>
  <c r="DI478" i="1"/>
  <c r="J448" i="1" l="1"/>
  <c r="J455" i="1"/>
  <c r="J480" i="1" s="1"/>
  <c r="V455" i="1" l="1"/>
  <c r="V480" i="1" s="1"/>
  <c r="Z455" i="1"/>
  <c r="Z480" i="1" s="1"/>
  <c r="V448" i="1"/>
  <c r="Z448" i="1"/>
  <c r="J447" i="1"/>
  <c r="V447" i="1" l="1"/>
  <c r="Z447" i="1"/>
  <c r="J446" i="1"/>
  <c r="V446" i="1" l="1"/>
  <c r="Z446" i="1"/>
  <c r="J427" i="1"/>
  <c r="J475" i="1" s="1"/>
  <c r="J456" i="3" s="1"/>
  <c r="V427" i="1" l="1"/>
  <c r="V475" i="1" s="1"/>
  <c r="Z427" i="1"/>
  <c r="V456" i="3" l="1"/>
  <c r="Z475" i="1"/>
  <c r="Z456" i="3" s="1"/>
  <c r="J452" i="3"/>
  <c r="J454" i="3" s="1"/>
  <c r="J477" i="1"/>
</calcChain>
</file>

<file path=xl/sharedStrings.xml><?xml version="1.0" encoding="utf-8"?>
<sst xmlns="http://schemas.openxmlformats.org/spreadsheetml/2006/main" count="6556" uniqueCount="551">
  <si>
    <t>Наименование</t>
  </si>
  <si>
    <t>Гл</t>
  </si>
  <si>
    <t>Рз</t>
  </si>
  <si>
    <t>Пр</t>
  </si>
  <si>
    <t>ЦСР</t>
  </si>
  <si>
    <t>ВР</t>
  </si>
  <si>
    <t>Администрация Клетнянского района</t>
  </si>
  <si>
    <t>Расходы на выплаты персоналу казенных учреждений</t>
  </si>
  <si>
    <t xml:space="preserve">Расходы на выплаты персоналу государственных (муниципальных) органов </t>
  </si>
  <si>
    <t>Иные закупки товаров, работ и услуг для обеспечения государственных (муниципальных) нужд</t>
  </si>
  <si>
    <t>Общегосударственные вопросы</t>
  </si>
  <si>
    <t>01</t>
  </si>
  <si>
    <t>Функционирование Правительства Российской Федерации, высших исполнительных органов государственной власти субъектов Российской Федерации, местных администраций</t>
  </si>
  <si>
    <t>04</t>
  </si>
  <si>
    <t xml:space="preserve">Обеспечение деятельности главы местной администрации (исполнительно-распорядительного органа муниципального образования) </t>
  </si>
  <si>
    <t>Расходы на выплаты персоналу в целях обеспечения выполнения функций государственными (муниципальными) органами, казенными учреждениями, органами управления государственными внебюджетными фондами</t>
  </si>
  <si>
    <t xml:space="preserve">01 </t>
  </si>
  <si>
    <t>100</t>
  </si>
  <si>
    <t>120</t>
  </si>
  <si>
    <t>Руководство и управление в сфере установленных функций органов местного самоуправления</t>
  </si>
  <si>
    <t>Закупка товаров, работ и услуг для обеспечения государственных (муниципальных) нужд</t>
  </si>
  <si>
    <t>200</t>
  </si>
  <si>
    <t>240</t>
  </si>
  <si>
    <t>Иные бюджетные ассигнования</t>
  </si>
  <si>
    <t>800</t>
  </si>
  <si>
    <t>Уплата налогов, сборов и иных платежей</t>
  </si>
  <si>
    <t>850</t>
  </si>
  <si>
    <t>Реализация переданных полномочий по решению отдельных вопросов местного значения поселений в соответствии с заключенными соглашениями в части формирования архивных фондов поселений</t>
  </si>
  <si>
    <t>Членские взносы некоммерческим организациям</t>
  </si>
  <si>
    <t>Судебная система</t>
  </si>
  <si>
    <t>05</t>
  </si>
  <si>
    <t xml:space="preserve">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 </t>
  </si>
  <si>
    <t>Другие общегосударственные вопросы</t>
  </si>
  <si>
    <t>13</t>
  </si>
  <si>
    <t>Межбюджетные трансферты</t>
  </si>
  <si>
    <t>500</t>
  </si>
  <si>
    <t>Субвенции</t>
  </si>
  <si>
    <t>530</t>
  </si>
  <si>
    <t>Оценка имущества, признание прав и регулирование отношений муниципальной собственности</t>
  </si>
  <si>
    <t>Эксплуатация и содержание имущества казны муниципального образования</t>
  </si>
  <si>
    <t>Многофункциональные центры предоставления государственных и муниципальных услуг</t>
  </si>
  <si>
    <t>Предоставление субсидий бюджетным, автономным учреждениям и иным некоммерческим организациям</t>
  </si>
  <si>
    <t xml:space="preserve">Субсидии бюджетным учреждениям </t>
  </si>
  <si>
    <t>Национальная оборона</t>
  </si>
  <si>
    <t>02</t>
  </si>
  <si>
    <t>Мобилизационная и вневойсковая подготовка</t>
  </si>
  <si>
    <t>03</t>
  </si>
  <si>
    <t>Осуществление первичного воинского учета на территориях, где отсутствуют военные комиссариаты</t>
  </si>
  <si>
    <t/>
  </si>
  <si>
    <t>Национальная безопасность и правоохранительная деятельность</t>
  </si>
  <si>
    <t>09</t>
  </si>
  <si>
    <t>Единые дежурно-диспетчерские службы</t>
  </si>
  <si>
    <t>110</t>
  </si>
  <si>
    <t>Национальная экономика</t>
  </si>
  <si>
    <t>Сельское хозяйство и рыболовство</t>
  </si>
  <si>
    <t>Субсидии юридическим лицам (кроме некоммерческих организаций), индивидуальным предпринимателям, физическим лицам - производителям товаров, работ, услуг</t>
  </si>
  <si>
    <t>810</t>
  </si>
  <si>
    <t>Транспорт</t>
  </si>
  <si>
    <t>08</t>
  </si>
  <si>
    <t>Уплата налогв, сборов и иных обязательных платежей</t>
  </si>
  <si>
    <t>Дорожное хозяйство (дорожные фонды)</t>
  </si>
  <si>
    <t>Иные межбюджетные трансферты</t>
  </si>
  <si>
    <t>540</t>
  </si>
  <si>
    <t>Другие вопросы в области национальной экономики</t>
  </si>
  <si>
    <t>12</t>
  </si>
  <si>
    <t>Осуществление отдельных полномочий в области охраны труда и уведомительной регистрации территориальных соглашений и коллективных договоров</t>
  </si>
  <si>
    <t>Жилищно-коммунальное хозяйство</t>
  </si>
  <si>
    <t>Жилищное хозяйство</t>
  </si>
  <si>
    <t>Уплата взносов на капитальный ремонт многоквартирных домов за объекты муниципальной казны и имущества, закрепленного за органами местного самоуправления</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</si>
  <si>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в части обеспечения проживающих в поселении и нуждающихся в жилых помещениях малоимущих граждан жилыми помещениями, организация содержания муниципального жилищного фонда</t>
  </si>
  <si>
    <t>Коммунальное хозяйство</t>
  </si>
  <si>
    <t>Капитальные вложения в объекты государственной (муниципальной) собственности</t>
  </si>
  <si>
    <t>400</t>
  </si>
  <si>
    <t>Бюджетные инвестиции</t>
  </si>
  <si>
    <t>410</t>
  </si>
  <si>
    <t xml:space="preserve">Бюджетные инвестиции в объекты капитального строительства муниципальной собственности </t>
  </si>
  <si>
    <t xml:space="preserve">Реализация переданных полномочий по решению отдельных вопросов местного значения муниципальных районов в соответствии с заключенными соглашениями в сфере электро-, тепло-, газо- и водоснабжения населения, водоотведения, снабжения населения топливом </t>
  </si>
  <si>
    <t>Образование</t>
  </si>
  <si>
    <t>07</t>
  </si>
  <si>
    <t>Общее образование</t>
  </si>
  <si>
    <t>Культура, кинематография</t>
  </si>
  <si>
    <t>Культура</t>
  </si>
  <si>
    <t>Библиотеки</t>
  </si>
  <si>
    <t>600</t>
  </si>
  <si>
    <t>Субсидии бюджетным учреждениям</t>
  </si>
  <si>
    <t>610</t>
  </si>
  <si>
    <t>Дворцы и дома культуры, клубы, выставочные залы</t>
  </si>
  <si>
    <t xml:space="preserve">Реализация переданных полномочий по решению отдельных вопросов местного значения поселений в соответствии с заключенными соглашениями по созданию условий для организации досуга и обеспечения жителей поселений услугами организаций культуры </t>
  </si>
  <si>
    <t>Предоставление мер социальной поддержки по оплате жилья и коммунальных услуг отдельным категориям граждан, работающих в учреждениях культуры, находящихся в сельской местности или поселках городского типа на территории Брянской области</t>
  </si>
  <si>
    <t>Мероприятия по развитию культуры</t>
  </si>
  <si>
    <t xml:space="preserve">Другие вопросы в области культуры, кинематографии </t>
  </si>
  <si>
    <t>Противодействие злоупотреблению наркотиками и их незаконному обороту</t>
  </si>
  <si>
    <t>Социальная политика</t>
  </si>
  <si>
    <t>10</t>
  </si>
  <si>
    <t>Пенсионное обеспечение</t>
  </si>
  <si>
    <t>Выплата муниципальных пенсий (доплат к государственным пенсиям)</t>
  </si>
  <si>
    <t>Социальное обеспечение и иные выплаты населению</t>
  </si>
  <si>
    <t>300</t>
  </si>
  <si>
    <t>Социальные выплаты гражданам, кроме публичных нормативных социальных выплат</t>
  </si>
  <si>
    <t>320</t>
  </si>
  <si>
    <t>Социальное обеспечение населения</t>
  </si>
  <si>
    <t xml:space="preserve">Резервный фонд местной администрации </t>
  </si>
  <si>
    <t>Охрана семьи и детства</t>
  </si>
  <si>
    <t>Другие вопросы в области социальной политики</t>
  </si>
  <si>
    <t>06</t>
  </si>
  <si>
    <t>Публичные нормативные социальные выплаты гражданам</t>
  </si>
  <si>
    <t>310</t>
  </si>
  <si>
    <t>Физическая культура и спорт</t>
  </si>
  <si>
    <t>11</t>
  </si>
  <si>
    <t>Массовый спорт</t>
  </si>
  <si>
    <t>Мероприятия по развитию физической культуры и спорта</t>
  </si>
  <si>
    <t>Оказание поддержки спортивным сборным командам</t>
  </si>
  <si>
    <t>Реализация переданных полномочий по решению отдельных вопросов местного значения поселений в соответствии с заключенными соглашениями по обеспечению условий для развития на территории поселения физической культуры, школьного спорта и массового спорта, организации проведения официальных физкультурно-оздоровительных и спортивных мероприятий поселения</t>
  </si>
  <si>
    <t>Реализация мероприятий по поэтапному внедрению Всероссийского физкультурно-спортивного комплекса «Готов к труду и обороне» (ГТО)</t>
  </si>
  <si>
    <t>Управление образования администрации Клетнянского района</t>
  </si>
  <si>
    <t>Дошкольное образование</t>
  </si>
  <si>
    <t>Дошкольные образовательные организации</t>
  </si>
  <si>
    <t>Организация питания в образовательных организациях</t>
  </si>
  <si>
    <t>Мероприятия по развитию образования</t>
  </si>
  <si>
    <t>Мероприятия по комплексной безопасности муниципальных учреждений</t>
  </si>
  <si>
    <t>Общеобразовательные организации</t>
  </si>
  <si>
    <t>Мероприятия по проведению оздоровительной кампании детей</t>
  </si>
  <si>
    <t>Дополнительное образвание детей</t>
  </si>
  <si>
    <t>Организации дополнительного образования</t>
  </si>
  <si>
    <t>Молодежная политика</t>
  </si>
  <si>
    <t>Мероприятия по работе с семьей, детьми и молодежью</t>
  </si>
  <si>
    <t>Другие вопросы в области образования</t>
  </si>
  <si>
    <t>Учреждения, обеспечивающие деятельность органов местного самоуправления и муниципальных учреждений</t>
  </si>
  <si>
    <t>Обеспечение сохранности жилых помещений, закрепленных за детьми-сиротами и детьми, оставшимися без попечения родителей</t>
  </si>
  <si>
    <t>Компенсация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</si>
  <si>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 xml:space="preserve">Выплата единовременного пособия при всех формах устройства детей, лишенных родительского попечения, в семью </t>
  </si>
  <si>
    <t>Финансовое управление администрации Клетнянского района</t>
  </si>
  <si>
    <t>Обеспечение деятельности финансовых, налоговых и таможенных органов и органов финансового (финансово-бюджетного) надзора</t>
  </si>
  <si>
    <t>Резервные фонды</t>
  </si>
  <si>
    <t>Резервные средства</t>
  </si>
  <si>
    <t>870</t>
  </si>
  <si>
    <t xml:space="preserve">Межбюджетные трансферты общего характера бюджетам бюджетной системы Российской Федерации </t>
  </si>
  <si>
    <t>14</t>
  </si>
  <si>
    <t>Дотации на выравнивание бюджетной обеспеченности субъектов Российской Федерации и муниципальных образований</t>
  </si>
  <si>
    <t xml:space="preserve">Дотации             </t>
  </si>
  <si>
    <t>510</t>
  </si>
  <si>
    <t>Иные дотации</t>
  </si>
  <si>
    <t>Поддержка мер по обеспечению сбалансированности  бюджетов поселений</t>
  </si>
  <si>
    <t>Дотации</t>
  </si>
  <si>
    <t>Клетнянский районный Совет народных депутатов</t>
  </si>
  <si>
    <t>Функционирование законодательных (представительных) органов государственной власти и представительных органов муниципальных образований</t>
  </si>
  <si>
    <t>70 0 00 80040</t>
  </si>
  <si>
    <t>Контрольно-счетная палата Клетнянского муниципального района</t>
  </si>
  <si>
    <t>Обеспечение деятельности руководителя контрольно-счетного органа муниципального образования и его заместителей</t>
  </si>
  <si>
    <t>70 0 00 80050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</si>
  <si>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внешнего муниципального финансового контроля</t>
  </si>
  <si>
    <t>70 0 00 84200</t>
  </si>
  <si>
    <t>ВСЕГО РАСХОДОВ</t>
  </si>
  <si>
    <t>МП</t>
  </si>
  <si>
    <t>ППМП</t>
  </si>
  <si>
    <t>ОМ</t>
  </si>
  <si>
    <t>ГРБС</t>
  </si>
  <si>
    <t>НР</t>
  </si>
  <si>
    <t>17900</t>
  </si>
  <si>
    <t xml:space="preserve">Повышение защиты населения и территории Клетнянского района от чрезвычайных ситуаций природного и техногенного характера </t>
  </si>
  <si>
    <t>S1270</t>
  </si>
  <si>
    <t>Повышение качества и доступности предоставления муниципальных услуг в Клетнянском районе</t>
  </si>
  <si>
    <t>Предупреждение и ликвидация заразных и иных болезней</t>
  </si>
  <si>
    <t>21</t>
  </si>
  <si>
    <t>12510</t>
  </si>
  <si>
    <t>Обеспечение реализации отдельных государственных полномочий Брянской области, включая переданные на муниципальный уровень полномочия</t>
  </si>
  <si>
    <t>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</si>
  <si>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51200</t>
  </si>
  <si>
    <t>Обеспечение устойчивой работы и развития автотранспортного комплекса</t>
  </si>
  <si>
    <t xml:space="preserve">Субсидии юридическим лицам (кроме некоммерческих организаций), индивидуальным предпринимателям, физическим лицам </t>
  </si>
  <si>
    <t>Повышение эффективности и безопасности функционирования автомобильных дорог общего пользования местного значения</t>
  </si>
  <si>
    <t>Обеспечение свободы творчества и прав граждан на участие в культурной жизни, на равный доступ к культурным ценностям</t>
  </si>
  <si>
    <t>14210</t>
  </si>
  <si>
    <t>Укрепление общественной безопасности, вовлечение в эту деятельность государственных и муниципальных органов, общественных формирований и населения</t>
  </si>
  <si>
    <t>Развитие физической культуры и спорта на территории Клетнянского района</t>
  </si>
  <si>
    <t>Защита прав и законных интересов несовершеннолетних, лиц из числа детей-сирот и детей, оставшихся без попечения родителей</t>
  </si>
  <si>
    <t>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</si>
  <si>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50820</t>
  </si>
  <si>
    <t>R0820</t>
  </si>
  <si>
    <t>Осуществление муниципальной поддержки молодых семей в улучшении жилищных условий</t>
  </si>
  <si>
    <t>Реализация муниципальной политики в сфере образования на территории Клетнянского района</t>
  </si>
  <si>
    <t>14780</t>
  </si>
  <si>
    <t>Реализация мер государственной поддержки работников образования</t>
  </si>
  <si>
    <t>00</t>
  </si>
  <si>
    <t>16710</t>
  </si>
  <si>
    <t>Выплата единовременного пособия при всех формах устройства детей, лишенных родительского попечения, в семью</t>
  </si>
  <si>
    <t>52600</t>
  </si>
  <si>
    <t>Создание условий эффективной самореализации молодежи</t>
  </si>
  <si>
    <t>Проведение оздоровительной кампании детей и молодежи</t>
  </si>
  <si>
    <t>S4790</t>
  </si>
  <si>
    <t>15840</t>
  </si>
  <si>
    <t>Поддержка мер по обеспечению сбалансированности бюджетов поселений</t>
  </si>
  <si>
    <t xml:space="preserve">Непрограммная деятельность </t>
  </si>
  <si>
    <t>80020</t>
  </si>
  <si>
    <t>80040</t>
  </si>
  <si>
    <t>84220</t>
  </si>
  <si>
    <t>80070</t>
  </si>
  <si>
    <t>81410</t>
  </si>
  <si>
    <t>80900</t>
  </si>
  <si>
    <t>80920</t>
  </si>
  <si>
    <t>83260</t>
  </si>
  <si>
    <t>80700</t>
  </si>
  <si>
    <t>80710</t>
  </si>
  <si>
    <t>81630</t>
  </si>
  <si>
    <t>83360</t>
  </si>
  <si>
    <t xml:space="preserve">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дорожную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поселений, а также осуществление иных полномочий в области использования автомобильных дорог и осуществление дорожной деятельности </t>
  </si>
  <si>
    <t>83740</t>
  </si>
  <si>
    <t>81830</t>
  </si>
  <si>
    <t>83760</t>
  </si>
  <si>
    <t>81680</t>
  </si>
  <si>
    <t>83710</t>
  </si>
  <si>
    <t>80450</t>
  </si>
  <si>
    <t>80480</t>
  </si>
  <si>
    <t>84260</t>
  </si>
  <si>
    <t>82400</t>
  </si>
  <si>
    <t>81150</t>
  </si>
  <si>
    <t>82450</t>
  </si>
  <si>
    <t>82300</t>
  </si>
  <si>
    <t>82310</t>
  </si>
  <si>
    <t>84290</t>
  </si>
  <si>
    <t>82320</t>
  </si>
  <si>
    <t>13,  06</t>
  </si>
  <si>
    <t>01,   10</t>
  </si>
  <si>
    <t>80300</t>
  </si>
  <si>
    <t>82350</t>
  </si>
  <si>
    <t xml:space="preserve">Мероприятия по развитию образования </t>
  </si>
  <si>
    <t>82330</t>
  </si>
  <si>
    <t>80310</t>
  </si>
  <si>
    <t>80320</t>
  </si>
  <si>
    <t>82360</t>
  </si>
  <si>
    <t>80720</t>
  </si>
  <si>
    <t>70 0 00 83030</t>
  </si>
  <si>
    <t>83020</t>
  </si>
  <si>
    <t>84200</t>
  </si>
  <si>
    <t>80050</t>
  </si>
  <si>
    <t>рублей</t>
  </si>
  <si>
    <t xml:space="preserve">Выравнивание бюджетной обеспеченности поселений </t>
  </si>
  <si>
    <t>L4970</t>
  </si>
  <si>
    <t xml:space="preserve">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t>
  </si>
  <si>
    <t>16721</t>
  </si>
  <si>
    <t>16722</t>
  </si>
  <si>
    <t>16723</t>
  </si>
  <si>
    <t>Компенсация транспортным организациям части потерь в доходах и (или) возмещение затрат, возникающих в результате регулирования тарифов на перевозку пассажиров  пассажирским транспортом по муниципальным маршрутам регулярных перевозок</t>
  </si>
  <si>
    <t>Повышение энергетической эффективности и обеспечения энергосбережения</t>
  </si>
  <si>
    <t>Эксплуатация и содержание имущества, находящегося в муниципальной собственности, арендованного недвижимого имущества</t>
  </si>
  <si>
    <t>80930</t>
  </si>
  <si>
    <t>Мероприятия по охране, сохранению и популяризации культурного наследия</t>
  </si>
  <si>
    <t>82410</t>
  </si>
  <si>
    <t>L4670</t>
  </si>
  <si>
    <t>S4240</t>
  </si>
  <si>
    <t>Мероприятия в сфере коммунального хозяйства</t>
  </si>
  <si>
    <t>81740</t>
  </si>
  <si>
    <t>L5190</t>
  </si>
  <si>
    <t>Обеспечение развития и укрепления материально-технической базы домов культуры в населенных пунктах с числом жителей до 50 тысяч человек</t>
  </si>
  <si>
    <t>Реализация мероприятий по обеспечению жильем молодых семей</t>
  </si>
  <si>
    <t xml:space="preserve">Поддержка отрасли культуры </t>
  </si>
  <si>
    <t>S8640</t>
  </si>
  <si>
    <t xml:space="preserve">Отдельные мероприятия по развитию культуры, культурного наследия, туризма, обеспечению устойчивого развития социально-культурных составляющих качества жизни </t>
  </si>
  <si>
    <t xml:space="preserve">Мероприятия по проведению оздоровительной кампании детей </t>
  </si>
  <si>
    <t>Отдельные мероприятия по развитию культуры, культурного наследия, туризма, обеспечению устойчивого развития социально-культурных составляющих качества жизни</t>
  </si>
  <si>
    <t>83030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</si>
  <si>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внутреннего муниципального финансового контроля</t>
  </si>
  <si>
    <t>Условно утвержденные расходы</t>
  </si>
  <si>
    <t>84400</t>
  </si>
  <si>
    <t xml:space="preserve">Обеспечение реализации полномочий Клетнянского муниципального района </t>
  </si>
  <si>
    <t xml:space="preserve">Развитие системы образования Клетнянского муниципального  района </t>
  </si>
  <si>
    <t>70 0 00 80080</t>
  </si>
  <si>
    <t>80080</t>
  </si>
  <si>
    <t>Подпрограмма "Обеспечение жильем молодых семей  Клетнянского района"</t>
  </si>
  <si>
    <t xml:space="preserve">Подпрограмма "Социальная политика Клетнянского района" </t>
  </si>
  <si>
    <t>Подпрограмма "Развитие молодежной политики, физической культуры и спорта Клетнянского района"</t>
  </si>
  <si>
    <t>Подпрограмма "Комплексные меры противодействия злоупотреблению наркотиками и их незаконному обороту"</t>
  </si>
  <si>
    <t>Подпрограмма "Культура Клетнянского района"</t>
  </si>
  <si>
    <t>Оповещение населения об опасностях, возникающих при ведении военных действий и возникновении чрезвычайных ситуаций</t>
  </si>
  <si>
    <t>81200</t>
  </si>
  <si>
    <t>G5</t>
  </si>
  <si>
    <t>Капитальный ремонт кровель муниципальных образовательных организаций Брянской области</t>
  </si>
  <si>
    <t>S4850</t>
  </si>
  <si>
    <t>Другие вопросы в области жилищно-коммунального хозяйства</t>
  </si>
  <si>
    <t>Строительство и реконструкция (модернизация) объектов питьевого водоснабжения</t>
  </si>
  <si>
    <t>52430</t>
  </si>
  <si>
    <t>Оснащение объектов спортивной инфраструктуры спортивно-технологическим оборудованием</t>
  </si>
  <si>
    <t>851</t>
  </si>
  <si>
    <t>Благоустройство</t>
  </si>
  <si>
    <t>Подготовка объектов жилищно-коммунального хозяйства к зиме</t>
  </si>
  <si>
    <t>Физическая культура</t>
  </si>
  <si>
    <t>L2990</t>
  </si>
  <si>
    <t>52280</t>
  </si>
  <si>
    <t>Региональный проект "Чистая вода"</t>
  </si>
  <si>
    <t>S3450</t>
  </si>
  <si>
    <t>Приложение 6</t>
  </si>
  <si>
    <t>Приложение 7</t>
  </si>
  <si>
    <t>2021 год</t>
  </si>
  <si>
    <t>2022 год</t>
  </si>
  <si>
    <t xml:space="preserve"> 2020 год</t>
  </si>
  <si>
    <t>Р5</t>
  </si>
  <si>
    <t>Региональный проект "Спорт - норма жизни"</t>
  </si>
  <si>
    <t>Обеспечение деятельности главы местной администрации (исполнительно-распорядительного органа муниципального образования)</t>
  </si>
  <si>
    <t>Расходы на выплаты персоналу государственных (муниципальных) органов</t>
  </si>
  <si>
    <t>Компенсация транспортным организациям части потерь в доходах и (или) возмещение затрат, возникающих в результате регулирования тарифов на перевозку пассажиров пассажирским транспортом по муниципальным маршрутам регулярных перевозок</t>
  </si>
  <si>
    <t>Уплата налогов, сборов и иных обязательных платежей</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</si>
  <si>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дорожную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поселений, а также осуществление иных полномочий в области использования автомобильных дорог и осуществление дорожной деятельности</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</si>
  <si>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в сфере электро-, тепло-, газо- и водоснабжения населения, водоотведения, снабжения населения топливом</t>
  </si>
  <si>
    <t>Софинансирование объектов капитальных вложений муниципальной собственности</t>
  </si>
  <si>
    <t>Реализация переданных полномочий по решению отдельных вопросов местного значения поселений в соответствии с заключенными соглашениями по созданию условий для организации досуга и обеспечения жителей поселений услугами организаций культуры</t>
  </si>
  <si>
    <t>Обеспечение развития и укрепления материально-технической базы муниципальных домов культуры в населенных пунктах с числом жителей до 50 тысяч человек</t>
  </si>
  <si>
    <t>Бюджетные инвестиции в объекты капитального строительства муниципальной собственности</t>
  </si>
  <si>
    <t>Реализация мероприятий по поэтапному внедрению Всероссийского физкультурно-спортивного комплекса "Готов к труду и обороне" (ГТО)</t>
  </si>
  <si>
    <t>Замена оконных блоков муниципальных образовательных организаций Брянской области</t>
  </si>
  <si>
    <t>Дополнительное образование детей</t>
  </si>
  <si>
    <t>Компенсация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</si>
  <si>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Резервный фонд местной администрации</t>
  </si>
  <si>
    <t>Межбюджетные трансферты общего характера бюджетам бюджетной системы Российской Федерации</t>
  </si>
  <si>
    <t>Выравнивание бюджетной обеспеченности поселений</t>
  </si>
  <si>
    <t>ОБ</t>
  </si>
  <si>
    <t>МБ</t>
  </si>
  <si>
    <t>ПБ</t>
  </si>
  <si>
    <t>Осуществление отдельных полномочий в сфере образования (финансовое обеспечение государственных гарантий реализации прав на получение общедоступного и бесплатного дошкольного образования в образовательных организациях (муниципальных дошкольных образовательных организациях, муниципальных общеобразовательных организациях, реализующих образовательные программы дошкольного образования, частных дошкольных образовательных организациях и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и реализующих образовательные программы дошкольного образования)</t>
  </si>
  <si>
    <t>Осуществление отдельных полномочий в сфере образования (предоставление мер социальной поддержки педагогическим работникам и специалистам образовательных организаций (за исключением педагогических работников), работающим в сельских населенных пунктах и поселках городского типа на территории Брянской области)</t>
  </si>
  <si>
    <t>Осуществление отдельных полномочий в сфере образования (финансовое обеспечение государственных гарантий реализации прав на получение общедоступного и бесплатного начального общего, основного общего, среднего общего образования в общеобразовательных организациях)</t>
  </si>
  <si>
    <t>14721</t>
  </si>
  <si>
    <t>14722</t>
  </si>
  <si>
    <t>S4860</t>
  </si>
  <si>
    <t>82430</t>
  </si>
  <si>
    <t>Изм.март 2020</t>
  </si>
  <si>
    <t>На 01.04.20.с изм.</t>
  </si>
  <si>
    <t>Роспись</t>
  </si>
  <si>
    <t>Отдельные мероприятия по развитию спорта</t>
  </si>
  <si>
    <t>S7640</t>
  </si>
  <si>
    <t>S4910</t>
  </si>
  <si>
    <t>S4900</t>
  </si>
  <si>
    <t>Проверка</t>
  </si>
  <si>
    <t>Создание цифровой образовательной среды в общеобразовательных организациях и профессиональных образовательных организациях Брянской области</t>
  </si>
  <si>
    <t>Реализация федеральной целевой программы "Увековечение памяти погибших при защите Отечества на 2019 - 2024 годы"</t>
  </si>
  <si>
    <t>Проведение Всероссийской переписи населения 2020 года</t>
  </si>
  <si>
    <t>54690</t>
  </si>
  <si>
    <t>Мероприятия, направленные на профилактику и устранение последствий распространения коронавирусной инфекции</t>
  </si>
  <si>
    <t>52 0 12 81430</t>
  </si>
  <si>
    <t>81430</t>
  </si>
  <si>
    <t>Изм.август 2020</t>
  </si>
  <si>
    <t>На 01.09.20.с изм.</t>
  </si>
  <si>
    <t>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t>
  </si>
  <si>
    <t>53030</t>
  </si>
  <si>
    <t>11270</t>
  </si>
  <si>
    <t>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</si>
  <si>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L3040</t>
  </si>
  <si>
    <t>Изм.декабрь 2020</t>
  </si>
  <si>
    <t>2020 год на 01.01.21.с изм.</t>
  </si>
  <si>
    <t>Обеспечение функционирования модели персонифицированного финансирования дополнительного образования детей</t>
  </si>
  <si>
    <t>82610</t>
  </si>
  <si>
    <t>2022</t>
  </si>
  <si>
    <t>2023 год</t>
  </si>
  <si>
    <t xml:space="preserve">к Решению Клетнянского районного Совета народных депутатов  "О бюджете Клетнянского муниципального района Брянской области на 2021 год и на плановый период 2022 и 2023 годов" </t>
  </si>
  <si>
    <t>Ведомственная структура расходов бюджета Клетнянского муниципального района Брянской области на 2021 год и на плановый период 2022 и 2023 годов</t>
  </si>
  <si>
    <t>Повышение доступности и качества предоставления дополнительного образования детей</t>
  </si>
  <si>
    <t>14723</t>
  </si>
  <si>
    <t>80100</t>
  </si>
  <si>
    <t>к Решению Клетнянского районного Совета народных депутатов "О бюджете Клетнянского муниципального района Брянской области на 2021 год и на плановый период 2022 и 2023 годов"</t>
  </si>
  <si>
    <t xml:space="preserve">Распределение бюджетных ассигнований по разделам, подразделам, целевым статьям (муниципальным программам и непрограммным направлениям деятельности), группам и подгруппам видов расходов классификации расходов на 2021 год и на плановый период 2022 и 2023 годов </t>
  </si>
  <si>
    <t>Организация проведения на территории Брянской области мероприятий по предупреждению и ликвидации болезней животных, их лечению, защите населения от болезней, общих для человека и животных, в части оборудования и содержания скотомогильников (биотермических ям) и по организации мероприятий при осуществлении деятельности по обращению с животными без владельцев</t>
  </si>
  <si>
    <t>Приведение в соответствии с брендбуком "Точка роста" помещений муниципальных общеобразовательных организаций</t>
  </si>
  <si>
    <t>2023</t>
  </si>
  <si>
    <t>Защита населения и территории от чрезвычайных ситуаций природного и техногенного характера, пожарная безопасность</t>
  </si>
  <si>
    <t>Опубликование нормативных правовых актов муниципальных образований и иной официальной информации</t>
  </si>
  <si>
    <t>УУР</t>
  </si>
  <si>
    <t>2021 с изм.апрель</t>
  </si>
  <si>
    <t>2023 с изм.апрель</t>
  </si>
  <si>
    <t>2022 с изм.апрель</t>
  </si>
  <si>
    <t>Изменения 2021 апрель</t>
  </si>
  <si>
    <t>из доходов</t>
  </si>
  <si>
    <t>Повышение качества и доступности предоставления государственных и муниципальных услуг</t>
  </si>
  <si>
    <t>Государственная поддержка отрасли культуры</t>
  </si>
  <si>
    <t>А2</t>
  </si>
  <si>
    <t>55190</t>
  </si>
  <si>
    <t>Региональный проект "Творческие люди (Брянская область)"</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</si>
  <si>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территорий</t>
  </si>
  <si>
    <t>83750</t>
  </si>
  <si>
    <t>Мероприятия по землеустройству и землепользованию</t>
  </si>
  <si>
    <t>80910</t>
  </si>
  <si>
    <t>Подготовка объектов ЖКХ к зиме</t>
  </si>
  <si>
    <t>81800</t>
  </si>
  <si>
    <t>Итого</t>
  </si>
  <si>
    <t>Мероприятия в сфере жилищного хозяйства</t>
  </si>
  <si>
    <t>81750</t>
  </si>
  <si>
    <t>F5</t>
  </si>
  <si>
    <t>Региональный проект "Чистая вода (Брянская область)"</t>
  </si>
  <si>
    <t>Изменения 2021 август</t>
  </si>
  <si>
    <t>2021 с изм.август</t>
  </si>
  <si>
    <t>Развитие материально-технической базы муниципальных образовательных организаций в сфере физической культуры и спорта</t>
  </si>
  <si>
    <t>S7670</t>
  </si>
  <si>
    <t>S7620</t>
  </si>
  <si>
    <t>Подпрограмма "Обеспечение жильем тренеров, тренеров-преподавателей муниципальных учреждений физической культуры и спорта Клетнянского района"</t>
  </si>
  <si>
    <t>Формирование системы управления кадровым потенциалом в сфере физической культуры и спорта с учетом структуры муниципальной потребности в тренерских кадрах, их оптимального размещения и эффективного использования, достижение полноты укомплектованности учреждений физической культуры и спорта тренерами, тренерами-преподавателями</t>
  </si>
  <si>
    <t>Обеспечение жильем тренеров, тренеров-преподавателей учреждений физической культуры и спорта Брянской области</t>
  </si>
  <si>
    <t>2022 с изм.августа</t>
  </si>
  <si>
    <t>Изменения в августе на 2022</t>
  </si>
  <si>
    <t>Изм.в августе на 2023</t>
  </si>
  <si>
    <t>2023 с изм.август</t>
  </si>
  <si>
    <t>Модернизация школьных столовых муниципальных общеобразовательных организаций Брянской области</t>
  </si>
  <si>
    <t>S4770</t>
  </si>
  <si>
    <t>целевые</t>
  </si>
  <si>
    <t>Государственная поддержка отрасли культуры за счет средств резервного фонда Правительства Российской Федерации</t>
  </si>
  <si>
    <t>L519F</t>
  </si>
  <si>
    <t>51 4 01 80020</t>
  </si>
  <si>
    <t>51 4 01 80040</t>
  </si>
  <si>
    <t>51 4 01 80070</t>
  </si>
  <si>
    <t>51 4 01 80100</t>
  </si>
  <si>
    <t>51 4 01 81410</t>
  </si>
  <si>
    <t>51 4 01 84220</t>
  </si>
  <si>
    <t>51 4 04 51200</t>
  </si>
  <si>
    <t>51 4 01 54690</t>
  </si>
  <si>
    <t>51 4 02 80920</t>
  </si>
  <si>
    <t>51 4 01 83260</t>
  </si>
  <si>
    <t>51 4 03 80710</t>
  </si>
  <si>
    <t>51 4 03 S8640</t>
  </si>
  <si>
    <t>51 4 04 51180</t>
  </si>
  <si>
    <t>51 4 05 80700</t>
  </si>
  <si>
    <t>51 4 05 81200</t>
  </si>
  <si>
    <t>51 4 06 12510</t>
  </si>
  <si>
    <t>51 4 07 81630</t>
  </si>
  <si>
    <t>51 4 07 83360</t>
  </si>
  <si>
    <t>51 4 08 83740</t>
  </si>
  <si>
    <t>51 4 01 17900</t>
  </si>
  <si>
    <t>51 4 02 80910</t>
  </si>
  <si>
    <t>51 4 02 83750</t>
  </si>
  <si>
    <t>51 4 09 81750</t>
  </si>
  <si>
    <t>51 4 02 81830</t>
  </si>
  <si>
    <t>51 4 09 83760</t>
  </si>
  <si>
    <t>51 4 09 81680</t>
  </si>
  <si>
    <t>51 4 09 81740</t>
  </si>
  <si>
    <t>51 4 09 81800</t>
  </si>
  <si>
    <t>51 4 09 83710</t>
  </si>
  <si>
    <t>51 4 09 S1270</t>
  </si>
  <si>
    <t>51 4 09 S3450</t>
  </si>
  <si>
    <t>51 4 10 L2990</t>
  </si>
  <si>
    <t>51 1 G5 11270</t>
  </si>
  <si>
    <t>51 1 F5 52430</t>
  </si>
  <si>
    <t>51 1 G5 52430</t>
  </si>
  <si>
    <t>51 4 11 80320</t>
  </si>
  <si>
    <t>51 4 11 82330</t>
  </si>
  <si>
    <t>51 4 11 82430</t>
  </si>
  <si>
    <t>51 4 12 14723</t>
  </si>
  <si>
    <t>51 4 13 14210</t>
  </si>
  <si>
    <t>51 4 14 80450</t>
  </si>
  <si>
    <t>51 4 14 80480</t>
  </si>
  <si>
    <t>51 4 14 82400</t>
  </si>
  <si>
    <t>51 4 15 82410</t>
  </si>
  <si>
    <t>51 4 14 84260</t>
  </si>
  <si>
    <t>51 4 14 L4670</t>
  </si>
  <si>
    <t>51 4 14 L5190</t>
  </si>
  <si>
    <t>51 4 14 L519F</t>
  </si>
  <si>
    <t>51 4 14 S4240</t>
  </si>
  <si>
    <t>51 1 А2 55190</t>
  </si>
  <si>
    <t>51 4 16 81150</t>
  </si>
  <si>
    <t>51 4 17 82450</t>
  </si>
  <si>
    <t>51 4 18 R0820</t>
  </si>
  <si>
    <t>51 4 19 L4970</t>
  </si>
  <si>
    <t>51 4 20 81680</t>
  </si>
  <si>
    <t>51 4 21 S7620</t>
  </si>
  <si>
    <t>51 4 20 82300</t>
  </si>
  <si>
    <t>51 4 20 82310</t>
  </si>
  <si>
    <t>51 4 20 82320</t>
  </si>
  <si>
    <t>51 4 20 84290</t>
  </si>
  <si>
    <t>51 1 P5 52280</t>
  </si>
  <si>
    <t>52 4 02 14722</t>
  </si>
  <si>
    <t>52 4 02 80300</t>
  </si>
  <si>
    <t>52 4 02 82330</t>
  </si>
  <si>
    <t>52 4 02 82350</t>
  </si>
  <si>
    <t>52 4 02 82430</t>
  </si>
  <si>
    <t>52 4 05 S4860</t>
  </si>
  <si>
    <t>52 4 03 14723</t>
  </si>
  <si>
    <t>52 4 02 14721</t>
  </si>
  <si>
    <t>52 4 04 53030</t>
  </si>
  <si>
    <t>52 4 02 80310</t>
  </si>
  <si>
    <t>52 4 02 L3040</t>
  </si>
  <si>
    <t>52 4 05 S4770</t>
  </si>
  <si>
    <t>52 4 05 S4850</t>
  </si>
  <si>
    <t>52 4 02 S4900</t>
  </si>
  <si>
    <t>52 4 02 S4910</t>
  </si>
  <si>
    <t>52 4 06 S4790</t>
  </si>
  <si>
    <t>52 4 02 80320</t>
  </si>
  <si>
    <t>52 4 02 82610</t>
  </si>
  <si>
    <t>52 4 02 S7640</t>
  </si>
  <si>
    <t>52 4 02 S7670</t>
  </si>
  <si>
    <t>52 4 07 82360</t>
  </si>
  <si>
    <t>52 4 01 80040</t>
  </si>
  <si>
    <t>52 4 01 80720</t>
  </si>
  <si>
    <t>52 4 08 16710</t>
  </si>
  <si>
    <t>52 4 02 14780</t>
  </si>
  <si>
    <t>52 4 08 16723</t>
  </si>
  <si>
    <t>52 4 08 52600</t>
  </si>
  <si>
    <t>52 4 08 16721</t>
  </si>
  <si>
    <t>52 4 08 16722</t>
  </si>
  <si>
    <t>53 4 01 80040</t>
  </si>
  <si>
    <t>53 4 01 84400</t>
  </si>
  <si>
    <t>53 4 02 15840</t>
  </si>
  <si>
    <t>53 4 02 83020</t>
  </si>
  <si>
    <t>51 4 02 80930</t>
  </si>
  <si>
    <t xml:space="preserve">Обеспечение эффективной деятельности главы и аппарата исполнительно-распорядительного органа муниципального образования </t>
  </si>
  <si>
    <t>Обеспечение эффективного управления муниципальным имуществом</t>
  </si>
  <si>
    <t>Реализация мероприятий по проведению работ по ремонту, реставрации, благоустройству воинских захоронений</t>
  </si>
  <si>
    <t>Содействие реформированию жилищно-коммунального хозяйства; создание благоприятных условий проживания граждан</t>
  </si>
  <si>
    <t>15</t>
  </si>
  <si>
    <t>Обеспечение сохранности и использования объектов культурного наследия, популяризация объектов культурного наследия</t>
  </si>
  <si>
    <t>Реализация мер государственной поддержки работников культуры</t>
  </si>
  <si>
    <t>16</t>
  </si>
  <si>
    <t>20</t>
  </si>
  <si>
    <t>17</t>
  </si>
  <si>
    <t>18</t>
  </si>
  <si>
    <t>19</t>
  </si>
  <si>
    <t>Осуществление мер по улучшению положения отдельных категорий граждан</t>
  </si>
  <si>
    <t>51 4 02 80900</t>
  </si>
  <si>
    <t>51 0 11 82610</t>
  </si>
  <si>
    <t>52 4 02 81430</t>
  </si>
  <si>
    <t>Повышение доступности и качества предоставления дошкольного, общего и дополнительного образования детей</t>
  </si>
  <si>
    <t>Реализация мероприятий по усовершенствованию инфраструктуры сферы образования</t>
  </si>
  <si>
    <t>Развитие кадрового потенциала сферы образования</t>
  </si>
  <si>
    <t>Защита прав и законных интересов детей, в том числе детей-сирот и детей, оставшихся без попечения родителей</t>
  </si>
  <si>
    <t>Обеспечение долгосрочной устойчивости бюджета Клетнянского муниципального района и повышение эффективности управления муниципальными финансами</t>
  </si>
  <si>
    <t xml:space="preserve">Выравнивание бюджетной обеспеченности, поддержка мер по обеспечению сбалансированности местных бюджетов </t>
  </si>
  <si>
    <t>Информационное освещение деятельности органов местного самоуправления</t>
  </si>
  <si>
    <t>2024</t>
  </si>
  <si>
    <t>Доходы</t>
  </si>
  <si>
    <t>к Решению Клетнянского районного Совета народных депутатов "О бюджете Клетнянского муниципального района Брянской области на 2022 год и на плановый период 2023 и 2024 годов"</t>
  </si>
  <si>
    <t>51 1 А1 55190</t>
  </si>
  <si>
    <t>Региональный проект "Культурная среда (Брянская область)"</t>
  </si>
  <si>
    <t>А1</t>
  </si>
  <si>
    <t>Отклонение 2022 от 2021 первоначального</t>
  </si>
  <si>
    <t>Рост 2022/2021</t>
  </si>
  <si>
    <t>Управление муниципальными финансами Клетнянского муниципального района</t>
  </si>
  <si>
    <t xml:space="preserve">Софинансирование объектов капитальных вложений муниципальной собственности </t>
  </si>
  <si>
    <r>
      <t xml:space="preserve">52 4 </t>
    </r>
    <r>
      <rPr>
        <b/>
        <sz val="11"/>
        <color rgb="FF0000FF"/>
        <rFont val="Times New Roman"/>
        <family val="1"/>
        <charset val="204"/>
      </rPr>
      <t>01</t>
    </r>
    <r>
      <rPr>
        <sz val="11"/>
        <color rgb="FF0000FF"/>
        <rFont val="Times New Roman"/>
        <family val="1"/>
        <charset val="204"/>
      </rPr>
      <t xml:space="preserve"> 16721</t>
    </r>
  </si>
  <si>
    <t>ОМС</t>
  </si>
  <si>
    <t>в т.ч.пер.полномочия</t>
  </si>
  <si>
    <t xml:space="preserve"> в ручную</t>
  </si>
  <si>
    <t>Изменение 2 чтение ОБ</t>
  </si>
  <si>
    <t>51 4 01 12021</t>
  </si>
  <si>
    <t>51 4 01 12022</t>
  </si>
  <si>
    <t>51 4 01 12023</t>
  </si>
  <si>
    <t>12022</t>
  </si>
  <si>
    <t>12021</t>
  </si>
  <si>
    <t>12023</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</si>
  <si>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</si>
  <si>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организации  деятельности  административных комиссий )</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</si>
  <si>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определению перечня должностных лиц  органов местного самоуправления, уполномоченных составлять протоколы об административных правонарушениях)</t>
  </si>
  <si>
    <t>Организация и осуществление деятельности по опеке и попечительству (выплата ежемесячных денежных средств на содержание и проезд ребенка, переданного на воспитание в семью опекуна (попечителя), приемную семью, вознаграждения приемным родителям)</t>
  </si>
  <si>
    <t>Организация и осуществление деятельности по опеке и попечительству (содержание органов по опеке и попечительству)</t>
  </si>
  <si>
    <t>Организация и осуществление деятельности по опеке и попечительству (подготовка лиц, желающих принять на воспитание в свою семью ребенка, оставшегося без попечения родителей; подготовка граждан выразивших желание стать опекунами или попечителями совершеннолетних недееспособных или не полностью дееспособных граждан)</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</si>
  <si>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организации  деятельности  административных комиссий)</t>
  </si>
  <si>
    <t xml:space="preserve">Распределение расходов бюджета Клетнянского муниципального района Брянской области по целевым статьям (муниципальным программам и непрограммным направлениям деятельности), группам и подгруппам видов расходов на 2022 год и на плановый период 2023 и 2024 годов </t>
  </si>
  <si>
    <t>Приложение 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</si>
</sst>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5" formatCode="#,##0.000"/>
    <numFmt numFmtId="166" formatCode="#,##0.0"/>
  </numFmts>
  <fonts count="28" x14ac:knownFonts="1">
    <font>
      <sz val="11"/>
      <color theme="1"/>
      <name val="Calibri"/>
      <family val="2"/>
      <scheme val="minor"/>
    </font>
    <font>
      <sz val="11"/>
      <color rgb="FF000000"/>
      <name val="Times New Roman"/>
      <family val="1"/>
      <charset val="204"/>
    </font>
    <font>
      <b/>
      <sz val="11"/>
      <name val="Times New Roman"/>
      <family val="1"/>
      <charset val="204"/>
    </font>
    <font>
      <sz val="11"/>
      <name val="Times New Roman"/>
      <family val="1"/>
      <charset val="204"/>
    </font>
    <font>
      <i/>
      <sz val="11"/>
      <name val="Times New Roman"/>
      <family val="1"/>
      <charset val="204"/>
    </font>
    <font>
      <b/>
      <u/>
      <sz val="11"/>
      <name val="Times New Roman"/>
      <family val="1"/>
      <charset val="204"/>
    </font>
    <font>
      <b/>
      <i/>
      <sz val="11"/>
      <name val="Times New Roman"/>
      <family val="1"/>
      <charset val="204"/>
    </font>
    <font>
      <sz val="11"/>
      <color rgb="FFFF0000"/>
      <name val="Times New Roman"/>
      <family val="1"/>
      <charset val="204"/>
    </font>
    <font>
      <u/>
      <sz val="11"/>
      <name val="Times New Roman"/>
      <family val="1"/>
      <charset val="204"/>
    </font>
    <font>
      <sz val="10"/>
      <name val="Times New Roman"/>
      <family val="1"/>
      <charset val="204"/>
    </font>
    <font>
      <sz val="10"/>
      <color rgb="FFFF0000"/>
      <name val="Times New Roman"/>
      <family val="1"/>
      <charset val="204"/>
    </font>
    <font>
      <sz val="9"/>
      <name val="Times New Roman"/>
      <family val="1"/>
      <charset val="204"/>
    </font>
    <font>
      <b/>
      <u/>
      <sz val="9"/>
      <name val="Times New Roman"/>
      <family val="1"/>
      <charset val="204"/>
    </font>
    <font>
      <b/>
      <sz val="9"/>
      <name val="Times New Roman"/>
      <family val="1"/>
      <charset val="204"/>
    </font>
    <font>
      <sz val="8"/>
      <name val="Times New Roman"/>
      <family val="1"/>
      <charset val="204"/>
    </font>
    <font>
      <b/>
      <sz val="10"/>
      <name val="Times New Roman"/>
      <family val="1"/>
      <charset val="204"/>
    </font>
    <font>
      <sz val="8"/>
      <color rgb="FFFF0000"/>
      <name val="Times New Roman"/>
      <family val="1"/>
      <charset val="204"/>
    </font>
    <font>
      <b/>
      <u/>
      <sz val="8"/>
      <name val="Times New Roman"/>
      <family val="1"/>
      <charset val="204"/>
    </font>
    <font>
      <i/>
      <sz val="8"/>
      <name val="Times New Roman"/>
      <family val="1"/>
      <charset val="204"/>
    </font>
    <font>
      <b/>
      <sz val="8"/>
      <name val="Times New Roman"/>
      <family val="1"/>
      <charset val="204"/>
    </font>
    <font>
      <sz val="8"/>
      <color rgb="FF000000"/>
      <name val="Arial"/>
      <family val="2"/>
      <charset val="204"/>
    </font>
    <font>
      <sz val="11"/>
      <color rgb="FF0000FF"/>
      <name val="Times New Roman"/>
      <family val="1"/>
      <charset val="204"/>
    </font>
    <font>
      <b/>
      <sz val="11"/>
      <color rgb="FF0000FF"/>
      <name val="Times New Roman"/>
      <family val="1"/>
      <charset val="204"/>
    </font>
    <font>
      <sz val="10"/>
      <color rgb="FF0000FF"/>
      <name val="Times New Roman"/>
      <family val="1"/>
      <charset val="204"/>
    </font>
    <font>
      <sz val="9"/>
      <color rgb="FF0000FF"/>
      <name val="Times New Roman"/>
      <family val="1"/>
      <charset val="204"/>
    </font>
    <font>
      <sz val="11"/>
      <color theme="9" tint="-0.499984740745262"/>
      <name val="Times New Roman"/>
      <family val="1"/>
      <charset val="204"/>
    </font>
    <font>
      <sz val="12"/>
      <name val="Times New Roman"/>
      <family val="1"/>
      <charset val="204"/>
    </font>
    <font>
      <b/>
      <sz val="12"/>
      <name val="Times New Roman"/>
      <family val="1"/>
      <charset val="204"/>
    </font>
  </fonts>
  <fills count="9">
    <fill>
      <patternFill patternType="none"/>
    </fill>
    <fill>
      <patternFill patternType="gray125"/>
    </fill>
    <fill>
      <patternFill patternType="solid">
        <fgColor rgb="FFFFFFCC"/>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CC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s>
  <borders count="1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3">
    <xf numFmtId="0" fontId="0" fillId="0" borderId="0"/>
    <xf numFmtId="0" fontId="20" fillId="0" borderId="11">
      <alignment horizontal="left" wrapText="1" indent="2"/>
    </xf>
    <xf numFmtId="49" fontId="20" fillId="0" borderId="6">
      <alignment horizontal="center"/>
    </xf>
  </cellStyleXfs>
  <cellXfs count="341">
    <xf numFmtId="0" fontId="0" fillId="0" borderId="0" xfId="0"/>
    <xf numFmtId="0" fontId="1" fillId="0" borderId="2" xfId="0" applyFont="1" applyFill="1" applyBorder="1" applyAlignment="1">
      <alignment horizontal="left" vertical="top" wrapText="1"/>
    </xf>
    <xf numFmtId="0" fontId="3" fillId="0" borderId="0" xfId="0" applyFont="1" applyFill="1" applyAlignment="1">
      <alignment vertical="top" wrapText="1"/>
    </xf>
    <xf numFmtId="49" fontId="3" fillId="0" borderId="2" xfId="0" applyNumberFormat="1" applyFont="1" applyFill="1" applyBorder="1" applyAlignment="1">
      <alignment horizontal="center" vertical="top"/>
    </xf>
    <xf numFmtId="49" fontId="3" fillId="0" borderId="2" xfId="0" applyNumberFormat="1" applyFont="1" applyFill="1" applyBorder="1" applyAlignment="1">
      <alignment horizontal="center" vertical="top" wrapText="1"/>
    </xf>
    <xf numFmtId="0" fontId="3" fillId="0" borderId="2" xfId="0" applyFont="1" applyFill="1" applyBorder="1" applyAlignment="1">
      <alignment horizontal="center" vertical="top"/>
    </xf>
    <xf numFmtId="0" fontId="2" fillId="0" borderId="2" xfId="0" applyFont="1" applyFill="1" applyBorder="1" applyAlignment="1">
      <alignment vertical="top" wrapText="1"/>
    </xf>
    <xf numFmtId="4" fontId="3" fillId="0" borderId="2" xfId="0" applyNumberFormat="1" applyFont="1" applyFill="1" applyBorder="1" applyAlignment="1">
      <alignment vertical="top" wrapText="1"/>
    </xf>
    <xf numFmtId="4" fontId="5" fillId="0" borderId="2" xfId="0" applyNumberFormat="1" applyFont="1" applyFill="1" applyBorder="1" applyAlignment="1">
      <alignment vertical="top" wrapText="1"/>
    </xf>
    <xf numFmtId="0" fontId="3" fillId="0" borderId="3" xfId="0" applyFont="1" applyFill="1" applyBorder="1" applyAlignment="1">
      <alignment horizontal="left" vertical="top" wrapText="1"/>
    </xf>
    <xf numFmtId="0" fontId="3" fillId="0" borderId="0" xfId="0" applyFont="1" applyFill="1" applyAlignment="1">
      <alignment horizontal="center" vertical="top"/>
    </xf>
    <xf numFmtId="0" fontId="3" fillId="0" borderId="0" xfId="0" applyFont="1" applyFill="1" applyAlignment="1">
      <alignment vertical="top"/>
    </xf>
    <xf numFmtId="0" fontId="3" fillId="0" borderId="0" xfId="0" applyFont="1" applyFill="1"/>
    <xf numFmtId="0" fontId="3" fillId="0" borderId="0" xfId="0" applyFont="1" applyFill="1" applyAlignment="1">
      <alignment horizontal="center"/>
    </xf>
    <xf numFmtId="49" fontId="3" fillId="0" borderId="0" xfId="0" applyNumberFormat="1" applyFont="1" applyFill="1" applyAlignment="1">
      <alignment vertical="top" wrapText="1"/>
    </xf>
    <xf numFmtId="0" fontId="3" fillId="0" borderId="3" xfId="0" applyFont="1" applyFill="1" applyBorder="1" applyAlignment="1">
      <alignment vertical="top" wrapText="1"/>
    </xf>
    <xf numFmtId="0" fontId="5" fillId="0" borderId="3" xfId="0" applyFont="1" applyFill="1" applyBorder="1" applyAlignment="1">
      <alignment vertical="top" wrapText="1"/>
    </xf>
    <xf numFmtId="49" fontId="5" fillId="0" borderId="2" xfId="0" applyNumberFormat="1" applyFont="1" applyFill="1" applyBorder="1" applyAlignment="1">
      <alignment horizontal="center" vertical="top"/>
    </xf>
    <xf numFmtId="0" fontId="2" fillId="0" borderId="3" xfId="0" applyFont="1" applyFill="1" applyBorder="1" applyAlignment="1">
      <alignment vertical="top" wrapText="1"/>
    </xf>
    <xf numFmtId="49" fontId="2" fillId="0" borderId="2" xfId="0" applyNumberFormat="1" applyFont="1" applyFill="1" applyBorder="1" applyAlignment="1">
      <alignment horizontal="center" vertical="top"/>
    </xf>
    <xf numFmtId="4" fontId="2" fillId="0" borderId="2" xfId="0" applyNumberFormat="1" applyFont="1" applyFill="1" applyBorder="1" applyAlignment="1">
      <alignment horizontal="right" vertical="top" wrapText="1"/>
    </xf>
    <xf numFmtId="4" fontId="3" fillId="0" borderId="2" xfId="0" applyNumberFormat="1" applyFont="1" applyFill="1" applyBorder="1" applyAlignment="1">
      <alignment vertical="top"/>
    </xf>
    <xf numFmtId="4" fontId="2" fillId="0" borderId="2" xfId="0" applyNumberFormat="1" applyFont="1" applyFill="1" applyBorder="1" applyAlignment="1">
      <alignment vertical="top"/>
    </xf>
    <xf numFmtId="0" fontId="2" fillId="0" borderId="0" xfId="0" applyFont="1" applyFill="1" applyAlignment="1">
      <alignment vertical="top"/>
    </xf>
    <xf numFmtId="49" fontId="2" fillId="0" borderId="2" xfId="0" applyNumberFormat="1" applyFont="1" applyFill="1" applyBorder="1" applyAlignment="1">
      <alignment horizontal="center" vertical="top" wrapText="1"/>
    </xf>
    <xf numFmtId="0" fontId="3" fillId="0" borderId="2" xfId="0" applyFont="1" applyFill="1" applyBorder="1" applyAlignment="1">
      <alignment vertical="top"/>
    </xf>
    <xf numFmtId="4" fontId="5" fillId="0" borderId="2" xfId="0" applyNumberFormat="1" applyFont="1" applyFill="1" applyBorder="1" applyAlignment="1">
      <alignment vertical="top"/>
    </xf>
    <xf numFmtId="0" fontId="2" fillId="0" borderId="2" xfId="0" applyFont="1" applyFill="1" applyBorder="1" applyAlignment="1">
      <alignment vertical="top"/>
    </xf>
    <xf numFmtId="49" fontId="5" fillId="0" borderId="2" xfId="0" applyNumberFormat="1" applyFont="1" applyFill="1" applyBorder="1" applyAlignment="1">
      <alignment horizontal="center" vertical="top" wrapText="1"/>
    </xf>
    <xf numFmtId="4" fontId="3" fillId="0" borderId="0" xfId="0" applyNumberFormat="1" applyFont="1" applyFill="1" applyAlignment="1">
      <alignment vertical="top"/>
    </xf>
    <xf numFmtId="49" fontId="3" fillId="0" borderId="1" xfId="0" applyNumberFormat="1" applyFont="1" applyFill="1" applyBorder="1" applyAlignment="1">
      <alignment vertical="top"/>
    </xf>
    <xf numFmtId="49" fontId="3" fillId="0" borderId="1" xfId="0" applyNumberFormat="1" applyFont="1" applyFill="1" applyBorder="1" applyAlignment="1">
      <alignment horizontal="center" vertical="top"/>
    </xf>
    <xf numFmtId="49" fontId="3" fillId="0" borderId="0" xfId="0" applyNumberFormat="1" applyFont="1" applyFill="1" applyAlignment="1">
      <alignment vertical="top"/>
    </xf>
    <xf numFmtId="0" fontId="5" fillId="0" borderId="0" xfId="0" applyFont="1" applyFill="1" applyAlignment="1">
      <alignment vertical="top"/>
    </xf>
    <xf numFmtId="0" fontId="5" fillId="0" borderId="2" xfId="0" applyFont="1" applyFill="1" applyBorder="1" applyAlignment="1">
      <alignment horizontal="left" vertical="top" wrapText="1"/>
    </xf>
    <xf numFmtId="0" fontId="3" fillId="0" borderId="4" xfId="0" applyFont="1" applyFill="1" applyBorder="1" applyAlignment="1">
      <alignment vertical="top" wrapText="1"/>
    </xf>
    <xf numFmtId="0" fontId="2" fillId="0" borderId="0" xfId="0" applyFont="1" applyFill="1" applyBorder="1" applyAlignment="1">
      <alignment vertical="top"/>
    </xf>
    <xf numFmtId="0" fontId="5" fillId="0" borderId="2" xfId="0" applyFont="1" applyFill="1" applyBorder="1" applyAlignment="1">
      <alignment vertical="top"/>
    </xf>
    <xf numFmtId="4" fontId="2" fillId="0" borderId="2" xfId="0" applyNumberFormat="1" applyFont="1" applyFill="1" applyBorder="1" applyAlignment="1">
      <alignment horizontal="right" vertical="top"/>
    </xf>
    <xf numFmtId="0" fontId="6" fillId="0" borderId="0" xfId="0" applyFont="1" applyFill="1" applyAlignment="1">
      <alignment vertical="top"/>
    </xf>
    <xf numFmtId="0" fontId="2" fillId="0" borderId="2" xfId="0" applyFont="1" applyFill="1" applyBorder="1" applyAlignment="1">
      <alignment horizontal="left" vertical="top"/>
    </xf>
    <xf numFmtId="49" fontId="3" fillId="0" borderId="1" xfId="0" applyNumberFormat="1" applyFont="1" applyFill="1" applyBorder="1" applyAlignment="1">
      <alignment vertical="top" wrapText="1"/>
    </xf>
    <xf numFmtId="4" fontId="4" fillId="0" borderId="0" xfId="0" applyNumberFormat="1" applyFont="1" applyFill="1" applyAlignment="1">
      <alignment horizontal="center" vertical="top"/>
    </xf>
    <xf numFmtId="4" fontId="3" fillId="0" borderId="0" xfId="0" applyNumberFormat="1" applyFont="1" applyFill="1" applyAlignment="1">
      <alignment vertical="top" wrapText="1"/>
    </xf>
    <xf numFmtId="0" fontId="2" fillId="0" borderId="2" xfId="0" applyFont="1" applyFill="1" applyBorder="1" applyAlignment="1">
      <alignment horizontal="left" vertical="top" wrapText="1"/>
    </xf>
    <xf numFmtId="49" fontId="3" fillId="0" borderId="2" xfId="0" applyNumberFormat="1" applyFont="1" applyFill="1" applyBorder="1" applyAlignment="1">
      <alignment horizontal="left" vertical="top"/>
    </xf>
    <xf numFmtId="0" fontId="3" fillId="0" borderId="2" xfId="0" applyFont="1" applyFill="1" applyBorder="1" applyAlignment="1">
      <alignment horizontal="left" vertical="center" wrapText="1"/>
    </xf>
    <xf numFmtId="4" fontId="3" fillId="0" borderId="2" xfId="0" applyNumberFormat="1" applyFont="1" applyFill="1" applyBorder="1" applyAlignment="1">
      <alignment horizontal="right" vertical="top" wrapText="1"/>
    </xf>
    <xf numFmtId="0" fontId="2" fillId="0" borderId="0" xfId="0" applyFont="1" applyFill="1" applyAlignment="1">
      <alignment vertical="top" wrapText="1"/>
    </xf>
    <xf numFmtId="4" fontId="3" fillId="0" borderId="2" xfId="0" applyNumberFormat="1" applyFont="1" applyFill="1" applyBorder="1" applyAlignment="1">
      <alignment horizontal="center" vertical="top"/>
    </xf>
    <xf numFmtId="0" fontId="1" fillId="0" borderId="2" xfId="0" applyFont="1" applyFill="1" applyBorder="1" applyAlignment="1">
      <alignment vertical="top" wrapText="1"/>
    </xf>
    <xf numFmtId="49" fontId="3" fillId="0" borderId="0" xfId="0" applyNumberFormat="1" applyFont="1" applyFill="1" applyAlignment="1">
      <alignment horizontal="center" vertical="top" wrapText="1"/>
    </xf>
    <xf numFmtId="0" fontId="2" fillId="0" borderId="0" xfId="0" applyFont="1" applyFill="1" applyBorder="1" applyAlignment="1">
      <alignment vertical="top" wrapText="1"/>
    </xf>
    <xf numFmtId="0" fontId="11" fillId="0" borderId="2" xfId="0" applyFont="1" applyFill="1" applyBorder="1" applyAlignment="1">
      <alignment horizontal="center" vertical="top" wrapText="1"/>
    </xf>
    <xf numFmtId="49" fontId="11" fillId="0" borderId="2" xfId="0" applyNumberFormat="1" applyFont="1" applyFill="1" applyBorder="1" applyAlignment="1">
      <alignment horizontal="center" vertical="top"/>
    </xf>
    <xf numFmtId="4" fontId="12" fillId="0" borderId="2" xfId="0" applyNumberFormat="1" applyFont="1" applyFill="1" applyBorder="1" applyAlignment="1">
      <alignment horizontal="right" vertical="top" wrapText="1"/>
    </xf>
    <xf numFmtId="4" fontId="12" fillId="0" borderId="2" xfId="0" applyNumberFormat="1" applyFont="1" applyFill="1" applyBorder="1" applyAlignment="1">
      <alignment vertical="top"/>
    </xf>
    <xf numFmtId="4" fontId="13" fillId="0" borderId="2" xfId="0" applyNumberFormat="1" applyFont="1" applyFill="1" applyBorder="1" applyAlignment="1">
      <alignment vertical="top"/>
    </xf>
    <xf numFmtId="4" fontId="11" fillId="0" borderId="2" xfId="0" applyNumberFormat="1" applyFont="1" applyFill="1" applyBorder="1" applyAlignment="1">
      <alignment vertical="top"/>
    </xf>
    <xf numFmtId="4" fontId="13" fillId="0" borderId="2" xfId="0" applyNumberFormat="1" applyFont="1" applyFill="1" applyBorder="1" applyAlignment="1">
      <alignment horizontal="right" vertical="top"/>
    </xf>
    <xf numFmtId="4" fontId="12" fillId="0" borderId="2" xfId="0" applyNumberFormat="1" applyFont="1" applyFill="1" applyBorder="1" applyAlignment="1">
      <alignment vertical="top" wrapText="1"/>
    </xf>
    <xf numFmtId="4" fontId="13" fillId="0" borderId="2" xfId="0" applyNumberFormat="1" applyFont="1" applyFill="1" applyBorder="1" applyAlignment="1">
      <alignment horizontal="right" vertical="top" wrapText="1"/>
    </xf>
    <xf numFmtId="4" fontId="14" fillId="0" borderId="2" xfId="0" applyNumberFormat="1" applyFont="1" applyFill="1" applyBorder="1" applyAlignment="1">
      <alignment vertical="top"/>
    </xf>
    <xf numFmtId="4" fontId="14" fillId="0" borderId="0" xfId="0" applyNumberFormat="1" applyFont="1" applyFill="1" applyAlignment="1">
      <alignment vertical="top"/>
    </xf>
    <xf numFmtId="0" fontId="14" fillId="0" borderId="0" xfId="0" applyFont="1" applyFill="1" applyAlignment="1">
      <alignment vertical="top"/>
    </xf>
    <xf numFmtId="0" fontId="14" fillId="0" borderId="2" xfId="0" applyFont="1" applyFill="1" applyBorder="1" applyAlignment="1">
      <alignment vertical="top"/>
    </xf>
    <xf numFmtId="2" fontId="14" fillId="0" borderId="2" xfId="0" applyNumberFormat="1" applyFont="1" applyFill="1" applyBorder="1" applyAlignment="1">
      <alignment vertical="top"/>
    </xf>
    <xf numFmtId="49" fontId="9" fillId="0" borderId="2" xfId="0" applyNumberFormat="1" applyFont="1" applyFill="1" applyBorder="1" applyAlignment="1">
      <alignment horizontal="center" vertical="top" wrapText="1"/>
    </xf>
    <xf numFmtId="0" fontId="9" fillId="0" borderId="2" xfId="0" applyFont="1" applyFill="1" applyBorder="1" applyAlignment="1">
      <alignment horizontal="left" vertical="top" wrapText="1"/>
    </xf>
    <xf numFmtId="4" fontId="11" fillId="0" borderId="7" xfId="0" applyNumberFormat="1" applyFont="1" applyFill="1" applyBorder="1" applyAlignment="1">
      <alignment vertical="top"/>
    </xf>
    <xf numFmtId="4" fontId="11" fillId="0" borderId="0" xfId="0" applyNumberFormat="1" applyFont="1" applyFill="1" applyAlignment="1">
      <alignment vertical="top"/>
    </xf>
    <xf numFmtId="0" fontId="11" fillId="0" borderId="0" xfId="0" applyFont="1" applyFill="1" applyAlignment="1">
      <alignment vertical="top"/>
    </xf>
    <xf numFmtId="4" fontId="14" fillId="0" borderId="2" xfId="0" applyNumberFormat="1" applyFont="1" applyFill="1" applyBorder="1" applyAlignment="1">
      <alignment horizontal="right" vertical="top" wrapText="1"/>
    </xf>
    <xf numFmtId="0" fontId="5" fillId="0" borderId="2" xfId="0" applyFont="1" applyFill="1" applyBorder="1" applyAlignment="1">
      <alignment horizontal="center" vertical="top" wrapText="1"/>
    </xf>
    <xf numFmtId="4" fontId="17" fillId="0" borderId="2" xfId="0" applyNumberFormat="1" applyFont="1" applyFill="1" applyBorder="1" applyAlignment="1">
      <alignment vertical="top" wrapText="1"/>
    </xf>
    <xf numFmtId="0" fontId="14" fillId="0" borderId="2" xfId="0" applyFont="1" applyFill="1" applyBorder="1" applyAlignment="1">
      <alignment horizontal="center" vertical="top" wrapText="1"/>
    </xf>
    <xf numFmtId="4" fontId="17" fillId="0" borderId="2" xfId="0" applyNumberFormat="1" applyFont="1" applyFill="1" applyBorder="1" applyAlignment="1">
      <alignment horizontal="right" vertical="top" wrapText="1"/>
    </xf>
    <xf numFmtId="4" fontId="17" fillId="0" borderId="2" xfId="0" applyNumberFormat="1" applyFont="1" applyFill="1" applyBorder="1" applyAlignment="1">
      <alignment vertical="top"/>
    </xf>
    <xf numFmtId="4" fontId="19" fillId="0" borderId="2" xfId="0" applyNumberFormat="1" applyFont="1" applyFill="1" applyBorder="1" applyAlignment="1">
      <alignment vertical="top"/>
    </xf>
    <xf numFmtId="4" fontId="19" fillId="0" borderId="2" xfId="0" applyNumberFormat="1" applyFont="1" applyFill="1" applyBorder="1" applyAlignment="1">
      <alignment horizontal="right" vertical="top"/>
    </xf>
    <xf numFmtId="4" fontId="14" fillId="0" borderId="7" xfId="0" applyNumberFormat="1" applyFont="1" applyFill="1" applyBorder="1" applyAlignment="1">
      <alignment vertical="top"/>
    </xf>
    <xf numFmtId="4" fontId="19" fillId="0" borderId="2" xfId="0" applyNumberFormat="1" applyFont="1" applyFill="1" applyBorder="1" applyAlignment="1">
      <alignment horizontal="right" vertical="top" wrapText="1"/>
    </xf>
    <xf numFmtId="0" fontId="19" fillId="0" borderId="2" xfId="0" applyFont="1" applyFill="1" applyBorder="1" applyAlignment="1">
      <alignment vertical="top"/>
    </xf>
    <xf numFmtId="4" fontId="14" fillId="0" borderId="6" xfId="0" applyNumberFormat="1" applyFont="1" applyFill="1" applyBorder="1" applyAlignment="1">
      <alignment horizontal="right" vertical="top" wrapText="1"/>
    </xf>
    <xf numFmtId="4" fontId="3" fillId="0" borderId="0" xfId="0" applyNumberFormat="1" applyFont="1" applyFill="1" applyBorder="1" applyAlignment="1">
      <alignment vertical="top"/>
    </xf>
    <xf numFmtId="3" fontId="14" fillId="0" borderId="0" xfId="0" applyNumberFormat="1" applyFont="1" applyFill="1" applyAlignment="1">
      <alignment horizontal="center" vertical="top"/>
    </xf>
    <xf numFmtId="3" fontId="3" fillId="0" borderId="0" xfId="0" applyNumberFormat="1" applyFont="1" applyFill="1" applyAlignment="1">
      <alignment horizontal="center" vertical="top"/>
    </xf>
    <xf numFmtId="0" fontId="3" fillId="0" borderId="6" xfId="0" applyFont="1" applyFill="1" applyBorder="1" applyAlignment="1">
      <alignment horizontal="left" vertical="top" wrapText="1"/>
    </xf>
    <xf numFmtId="0" fontId="3" fillId="0" borderId="0" xfId="0" applyFont="1" applyFill="1" applyAlignment="1">
      <alignment vertical="center"/>
    </xf>
    <xf numFmtId="49" fontId="3" fillId="0" borderId="7" xfId="0" applyNumberFormat="1" applyFont="1" applyFill="1" applyBorder="1" applyAlignment="1">
      <alignment horizontal="center" vertical="top"/>
    </xf>
    <xf numFmtId="49" fontId="3" fillId="0" borderId="7" xfId="0" applyNumberFormat="1" applyFont="1" applyFill="1" applyBorder="1" applyAlignment="1">
      <alignment horizontal="center" vertical="top" wrapText="1"/>
    </xf>
    <xf numFmtId="49" fontId="3" fillId="0" borderId="0" xfId="0" applyNumberFormat="1" applyFont="1" applyFill="1" applyBorder="1" applyAlignment="1">
      <alignment horizontal="center" vertical="top"/>
    </xf>
    <xf numFmtId="4" fontId="11" fillId="0" borderId="2" xfId="0" applyNumberFormat="1" applyFont="1" applyFill="1" applyBorder="1" applyAlignment="1">
      <alignment horizontal="right" vertical="top" wrapText="1"/>
    </xf>
    <xf numFmtId="4" fontId="9" fillId="0" borderId="2" xfId="0" applyNumberFormat="1" applyFont="1" applyFill="1" applyBorder="1" applyAlignment="1">
      <alignment vertical="top"/>
    </xf>
    <xf numFmtId="4" fontId="11" fillId="0" borderId="2" xfId="0" applyNumberFormat="1" applyFont="1" applyFill="1" applyBorder="1" applyAlignment="1">
      <alignment horizontal="center" vertical="top"/>
    </xf>
    <xf numFmtId="0" fontId="3" fillId="0" borderId="7" xfId="0" applyFont="1" applyFill="1" applyBorder="1" applyAlignment="1">
      <alignment horizontal="left" vertical="top" wrapText="1"/>
    </xf>
    <xf numFmtId="0" fontId="3" fillId="0" borderId="2" xfId="0" applyFont="1" applyFill="1" applyBorder="1" applyAlignment="1">
      <alignment horizontal="left" vertical="top"/>
    </xf>
    <xf numFmtId="0" fontId="3" fillId="0" borderId="0" xfId="0" applyFont="1" applyFill="1" applyBorder="1" applyAlignment="1">
      <alignment horizontal="center" vertical="top" wrapText="1"/>
    </xf>
    <xf numFmtId="49" fontId="7" fillId="0" borderId="2" xfId="0" applyNumberFormat="1" applyFont="1" applyFill="1" applyBorder="1" applyAlignment="1">
      <alignment horizontal="center" vertical="top"/>
    </xf>
    <xf numFmtId="49" fontId="9" fillId="0" borderId="2" xfId="0" applyNumberFormat="1" applyFont="1" applyFill="1" applyBorder="1" applyAlignment="1">
      <alignment horizontal="center" vertical="top"/>
    </xf>
    <xf numFmtId="0" fontId="9" fillId="0" borderId="0" xfId="0" applyFont="1" applyFill="1" applyAlignment="1">
      <alignment vertical="top"/>
    </xf>
    <xf numFmtId="0" fontId="9" fillId="0" borderId="0" xfId="0" applyFont="1" applyFill="1" applyAlignment="1">
      <alignment vertical="top" wrapText="1"/>
    </xf>
    <xf numFmtId="49" fontId="9" fillId="0" borderId="7" xfId="0" applyNumberFormat="1" applyFont="1" applyFill="1" applyBorder="1" applyAlignment="1">
      <alignment horizontal="center" vertical="top"/>
    </xf>
    <xf numFmtId="4" fontId="15" fillId="0" borderId="2" xfId="0" applyNumberFormat="1" applyFont="1" applyFill="1" applyBorder="1" applyAlignment="1">
      <alignment horizontal="right" vertical="top" wrapText="1"/>
    </xf>
    <xf numFmtId="4" fontId="10" fillId="0" borderId="2" xfId="0" applyNumberFormat="1" applyFont="1" applyFill="1" applyBorder="1" applyAlignment="1">
      <alignment vertical="top"/>
    </xf>
    <xf numFmtId="4" fontId="11" fillId="0" borderId="6" xfId="0" applyNumberFormat="1" applyFont="1" applyFill="1" applyBorder="1" applyAlignment="1">
      <alignment horizontal="right" vertical="top" wrapText="1"/>
    </xf>
    <xf numFmtId="4" fontId="18" fillId="0" borderId="0" xfId="0" applyNumberFormat="1" applyFont="1" applyFill="1" applyAlignment="1">
      <alignment horizontal="center" vertical="top"/>
    </xf>
    <xf numFmtId="0" fontId="5" fillId="0" borderId="2" xfId="0" applyFont="1" applyFill="1" applyBorder="1" applyAlignment="1">
      <alignment horizontal="center" vertical="top"/>
    </xf>
    <xf numFmtId="49" fontId="3" fillId="0" borderId="3" xfId="0" applyNumberFormat="1" applyFont="1" applyFill="1" applyBorder="1" applyAlignment="1">
      <alignment horizontal="center" vertical="top"/>
    </xf>
    <xf numFmtId="49" fontId="5" fillId="0" borderId="3" xfId="0" applyNumberFormat="1" applyFont="1" applyFill="1" applyBorder="1" applyAlignment="1">
      <alignment horizontal="center" vertical="top" wrapText="1"/>
    </xf>
    <xf numFmtId="0" fontId="2" fillId="0" borderId="6" xfId="0" applyFont="1" applyFill="1" applyBorder="1" applyAlignment="1">
      <alignment horizontal="left" vertical="top" wrapText="1"/>
    </xf>
    <xf numFmtId="0" fontId="2" fillId="0" borderId="6" xfId="0" applyFont="1" applyFill="1" applyBorder="1" applyAlignment="1">
      <alignment vertical="top" wrapText="1"/>
    </xf>
    <xf numFmtId="0" fontId="3" fillId="0" borderId="6" xfId="0" applyFont="1" applyFill="1" applyBorder="1" applyAlignment="1">
      <alignment vertical="top" wrapText="1"/>
    </xf>
    <xf numFmtId="0" fontId="5" fillId="0" borderId="6" xfId="0" applyFont="1" applyFill="1" applyBorder="1" applyAlignment="1">
      <alignment vertical="top" wrapText="1"/>
    </xf>
    <xf numFmtId="4" fontId="11" fillId="0" borderId="0" xfId="0" applyNumberFormat="1" applyFont="1" applyFill="1" applyBorder="1" applyAlignment="1">
      <alignment horizontal="right" vertical="top" wrapText="1"/>
    </xf>
    <xf numFmtId="4" fontId="14" fillId="0" borderId="0" xfId="0" applyNumberFormat="1" applyFont="1" applyFill="1" applyBorder="1" applyAlignment="1">
      <alignment horizontal="right" vertical="top" wrapText="1"/>
    </xf>
    <xf numFmtId="0" fontId="3" fillId="0" borderId="10" xfId="0" applyFont="1" applyFill="1" applyBorder="1" applyAlignment="1">
      <alignment horizontal="left" vertical="top" wrapText="1"/>
    </xf>
    <xf numFmtId="4" fontId="14" fillId="0" borderId="10" xfId="0" applyNumberFormat="1" applyFont="1" applyFill="1" applyBorder="1" applyAlignment="1">
      <alignment horizontal="right" vertical="top" wrapText="1"/>
    </xf>
    <xf numFmtId="4" fontId="11" fillId="0" borderId="10" xfId="0" applyNumberFormat="1" applyFont="1" applyFill="1" applyBorder="1" applyAlignment="1">
      <alignment horizontal="right" vertical="top" wrapText="1"/>
    </xf>
    <xf numFmtId="0" fontId="5" fillId="0" borderId="6" xfId="0" applyFont="1" applyFill="1" applyBorder="1" applyAlignment="1">
      <alignment horizontal="left" vertical="top" wrapText="1"/>
    </xf>
    <xf numFmtId="0" fontId="1" fillId="0" borderId="2" xfId="0" applyFont="1" applyFill="1" applyBorder="1" applyAlignment="1">
      <alignment horizontal="center" vertical="top" wrapText="1"/>
    </xf>
    <xf numFmtId="0" fontId="2" fillId="0" borderId="2" xfId="0" applyFont="1" applyFill="1" applyBorder="1" applyAlignment="1">
      <alignment horizontal="center" vertical="top" wrapText="1"/>
    </xf>
    <xf numFmtId="0" fontId="3" fillId="0" borderId="2" xfId="0" applyFont="1" applyFill="1" applyBorder="1" applyAlignment="1">
      <alignment horizontal="center" vertical="center" wrapText="1"/>
    </xf>
    <xf numFmtId="0" fontId="3" fillId="0" borderId="6" xfId="0" applyFont="1" applyFill="1" applyBorder="1" applyAlignment="1">
      <alignment horizontal="left" vertical="center" wrapText="1"/>
    </xf>
    <xf numFmtId="0" fontId="3" fillId="0" borderId="10" xfId="0" applyFont="1" applyFill="1" applyBorder="1" applyAlignment="1">
      <alignment horizontal="left" vertical="center" wrapText="1"/>
    </xf>
    <xf numFmtId="49" fontId="3" fillId="0" borderId="2" xfId="0" applyNumberFormat="1" applyFont="1" applyFill="1" applyBorder="1" applyAlignment="1">
      <alignment horizontal="center" vertical="center" wrapText="1"/>
    </xf>
    <xf numFmtId="4" fontId="13" fillId="0" borderId="0" xfId="0" applyNumberFormat="1" applyFont="1" applyFill="1" applyBorder="1" applyAlignment="1">
      <alignment horizontal="right" vertical="top" wrapText="1"/>
    </xf>
    <xf numFmtId="4" fontId="19" fillId="0" borderId="0" xfId="0" applyNumberFormat="1" applyFont="1" applyFill="1" applyBorder="1" applyAlignment="1">
      <alignment horizontal="right" vertical="top" wrapText="1"/>
    </xf>
    <xf numFmtId="0" fontId="14" fillId="4" borderId="2" xfId="0" applyFont="1" applyFill="1" applyBorder="1" applyAlignment="1">
      <alignment horizontal="center" vertical="top" wrapText="1"/>
    </xf>
    <xf numFmtId="49" fontId="9" fillId="0" borderId="0" xfId="0" applyNumberFormat="1" applyFont="1" applyFill="1" applyAlignment="1">
      <alignment vertical="top"/>
    </xf>
    <xf numFmtId="49" fontId="9" fillId="0" borderId="7" xfId="0" applyNumberFormat="1" applyFont="1" applyFill="1" applyBorder="1" applyAlignment="1">
      <alignment horizontal="center" vertical="top" wrapText="1"/>
    </xf>
    <xf numFmtId="0" fontId="9" fillId="0" borderId="6" xfId="0" applyFont="1" applyFill="1" applyBorder="1" applyAlignment="1">
      <alignment horizontal="left" vertical="top" wrapText="1"/>
    </xf>
    <xf numFmtId="0" fontId="9" fillId="0" borderId="3" xfId="0" applyFont="1" applyFill="1" applyBorder="1" applyAlignment="1">
      <alignment horizontal="left" vertical="top" wrapText="1"/>
    </xf>
    <xf numFmtId="0" fontId="9" fillId="0" borderId="10" xfId="0" applyFont="1" applyFill="1" applyBorder="1" applyAlignment="1">
      <alignment horizontal="left" vertical="top" wrapText="1"/>
    </xf>
    <xf numFmtId="49" fontId="9" fillId="0" borderId="0" xfId="0" applyNumberFormat="1" applyFont="1" applyFill="1" applyAlignment="1">
      <alignment horizontal="center" vertical="top"/>
    </xf>
    <xf numFmtId="2" fontId="14" fillId="0" borderId="0" xfId="0" applyNumberFormat="1" applyFont="1" applyFill="1" applyAlignment="1">
      <alignment vertical="top"/>
    </xf>
    <xf numFmtId="4" fontId="11" fillId="0" borderId="0" xfId="0" applyNumberFormat="1" applyFont="1" applyFill="1" applyBorder="1" applyAlignment="1">
      <alignment horizontal="center" vertical="top"/>
    </xf>
    <xf numFmtId="0" fontId="7" fillId="0" borderId="2" xfId="0" applyFont="1" applyFill="1" applyBorder="1" applyAlignment="1">
      <alignment horizontal="center" vertical="top" wrapText="1"/>
    </xf>
    <xf numFmtId="4" fontId="14" fillId="0" borderId="0" xfId="0" applyNumberFormat="1" applyFont="1" applyFill="1" applyAlignment="1">
      <alignment vertical="top" wrapText="1"/>
    </xf>
    <xf numFmtId="0" fontId="19" fillId="0" borderId="0" xfId="0" applyFont="1" applyFill="1" applyAlignment="1">
      <alignment vertical="top" wrapText="1"/>
    </xf>
    <xf numFmtId="0" fontId="14" fillId="0" borderId="0" xfId="0" applyFont="1" applyFill="1" applyBorder="1" applyAlignment="1">
      <alignment vertical="top"/>
    </xf>
    <xf numFmtId="4" fontId="19" fillId="0" borderId="0" xfId="0" applyNumberFormat="1" applyFont="1" applyFill="1" applyBorder="1" applyAlignment="1">
      <alignment vertical="top"/>
    </xf>
    <xf numFmtId="4" fontId="16" fillId="0" borderId="0" xfId="0" applyNumberFormat="1" applyFont="1" applyFill="1" applyAlignment="1">
      <alignment vertical="top"/>
    </xf>
    <xf numFmtId="4" fontId="2" fillId="0" borderId="7" xfId="0" applyNumberFormat="1" applyFont="1" applyFill="1" applyBorder="1" applyAlignment="1">
      <alignment vertical="top"/>
    </xf>
    <xf numFmtId="4" fontId="11" fillId="2" borderId="0" xfId="0" applyNumberFormat="1" applyFont="1" applyFill="1" applyAlignment="1">
      <alignment vertical="top"/>
    </xf>
    <xf numFmtId="0" fontId="11" fillId="2" borderId="0" xfId="0" applyFont="1" applyFill="1" applyBorder="1" applyAlignment="1">
      <alignment vertical="top"/>
    </xf>
    <xf numFmtId="0" fontId="11" fillId="2" borderId="0" xfId="0" applyFont="1" applyFill="1" applyAlignment="1">
      <alignment vertical="top"/>
    </xf>
    <xf numFmtId="2" fontId="11" fillId="2" borderId="0" xfId="0" applyNumberFormat="1" applyFont="1" applyFill="1" applyAlignment="1">
      <alignment vertical="top"/>
    </xf>
    <xf numFmtId="4" fontId="14" fillId="2" borderId="0" xfId="0" applyNumberFormat="1" applyFont="1" applyFill="1" applyAlignment="1">
      <alignment vertical="top"/>
    </xf>
    <xf numFmtId="0" fontId="14" fillId="2" borderId="0" xfId="0" applyFont="1" applyFill="1" applyBorder="1" applyAlignment="1">
      <alignment vertical="top"/>
    </xf>
    <xf numFmtId="0" fontId="14" fillId="2" borderId="0" xfId="0" applyFont="1" applyFill="1" applyAlignment="1">
      <alignment vertical="top"/>
    </xf>
    <xf numFmtId="4" fontId="7" fillId="0" borderId="2" xfId="0" applyNumberFormat="1" applyFont="1" applyFill="1" applyBorder="1" applyAlignment="1">
      <alignment vertical="top"/>
    </xf>
    <xf numFmtId="0" fontId="3" fillId="0" borderId="2" xfId="0" applyFont="1" applyFill="1" applyBorder="1" applyAlignment="1">
      <alignment horizontal="center" vertical="top" wrapText="1"/>
    </xf>
    <xf numFmtId="0" fontId="3" fillId="0" borderId="0" xfId="0" applyFont="1" applyFill="1" applyAlignment="1">
      <alignment horizontal="center" vertical="top" wrapText="1"/>
    </xf>
    <xf numFmtId="0" fontId="3" fillId="0" borderId="4" xfId="0" applyFont="1" applyFill="1" applyBorder="1" applyAlignment="1">
      <alignment horizontal="center" vertical="top" wrapText="1"/>
    </xf>
    <xf numFmtId="0" fontId="3" fillId="0" borderId="2" xfId="0" applyFont="1" applyFill="1" applyBorder="1" applyAlignment="1">
      <alignment vertical="top" wrapText="1"/>
    </xf>
    <xf numFmtId="0" fontId="3" fillId="0" borderId="2" xfId="0" applyFont="1" applyFill="1" applyBorder="1" applyAlignment="1">
      <alignment horizontal="left" vertical="top" wrapText="1"/>
    </xf>
    <xf numFmtId="4" fontId="3" fillId="0" borderId="0" xfId="0" applyNumberFormat="1" applyFont="1" applyFill="1" applyAlignment="1">
      <alignment horizontal="center" vertical="top"/>
    </xf>
    <xf numFmtId="4" fontId="5" fillId="0" borderId="2" xfId="0" applyNumberFormat="1" applyFont="1" applyFill="1" applyBorder="1" applyAlignment="1">
      <alignment horizontal="right" vertical="top" wrapText="1"/>
    </xf>
    <xf numFmtId="4" fontId="3" fillId="0" borderId="6" xfId="0" applyNumberFormat="1" applyFont="1" applyFill="1" applyBorder="1" applyAlignment="1">
      <alignment horizontal="right" vertical="top" wrapText="1"/>
    </xf>
    <xf numFmtId="49" fontId="8" fillId="0" borderId="2" xfId="0" applyNumberFormat="1" applyFont="1" applyFill="1" applyBorder="1" applyAlignment="1">
      <alignment horizontal="center" vertical="top" wrapText="1"/>
    </xf>
    <xf numFmtId="0" fontId="2" fillId="0" borderId="10" xfId="0" applyFont="1" applyFill="1" applyBorder="1" applyAlignment="1">
      <alignment vertical="top" wrapText="1"/>
    </xf>
    <xf numFmtId="0" fontId="2" fillId="0" borderId="7" xfId="0" applyFont="1" applyFill="1" applyBorder="1" applyAlignment="1">
      <alignment horizontal="left" vertical="top" wrapText="1"/>
    </xf>
    <xf numFmtId="0" fontId="2" fillId="0" borderId="7" xfId="0" applyFont="1" applyFill="1" applyBorder="1" applyAlignment="1">
      <alignment vertical="top"/>
    </xf>
    <xf numFmtId="49" fontId="2" fillId="0" borderId="7" xfId="0" applyNumberFormat="1" applyFont="1" applyFill="1" applyBorder="1" applyAlignment="1">
      <alignment horizontal="center" vertical="top" wrapText="1"/>
    </xf>
    <xf numFmtId="49" fontId="2" fillId="0" borderId="7" xfId="0" applyNumberFormat="1" applyFont="1" applyFill="1" applyBorder="1" applyAlignment="1">
      <alignment horizontal="center" vertical="top"/>
    </xf>
    <xf numFmtId="0" fontId="3" fillId="0" borderId="12" xfId="0" applyFont="1" applyFill="1" applyBorder="1" applyAlignment="1">
      <alignment horizontal="left" vertical="top" wrapText="1"/>
    </xf>
    <xf numFmtId="0" fontId="3" fillId="0" borderId="8" xfId="0" applyFont="1" applyFill="1" applyBorder="1" applyAlignment="1">
      <alignment horizontal="left" vertical="top" wrapText="1"/>
    </xf>
    <xf numFmtId="49" fontId="3" fillId="0" borderId="8" xfId="0" applyNumberFormat="1" applyFont="1" applyFill="1" applyBorder="1" applyAlignment="1">
      <alignment horizontal="center" vertical="top" wrapText="1"/>
    </xf>
    <xf numFmtId="49" fontId="3" fillId="0" borderId="8" xfId="0" applyNumberFormat="1" applyFont="1" applyFill="1" applyBorder="1" applyAlignment="1">
      <alignment horizontal="center" vertical="top"/>
    </xf>
    <xf numFmtId="4" fontId="3" fillId="0" borderId="8" xfId="0" applyNumberFormat="1" applyFont="1" applyFill="1" applyBorder="1" applyAlignment="1">
      <alignment vertical="top"/>
    </xf>
    <xf numFmtId="0" fontId="3" fillId="0" borderId="7" xfId="0" applyFont="1" applyFill="1" applyBorder="1" applyAlignment="1">
      <alignment horizontal="left" vertical="center" wrapText="1"/>
    </xf>
    <xf numFmtId="49" fontId="3" fillId="0" borderId="7"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xf>
    <xf numFmtId="49" fontId="3" fillId="0" borderId="2" xfId="0" applyNumberFormat="1" applyFont="1" applyFill="1" applyBorder="1" applyAlignment="1">
      <alignment horizontal="center" vertical="center"/>
    </xf>
    <xf numFmtId="49" fontId="21" fillId="0" borderId="2" xfId="0" applyNumberFormat="1" applyFont="1" applyFill="1" applyBorder="1" applyAlignment="1">
      <alignment horizontal="center" vertical="top" wrapText="1"/>
    </xf>
    <xf numFmtId="49" fontId="21" fillId="0" borderId="6" xfId="0" applyNumberFormat="1" applyFont="1" applyFill="1" applyBorder="1" applyAlignment="1">
      <alignment horizontal="center" vertical="top" wrapText="1"/>
    </xf>
    <xf numFmtId="4" fontId="3" fillId="0" borderId="10" xfId="0" applyNumberFormat="1" applyFont="1" applyFill="1" applyBorder="1" applyAlignment="1">
      <alignment horizontal="right" vertical="top" wrapText="1"/>
    </xf>
    <xf numFmtId="49" fontId="3" fillId="0" borderId="0" xfId="0" applyNumberFormat="1" applyFont="1" applyFill="1" applyAlignment="1">
      <alignment horizontal="center" vertical="top"/>
    </xf>
    <xf numFmtId="0" fontId="3" fillId="0" borderId="0" xfId="0" applyFont="1" applyFill="1" applyBorder="1" applyAlignment="1">
      <alignment vertical="center" wrapText="1"/>
    </xf>
    <xf numFmtId="4" fontId="3" fillId="0" borderId="2" xfId="0" applyNumberFormat="1" applyFont="1" applyFill="1" applyBorder="1" applyAlignment="1">
      <alignment vertical="center"/>
    </xf>
    <xf numFmtId="0" fontId="3" fillId="0" borderId="0" xfId="0" applyFont="1" applyFill="1" applyBorder="1" applyAlignment="1">
      <alignment vertical="top"/>
    </xf>
    <xf numFmtId="4" fontId="3" fillId="0" borderId="2" xfId="0" applyNumberFormat="1" applyFont="1" applyFill="1" applyBorder="1" applyAlignment="1">
      <alignment horizontal="right" vertical="top"/>
    </xf>
    <xf numFmtId="0" fontId="4" fillId="0" borderId="0" xfId="0" applyFont="1" applyFill="1" applyAlignment="1">
      <alignment vertical="top"/>
    </xf>
    <xf numFmtId="49" fontId="3" fillId="0" borderId="2" xfId="0" applyNumberFormat="1" applyFont="1" applyFill="1" applyBorder="1" applyAlignment="1">
      <alignment horizontal="left" vertical="top" wrapText="1"/>
    </xf>
    <xf numFmtId="0" fontId="3" fillId="0" borderId="2" xfId="0" applyFont="1" applyFill="1" applyBorder="1" applyAlignment="1">
      <alignment vertical="center" wrapText="1"/>
    </xf>
    <xf numFmtId="0" fontId="14" fillId="5" borderId="0" xfId="0" applyFont="1" applyFill="1" applyAlignment="1">
      <alignment vertical="top"/>
    </xf>
    <xf numFmtId="4" fontId="14" fillId="5" borderId="0" xfId="0" applyNumberFormat="1" applyFont="1" applyFill="1" applyAlignment="1">
      <alignment vertical="top" wrapText="1"/>
    </xf>
    <xf numFmtId="0" fontId="19" fillId="5" borderId="0" xfId="0" applyFont="1" applyFill="1" applyAlignment="1">
      <alignment vertical="top" wrapText="1"/>
    </xf>
    <xf numFmtId="3" fontId="14" fillId="5" borderId="0" xfId="0" applyNumberFormat="1" applyFont="1" applyFill="1" applyAlignment="1">
      <alignment horizontal="center" vertical="top"/>
    </xf>
    <xf numFmtId="0" fontId="14" fillId="5" borderId="2" xfId="0" applyFont="1" applyFill="1" applyBorder="1" applyAlignment="1">
      <alignment horizontal="center" vertical="top" wrapText="1"/>
    </xf>
    <xf numFmtId="4" fontId="17" fillId="5" borderId="2" xfId="0" applyNumberFormat="1" applyFont="1" applyFill="1" applyBorder="1" applyAlignment="1">
      <alignment horizontal="right" vertical="top" wrapText="1"/>
    </xf>
    <xf numFmtId="4" fontId="17" fillId="5" borderId="2" xfId="0" applyNumberFormat="1" applyFont="1" applyFill="1" applyBorder="1" applyAlignment="1">
      <alignment vertical="top"/>
    </xf>
    <xf numFmtId="4" fontId="19" fillId="5" borderId="2" xfId="0" applyNumberFormat="1" applyFont="1" applyFill="1" applyBorder="1" applyAlignment="1">
      <alignment vertical="top"/>
    </xf>
    <xf numFmtId="4" fontId="14" fillId="5" borderId="2" xfId="0" applyNumberFormat="1" applyFont="1" applyFill="1" applyBorder="1" applyAlignment="1">
      <alignment vertical="top"/>
    </xf>
    <xf numFmtId="4" fontId="3" fillId="5" borderId="2" xfId="0" applyNumberFormat="1" applyFont="1" applyFill="1" applyBorder="1" applyAlignment="1">
      <alignment vertical="top"/>
    </xf>
    <xf numFmtId="4" fontId="14" fillId="5" borderId="0" xfId="0" applyNumberFormat="1" applyFont="1" applyFill="1" applyAlignment="1">
      <alignment vertical="top"/>
    </xf>
    <xf numFmtId="0" fontId="14" fillId="5" borderId="0" xfId="0" applyFont="1" applyFill="1" applyBorder="1" applyAlignment="1">
      <alignment vertical="top"/>
    </xf>
    <xf numFmtId="4" fontId="19" fillId="5" borderId="0" xfId="0" applyNumberFormat="1" applyFont="1" applyFill="1" applyBorder="1" applyAlignment="1">
      <alignment vertical="top"/>
    </xf>
    <xf numFmtId="3" fontId="3" fillId="5" borderId="0" xfId="0" applyNumberFormat="1" applyFont="1" applyFill="1" applyAlignment="1">
      <alignment horizontal="center" vertical="top"/>
    </xf>
    <xf numFmtId="0" fontId="3" fillId="5" borderId="2" xfId="0" applyFont="1" applyFill="1" applyBorder="1" applyAlignment="1">
      <alignment horizontal="center" vertical="top" wrapText="1"/>
    </xf>
    <xf numFmtId="4" fontId="2" fillId="5" borderId="2" xfId="0" applyNumberFormat="1" applyFont="1" applyFill="1" applyBorder="1" applyAlignment="1">
      <alignment vertical="top"/>
    </xf>
    <xf numFmtId="2" fontId="14" fillId="5" borderId="0" xfId="0" applyNumberFormat="1" applyFont="1" applyFill="1" applyAlignment="1">
      <alignment vertical="top"/>
    </xf>
    <xf numFmtId="0" fontId="3" fillId="5" borderId="0" xfId="0" applyFont="1" applyFill="1" applyAlignment="1">
      <alignment vertical="top"/>
    </xf>
    <xf numFmtId="4" fontId="3" fillId="5" borderId="0" xfId="0" applyNumberFormat="1" applyFont="1" applyFill="1" applyBorder="1" applyAlignment="1">
      <alignment vertical="top"/>
    </xf>
    <xf numFmtId="4" fontId="3" fillId="5" borderId="2" xfId="0" applyNumberFormat="1" applyFont="1" applyFill="1" applyBorder="1" applyAlignment="1">
      <alignment vertical="center"/>
    </xf>
    <xf numFmtId="4" fontId="3" fillId="5" borderId="0" xfId="0" applyNumberFormat="1" applyFont="1" applyFill="1" applyAlignment="1">
      <alignment vertical="top"/>
    </xf>
    <xf numFmtId="0" fontId="3" fillId="5" borderId="0" xfId="0" applyFont="1" applyFill="1"/>
    <xf numFmtId="49" fontId="3" fillId="5" borderId="0" xfId="0" applyNumberFormat="1" applyFont="1" applyFill="1" applyAlignment="1">
      <alignment vertical="top"/>
    </xf>
    <xf numFmtId="0" fontId="3" fillId="0" borderId="2" xfId="0" applyFont="1" applyFill="1" applyBorder="1" applyAlignment="1">
      <alignment horizontal="center" vertical="top" wrapText="1"/>
    </xf>
    <xf numFmtId="3" fontId="3" fillId="4" borderId="0" xfId="0" applyNumberFormat="1" applyFont="1" applyFill="1" applyAlignment="1">
      <alignment horizontal="center" vertical="top"/>
    </xf>
    <xf numFmtId="0" fontId="3" fillId="4" borderId="2" xfId="0" applyFont="1" applyFill="1" applyBorder="1" applyAlignment="1">
      <alignment horizontal="center" vertical="top" wrapText="1"/>
    </xf>
    <xf numFmtId="4" fontId="5" fillId="4" borderId="2" xfId="0" applyNumberFormat="1" applyFont="1" applyFill="1" applyBorder="1" applyAlignment="1">
      <alignment horizontal="right" vertical="top" wrapText="1"/>
    </xf>
    <xf numFmtId="4" fontId="5" fillId="4" borderId="2" xfId="0" applyNumberFormat="1" applyFont="1" applyFill="1" applyBorder="1" applyAlignment="1">
      <alignment vertical="top"/>
    </xf>
    <xf numFmtId="4" fontId="2" fillId="4" borderId="2" xfId="0" applyNumberFormat="1" applyFont="1" applyFill="1" applyBorder="1" applyAlignment="1">
      <alignment vertical="top"/>
    </xf>
    <xf numFmtId="4" fontId="3" fillId="4" borderId="2" xfId="0" applyNumberFormat="1" applyFont="1" applyFill="1" applyBorder="1" applyAlignment="1">
      <alignment vertical="top"/>
    </xf>
    <xf numFmtId="4" fontId="7" fillId="4" borderId="2" xfId="0" applyNumberFormat="1" applyFont="1" applyFill="1" applyBorder="1" applyAlignment="1">
      <alignment vertical="top"/>
    </xf>
    <xf numFmtId="4" fontId="3" fillId="4" borderId="6" xfId="0" applyNumberFormat="1" applyFont="1" applyFill="1" applyBorder="1" applyAlignment="1">
      <alignment horizontal="right" vertical="top" wrapText="1"/>
    </xf>
    <xf numFmtId="4" fontId="3" fillId="4" borderId="2" xfId="0" applyNumberFormat="1" applyFont="1" applyFill="1" applyBorder="1" applyAlignment="1">
      <alignment horizontal="right" vertical="top" wrapText="1"/>
    </xf>
    <xf numFmtId="4" fontId="2" fillId="4" borderId="2" xfId="0" applyNumberFormat="1" applyFont="1" applyFill="1" applyBorder="1" applyAlignment="1">
      <alignment horizontal="right" vertical="top" wrapText="1"/>
    </xf>
    <xf numFmtId="4" fontId="2" fillId="4" borderId="2" xfId="0" applyNumberFormat="1" applyFont="1" applyFill="1" applyBorder="1" applyAlignment="1">
      <alignment horizontal="right" vertical="top"/>
    </xf>
    <xf numFmtId="4" fontId="3" fillId="4" borderId="10" xfId="0" applyNumberFormat="1" applyFont="1" applyFill="1" applyBorder="1" applyAlignment="1">
      <alignment horizontal="right" vertical="top" wrapText="1"/>
    </xf>
    <xf numFmtId="4" fontId="5" fillId="4" borderId="2" xfId="0" applyNumberFormat="1" applyFont="1" applyFill="1" applyBorder="1" applyAlignment="1">
      <alignment vertical="top" wrapText="1"/>
    </xf>
    <xf numFmtId="4" fontId="11" fillId="4" borderId="0" xfId="0" applyNumberFormat="1" applyFont="1" applyFill="1" applyAlignment="1">
      <alignment vertical="top"/>
    </xf>
    <xf numFmtId="0" fontId="11" fillId="4" borderId="0" xfId="0" applyFont="1" applyFill="1" applyBorder="1" applyAlignment="1">
      <alignment vertical="top"/>
    </xf>
    <xf numFmtId="0" fontId="11" fillId="4" borderId="0" xfId="0" applyFont="1" applyFill="1" applyAlignment="1">
      <alignment vertical="top"/>
    </xf>
    <xf numFmtId="2" fontId="11" fillId="4" borderId="0" xfId="0" applyNumberFormat="1" applyFont="1" applyFill="1" applyAlignment="1">
      <alignment vertical="top"/>
    </xf>
    <xf numFmtId="0" fontId="3" fillId="0" borderId="2" xfId="0" applyFont="1" applyFill="1" applyBorder="1" applyAlignment="1">
      <alignment horizontal="left" vertical="top" wrapText="1"/>
    </xf>
    <xf numFmtId="4" fontId="3" fillId="6" borderId="2" xfId="0" applyNumberFormat="1" applyFont="1" applyFill="1" applyBorder="1" applyAlignment="1">
      <alignment vertical="top"/>
    </xf>
    <xf numFmtId="4" fontId="14" fillId="6" borderId="2" xfId="0" applyNumberFormat="1" applyFont="1" applyFill="1" applyBorder="1" applyAlignment="1">
      <alignment vertical="top"/>
    </xf>
    <xf numFmtId="0" fontId="2" fillId="0" borderId="8" xfId="0" applyFont="1" applyFill="1" applyBorder="1" applyAlignment="1">
      <alignment horizontal="left" vertical="top" wrapText="1"/>
    </xf>
    <xf numFmtId="0" fontId="3" fillId="0" borderId="2" xfId="0" applyFont="1" applyFill="1" applyBorder="1" applyAlignment="1">
      <alignment horizontal="center" vertical="top" wrapText="1"/>
    </xf>
    <xf numFmtId="0" fontId="7" fillId="0" borderId="3" xfId="0" applyFont="1" applyFill="1" applyBorder="1" applyAlignment="1">
      <alignment vertical="top" wrapText="1"/>
    </xf>
    <xf numFmtId="0" fontId="3" fillId="0" borderId="2" xfId="0" applyFont="1" applyFill="1" applyBorder="1" applyAlignment="1">
      <alignment horizontal="left" vertical="top" wrapText="1"/>
    </xf>
    <xf numFmtId="0" fontId="3" fillId="0" borderId="2" xfId="0" applyFont="1" applyFill="1" applyBorder="1" applyAlignment="1">
      <alignment horizontal="left" vertical="top" wrapText="1"/>
    </xf>
    <xf numFmtId="165" fontId="16" fillId="0" borderId="0" xfId="0" applyNumberFormat="1" applyFont="1" applyFill="1" applyAlignment="1">
      <alignment vertical="top"/>
    </xf>
    <xf numFmtId="0" fontId="3" fillId="0" borderId="2" xfId="0" applyFont="1" applyFill="1" applyBorder="1" applyAlignment="1">
      <alignment horizontal="center" vertical="top" wrapText="1"/>
    </xf>
    <xf numFmtId="0" fontId="3" fillId="0" borderId="2" xfId="0" applyFont="1" applyFill="1" applyBorder="1" applyAlignment="1">
      <alignment horizontal="left" vertical="top" wrapText="1"/>
    </xf>
    <xf numFmtId="0" fontId="3" fillId="2" borderId="2" xfId="0" applyFont="1" applyFill="1" applyBorder="1" applyAlignment="1">
      <alignment horizontal="center" vertical="top" wrapText="1"/>
    </xf>
    <xf numFmtId="49" fontId="3" fillId="2" borderId="2" xfId="0" applyNumberFormat="1" applyFont="1" applyFill="1" applyBorder="1" applyAlignment="1">
      <alignment horizontal="center" vertical="top"/>
    </xf>
    <xf numFmtId="0" fontId="7" fillId="2" borderId="3" xfId="0" applyFont="1" applyFill="1" applyBorder="1" applyAlignment="1">
      <alignment horizontal="left" vertical="top" wrapText="1"/>
    </xf>
    <xf numFmtId="0" fontId="3" fillId="0" borderId="2" xfId="0" applyFont="1" applyFill="1" applyBorder="1" applyAlignment="1">
      <alignment horizontal="left" vertical="top" wrapText="1"/>
    </xf>
    <xf numFmtId="0" fontId="9" fillId="0" borderId="6" xfId="0" applyFont="1" applyFill="1" applyBorder="1" applyAlignment="1">
      <alignment vertical="top" wrapText="1"/>
    </xf>
    <xf numFmtId="0" fontId="9" fillId="0" borderId="2" xfId="0" applyFont="1" applyFill="1" applyBorder="1" applyAlignment="1">
      <alignment vertical="top"/>
    </xf>
    <xf numFmtId="4" fontId="9" fillId="5" borderId="2" xfId="0" applyNumberFormat="1" applyFont="1" applyFill="1" applyBorder="1" applyAlignment="1">
      <alignment vertical="center"/>
    </xf>
    <xf numFmtId="4" fontId="9" fillId="5" borderId="0" xfId="0" applyNumberFormat="1" applyFont="1" applyFill="1" applyAlignment="1">
      <alignment vertical="top"/>
    </xf>
    <xf numFmtId="4" fontId="9" fillId="5" borderId="2" xfId="0" applyNumberFormat="1" applyFont="1" applyFill="1" applyBorder="1" applyAlignment="1">
      <alignment vertical="top"/>
    </xf>
    <xf numFmtId="4" fontId="3" fillId="5" borderId="2" xfId="0" applyNumberFormat="1" applyFont="1" applyFill="1" applyBorder="1" applyAlignment="1">
      <alignment horizontal="right" vertical="top" wrapText="1"/>
    </xf>
    <xf numFmtId="4" fontId="3" fillId="0" borderId="0" xfId="0" applyNumberFormat="1" applyFont="1" applyFill="1" applyBorder="1" applyAlignment="1">
      <alignment horizontal="center" vertical="top"/>
    </xf>
    <xf numFmtId="49" fontId="21" fillId="0" borderId="0" xfId="0" applyNumberFormat="1" applyFont="1" applyFill="1" applyAlignment="1">
      <alignment vertical="top" wrapText="1"/>
    </xf>
    <xf numFmtId="49" fontId="21" fillId="0" borderId="1" xfId="0" applyNumberFormat="1" applyFont="1" applyFill="1" applyBorder="1" applyAlignment="1">
      <alignment vertical="top" wrapText="1"/>
    </xf>
    <xf numFmtId="49" fontId="22" fillId="0" borderId="6" xfId="0" applyNumberFormat="1" applyFont="1" applyFill="1" applyBorder="1" applyAlignment="1">
      <alignment vertical="top" wrapText="1"/>
    </xf>
    <xf numFmtId="49" fontId="21" fillId="0" borderId="10" xfId="0" applyNumberFormat="1" applyFont="1" applyFill="1" applyBorder="1" applyAlignment="1">
      <alignment horizontal="center" vertical="top" wrapText="1"/>
    </xf>
    <xf numFmtId="49" fontId="21" fillId="0" borderId="12" xfId="0" applyNumberFormat="1" applyFont="1" applyFill="1" applyBorder="1" applyAlignment="1">
      <alignment horizontal="center" vertical="top" wrapText="1"/>
    </xf>
    <xf numFmtId="49" fontId="22" fillId="0" borderId="6" xfId="0" applyNumberFormat="1" applyFont="1" applyFill="1" applyBorder="1" applyAlignment="1">
      <alignment horizontal="center" vertical="top" wrapText="1"/>
    </xf>
    <xf numFmtId="49" fontId="21" fillId="2" borderId="2" xfId="0" applyNumberFormat="1" applyFont="1" applyFill="1" applyBorder="1" applyAlignment="1">
      <alignment horizontal="center" vertical="top" wrapText="1"/>
    </xf>
    <xf numFmtId="49" fontId="22" fillId="0" borderId="2" xfId="0" applyNumberFormat="1" applyFont="1" applyFill="1" applyBorder="1" applyAlignment="1">
      <alignment horizontal="center" vertical="top" wrapText="1"/>
    </xf>
    <xf numFmtId="49" fontId="21" fillId="0" borderId="9" xfId="0" applyNumberFormat="1" applyFont="1" applyFill="1" applyBorder="1" applyAlignment="1">
      <alignment horizontal="center" vertical="top" wrapText="1"/>
    </xf>
    <xf numFmtId="49" fontId="23" fillId="0" borderId="0" xfId="0" applyNumberFormat="1" applyFont="1" applyFill="1" applyAlignment="1">
      <alignment vertical="top"/>
    </xf>
    <xf numFmtId="49" fontId="23" fillId="0" borderId="0" xfId="0" applyNumberFormat="1" applyFont="1" applyFill="1" applyAlignment="1">
      <alignment vertical="top" wrapText="1"/>
    </xf>
    <xf numFmtId="49" fontId="25" fillId="0" borderId="9" xfId="0" applyNumberFormat="1" applyFont="1" applyFill="1" applyBorder="1" applyAlignment="1">
      <alignment horizontal="center" vertical="top" wrapText="1"/>
    </xf>
    <xf numFmtId="49" fontId="25" fillId="0" borderId="6" xfId="0" applyNumberFormat="1" applyFont="1" applyFill="1" applyBorder="1" applyAlignment="1">
      <alignment horizontal="center" vertical="top" wrapText="1"/>
    </xf>
    <xf numFmtId="49" fontId="25" fillId="0" borderId="6" xfId="0" applyNumberFormat="1" applyFont="1" applyFill="1" applyBorder="1" applyAlignment="1">
      <alignment horizontal="center" vertical="center" wrapText="1"/>
    </xf>
    <xf numFmtId="0" fontId="3" fillId="0" borderId="2" xfId="0" applyFont="1" applyFill="1" applyBorder="1" applyAlignment="1">
      <alignment vertical="top" wrapText="1"/>
    </xf>
    <xf numFmtId="0" fontId="3" fillId="0" borderId="2" xfId="0" applyFont="1" applyFill="1" applyBorder="1" applyAlignment="1">
      <alignment horizontal="left" vertical="top" wrapText="1"/>
    </xf>
    <xf numFmtId="4" fontId="15" fillId="0" borderId="0" xfId="0" applyNumberFormat="1" applyFont="1" applyFill="1" applyBorder="1" applyAlignment="1">
      <alignment horizontal="right" vertical="top" wrapText="1"/>
    </xf>
    <xf numFmtId="49" fontId="21" fillId="0" borderId="0" xfId="0" applyNumberFormat="1" applyFont="1" applyFill="1" applyBorder="1" applyAlignment="1">
      <alignment horizontal="center" vertical="top" wrapText="1"/>
    </xf>
    <xf numFmtId="49" fontId="3" fillId="0" borderId="6" xfId="0" applyNumberFormat="1" applyFont="1" applyFill="1" applyBorder="1" applyAlignment="1">
      <alignment horizontal="center" vertical="top" wrapText="1"/>
    </xf>
    <xf numFmtId="49" fontId="9" fillId="0" borderId="6" xfId="0" applyNumberFormat="1" applyFont="1" applyFill="1" applyBorder="1" applyAlignment="1">
      <alignment horizontal="center" vertical="top" wrapText="1"/>
    </xf>
    <xf numFmtId="49" fontId="7" fillId="0" borderId="6" xfId="0" applyNumberFormat="1" applyFont="1" applyFill="1" applyBorder="1" applyAlignment="1">
      <alignment horizontal="center" vertical="top" wrapText="1"/>
    </xf>
    <xf numFmtId="49" fontId="3" fillId="0" borderId="0" xfId="0" applyNumberFormat="1" applyFont="1" applyFill="1" applyBorder="1" applyAlignment="1">
      <alignment vertical="top"/>
    </xf>
    <xf numFmtId="49" fontId="2" fillId="7" borderId="2" xfId="0" applyNumberFormat="1" applyFont="1" applyFill="1" applyBorder="1" applyAlignment="1">
      <alignment horizontal="center" vertical="top"/>
    </xf>
    <xf numFmtId="4" fontId="9" fillId="0" borderId="0" xfId="0" applyNumberFormat="1" applyFont="1" applyFill="1" applyAlignment="1">
      <alignment vertical="top"/>
    </xf>
    <xf numFmtId="0" fontId="3" fillId="7" borderId="2" xfId="0" applyFont="1" applyFill="1" applyBorder="1" applyAlignment="1">
      <alignment horizontal="center" vertical="top" wrapText="1"/>
    </xf>
    <xf numFmtId="4" fontId="5" fillId="3" borderId="2" xfId="0" applyNumberFormat="1" applyFont="1" applyFill="1" applyBorder="1" applyAlignment="1">
      <alignment horizontal="right" vertical="top" wrapText="1"/>
    </xf>
    <xf numFmtId="4" fontId="5" fillId="3" borderId="2" xfId="0" applyNumberFormat="1" applyFont="1" applyFill="1" applyBorder="1" applyAlignment="1">
      <alignment vertical="top"/>
    </xf>
    <xf numFmtId="166" fontId="3" fillId="0" borderId="2" xfId="0" applyNumberFormat="1" applyFont="1" applyFill="1" applyBorder="1" applyAlignment="1">
      <alignment vertical="top"/>
    </xf>
    <xf numFmtId="166" fontId="2" fillId="3" borderId="2" xfId="0" applyNumberFormat="1" applyFont="1" applyFill="1" applyBorder="1" applyAlignment="1">
      <alignment vertical="top"/>
    </xf>
    <xf numFmtId="166" fontId="2" fillId="0" borderId="2" xfId="0" applyNumberFormat="1" applyFont="1" applyFill="1" applyBorder="1" applyAlignment="1">
      <alignment vertical="top"/>
    </xf>
    <xf numFmtId="0" fontId="3" fillId="0" borderId="2" xfId="0" applyFont="1" applyFill="1" applyBorder="1" applyAlignment="1">
      <alignment vertical="top" wrapText="1"/>
    </xf>
    <xf numFmtId="0" fontId="3" fillId="0" borderId="2" xfId="0" applyFont="1" applyFill="1" applyBorder="1" applyAlignment="1">
      <alignment horizontal="left" vertical="top" wrapText="1"/>
    </xf>
    <xf numFmtId="0" fontId="3" fillId="0" borderId="2" xfId="0" applyFont="1" applyFill="1" applyBorder="1" applyAlignment="1">
      <alignment vertical="top" wrapText="1"/>
    </xf>
    <xf numFmtId="0" fontId="3" fillId="0" borderId="2" xfId="0" applyFont="1" applyFill="1" applyBorder="1" applyAlignment="1">
      <alignment horizontal="left" vertical="top" wrapText="1"/>
    </xf>
    <xf numFmtId="49" fontId="21" fillId="4" borderId="6" xfId="0" applyNumberFormat="1" applyFont="1" applyFill="1" applyBorder="1" applyAlignment="1">
      <alignment horizontal="center" vertical="top" wrapText="1"/>
    </xf>
    <xf numFmtId="0" fontId="3" fillId="4" borderId="6" xfId="0" applyFont="1" applyFill="1" applyBorder="1" applyAlignment="1">
      <alignment horizontal="left" vertical="top" wrapText="1"/>
    </xf>
    <xf numFmtId="0" fontId="3" fillId="4" borderId="2" xfId="0" applyFont="1" applyFill="1" applyBorder="1" applyAlignment="1">
      <alignment vertical="top" wrapText="1"/>
    </xf>
    <xf numFmtId="0" fontId="3" fillId="4" borderId="2" xfId="0" applyFont="1" applyFill="1" applyBorder="1" applyAlignment="1">
      <alignment horizontal="left" vertical="top" wrapText="1"/>
    </xf>
    <xf numFmtId="49" fontId="3" fillId="4" borderId="2" xfId="0" applyNumberFormat="1" applyFont="1" applyFill="1" applyBorder="1" applyAlignment="1">
      <alignment horizontal="center" vertical="top"/>
    </xf>
    <xf numFmtId="49" fontId="3" fillId="4" borderId="6" xfId="0" applyNumberFormat="1" applyFont="1" applyFill="1" applyBorder="1" applyAlignment="1">
      <alignment horizontal="center" vertical="top" wrapText="1"/>
    </xf>
    <xf numFmtId="49" fontId="3" fillId="4" borderId="2" xfId="0" applyNumberFormat="1" applyFont="1" applyFill="1" applyBorder="1" applyAlignment="1">
      <alignment horizontal="center" vertical="top" wrapText="1"/>
    </xf>
    <xf numFmtId="4" fontId="2" fillId="0" borderId="0" xfId="0" applyNumberFormat="1" applyFont="1" applyFill="1" applyBorder="1" applyAlignment="1">
      <alignment vertical="top"/>
    </xf>
    <xf numFmtId="49" fontId="2" fillId="0" borderId="0" xfId="0" applyNumberFormat="1" applyFont="1" applyFill="1" applyBorder="1" applyAlignment="1">
      <alignment horizontal="center" vertical="top" wrapText="1"/>
    </xf>
    <xf numFmtId="49" fontId="2" fillId="0" borderId="0" xfId="0" applyNumberFormat="1" applyFont="1" applyFill="1" applyBorder="1" applyAlignment="1">
      <alignment horizontal="center" vertical="top"/>
    </xf>
    <xf numFmtId="49" fontId="22" fillId="0" borderId="0" xfId="0" applyNumberFormat="1" applyFont="1" applyFill="1" applyBorder="1" applyAlignment="1">
      <alignment horizontal="center" vertical="top" wrapText="1"/>
    </xf>
    <xf numFmtId="166" fontId="2" fillId="0" borderId="0" xfId="0" applyNumberFormat="1" applyFont="1" applyFill="1" applyBorder="1" applyAlignment="1">
      <alignment vertical="top"/>
    </xf>
    <xf numFmtId="4" fontId="2" fillId="4" borderId="0" xfId="0" applyNumberFormat="1" applyFont="1" applyFill="1" applyBorder="1" applyAlignment="1">
      <alignment vertical="top"/>
    </xf>
    <xf numFmtId="4" fontId="2" fillId="5" borderId="0" xfId="0" applyNumberFormat="1" applyFont="1" applyFill="1" applyBorder="1" applyAlignment="1">
      <alignment vertical="top"/>
    </xf>
    <xf numFmtId="4" fontId="13" fillId="0" borderId="0" xfId="0" applyNumberFormat="1" applyFont="1" applyFill="1" applyBorder="1" applyAlignment="1">
      <alignment vertical="top"/>
    </xf>
    <xf numFmtId="0" fontId="24" fillId="8" borderId="0" xfId="0" applyFont="1" applyFill="1" applyAlignment="1">
      <alignment vertical="top"/>
    </xf>
    <xf numFmtId="49" fontId="23" fillId="8" borderId="0" xfId="0" applyNumberFormat="1" applyFont="1" applyFill="1" applyAlignment="1">
      <alignment vertical="top"/>
    </xf>
    <xf numFmtId="4" fontId="23" fillId="8" borderId="0" xfId="0" applyNumberFormat="1" applyFont="1" applyFill="1" applyAlignment="1">
      <alignment vertical="top"/>
    </xf>
    <xf numFmtId="0" fontId="23" fillId="8" borderId="0" xfId="0" applyFont="1" applyFill="1" applyAlignment="1">
      <alignment vertical="top"/>
    </xf>
    <xf numFmtId="0" fontId="3" fillId="0" borderId="2" xfId="0" applyFont="1" applyFill="1" applyBorder="1" applyAlignment="1">
      <alignment horizontal="left" vertical="top" wrapText="1"/>
    </xf>
    <xf numFmtId="0" fontId="3" fillId="0" borderId="2" xfId="0" applyFont="1" applyFill="1" applyBorder="1" applyAlignment="1">
      <alignment vertical="top" wrapText="1"/>
    </xf>
    <xf numFmtId="49" fontId="9" fillId="0" borderId="2" xfId="0" applyNumberFormat="1" applyFont="1" applyFill="1" applyBorder="1" applyAlignment="1">
      <alignment vertical="top"/>
    </xf>
    <xf numFmtId="0" fontId="15" fillId="4" borderId="2" xfId="0" applyFont="1" applyFill="1" applyBorder="1" applyAlignment="1">
      <alignment vertical="top" wrapText="1"/>
    </xf>
    <xf numFmtId="4" fontId="15" fillId="4" borderId="2" xfId="0" applyNumberFormat="1" applyFont="1" applyFill="1" applyBorder="1" applyAlignment="1">
      <alignment vertical="top"/>
    </xf>
    <xf numFmtId="0" fontId="2" fillId="0" borderId="0" xfId="0" applyFont="1" applyFill="1" applyAlignment="1">
      <alignment horizontal="center" vertical="top" wrapText="1"/>
    </xf>
    <xf numFmtId="49" fontId="3" fillId="0" borderId="0" xfId="0" applyNumberFormat="1" applyFont="1" applyFill="1" applyAlignment="1">
      <alignment horizontal="left" vertical="top" wrapText="1"/>
    </xf>
    <xf numFmtId="0" fontId="3" fillId="0" borderId="0" xfId="0" applyFont="1" applyFill="1" applyBorder="1" applyAlignment="1">
      <alignment horizontal="center" vertical="center" wrapText="1"/>
    </xf>
    <xf numFmtId="0" fontId="26" fillId="0" borderId="0" xfId="0" applyFont="1" applyFill="1" applyAlignment="1">
      <alignment vertical="top" wrapText="1"/>
    </xf>
    <xf numFmtId="0" fontId="26" fillId="0" borderId="0" xfId="0" applyFont="1" applyFill="1" applyAlignment="1">
      <alignment vertical="top"/>
    </xf>
    <xf numFmtId="0" fontId="26" fillId="0" borderId="0" xfId="0" applyFont="1" applyFill="1" applyAlignment="1">
      <alignment horizontal="center" vertical="top"/>
    </xf>
    <xf numFmtId="49" fontId="26" fillId="0" borderId="0" xfId="0" applyNumberFormat="1" applyFont="1" applyFill="1" applyAlignment="1">
      <alignment horizontal="left" vertical="top" wrapText="1"/>
    </xf>
    <xf numFmtId="49" fontId="26" fillId="0" borderId="0" xfId="0" applyNumberFormat="1" applyFont="1" applyFill="1" applyAlignment="1">
      <alignment vertical="top" wrapText="1"/>
    </xf>
    <xf numFmtId="0" fontId="26" fillId="0" borderId="0" xfId="0" applyFont="1" applyFill="1" applyBorder="1" applyAlignment="1">
      <alignment horizontal="center" vertical="top" wrapText="1"/>
    </xf>
    <xf numFmtId="0" fontId="26" fillId="0" borderId="0" xfId="0" applyFont="1" applyFill="1" applyBorder="1" applyAlignment="1">
      <alignment horizontal="center" vertical="top" wrapText="1"/>
    </xf>
    <xf numFmtId="0" fontId="26" fillId="0" borderId="3" xfId="0" applyFont="1" applyFill="1" applyBorder="1" applyAlignment="1">
      <alignment horizontal="center" vertical="top" wrapText="1"/>
    </xf>
    <xf numFmtId="0" fontId="26" fillId="0" borderId="2" xfId="0" applyFont="1" applyFill="1" applyBorder="1" applyAlignment="1">
      <alignment horizontal="center" vertical="top" wrapText="1"/>
    </xf>
    <xf numFmtId="49" fontId="26" fillId="0" borderId="2" xfId="0" applyNumberFormat="1" applyFont="1" applyFill="1" applyBorder="1" applyAlignment="1">
      <alignment horizontal="center" vertical="top" wrapText="1"/>
    </xf>
    <xf numFmtId="49" fontId="26" fillId="0" borderId="2" xfId="0" applyNumberFormat="1" applyFont="1" applyFill="1" applyBorder="1" applyAlignment="1">
      <alignment horizontal="center" vertical="top"/>
    </xf>
    <xf numFmtId="0" fontId="26" fillId="0" borderId="3" xfId="0" applyFont="1" applyFill="1" applyBorder="1" applyAlignment="1">
      <alignment vertical="top" wrapText="1"/>
    </xf>
    <xf numFmtId="4" fontId="26" fillId="0" borderId="2" xfId="0" applyNumberFormat="1" applyFont="1" applyFill="1" applyBorder="1" applyAlignment="1">
      <alignment horizontal="right" vertical="top" wrapText="1"/>
    </xf>
    <xf numFmtId="0" fontId="26" fillId="0" borderId="2" xfId="0" applyFont="1" applyFill="1" applyBorder="1" applyAlignment="1">
      <alignment horizontal="center" vertical="top"/>
    </xf>
    <xf numFmtId="0" fontId="26" fillId="0" borderId="6" xfId="0" applyFont="1" applyFill="1" applyBorder="1" applyAlignment="1">
      <alignment horizontal="left" vertical="top" wrapText="1"/>
    </xf>
    <xf numFmtId="4" fontId="26" fillId="0" borderId="2" xfId="0" applyNumberFormat="1" applyFont="1" applyFill="1" applyBorder="1" applyAlignment="1">
      <alignment vertical="top"/>
    </xf>
    <xf numFmtId="0" fontId="26" fillId="0" borderId="2" xfId="0" applyFont="1" applyFill="1" applyBorder="1" applyAlignment="1">
      <alignment vertical="top" wrapText="1"/>
    </xf>
    <xf numFmtId="0" fontId="26" fillId="0" borderId="2" xfId="0" applyFont="1" applyFill="1" applyBorder="1" applyAlignment="1">
      <alignment horizontal="left" vertical="top" wrapText="1"/>
    </xf>
    <xf numFmtId="0" fontId="26" fillId="0" borderId="10" xfId="0" applyFont="1" applyFill="1" applyBorder="1" applyAlignment="1">
      <alignment horizontal="left" vertical="top" wrapText="1"/>
    </xf>
    <xf numFmtId="0" fontId="26" fillId="0" borderId="3" xfId="0" applyFont="1" applyFill="1" applyBorder="1" applyAlignment="1">
      <alignment horizontal="left" vertical="top" wrapText="1"/>
    </xf>
    <xf numFmtId="4" fontId="26" fillId="0" borderId="2" xfId="0" applyNumberFormat="1" applyFont="1" applyFill="1" applyBorder="1" applyAlignment="1">
      <alignment vertical="top" wrapText="1"/>
    </xf>
    <xf numFmtId="0" fontId="26" fillId="0" borderId="6" xfId="0" applyFont="1" applyFill="1" applyBorder="1" applyAlignment="1">
      <alignment vertical="top" wrapText="1"/>
    </xf>
    <xf numFmtId="0" fontId="26" fillId="0" borderId="6" xfId="0" applyFont="1" applyFill="1" applyBorder="1" applyAlignment="1">
      <alignment horizontal="left" vertical="center" wrapText="1"/>
    </xf>
    <xf numFmtId="0" fontId="26" fillId="0" borderId="2" xfId="0" applyFont="1" applyFill="1" applyBorder="1" applyAlignment="1">
      <alignment vertical="top"/>
    </xf>
    <xf numFmtId="0" fontId="26" fillId="0" borderId="5" xfId="0" applyFont="1" applyFill="1" applyBorder="1" applyAlignment="1">
      <alignment vertical="top" wrapText="1"/>
    </xf>
    <xf numFmtId="4" fontId="26" fillId="0" borderId="2" xfId="0" applyNumberFormat="1" applyFont="1" applyFill="1" applyBorder="1" applyAlignment="1">
      <alignment horizontal="center" vertical="top"/>
    </xf>
    <xf numFmtId="0" fontId="27" fillId="0" borderId="2" xfId="0" applyFont="1" applyFill="1" applyBorder="1" applyAlignment="1">
      <alignment vertical="top" wrapText="1"/>
    </xf>
    <xf numFmtId="0" fontId="27" fillId="0" borderId="2" xfId="0" applyFont="1" applyFill="1" applyBorder="1" applyAlignment="1">
      <alignment horizontal="center" vertical="top" wrapText="1"/>
    </xf>
    <xf numFmtId="49" fontId="27" fillId="0" borderId="2" xfId="0" applyNumberFormat="1" applyFont="1" applyFill="1" applyBorder="1" applyAlignment="1">
      <alignment horizontal="center" vertical="top"/>
    </xf>
    <xf numFmtId="4" fontId="27" fillId="0" borderId="2" xfId="0" applyNumberFormat="1" applyFont="1" applyFill="1" applyBorder="1" applyAlignment="1">
      <alignment vertical="top"/>
    </xf>
    <xf numFmtId="0" fontId="27" fillId="0" borderId="0" xfId="0" applyFont="1" applyFill="1" applyAlignment="1">
      <alignment vertical="top"/>
    </xf>
  </cellXfs>
  <cellStyles count="3">
    <cellStyle name="xl31" xfId="1"/>
    <cellStyle name="xl43" xfId="2"/>
    <cellStyle name="Обычный" xfId="0" builtinId="0"/>
  </cellStyles>
  <dxfs count="0"/>
  <tableStyles count="0" defaultTableStyle="TableStyleMedium2" defaultPivotStyle="PivotStyleMedium9"/>
  <colors>
    <mruColors>
      <color rgb="FF0000FF"/>
      <color rgb="FFFF0066"/>
      <color rgb="FFFFFFCC"/>
      <color rgb="FFFFCCFF"/>
      <color rgb="FFFFCC99"/>
      <color rgb="FF66FFCC"/>
      <color rgb="FFCCFF99"/>
      <color rgb="FFCCEC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DT1001"/>
  <sheetViews>
    <sheetView zoomScale="70" zoomScaleNormal="70" workbookViewId="0">
      <pane xSplit="9" ySplit="5" topLeftCell="J469" activePane="bottomRight" state="frozen"/>
      <selection activeCell="J488" sqref="J488"/>
      <selection pane="topRight" activeCell="J488" sqref="J488"/>
      <selection pane="bottomLeft" activeCell="J488" sqref="J488"/>
      <selection pane="bottomRight" activeCell="J488" sqref="J488"/>
    </sheetView>
  </sheetViews>
  <sheetFormatPr defaultRowHeight="15" x14ac:dyDescent="0.25"/>
  <cols>
    <col min="1" max="1" width="20" style="101" customWidth="1"/>
    <col min="2" max="4" width="4" style="11" hidden="1" customWidth="1"/>
    <col min="5" max="5" width="5.140625" style="134" customWidth="1"/>
    <col min="6" max="7" width="4" style="134" customWidth="1"/>
    <col min="8" max="8" width="13.85546875" style="259" customWidth="1"/>
    <col min="9" max="9" width="4.42578125" style="134" customWidth="1"/>
    <col min="10" max="12" width="14.5703125" style="134" customWidth="1"/>
    <col min="13" max="13" width="12.28515625" style="134" customWidth="1"/>
    <col min="14" max="15" width="14.5703125" style="134" customWidth="1"/>
    <col min="16" max="16" width="14.85546875" style="134" customWidth="1"/>
    <col min="17" max="17" width="12.7109375" style="134" customWidth="1"/>
    <col min="18" max="18" width="14.85546875" style="134" customWidth="1"/>
    <col min="19" max="19" width="14.7109375" style="134" customWidth="1"/>
    <col min="20" max="20" width="14.28515625" style="134" customWidth="1"/>
    <col min="21" max="21" width="12.28515625" style="134" customWidth="1"/>
    <col min="22" max="25" width="15.140625" style="134" customWidth="1"/>
    <col min="26" max="26" width="8" style="134" customWidth="1"/>
    <col min="27" max="27" width="18.85546875" style="134" customWidth="1"/>
    <col min="28" max="28" width="17.7109375" style="11" customWidth="1"/>
    <col min="29" max="29" width="14" style="64" hidden="1" customWidth="1"/>
    <col min="30" max="30" width="12.5703125" style="64" hidden="1" customWidth="1"/>
    <col min="31" max="31" width="11.28515625" style="64" hidden="1" customWidth="1"/>
    <col min="32" max="32" width="14.5703125" style="146" customWidth="1"/>
    <col min="33" max="33" width="14.5703125" style="64" hidden="1" customWidth="1"/>
    <col min="34" max="34" width="12.5703125" style="64" hidden="1" customWidth="1"/>
    <col min="35" max="35" width="5.7109375" style="64" hidden="1" customWidth="1"/>
    <col min="36" max="36" width="15.42578125" style="64" customWidth="1"/>
    <col min="37" max="38" width="14.140625" style="64" hidden="1" customWidth="1"/>
    <col min="39" max="39" width="13" style="64" hidden="1" customWidth="1"/>
    <col min="40" max="40" width="13.7109375" style="225" customWidth="1"/>
    <col min="41" max="43" width="13.7109375" style="64" customWidth="1"/>
    <col min="44" max="44" width="16.28515625" style="64" customWidth="1"/>
    <col min="45" max="47" width="13.7109375" style="64" customWidth="1"/>
    <col min="48" max="48" width="14.28515625" style="186" customWidth="1"/>
    <col min="49" max="49" width="14.7109375" style="10" customWidth="1"/>
    <col min="50" max="50" width="12.85546875" style="64" customWidth="1"/>
    <col min="51" max="51" width="11.5703125" style="64" customWidth="1"/>
    <col min="52" max="52" width="10.28515625" style="64" customWidth="1"/>
    <col min="53" max="53" width="14.42578125" style="150" customWidth="1"/>
    <col min="54" max="55" width="10.28515625" style="64" customWidth="1"/>
    <col min="56" max="56" width="4.140625" style="64" customWidth="1"/>
    <col min="57" max="57" width="15.140625" style="64" customWidth="1"/>
    <col min="58" max="60" width="15.28515625" style="64" customWidth="1"/>
    <col min="61" max="61" width="14.42578125" style="150" customWidth="1"/>
    <col min="62" max="63" width="10.28515625" style="64" customWidth="1"/>
    <col min="64" max="64" width="4.140625" style="64" customWidth="1"/>
    <col min="65" max="65" width="15.140625" style="64" customWidth="1"/>
    <col min="66" max="68" width="15.28515625" style="64" customWidth="1"/>
    <col min="69" max="69" width="4.5703125" style="186" customWidth="1"/>
    <col min="70" max="70" width="13.42578125" style="10" customWidth="1"/>
    <col min="71" max="73" width="13.42578125" style="64" customWidth="1"/>
    <col min="74" max="74" width="13.42578125" style="150" customWidth="1"/>
    <col min="75" max="77" width="13.42578125" style="64" customWidth="1"/>
    <col min="78" max="78" width="15.140625" style="64" customWidth="1"/>
    <col min="79" max="81" width="11.42578125" style="64" customWidth="1"/>
    <col min="82" max="82" width="13.42578125" style="150" customWidth="1"/>
    <col min="83" max="85" width="13.42578125" style="64" customWidth="1"/>
    <col min="86" max="86" width="15.140625" style="64" customWidth="1"/>
    <col min="87" max="87" width="13.42578125" style="64" customWidth="1"/>
    <col min="88" max="89" width="11.42578125" style="64" customWidth="1"/>
    <col min="90" max="90" width="5.140625" style="186" customWidth="1"/>
    <col min="91" max="94" width="10.28515625" style="64" customWidth="1"/>
    <col min="95" max="95" width="11.7109375" style="10" customWidth="1"/>
    <col min="96" max="96" width="6.42578125" style="10" customWidth="1"/>
    <col min="97" max="97" width="13" style="11" hidden="1" customWidth="1"/>
    <col min="98" max="98" width="13.28515625" style="11" hidden="1" customWidth="1"/>
    <col min="99" max="99" width="13.42578125" style="11" hidden="1" customWidth="1"/>
    <col min="100" max="101" width="11.85546875" style="11" hidden="1" customWidth="1"/>
    <col min="102" max="102" width="10.7109375" style="64" hidden="1" customWidth="1"/>
    <col min="103" max="103" width="11.140625" style="64" hidden="1" customWidth="1"/>
    <col min="104" max="104" width="5.5703125" style="11" hidden="1" customWidth="1"/>
    <col min="105" max="105" width="13.42578125" style="11" hidden="1" customWidth="1"/>
    <col min="106" max="106" width="11.7109375" style="64" hidden="1" customWidth="1"/>
    <col min="107" max="108" width="11.42578125" style="64" hidden="1" customWidth="1"/>
    <col min="109" max="109" width="11.85546875" style="11" hidden="1" customWidth="1"/>
    <col min="110" max="110" width="11.7109375" style="64" hidden="1" customWidth="1"/>
    <col min="111" max="111" width="9.140625" style="64" hidden="1" customWidth="1"/>
    <col min="112" max="112" width="8.28515625" style="11" hidden="1" customWidth="1"/>
    <col min="113" max="113" width="12.140625" style="11" hidden="1" customWidth="1"/>
    <col min="114" max="114" width="12.140625" style="64" hidden="1" customWidth="1"/>
    <col min="115" max="115" width="11.42578125" style="64" hidden="1" customWidth="1"/>
    <col min="116" max="116" width="11" style="64" hidden="1" customWidth="1"/>
    <col min="117" max="117" width="11.85546875" style="11" hidden="1" customWidth="1"/>
    <col min="118" max="118" width="11.7109375" style="64" hidden="1" customWidth="1"/>
    <col min="119" max="119" width="9.140625" style="64" hidden="1" customWidth="1"/>
    <col min="120" max="120" width="8.28515625" style="11" hidden="1" customWidth="1"/>
    <col min="121" max="121" width="12.140625" style="11" hidden="1" customWidth="1"/>
    <col min="122" max="122" width="12.140625" style="64" hidden="1" customWidth="1"/>
    <col min="123" max="123" width="11.42578125" style="64" hidden="1" customWidth="1"/>
    <col min="124" max="124" width="11" style="64" hidden="1" customWidth="1"/>
    <col min="125" max="238" width="9.140625" style="11"/>
    <col min="239" max="239" width="1.42578125" style="11" customWidth="1"/>
    <col min="240" max="240" width="59.5703125" style="11" customWidth="1"/>
    <col min="241" max="241" width="9.140625" style="11" customWidth="1"/>
    <col min="242" max="243" width="3.85546875" style="11" customWidth="1"/>
    <col min="244" max="244" width="10.5703125" style="11" customWidth="1"/>
    <col min="245" max="245" width="3.85546875" style="11" customWidth="1"/>
    <col min="246" max="248" width="14.42578125" style="11" customWidth="1"/>
    <col min="249" max="249" width="4.140625" style="11" customWidth="1"/>
    <col min="250" max="250" width="15" style="11" customWidth="1"/>
    <col min="251" max="252" width="9.140625" style="11" customWidth="1"/>
    <col min="253" max="253" width="11.5703125" style="11" customWidth="1"/>
    <col min="254" max="254" width="18.140625" style="11" customWidth="1"/>
    <col min="255" max="255" width="13.140625" style="11" customWidth="1"/>
    <col min="256" max="256" width="12.28515625" style="11" customWidth="1"/>
    <col min="257" max="494" width="9.140625" style="11"/>
    <col min="495" max="495" width="1.42578125" style="11" customWidth="1"/>
    <col min="496" max="496" width="59.5703125" style="11" customWidth="1"/>
    <col min="497" max="497" width="9.140625" style="11" customWidth="1"/>
    <col min="498" max="499" width="3.85546875" style="11" customWidth="1"/>
    <col min="500" max="500" width="10.5703125" style="11" customWidth="1"/>
    <col min="501" max="501" width="3.85546875" style="11" customWidth="1"/>
    <col min="502" max="504" width="14.42578125" style="11" customWidth="1"/>
    <col min="505" max="505" width="4.140625" style="11" customWidth="1"/>
    <col min="506" max="506" width="15" style="11" customWidth="1"/>
    <col min="507" max="508" width="9.140625" style="11" customWidth="1"/>
    <col min="509" max="509" width="11.5703125" style="11" customWidth="1"/>
    <col min="510" max="510" width="18.140625" style="11" customWidth="1"/>
    <col min="511" max="511" width="13.140625" style="11" customWidth="1"/>
    <col min="512" max="512" width="12.28515625" style="11" customWidth="1"/>
    <col min="513" max="750" width="9.140625" style="11"/>
    <col min="751" max="751" width="1.42578125" style="11" customWidth="1"/>
    <col min="752" max="752" width="59.5703125" style="11" customWidth="1"/>
    <col min="753" max="753" width="9.140625" style="11" customWidth="1"/>
    <col min="754" max="755" width="3.85546875" style="11" customWidth="1"/>
    <col min="756" max="756" width="10.5703125" style="11" customWidth="1"/>
    <col min="757" max="757" width="3.85546875" style="11" customWidth="1"/>
    <col min="758" max="760" width="14.42578125" style="11" customWidth="1"/>
    <col min="761" max="761" width="4.140625" style="11" customWidth="1"/>
    <col min="762" max="762" width="15" style="11" customWidth="1"/>
    <col min="763" max="764" width="9.140625" style="11" customWidth="1"/>
    <col min="765" max="765" width="11.5703125" style="11" customWidth="1"/>
    <col min="766" max="766" width="18.140625" style="11" customWidth="1"/>
    <col min="767" max="767" width="13.140625" style="11" customWidth="1"/>
    <col min="768" max="768" width="12.28515625" style="11" customWidth="1"/>
    <col min="769" max="1006" width="9.140625" style="11"/>
    <col min="1007" max="1007" width="1.42578125" style="11" customWidth="1"/>
    <col min="1008" max="1008" width="59.5703125" style="11" customWidth="1"/>
    <col min="1009" max="1009" width="9.140625" style="11" customWidth="1"/>
    <col min="1010" max="1011" width="3.85546875" style="11" customWidth="1"/>
    <col min="1012" max="1012" width="10.5703125" style="11" customWidth="1"/>
    <col min="1013" max="1013" width="3.85546875" style="11" customWidth="1"/>
    <col min="1014" max="1016" width="14.42578125" style="11" customWidth="1"/>
    <col min="1017" max="1017" width="4.140625" style="11" customWidth="1"/>
    <col min="1018" max="1018" width="15" style="11" customWidth="1"/>
    <col min="1019" max="1020" width="9.140625" style="11" customWidth="1"/>
    <col min="1021" max="1021" width="11.5703125" style="11" customWidth="1"/>
    <col min="1022" max="1022" width="18.140625" style="11" customWidth="1"/>
    <col min="1023" max="1023" width="13.140625" style="11" customWidth="1"/>
    <col min="1024" max="1024" width="12.28515625" style="11" customWidth="1"/>
    <col min="1025" max="1262" width="9.140625" style="11"/>
    <col min="1263" max="1263" width="1.42578125" style="11" customWidth="1"/>
    <col min="1264" max="1264" width="59.5703125" style="11" customWidth="1"/>
    <col min="1265" max="1265" width="9.140625" style="11" customWidth="1"/>
    <col min="1266" max="1267" width="3.85546875" style="11" customWidth="1"/>
    <col min="1268" max="1268" width="10.5703125" style="11" customWidth="1"/>
    <col min="1269" max="1269" width="3.85546875" style="11" customWidth="1"/>
    <col min="1270" max="1272" width="14.42578125" style="11" customWidth="1"/>
    <col min="1273" max="1273" width="4.140625" style="11" customWidth="1"/>
    <col min="1274" max="1274" width="15" style="11" customWidth="1"/>
    <col min="1275" max="1276" width="9.140625" style="11" customWidth="1"/>
    <col min="1277" max="1277" width="11.5703125" style="11" customWidth="1"/>
    <col min="1278" max="1278" width="18.140625" style="11" customWidth="1"/>
    <col min="1279" max="1279" width="13.140625" style="11" customWidth="1"/>
    <col min="1280" max="1280" width="12.28515625" style="11" customWidth="1"/>
    <col min="1281" max="1518" width="9.140625" style="11"/>
    <col min="1519" max="1519" width="1.42578125" style="11" customWidth="1"/>
    <col min="1520" max="1520" width="59.5703125" style="11" customWidth="1"/>
    <col min="1521" max="1521" width="9.140625" style="11" customWidth="1"/>
    <col min="1522" max="1523" width="3.85546875" style="11" customWidth="1"/>
    <col min="1524" max="1524" width="10.5703125" style="11" customWidth="1"/>
    <col min="1525" max="1525" width="3.85546875" style="11" customWidth="1"/>
    <col min="1526" max="1528" width="14.42578125" style="11" customWidth="1"/>
    <col min="1529" max="1529" width="4.140625" style="11" customWidth="1"/>
    <col min="1530" max="1530" width="15" style="11" customWidth="1"/>
    <col min="1531" max="1532" width="9.140625" style="11" customWidth="1"/>
    <col min="1533" max="1533" width="11.5703125" style="11" customWidth="1"/>
    <col min="1534" max="1534" width="18.140625" style="11" customWidth="1"/>
    <col min="1535" max="1535" width="13.140625" style="11" customWidth="1"/>
    <col min="1536" max="1536" width="12.28515625" style="11" customWidth="1"/>
    <col min="1537" max="1774" width="9.140625" style="11"/>
    <col min="1775" max="1775" width="1.42578125" style="11" customWidth="1"/>
    <col min="1776" max="1776" width="59.5703125" style="11" customWidth="1"/>
    <col min="1777" max="1777" width="9.140625" style="11" customWidth="1"/>
    <col min="1778" max="1779" width="3.85546875" style="11" customWidth="1"/>
    <col min="1780" max="1780" width="10.5703125" style="11" customWidth="1"/>
    <col min="1781" max="1781" width="3.85546875" style="11" customWidth="1"/>
    <col min="1782" max="1784" width="14.42578125" style="11" customWidth="1"/>
    <col min="1785" max="1785" width="4.140625" style="11" customWidth="1"/>
    <col min="1786" max="1786" width="15" style="11" customWidth="1"/>
    <col min="1787" max="1788" width="9.140625" style="11" customWidth="1"/>
    <col min="1789" max="1789" width="11.5703125" style="11" customWidth="1"/>
    <col min="1790" max="1790" width="18.140625" style="11" customWidth="1"/>
    <col min="1791" max="1791" width="13.140625" style="11" customWidth="1"/>
    <col min="1792" max="1792" width="12.28515625" style="11" customWidth="1"/>
    <col min="1793" max="2030" width="9.140625" style="11"/>
    <col min="2031" max="2031" width="1.42578125" style="11" customWidth="1"/>
    <col min="2032" max="2032" width="59.5703125" style="11" customWidth="1"/>
    <col min="2033" max="2033" width="9.140625" style="11" customWidth="1"/>
    <col min="2034" max="2035" width="3.85546875" style="11" customWidth="1"/>
    <col min="2036" max="2036" width="10.5703125" style="11" customWidth="1"/>
    <col min="2037" max="2037" width="3.85546875" style="11" customWidth="1"/>
    <col min="2038" max="2040" width="14.42578125" style="11" customWidth="1"/>
    <col min="2041" max="2041" width="4.140625" style="11" customWidth="1"/>
    <col min="2042" max="2042" width="15" style="11" customWidth="1"/>
    <col min="2043" max="2044" width="9.140625" style="11" customWidth="1"/>
    <col min="2045" max="2045" width="11.5703125" style="11" customWidth="1"/>
    <col min="2046" max="2046" width="18.140625" style="11" customWidth="1"/>
    <col min="2047" max="2047" width="13.140625" style="11" customWidth="1"/>
    <col min="2048" max="2048" width="12.28515625" style="11" customWidth="1"/>
    <col min="2049" max="2286" width="9.140625" style="11"/>
    <col min="2287" max="2287" width="1.42578125" style="11" customWidth="1"/>
    <col min="2288" max="2288" width="59.5703125" style="11" customWidth="1"/>
    <col min="2289" max="2289" width="9.140625" style="11" customWidth="1"/>
    <col min="2290" max="2291" width="3.85546875" style="11" customWidth="1"/>
    <col min="2292" max="2292" width="10.5703125" style="11" customWidth="1"/>
    <col min="2293" max="2293" width="3.85546875" style="11" customWidth="1"/>
    <col min="2294" max="2296" width="14.42578125" style="11" customWidth="1"/>
    <col min="2297" max="2297" width="4.140625" style="11" customWidth="1"/>
    <col min="2298" max="2298" width="15" style="11" customWidth="1"/>
    <col min="2299" max="2300" width="9.140625" style="11" customWidth="1"/>
    <col min="2301" max="2301" width="11.5703125" style="11" customWidth="1"/>
    <col min="2302" max="2302" width="18.140625" style="11" customWidth="1"/>
    <col min="2303" max="2303" width="13.140625" style="11" customWidth="1"/>
    <col min="2304" max="2304" width="12.28515625" style="11" customWidth="1"/>
    <col min="2305" max="2542" width="9.140625" style="11"/>
    <col min="2543" max="2543" width="1.42578125" style="11" customWidth="1"/>
    <col min="2544" max="2544" width="59.5703125" style="11" customWidth="1"/>
    <col min="2545" max="2545" width="9.140625" style="11" customWidth="1"/>
    <col min="2546" max="2547" width="3.85546875" style="11" customWidth="1"/>
    <col min="2548" max="2548" width="10.5703125" style="11" customWidth="1"/>
    <col min="2549" max="2549" width="3.85546875" style="11" customWidth="1"/>
    <col min="2550" max="2552" width="14.42578125" style="11" customWidth="1"/>
    <col min="2553" max="2553" width="4.140625" style="11" customWidth="1"/>
    <col min="2554" max="2554" width="15" style="11" customWidth="1"/>
    <col min="2555" max="2556" width="9.140625" style="11" customWidth="1"/>
    <col min="2557" max="2557" width="11.5703125" style="11" customWidth="1"/>
    <col min="2558" max="2558" width="18.140625" style="11" customWidth="1"/>
    <col min="2559" max="2559" width="13.140625" style="11" customWidth="1"/>
    <col min="2560" max="2560" width="12.28515625" style="11" customWidth="1"/>
    <col min="2561" max="2798" width="9.140625" style="11"/>
    <col min="2799" max="2799" width="1.42578125" style="11" customWidth="1"/>
    <col min="2800" max="2800" width="59.5703125" style="11" customWidth="1"/>
    <col min="2801" max="2801" width="9.140625" style="11" customWidth="1"/>
    <col min="2802" max="2803" width="3.85546875" style="11" customWidth="1"/>
    <col min="2804" max="2804" width="10.5703125" style="11" customWidth="1"/>
    <col min="2805" max="2805" width="3.85546875" style="11" customWidth="1"/>
    <col min="2806" max="2808" width="14.42578125" style="11" customWidth="1"/>
    <col min="2809" max="2809" width="4.140625" style="11" customWidth="1"/>
    <col min="2810" max="2810" width="15" style="11" customWidth="1"/>
    <col min="2811" max="2812" width="9.140625" style="11" customWidth="1"/>
    <col min="2813" max="2813" width="11.5703125" style="11" customWidth="1"/>
    <col min="2814" max="2814" width="18.140625" style="11" customWidth="1"/>
    <col min="2815" max="2815" width="13.140625" style="11" customWidth="1"/>
    <col min="2816" max="2816" width="12.28515625" style="11" customWidth="1"/>
    <col min="2817" max="3054" width="9.140625" style="11"/>
    <col min="3055" max="3055" width="1.42578125" style="11" customWidth="1"/>
    <col min="3056" max="3056" width="59.5703125" style="11" customWidth="1"/>
    <col min="3057" max="3057" width="9.140625" style="11" customWidth="1"/>
    <col min="3058" max="3059" width="3.85546875" style="11" customWidth="1"/>
    <col min="3060" max="3060" width="10.5703125" style="11" customWidth="1"/>
    <col min="3061" max="3061" width="3.85546875" style="11" customWidth="1"/>
    <col min="3062" max="3064" width="14.42578125" style="11" customWidth="1"/>
    <col min="3065" max="3065" width="4.140625" style="11" customWidth="1"/>
    <col min="3066" max="3066" width="15" style="11" customWidth="1"/>
    <col min="3067" max="3068" width="9.140625" style="11" customWidth="1"/>
    <col min="3069" max="3069" width="11.5703125" style="11" customWidth="1"/>
    <col min="3070" max="3070" width="18.140625" style="11" customWidth="1"/>
    <col min="3071" max="3071" width="13.140625" style="11" customWidth="1"/>
    <col min="3072" max="3072" width="12.28515625" style="11" customWidth="1"/>
    <col min="3073" max="3310" width="9.140625" style="11"/>
    <col min="3311" max="3311" width="1.42578125" style="11" customWidth="1"/>
    <col min="3312" max="3312" width="59.5703125" style="11" customWidth="1"/>
    <col min="3313" max="3313" width="9.140625" style="11" customWidth="1"/>
    <col min="3314" max="3315" width="3.85546875" style="11" customWidth="1"/>
    <col min="3316" max="3316" width="10.5703125" style="11" customWidth="1"/>
    <col min="3317" max="3317" width="3.85546875" style="11" customWidth="1"/>
    <col min="3318" max="3320" width="14.42578125" style="11" customWidth="1"/>
    <col min="3321" max="3321" width="4.140625" style="11" customWidth="1"/>
    <col min="3322" max="3322" width="15" style="11" customWidth="1"/>
    <col min="3323" max="3324" width="9.140625" style="11" customWidth="1"/>
    <col min="3325" max="3325" width="11.5703125" style="11" customWidth="1"/>
    <col min="3326" max="3326" width="18.140625" style="11" customWidth="1"/>
    <col min="3327" max="3327" width="13.140625" style="11" customWidth="1"/>
    <col min="3328" max="3328" width="12.28515625" style="11" customWidth="1"/>
    <col min="3329" max="3566" width="9.140625" style="11"/>
    <col min="3567" max="3567" width="1.42578125" style="11" customWidth="1"/>
    <col min="3568" max="3568" width="59.5703125" style="11" customWidth="1"/>
    <col min="3569" max="3569" width="9.140625" style="11" customWidth="1"/>
    <col min="3570" max="3571" width="3.85546875" style="11" customWidth="1"/>
    <col min="3572" max="3572" width="10.5703125" style="11" customWidth="1"/>
    <col min="3573" max="3573" width="3.85546875" style="11" customWidth="1"/>
    <col min="3574" max="3576" width="14.42578125" style="11" customWidth="1"/>
    <col min="3577" max="3577" width="4.140625" style="11" customWidth="1"/>
    <col min="3578" max="3578" width="15" style="11" customWidth="1"/>
    <col min="3579" max="3580" width="9.140625" style="11" customWidth="1"/>
    <col min="3581" max="3581" width="11.5703125" style="11" customWidth="1"/>
    <col min="3582" max="3582" width="18.140625" style="11" customWidth="1"/>
    <col min="3583" max="3583" width="13.140625" style="11" customWidth="1"/>
    <col min="3584" max="3584" width="12.28515625" style="11" customWidth="1"/>
    <col min="3585" max="3822" width="9.140625" style="11"/>
    <col min="3823" max="3823" width="1.42578125" style="11" customWidth="1"/>
    <col min="3824" max="3824" width="59.5703125" style="11" customWidth="1"/>
    <col min="3825" max="3825" width="9.140625" style="11" customWidth="1"/>
    <col min="3826" max="3827" width="3.85546875" style="11" customWidth="1"/>
    <col min="3828" max="3828" width="10.5703125" style="11" customWidth="1"/>
    <col min="3829" max="3829" width="3.85546875" style="11" customWidth="1"/>
    <col min="3830" max="3832" width="14.42578125" style="11" customWidth="1"/>
    <col min="3833" max="3833" width="4.140625" style="11" customWidth="1"/>
    <col min="3834" max="3834" width="15" style="11" customWidth="1"/>
    <col min="3835" max="3836" width="9.140625" style="11" customWidth="1"/>
    <col min="3837" max="3837" width="11.5703125" style="11" customWidth="1"/>
    <col min="3838" max="3838" width="18.140625" style="11" customWidth="1"/>
    <col min="3839" max="3839" width="13.140625" style="11" customWidth="1"/>
    <col min="3840" max="3840" width="12.28515625" style="11" customWidth="1"/>
    <col min="3841" max="4078" width="9.140625" style="11"/>
    <col min="4079" max="4079" width="1.42578125" style="11" customWidth="1"/>
    <col min="4080" max="4080" width="59.5703125" style="11" customWidth="1"/>
    <col min="4081" max="4081" width="9.140625" style="11" customWidth="1"/>
    <col min="4082" max="4083" width="3.85546875" style="11" customWidth="1"/>
    <col min="4084" max="4084" width="10.5703125" style="11" customWidth="1"/>
    <col min="4085" max="4085" width="3.85546875" style="11" customWidth="1"/>
    <col min="4086" max="4088" width="14.42578125" style="11" customWidth="1"/>
    <col min="4089" max="4089" width="4.140625" style="11" customWidth="1"/>
    <col min="4090" max="4090" width="15" style="11" customWidth="1"/>
    <col min="4091" max="4092" width="9.140625" style="11" customWidth="1"/>
    <col min="4093" max="4093" width="11.5703125" style="11" customWidth="1"/>
    <col min="4094" max="4094" width="18.140625" style="11" customWidth="1"/>
    <col min="4095" max="4095" width="13.140625" style="11" customWidth="1"/>
    <col min="4096" max="4096" width="12.28515625" style="11" customWidth="1"/>
    <col min="4097" max="4334" width="9.140625" style="11"/>
    <col min="4335" max="4335" width="1.42578125" style="11" customWidth="1"/>
    <col min="4336" max="4336" width="59.5703125" style="11" customWidth="1"/>
    <col min="4337" max="4337" width="9.140625" style="11" customWidth="1"/>
    <col min="4338" max="4339" width="3.85546875" style="11" customWidth="1"/>
    <col min="4340" max="4340" width="10.5703125" style="11" customWidth="1"/>
    <col min="4341" max="4341" width="3.85546875" style="11" customWidth="1"/>
    <col min="4342" max="4344" width="14.42578125" style="11" customWidth="1"/>
    <col min="4345" max="4345" width="4.140625" style="11" customWidth="1"/>
    <col min="4346" max="4346" width="15" style="11" customWidth="1"/>
    <col min="4347" max="4348" width="9.140625" style="11" customWidth="1"/>
    <col min="4349" max="4349" width="11.5703125" style="11" customWidth="1"/>
    <col min="4350" max="4350" width="18.140625" style="11" customWidth="1"/>
    <col min="4351" max="4351" width="13.140625" style="11" customWidth="1"/>
    <col min="4352" max="4352" width="12.28515625" style="11" customWidth="1"/>
    <col min="4353" max="4590" width="9.140625" style="11"/>
    <col min="4591" max="4591" width="1.42578125" style="11" customWidth="1"/>
    <col min="4592" max="4592" width="59.5703125" style="11" customWidth="1"/>
    <col min="4593" max="4593" width="9.140625" style="11" customWidth="1"/>
    <col min="4594" max="4595" width="3.85546875" style="11" customWidth="1"/>
    <col min="4596" max="4596" width="10.5703125" style="11" customWidth="1"/>
    <col min="4597" max="4597" width="3.85546875" style="11" customWidth="1"/>
    <col min="4598" max="4600" width="14.42578125" style="11" customWidth="1"/>
    <col min="4601" max="4601" width="4.140625" style="11" customWidth="1"/>
    <col min="4602" max="4602" width="15" style="11" customWidth="1"/>
    <col min="4603" max="4604" width="9.140625" style="11" customWidth="1"/>
    <col min="4605" max="4605" width="11.5703125" style="11" customWidth="1"/>
    <col min="4606" max="4606" width="18.140625" style="11" customWidth="1"/>
    <col min="4607" max="4607" width="13.140625" style="11" customWidth="1"/>
    <col min="4608" max="4608" width="12.28515625" style="11" customWidth="1"/>
    <col min="4609" max="4846" width="9.140625" style="11"/>
    <col min="4847" max="4847" width="1.42578125" style="11" customWidth="1"/>
    <col min="4848" max="4848" width="59.5703125" style="11" customWidth="1"/>
    <col min="4849" max="4849" width="9.140625" style="11" customWidth="1"/>
    <col min="4850" max="4851" width="3.85546875" style="11" customWidth="1"/>
    <col min="4852" max="4852" width="10.5703125" style="11" customWidth="1"/>
    <col min="4853" max="4853" width="3.85546875" style="11" customWidth="1"/>
    <col min="4854" max="4856" width="14.42578125" style="11" customWidth="1"/>
    <col min="4857" max="4857" width="4.140625" style="11" customWidth="1"/>
    <col min="4858" max="4858" width="15" style="11" customWidth="1"/>
    <col min="4859" max="4860" width="9.140625" style="11" customWidth="1"/>
    <col min="4861" max="4861" width="11.5703125" style="11" customWidth="1"/>
    <col min="4862" max="4862" width="18.140625" style="11" customWidth="1"/>
    <col min="4863" max="4863" width="13.140625" style="11" customWidth="1"/>
    <col min="4864" max="4864" width="12.28515625" style="11" customWidth="1"/>
    <col min="4865" max="5102" width="9.140625" style="11"/>
    <col min="5103" max="5103" width="1.42578125" style="11" customWidth="1"/>
    <col min="5104" max="5104" width="59.5703125" style="11" customWidth="1"/>
    <col min="5105" max="5105" width="9.140625" style="11" customWidth="1"/>
    <col min="5106" max="5107" width="3.85546875" style="11" customWidth="1"/>
    <col min="5108" max="5108" width="10.5703125" style="11" customWidth="1"/>
    <col min="5109" max="5109" width="3.85546875" style="11" customWidth="1"/>
    <col min="5110" max="5112" width="14.42578125" style="11" customWidth="1"/>
    <col min="5113" max="5113" width="4.140625" style="11" customWidth="1"/>
    <col min="5114" max="5114" width="15" style="11" customWidth="1"/>
    <col min="5115" max="5116" width="9.140625" style="11" customWidth="1"/>
    <col min="5117" max="5117" width="11.5703125" style="11" customWidth="1"/>
    <col min="5118" max="5118" width="18.140625" style="11" customWidth="1"/>
    <col min="5119" max="5119" width="13.140625" style="11" customWidth="1"/>
    <col min="5120" max="5120" width="12.28515625" style="11" customWidth="1"/>
    <col min="5121" max="5358" width="9.140625" style="11"/>
    <col min="5359" max="5359" width="1.42578125" style="11" customWidth="1"/>
    <col min="5360" max="5360" width="59.5703125" style="11" customWidth="1"/>
    <col min="5361" max="5361" width="9.140625" style="11" customWidth="1"/>
    <col min="5362" max="5363" width="3.85546875" style="11" customWidth="1"/>
    <col min="5364" max="5364" width="10.5703125" style="11" customWidth="1"/>
    <col min="5365" max="5365" width="3.85546875" style="11" customWidth="1"/>
    <col min="5366" max="5368" width="14.42578125" style="11" customWidth="1"/>
    <col min="5369" max="5369" width="4.140625" style="11" customWidth="1"/>
    <col min="5370" max="5370" width="15" style="11" customWidth="1"/>
    <col min="5371" max="5372" width="9.140625" style="11" customWidth="1"/>
    <col min="5373" max="5373" width="11.5703125" style="11" customWidth="1"/>
    <col min="5374" max="5374" width="18.140625" style="11" customWidth="1"/>
    <col min="5375" max="5375" width="13.140625" style="11" customWidth="1"/>
    <col min="5376" max="5376" width="12.28515625" style="11" customWidth="1"/>
    <col min="5377" max="5614" width="9.140625" style="11"/>
    <col min="5615" max="5615" width="1.42578125" style="11" customWidth="1"/>
    <col min="5616" max="5616" width="59.5703125" style="11" customWidth="1"/>
    <col min="5617" max="5617" width="9.140625" style="11" customWidth="1"/>
    <col min="5618" max="5619" width="3.85546875" style="11" customWidth="1"/>
    <col min="5620" max="5620" width="10.5703125" style="11" customWidth="1"/>
    <col min="5621" max="5621" width="3.85546875" style="11" customWidth="1"/>
    <col min="5622" max="5624" width="14.42578125" style="11" customWidth="1"/>
    <col min="5625" max="5625" width="4.140625" style="11" customWidth="1"/>
    <col min="5626" max="5626" width="15" style="11" customWidth="1"/>
    <col min="5627" max="5628" width="9.140625" style="11" customWidth="1"/>
    <col min="5629" max="5629" width="11.5703125" style="11" customWidth="1"/>
    <col min="5630" max="5630" width="18.140625" style="11" customWidth="1"/>
    <col min="5631" max="5631" width="13.140625" style="11" customWidth="1"/>
    <col min="5632" max="5632" width="12.28515625" style="11" customWidth="1"/>
    <col min="5633" max="5870" width="9.140625" style="11"/>
    <col min="5871" max="5871" width="1.42578125" style="11" customWidth="1"/>
    <col min="5872" max="5872" width="59.5703125" style="11" customWidth="1"/>
    <col min="5873" max="5873" width="9.140625" style="11" customWidth="1"/>
    <col min="5874" max="5875" width="3.85546875" style="11" customWidth="1"/>
    <col min="5876" max="5876" width="10.5703125" style="11" customWidth="1"/>
    <col min="5877" max="5877" width="3.85546875" style="11" customWidth="1"/>
    <col min="5878" max="5880" width="14.42578125" style="11" customWidth="1"/>
    <col min="5881" max="5881" width="4.140625" style="11" customWidth="1"/>
    <col min="5882" max="5882" width="15" style="11" customWidth="1"/>
    <col min="5883" max="5884" width="9.140625" style="11" customWidth="1"/>
    <col min="5885" max="5885" width="11.5703125" style="11" customWidth="1"/>
    <col min="5886" max="5886" width="18.140625" style="11" customWidth="1"/>
    <col min="5887" max="5887" width="13.140625" style="11" customWidth="1"/>
    <col min="5888" max="5888" width="12.28515625" style="11" customWidth="1"/>
    <col min="5889" max="6126" width="9.140625" style="11"/>
    <col min="6127" max="6127" width="1.42578125" style="11" customWidth="1"/>
    <col min="6128" max="6128" width="59.5703125" style="11" customWidth="1"/>
    <col min="6129" max="6129" width="9.140625" style="11" customWidth="1"/>
    <col min="6130" max="6131" width="3.85546875" style="11" customWidth="1"/>
    <col min="6132" max="6132" width="10.5703125" style="11" customWidth="1"/>
    <col min="6133" max="6133" width="3.85546875" style="11" customWidth="1"/>
    <col min="6134" max="6136" width="14.42578125" style="11" customWidth="1"/>
    <col min="6137" max="6137" width="4.140625" style="11" customWidth="1"/>
    <col min="6138" max="6138" width="15" style="11" customWidth="1"/>
    <col min="6139" max="6140" width="9.140625" style="11" customWidth="1"/>
    <col min="6141" max="6141" width="11.5703125" style="11" customWidth="1"/>
    <col min="6142" max="6142" width="18.140625" style="11" customWidth="1"/>
    <col min="6143" max="6143" width="13.140625" style="11" customWidth="1"/>
    <col min="6144" max="6144" width="12.28515625" style="11" customWidth="1"/>
    <col min="6145" max="6382" width="9.140625" style="11"/>
    <col min="6383" max="6383" width="1.42578125" style="11" customWidth="1"/>
    <col min="6384" max="6384" width="59.5703125" style="11" customWidth="1"/>
    <col min="6385" max="6385" width="9.140625" style="11" customWidth="1"/>
    <col min="6386" max="6387" width="3.85546875" style="11" customWidth="1"/>
    <col min="6388" max="6388" width="10.5703125" style="11" customWidth="1"/>
    <col min="6389" max="6389" width="3.85546875" style="11" customWidth="1"/>
    <col min="6390" max="6392" width="14.42578125" style="11" customWidth="1"/>
    <col min="6393" max="6393" width="4.140625" style="11" customWidth="1"/>
    <col min="6394" max="6394" width="15" style="11" customWidth="1"/>
    <col min="6395" max="6396" width="9.140625" style="11" customWidth="1"/>
    <col min="6397" max="6397" width="11.5703125" style="11" customWidth="1"/>
    <col min="6398" max="6398" width="18.140625" style="11" customWidth="1"/>
    <col min="6399" max="6399" width="13.140625" style="11" customWidth="1"/>
    <col min="6400" max="6400" width="12.28515625" style="11" customWidth="1"/>
    <col min="6401" max="6638" width="9.140625" style="11"/>
    <col min="6639" max="6639" width="1.42578125" style="11" customWidth="1"/>
    <col min="6640" max="6640" width="59.5703125" style="11" customWidth="1"/>
    <col min="6641" max="6641" width="9.140625" style="11" customWidth="1"/>
    <col min="6642" max="6643" width="3.85546875" style="11" customWidth="1"/>
    <col min="6644" max="6644" width="10.5703125" style="11" customWidth="1"/>
    <col min="6645" max="6645" width="3.85546875" style="11" customWidth="1"/>
    <col min="6646" max="6648" width="14.42578125" style="11" customWidth="1"/>
    <col min="6649" max="6649" width="4.140625" style="11" customWidth="1"/>
    <col min="6650" max="6650" width="15" style="11" customWidth="1"/>
    <col min="6651" max="6652" width="9.140625" style="11" customWidth="1"/>
    <col min="6653" max="6653" width="11.5703125" style="11" customWidth="1"/>
    <col min="6654" max="6654" width="18.140625" style="11" customWidth="1"/>
    <col min="6655" max="6655" width="13.140625" style="11" customWidth="1"/>
    <col min="6656" max="6656" width="12.28515625" style="11" customWidth="1"/>
    <col min="6657" max="6894" width="9.140625" style="11"/>
    <col min="6895" max="6895" width="1.42578125" style="11" customWidth="1"/>
    <col min="6896" max="6896" width="59.5703125" style="11" customWidth="1"/>
    <col min="6897" max="6897" width="9.140625" style="11" customWidth="1"/>
    <col min="6898" max="6899" width="3.85546875" style="11" customWidth="1"/>
    <col min="6900" max="6900" width="10.5703125" style="11" customWidth="1"/>
    <col min="6901" max="6901" width="3.85546875" style="11" customWidth="1"/>
    <col min="6902" max="6904" width="14.42578125" style="11" customWidth="1"/>
    <col min="6905" max="6905" width="4.140625" style="11" customWidth="1"/>
    <col min="6906" max="6906" width="15" style="11" customWidth="1"/>
    <col min="6907" max="6908" width="9.140625" style="11" customWidth="1"/>
    <col min="6909" max="6909" width="11.5703125" style="11" customWidth="1"/>
    <col min="6910" max="6910" width="18.140625" style="11" customWidth="1"/>
    <col min="6911" max="6911" width="13.140625" style="11" customWidth="1"/>
    <col min="6912" max="6912" width="12.28515625" style="11" customWidth="1"/>
    <col min="6913" max="7150" width="9.140625" style="11"/>
    <col min="7151" max="7151" width="1.42578125" style="11" customWidth="1"/>
    <col min="7152" max="7152" width="59.5703125" style="11" customWidth="1"/>
    <col min="7153" max="7153" width="9.140625" style="11" customWidth="1"/>
    <col min="7154" max="7155" width="3.85546875" style="11" customWidth="1"/>
    <col min="7156" max="7156" width="10.5703125" style="11" customWidth="1"/>
    <col min="7157" max="7157" width="3.85546875" style="11" customWidth="1"/>
    <col min="7158" max="7160" width="14.42578125" style="11" customWidth="1"/>
    <col min="7161" max="7161" width="4.140625" style="11" customWidth="1"/>
    <col min="7162" max="7162" width="15" style="11" customWidth="1"/>
    <col min="7163" max="7164" width="9.140625" style="11" customWidth="1"/>
    <col min="7165" max="7165" width="11.5703125" style="11" customWidth="1"/>
    <col min="7166" max="7166" width="18.140625" style="11" customWidth="1"/>
    <col min="7167" max="7167" width="13.140625" style="11" customWidth="1"/>
    <col min="7168" max="7168" width="12.28515625" style="11" customWidth="1"/>
    <col min="7169" max="7406" width="9.140625" style="11"/>
    <col min="7407" max="7407" width="1.42578125" style="11" customWidth="1"/>
    <col min="7408" max="7408" width="59.5703125" style="11" customWidth="1"/>
    <col min="7409" max="7409" width="9.140625" style="11" customWidth="1"/>
    <col min="7410" max="7411" width="3.85546875" style="11" customWidth="1"/>
    <col min="7412" max="7412" width="10.5703125" style="11" customWidth="1"/>
    <col min="7413" max="7413" width="3.85546875" style="11" customWidth="1"/>
    <col min="7414" max="7416" width="14.42578125" style="11" customWidth="1"/>
    <col min="7417" max="7417" width="4.140625" style="11" customWidth="1"/>
    <col min="7418" max="7418" width="15" style="11" customWidth="1"/>
    <col min="7419" max="7420" width="9.140625" style="11" customWidth="1"/>
    <col min="7421" max="7421" width="11.5703125" style="11" customWidth="1"/>
    <col min="7422" max="7422" width="18.140625" style="11" customWidth="1"/>
    <col min="7423" max="7423" width="13.140625" style="11" customWidth="1"/>
    <col min="7424" max="7424" width="12.28515625" style="11" customWidth="1"/>
    <col min="7425" max="7662" width="9.140625" style="11"/>
    <col min="7663" max="7663" width="1.42578125" style="11" customWidth="1"/>
    <col min="7664" max="7664" width="59.5703125" style="11" customWidth="1"/>
    <col min="7665" max="7665" width="9.140625" style="11" customWidth="1"/>
    <col min="7666" max="7667" width="3.85546875" style="11" customWidth="1"/>
    <col min="7668" max="7668" width="10.5703125" style="11" customWidth="1"/>
    <col min="7669" max="7669" width="3.85546875" style="11" customWidth="1"/>
    <col min="7670" max="7672" width="14.42578125" style="11" customWidth="1"/>
    <col min="7673" max="7673" width="4.140625" style="11" customWidth="1"/>
    <col min="7674" max="7674" width="15" style="11" customWidth="1"/>
    <col min="7675" max="7676" width="9.140625" style="11" customWidth="1"/>
    <col min="7677" max="7677" width="11.5703125" style="11" customWidth="1"/>
    <col min="7678" max="7678" width="18.140625" style="11" customWidth="1"/>
    <col min="7679" max="7679" width="13.140625" style="11" customWidth="1"/>
    <col min="7680" max="7680" width="12.28515625" style="11" customWidth="1"/>
    <col min="7681" max="7918" width="9.140625" style="11"/>
    <col min="7919" max="7919" width="1.42578125" style="11" customWidth="1"/>
    <col min="7920" max="7920" width="59.5703125" style="11" customWidth="1"/>
    <col min="7921" max="7921" width="9.140625" style="11" customWidth="1"/>
    <col min="7922" max="7923" width="3.85546875" style="11" customWidth="1"/>
    <col min="7924" max="7924" width="10.5703125" style="11" customWidth="1"/>
    <col min="7925" max="7925" width="3.85546875" style="11" customWidth="1"/>
    <col min="7926" max="7928" width="14.42578125" style="11" customWidth="1"/>
    <col min="7929" max="7929" width="4.140625" style="11" customWidth="1"/>
    <col min="7930" max="7930" width="15" style="11" customWidth="1"/>
    <col min="7931" max="7932" width="9.140625" style="11" customWidth="1"/>
    <col min="7933" max="7933" width="11.5703125" style="11" customWidth="1"/>
    <col min="7934" max="7934" width="18.140625" style="11" customWidth="1"/>
    <col min="7935" max="7935" width="13.140625" style="11" customWidth="1"/>
    <col min="7936" max="7936" width="12.28515625" style="11" customWidth="1"/>
    <col min="7937" max="8174" width="9.140625" style="11"/>
    <col min="8175" max="8175" width="1.42578125" style="11" customWidth="1"/>
    <col min="8176" max="8176" width="59.5703125" style="11" customWidth="1"/>
    <col min="8177" max="8177" width="9.140625" style="11" customWidth="1"/>
    <col min="8178" max="8179" width="3.85546875" style="11" customWidth="1"/>
    <col min="8180" max="8180" width="10.5703125" style="11" customWidth="1"/>
    <col min="8181" max="8181" width="3.85546875" style="11" customWidth="1"/>
    <col min="8182" max="8184" width="14.42578125" style="11" customWidth="1"/>
    <col min="8185" max="8185" width="4.140625" style="11" customWidth="1"/>
    <col min="8186" max="8186" width="15" style="11" customWidth="1"/>
    <col min="8187" max="8188" width="9.140625" style="11" customWidth="1"/>
    <col min="8189" max="8189" width="11.5703125" style="11" customWidth="1"/>
    <col min="8190" max="8190" width="18.140625" style="11" customWidth="1"/>
    <col min="8191" max="8191" width="13.140625" style="11" customWidth="1"/>
    <col min="8192" max="8192" width="12.28515625" style="11" customWidth="1"/>
    <col min="8193" max="8430" width="9.140625" style="11"/>
    <col min="8431" max="8431" width="1.42578125" style="11" customWidth="1"/>
    <col min="8432" max="8432" width="59.5703125" style="11" customWidth="1"/>
    <col min="8433" max="8433" width="9.140625" style="11" customWidth="1"/>
    <col min="8434" max="8435" width="3.85546875" style="11" customWidth="1"/>
    <col min="8436" max="8436" width="10.5703125" style="11" customWidth="1"/>
    <col min="8437" max="8437" width="3.85546875" style="11" customWidth="1"/>
    <col min="8438" max="8440" width="14.42578125" style="11" customWidth="1"/>
    <col min="8441" max="8441" width="4.140625" style="11" customWidth="1"/>
    <col min="8442" max="8442" width="15" style="11" customWidth="1"/>
    <col min="8443" max="8444" width="9.140625" style="11" customWidth="1"/>
    <col min="8445" max="8445" width="11.5703125" style="11" customWidth="1"/>
    <col min="8446" max="8446" width="18.140625" style="11" customWidth="1"/>
    <col min="8447" max="8447" width="13.140625" style="11" customWidth="1"/>
    <col min="8448" max="8448" width="12.28515625" style="11" customWidth="1"/>
    <col min="8449" max="8686" width="9.140625" style="11"/>
    <col min="8687" max="8687" width="1.42578125" style="11" customWidth="1"/>
    <col min="8688" max="8688" width="59.5703125" style="11" customWidth="1"/>
    <col min="8689" max="8689" width="9.140625" style="11" customWidth="1"/>
    <col min="8690" max="8691" width="3.85546875" style="11" customWidth="1"/>
    <col min="8692" max="8692" width="10.5703125" style="11" customWidth="1"/>
    <col min="8693" max="8693" width="3.85546875" style="11" customWidth="1"/>
    <col min="8694" max="8696" width="14.42578125" style="11" customWidth="1"/>
    <col min="8697" max="8697" width="4.140625" style="11" customWidth="1"/>
    <col min="8698" max="8698" width="15" style="11" customWidth="1"/>
    <col min="8699" max="8700" width="9.140625" style="11" customWidth="1"/>
    <col min="8701" max="8701" width="11.5703125" style="11" customWidth="1"/>
    <col min="8702" max="8702" width="18.140625" style="11" customWidth="1"/>
    <col min="8703" max="8703" width="13.140625" style="11" customWidth="1"/>
    <col min="8704" max="8704" width="12.28515625" style="11" customWidth="1"/>
    <col min="8705" max="8942" width="9.140625" style="11"/>
    <col min="8943" max="8943" width="1.42578125" style="11" customWidth="1"/>
    <col min="8944" max="8944" width="59.5703125" style="11" customWidth="1"/>
    <col min="8945" max="8945" width="9.140625" style="11" customWidth="1"/>
    <col min="8946" max="8947" width="3.85546875" style="11" customWidth="1"/>
    <col min="8948" max="8948" width="10.5703125" style="11" customWidth="1"/>
    <col min="8949" max="8949" width="3.85546875" style="11" customWidth="1"/>
    <col min="8950" max="8952" width="14.42578125" style="11" customWidth="1"/>
    <col min="8953" max="8953" width="4.140625" style="11" customWidth="1"/>
    <col min="8954" max="8954" width="15" style="11" customWidth="1"/>
    <col min="8955" max="8956" width="9.140625" style="11" customWidth="1"/>
    <col min="8957" max="8957" width="11.5703125" style="11" customWidth="1"/>
    <col min="8958" max="8958" width="18.140625" style="11" customWidth="1"/>
    <col min="8959" max="8959" width="13.140625" style="11" customWidth="1"/>
    <col min="8960" max="8960" width="12.28515625" style="11" customWidth="1"/>
    <col min="8961" max="9198" width="9.140625" style="11"/>
    <col min="9199" max="9199" width="1.42578125" style="11" customWidth="1"/>
    <col min="9200" max="9200" width="59.5703125" style="11" customWidth="1"/>
    <col min="9201" max="9201" width="9.140625" style="11" customWidth="1"/>
    <col min="9202" max="9203" width="3.85546875" style="11" customWidth="1"/>
    <col min="9204" max="9204" width="10.5703125" style="11" customWidth="1"/>
    <col min="9205" max="9205" width="3.85546875" style="11" customWidth="1"/>
    <col min="9206" max="9208" width="14.42578125" style="11" customWidth="1"/>
    <col min="9209" max="9209" width="4.140625" style="11" customWidth="1"/>
    <col min="9210" max="9210" width="15" style="11" customWidth="1"/>
    <col min="9211" max="9212" width="9.140625" style="11" customWidth="1"/>
    <col min="9213" max="9213" width="11.5703125" style="11" customWidth="1"/>
    <col min="9214" max="9214" width="18.140625" style="11" customWidth="1"/>
    <col min="9215" max="9215" width="13.140625" style="11" customWidth="1"/>
    <col min="9216" max="9216" width="12.28515625" style="11" customWidth="1"/>
    <col min="9217" max="9454" width="9.140625" style="11"/>
    <col min="9455" max="9455" width="1.42578125" style="11" customWidth="1"/>
    <col min="9456" max="9456" width="59.5703125" style="11" customWidth="1"/>
    <col min="9457" max="9457" width="9.140625" style="11" customWidth="1"/>
    <col min="9458" max="9459" width="3.85546875" style="11" customWidth="1"/>
    <col min="9460" max="9460" width="10.5703125" style="11" customWidth="1"/>
    <col min="9461" max="9461" width="3.85546875" style="11" customWidth="1"/>
    <col min="9462" max="9464" width="14.42578125" style="11" customWidth="1"/>
    <col min="9465" max="9465" width="4.140625" style="11" customWidth="1"/>
    <col min="9466" max="9466" width="15" style="11" customWidth="1"/>
    <col min="9467" max="9468" width="9.140625" style="11" customWidth="1"/>
    <col min="9469" max="9469" width="11.5703125" style="11" customWidth="1"/>
    <col min="9470" max="9470" width="18.140625" style="11" customWidth="1"/>
    <col min="9471" max="9471" width="13.140625" style="11" customWidth="1"/>
    <col min="9472" max="9472" width="12.28515625" style="11" customWidth="1"/>
    <col min="9473" max="9710" width="9.140625" style="11"/>
    <col min="9711" max="9711" width="1.42578125" style="11" customWidth="1"/>
    <col min="9712" max="9712" width="59.5703125" style="11" customWidth="1"/>
    <col min="9713" max="9713" width="9.140625" style="11" customWidth="1"/>
    <col min="9714" max="9715" width="3.85546875" style="11" customWidth="1"/>
    <col min="9716" max="9716" width="10.5703125" style="11" customWidth="1"/>
    <col min="9717" max="9717" width="3.85546875" style="11" customWidth="1"/>
    <col min="9718" max="9720" width="14.42578125" style="11" customWidth="1"/>
    <col min="9721" max="9721" width="4.140625" style="11" customWidth="1"/>
    <col min="9722" max="9722" width="15" style="11" customWidth="1"/>
    <col min="9723" max="9724" width="9.140625" style="11" customWidth="1"/>
    <col min="9725" max="9725" width="11.5703125" style="11" customWidth="1"/>
    <col min="9726" max="9726" width="18.140625" style="11" customWidth="1"/>
    <col min="9727" max="9727" width="13.140625" style="11" customWidth="1"/>
    <col min="9728" max="9728" width="12.28515625" style="11" customWidth="1"/>
    <col min="9729" max="9966" width="9.140625" style="11"/>
    <col min="9967" max="9967" width="1.42578125" style="11" customWidth="1"/>
    <col min="9968" max="9968" width="59.5703125" style="11" customWidth="1"/>
    <col min="9969" max="9969" width="9.140625" style="11" customWidth="1"/>
    <col min="9970" max="9971" width="3.85546875" style="11" customWidth="1"/>
    <col min="9972" max="9972" width="10.5703125" style="11" customWidth="1"/>
    <col min="9973" max="9973" width="3.85546875" style="11" customWidth="1"/>
    <col min="9974" max="9976" width="14.42578125" style="11" customWidth="1"/>
    <col min="9977" max="9977" width="4.140625" style="11" customWidth="1"/>
    <col min="9978" max="9978" width="15" style="11" customWidth="1"/>
    <col min="9979" max="9980" width="9.140625" style="11" customWidth="1"/>
    <col min="9981" max="9981" width="11.5703125" style="11" customWidth="1"/>
    <col min="9982" max="9982" width="18.140625" style="11" customWidth="1"/>
    <col min="9983" max="9983" width="13.140625" style="11" customWidth="1"/>
    <col min="9984" max="9984" width="12.28515625" style="11" customWidth="1"/>
    <col min="9985" max="10222" width="9.140625" style="11"/>
    <col min="10223" max="10223" width="1.42578125" style="11" customWidth="1"/>
    <col min="10224" max="10224" width="59.5703125" style="11" customWidth="1"/>
    <col min="10225" max="10225" width="9.140625" style="11" customWidth="1"/>
    <col min="10226" max="10227" width="3.85546875" style="11" customWidth="1"/>
    <col min="10228" max="10228" width="10.5703125" style="11" customWidth="1"/>
    <col min="10229" max="10229" width="3.85546875" style="11" customWidth="1"/>
    <col min="10230" max="10232" width="14.42578125" style="11" customWidth="1"/>
    <col min="10233" max="10233" width="4.140625" style="11" customWidth="1"/>
    <col min="10234" max="10234" width="15" style="11" customWidth="1"/>
    <col min="10235" max="10236" width="9.140625" style="11" customWidth="1"/>
    <col min="10237" max="10237" width="11.5703125" style="11" customWidth="1"/>
    <col min="10238" max="10238" width="18.140625" style="11" customWidth="1"/>
    <col min="10239" max="10239" width="13.140625" style="11" customWidth="1"/>
    <col min="10240" max="10240" width="12.28515625" style="11" customWidth="1"/>
    <col min="10241" max="10478" width="9.140625" style="11"/>
    <col min="10479" max="10479" width="1.42578125" style="11" customWidth="1"/>
    <col min="10480" max="10480" width="59.5703125" style="11" customWidth="1"/>
    <col min="10481" max="10481" width="9.140625" style="11" customWidth="1"/>
    <col min="10482" max="10483" width="3.85546875" style="11" customWidth="1"/>
    <col min="10484" max="10484" width="10.5703125" style="11" customWidth="1"/>
    <col min="10485" max="10485" width="3.85546875" style="11" customWidth="1"/>
    <col min="10486" max="10488" width="14.42578125" style="11" customWidth="1"/>
    <col min="10489" max="10489" width="4.140625" style="11" customWidth="1"/>
    <col min="10490" max="10490" width="15" style="11" customWidth="1"/>
    <col min="10491" max="10492" width="9.140625" style="11" customWidth="1"/>
    <col min="10493" max="10493" width="11.5703125" style="11" customWidth="1"/>
    <col min="10494" max="10494" width="18.140625" style="11" customWidth="1"/>
    <col min="10495" max="10495" width="13.140625" style="11" customWidth="1"/>
    <col min="10496" max="10496" width="12.28515625" style="11" customWidth="1"/>
    <col min="10497" max="10734" width="9.140625" style="11"/>
    <col min="10735" max="10735" width="1.42578125" style="11" customWidth="1"/>
    <col min="10736" max="10736" width="59.5703125" style="11" customWidth="1"/>
    <col min="10737" max="10737" width="9.140625" style="11" customWidth="1"/>
    <col min="10738" max="10739" width="3.85546875" style="11" customWidth="1"/>
    <col min="10740" max="10740" width="10.5703125" style="11" customWidth="1"/>
    <col min="10741" max="10741" width="3.85546875" style="11" customWidth="1"/>
    <col min="10742" max="10744" width="14.42578125" style="11" customWidth="1"/>
    <col min="10745" max="10745" width="4.140625" style="11" customWidth="1"/>
    <col min="10746" max="10746" width="15" style="11" customWidth="1"/>
    <col min="10747" max="10748" width="9.140625" style="11" customWidth="1"/>
    <col min="10749" max="10749" width="11.5703125" style="11" customWidth="1"/>
    <col min="10750" max="10750" width="18.140625" style="11" customWidth="1"/>
    <col min="10751" max="10751" width="13.140625" style="11" customWidth="1"/>
    <col min="10752" max="10752" width="12.28515625" style="11" customWidth="1"/>
    <col min="10753" max="10990" width="9.140625" style="11"/>
    <col min="10991" max="10991" width="1.42578125" style="11" customWidth="1"/>
    <col min="10992" max="10992" width="59.5703125" style="11" customWidth="1"/>
    <col min="10993" max="10993" width="9.140625" style="11" customWidth="1"/>
    <col min="10994" max="10995" width="3.85546875" style="11" customWidth="1"/>
    <col min="10996" max="10996" width="10.5703125" style="11" customWidth="1"/>
    <col min="10997" max="10997" width="3.85546875" style="11" customWidth="1"/>
    <col min="10998" max="11000" width="14.42578125" style="11" customWidth="1"/>
    <col min="11001" max="11001" width="4.140625" style="11" customWidth="1"/>
    <col min="11002" max="11002" width="15" style="11" customWidth="1"/>
    <col min="11003" max="11004" width="9.140625" style="11" customWidth="1"/>
    <col min="11005" max="11005" width="11.5703125" style="11" customWidth="1"/>
    <col min="11006" max="11006" width="18.140625" style="11" customWidth="1"/>
    <col min="11007" max="11007" width="13.140625" style="11" customWidth="1"/>
    <col min="11008" max="11008" width="12.28515625" style="11" customWidth="1"/>
    <col min="11009" max="11246" width="9.140625" style="11"/>
    <col min="11247" max="11247" width="1.42578125" style="11" customWidth="1"/>
    <col min="11248" max="11248" width="59.5703125" style="11" customWidth="1"/>
    <col min="11249" max="11249" width="9.140625" style="11" customWidth="1"/>
    <col min="11250" max="11251" width="3.85546875" style="11" customWidth="1"/>
    <col min="11252" max="11252" width="10.5703125" style="11" customWidth="1"/>
    <col min="11253" max="11253" width="3.85546875" style="11" customWidth="1"/>
    <col min="11254" max="11256" width="14.42578125" style="11" customWidth="1"/>
    <col min="11257" max="11257" width="4.140625" style="11" customWidth="1"/>
    <col min="11258" max="11258" width="15" style="11" customWidth="1"/>
    <col min="11259" max="11260" width="9.140625" style="11" customWidth="1"/>
    <col min="11261" max="11261" width="11.5703125" style="11" customWidth="1"/>
    <col min="11262" max="11262" width="18.140625" style="11" customWidth="1"/>
    <col min="11263" max="11263" width="13.140625" style="11" customWidth="1"/>
    <col min="11264" max="11264" width="12.28515625" style="11" customWidth="1"/>
    <col min="11265" max="11502" width="9.140625" style="11"/>
    <col min="11503" max="11503" width="1.42578125" style="11" customWidth="1"/>
    <col min="11504" max="11504" width="59.5703125" style="11" customWidth="1"/>
    <col min="11505" max="11505" width="9.140625" style="11" customWidth="1"/>
    <col min="11506" max="11507" width="3.85546875" style="11" customWidth="1"/>
    <col min="11508" max="11508" width="10.5703125" style="11" customWidth="1"/>
    <col min="11509" max="11509" width="3.85546875" style="11" customWidth="1"/>
    <col min="11510" max="11512" width="14.42578125" style="11" customWidth="1"/>
    <col min="11513" max="11513" width="4.140625" style="11" customWidth="1"/>
    <col min="11514" max="11514" width="15" style="11" customWidth="1"/>
    <col min="11515" max="11516" width="9.140625" style="11" customWidth="1"/>
    <col min="11517" max="11517" width="11.5703125" style="11" customWidth="1"/>
    <col min="11518" max="11518" width="18.140625" style="11" customWidth="1"/>
    <col min="11519" max="11519" width="13.140625" style="11" customWidth="1"/>
    <col min="11520" max="11520" width="12.28515625" style="11" customWidth="1"/>
    <col min="11521" max="11758" width="9.140625" style="11"/>
    <col min="11759" max="11759" width="1.42578125" style="11" customWidth="1"/>
    <col min="11760" max="11760" width="59.5703125" style="11" customWidth="1"/>
    <col min="11761" max="11761" width="9.140625" style="11" customWidth="1"/>
    <col min="11762" max="11763" width="3.85546875" style="11" customWidth="1"/>
    <col min="11764" max="11764" width="10.5703125" style="11" customWidth="1"/>
    <col min="11765" max="11765" width="3.85546875" style="11" customWidth="1"/>
    <col min="11766" max="11768" width="14.42578125" style="11" customWidth="1"/>
    <col min="11769" max="11769" width="4.140625" style="11" customWidth="1"/>
    <col min="11770" max="11770" width="15" style="11" customWidth="1"/>
    <col min="11771" max="11772" width="9.140625" style="11" customWidth="1"/>
    <col min="11773" max="11773" width="11.5703125" style="11" customWidth="1"/>
    <col min="11774" max="11774" width="18.140625" style="11" customWidth="1"/>
    <col min="11775" max="11775" width="13.140625" style="11" customWidth="1"/>
    <col min="11776" max="11776" width="12.28515625" style="11" customWidth="1"/>
    <col min="11777" max="12014" width="9.140625" style="11"/>
    <col min="12015" max="12015" width="1.42578125" style="11" customWidth="1"/>
    <col min="12016" max="12016" width="59.5703125" style="11" customWidth="1"/>
    <col min="12017" max="12017" width="9.140625" style="11" customWidth="1"/>
    <col min="12018" max="12019" width="3.85546875" style="11" customWidth="1"/>
    <col min="12020" max="12020" width="10.5703125" style="11" customWidth="1"/>
    <col min="12021" max="12021" width="3.85546875" style="11" customWidth="1"/>
    <col min="12022" max="12024" width="14.42578125" style="11" customWidth="1"/>
    <col min="12025" max="12025" width="4.140625" style="11" customWidth="1"/>
    <col min="12026" max="12026" width="15" style="11" customWidth="1"/>
    <col min="12027" max="12028" width="9.140625" style="11" customWidth="1"/>
    <col min="12029" max="12029" width="11.5703125" style="11" customWidth="1"/>
    <col min="12030" max="12030" width="18.140625" style="11" customWidth="1"/>
    <col min="12031" max="12031" width="13.140625" style="11" customWidth="1"/>
    <col min="12032" max="12032" width="12.28515625" style="11" customWidth="1"/>
    <col min="12033" max="12270" width="9.140625" style="11"/>
    <col min="12271" max="12271" width="1.42578125" style="11" customWidth="1"/>
    <col min="12272" max="12272" width="59.5703125" style="11" customWidth="1"/>
    <col min="12273" max="12273" width="9.140625" style="11" customWidth="1"/>
    <col min="12274" max="12275" width="3.85546875" style="11" customWidth="1"/>
    <col min="12276" max="12276" width="10.5703125" style="11" customWidth="1"/>
    <col min="12277" max="12277" width="3.85546875" style="11" customWidth="1"/>
    <col min="12278" max="12280" width="14.42578125" style="11" customWidth="1"/>
    <col min="12281" max="12281" width="4.140625" style="11" customWidth="1"/>
    <col min="12282" max="12282" width="15" style="11" customWidth="1"/>
    <col min="12283" max="12284" width="9.140625" style="11" customWidth="1"/>
    <col min="12285" max="12285" width="11.5703125" style="11" customWidth="1"/>
    <col min="12286" max="12286" width="18.140625" style="11" customWidth="1"/>
    <col min="12287" max="12287" width="13.140625" style="11" customWidth="1"/>
    <col min="12288" max="12288" width="12.28515625" style="11" customWidth="1"/>
    <col min="12289" max="12526" width="9.140625" style="11"/>
    <col min="12527" max="12527" width="1.42578125" style="11" customWidth="1"/>
    <col min="12528" max="12528" width="59.5703125" style="11" customWidth="1"/>
    <col min="12529" max="12529" width="9.140625" style="11" customWidth="1"/>
    <col min="12530" max="12531" width="3.85546875" style="11" customWidth="1"/>
    <col min="12532" max="12532" width="10.5703125" style="11" customWidth="1"/>
    <col min="12533" max="12533" width="3.85546875" style="11" customWidth="1"/>
    <col min="12534" max="12536" width="14.42578125" style="11" customWidth="1"/>
    <col min="12537" max="12537" width="4.140625" style="11" customWidth="1"/>
    <col min="12538" max="12538" width="15" style="11" customWidth="1"/>
    <col min="12539" max="12540" width="9.140625" style="11" customWidth="1"/>
    <col min="12541" max="12541" width="11.5703125" style="11" customWidth="1"/>
    <col min="12542" max="12542" width="18.140625" style="11" customWidth="1"/>
    <col min="12543" max="12543" width="13.140625" style="11" customWidth="1"/>
    <col min="12544" max="12544" width="12.28515625" style="11" customWidth="1"/>
    <col min="12545" max="12782" width="9.140625" style="11"/>
    <col min="12783" max="12783" width="1.42578125" style="11" customWidth="1"/>
    <col min="12784" max="12784" width="59.5703125" style="11" customWidth="1"/>
    <col min="12785" max="12785" width="9.140625" style="11" customWidth="1"/>
    <col min="12786" max="12787" width="3.85546875" style="11" customWidth="1"/>
    <col min="12788" max="12788" width="10.5703125" style="11" customWidth="1"/>
    <col min="12789" max="12789" width="3.85546875" style="11" customWidth="1"/>
    <col min="12790" max="12792" width="14.42578125" style="11" customWidth="1"/>
    <col min="12793" max="12793" width="4.140625" style="11" customWidth="1"/>
    <col min="12794" max="12794" width="15" style="11" customWidth="1"/>
    <col min="12795" max="12796" width="9.140625" style="11" customWidth="1"/>
    <col min="12797" max="12797" width="11.5703125" style="11" customWidth="1"/>
    <col min="12798" max="12798" width="18.140625" style="11" customWidth="1"/>
    <col min="12799" max="12799" width="13.140625" style="11" customWidth="1"/>
    <col min="12800" max="12800" width="12.28515625" style="11" customWidth="1"/>
    <col min="12801" max="13038" width="9.140625" style="11"/>
    <col min="13039" max="13039" width="1.42578125" style="11" customWidth="1"/>
    <col min="13040" max="13040" width="59.5703125" style="11" customWidth="1"/>
    <col min="13041" max="13041" width="9.140625" style="11" customWidth="1"/>
    <col min="13042" max="13043" width="3.85546875" style="11" customWidth="1"/>
    <col min="13044" max="13044" width="10.5703125" style="11" customWidth="1"/>
    <col min="13045" max="13045" width="3.85546875" style="11" customWidth="1"/>
    <col min="13046" max="13048" width="14.42578125" style="11" customWidth="1"/>
    <col min="13049" max="13049" width="4.140625" style="11" customWidth="1"/>
    <col min="13050" max="13050" width="15" style="11" customWidth="1"/>
    <col min="13051" max="13052" width="9.140625" style="11" customWidth="1"/>
    <col min="13053" max="13053" width="11.5703125" style="11" customWidth="1"/>
    <col min="13054" max="13054" width="18.140625" style="11" customWidth="1"/>
    <col min="13055" max="13055" width="13.140625" style="11" customWidth="1"/>
    <col min="13056" max="13056" width="12.28515625" style="11" customWidth="1"/>
    <col min="13057" max="13294" width="9.140625" style="11"/>
    <col min="13295" max="13295" width="1.42578125" style="11" customWidth="1"/>
    <col min="13296" max="13296" width="59.5703125" style="11" customWidth="1"/>
    <col min="13297" max="13297" width="9.140625" style="11" customWidth="1"/>
    <col min="13298" max="13299" width="3.85546875" style="11" customWidth="1"/>
    <col min="13300" max="13300" width="10.5703125" style="11" customWidth="1"/>
    <col min="13301" max="13301" width="3.85546875" style="11" customWidth="1"/>
    <col min="13302" max="13304" width="14.42578125" style="11" customWidth="1"/>
    <col min="13305" max="13305" width="4.140625" style="11" customWidth="1"/>
    <col min="13306" max="13306" width="15" style="11" customWidth="1"/>
    <col min="13307" max="13308" width="9.140625" style="11" customWidth="1"/>
    <col min="13309" max="13309" width="11.5703125" style="11" customWidth="1"/>
    <col min="13310" max="13310" width="18.140625" style="11" customWidth="1"/>
    <col min="13311" max="13311" width="13.140625" style="11" customWidth="1"/>
    <col min="13312" max="13312" width="12.28515625" style="11" customWidth="1"/>
    <col min="13313" max="13550" width="9.140625" style="11"/>
    <col min="13551" max="13551" width="1.42578125" style="11" customWidth="1"/>
    <col min="13552" max="13552" width="59.5703125" style="11" customWidth="1"/>
    <col min="13553" max="13553" width="9.140625" style="11" customWidth="1"/>
    <col min="13554" max="13555" width="3.85546875" style="11" customWidth="1"/>
    <col min="13556" max="13556" width="10.5703125" style="11" customWidth="1"/>
    <col min="13557" max="13557" width="3.85546875" style="11" customWidth="1"/>
    <col min="13558" max="13560" width="14.42578125" style="11" customWidth="1"/>
    <col min="13561" max="13561" width="4.140625" style="11" customWidth="1"/>
    <col min="13562" max="13562" width="15" style="11" customWidth="1"/>
    <col min="13563" max="13564" width="9.140625" style="11" customWidth="1"/>
    <col min="13565" max="13565" width="11.5703125" style="11" customWidth="1"/>
    <col min="13566" max="13566" width="18.140625" style="11" customWidth="1"/>
    <col min="13567" max="13567" width="13.140625" style="11" customWidth="1"/>
    <col min="13568" max="13568" width="12.28515625" style="11" customWidth="1"/>
    <col min="13569" max="13806" width="9.140625" style="11"/>
    <col min="13807" max="13807" width="1.42578125" style="11" customWidth="1"/>
    <col min="13808" max="13808" width="59.5703125" style="11" customWidth="1"/>
    <col min="13809" max="13809" width="9.140625" style="11" customWidth="1"/>
    <col min="13810" max="13811" width="3.85546875" style="11" customWidth="1"/>
    <col min="13812" max="13812" width="10.5703125" style="11" customWidth="1"/>
    <col min="13813" max="13813" width="3.85546875" style="11" customWidth="1"/>
    <col min="13814" max="13816" width="14.42578125" style="11" customWidth="1"/>
    <col min="13817" max="13817" width="4.140625" style="11" customWidth="1"/>
    <col min="13818" max="13818" width="15" style="11" customWidth="1"/>
    <col min="13819" max="13820" width="9.140625" style="11" customWidth="1"/>
    <col min="13821" max="13821" width="11.5703125" style="11" customWidth="1"/>
    <col min="13822" max="13822" width="18.140625" style="11" customWidth="1"/>
    <col min="13823" max="13823" width="13.140625" style="11" customWidth="1"/>
    <col min="13824" max="13824" width="12.28515625" style="11" customWidth="1"/>
    <col min="13825" max="14062" width="9.140625" style="11"/>
    <col min="14063" max="14063" width="1.42578125" style="11" customWidth="1"/>
    <col min="14064" max="14064" width="59.5703125" style="11" customWidth="1"/>
    <col min="14065" max="14065" width="9.140625" style="11" customWidth="1"/>
    <col min="14066" max="14067" width="3.85546875" style="11" customWidth="1"/>
    <col min="14068" max="14068" width="10.5703125" style="11" customWidth="1"/>
    <col min="14069" max="14069" width="3.85546875" style="11" customWidth="1"/>
    <col min="14070" max="14072" width="14.42578125" style="11" customWidth="1"/>
    <col min="14073" max="14073" width="4.140625" style="11" customWidth="1"/>
    <col min="14074" max="14074" width="15" style="11" customWidth="1"/>
    <col min="14075" max="14076" width="9.140625" style="11" customWidth="1"/>
    <col min="14077" max="14077" width="11.5703125" style="11" customWidth="1"/>
    <col min="14078" max="14078" width="18.140625" style="11" customWidth="1"/>
    <col min="14079" max="14079" width="13.140625" style="11" customWidth="1"/>
    <col min="14080" max="14080" width="12.28515625" style="11" customWidth="1"/>
    <col min="14081" max="14318" width="9.140625" style="11"/>
    <col min="14319" max="14319" width="1.42578125" style="11" customWidth="1"/>
    <col min="14320" max="14320" width="59.5703125" style="11" customWidth="1"/>
    <col min="14321" max="14321" width="9.140625" style="11" customWidth="1"/>
    <col min="14322" max="14323" width="3.85546875" style="11" customWidth="1"/>
    <col min="14324" max="14324" width="10.5703125" style="11" customWidth="1"/>
    <col min="14325" max="14325" width="3.85546875" style="11" customWidth="1"/>
    <col min="14326" max="14328" width="14.42578125" style="11" customWidth="1"/>
    <col min="14329" max="14329" width="4.140625" style="11" customWidth="1"/>
    <col min="14330" max="14330" width="15" style="11" customWidth="1"/>
    <col min="14331" max="14332" width="9.140625" style="11" customWidth="1"/>
    <col min="14333" max="14333" width="11.5703125" style="11" customWidth="1"/>
    <col min="14334" max="14334" width="18.140625" style="11" customWidth="1"/>
    <col min="14335" max="14335" width="13.140625" style="11" customWidth="1"/>
    <col min="14336" max="14336" width="12.28515625" style="11" customWidth="1"/>
    <col min="14337" max="14574" width="9.140625" style="11"/>
    <col min="14575" max="14575" width="1.42578125" style="11" customWidth="1"/>
    <col min="14576" max="14576" width="59.5703125" style="11" customWidth="1"/>
    <col min="14577" max="14577" width="9.140625" style="11" customWidth="1"/>
    <col min="14578" max="14579" width="3.85546875" style="11" customWidth="1"/>
    <col min="14580" max="14580" width="10.5703125" style="11" customWidth="1"/>
    <col min="14581" max="14581" width="3.85546875" style="11" customWidth="1"/>
    <col min="14582" max="14584" width="14.42578125" style="11" customWidth="1"/>
    <col min="14585" max="14585" width="4.140625" style="11" customWidth="1"/>
    <col min="14586" max="14586" width="15" style="11" customWidth="1"/>
    <col min="14587" max="14588" width="9.140625" style="11" customWidth="1"/>
    <col min="14589" max="14589" width="11.5703125" style="11" customWidth="1"/>
    <col min="14590" max="14590" width="18.140625" style="11" customWidth="1"/>
    <col min="14591" max="14591" width="13.140625" style="11" customWidth="1"/>
    <col min="14592" max="14592" width="12.28515625" style="11" customWidth="1"/>
    <col min="14593" max="14830" width="9.140625" style="11"/>
    <col min="14831" max="14831" width="1.42578125" style="11" customWidth="1"/>
    <col min="14832" max="14832" width="59.5703125" style="11" customWidth="1"/>
    <col min="14833" max="14833" width="9.140625" style="11" customWidth="1"/>
    <col min="14834" max="14835" width="3.85546875" style="11" customWidth="1"/>
    <col min="14836" max="14836" width="10.5703125" style="11" customWidth="1"/>
    <col min="14837" max="14837" width="3.85546875" style="11" customWidth="1"/>
    <col min="14838" max="14840" width="14.42578125" style="11" customWidth="1"/>
    <col min="14841" max="14841" width="4.140625" style="11" customWidth="1"/>
    <col min="14842" max="14842" width="15" style="11" customWidth="1"/>
    <col min="14843" max="14844" width="9.140625" style="11" customWidth="1"/>
    <col min="14845" max="14845" width="11.5703125" style="11" customWidth="1"/>
    <col min="14846" max="14846" width="18.140625" style="11" customWidth="1"/>
    <col min="14847" max="14847" width="13.140625" style="11" customWidth="1"/>
    <col min="14848" max="14848" width="12.28515625" style="11" customWidth="1"/>
    <col min="14849" max="15086" width="9.140625" style="11"/>
    <col min="15087" max="15087" width="1.42578125" style="11" customWidth="1"/>
    <col min="15088" max="15088" width="59.5703125" style="11" customWidth="1"/>
    <col min="15089" max="15089" width="9.140625" style="11" customWidth="1"/>
    <col min="15090" max="15091" width="3.85546875" style="11" customWidth="1"/>
    <col min="15092" max="15092" width="10.5703125" style="11" customWidth="1"/>
    <col min="15093" max="15093" width="3.85546875" style="11" customWidth="1"/>
    <col min="15094" max="15096" width="14.42578125" style="11" customWidth="1"/>
    <col min="15097" max="15097" width="4.140625" style="11" customWidth="1"/>
    <col min="15098" max="15098" width="15" style="11" customWidth="1"/>
    <col min="15099" max="15100" width="9.140625" style="11" customWidth="1"/>
    <col min="15101" max="15101" width="11.5703125" style="11" customWidth="1"/>
    <col min="15102" max="15102" width="18.140625" style="11" customWidth="1"/>
    <col min="15103" max="15103" width="13.140625" style="11" customWidth="1"/>
    <col min="15104" max="15104" width="12.28515625" style="11" customWidth="1"/>
    <col min="15105" max="15342" width="9.140625" style="11"/>
    <col min="15343" max="15343" width="1.42578125" style="11" customWidth="1"/>
    <col min="15344" max="15344" width="59.5703125" style="11" customWidth="1"/>
    <col min="15345" max="15345" width="9.140625" style="11" customWidth="1"/>
    <col min="15346" max="15347" width="3.85546875" style="11" customWidth="1"/>
    <col min="15348" max="15348" width="10.5703125" style="11" customWidth="1"/>
    <col min="15349" max="15349" width="3.85546875" style="11" customWidth="1"/>
    <col min="15350" max="15352" width="14.42578125" style="11" customWidth="1"/>
    <col min="15353" max="15353" width="4.140625" style="11" customWidth="1"/>
    <col min="15354" max="15354" width="15" style="11" customWidth="1"/>
    <col min="15355" max="15356" width="9.140625" style="11" customWidth="1"/>
    <col min="15357" max="15357" width="11.5703125" style="11" customWidth="1"/>
    <col min="15358" max="15358" width="18.140625" style="11" customWidth="1"/>
    <col min="15359" max="15359" width="13.140625" style="11" customWidth="1"/>
    <col min="15360" max="15360" width="12.28515625" style="11" customWidth="1"/>
    <col min="15361" max="15598" width="9.140625" style="11"/>
    <col min="15599" max="15599" width="1.42578125" style="11" customWidth="1"/>
    <col min="15600" max="15600" width="59.5703125" style="11" customWidth="1"/>
    <col min="15601" max="15601" width="9.140625" style="11" customWidth="1"/>
    <col min="15602" max="15603" width="3.85546875" style="11" customWidth="1"/>
    <col min="15604" max="15604" width="10.5703125" style="11" customWidth="1"/>
    <col min="15605" max="15605" width="3.85546875" style="11" customWidth="1"/>
    <col min="15606" max="15608" width="14.42578125" style="11" customWidth="1"/>
    <col min="15609" max="15609" width="4.140625" style="11" customWidth="1"/>
    <col min="15610" max="15610" width="15" style="11" customWidth="1"/>
    <col min="15611" max="15612" width="9.140625" style="11" customWidth="1"/>
    <col min="15613" max="15613" width="11.5703125" style="11" customWidth="1"/>
    <col min="15614" max="15614" width="18.140625" style="11" customWidth="1"/>
    <col min="15615" max="15615" width="13.140625" style="11" customWidth="1"/>
    <col min="15616" max="15616" width="12.28515625" style="11" customWidth="1"/>
    <col min="15617" max="15854" width="9.140625" style="11"/>
    <col min="15855" max="15855" width="1.42578125" style="11" customWidth="1"/>
    <col min="15856" max="15856" width="59.5703125" style="11" customWidth="1"/>
    <col min="15857" max="15857" width="9.140625" style="11" customWidth="1"/>
    <col min="15858" max="15859" width="3.85546875" style="11" customWidth="1"/>
    <col min="15860" max="15860" width="10.5703125" style="11" customWidth="1"/>
    <col min="15861" max="15861" width="3.85546875" style="11" customWidth="1"/>
    <col min="15862" max="15864" width="14.42578125" style="11" customWidth="1"/>
    <col min="15865" max="15865" width="4.140625" style="11" customWidth="1"/>
    <col min="15866" max="15866" width="15" style="11" customWidth="1"/>
    <col min="15867" max="15868" width="9.140625" style="11" customWidth="1"/>
    <col min="15869" max="15869" width="11.5703125" style="11" customWidth="1"/>
    <col min="15870" max="15870" width="18.140625" style="11" customWidth="1"/>
    <col min="15871" max="15871" width="13.140625" style="11" customWidth="1"/>
    <col min="15872" max="15872" width="12.28515625" style="11" customWidth="1"/>
    <col min="15873" max="16110" width="9.140625" style="11"/>
    <col min="16111" max="16111" width="1.42578125" style="11" customWidth="1"/>
    <col min="16112" max="16112" width="59.5703125" style="11" customWidth="1"/>
    <col min="16113" max="16113" width="9.140625" style="11" customWidth="1"/>
    <col min="16114" max="16115" width="3.85546875" style="11" customWidth="1"/>
    <col min="16116" max="16116" width="10.5703125" style="11" customWidth="1"/>
    <col min="16117" max="16117" width="3.85546875" style="11" customWidth="1"/>
    <col min="16118" max="16120" width="14.42578125" style="11" customWidth="1"/>
    <col min="16121" max="16121" width="4.140625" style="11" customWidth="1"/>
    <col min="16122" max="16122" width="15" style="11" customWidth="1"/>
    <col min="16123" max="16124" width="9.140625" style="11" customWidth="1"/>
    <col min="16125" max="16125" width="11.5703125" style="11" customWidth="1"/>
    <col min="16126" max="16126" width="18.140625" style="11" customWidth="1"/>
    <col min="16127" max="16127" width="13.140625" style="11" customWidth="1"/>
    <col min="16128" max="16128" width="12.28515625" style="11" customWidth="1"/>
    <col min="16129" max="16384" width="9.140625" style="11"/>
  </cols>
  <sheetData>
    <row r="1" spans="1:124" ht="15.75" hidden="1" customHeight="1" x14ac:dyDescent="0.25">
      <c r="A1" s="153"/>
      <c r="E1" s="32"/>
      <c r="F1" s="32"/>
      <c r="G1" s="32"/>
      <c r="H1" s="249"/>
      <c r="I1" s="32"/>
      <c r="J1" s="32"/>
      <c r="K1" s="32"/>
      <c r="L1" s="32"/>
      <c r="M1" s="32"/>
      <c r="N1" s="32"/>
      <c r="O1" s="32"/>
      <c r="P1" s="32"/>
      <c r="Q1" s="32"/>
      <c r="R1" s="32"/>
      <c r="S1" s="32"/>
      <c r="T1" s="32"/>
      <c r="U1" s="32"/>
      <c r="V1" s="32"/>
      <c r="W1" s="32"/>
      <c r="X1" s="32"/>
      <c r="Y1" s="32"/>
      <c r="Z1" s="32"/>
      <c r="AA1" s="32"/>
      <c r="AB1" s="308" t="s">
        <v>290</v>
      </c>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08"/>
      <c r="BE1" s="308"/>
      <c r="BF1" s="308"/>
      <c r="BG1" s="308"/>
      <c r="BH1" s="308"/>
      <c r="BI1" s="308"/>
      <c r="BJ1" s="308"/>
      <c r="BK1" s="308"/>
      <c r="BL1" s="308"/>
      <c r="BM1" s="308"/>
      <c r="BN1" s="308"/>
      <c r="BO1" s="308"/>
      <c r="BP1" s="308"/>
      <c r="BQ1" s="308"/>
      <c r="BR1" s="308"/>
      <c r="BS1" s="11"/>
      <c r="BT1" s="11"/>
      <c r="BU1" s="11"/>
      <c r="BV1" s="11"/>
      <c r="BW1" s="11"/>
      <c r="BX1" s="11"/>
      <c r="BY1" s="11"/>
      <c r="BZ1" s="11"/>
      <c r="CD1" s="11"/>
      <c r="CE1" s="11"/>
      <c r="CF1" s="11"/>
      <c r="CG1" s="11"/>
      <c r="CH1" s="11"/>
      <c r="CQ1" s="11"/>
      <c r="CR1" s="11"/>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row>
    <row r="2" spans="1:124" ht="19.5" hidden="1" customHeight="1" x14ac:dyDescent="0.25">
      <c r="A2" s="2"/>
      <c r="E2" s="32"/>
      <c r="F2" s="14"/>
      <c r="G2" s="14"/>
      <c r="H2" s="249"/>
      <c r="I2" s="14"/>
      <c r="J2" s="14"/>
      <c r="K2" s="14"/>
      <c r="L2" s="14"/>
      <c r="M2" s="14"/>
      <c r="N2" s="14"/>
      <c r="O2" s="14"/>
      <c r="P2" s="14"/>
      <c r="Q2" s="14"/>
      <c r="R2" s="14"/>
      <c r="S2" s="14"/>
      <c r="T2" s="14"/>
      <c r="U2" s="14"/>
      <c r="V2" s="14"/>
      <c r="W2" s="14"/>
      <c r="X2" s="14"/>
      <c r="Y2" s="14"/>
      <c r="Z2" s="14"/>
      <c r="AA2" s="14"/>
      <c r="AB2" s="308" t="s">
        <v>352</v>
      </c>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c r="BE2" s="308"/>
      <c r="BF2" s="308"/>
      <c r="BG2" s="308"/>
      <c r="BH2" s="308"/>
      <c r="BI2" s="308"/>
      <c r="BJ2" s="308"/>
      <c r="BK2" s="308"/>
      <c r="BL2" s="308"/>
      <c r="BM2" s="308"/>
      <c r="BN2" s="308"/>
      <c r="BO2" s="308"/>
      <c r="BP2" s="308"/>
      <c r="BQ2" s="308"/>
      <c r="BR2" s="308"/>
      <c r="BS2" s="43"/>
      <c r="BT2" s="43"/>
      <c r="BU2" s="43"/>
      <c r="BV2" s="43"/>
      <c r="BW2" s="43"/>
      <c r="BX2" s="43"/>
      <c r="BY2" s="43"/>
      <c r="BZ2" s="43"/>
      <c r="CA2" s="138"/>
      <c r="CB2" s="138"/>
      <c r="CC2" s="138"/>
      <c r="CD2" s="43"/>
      <c r="CE2" s="43"/>
      <c r="CF2" s="43"/>
      <c r="CG2" s="43"/>
      <c r="CH2" s="43"/>
      <c r="CI2" s="138"/>
      <c r="CJ2" s="138"/>
      <c r="CK2" s="138"/>
      <c r="CL2" s="187"/>
      <c r="CM2" s="138"/>
      <c r="CN2" s="138"/>
      <c r="CO2" s="138"/>
      <c r="CP2" s="138"/>
      <c r="CQ2" s="14"/>
      <c r="CR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row>
    <row r="3" spans="1:124" ht="32.25" hidden="1" customHeight="1" x14ac:dyDescent="0.25">
      <c r="A3" s="307" t="s">
        <v>353</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307"/>
      <c r="BE3" s="307"/>
      <c r="BF3" s="307"/>
      <c r="BG3" s="307"/>
      <c r="BH3" s="307"/>
      <c r="BI3" s="307"/>
      <c r="BJ3" s="307"/>
      <c r="BK3" s="307"/>
      <c r="BL3" s="307"/>
      <c r="BM3" s="307"/>
      <c r="BN3" s="307"/>
      <c r="BO3" s="307"/>
      <c r="BP3" s="307"/>
      <c r="BQ3" s="307"/>
      <c r="BR3" s="307"/>
      <c r="BS3" s="48"/>
      <c r="BT3" s="48"/>
      <c r="BU3" s="48"/>
      <c r="BV3" s="48"/>
      <c r="BW3" s="48"/>
      <c r="BX3" s="48"/>
      <c r="BY3" s="48"/>
      <c r="BZ3" s="48"/>
      <c r="CA3" s="139"/>
      <c r="CB3" s="139"/>
      <c r="CC3" s="139"/>
      <c r="CD3" s="48"/>
      <c r="CE3" s="48"/>
      <c r="CF3" s="48"/>
      <c r="CG3" s="48"/>
      <c r="CH3" s="48"/>
      <c r="CI3" s="139"/>
      <c r="CJ3" s="139"/>
      <c r="CK3" s="139"/>
      <c r="CL3" s="188"/>
      <c r="CM3" s="139"/>
      <c r="CN3" s="139"/>
      <c r="CO3" s="139"/>
      <c r="CP3" s="139"/>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row>
    <row r="4" spans="1:124" s="32" customFormat="1" ht="19.5" hidden="1" customHeight="1" x14ac:dyDescent="0.25">
      <c r="A4" s="41"/>
      <c r="B4" s="30"/>
      <c r="C4" s="30"/>
      <c r="D4" s="30"/>
      <c r="E4" s="31"/>
      <c r="F4" s="31"/>
      <c r="G4" s="31"/>
      <c r="H4" s="250"/>
      <c r="I4" s="31"/>
      <c r="J4" s="91"/>
      <c r="K4" s="91"/>
      <c r="L4" s="91"/>
      <c r="M4" s="91"/>
      <c r="N4" s="91"/>
      <c r="O4" s="91"/>
      <c r="P4" s="91"/>
      <c r="Q4" s="91"/>
      <c r="R4" s="91"/>
      <c r="S4" s="91"/>
      <c r="T4" s="91"/>
      <c r="U4" s="91"/>
      <c r="V4" s="91"/>
      <c r="W4" s="91"/>
      <c r="X4" s="91"/>
      <c r="Y4" s="91"/>
      <c r="Z4" s="91"/>
      <c r="AA4" s="91"/>
      <c r="AB4" s="157"/>
      <c r="AC4" s="86"/>
      <c r="AD4" s="86"/>
      <c r="AE4" s="86"/>
      <c r="AF4" s="86"/>
      <c r="AG4" s="86"/>
      <c r="AH4" s="86"/>
      <c r="AI4" s="86"/>
      <c r="AJ4" s="86"/>
      <c r="AK4" s="86"/>
      <c r="AL4" s="86"/>
      <c r="AM4" s="86"/>
      <c r="AN4" s="210"/>
      <c r="AO4" s="86"/>
      <c r="AP4" s="86"/>
      <c r="AQ4" s="86"/>
      <c r="AR4" s="86"/>
      <c r="AS4" s="86"/>
      <c r="AT4" s="86"/>
      <c r="AU4" s="86"/>
      <c r="AV4" s="199"/>
      <c r="AW4" s="91"/>
      <c r="AX4" s="86"/>
      <c r="AY4" s="86"/>
      <c r="AZ4" s="86"/>
      <c r="BA4" s="86"/>
      <c r="BB4" s="86"/>
      <c r="BC4" s="86"/>
      <c r="BD4" s="86"/>
      <c r="BE4" s="86"/>
      <c r="BF4" s="86"/>
      <c r="BG4" s="86"/>
      <c r="BH4" s="86"/>
      <c r="BI4" s="86"/>
      <c r="BJ4" s="86"/>
      <c r="BK4" s="86"/>
      <c r="BL4" s="86"/>
      <c r="BM4" s="86"/>
      <c r="BN4" s="86"/>
      <c r="BO4" s="86"/>
      <c r="BP4" s="86"/>
      <c r="BQ4" s="199"/>
      <c r="BR4" s="91" t="s">
        <v>235</v>
      </c>
      <c r="BS4" s="86"/>
      <c r="BT4" s="86"/>
      <c r="BU4" s="86"/>
      <c r="BV4" s="86"/>
      <c r="BW4" s="86"/>
      <c r="BX4" s="86"/>
      <c r="BY4" s="86"/>
      <c r="BZ4" s="86"/>
      <c r="CA4" s="85"/>
      <c r="CB4" s="85"/>
      <c r="CC4" s="85"/>
      <c r="CD4" s="86"/>
      <c r="CE4" s="86"/>
      <c r="CF4" s="86"/>
      <c r="CG4" s="86"/>
      <c r="CH4" s="86"/>
      <c r="CI4" s="85"/>
      <c r="CJ4" s="85"/>
      <c r="CK4" s="85"/>
      <c r="CL4" s="189"/>
      <c r="CM4" s="85"/>
      <c r="CN4" s="85"/>
      <c r="CO4" s="85"/>
      <c r="CP4" s="85"/>
      <c r="CQ4" s="91"/>
      <c r="CR4" s="91"/>
      <c r="CS4" s="42"/>
      <c r="CT4" s="42"/>
      <c r="CU4" s="42"/>
      <c r="CV4" s="42"/>
      <c r="CW4" s="42"/>
      <c r="CX4" s="106"/>
      <c r="CY4" s="106"/>
      <c r="CZ4" s="42"/>
      <c r="DA4" s="42"/>
      <c r="DB4" s="106"/>
      <c r="DC4" s="106"/>
      <c r="DD4" s="106"/>
      <c r="DE4" s="86">
        <v>2020</v>
      </c>
      <c r="DF4" s="85"/>
      <c r="DG4" s="85"/>
      <c r="DH4" s="86"/>
      <c r="DI4" s="86"/>
      <c r="DJ4" s="85"/>
      <c r="DK4" s="85"/>
      <c r="DL4" s="85"/>
      <c r="DM4" s="86">
        <v>2020</v>
      </c>
      <c r="DN4" s="85"/>
      <c r="DO4" s="85"/>
      <c r="DP4" s="86"/>
      <c r="DQ4" s="86"/>
      <c r="DR4" s="85"/>
      <c r="DS4" s="85"/>
      <c r="DT4" s="85"/>
    </row>
    <row r="5" spans="1:124" ht="35.25" customHeight="1" x14ac:dyDescent="0.25">
      <c r="A5" s="154" t="s">
        <v>0</v>
      </c>
      <c r="B5" s="152"/>
      <c r="C5" s="152"/>
      <c r="D5" s="152"/>
      <c r="E5" s="4" t="s">
        <v>1</v>
      </c>
      <c r="F5" s="3" t="s">
        <v>2</v>
      </c>
      <c r="G5" s="3" t="s">
        <v>3</v>
      </c>
      <c r="H5" s="175" t="s">
        <v>4</v>
      </c>
      <c r="I5" s="3" t="s">
        <v>5</v>
      </c>
      <c r="J5" s="271" t="s">
        <v>350</v>
      </c>
      <c r="K5" s="236" t="s">
        <v>314</v>
      </c>
      <c r="L5" s="236" t="s">
        <v>315</v>
      </c>
      <c r="M5" s="236" t="s">
        <v>316</v>
      </c>
      <c r="N5" s="271" t="s">
        <v>361</v>
      </c>
      <c r="O5" s="236" t="s">
        <v>314</v>
      </c>
      <c r="P5" s="236" t="s">
        <v>315</v>
      </c>
      <c r="Q5" s="236" t="s">
        <v>316</v>
      </c>
      <c r="R5" s="271" t="s">
        <v>521</v>
      </c>
      <c r="S5" s="236" t="s">
        <v>314</v>
      </c>
      <c r="T5" s="236" t="s">
        <v>315</v>
      </c>
      <c r="U5" s="236" t="s">
        <v>316</v>
      </c>
      <c r="V5" s="273" t="s">
        <v>527</v>
      </c>
      <c r="W5" s="236" t="s">
        <v>314</v>
      </c>
      <c r="X5" s="236" t="s">
        <v>315</v>
      </c>
      <c r="Y5" s="236" t="s">
        <v>316</v>
      </c>
      <c r="Z5" s="236" t="s">
        <v>528</v>
      </c>
      <c r="AA5" s="3"/>
      <c r="AB5" s="152" t="s">
        <v>292</v>
      </c>
      <c r="AC5" s="152" t="s">
        <v>314</v>
      </c>
      <c r="AD5" s="152" t="s">
        <v>315</v>
      </c>
      <c r="AE5" s="152" t="s">
        <v>316</v>
      </c>
      <c r="AF5" s="152" t="s">
        <v>368</v>
      </c>
      <c r="AG5" s="152" t="s">
        <v>314</v>
      </c>
      <c r="AH5" s="152" t="s">
        <v>315</v>
      </c>
      <c r="AI5" s="152" t="s">
        <v>316</v>
      </c>
      <c r="AJ5" s="152" t="s">
        <v>365</v>
      </c>
      <c r="AK5" s="152" t="s">
        <v>314</v>
      </c>
      <c r="AL5" s="152" t="s">
        <v>315</v>
      </c>
      <c r="AM5" s="152" t="s">
        <v>316</v>
      </c>
      <c r="AN5" s="211" t="s">
        <v>386</v>
      </c>
      <c r="AO5" s="209" t="s">
        <v>314</v>
      </c>
      <c r="AP5" s="209" t="s">
        <v>315</v>
      </c>
      <c r="AQ5" s="209" t="s">
        <v>316</v>
      </c>
      <c r="AR5" s="209" t="s">
        <v>387</v>
      </c>
      <c r="AS5" s="209" t="s">
        <v>314</v>
      </c>
      <c r="AT5" s="209" t="s">
        <v>315</v>
      </c>
      <c r="AU5" s="209" t="s">
        <v>316</v>
      </c>
      <c r="AV5" s="200"/>
      <c r="AW5" s="3" t="s">
        <v>293</v>
      </c>
      <c r="AX5" s="152" t="s">
        <v>314</v>
      </c>
      <c r="AY5" s="152" t="s">
        <v>315</v>
      </c>
      <c r="AZ5" s="152" t="s">
        <v>316</v>
      </c>
      <c r="BA5" s="152" t="s">
        <v>368</v>
      </c>
      <c r="BB5" s="152" t="s">
        <v>314</v>
      </c>
      <c r="BC5" s="152" t="s">
        <v>315</v>
      </c>
      <c r="BD5" s="152" t="s">
        <v>316</v>
      </c>
      <c r="BE5" s="152" t="s">
        <v>367</v>
      </c>
      <c r="BF5" s="152" t="s">
        <v>314</v>
      </c>
      <c r="BG5" s="152" t="s">
        <v>315</v>
      </c>
      <c r="BH5" s="152" t="s">
        <v>316</v>
      </c>
      <c r="BI5" s="211" t="s">
        <v>395</v>
      </c>
      <c r="BJ5" s="231" t="s">
        <v>314</v>
      </c>
      <c r="BK5" s="231" t="s">
        <v>315</v>
      </c>
      <c r="BL5" s="231" t="s">
        <v>316</v>
      </c>
      <c r="BM5" s="231" t="s">
        <v>394</v>
      </c>
      <c r="BN5" s="231" t="s">
        <v>314</v>
      </c>
      <c r="BO5" s="231" t="s">
        <v>315</v>
      </c>
      <c r="BP5" s="231" t="s">
        <v>316</v>
      </c>
      <c r="BQ5" s="200"/>
      <c r="BR5" s="3" t="s">
        <v>351</v>
      </c>
      <c r="BS5" s="152" t="s">
        <v>314</v>
      </c>
      <c r="BT5" s="152" t="s">
        <v>315</v>
      </c>
      <c r="BU5" s="152" t="s">
        <v>316</v>
      </c>
      <c r="BV5" s="152" t="s">
        <v>368</v>
      </c>
      <c r="BW5" s="152" t="s">
        <v>314</v>
      </c>
      <c r="BX5" s="152" t="s">
        <v>315</v>
      </c>
      <c r="BY5" s="152" t="s">
        <v>316</v>
      </c>
      <c r="BZ5" s="152" t="s">
        <v>366</v>
      </c>
      <c r="CA5" s="75" t="s">
        <v>314</v>
      </c>
      <c r="CB5" s="75" t="s">
        <v>315</v>
      </c>
      <c r="CC5" s="75" t="s">
        <v>316</v>
      </c>
      <c r="CD5" s="211" t="s">
        <v>396</v>
      </c>
      <c r="CE5" s="231" t="s">
        <v>314</v>
      </c>
      <c r="CF5" s="231" t="s">
        <v>315</v>
      </c>
      <c r="CG5" s="231" t="s">
        <v>316</v>
      </c>
      <c r="CH5" s="231" t="s">
        <v>397</v>
      </c>
      <c r="CI5" s="75" t="s">
        <v>314</v>
      </c>
      <c r="CJ5" s="75" t="s">
        <v>315</v>
      </c>
      <c r="CK5" s="75" t="s">
        <v>316</v>
      </c>
      <c r="CL5" s="190"/>
      <c r="CM5" s="128"/>
      <c r="CN5" s="128"/>
      <c r="CO5" s="128"/>
      <c r="CP5" s="128"/>
      <c r="CQ5" s="54"/>
      <c r="CR5" s="54"/>
      <c r="CS5" s="53" t="s">
        <v>294</v>
      </c>
      <c r="CT5" s="53" t="s">
        <v>314</v>
      </c>
      <c r="CU5" s="53" t="s">
        <v>315</v>
      </c>
      <c r="CV5" s="53" t="s">
        <v>316</v>
      </c>
      <c r="CW5" s="53" t="s">
        <v>324</v>
      </c>
      <c r="CX5" s="75" t="s">
        <v>314</v>
      </c>
      <c r="CY5" s="75" t="s">
        <v>315</v>
      </c>
      <c r="CZ5" s="53" t="s">
        <v>316</v>
      </c>
      <c r="DA5" s="53" t="s">
        <v>325</v>
      </c>
      <c r="DB5" s="75" t="s">
        <v>314</v>
      </c>
      <c r="DC5" s="75" t="s">
        <v>315</v>
      </c>
      <c r="DD5" s="75" t="s">
        <v>316</v>
      </c>
      <c r="DE5" s="53" t="s">
        <v>339</v>
      </c>
      <c r="DF5" s="75" t="s">
        <v>314</v>
      </c>
      <c r="DG5" s="75" t="s">
        <v>315</v>
      </c>
      <c r="DH5" s="53" t="s">
        <v>316</v>
      </c>
      <c r="DI5" s="53" t="s">
        <v>340</v>
      </c>
      <c r="DJ5" s="75" t="s">
        <v>314</v>
      </c>
      <c r="DK5" s="75" t="s">
        <v>315</v>
      </c>
      <c r="DL5" s="75" t="s">
        <v>316</v>
      </c>
      <c r="DM5" s="53" t="s">
        <v>346</v>
      </c>
      <c r="DN5" s="75" t="s">
        <v>314</v>
      </c>
      <c r="DO5" s="75" t="s">
        <v>315</v>
      </c>
      <c r="DP5" s="53" t="s">
        <v>316</v>
      </c>
      <c r="DQ5" s="53" t="s">
        <v>347</v>
      </c>
      <c r="DR5" s="75" t="s">
        <v>314</v>
      </c>
      <c r="DS5" s="75" t="s">
        <v>315</v>
      </c>
      <c r="DT5" s="75" t="s">
        <v>316</v>
      </c>
    </row>
    <row r="6" spans="1:124" ht="35.25" customHeight="1" x14ac:dyDescent="0.25">
      <c r="A6" s="97"/>
      <c r="B6" s="236"/>
      <c r="C6" s="236"/>
      <c r="D6" s="236"/>
      <c r="E6" s="4"/>
      <c r="F6" s="3"/>
      <c r="G6" s="3"/>
      <c r="H6" s="266"/>
      <c r="I6" s="3"/>
      <c r="J6" s="49">
        <f>122363066.49-J7</f>
        <v>14336062.24000001</v>
      </c>
      <c r="K6" s="49"/>
      <c r="L6" s="49"/>
      <c r="M6" s="49"/>
      <c r="N6" s="49">
        <f>96920594.08-N7</f>
        <v>-13476562.829999998</v>
      </c>
      <c r="O6" s="49"/>
      <c r="P6" s="49"/>
      <c r="Q6" s="49"/>
      <c r="R6" s="49">
        <f>82097760.88-R7</f>
        <v>-200</v>
      </c>
      <c r="S6" s="49"/>
      <c r="T6" s="49"/>
      <c r="U6" s="49"/>
      <c r="V6" s="49"/>
      <c r="W6" s="49"/>
      <c r="X6" s="49"/>
      <c r="Y6" s="3"/>
      <c r="Z6" s="3"/>
      <c r="AA6" s="3"/>
      <c r="AB6" s="236"/>
      <c r="AC6" s="236"/>
      <c r="AD6" s="236"/>
      <c r="AE6" s="236"/>
      <c r="AF6" s="236"/>
      <c r="AG6" s="236"/>
      <c r="AH6" s="236"/>
      <c r="AI6" s="236"/>
      <c r="AJ6" s="236"/>
      <c r="AK6" s="236"/>
      <c r="AL6" s="236"/>
      <c r="AM6" s="236"/>
      <c r="AN6" s="211"/>
      <c r="AO6" s="236"/>
      <c r="AP6" s="236"/>
      <c r="AQ6" s="236"/>
      <c r="AR6" s="236"/>
      <c r="AS6" s="236"/>
      <c r="AT6" s="236"/>
      <c r="AU6" s="236"/>
      <c r="AV6" s="200"/>
      <c r="AW6" s="3"/>
      <c r="AX6" s="236"/>
      <c r="AY6" s="236"/>
      <c r="AZ6" s="236"/>
      <c r="BA6" s="236"/>
      <c r="BB6" s="236"/>
      <c r="BC6" s="236"/>
      <c r="BD6" s="236"/>
      <c r="BE6" s="236"/>
      <c r="BF6" s="236"/>
      <c r="BG6" s="236"/>
      <c r="BH6" s="236"/>
      <c r="BI6" s="211"/>
      <c r="BJ6" s="236"/>
      <c r="BK6" s="236"/>
      <c r="BL6" s="236"/>
      <c r="BM6" s="236"/>
      <c r="BN6" s="236"/>
      <c r="BO6" s="236"/>
      <c r="BP6" s="236"/>
      <c r="BQ6" s="200"/>
      <c r="BR6" s="3"/>
      <c r="BS6" s="236"/>
      <c r="BT6" s="236"/>
      <c r="BU6" s="236"/>
      <c r="BV6" s="236"/>
      <c r="BW6" s="236"/>
      <c r="BX6" s="236"/>
      <c r="BY6" s="236"/>
      <c r="BZ6" s="236"/>
      <c r="CA6" s="75"/>
      <c r="CB6" s="75"/>
      <c r="CC6" s="75"/>
      <c r="CD6" s="211"/>
      <c r="CE6" s="236"/>
      <c r="CF6" s="236"/>
      <c r="CG6" s="236"/>
      <c r="CH6" s="236"/>
      <c r="CI6" s="75"/>
      <c r="CJ6" s="75"/>
      <c r="CK6" s="75"/>
      <c r="CL6" s="190"/>
      <c r="CM6" s="128"/>
      <c r="CN6" s="128"/>
      <c r="CO6" s="128"/>
      <c r="CP6" s="128"/>
      <c r="CQ6" s="54"/>
      <c r="CR6" s="54"/>
      <c r="CS6" s="53"/>
      <c r="CT6" s="53"/>
      <c r="CU6" s="53"/>
      <c r="CV6" s="53"/>
      <c r="CW6" s="53"/>
      <c r="CX6" s="75"/>
      <c r="CY6" s="75"/>
      <c r="CZ6" s="53"/>
      <c r="DA6" s="53"/>
      <c r="DB6" s="75"/>
      <c r="DC6" s="75"/>
      <c r="DD6" s="75"/>
      <c r="DE6" s="53"/>
      <c r="DF6" s="75"/>
      <c r="DG6" s="75"/>
      <c r="DH6" s="53"/>
      <c r="DI6" s="53"/>
      <c r="DJ6" s="75"/>
      <c r="DK6" s="75"/>
      <c r="DL6" s="75"/>
      <c r="DM6" s="53"/>
      <c r="DN6" s="75"/>
      <c r="DO6" s="75"/>
      <c r="DP6" s="53"/>
      <c r="DQ6" s="53"/>
      <c r="DR6" s="75"/>
      <c r="DS6" s="75"/>
      <c r="DT6" s="75"/>
    </row>
    <row r="7" spans="1:124" ht="42.75" x14ac:dyDescent="0.25">
      <c r="A7" s="110" t="s">
        <v>6</v>
      </c>
      <c r="B7" s="107"/>
      <c r="C7" s="107"/>
      <c r="D7" s="107"/>
      <c r="E7" s="17">
        <v>851</v>
      </c>
      <c r="F7" s="3"/>
      <c r="G7" s="3"/>
      <c r="H7" s="251" t="s">
        <v>48</v>
      </c>
      <c r="I7" s="3"/>
      <c r="J7" s="158">
        <f t="shared" ref="J7:Y7" si="0">J8+J80+J89+J101+J124+J168+J188+J231+J247</f>
        <v>108027004.24999999</v>
      </c>
      <c r="K7" s="274">
        <f t="shared" si="0"/>
        <v>33200336.850000001</v>
      </c>
      <c r="L7" s="274">
        <f t="shared" si="0"/>
        <v>68242742</v>
      </c>
      <c r="M7" s="274">
        <f t="shared" si="0"/>
        <v>6583925.4000000004</v>
      </c>
      <c r="N7" s="158">
        <f t="shared" si="0"/>
        <v>110397156.91</v>
      </c>
      <c r="O7" s="274">
        <f t="shared" si="0"/>
        <v>48438984.309999995</v>
      </c>
      <c r="P7" s="274">
        <f t="shared" si="0"/>
        <v>55351158</v>
      </c>
      <c r="Q7" s="274">
        <f t="shared" si="0"/>
        <v>6607014.5999999996</v>
      </c>
      <c r="R7" s="158">
        <f t="shared" si="0"/>
        <v>82097960.879999995</v>
      </c>
      <c r="S7" s="274">
        <f t="shared" si="0"/>
        <v>19812650.48</v>
      </c>
      <c r="T7" s="274">
        <f t="shared" si="0"/>
        <v>55653280</v>
      </c>
      <c r="U7" s="274">
        <f t="shared" si="0"/>
        <v>6632030.4000000004</v>
      </c>
      <c r="V7" s="158">
        <f t="shared" si="0"/>
        <v>-901099.51999999769</v>
      </c>
      <c r="W7" s="158">
        <f t="shared" si="0"/>
        <v>-6776909.9199999981</v>
      </c>
      <c r="X7" s="158">
        <f t="shared" si="0"/>
        <v>6312672</v>
      </c>
      <c r="Y7" s="158">
        <f t="shared" si="0"/>
        <v>0</v>
      </c>
      <c r="Z7" s="277">
        <f t="shared" ref="Z7:Z32" si="1">J7/AB7*100</f>
        <v>99.615396704457766</v>
      </c>
      <c r="AA7" s="158">
        <f t="shared" ref="AA7:AU7" si="2">AA8+AA80+AA89+AA101+AA124+AA168+AA188+AA231+AA247</f>
        <v>0</v>
      </c>
      <c r="AB7" s="158">
        <f t="shared" si="2"/>
        <v>108444083.77</v>
      </c>
      <c r="AC7" s="158">
        <f t="shared" si="2"/>
        <v>39977246.769999996</v>
      </c>
      <c r="AD7" s="158">
        <f t="shared" si="2"/>
        <v>61930070</v>
      </c>
      <c r="AE7" s="158">
        <f t="shared" si="2"/>
        <v>6536767</v>
      </c>
      <c r="AF7" s="158">
        <f t="shared" si="2"/>
        <v>14320878.240000002</v>
      </c>
      <c r="AG7" s="158">
        <f t="shared" si="2"/>
        <v>5635022.5</v>
      </c>
      <c r="AH7" s="158">
        <f t="shared" si="2"/>
        <v>8685855.7400000002</v>
      </c>
      <c r="AI7" s="158">
        <f t="shared" si="2"/>
        <v>0</v>
      </c>
      <c r="AJ7" s="158">
        <f t="shared" si="2"/>
        <v>122764962.00999999</v>
      </c>
      <c r="AK7" s="158">
        <f t="shared" si="2"/>
        <v>45612269.269999996</v>
      </c>
      <c r="AL7" s="158">
        <f t="shared" si="2"/>
        <v>70615925.74000001</v>
      </c>
      <c r="AM7" s="158">
        <f t="shared" si="2"/>
        <v>6536767</v>
      </c>
      <c r="AN7" s="212">
        <f t="shared" si="2"/>
        <v>83702</v>
      </c>
      <c r="AO7" s="158">
        <f t="shared" si="2"/>
        <v>83702</v>
      </c>
      <c r="AP7" s="158">
        <f t="shared" si="2"/>
        <v>0</v>
      </c>
      <c r="AQ7" s="158">
        <f t="shared" si="2"/>
        <v>0</v>
      </c>
      <c r="AR7" s="158">
        <f t="shared" si="2"/>
        <v>122848664.00999999</v>
      </c>
      <c r="AS7" s="158">
        <f t="shared" si="2"/>
        <v>45695971.269999996</v>
      </c>
      <c r="AT7" s="158">
        <f t="shared" si="2"/>
        <v>70615925.74000001</v>
      </c>
      <c r="AU7" s="158">
        <f t="shared" si="2"/>
        <v>6536767</v>
      </c>
      <c r="AV7" s="195">
        <f>AR7-AS7-AT7-AU7</f>
        <v>-1.4901161193847656E-8</v>
      </c>
      <c r="AW7" s="158">
        <f t="shared" ref="AW7:BP7" si="3">AW8+AW80+AW89+AW101+AW124+AW168+AW188+AW231+AW247</f>
        <v>92676494.599999994</v>
      </c>
      <c r="AX7" s="158">
        <f t="shared" si="3"/>
        <v>26672462.600000001</v>
      </c>
      <c r="AY7" s="158">
        <f t="shared" si="3"/>
        <v>59460599</v>
      </c>
      <c r="AZ7" s="158">
        <f t="shared" si="3"/>
        <v>6543433</v>
      </c>
      <c r="BA7" s="158">
        <f t="shared" si="3"/>
        <v>0</v>
      </c>
      <c r="BB7" s="158">
        <f t="shared" si="3"/>
        <v>0</v>
      </c>
      <c r="BC7" s="158">
        <f t="shared" si="3"/>
        <v>0</v>
      </c>
      <c r="BD7" s="158">
        <f t="shared" si="3"/>
        <v>0</v>
      </c>
      <c r="BE7" s="158">
        <f t="shared" si="3"/>
        <v>92676494.599999994</v>
      </c>
      <c r="BF7" s="158">
        <f t="shared" si="3"/>
        <v>26672462.600000001</v>
      </c>
      <c r="BG7" s="158">
        <f t="shared" si="3"/>
        <v>59460599</v>
      </c>
      <c r="BH7" s="158">
        <f t="shared" si="3"/>
        <v>6543433</v>
      </c>
      <c r="BI7" s="158">
        <f t="shared" si="3"/>
        <v>0</v>
      </c>
      <c r="BJ7" s="158">
        <f t="shared" si="3"/>
        <v>0</v>
      </c>
      <c r="BK7" s="158">
        <f t="shared" si="3"/>
        <v>0</v>
      </c>
      <c r="BL7" s="158">
        <f t="shared" si="3"/>
        <v>0</v>
      </c>
      <c r="BM7" s="158">
        <f t="shared" si="3"/>
        <v>92676494.599999994</v>
      </c>
      <c r="BN7" s="158">
        <f t="shared" si="3"/>
        <v>26672462.600000001</v>
      </c>
      <c r="BO7" s="158">
        <f t="shared" si="3"/>
        <v>59460599</v>
      </c>
      <c r="BP7" s="158">
        <f t="shared" si="3"/>
        <v>6543433</v>
      </c>
      <c r="BQ7" s="201">
        <f t="shared" ref="BQ7:BQ80" si="4">BE7-BF7-BG7-BH7</f>
        <v>-7.4505805969238281E-9</v>
      </c>
      <c r="BR7" s="158">
        <f t="shared" ref="BR7:CK7" si="5">BR8+BR80+BR89+BR101+BR124+BR168+BR188+BR231+BR247</f>
        <v>91154529.450000003</v>
      </c>
      <c r="BS7" s="158">
        <f t="shared" si="5"/>
        <v>27897839.449999999</v>
      </c>
      <c r="BT7" s="158">
        <f t="shared" si="5"/>
        <v>56687537</v>
      </c>
      <c r="BU7" s="158">
        <f t="shared" si="5"/>
        <v>6569153</v>
      </c>
      <c r="BV7" s="158">
        <f t="shared" si="5"/>
        <v>0</v>
      </c>
      <c r="BW7" s="158">
        <f t="shared" si="5"/>
        <v>0</v>
      </c>
      <c r="BX7" s="158">
        <f t="shared" si="5"/>
        <v>0</v>
      </c>
      <c r="BY7" s="158">
        <f t="shared" si="5"/>
        <v>0</v>
      </c>
      <c r="BZ7" s="158">
        <f t="shared" si="5"/>
        <v>91154529.450000003</v>
      </c>
      <c r="CA7" s="76">
        <f t="shared" si="5"/>
        <v>27897839.449999999</v>
      </c>
      <c r="CB7" s="76">
        <f t="shared" si="5"/>
        <v>56687537</v>
      </c>
      <c r="CC7" s="76">
        <f t="shared" si="5"/>
        <v>6569153</v>
      </c>
      <c r="CD7" s="158">
        <f t="shared" si="5"/>
        <v>1852654.74</v>
      </c>
      <c r="CE7" s="158">
        <f t="shared" si="5"/>
        <v>1760022</v>
      </c>
      <c r="CF7" s="158">
        <f t="shared" si="5"/>
        <v>92632.74</v>
      </c>
      <c r="CG7" s="158">
        <f t="shared" si="5"/>
        <v>0</v>
      </c>
      <c r="CH7" s="158">
        <f t="shared" si="5"/>
        <v>93007184.189999998</v>
      </c>
      <c r="CI7" s="76">
        <f t="shared" si="5"/>
        <v>29657861.449999999</v>
      </c>
      <c r="CJ7" s="76">
        <f t="shared" si="5"/>
        <v>56780169.740000002</v>
      </c>
      <c r="CK7" s="76">
        <f t="shared" si="5"/>
        <v>6569153</v>
      </c>
      <c r="CL7" s="191"/>
      <c r="CM7" s="76"/>
      <c r="CN7" s="76"/>
      <c r="CO7" s="76"/>
      <c r="CP7" s="76"/>
      <c r="CQ7" s="94">
        <f t="shared" ref="CQ7:CQ85" si="6">BR7-BS7-BT7-BU7</f>
        <v>0</v>
      </c>
      <c r="CR7" s="94"/>
      <c r="CS7" s="55" t="e">
        <f t="shared" ref="CS7:DT7" si="7">CS8+CS80+CS89+CS101+CS124+CS188+CS231+CS247</f>
        <v>#REF!</v>
      </c>
      <c r="CT7" s="55" t="e">
        <f t="shared" si="7"/>
        <v>#REF!</v>
      </c>
      <c r="CU7" s="55" t="e">
        <f t="shared" si="7"/>
        <v>#REF!</v>
      </c>
      <c r="CV7" s="55" t="e">
        <f t="shared" si="7"/>
        <v>#REF!</v>
      </c>
      <c r="CW7" s="55" t="e">
        <f t="shared" si="7"/>
        <v>#REF!</v>
      </c>
      <c r="CX7" s="76" t="e">
        <f t="shared" si="7"/>
        <v>#REF!</v>
      </c>
      <c r="CY7" s="76" t="e">
        <f t="shared" si="7"/>
        <v>#REF!</v>
      </c>
      <c r="CZ7" s="55" t="e">
        <f t="shared" si="7"/>
        <v>#REF!</v>
      </c>
      <c r="DA7" s="55" t="e">
        <f t="shared" si="7"/>
        <v>#REF!</v>
      </c>
      <c r="DB7" s="76" t="e">
        <f t="shared" si="7"/>
        <v>#REF!</v>
      </c>
      <c r="DC7" s="76" t="e">
        <f t="shared" si="7"/>
        <v>#REF!</v>
      </c>
      <c r="DD7" s="76" t="e">
        <f t="shared" si="7"/>
        <v>#REF!</v>
      </c>
      <c r="DE7" s="55" t="e">
        <f t="shared" si="7"/>
        <v>#REF!</v>
      </c>
      <c r="DF7" s="76" t="e">
        <f t="shared" si="7"/>
        <v>#REF!</v>
      </c>
      <c r="DG7" s="76" t="e">
        <f t="shared" si="7"/>
        <v>#REF!</v>
      </c>
      <c r="DH7" s="55" t="e">
        <f t="shared" si="7"/>
        <v>#REF!</v>
      </c>
      <c r="DI7" s="55" t="e">
        <f t="shared" si="7"/>
        <v>#REF!</v>
      </c>
      <c r="DJ7" s="76" t="e">
        <f t="shared" si="7"/>
        <v>#REF!</v>
      </c>
      <c r="DK7" s="76" t="e">
        <f t="shared" si="7"/>
        <v>#REF!</v>
      </c>
      <c r="DL7" s="76" t="e">
        <f t="shared" si="7"/>
        <v>#REF!</v>
      </c>
      <c r="DM7" s="55" t="e">
        <f t="shared" si="7"/>
        <v>#REF!</v>
      </c>
      <c r="DN7" s="76" t="e">
        <f t="shared" si="7"/>
        <v>#REF!</v>
      </c>
      <c r="DO7" s="76" t="e">
        <f t="shared" si="7"/>
        <v>#REF!</v>
      </c>
      <c r="DP7" s="55" t="e">
        <f t="shared" si="7"/>
        <v>#REF!</v>
      </c>
      <c r="DQ7" s="55" t="e">
        <f t="shared" si="7"/>
        <v>#REF!</v>
      </c>
      <c r="DR7" s="76" t="e">
        <f t="shared" si="7"/>
        <v>#REF!</v>
      </c>
      <c r="DS7" s="76" t="e">
        <f t="shared" si="7"/>
        <v>#REF!</v>
      </c>
      <c r="DT7" s="76" t="e">
        <f t="shared" si="7"/>
        <v>#REF!</v>
      </c>
    </row>
    <row r="8" spans="1:124" s="33" customFormat="1" ht="28.5" x14ac:dyDescent="0.25">
      <c r="A8" s="111" t="s">
        <v>10</v>
      </c>
      <c r="B8" s="34"/>
      <c r="C8" s="34"/>
      <c r="D8" s="34"/>
      <c r="E8" s="4">
        <v>851</v>
      </c>
      <c r="F8" s="17" t="s">
        <v>11</v>
      </c>
      <c r="G8" s="17"/>
      <c r="H8" s="176" t="s">
        <v>48</v>
      </c>
      <c r="I8" s="17"/>
      <c r="J8" s="26">
        <f t="shared" ref="J8:Y8" si="8">J9+J54+J58</f>
        <v>27819625</v>
      </c>
      <c r="K8" s="26">
        <f t="shared" ref="K8:M8" si="9">K9+K54+K58</f>
        <v>1618525</v>
      </c>
      <c r="L8" s="26">
        <f t="shared" si="9"/>
        <v>26198400</v>
      </c>
      <c r="M8" s="26">
        <f t="shared" si="9"/>
        <v>2700</v>
      </c>
      <c r="N8" s="26">
        <f t="shared" si="8"/>
        <v>23043972</v>
      </c>
      <c r="O8" s="26">
        <f t="shared" si="8"/>
        <v>1570072</v>
      </c>
      <c r="P8" s="26">
        <f t="shared" si="8"/>
        <v>21471200</v>
      </c>
      <c r="Q8" s="26">
        <f t="shared" si="8"/>
        <v>2700</v>
      </c>
      <c r="R8" s="26">
        <f t="shared" si="8"/>
        <v>23043623</v>
      </c>
      <c r="S8" s="26">
        <f t="shared" si="8"/>
        <v>1569723</v>
      </c>
      <c r="T8" s="26">
        <f t="shared" si="8"/>
        <v>21471200</v>
      </c>
      <c r="U8" s="26">
        <f t="shared" si="8"/>
        <v>2700</v>
      </c>
      <c r="V8" s="26">
        <f t="shared" ref="V8:X8" si="10">V9+V54+V58</f>
        <v>-1060634</v>
      </c>
      <c r="W8" s="26">
        <f t="shared" si="10"/>
        <v>-1331104</v>
      </c>
      <c r="X8" s="26">
        <f t="shared" si="10"/>
        <v>754290</v>
      </c>
      <c r="Y8" s="26">
        <f t="shared" si="8"/>
        <v>0</v>
      </c>
      <c r="Z8" s="278">
        <f t="shared" si="1"/>
        <v>97.969400102598087</v>
      </c>
      <c r="AA8" s="26">
        <f t="shared" ref="AA8" si="11">AA9+AA54+AA58</f>
        <v>0</v>
      </c>
      <c r="AB8" s="26">
        <f t="shared" ref="AB8:AE8" si="12">AB9+AB54+AB58</f>
        <v>28396239</v>
      </c>
      <c r="AC8" s="26">
        <f t="shared" si="12"/>
        <v>2949629</v>
      </c>
      <c r="AD8" s="26">
        <f t="shared" si="12"/>
        <v>25444110</v>
      </c>
      <c r="AE8" s="26">
        <f t="shared" si="12"/>
        <v>2500</v>
      </c>
      <c r="AF8" s="26">
        <f t="shared" ref="AF8:AM8" si="13">AF9+AF54+AF58</f>
        <v>506872.77</v>
      </c>
      <c r="AG8" s="26">
        <f t="shared" si="13"/>
        <v>0</v>
      </c>
      <c r="AH8" s="26">
        <f t="shared" si="13"/>
        <v>506872.77</v>
      </c>
      <c r="AI8" s="26">
        <f t="shared" si="13"/>
        <v>0</v>
      </c>
      <c r="AJ8" s="26">
        <f t="shared" si="13"/>
        <v>28903111.77</v>
      </c>
      <c r="AK8" s="26">
        <f t="shared" si="13"/>
        <v>2949629</v>
      </c>
      <c r="AL8" s="26">
        <f t="shared" si="13"/>
        <v>25950982.77</v>
      </c>
      <c r="AM8" s="26">
        <f t="shared" si="13"/>
        <v>2500</v>
      </c>
      <c r="AN8" s="213">
        <f t="shared" ref="AN8:AU8" si="14">AN9+AN54+AN58</f>
        <v>0</v>
      </c>
      <c r="AO8" s="26">
        <f t="shared" si="14"/>
        <v>0</v>
      </c>
      <c r="AP8" s="26">
        <f t="shared" si="14"/>
        <v>0</v>
      </c>
      <c r="AQ8" s="26">
        <f t="shared" si="14"/>
        <v>0</v>
      </c>
      <c r="AR8" s="26">
        <f t="shared" si="14"/>
        <v>28903111.77</v>
      </c>
      <c r="AS8" s="26">
        <f t="shared" si="14"/>
        <v>2949629</v>
      </c>
      <c r="AT8" s="26">
        <f t="shared" si="14"/>
        <v>25950982.77</v>
      </c>
      <c r="AU8" s="26">
        <f t="shared" si="14"/>
        <v>2500</v>
      </c>
      <c r="AV8" s="195">
        <f t="shared" ref="AV8:AV81" si="15">AR8-AS8-AT8-AU8</f>
        <v>0</v>
      </c>
      <c r="AW8" s="26">
        <f t="shared" ref="AW8:BR8" si="16">AW9+AW54+AW58</f>
        <v>26119720</v>
      </c>
      <c r="AX8" s="26">
        <f t="shared" si="16"/>
        <v>1244220</v>
      </c>
      <c r="AY8" s="26">
        <f t="shared" si="16"/>
        <v>24873000</v>
      </c>
      <c r="AZ8" s="26">
        <f t="shared" si="16"/>
        <v>2500</v>
      </c>
      <c r="BA8" s="26">
        <f t="shared" si="16"/>
        <v>0</v>
      </c>
      <c r="BB8" s="26">
        <f t="shared" si="16"/>
        <v>0</v>
      </c>
      <c r="BC8" s="26">
        <f t="shared" si="16"/>
        <v>0</v>
      </c>
      <c r="BD8" s="26">
        <f t="shared" si="16"/>
        <v>0</v>
      </c>
      <c r="BE8" s="26">
        <f t="shared" si="16"/>
        <v>26119720</v>
      </c>
      <c r="BF8" s="26">
        <f t="shared" si="16"/>
        <v>1244220</v>
      </c>
      <c r="BG8" s="26">
        <f t="shared" si="16"/>
        <v>24873000</v>
      </c>
      <c r="BH8" s="26">
        <f t="shared" si="16"/>
        <v>2500</v>
      </c>
      <c r="BI8" s="26">
        <f t="shared" ref="BI8:BP8" si="17">BI9+BI54+BI58</f>
        <v>0</v>
      </c>
      <c r="BJ8" s="26">
        <f t="shared" si="17"/>
        <v>0</v>
      </c>
      <c r="BK8" s="26">
        <f t="shared" si="17"/>
        <v>0</v>
      </c>
      <c r="BL8" s="26">
        <f t="shared" si="17"/>
        <v>0</v>
      </c>
      <c r="BM8" s="26">
        <f t="shared" si="17"/>
        <v>26119720</v>
      </c>
      <c r="BN8" s="26">
        <f t="shared" si="17"/>
        <v>1244220</v>
      </c>
      <c r="BO8" s="26">
        <f t="shared" si="17"/>
        <v>24873000</v>
      </c>
      <c r="BP8" s="26">
        <f t="shared" si="17"/>
        <v>2500</v>
      </c>
      <c r="BQ8" s="201">
        <f t="shared" si="4"/>
        <v>0</v>
      </c>
      <c r="BR8" s="26">
        <f t="shared" si="16"/>
        <v>26073517</v>
      </c>
      <c r="BS8" s="26">
        <f t="shared" ref="BS8:CC8" si="18">BS9+BS54+BS58</f>
        <v>1198017</v>
      </c>
      <c r="BT8" s="26">
        <f t="shared" si="18"/>
        <v>24873000</v>
      </c>
      <c r="BU8" s="26">
        <f t="shared" si="18"/>
        <v>2500</v>
      </c>
      <c r="BV8" s="26">
        <f t="shared" si="18"/>
        <v>0</v>
      </c>
      <c r="BW8" s="26">
        <f t="shared" si="18"/>
        <v>0</v>
      </c>
      <c r="BX8" s="26">
        <f t="shared" si="18"/>
        <v>0</v>
      </c>
      <c r="BY8" s="26">
        <f t="shared" si="18"/>
        <v>0</v>
      </c>
      <c r="BZ8" s="26">
        <f t="shared" si="18"/>
        <v>26073517</v>
      </c>
      <c r="CA8" s="77">
        <f t="shared" si="18"/>
        <v>1198017</v>
      </c>
      <c r="CB8" s="77">
        <f t="shared" si="18"/>
        <v>24873000</v>
      </c>
      <c r="CC8" s="77">
        <f t="shared" si="18"/>
        <v>2500</v>
      </c>
      <c r="CD8" s="26">
        <f t="shared" ref="CD8:CK8" si="19">CD9+CD54+CD58</f>
        <v>0</v>
      </c>
      <c r="CE8" s="26">
        <f t="shared" si="19"/>
        <v>0</v>
      </c>
      <c r="CF8" s="26">
        <f t="shared" si="19"/>
        <v>0</v>
      </c>
      <c r="CG8" s="26">
        <f t="shared" si="19"/>
        <v>0</v>
      </c>
      <c r="CH8" s="26">
        <f t="shared" si="19"/>
        <v>26073517</v>
      </c>
      <c r="CI8" s="77">
        <f t="shared" si="19"/>
        <v>1198017</v>
      </c>
      <c r="CJ8" s="77">
        <f t="shared" si="19"/>
        <v>24873000</v>
      </c>
      <c r="CK8" s="77">
        <f t="shared" si="19"/>
        <v>2500</v>
      </c>
      <c r="CL8" s="192"/>
      <c r="CM8" s="77"/>
      <c r="CN8" s="77"/>
      <c r="CO8" s="77"/>
      <c r="CP8" s="77"/>
      <c r="CQ8" s="94">
        <f t="shared" si="6"/>
        <v>0</v>
      </c>
      <c r="CR8" s="94"/>
      <c r="CS8" s="56" t="e">
        <f>CS9+CS54+CS58</f>
        <v>#REF!</v>
      </c>
      <c r="CT8" s="56" t="e">
        <f t="shared" ref="CT8:DD8" si="20">CT9+CT54+CT58</f>
        <v>#REF!</v>
      </c>
      <c r="CU8" s="56" t="e">
        <f t="shared" si="20"/>
        <v>#REF!</v>
      </c>
      <c r="CV8" s="56" t="e">
        <f t="shared" si="20"/>
        <v>#REF!</v>
      </c>
      <c r="CW8" s="56" t="e">
        <f t="shared" si="20"/>
        <v>#REF!</v>
      </c>
      <c r="CX8" s="77" t="e">
        <f t="shared" si="20"/>
        <v>#REF!</v>
      </c>
      <c r="CY8" s="77" t="e">
        <f t="shared" si="20"/>
        <v>#REF!</v>
      </c>
      <c r="CZ8" s="56" t="e">
        <f t="shared" si="20"/>
        <v>#REF!</v>
      </c>
      <c r="DA8" s="56" t="e">
        <f t="shared" si="20"/>
        <v>#REF!</v>
      </c>
      <c r="DB8" s="77" t="e">
        <f t="shared" si="20"/>
        <v>#REF!</v>
      </c>
      <c r="DC8" s="77" t="e">
        <f t="shared" si="20"/>
        <v>#REF!</v>
      </c>
      <c r="DD8" s="77" t="e">
        <f t="shared" si="20"/>
        <v>#REF!</v>
      </c>
      <c r="DE8" s="56" t="e">
        <f t="shared" ref="DE8:DL8" si="21">DE9+DE54+DE58</f>
        <v>#REF!</v>
      </c>
      <c r="DF8" s="77" t="e">
        <f t="shared" si="21"/>
        <v>#REF!</v>
      </c>
      <c r="DG8" s="77" t="e">
        <f t="shared" si="21"/>
        <v>#REF!</v>
      </c>
      <c r="DH8" s="56" t="e">
        <f t="shared" si="21"/>
        <v>#REF!</v>
      </c>
      <c r="DI8" s="56" t="e">
        <f t="shared" si="21"/>
        <v>#REF!</v>
      </c>
      <c r="DJ8" s="77" t="e">
        <f t="shared" si="21"/>
        <v>#REF!</v>
      </c>
      <c r="DK8" s="77" t="e">
        <f t="shared" si="21"/>
        <v>#REF!</v>
      </c>
      <c r="DL8" s="77" t="e">
        <f t="shared" si="21"/>
        <v>#REF!</v>
      </c>
      <c r="DM8" s="56" t="e">
        <f t="shared" ref="DM8:DT8" si="22">DM9+DM54+DM58</f>
        <v>#REF!</v>
      </c>
      <c r="DN8" s="77" t="e">
        <f t="shared" si="22"/>
        <v>#REF!</v>
      </c>
      <c r="DO8" s="77" t="e">
        <f t="shared" si="22"/>
        <v>#REF!</v>
      </c>
      <c r="DP8" s="56" t="e">
        <f t="shared" si="22"/>
        <v>#REF!</v>
      </c>
      <c r="DQ8" s="56" t="e">
        <f t="shared" si="22"/>
        <v>#REF!</v>
      </c>
      <c r="DR8" s="77" t="e">
        <f t="shared" si="22"/>
        <v>#REF!</v>
      </c>
      <c r="DS8" s="77" t="e">
        <f t="shared" si="22"/>
        <v>#REF!</v>
      </c>
      <c r="DT8" s="77" t="e">
        <f t="shared" si="22"/>
        <v>#REF!</v>
      </c>
    </row>
    <row r="9" spans="1:124" s="23" customFormat="1" ht="26.25" customHeight="1" x14ac:dyDescent="0.25">
      <c r="A9" s="111" t="s">
        <v>12</v>
      </c>
      <c r="B9" s="44"/>
      <c r="C9" s="44"/>
      <c r="D9" s="44"/>
      <c r="E9" s="4">
        <v>851</v>
      </c>
      <c r="F9" s="19" t="s">
        <v>11</v>
      </c>
      <c r="G9" s="19" t="s">
        <v>13</v>
      </c>
      <c r="H9" s="176" t="s">
        <v>48</v>
      </c>
      <c r="I9" s="19"/>
      <c r="J9" s="22">
        <f>J10+J15+J20+J25+J30+J33+J51+J42+J45+J48</f>
        <v>24133140</v>
      </c>
      <c r="K9" s="22">
        <f t="shared" ref="K9:BV9" si="23">K10+K15+K20+K25+K30+K33+K51+K42+K45+K48</f>
        <v>1566940</v>
      </c>
      <c r="L9" s="22">
        <f t="shared" si="23"/>
        <v>22563500</v>
      </c>
      <c r="M9" s="22">
        <f t="shared" si="23"/>
        <v>2700</v>
      </c>
      <c r="N9" s="22">
        <f t="shared" si="23"/>
        <v>20291440</v>
      </c>
      <c r="O9" s="22">
        <f t="shared" si="23"/>
        <v>1566940</v>
      </c>
      <c r="P9" s="22">
        <f t="shared" si="23"/>
        <v>18721800</v>
      </c>
      <c r="Q9" s="22">
        <f t="shared" si="23"/>
        <v>2700</v>
      </c>
      <c r="R9" s="22">
        <f t="shared" si="23"/>
        <v>20291440</v>
      </c>
      <c r="S9" s="22">
        <f t="shared" si="23"/>
        <v>1566940</v>
      </c>
      <c r="T9" s="22">
        <f t="shared" si="23"/>
        <v>18721800</v>
      </c>
      <c r="U9" s="22">
        <f t="shared" si="23"/>
        <v>2700</v>
      </c>
      <c r="V9" s="22">
        <f t="shared" si="23"/>
        <v>-1069404</v>
      </c>
      <c r="W9" s="22">
        <f t="shared" si="23"/>
        <v>-1061384</v>
      </c>
      <c r="X9" s="22">
        <f t="shared" si="23"/>
        <v>475800</v>
      </c>
      <c r="Y9" s="22">
        <f t="shared" si="23"/>
        <v>0</v>
      </c>
      <c r="Z9" s="22">
        <f t="shared" si="23"/>
        <v>1035.1059989328633</v>
      </c>
      <c r="AA9" s="22">
        <f t="shared" si="23"/>
        <v>0</v>
      </c>
      <c r="AB9" s="22">
        <f t="shared" si="23"/>
        <v>24718524</v>
      </c>
      <c r="AC9" s="22">
        <f t="shared" si="23"/>
        <v>2628324</v>
      </c>
      <c r="AD9" s="22">
        <f t="shared" si="23"/>
        <v>22087700</v>
      </c>
      <c r="AE9" s="22">
        <f t="shared" si="23"/>
        <v>2500</v>
      </c>
      <c r="AF9" s="22">
        <f t="shared" si="23"/>
        <v>534116.77</v>
      </c>
      <c r="AG9" s="22">
        <f t="shared" si="23"/>
        <v>0</v>
      </c>
      <c r="AH9" s="22">
        <f t="shared" si="23"/>
        <v>534116.77</v>
      </c>
      <c r="AI9" s="22">
        <f t="shared" si="23"/>
        <v>0</v>
      </c>
      <c r="AJ9" s="22">
        <f t="shared" si="23"/>
        <v>25252640.77</v>
      </c>
      <c r="AK9" s="22">
        <f t="shared" si="23"/>
        <v>2628324</v>
      </c>
      <c r="AL9" s="22">
        <f t="shared" si="23"/>
        <v>22621816.77</v>
      </c>
      <c r="AM9" s="22">
        <f t="shared" si="23"/>
        <v>2500</v>
      </c>
      <c r="AN9" s="22">
        <f t="shared" si="23"/>
        <v>0</v>
      </c>
      <c r="AO9" s="22">
        <f t="shared" si="23"/>
        <v>0</v>
      </c>
      <c r="AP9" s="22">
        <f t="shared" si="23"/>
        <v>0</v>
      </c>
      <c r="AQ9" s="22">
        <f t="shared" si="23"/>
        <v>0</v>
      </c>
      <c r="AR9" s="22">
        <f t="shared" si="23"/>
        <v>25252640.77</v>
      </c>
      <c r="AS9" s="22">
        <f t="shared" si="23"/>
        <v>2628324</v>
      </c>
      <c r="AT9" s="22">
        <f t="shared" si="23"/>
        <v>22621816.77</v>
      </c>
      <c r="AU9" s="22">
        <f t="shared" si="23"/>
        <v>2500</v>
      </c>
      <c r="AV9" s="22">
        <f t="shared" si="23"/>
        <v>0</v>
      </c>
      <c r="AW9" s="22">
        <f t="shared" si="23"/>
        <v>23085220</v>
      </c>
      <c r="AX9" s="22">
        <f t="shared" si="23"/>
        <v>1195020</v>
      </c>
      <c r="AY9" s="22">
        <f t="shared" si="23"/>
        <v>21887700</v>
      </c>
      <c r="AZ9" s="22">
        <f t="shared" si="23"/>
        <v>2500</v>
      </c>
      <c r="BA9" s="22">
        <f t="shared" si="23"/>
        <v>0</v>
      </c>
      <c r="BB9" s="22">
        <f t="shared" si="23"/>
        <v>0</v>
      </c>
      <c r="BC9" s="22">
        <f t="shared" si="23"/>
        <v>0</v>
      </c>
      <c r="BD9" s="22">
        <f t="shared" si="23"/>
        <v>0</v>
      </c>
      <c r="BE9" s="22">
        <f t="shared" si="23"/>
        <v>23085220</v>
      </c>
      <c r="BF9" s="22">
        <f t="shared" si="23"/>
        <v>1195020</v>
      </c>
      <c r="BG9" s="22">
        <f t="shared" si="23"/>
        <v>21887700</v>
      </c>
      <c r="BH9" s="22">
        <f t="shared" si="23"/>
        <v>2500</v>
      </c>
      <c r="BI9" s="22">
        <f t="shared" si="23"/>
        <v>0</v>
      </c>
      <c r="BJ9" s="22">
        <f t="shared" si="23"/>
        <v>0</v>
      </c>
      <c r="BK9" s="22">
        <f t="shared" si="23"/>
        <v>0</v>
      </c>
      <c r="BL9" s="22">
        <f t="shared" si="23"/>
        <v>0</v>
      </c>
      <c r="BM9" s="22">
        <f t="shared" si="23"/>
        <v>23085220</v>
      </c>
      <c r="BN9" s="22">
        <f t="shared" si="23"/>
        <v>1195020</v>
      </c>
      <c r="BO9" s="22">
        <f t="shared" si="23"/>
        <v>21887700</v>
      </c>
      <c r="BP9" s="22">
        <f t="shared" si="23"/>
        <v>2500</v>
      </c>
      <c r="BQ9" s="22">
        <f t="shared" si="23"/>
        <v>0</v>
      </c>
      <c r="BR9" s="22">
        <f t="shared" si="23"/>
        <v>23085220</v>
      </c>
      <c r="BS9" s="22">
        <f t="shared" si="23"/>
        <v>1195020</v>
      </c>
      <c r="BT9" s="22">
        <f t="shared" si="23"/>
        <v>21887700</v>
      </c>
      <c r="BU9" s="22">
        <f t="shared" si="23"/>
        <v>2500</v>
      </c>
      <c r="BV9" s="22">
        <f t="shared" si="23"/>
        <v>0</v>
      </c>
      <c r="BW9" s="22">
        <f t="shared" ref="BW9:CK9" si="24">BW10+BW15+BW20+BW25+BW30+BW33+BW51+BW42+BW45+BW48</f>
        <v>0</v>
      </c>
      <c r="BX9" s="22">
        <f t="shared" si="24"/>
        <v>0</v>
      </c>
      <c r="BY9" s="22">
        <f t="shared" si="24"/>
        <v>0</v>
      </c>
      <c r="BZ9" s="22">
        <f t="shared" si="24"/>
        <v>23085220</v>
      </c>
      <c r="CA9" s="22">
        <f t="shared" si="24"/>
        <v>1195020</v>
      </c>
      <c r="CB9" s="22">
        <f t="shared" si="24"/>
        <v>21887700</v>
      </c>
      <c r="CC9" s="22">
        <f t="shared" si="24"/>
        <v>2500</v>
      </c>
      <c r="CD9" s="22">
        <f t="shared" si="24"/>
        <v>0</v>
      </c>
      <c r="CE9" s="22">
        <f t="shared" si="24"/>
        <v>0</v>
      </c>
      <c r="CF9" s="22">
        <f t="shared" si="24"/>
        <v>0</v>
      </c>
      <c r="CG9" s="22">
        <f t="shared" si="24"/>
        <v>0</v>
      </c>
      <c r="CH9" s="22">
        <f t="shared" si="24"/>
        <v>23085220</v>
      </c>
      <c r="CI9" s="22">
        <f t="shared" si="24"/>
        <v>1195020</v>
      </c>
      <c r="CJ9" s="22">
        <f t="shared" si="24"/>
        <v>21887700</v>
      </c>
      <c r="CK9" s="22">
        <f t="shared" si="24"/>
        <v>2500</v>
      </c>
      <c r="CL9" s="22">
        <f t="shared" ref="CL9:CN9" si="25">CL15+CL25+CL30+CL33+CL51+CL42+CL45+CL48</f>
        <v>0</v>
      </c>
      <c r="CM9" s="22">
        <f t="shared" si="25"/>
        <v>0</v>
      </c>
      <c r="CN9" s="22">
        <f t="shared" si="25"/>
        <v>0</v>
      </c>
      <c r="CO9" s="78"/>
      <c r="CP9" s="78"/>
      <c r="CQ9" s="94">
        <f t="shared" si="6"/>
        <v>0</v>
      </c>
      <c r="CR9" s="94"/>
      <c r="CS9" s="57">
        <f t="shared" ref="CS9" si="26">CS30+CS33+CS51+CS42+CS48</f>
        <v>20961800</v>
      </c>
      <c r="CT9" s="57">
        <f t="shared" ref="CT9:DD9" si="27">CT30+CT33+CT51+CT42+CT48</f>
        <v>0</v>
      </c>
      <c r="CU9" s="57">
        <f t="shared" si="27"/>
        <v>20959300</v>
      </c>
      <c r="CV9" s="57">
        <f t="shared" si="27"/>
        <v>2500</v>
      </c>
      <c r="CW9" s="57">
        <f t="shared" si="27"/>
        <v>1838852</v>
      </c>
      <c r="CX9" s="78">
        <f t="shared" si="27"/>
        <v>0</v>
      </c>
      <c r="CY9" s="78">
        <f t="shared" si="27"/>
        <v>1838852</v>
      </c>
      <c r="CZ9" s="57">
        <f t="shared" si="27"/>
        <v>0</v>
      </c>
      <c r="DA9" s="57">
        <f t="shared" si="27"/>
        <v>22800652</v>
      </c>
      <c r="DB9" s="78">
        <f t="shared" si="27"/>
        <v>0</v>
      </c>
      <c r="DC9" s="78">
        <f t="shared" si="27"/>
        <v>22798152</v>
      </c>
      <c r="DD9" s="78">
        <f t="shared" si="27"/>
        <v>2500</v>
      </c>
      <c r="DE9" s="57">
        <f t="shared" ref="DE9:DL9" si="28">DE30+DE33+DE51+DE42+DE48</f>
        <v>0</v>
      </c>
      <c r="DF9" s="78">
        <f t="shared" si="28"/>
        <v>0</v>
      </c>
      <c r="DG9" s="78">
        <f t="shared" si="28"/>
        <v>0</v>
      </c>
      <c r="DH9" s="57">
        <f t="shared" si="28"/>
        <v>0</v>
      </c>
      <c r="DI9" s="57">
        <f t="shared" si="28"/>
        <v>22800652</v>
      </c>
      <c r="DJ9" s="78">
        <f t="shared" si="28"/>
        <v>0</v>
      </c>
      <c r="DK9" s="78">
        <f t="shared" si="28"/>
        <v>22798152</v>
      </c>
      <c r="DL9" s="78">
        <f t="shared" si="28"/>
        <v>2500</v>
      </c>
      <c r="DM9" s="57">
        <f t="shared" ref="DM9:DT9" si="29">DM30+DM33+DM51+DM42+DM48</f>
        <v>0</v>
      </c>
      <c r="DN9" s="78">
        <f t="shared" si="29"/>
        <v>0</v>
      </c>
      <c r="DO9" s="78">
        <f t="shared" si="29"/>
        <v>0</v>
      </c>
      <c r="DP9" s="57">
        <f t="shared" si="29"/>
        <v>0</v>
      </c>
      <c r="DQ9" s="57">
        <f t="shared" si="29"/>
        <v>22800652</v>
      </c>
      <c r="DR9" s="78">
        <f t="shared" si="29"/>
        <v>0</v>
      </c>
      <c r="DS9" s="78">
        <f t="shared" si="29"/>
        <v>22798152</v>
      </c>
      <c r="DT9" s="78">
        <f t="shared" si="29"/>
        <v>2500</v>
      </c>
    </row>
    <row r="10" spans="1:124" ht="57" customHeight="1" x14ac:dyDescent="0.25">
      <c r="A10" s="87" t="s">
        <v>542</v>
      </c>
      <c r="B10" s="236"/>
      <c r="C10" s="236"/>
      <c r="D10" s="236"/>
      <c r="E10" s="4">
        <v>851</v>
      </c>
      <c r="F10" s="3" t="s">
        <v>11</v>
      </c>
      <c r="G10" s="3" t="s">
        <v>13</v>
      </c>
      <c r="H10" s="283" t="s">
        <v>536</v>
      </c>
      <c r="I10" s="3"/>
      <c r="J10" s="21">
        <f>J11+J13</f>
        <v>783270</v>
      </c>
      <c r="K10" s="21">
        <f t="shared" ref="K10:V10" si="30">K11+K13</f>
        <v>783270</v>
      </c>
      <c r="L10" s="21">
        <f t="shared" si="30"/>
        <v>0</v>
      </c>
      <c r="M10" s="21">
        <f t="shared" si="30"/>
        <v>0</v>
      </c>
      <c r="N10" s="21">
        <f t="shared" si="30"/>
        <v>783270</v>
      </c>
      <c r="O10" s="21">
        <f t="shared" si="30"/>
        <v>783270</v>
      </c>
      <c r="P10" s="21">
        <f t="shared" si="30"/>
        <v>0</v>
      </c>
      <c r="Q10" s="21">
        <f t="shared" si="30"/>
        <v>0</v>
      </c>
      <c r="R10" s="21">
        <f t="shared" si="30"/>
        <v>783270</v>
      </c>
      <c r="S10" s="21">
        <f t="shared" si="30"/>
        <v>783270</v>
      </c>
      <c r="T10" s="21">
        <f t="shared" si="30"/>
        <v>0</v>
      </c>
      <c r="U10" s="21">
        <f t="shared" si="30"/>
        <v>0</v>
      </c>
      <c r="V10" s="21">
        <f t="shared" si="30"/>
        <v>-411350</v>
      </c>
      <c r="W10" s="21">
        <f t="shared" ref="W10" si="31">W11+W13</f>
        <v>-411350</v>
      </c>
      <c r="X10" s="21">
        <f t="shared" ref="X10" si="32">X11+X13</f>
        <v>0</v>
      </c>
      <c r="Y10" s="21">
        <f t="shared" ref="Y10" si="33">Y11+Y13</f>
        <v>0</v>
      </c>
      <c r="Z10" s="21">
        <f t="shared" ref="Z10" si="34">Z11+Z13</f>
        <v>133.47913355305013</v>
      </c>
      <c r="AA10" s="21">
        <f t="shared" ref="AA10" si="35">AA11+AA13</f>
        <v>0</v>
      </c>
      <c r="AB10" s="21">
        <f t="shared" ref="AB10" si="36">AB11+AB13</f>
        <v>1194620</v>
      </c>
      <c r="AC10" s="21">
        <f t="shared" ref="AC10" si="37">AC11+AC13</f>
        <v>1194620</v>
      </c>
      <c r="AD10" s="21">
        <f t="shared" ref="AD10" si="38">AD11+AD13</f>
        <v>0</v>
      </c>
      <c r="AE10" s="21">
        <f t="shared" ref="AE10" si="39">AE11+AE13</f>
        <v>0</v>
      </c>
      <c r="AF10" s="21">
        <f t="shared" ref="AF10" si="40">AF11+AF13</f>
        <v>0</v>
      </c>
      <c r="AG10" s="21">
        <f t="shared" ref="AG10:AH10" si="41">AG11+AG13</f>
        <v>0</v>
      </c>
      <c r="AH10" s="21">
        <f t="shared" si="41"/>
        <v>0</v>
      </c>
      <c r="AI10" s="21">
        <f t="shared" ref="AI10" si="42">AI11+AI13</f>
        <v>0</v>
      </c>
      <c r="AJ10" s="21">
        <f t="shared" ref="AJ10" si="43">AJ11+AJ13</f>
        <v>1194620</v>
      </c>
      <c r="AK10" s="21">
        <f t="shared" ref="AK10" si="44">AK11+AK13</f>
        <v>1194620</v>
      </c>
      <c r="AL10" s="21">
        <f t="shared" ref="AL10" si="45">AL11+AL13</f>
        <v>0</v>
      </c>
      <c r="AM10" s="21">
        <f t="shared" ref="AM10" si="46">AM11+AM13</f>
        <v>0</v>
      </c>
      <c r="AN10" s="21">
        <f t="shared" ref="AN10" si="47">AN11+AN13</f>
        <v>0</v>
      </c>
      <c r="AO10" s="21">
        <f t="shared" ref="AO10" si="48">AO11+AO13</f>
        <v>0</v>
      </c>
      <c r="AP10" s="21">
        <f t="shared" ref="AP10" si="49">AP11+AP13</f>
        <v>0</v>
      </c>
      <c r="AQ10" s="21">
        <f t="shared" ref="AQ10" si="50">AQ11+AQ13</f>
        <v>0</v>
      </c>
      <c r="AR10" s="21">
        <f t="shared" ref="AR10" si="51">AR11+AR13</f>
        <v>1194620</v>
      </c>
      <c r="AS10" s="21">
        <f t="shared" ref="AS10:AT10" si="52">AS11+AS13</f>
        <v>1194620</v>
      </c>
      <c r="AT10" s="21">
        <f t="shared" si="52"/>
        <v>0</v>
      </c>
      <c r="AU10" s="21">
        <f t="shared" ref="AU10" si="53">AU11+AU13</f>
        <v>0</v>
      </c>
      <c r="AV10" s="21">
        <f t="shared" ref="AV10" si="54">AV11+AV13</f>
        <v>0</v>
      </c>
      <c r="AW10" s="21">
        <f t="shared" ref="AW10" si="55">AW11+AW13</f>
        <v>477968</v>
      </c>
      <c r="AX10" s="21">
        <f t="shared" ref="AX10" si="56">AX11+AX13</f>
        <v>477968</v>
      </c>
      <c r="AY10" s="21">
        <f t="shared" ref="AY10" si="57">AY11+AY13</f>
        <v>0</v>
      </c>
      <c r="AZ10" s="21">
        <f t="shared" ref="AZ10" si="58">AZ11+AZ13</f>
        <v>0</v>
      </c>
      <c r="BA10" s="21">
        <f t="shared" ref="BA10" si="59">BA11+BA13</f>
        <v>0</v>
      </c>
      <c r="BB10" s="21">
        <f t="shared" ref="BB10" si="60">BB11+BB13</f>
        <v>0</v>
      </c>
      <c r="BC10" s="21">
        <f t="shared" ref="BC10" si="61">BC11+BC13</f>
        <v>0</v>
      </c>
      <c r="BD10" s="21">
        <f t="shared" ref="BD10" si="62">BD11+BD13</f>
        <v>0</v>
      </c>
      <c r="BE10" s="21">
        <f t="shared" ref="BE10:BF10" si="63">BE11+BE13</f>
        <v>477968</v>
      </c>
      <c r="BF10" s="21">
        <f t="shared" si="63"/>
        <v>477968</v>
      </c>
      <c r="BG10" s="21">
        <f t="shared" ref="BG10" si="64">BG11+BG13</f>
        <v>0</v>
      </c>
      <c r="BH10" s="21">
        <f t="shared" ref="BH10" si="65">BH11+BH13</f>
        <v>0</v>
      </c>
      <c r="BI10" s="21">
        <f t="shared" ref="BI10" si="66">BI11+BI13</f>
        <v>0</v>
      </c>
      <c r="BJ10" s="21">
        <f t="shared" ref="BJ10" si="67">BJ11+BJ13</f>
        <v>0</v>
      </c>
      <c r="BK10" s="21">
        <f t="shared" ref="BK10" si="68">BK11+BK13</f>
        <v>0</v>
      </c>
      <c r="BL10" s="21">
        <f t="shared" ref="BL10" si="69">BL11+BL13</f>
        <v>0</v>
      </c>
      <c r="BM10" s="21">
        <f t="shared" ref="BM10" si="70">BM11+BM13</f>
        <v>477968</v>
      </c>
      <c r="BN10" s="21">
        <f t="shared" ref="BN10" si="71">BN11+BN13</f>
        <v>477968</v>
      </c>
      <c r="BO10" s="21">
        <f t="shared" ref="BO10" si="72">BO11+BO13</f>
        <v>0</v>
      </c>
      <c r="BP10" s="21">
        <f t="shared" ref="BP10" si="73">BP11+BP13</f>
        <v>0</v>
      </c>
      <c r="BQ10" s="21">
        <f t="shared" ref="BQ10:BR10" si="74">BQ11+BQ13</f>
        <v>0</v>
      </c>
      <c r="BR10" s="21">
        <f t="shared" si="74"/>
        <v>477968</v>
      </c>
      <c r="BS10" s="21">
        <f t="shared" ref="BS10" si="75">BS11+BS13</f>
        <v>477968</v>
      </c>
      <c r="BT10" s="21">
        <f t="shared" ref="BT10" si="76">BT11+BT13</f>
        <v>0</v>
      </c>
      <c r="BU10" s="21">
        <f t="shared" ref="BU10" si="77">BU11+BU13</f>
        <v>0</v>
      </c>
      <c r="BV10" s="21">
        <f t="shared" ref="BV10" si="78">BV11+BV13</f>
        <v>0</v>
      </c>
      <c r="BW10" s="21">
        <f t="shared" ref="BW10" si="79">BW11+BW13</f>
        <v>0</v>
      </c>
      <c r="BX10" s="21">
        <f t="shared" ref="BX10" si="80">BX11+BX13</f>
        <v>0</v>
      </c>
      <c r="BY10" s="21">
        <f t="shared" ref="BY10" si="81">BY11+BY13</f>
        <v>0</v>
      </c>
      <c r="BZ10" s="21">
        <f t="shared" ref="BZ10" si="82">BZ11+BZ13</f>
        <v>477968</v>
      </c>
      <c r="CA10" s="21">
        <f t="shared" ref="CA10" si="83">CA11+CA13</f>
        <v>477968</v>
      </c>
      <c r="CB10" s="21">
        <f t="shared" ref="CB10" si="84">CB11+CB13</f>
        <v>0</v>
      </c>
      <c r="CC10" s="21">
        <f t="shared" ref="CC10:CD10" si="85">CC11+CC13</f>
        <v>0</v>
      </c>
      <c r="CD10" s="21">
        <f t="shared" si="85"/>
        <v>0</v>
      </c>
      <c r="CE10" s="21">
        <f t="shared" ref="CE10" si="86">CE11+CE13</f>
        <v>0</v>
      </c>
      <c r="CF10" s="21">
        <f t="shared" ref="CF10" si="87">CF11+CF13</f>
        <v>0</v>
      </c>
      <c r="CG10" s="21">
        <f t="shared" ref="CG10" si="88">CG11+CG13</f>
        <v>0</v>
      </c>
      <c r="CH10" s="21">
        <f t="shared" ref="CH10" si="89">CH11+CH13</f>
        <v>477968</v>
      </c>
      <c r="CI10" s="21">
        <f t="shared" ref="CI10" si="90">CI11+CI13</f>
        <v>477968</v>
      </c>
      <c r="CJ10" s="21">
        <f t="shared" ref="CJ10" si="91">CJ11+CJ13</f>
        <v>0</v>
      </c>
      <c r="CK10" s="21">
        <f t="shared" ref="CK10" si="92">CK11+CK13</f>
        <v>0</v>
      </c>
      <c r="CL10" s="21">
        <f t="shared" ref="CL10" si="93">CL11+CL13</f>
        <v>0</v>
      </c>
      <c r="CM10" s="62"/>
      <c r="CN10" s="62"/>
      <c r="CO10" s="62"/>
      <c r="CP10" s="62"/>
      <c r="CQ10" s="94">
        <f t="shared" si="6"/>
        <v>0</v>
      </c>
      <c r="CR10" s="94"/>
      <c r="CS10" s="58">
        <f t="shared" ref="CS10:DT10" si="94">CS11+CS13+CS15</f>
        <v>868304</v>
      </c>
      <c r="CT10" s="58">
        <f t="shared" si="94"/>
        <v>868304</v>
      </c>
      <c r="CU10" s="58">
        <f t="shared" si="94"/>
        <v>0</v>
      </c>
      <c r="CV10" s="58">
        <f t="shared" si="94"/>
        <v>0</v>
      </c>
      <c r="CW10" s="58">
        <f t="shared" si="94"/>
        <v>0</v>
      </c>
      <c r="CX10" s="62">
        <f t="shared" si="94"/>
        <v>0</v>
      </c>
      <c r="CY10" s="62">
        <f t="shared" si="94"/>
        <v>0</v>
      </c>
      <c r="CZ10" s="58">
        <f t="shared" si="94"/>
        <v>0</v>
      </c>
      <c r="DA10" s="58">
        <f t="shared" si="94"/>
        <v>868304</v>
      </c>
      <c r="DB10" s="62">
        <f t="shared" si="94"/>
        <v>868304</v>
      </c>
      <c r="DC10" s="62">
        <f t="shared" si="94"/>
        <v>0</v>
      </c>
      <c r="DD10" s="62">
        <f t="shared" si="94"/>
        <v>0</v>
      </c>
      <c r="DE10" s="58">
        <f t="shared" si="94"/>
        <v>0</v>
      </c>
      <c r="DF10" s="62">
        <f t="shared" si="94"/>
        <v>0</v>
      </c>
      <c r="DG10" s="62">
        <f t="shared" si="94"/>
        <v>0</v>
      </c>
      <c r="DH10" s="58">
        <f t="shared" si="94"/>
        <v>0</v>
      </c>
      <c r="DI10" s="58">
        <f t="shared" si="94"/>
        <v>868304</v>
      </c>
      <c r="DJ10" s="62">
        <f t="shared" si="94"/>
        <v>868304</v>
      </c>
      <c r="DK10" s="62">
        <f t="shared" si="94"/>
        <v>0</v>
      </c>
      <c r="DL10" s="62">
        <f t="shared" si="94"/>
        <v>0</v>
      </c>
      <c r="DM10" s="58">
        <f t="shared" si="94"/>
        <v>0</v>
      </c>
      <c r="DN10" s="62">
        <f t="shared" si="94"/>
        <v>0</v>
      </c>
      <c r="DO10" s="62">
        <f t="shared" si="94"/>
        <v>0</v>
      </c>
      <c r="DP10" s="58">
        <f t="shared" si="94"/>
        <v>0</v>
      </c>
      <c r="DQ10" s="58">
        <f t="shared" si="94"/>
        <v>868304</v>
      </c>
      <c r="DR10" s="62">
        <f t="shared" si="94"/>
        <v>868304</v>
      </c>
      <c r="DS10" s="62">
        <f t="shared" si="94"/>
        <v>0</v>
      </c>
      <c r="DT10" s="62">
        <f t="shared" si="94"/>
        <v>0</v>
      </c>
    </row>
    <row r="11" spans="1:124" ht="32.25" customHeight="1" x14ac:dyDescent="0.25">
      <c r="A11" s="87" t="s">
        <v>15</v>
      </c>
      <c r="B11" s="236"/>
      <c r="C11" s="236"/>
      <c r="D11" s="236"/>
      <c r="E11" s="4">
        <v>851</v>
      </c>
      <c r="F11" s="3" t="s">
        <v>11</v>
      </c>
      <c r="G11" s="3" t="s">
        <v>13</v>
      </c>
      <c r="H11" s="283" t="s">
        <v>536</v>
      </c>
      <c r="I11" s="3" t="s">
        <v>17</v>
      </c>
      <c r="J11" s="21">
        <f t="shared" ref="J11:Y11" si="95">J12</f>
        <v>430300</v>
      </c>
      <c r="K11" s="21">
        <f t="shared" si="95"/>
        <v>430300</v>
      </c>
      <c r="L11" s="21">
        <f t="shared" si="95"/>
        <v>0</v>
      </c>
      <c r="M11" s="21">
        <f t="shared" si="95"/>
        <v>0</v>
      </c>
      <c r="N11" s="21">
        <f t="shared" si="95"/>
        <v>430300</v>
      </c>
      <c r="O11" s="21">
        <f t="shared" si="95"/>
        <v>430300</v>
      </c>
      <c r="P11" s="21">
        <f t="shared" si="95"/>
        <v>0</v>
      </c>
      <c r="Q11" s="21">
        <f t="shared" si="95"/>
        <v>0</v>
      </c>
      <c r="R11" s="21">
        <f t="shared" si="95"/>
        <v>430300</v>
      </c>
      <c r="S11" s="21">
        <f t="shared" si="95"/>
        <v>430300</v>
      </c>
      <c r="T11" s="21">
        <f t="shared" si="95"/>
        <v>0</v>
      </c>
      <c r="U11" s="21">
        <f t="shared" si="95"/>
        <v>0</v>
      </c>
      <c r="V11" s="21">
        <f t="shared" ref="V11:V14" si="96">J11-AB11</f>
        <v>-280300</v>
      </c>
      <c r="W11" s="21">
        <f t="shared" ref="W11:W14" si="97">K11-AC11</f>
        <v>-280300</v>
      </c>
      <c r="X11" s="21">
        <f t="shared" ref="X11:X14" si="98">L11-AD11</f>
        <v>0</v>
      </c>
      <c r="Y11" s="21">
        <f t="shared" si="95"/>
        <v>0</v>
      </c>
      <c r="Z11" s="276">
        <f t="shared" ref="Z11:Z14" si="99">J11/AB11*100</f>
        <v>60.55446101885731</v>
      </c>
      <c r="AA11" s="21">
        <f t="shared" ref="AA11:BY11" si="100">AA12</f>
        <v>0</v>
      </c>
      <c r="AB11" s="21">
        <f t="shared" si="100"/>
        <v>710600</v>
      </c>
      <c r="AC11" s="21">
        <f t="shared" si="100"/>
        <v>710600</v>
      </c>
      <c r="AD11" s="21">
        <f t="shared" si="100"/>
        <v>0</v>
      </c>
      <c r="AE11" s="21">
        <f t="shared" si="100"/>
        <v>0</v>
      </c>
      <c r="AF11" s="21">
        <f t="shared" si="100"/>
        <v>0</v>
      </c>
      <c r="AG11" s="21">
        <f t="shared" si="100"/>
        <v>0</v>
      </c>
      <c r="AH11" s="21">
        <f t="shared" si="100"/>
        <v>0</v>
      </c>
      <c r="AI11" s="21">
        <f t="shared" si="100"/>
        <v>0</v>
      </c>
      <c r="AJ11" s="21">
        <f t="shared" ref="AJ11:AJ14" si="101">AB11+AF11</f>
        <v>710600</v>
      </c>
      <c r="AK11" s="21">
        <f t="shared" ref="AK11:AK14" si="102">AC11+AG11</f>
        <v>710600</v>
      </c>
      <c r="AL11" s="21">
        <f t="shared" ref="AL11:AL14" si="103">AD11+AH11</f>
        <v>0</v>
      </c>
      <c r="AM11" s="21">
        <f t="shared" ref="AM11:AM14" si="104">AE11+AI11</f>
        <v>0</v>
      </c>
      <c r="AN11" s="215">
        <f t="shared" si="100"/>
        <v>0</v>
      </c>
      <c r="AO11" s="21">
        <f t="shared" si="100"/>
        <v>0</v>
      </c>
      <c r="AP11" s="21">
        <f t="shared" si="100"/>
        <v>0</v>
      </c>
      <c r="AQ11" s="21">
        <f t="shared" si="100"/>
        <v>0</v>
      </c>
      <c r="AR11" s="21">
        <f t="shared" ref="AR11:AR14" si="105">AJ11+AN11</f>
        <v>710600</v>
      </c>
      <c r="AS11" s="21">
        <f t="shared" ref="AS11:AS14" si="106">AK11+AO11</f>
        <v>710600</v>
      </c>
      <c r="AT11" s="21">
        <f t="shared" ref="AT11:AT14" si="107">AL11+AP11</f>
        <v>0</v>
      </c>
      <c r="AU11" s="21">
        <f t="shared" ref="AU11:AU14" si="108">AM11+AQ11</f>
        <v>0</v>
      </c>
      <c r="AV11" s="195">
        <f t="shared" ref="AV11:AV14" si="109">AR11-AS11-AT11-AU11</f>
        <v>0</v>
      </c>
      <c r="AW11" s="21">
        <f t="shared" si="100"/>
        <v>284200</v>
      </c>
      <c r="AX11" s="21">
        <f t="shared" si="100"/>
        <v>284200</v>
      </c>
      <c r="AY11" s="21">
        <f t="shared" si="100"/>
        <v>0</v>
      </c>
      <c r="AZ11" s="21">
        <f t="shared" si="100"/>
        <v>0</v>
      </c>
      <c r="BA11" s="21">
        <f t="shared" si="100"/>
        <v>0</v>
      </c>
      <c r="BB11" s="21">
        <f t="shared" si="100"/>
        <v>0</v>
      </c>
      <c r="BC11" s="21">
        <f t="shared" si="100"/>
        <v>0</v>
      </c>
      <c r="BD11" s="21">
        <f t="shared" si="100"/>
        <v>0</v>
      </c>
      <c r="BE11" s="21">
        <f t="shared" ref="BE11:BE14" si="110">AW11+BA11</f>
        <v>284200</v>
      </c>
      <c r="BF11" s="21">
        <f t="shared" ref="BF11:BF14" si="111">AX11+BB11</f>
        <v>284200</v>
      </c>
      <c r="BG11" s="21">
        <f t="shared" ref="BG11:BG14" si="112">AY11+BC11</f>
        <v>0</v>
      </c>
      <c r="BH11" s="21">
        <f t="shared" ref="BH11:BH14" si="113">AZ11+BD11</f>
        <v>0</v>
      </c>
      <c r="BI11" s="21">
        <f t="shared" si="100"/>
        <v>0</v>
      </c>
      <c r="BJ11" s="21">
        <f t="shared" si="100"/>
        <v>0</v>
      </c>
      <c r="BK11" s="21">
        <f t="shared" si="100"/>
        <v>0</v>
      </c>
      <c r="BL11" s="21">
        <f t="shared" si="100"/>
        <v>0</v>
      </c>
      <c r="BM11" s="21">
        <f t="shared" ref="BM11:BM14" si="114">BE11+BI11</f>
        <v>284200</v>
      </c>
      <c r="BN11" s="21">
        <f t="shared" ref="BN11:BN14" si="115">BF11+BJ11</f>
        <v>284200</v>
      </c>
      <c r="BO11" s="21">
        <f t="shared" ref="BO11:BO14" si="116">BG11+BK11</f>
        <v>0</v>
      </c>
      <c r="BP11" s="21">
        <f t="shared" ref="BP11:BP14" si="117">BH11+BL11</f>
        <v>0</v>
      </c>
      <c r="BQ11" s="201">
        <f t="shared" ref="BQ11:BQ14" si="118">BE11-BF11-BG11-BH11</f>
        <v>0</v>
      </c>
      <c r="BR11" s="21">
        <f t="shared" si="100"/>
        <v>284200</v>
      </c>
      <c r="BS11" s="21">
        <f t="shared" si="100"/>
        <v>284200</v>
      </c>
      <c r="BT11" s="21">
        <f t="shared" si="100"/>
        <v>0</v>
      </c>
      <c r="BU11" s="21">
        <f t="shared" si="100"/>
        <v>0</v>
      </c>
      <c r="BV11" s="21">
        <f t="shared" si="100"/>
        <v>0</v>
      </c>
      <c r="BW11" s="21">
        <f t="shared" si="100"/>
        <v>0</v>
      </c>
      <c r="BX11" s="21">
        <f t="shared" si="100"/>
        <v>0</v>
      </c>
      <c r="BY11" s="21">
        <f t="shared" si="100"/>
        <v>0</v>
      </c>
      <c r="BZ11" s="21">
        <f t="shared" ref="BZ11:BZ14" si="119">BR11+BV11</f>
        <v>284200</v>
      </c>
      <c r="CA11" s="62">
        <f t="shared" ref="CA11:CA14" si="120">BS11+BW11</f>
        <v>284200</v>
      </c>
      <c r="CB11" s="62">
        <f t="shared" ref="CB11:CB14" si="121">BT11+BX11</f>
        <v>0</v>
      </c>
      <c r="CC11" s="62">
        <f t="shared" ref="CC11:CC14" si="122">BU11+BY11</f>
        <v>0</v>
      </c>
      <c r="CD11" s="21">
        <f t="shared" ref="CD11:CG11" si="123">CD12</f>
        <v>0</v>
      </c>
      <c r="CE11" s="21">
        <f t="shared" si="123"/>
        <v>0</v>
      </c>
      <c r="CF11" s="21">
        <f t="shared" si="123"/>
        <v>0</v>
      </c>
      <c r="CG11" s="21">
        <f t="shared" si="123"/>
        <v>0</v>
      </c>
      <c r="CH11" s="21">
        <f t="shared" ref="CH11:CH14" si="124">BZ11+CD11</f>
        <v>284200</v>
      </c>
      <c r="CI11" s="62">
        <f t="shared" ref="CI11:CI14" si="125">CA11+CE11</f>
        <v>284200</v>
      </c>
      <c r="CJ11" s="62">
        <f t="shared" ref="CJ11:CJ14" si="126">CB11+CF11</f>
        <v>0</v>
      </c>
      <c r="CK11" s="62">
        <f t="shared" ref="CK11:CK14" si="127">CC11+CG11</f>
        <v>0</v>
      </c>
      <c r="CL11" s="194"/>
      <c r="CM11" s="62"/>
      <c r="CN11" s="62"/>
      <c r="CO11" s="62"/>
      <c r="CP11" s="62"/>
      <c r="CQ11" s="94">
        <f t="shared" si="6"/>
        <v>0</v>
      </c>
      <c r="CR11" s="94"/>
      <c r="CS11" s="58">
        <f t="shared" ref="CS11:DT11" si="128">CS12</f>
        <v>275900</v>
      </c>
      <c r="CT11" s="58">
        <f t="shared" si="128"/>
        <v>275900</v>
      </c>
      <c r="CU11" s="58">
        <f t="shared" si="128"/>
        <v>0</v>
      </c>
      <c r="CV11" s="58">
        <f t="shared" si="128"/>
        <v>0</v>
      </c>
      <c r="CW11" s="58">
        <f t="shared" si="128"/>
        <v>0</v>
      </c>
      <c r="CX11" s="62">
        <f t="shared" si="128"/>
        <v>0</v>
      </c>
      <c r="CY11" s="62">
        <f t="shared" si="128"/>
        <v>0</v>
      </c>
      <c r="CZ11" s="58">
        <f t="shared" si="128"/>
        <v>0</v>
      </c>
      <c r="DA11" s="58">
        <f t="shared" si="128"/>
        <v>275900</v>
      </c>
      <c r="DB11" s="62">
        <f t="shared" si="128"/>
        <v>275900</v>
      </c>
      <c r="DC11" s="62">
        <f t="shared" si="128"/>
        <v>0</v>
      </c>
      <c r="DD11" s="62">
        <f t="shared" si="128"/>
        <v>0</v>
      </c>
      <c r="DE11" s="58">
        <f t="shared" si="128"/>
        <v>0</v>
      </c>
      <c r="DF11" s="62">
        <f t="shared" si="128"/>
        <v>0</v>
      </c>
      <c r="DG11" s="62">
        <f t="shared" si="128"/>
        <v>0</v>
      </c>
      <c r="DH11" s="58">
        <f t="shared" si="128"/>
        <v>0</v>
      </c>
      <c r="DI11" s="58">
        <f t="shared" si="128"/>
        <v>275900</v>
      </c>
      <c r="DJ11" s="62">
        <f t="shared" si="128"/>
        <v>275900</v>
      </c>
      <c r="DK11" s="62">
        <f t="shared" si="128"/>
        <v>0</v>
      </c>
      <c r="DL11" s="62">
        <f t="shared" si="128"/>
        <v>0</v>
      </c>
      <c r="DM11" s="58">
        <f t="shared" si="128"/>
        <v>0</v>
      </c>
      <c r="DN11" s="62">
        <f t="shared" si="128"/>
        <v>0</v>
      </c>
      <c r="DO11" s="62">
        <f t="shared" si="128"/>
        <v>0</v>
      </c>
      <c r="DP11" s="58">
        <f t="shared" si="128"/>
        <v>0</v>
      </c>
      <c r="DQ11" s="58">
        <f t="shared" si="128"/>
        <v>275900</v>
      </c>
      <c r="DR11" s="62">
        <f t="shared" si="128"/>
        <v>275900</v>
      </c>
      <c r="DS11" s="62">
        <f t="shared" si="128"/>
        <v>0</v>
      </c>
      <c r="DT11" s="62">
        <f t="shared" si="128"/>
        <v>0</v>
      </c>
    </row>
    <row r="12" spans="1:124" ht="32.25" customHeight="1" x14ac:dyDescent="0.25">
      <c r="A12" s="87" t="s">
        <v>298</v>
      </c>
      <c r="B12" s="236"/>
      <c r="C12" s="236"/>
      <c r="D12" s="236"/>
      <c r="E12" s="4">
        <v>851</v>
      </c>
      <c r="F12" s="3" t="s">
        <v>11</v>
      </c>
      <c r="G12" s="3" t="s">
        <v>13</v>
      </c>
      <c r="H12" s="283" t="s">
        <v>536</v>
      </c>
      <c r="I12" s="3" t="s">
        <v>18</v>
      </c>
      <c r="J12" s="21">
        <v>430300</v>
      </c>
      <c r="K12" s="21">
        <f>J12</f>
        <v>430300</v>
      </c>
      <c r="L12" s="21"/>
      <c r="M12" s="21"/>
      <c r="N12" s="21">
        <v>430300</v>
      </c>
      <c r="O12" s="21">
        <f>N12</f>
        <v>430300</v>
      </c>
      <c r="P12" s="21"/>
      <c r="Q12" s="21"/>
      <c r="R12" s="21">
        <v>430300</v>
      </c>
      <c r="S12" s="21">
        <f>R12</f>
        <v>430300</v>
      </c>
      <c r="T12" s="21"/>
      <c r="U12" s="21"/>
      <c r="V12" s="21">
        <f t="shared" si="96"/>
        <v>-280300</v>
      </c>
      <c r="W12" s="21">
        <f t="shared" si="97"/>
        <v>-280300</v>
      </c>
      <c r="X12" s="21">
        <f t="shared" si="98"/>
        <v>0</v>
      </c>
      <c r="Y12" s="21"/>
      <c r="Z12" s="276">
        <f t="shared" si="99"/>
        <v>60.55446101885731</v>
      </c>
      <c r="AA12" s="21"/>
      <c r="AB12" s="21">
        <f>284200+426400</f>
        <v>710600</v>
      </c>
      <c r="AC12" s="21">
        <f>AB12</f>
        <v>710600</v>
      </c>
      <c r="AD12" s="21"/>
      <c r="AE12" s="21"/>
      <c r="AF12" s="21"/>
      <c r="AG12" s="21">
        <f>AF12</f>
        <v>0</v>
      </c>
      <c r="AH12" s="21"/>
      <c r="AI12" s="21"/>
      <c r="AJ12" s="21">
        <f t="shared" si="101"/>
        <v>710600</v>
      </c>
      <c r="AK12" s="21">
        <f t="shared" si="102"/>
        <v>710600</v>
      </c>
      <c r="AL12" s="21">
        <f t="shared" si="103"/>
        <v>0</v>
      </c>
      <c r="AM12" s="21">
        <f t="shared" si="104"/>
        <v>0</v>
      </c>
      <c r="AN12" s="215"/>
      <c r="AO12" s="21">
        <f>AN12</f>
        <v>0</v>
      </c>
      <c r="AP12" s="21"/>
      <c r="AQ12" s="21"/>
      <c r="AR12" s="21">
        <f t="shared" si="105"/>
        <v>710600</v>
      </c>
      <c r="AS12" s="21">
        <f t="shared" si="106"/>
        <v>710600</v>
      </c>
      <c r="AT12" s="21">
        <f t="shared" si="107"/>
        <v>0</v>
      </c>
      <c r="AU12" s="21">
        <f t="shared" si="108"/>
        <v>0</v>
      </c>
      <c r="AV12" s="195">
        <f t="shared" si="109"/>
        <v>0</v>
      </c>
      <c r="AW12" s="21">
        <v>284200</v>
      </c>
      <c r="AX12" s="21">
        <f>AW12</f>
        <v>284200</v>
      </c>
      <c r="AY12" s="21"/>
      <c r="AZ12" s="21"/>
      <c r="BA12" s="21"/>
      <c r="BB12" s="21">
        <f>BA12</f>
        <v>0</v>
      </c>
      <c r="BC12" s="21"/>
      <c r="BD12" s="21"/>
      <c r="BE12" s="21">
        <f t="shared" si="110"/>
        <v>284200</v>
      </c>
      <c r="BF12" s="21">
        <f t="shared" si="111"/>
        <v>284200</v>
      </c>
      <c r="BG12" s="21">
        <f t="shared" si="112"/>
        <v>0</v>
      </c>
      <c r="BH12" s="21">
        <f t="shared" si="113"/>
        <v>0</v>
      </c>
      <c r="BI12" s="21"/>
      <c r="BJ12" s="21">
        <f>BI12</f>
        <v>0</v>
      </c>
      <c r="BK12" s="21"/>
      <c r="BL12" s="21"/>
      <c r="BM12" s="21">
        <f t="shared" si="114"/>
        <v>284200</v>
      </c>
      <c r="BN12" s="21">
        <f t="shared" si="115"/>
        <v>284200</v>
      </c>
      <c r="BO12" s="21">
        <f t="shared" si="116"/>
        <v>0</v>
      </c>
      <c r="BP12" s="21">
        <f t="shared" si="117"/>
        <v>0</v>
      </c>
      <c r="BQ12" s="201">
        <f t="shared" si="118"/>
        <v>0</v>
      </c>
      <c r="BR12" s="21">
        <v>284200</v>
      </c>
      <c r="BS12" s="21">
        <f>BR12</f>
        <v>284200</v>
      </c>
      <c r="BT12" s="21"/>
      <c r="BU12" s="21"/>
      <c r="BV12" s="21"/>
      <c r="BW12" s="21">
        <f>BV12</f>
        <v>0</v>
      </c>
      <c r="BX12" s="21"/>
      <c r="BY12" s="21"/>
      <c r="BZ12" s="21">
        <f t="shared" si="119"/>
        <v>284200</v>
      </c>
      <c r="CA12" s="62">
        <f t="shared" si="120"/>
        <v>284200</v>
      </c>
      <c r="CB12" s="62">
        <f t="shared" si="121"/>
        <v>0</v>
      </c>
      <c r="CC12" s="62">
        <f t="shared" si="122"/>
        <v>0</v>
      </c>
      <c r="CD12" s="21"/>
      <c r="CE12" s="21">
        <f>CD12</f>
        <v>0</v>
      </c>
      <c r="CF12" s="21"/>
      <c r="CG12" s="21"/>
      <c r="CH12" s="21">
        <f t="shared" si="124"/>
        <v>284200</v>
      </c>
      <c r="CI12" s="62">
        <f t="shared" si="125"/>
        <v>284200</v>
      </c>
      <c r="CJ12" s="62">
        <f t="shared" si="126"/>
        <v>0</v>
      </c>
      <c r="CK12" s="62">
        <f t="shared" si="127"/>
        <v>0</v>
      </c>
      <c r="CL12" s="194"/>
      <c r="CM12" s="62"/>
      <c r="CN12" s="62"/>
      <c r="CO12" s="62"/>
      <c r="CP12" s="62"/>
      <c r="CQ12" s="94">
        <f t="shared" si="6"/>
        <v>0</v>
      </c>
      <c r="CR12" s="94"/>
      <c r="CS12" s="58">
        <v>275900</v>
      </c>
      <c r="CT12" s="58">
        <f>CS12</f>
        <v>275900</v>
      </c>
      <c r="CU12" s="58"/>
      <c r="CV12" s="58"/>
      <c r="CW12" s="58"/>
      <c r="CX12" s="62">
        <f>CW12</f>
        <v>0</v>
      </c>
      <c r="CY12" s="62"/>
      <c r="CZ12" s="58"/>
      <c r="DA12" s="58">
        <f t="shared" ref="DA12" si="129">CS12+CW12</f>
        <v>275900</v>
      </c>
      <c r="DB12" s="62">
        <f t="shared" ref="DB12" si="130">CT12+CX12</f>
        <v>275900</v>
      </c>
      <c r="DC12" s="62">
        <f t="shared" ref="DC12" si="131">CU12+CY12</f>
        <v>0</v>
      </c>
      <c r="DD12" s="62">
        <f t="shared" ref="DD12" si="132">CV12+CZ12</f>
        <v>0</v>
      </c>
      <c r="DE12" s="58"/>
      <c r="DF12" s="62">
        <f>DE12</f>
        <v>0</v>
      </c>
      <c r="DG12" s="62"/>
      <c r="DH12" s="58"/>
      <c r="DI12" s="58">
        <f t="shared" ref="DI12" si="133">DA12+DE12</f>
        <v>275900</v>
      </c>
      <c r="DJ12" s="62">
        <f t="shared" ref="DJ12" si="134">DB12+DF12</f>
        <v>275900</v>
      </c>
      <c r="DK12" s="62">
        <f t="shared" ref="DK12" si="135">DC12+DG12</f>
        <v>0</v>
      </c>
      <c r="DL12" s="62">
        <f t="shared" ref="DL12" si="136">DD12+DH12</f>
        <v>0</v>
      </c>
      <c r="DM12" s="58"/>
      <c r="DN12" s="62">
        <f>DM12</f>
        <v>0</v>
      </c>
      <c r="DO12" s="62"/>
      <c r="DP12" s="58"/>
      <c r="DQ12" s="58">
        <f t="shared" ref="DQ12" si="137">DI12+DM12</f>
        <v>275900</v>
      </c>
      <c r="DR12" s="62">
        <f t="shared" ref="DR12" si="138">DJ12+DN12</f>
        <v>275900</v>
      </c>
      <c r="DS12" s="62">
        <f t="shared" ref="DS12" si="139">DK12+DO12</f>
        <v>0</v>
      </c>
      <c r="DT12" s="62">
        <f t="shared" ref="DT12" si="140">DL12+DP12</f>
        <v>0</v>
      </c>
    </row>
    <row r="13" spans="1:124" ht="32.25" customHeight="1" x14ac:dyDescent="0.25">
      <c r="A13" s="87" t="s">
        <v>20</v>
      </c>
      <c r="B13" s="236"/>
      <c r="C13" s="236"/>
      <c r="D13" s="236"/>
      <c r="E13" s="4">
        <v>851</v>
      </c>
      <c r="F13" s="3" t="s">
        <v>11</v>
      </c>
      <c r="G13" s="3" t="s">
        <v>13</v>
      </c>
      <c r="H13" s="283" t="s">
        <v>536</v>
      </c>
      <c r="I13" s="3" t="s">
        <v>21</v>
      </c>
      <c r="J13" s="21">
        <f t="shared" ref="J13:Y13" si="141">J14</f>
        <v>352970</v>
      </c>
      <c r="K13" s="21">
        <f t="shared" si="141"/>
        <v>352970</v>
      </c>
      <c r="L13" s="21">
        <f t="shared" si="141"/>
        <v>0</v>
      </c>
      <c r="M13" s="21">
        <f t="shared" si="141"/>
        <v>0</v>
      </c>
      <c r="N13" s="21">
        <f t="shared" si="141"/>
        <v>352970</v>
      </c>
      <c r="O13" s="21">
        <f t="shared" si="141"/>
        <v>352970</v>
      </c>
      <c r="P13" s="21">
        <f t="shared" si="141"/>
        <v>0</v>
      </c>
      <c r="Q13" s="21">
        <f t="shared" si="141"/>
        <v>0</v>
      </c>
      <c r="R13" s="21">
        <f t="shared" si="141"/>
        <v>352970</v>
      </c>
      <c r="S13" s="21">
        <f t="shared" si="141"/>
        <v>352970</v>
      </c>
      <c r="T13" s="21">
        <f t="shared" si="141"/>
        <v>0</v>
      </c>
      <c r="U13" s="21">
        <f t="shared" si="141"/>
        <v>0</v>
      </c>
      <c r="V13" s="21">
        <f t="shared" si="96"/>
        <v>-131050</v>
      </c>
      <c r="W13" s="21">
        <f t="shared" si="97"/>
        <v>-131050</v>
      </c>
      <c r="X13" s="21">
        <f t="shared" si="98"/>
        <v>0</v>
      </c>
      <c r="Y13" s="21">
        <f t="shared" si="141"/>
        <v>0</v>
      </c>
      <c r="Z13" s="276">
        <f t="shared" si="99"/>
        <v>72.924672534192808</v>
      </c>
      <c r="AA13" s="21">
        <f t="shared" ref="AA13:BY13" si="142">AA14</f>
        <v>0</v>
      </c>
      <c r="AB13" s="21">
        <f t="shared" si="142"/>
        <v>484020</v>
      </c>
      <c r="AC13" s="21">
        <f t="shared" si="142"/>
        <v>484020</v>
      </c>
      <c r="AD13" s="21">
        <f t="shared" si="142"/>
        <v>0</v>
      </c>
      <c r="AE13" s="21">
        <f t="shared" si="142"/>
        <v>0</v>
      </c>
      <c r="AF13" s="21">
        <f t="shared" si="142"/>
        <v>0</v>
      </c>
      <c r="AG13" s="21">
        <f t="shared" si="142"/>
        <v>0</v>
      </c>
      <c r="AH13" s="21">
        <f t="shared" si="142"/>
        <v>0</v>
      </c>
      <c r="AI13" s="21">
        <f t="shared" si="142"/>
        <v>0</v>
      </c>
      <c r="AJ13" s="21">
        <f t="shared" si="101"/>
        <v>484020</v>
      </c>
      <c r="AK13" s="21">
        <f t="shared" si="102"/>
        <v>484020</v>
      </c>
      <c r="AL13" s="21">
        <f t="shared" si="103"/>
        <v>0</v>
      </c>
      <c r="AM13" s="21">
        <f t="shared" si="104"/>
        <v>0</v>
      </c>
      <c r="AN13" s="215">
        <f t="shared" si="142"/>
        <v>0</v>
      </c>
      <c r="AO13" s="21">
        <f t="shared" si="142"/>
        <v>0</v>
      </c>
      <c r="AP13" s="21">
        <f t="shared" si="142"/>
        <v>0</v>
      </c>
      <c r="AQ13" s="21">
        <f t="shared" si="142"/>
        <v>0</v>
      </c>
      <c r="AR13" s="21">
        <f t="shared" si="105"/>
        <v>484020</v>
      </c>
      <c r="AS13" s="21">
        <f t="shared" si="106"/>
        <v>484020</v>
      </c>
      <c r="AT13" s="21">
        <f t="shared" si="107"/>
        <v>0</v>
      </c>
      <c r="AU13" s="21">
        <f t="shared" si="108"/>
        <v>0</v>
      </c>
      <c r="AV13" s="195">
        <f t="shared" si="109"/>
        <v>0</v>
      </c>
      <c r="AW13" s="21">
        <f t="shared" si="142"/>
        <v>193768</v>
      </c>
      <c r="AX13" s="21">
        <f t="shared" si="142"/>
        <v>193768</v>
      </c>
      <c r="AY13" s="21">
        <f t="shared" si="142"/>
        <v>0</v>
      </c>
      <c r="AZ13" s="21">
        <f t="shared" si="142"/>
        <v>0</v>
      </c>
      <c r="BA13" s="21">
        <f t="shared" si="142"/>
        <v>0</v>
      </c>
      <c r="BB13" s="21">
        <f t="shared" si="142"/>
        <v>0</v>
      </c>
      <c r="BC13" s="21">
        <f t="shared" si="142"/>
        <v>0</v>
      </c>
      <c r="BD13" s="21">
        <f t="shared" si="142"/>
        <v>0</v>
      </c>
      <c r="BE13" s="21">
        <f t="shared" si="110"/>
        <v>193768</v>
      </c>
      <c r="BF13" s="21">
        <f t="shared" si="111"/>
        <v>193768</v>
      </c>
      <c r="BG13" s="21">
        <f t="shared" si="112"/>
        <v>0</v>
      </c>
      <c r="BH13" s="21">
        <f t="shared" si="113"/>
        <v>0</v>
      </c>
      <c r="BI13" s="21">
        <f t="shared" si="142"/>
        <v>0</v>
      </c>
      <c r="BJ13" s="21">
        <f t="shared" si="142"/>
        <v>0</v>
      </c>
      <c r="BK13" s="21">
        <f t="shared" si="142"/>
        <v>0</v>
      </c>
      <c r="BL13" s="21">
        <f t="shared" si="142"/>
        <v>0</v>
      </c>
      <c r="BM13" s="21">
        <f t="shared" si="114"/>
        <v>193768</v>
      </c>
      <c r="BN13" s="21">
        <f t="shared" si="115"/>
        <v>193768</v>
      </c>
      <c r="BO13" s="21">
        <f t="shared" si="116"/>
        <v>0</v>
      </c>
      <c r="BP13" s="21">
        <f t="shared" si="117"/>
        <v>0</v>
      </c>
      <c r="BQ13" s="201">
        <f t="shared" si="118"/>
        <v>0</v>
      </c>
      <c r="BR13" s="21">
        <f t="shared" si="142"/>
        <v>193768</v>
      </c>
      <c r="BS13" s="21">
        <f t="shared" si="142"/>
        <v>193768</v>
      </c>
      <c r="BT13" s="21">
        <f t="shared" si="142"/>
        <v>0</v>
      </c>
      <c r="BU13" s="21">
        <f t="shared" si="142"/>
        <v>0</v>
      </c>
      <c r="BV13" s="21">
        <f t="shared" si="142"/>
        <v>0</v>
      </c>
      <c r="BW13" s="21">
        <f t="shared" si="142"/>
        <v>0</v>
      </c>
      <c r="BX13" s="21">
        <f t="shared" si="142"/>
        <v>0</v>
      </c>
      <c r="BY13" s="21">
        <f t="shared" si="142"/>
        <v>0</v>
      </c>
      <c r="BZ13" s="21">
        <f t="shared" si="119"/>
        <v>193768</v>
      </c>
      <c r="CA13" s="62">
        <f t="shared" si="120"/>
        <v>193768</v>
      </c>
      <c r="CB13" s="62">
        <f t="shared" si="121"/>
        <v>0</v>
      </c>
      <c r="CC13" s="62">
        <f t="shared" si="122"/>
        <v>0</v>
      </c>
      <c r="CD13" s="21">
        <f t="shared" ref="CD13:CG13" si="143">CD14</f>
        <v>0</v>
      </c>
      <c r="CE13" s="21">
        <f t="shared" si="143"/>
        <v>0</v>
      </c>
      <c r="CF13" s="21">
        <f t="shared" si="143"/>
        <v>0</v>
      </c>
      <c r="CG13" s="21">
        <f t="shared" si="143"/>
        <v>0</v>
      </c>
      <c r="CH13" s="21">
        <f t="shared" si="124"/>
        <v>193768</v>
      </c>
      <c r="CI13" s="62">
        <f t="shared" si="125"/>
        <v>193768</v>
      </c>
      <c r="CJ13" s="62">
        <f t="shared" si="126"/>
        <v>0</v>
      </c>
      <c r="CK13" s="62">
        <f t="shared" si="127"/>
        <v>0</v>
      </c>
      <c r="CL13" s="194"/>
      <c r="CM13" s="62"/>
      <c r="CN13" s="62"/>
      <c r="CO13" s="62"/>
      <c r="CP13" s="62"/>
      <c r="CQ13" s="94">
        <f t="shared" si="6"/>
        <v>0</v>
      </c>
      <c r="CR13" s="94"/>
      <c r="CS13" s="58">
        <f t="shared" ref="CS13:DT13" si="144">CS14</f>
        <v>158152</v>
      </c>
      <c r="CT13" s="58">
        <f t="shared" si="144"/>
        <v>158152</v>
      </c>
      <c r="CU13" s="58">
        <f t="shared" si="144"/>
        <v>0</v>
      </c>
      <c r="CV13" s="58">
        <f t="shared" si="144"/>
        <v>0</v>
      </c>
      <c r="CW13" s="58">
        <f t="shared" si="144"/>
        <v>0</v>
      </c>
      <c r="CX13" s="62">
        <f t="shared" si="144"/>
        <v>0</v>
      </c>
      <c r="CY13" s="62">
        <f t="shared" si="144"/>
        <v>0</v>
      </c>
      <c r="CZ13" s="58">
        <f t="shared" si="144"/>
        <v>0</v>
      </c>
      <c r="DA13" s="58">
        <f t="shared" si="144"/>
        <v>158152</v>
      </c>
      <c r="DB13" s="62">
        <f t="shared" si="144"/>
        <v>158152</v>
      </c>
      <c r="DC13" s="62">
        <f t="shared" si="144"/>
        <v>0</v>
      </c>
      <c r="DD13" s="62">
        <f t="shared" si="144"/>
        <v>0</v>
      </c>
      <c r="DE13" s="58">
        <f t="shared" si="144"/>
        <v>0</v>
      </c>
      <c r="DF13" s="62">
        <f t="shared" si="144"/>
        <v>0</v>
      </c>
      <c r="DG13" s="62">
        <f t="shared" si="144"/>
        <v>0</v>
      </c>
      <c r="DH13" s="58">
        <f t="shared" si="144"/>
        <v>0</v>
      </c>
      <c r="DI13" s="58">
        <f t="shared" si="144"/>
        <v>158152</v>
      </c>
      <c r="DJ13" s="62">
        <f t="shared" si="144"/>
        <v>158152</v>
      </c>
      <c r="DK13" s="62">
        <f t="shared" si="144"/>
        <v>0</v>
      </c>
      <c r="DL13" s="62">
        <f t="shared" si="144"/>
        <v>0</v>
      </c>
      <c r="DM13" s="58">
        <f t="shared" si="144"/>
        <v>0</v>
      </c>
      <c r="DN13" s="62">
        <f t="shared" si="144"/>
        <v>0</v>
      </c>
      <c r="DO13" s="62">
        <f t="shared" si="144"/>
        <v>0</v>
      </c>
      <c r="DP13" s="58">
        <f t="shared" si="144"/>
        <v>0</v>
      </c>
      <c r="DQ13" s="58">
        <f t="shared" si="144"/>
        <v>158152</v>
      </c>
      <c r="DR13" s="62">
        <f t="shared" si="144"/>
        <v>158152</v>
      </c>
      <c r="DS13" s="62">
        <f t="shared" si="144"/>
        <v>0</v>
      </c>
      <c r="DT13" s="62">
        <f t="shared" si="144"/>
        <v>0</v>
      </c>
    </row>
    <row r="14" spans="1:124" ht="32.25" customHeight="1" x14ac:dyDescent="0.25">
      <c r="A14" s="87" t="s">
        <v>9</v>
      </c>
      <c r="B14" s="236"/>
      <c r="C14" s="236"/>
      <c r="D14" s="236"/>
      <c r="E14" s="4">
        <v>851</v>
      </c>
      <c r="F14" s="3" t="s">
        <v>11</v>
      </c>
      <c r="G14" s="3" t="s">
        <v>13</v>
      </c>
      <c r="H14" s="283" t="s">
        <v>536</v>
      </c>
      <c r="I14" s="3" t="s">
        <v>22</v>
      </c>
      <c r="J14" s="21">
        <v>352970</v>
      </c>
      <c r="K14" s="21">
        <f>J14</f>
        <v>352970</v>
      </c>
      <c r="L14" s="21"/>
      <c r="M14" s="21"/>
      <c r="N14" s="21">
        <v>352970</v>
      </c>
      <c r="O14" s="21">
        <f>N14</f>
        <v>352970</v>
      </c>
      <c r="P14" s="21"/>
      <c r="Q14" s="21"/>
      <c r="R14" s="21">
        <v>352970</v>
      </c>
      <c r="S14" s="21">
        <f>R14</f>
        <v>352970</v>
      </c>
      <c r="T14" s="21"/>
      <c r="U14" s="21"/>
      <c r="V14" s="21">
        <f t="shared" si="96"/>
        <v>-131050</v>
      </c>
      <c r="W14" s="21">
        <f t="shared" si="97"/>
        <v>-131050</v>
      </c>
      <c r="X14" s="21">
        <f t="shared" si="98"/>
        <v>0</v>
      </c>
      <c r="Y14" s="21"/>
      <c r="Z14" s="276">
        <f t="shared" si="99"/>
        <v>72.924672534192808</v>
      </c>
      <c r="AA14" s="21"/>
      <c r="AB14" s="21">
        <f>193768+290252</f>
        <v>484020</v>
      </c>
      <c r="AC14" s="21">
        <f>AB14</f>
        <v>484020</v>
      </c>
      <c r="AD14" s="21"/>
      <c r="AE14" s="21"/>
      <c r="AF14" s="21"/>
      <c r="AG14" s="21">
        <f>AF14</f>
        <v>0</v>
      </c>
      <c r="AH14" s="21"/>
      <c r="AI14" s="21"/>
      <c r="AJ14" s="21">
        <f t="shared" si="101"/>
        <v>484020</v>
      </c>
      <c r="AK14" s="21">
        <f t="shared" si="102"/>
        <v>484020</v>
      </c>
      <c r="AL14" s="21">
        <f t="shared" si="103"/>
        <v>0</v>
      </c>
      <c r="AM14" s="21">
        <f t="shared" si="104"/>
        <v>0</v>
      </c>
      <c r="AN14" s="215"/>
      <c r="AO14" s="21">
        <f>AN14</f>
        <v>0</v>
      </c>
      <c r="AP14" s="21"/>
      <c r="AQ14" s="21"/>
      <c r="AR14" s="21">
        <f t="shared" si="105"/>
        <v>484020</v>
      </c>
      <c r="AS14" s="21">
        <f t="shared" si="106"/>
        <v>484020</v>
      </c>
      <c r="AT14" s="21">
        <f t="shared" si="107"/>
        <v>0</v>
      </c>
      <c r="AU14" s="21">
        <f t="shared" si="108"/>
        <v>0</v>
      </c>
      <c r="AV14" s="195">
        <f t="shared" si="109"/>
        <v>0</v>
      </c>
      <c r="AW14" s="21">
        <v>193768</v>
      </c>
      <c r="AX14" s="21">
        <f>AW14</f>
        <v>193768</v>
      </c>
      <c r="AY14" s="21"/>
      <c r="AZ14" s="21"/>
      <c r="BA14" s="21"/>
      <c r="BB14" s="21">
        <f>BA14</f>
        <v>0</v>
      </c>
      <c r="BC14" s="21"/>
      <c r="BD14" s="21"/>
      <c r="BE14" s="21">
        <f t="shared" si="110"/>
        <v>193768</v>
      </c>
      <c r="BF14" s="21">
        <f t="shared" si="111"/>
        <v>193768</v>
      </c>
      <c r="BG14" s="21">
        <f t="shared" si="112"/>
        <v>0</v>
      </c>
      <c r="BH14" s="21">
        <f t="shared" si="113"/>
        <v>0</v>
      </c>
      <c r="BI14" s="21"/>
      <c r="BJ14" s="21">
        <f>BI14</f>
        <v>0</v>
      </c>
      <c r="BK14" s="21"/>
      <c r="BL14" s="21"/>
      <c r="BM14" s="21">
        <f t="shared" si="114"/>
        <v>193768</v>
      </c>
      <c r="BN14" s="21">
        <f t="shared" si="115"/>
        <v>193768</v>
      </c>
      <c r="BO14" s="21">
        <f t="shared" si="116"/>
        <v>0</v>
      </c>
      <c r="BP14" s="21">
        <f t="shared" si="117"/>
        <v>0</v>
      </c>
      <c r="BQ14" s="201">
        <f t="shared" si="118"/>
        <v>0</v>
      </c>
      <c r="BR14" s="21">
        <v>193768</v>
      </c>
      <c r="BS14" s="21">
        <f>BR14</f>
        <v>193768</v>
      </c>
      <c r="BT14" s="21"/>
      <c r="BU14" s="21"/>
      <c r="BV14" s="21"/>
      <c r="BW14" s="21">
        <f>BV14</f>
        <v>0</v>
      </c>
      <c r="BX14" s="21"/>
      <c r="BY14" s="21"/>
      <c r="BZ14" s="21">
        <f t="shared" si="119"/>
        <v>193768</v>
      </c>
      <c r="CA14" s="62">
        <f t="shared" si="120"/>
        <v>193768</v>
      </c>
      <c r="CB14" s="62">
        <f t="shared" si="121"/>
        <v>0</v>
      </c>
      <c r="CC14" s="62">
        <f t="shared" si="122"/>
        <v>0</v>
      </c>
      <c r="CD14" s="21"/>
      <c r="CE14" s="21">
        <f>CD14</f>
        <v>0</v>
      </c>
      <c r="CF14" s="21"/>
      <c r="CG14" s="21"/>
      <c r="CH14" s="21">
        <f t="shared" si="124"/>
        <v>193768</v>
      </c>
      <c r="CI14" s="62">
        <f t="shared" si="125"/>
        <v>193768</v>
      </c>
      <c r="CJ14" s="62">
        <f t="shared" si="126"/>
        <v>0</v>
      </c>
      <c r="CK14" s="62">
        <f t="shared" si="127"/>
        <v>0</v>
      </c>
      <c r="CL14" s="194"/>
      <c r="CM14" s="62"/>
      <c r="CN14" s="62"/>
      <c r="CO14" s="62"/>
      <c r="CP14" s="62"/>
      <c r="CQ14" s="94">
        <f t="shared" si="6"/>
        <v>0</v>
      </c>
      <c r="CR14" s="94"/>
      <c r="CS14" s="58">
        <v>158152</v>
      </c>
      <c r="CT14" s="58">
        <f>CS14</f>
        <v>158152</v>
      </c>
      <c r="CU14" s="58"/>
      <c r="CV14" s="58"/>
      <c r="CW14" s="58"/>
      <c r="CX14" s="62">
        <f>CW14</f>
        <v>0</v>
      </c>
      <c r="CY14" s="62"/>
      <c r="CZ14" s="58"/>
      <c r="DA14" s="58">
        <f t="shared" ref="DA14" si="145">CS14+CW14</f>
        <v>158152</v>
      </c>
      <c r="DB14" s="62">
        <f t="shared" ref="DB14" si="146">CT14+CX14</f>
        <v>158152</v>
      </c>
      <c r="DC14" s="62">
        <f t="shared" ref="DC14" si="147">CU14+CY14</f>
        <v>0</v>
      </c>
      <c r="DD14" s="62">
        <f t="shared" ref="DD14" si="148">CV14+CZ14</f>
        <v>0</v>
      </c>
      <c r="DE14" s="58"/>
      <c r="DF14" s="62">
        <f>DE14</f>
        <v>0</v>
      </c>
      <c r="DG14" s="62"/>
      <c r="DH14" s="58"/>
      <c r="DI14" s="58">
        <f t="shared" ref="DI14" si="149">DA14+DE14</f>
        <v>158152</v>
      </c>
      <c r="DJ14" s="62">
        <f t="shared" ref="DJ14" si="150">DB14+DF14</f>
        <v>158152</v>
      </c>
      <c r="DK14" s="62">
        <f t="shared" ref="DK14" si="151">DC14+DG14</f>
        <v>0</v>
      </c>
      <c r="DL14" s="62">
        <f t="shared" ref="DL14" si="152">DD14+DH14</f>
        <v>0</v>
      </c>
      <c r="DM14" s="58"/>
      <c r="DN14" s="62">
        <f>DM14</f>
        <v>0</v>
      </c>
      <c r="DO14" s="62"/>
      <c r="DP14" s="58"/>
      <c r="DQ14" s="58">
        <f t="shared" ref="DQ14" si="153">DI14+DM14</f>
        <v>158152</v>
      </c>
      <c r="DR14" s="62">
        <f t="shared" ref="DR14" si="154">DJ14+DN14</f>
        <v>158152</v>
      </c>
      <c r="DS14" s="62">
        <f t="shared" ref="DS14" si="155">DK14+DO14</f>
        <v>0</v>
      </c>
      <c r="DT14" s="62">
        <f t="shared" ref="DT14" si="156">DL14+DP14</f>
        <v>0</v>
      </c>
    </row>
    <row r="15" spans="1:124" ht="84" customHeight="1" x14ac:dyDescent="0.25">
      <c r="A15" s="87" t="s">
        <v>548</v>
      </c>
      <c r="B15" s="236"/>
      <c r="C15" s="236"/>
      <c r="D15" s="236"/>
      <c r="E15" s="4">
        <v>851</v>
      </c>
      <c r="F15" s="3" t="s">
        <v>11</v>
      </c>
      <c r="G15" s="3" t="s">
        <v>13</v>
      </c>
      <c r="H15" s="283" t="s">
        <v>537</v>
      </c>
      <c r="I15" s="3"/>
      <c r="J15" s="21">
        <f>J16+J18</f>
        <v>522380</v>
      </c>
      <c r="K15" s="21">
        <f t="shared" ref="K15:BV15" si="157">K16+K18</f>
        <v>522380</v>
      </c>
      <c r="L15" s="21">
        <f t="shared" si="157"/>
        <v>0</v>
      </c>
      <c r="M15" s="21">
        <f t="shared" si="157"/>
        <v>0</v>
      </c>
      <c r="N15" s="21">
        <f t="shared" si="157"/>
        <v>522380</v>
      </c>
      <c r="O15" s="21">
        <f t="shared" si="157"/>
        <v>522380</v>
      </c>
      <c r="P15" s="21">
        <f t="shared" si="157"/>
        <v>0</v>
      </c>
      <c r="Q15" s="21">
        <f t="shared" si="157"/>
        <v>0</v>
      </c>
      <c r="R15" s="21">
        <f t="shared" si="157"/>
        <v>522380</v>
      </c>
      <c r="S15" s="21">
        <f t="shared" si="157"/>
        <v>522380</v>
      </c>
      <c r="T15" s="21">
        <f t="shared" si="157"/>
        <v>0</v>
      </c>
      <c r="U15" s="21">
        <f t="shared" si="157"/>
        <v>0</v>
      </c>
      <c r="V15" s="21">
        <f t="shared" si="157"/>
        <v>-672240</v>
      </c>
      <c r="W15" s="21">
        <f t="shared" si="157"/>
        <v>-672240</v>
      </c>
      <c r="X15" s="21">
        <f t="shared" si="157"/>
        <v>0</v>
      </c>
      <c r="Y15" s="21">
        <f t="shared" si="157"/>
        <v>0</v>
      </c>
      <c r="Z15" s="21">
        <f t="shared" si="157"/>
        <v>89.064739877361404</v>
      </c>
      <c r="AA15" s="21">
        <f t="shared" si="157"/>
        <v>0</v>
      </c>
      <c r="AB15" s="21">
        <f t="shared" si="157"/>
        <v>1194620</v>
      </c>
      <c r="AC15" s="21">
        <f t="shared" si="157"/>
        <v>1194620</v>
      </c>
      <c r="AD15" s="21">
        <f t="shared" si="157"/>
        <v>0</v>
      </c>
      <c r="AE15" s="21">
        <f t="shared" si="157"/>
        <v>0</v>
      </c>
      <c r="AF15" s="21">
        <f t="shared" si="157"/>
        <v>0</v>
      </c>
      <c r="AG15" s="21">
        <f t="shared" si="157"/>
        <v>0</v>
      </c>
      <c r="AH15" s="21">
        <f t="shared" si="157"/>
        <v>0</v>
      </c>
      <c r="AI15" s="21">
        <f t="shared" si="157"/>
        <v>0</v>
      </c>
      <c r="AJ15" s="21">
        <f t="shared" si="157"/>
        <v>1194620</v>
      </c>
      <c r="AK15" s="21">
        <f t="shared" si="157"/>
        <v>1194620</v>
      </c>
      <c r="AL15" s="21">
        <f t="shared" si="157"/>
        <v>0</v>
      </c>
      <c r="AM15" s="21">
        <f t="shared" si="157"/>
        <v>0</v>
      </c>
      <c r="AN15" s="21">
        <f t="shared" si="157"/>
        <v>0</v>
      </c>
      <c r="AO15" s="21">
        <f t="shared" si="157"/>
        <v>0</v>
      </c>
      <c r="AP15" s="21">
        <f t="shared" si="157"/>
        <v>0</v>
      </c>
      <c r="AQ15" s="21">
        <f t="shared" si="157"/>
        <v>0</v>
      </c>
      <c r="AR15" s="21">
        <f t="shared" si="157"/>
        <v>1194620</v>
      </c>
      <c r="AS15" s="21">
        <f t="shared" si="157"/>
        <v>1194620</v>
      </c>
      <c r="AT15" s="21">
        <f t="shared" si="157"/>
        <v>0</v>
      </c>
      <c r="AU15" s="21">
        <f t="shared" si="157"/>
        <v>0</v>
      </c>
      <c r="AV15" s="21">
        <f t="shared" si="157"/>
        <v>0</v>
      </c>
      <c r="AW15" s="21">
        <f t="shared" si="157"/>
        <v>477968</v>
      </c>
      <c r="AX15" s="21">
        <f t="shared" si="157"/>
        <v>477968</v>
      </c>
      <c r="AY15" s="21">
        <f t="shared" si="157"/>
        <v>0</v>
      </c>
      <c r="AZ15" s="21">
        <f t="shared" si="157"/>
        <v>0</v>
      </c>
      <c r="BA15" s="21">
        <f t="shared" si="157"/>
        <v>0</v>
      </c>
      <c r="BB15" s="21">
        <f t="shared" si="157"/>
        <v>0</v>
      </c>
      <c r="BC15" s="21">
        <f t="shared" si="157"/>
        <v>0</v>
      </c>
      <c r="BD15" s="21">
        <f t="shared" si="157"/>
        <v>0</v>
      </c>
      <c r="BE15" s="21">
        <f t="shared" si="157"/>
        <v>477968</v>
      </c>
      <c r="BF15" s="21">
        <f t="shared" si="157"/>
        <v>477968</v>
      </c>
      <c r="BG15" s="21">
        <f t="shared" si="157"/>
        <v>0</v>
      </c>
      <c r="BH15" s="21">
        <f t="shared" si="157"/>
        <v>0</v>
      </c>
      <c r="BI15" s="21">
        <f t="shared" si="157"/>
        <v>0</v>
      </c>
      <c r="BJ15" s="21">
        <f t="shared" si="157"/>
        <v>0</v>
      </c>
      <c r="BK15" s="21">
        <f t="shared" si="157"/>
        <v>0</v>
      </c>
      <c r="BL15" s="21">
        <f t="shared" si="157"/>
        <v>0</v>
      </c>
      <c r="BM15" s="21">
        <f t="shared" si="157"/>
        <v>477968</v>
      </c>
      <c r="BN15" s="21">
        <f t="shared" si="157"/>
        <v>477968</v>
      </c>
      <c r="BO15" s="21">
        <f t="shared" si="157"/>
        <v>0</v>
      </c>
      <c r="BP15" s="21">
        <f t="shared" si="157"/>
        <v>0</v>
      </c>
      <c r="BQ15" s="21">
        <f t="shared" si="157"/>
        <v>0</v>
      </c>
      <c r="BR15" s="21">
        <f t="shared" si="157"/>
        <v>477968</v>
      </c>
      <c r="BS15" s="21">
        <f t="shared" si="157"/>
        <v>477968</v>
      </c>
      <c r="BT15" s="21">
        <f t="shared" si="157"/>
        <v>0</v>
      </c>
      <c r="BU15" s="21">
        <f t="shared" si="157"/>
        <v>0</v>
      </c>
      <c r="BV15" s="21">
        <f t="shared" si="157"/>
        <v>0</v>
      </c>
      <c r="BW15" s="21">
        <f t="shared" ref="BW15:CK15" si="158">BW16+BW18</f>
        <v>0</v>
      </c>
      <c r="BX15" s="21">
        <f t="shared" si="158"/>
        <v>0</v>
      </c>
      <c r="BY15" s="21">
        <f t="shared" si="158"/>
        <v>0</v>
      </c>
      <c r="BZ15" s="21">
        <f t="shared" si="158"/>
        <v>477968</v>
      </c>
      <c r="CA15" s="21">
        <f t="shared" si="158"/>
        <v>477968</v>
      </c>
      <c r="CB15" s="21">
        <f t="shared" si="158"/>
        <v>0</v>
      </c>
      <c r="CC15" s="21">
        <f t="shared" si="158"/>
        <v>0</v>
      </c>
      <c r="CD15" s="21">
        <f t="shared" si="158"/>
        <v>0</v>
      </c>
      <c r="CE15" s="21">
        <f t="shared" si="158"/>
        <v>0</v>
      </c>
      <c r="CF15" s="21">
        <f t="shared" si="158"/>
        <v>0</v>
      </c>
      <c r="CG15" s="21">
        <f t="shared" si="158"/>
        <v>0</v>
      </c>
      <c r="CH15" s="21">
        <f t="shared" si="158"/>
        <v>477968</v>
      </c>
      <c r="CI15" s="21">
        <f t="shared" si="158"/>
        <v>477968</v>
      </c>
      <c r="CJ15" s="21">
        <f t="shared" si="158"/>
        <v>0</v>
      </c>
      <c r="CK15" s="21">
        <f t="shared" si="158"/>
        <v>0</v>
      </c>
      <c r="CL15" s="194"/>
      <c r="CM15" s="62"/>
      <c r="CN15" s="62"/>
      <c r="CO15" s="62"/>
      <c r="CP15" s="62"/>
      <c r="CQ15" s="94">
        <f t="shared" ref="CQ15:CQ29" si="159">BR15-BS15-BT15-BU15</f>
        <v>0</v>
      </c>
      <c r="CR15" s="94"/>
      <c r="CS15" s="58">
        <f t="shared" ref="CS15:DT15" si="160">CS16+CS18+CS23</f>
        <v>434252</v>
      </c>
      <c r="CT15" s="58">
        <f t="shared" si="160"/>
        <v>434252</v>
      </c>
      <c r="CU15" s="58">
        <f t="shared" si="160"/>
        <v>0</v>
      </c>
      <c r="CV15" s="58">
        <f t="shared" si="160"/>
        <v>0</v>
      </c>
      <c r="CW15" s="58">
        <f t="shared" si="160"/>
        <v>0</v>
      </c>
      <c r="CX15" s="62">
        <f t="shared" si="160"/>
        <v>0</v>
      </c>
      <c r="CY15" s="62">
        <f t="shared" si="160"/>
        <v>0</v>
      </c>
      <c r="CZ15" s="58">
        <f t="shared" si="160"/>
        <v>0</v>
      </c>
      <c r="DA15" s="58">
        <f t="shared" si="160"/>
        <v>434252</v>
      </c>
      <c r="DB15" s="62">
        <f t="shared" si="160"/>
        <v>434252</v>
      </c>
      <c r="DC15" s="62">
        <f t="shared" si="160"/>
        <v>0</v>
      </c>
      <c r="DD15" s="62">
        <f t="shared" si="160"/>
        <v>0</v>
      </c>
      <c r="DE15" s="58">
        <f t="shared" si="160"/>
        <v>0</v>
      </c>
      <c r="DF15" s="62">
        <f t="shared" si="160"/>
        <v>0</v>
      </c>
      <c r="DG15" s="62">
        <f t="shared" si="160"/>
        <v>0</v>
      </c>
      <c r="DH15" s="58">
        <f t="shared" si="160"/>
        <v>0</v>
      </c>
      <c r="DI15" s="58">
        <f t="shared" si="160"/>
        <v>434252</v>
      </c>
      <c r="DJ15" s="62">
        <f t="shared" si="160"/>
        <v>434252</v>
      </c>
      <c r="DK15" s="62">
        <f t="shared" si="160"/>
        <v>0</v>
      </c>
      <c r="DL15" s="62">
        <f t="shared" si="160"/>
        <v>0</v>
      </c>
      <c r="DM15" s="58">
        <f t="shared" si="160"/>
        <v>0</v>
      </c>
      <c r="DN15" s="62">
        <f t="shared" si="160"/>
        <v>0</v>
      </c>
      <c r="DO15" s="62">
        <f t="shared" si="160"/>
        <v>0</v>
      </c>
      <c r="DP15" s="58">
        <f t="shared" si="160"/>
        <v>0</v>
      </c>
      <c r="DQ15" s="58">
        <f t="shared" si="160"/>
        <v>434252</v>
      </c>
      <c r="DR15" s="62">
        <f t="shared" si="160"/>
        <v>434252</v>
      </c>
      <c r="DS15" s="62">
        <f t="shared" si="160"/>
        <v>0</v>
      </c>
      <c r="DT15" s="62">
        <f t="shared" si="160"/>
        <v>0</v>
      </c>
    </row>
    <row r="16" spans="1:124" ht="32.25" customHeight="1" x14ac:dyDescent="0.25">
      <c r="A16" s="87" t="s">
        <v>15</v>
      </c>
      <c r="B16" s="236"/>
      <c r="C16" s="236"/>
      <c r="D16" s="236"/>
      <c r="E16" s="4">
        <v>851</v>
      </c>
      <c r="F16" s="3" t="s">
        <v>11</v>
      </c>
      <c r="G16" s="3" t="s">
        <v>13</v>
      </c>
      <c r="H16" s="283" t="s">
        <v>537</v>
      </c>
      <c r="I16" s="3" t="s">
        <v>17</v>
      </c>
      <c r="J16" s="21">
        <f t="shared" ref="J16:Y16" si="161">J17</f>
        <v>286300</v>
      </c>
      <c r="K16" s="21">
        <f t="shared" si="161"/>
        <v>286300</v>
      </c>
      <c r="L16" s="21">
        <f t="shared" si="161"/>
        <v>0</v>
      </c>
      <c r="M16" s="21">
        <f t="shared" si="161"/>
        <v>0</v>
      </c>
      <c r="N16" s="21">
        <f t="shared" si="161"/>
        <v>286300</v>
      </c>
      <c r="O16" s="21">
        <f t="shared" si="161"/>
        <v>286300</v>
      </c>
      <c r="P16" s="21">
        <f t="shared" si="161"/>
        <v>0</v>
      </c>
      <c r="Q16" s="21">
        <f t="shared" si="161"/>
        <v>0</v>
      </c>
      <c r="R16" s="21">
        <f t="shared" si="161"/>
        <v>286300</v>
      </c>
      <c r="S16" s="21">
        <f t="shared" si="161"/>
        <v>286300</v>
      </c>
      <c r="T16" s="21">
        <f t="shared" si="161"/>
        <v>0</v>
      </c>
      <c r="U16" s="21">
        <f t="shared" si="161"/>
        <v>0</v>
      </c>
      <c r="V16" s="21">
        <f t="shared" ref="V16:V29" si="162">J16-AB16</f>
        <v>-424300</v>
      </c>
      <c r="W16" s="21">
        <f t="shared" ref="W16:W29" si="163">K16-AC16</f>
        <v>-424300</v>
      </c>
      <c r="X16" s="21">
        <f t="shared" ref="X16:X29" si="164">L16-AD16</f>
        <v>0</v>
      </c>
      <c r="Y16" s="21">
        <f t="shared" si="161"/>
        <v>0</v>
      </c>
      <c r="Z16" s="276">
        <f t="shared" si="1"/>
        <v>40.289895862651278</v>
      </c>
      <c r="AA16" s="21">
        <f t="shared" ref="AA16:BY16" si="165">AA17</f>
        <v>0</v>
      </c>
      <c r="AB16" s="21">
        <f t="shared" si="165"/>
        <v>710600</v>
      </c>
      <c r="AC16" s="21">
        <f t="shared" si="165"/>
        <v>710600</v>
      </c>
      <c r="AD16" s="21">
        <f t="shared" si="165"/>
        <v>0</v>
      </c>
      <c r="AE16" s="21">
        <f t="shared" si="165"/>
        <v>0</v>
      </c>
      <c r="AF16" s="21">
        <f t="shared" si="165"/>
        <v>0</v>
      </c>
      <c r="AG16" s="21">
        <f t="shared" si="165"/>
        <v>0</v>
      </c>
      <c r="AH16" s="21">
        <f t="shared" si="165"/>
        <v>0</v>
      </c>
      <c r="AI16" s="21">
        <f t="shared" si="165"/>
        <v>0</v>
      </c>
      <c r="AJ16" s="21">
        <f t="shared" ref="AJ16:AJ29" si="166">AB16+AF16</f>
        <v>710600</v>
      </c>
      <c r="AK16" s="21">
        <f t="shared" ref="AK16:AK29" si="167">AC16+AG16</f>
        <v>710600</v>
      </c>
      <c r="AL16" s="21">
        <f t="shared" ref="AL16:AL29" si="168">AD16+AH16</f>
        <v>0</v>
      </c>
      <c r="AM16" s="21">
        <f t="shared" ref="AM16:AM29" si="169">AE16+AI16</f>
        <v>0</v>
      </c>
      <c r="AN16" s="215">
        <f t="shared" si="165"/>
        <v>0</v>
      </c>
      <c r="AO16" s="21">
        <f t="shared" si="165"/>
        <v>0</v>
      </c>
      <c r="AP16" s="21">
        <f t="shared" si="165"/>
        <v>0</v>
      </c>
      <c r="AQ16" s="21">
        <f t="shared" si="165"/>
        <v>0</v>
      </c>
      <c r="AR16" s="21">
        <f t="shared" ref="AR16:AR29" si="170">AJ16+AN16</f>
        <v>710600</v>
      </c>
      <c r="AS16" s="21">
        <f t="shared" ref="AS16:AS29" si="171">AK16+AO16</f>
        <v>710600</v>
      </c>
      <c r="AT16" s="21">
        <f t="shared" ref="AT16:AT29" si="172">AL16+AP16</f>
        <v>0</v>
      </c>
      <c r="AU16" s="21">
        <f t="shared" ref="AU16:AU29" si="173">AM16+AQ16</f>
        <v>0</v>
      </c>
      <c r="AV16" s="195">
        <f t="shared" ref="AV16:AV29" si="174">AR16-AS16-AT16-AU16</f>
        <v>0</v>
      </c>
      <c r="AW16" s="21">
        <f t="shared" si="165"/>
        <v>284200</v>
      </c>
      <c r="AX16" s="21">
        <f t="shared" si="165"/>
        <v>284200</v>
      </c>
      <c r="AY16" s="21">
        <f t="shared" si="165"/>
        <v>0</v>
      </c>
      <c r="AZ16" s="21">
        <f t="shared" si="165"/>
        <v>0</v>
      </c>
      <c r="BA16" s="21">
        <f t="shared" si="165"/>
        <v>0</v>
      </c>
      <c r="BB16" s="21">
        <f t="shared" si="165"/>
        <v>0</v>
      </c>
      <c r="BC16" s="21">
        <f t="shared" si="165"/>
        <v>0</v>
      </c>
      <c r="BD16" s="21">
        <f t="shared" si="165"/>
        <v>0</v>
      </c>
      <c r="BE16" s="21">
        <f t="shared" ref="BE16:BE29" si="175">AW16+BA16</f>
        <v>284200</v>
      </c>
      <c r="BF16" s="21">
        <f t="shared" ref="BF16:BF29" si="176">AX16+BB16</f>
        <v>284200</v>
      </c>
      <c r="BG16" s="21">
        <f t="shared" ref="BG16:BG29" si="177">AY16+BC16</f>
        <v>0</v>
      </c>
      <c r="BH16" s="21">
        <f t="shared" ref="BH16:BH29" si="178">AZ16+BD16</f>
        <v>0</v>
      </c>
      <c r="BI16" s="21">
        <f t="shared" si="165"/>
        <v>0</v>
      </c>
      <c r="BJ16" s="21">
        <f t="shared" si="165"/>
        <v>0</v>
      </c>
      <c r="BK16" s="21">
        <f t="shared" si="165"/>
        <v>0</v>
      </c>
      <c r="BL16" s="21">
        <f t="shared" si="165"/>
        <v>0</v>
      </c>
      <c r="BM16" s="21">
        <f t="shared" ref="BM16:BM29" si="179">BE16+BI16</f>
        <v>284200</v>
      </c>
      <c r="BN16" s="21">
        <f t="shared" ref="BN16:BN29" si="180">BF16+BJ16</f>
        <v>284200</v>
      </c>
      <c r="BO16" s="21">
        <f t="shared" ref="BO16:BO29" si="181">BG16+BK16</f>
        <v>0</v>
      </c>
      <c r="BP16" s="21">
        <f t="shared" ref="BP16:BP29" si="182">BH16+BL16</f>
        <v>0</v>
      </c>
      <c r="BQ16" s="201">
        <f t="shared" ref="BQ16:BQ29" si="183">BE16-BF16-BG16-BH16</f>
        <v>0</v>
      </c>
      <c r="BR16" s="21">
        <f t="shared" si="165"/>
        <v>284200</v>
      </c>
      <c r="BS16" s="21">
        <f t="shared" si="165"/>
        <v>284200</v>
      </c>
      <c r="BT16" s="21">
        <f t="shared" si="165"/>
        <v>0</v>
      </c>
      <c r="BU16" s="21">
        <f t="shared" si="165"/>
        <v>0</v>
      </c>
      <c r="BV16" s="21">
        <f t="shared" si="165"/>
        <v>0</v>
      </c>
      <c r="BW16" s="21">
        <f t="shared" si="165"/>
        <v>0</v>
      </c>
      <c r="BX16" s="21">
        <f t="shared" si="165"/>
        <v>0</v>
      </c>
      <c r="BY16" s="21">
        <f t="shared" si="165"/>
        <v>0</v>
      </c>
      <c r="BZ16" s="21">
        <f t="shared" ref="BZ16:BZ29" si="184">BR16+BV16</f>
        <v>284200</v>
      </c>
      <c r="CA16" s="62">
        <f t="shared" ref="CA16:CA29" si="185">BS16+BW16</f>
        <v>284200</v>
      </c>
      <c r="CB16" s="62">
        <f t="shared" ref="CB16:CB29" si="186">BT16+BX16</f>
        <v>0</v>
      </c>
      <c r="CC16" s="62">
        <f t="shared" ref="CC16:CC29" si="187">BU16+BY16</f>
        <v>0</v>
      </c>
      <c r="CD16" s="21">
        <f t="shared" ref="CD16:CG16" si="188">CD17</f>
        <v>0</v>
      </c>
      <c r="CE16" s="21">
        <f t="shared" si="188"/>
        <v>0</v>
      </c>
      <c r="CF16" s="21">
        <f t="shared" si="188"/>
        <v>0</v>
      </c>
      <c r="CG16" s="21">
        <f t="shared" si="188"/>
        <v>0</v>
      </c>
      <c r="CH16" s="21">
        <f t="shared" ref="CH16:CH29" si="189">BZ16+CD16</f>
        <v>284200</v>
      </c>
      <c r="CI16" s="62">
        <f t="shared" ref="CI16:CI29" si="190">CA16+CE16</f>
        <v>284200</v>
      </c>
      <c r="CJ16" s="62">
        <f t="shared" ref="CJ16:CJ29" si="191">CB16+CF16</f>
        <v>0</v>
      </c>
      <c r="CK16" s="62">
        <f t="shared" ref="CK16:CK29" si="192">CC16+CG16</f>
        <v>0</v>
      </c>
      <c r="CL16" s="194"/>
      <c r="CM16" s="62"/>
      <c r="CN16" s="62"/>
      <c r="CO16" s="62"/>
      <c r="CP16" s="62"/>
      <c r="CQ16" s="94">
        <f t="shared" si="159"/>
        <v>0</v>
      </c>
      <c r="CR16" s="94"/>
      <c r="CS16" s="58">
        <f t="shared" ref="CS16:DT16" si="193">CS17</f>
        <v>275900</v>
      </c>
      <c r="CT16" s="58">
        <f t="shared" si="193"/>
        <v>275900</v>
      </c>
      <c r="CU16" s="58">
        <f t="shared" si="193"/>
        <v>0</v>
      </c>
      <c r="CV16" s="58">
        <f t="shared" si="193"/>
        <v>0</v>
      </c>
      <c r="CW16" s="58">
        <f t="shared" si="193"/>
        <v>0</v>
      </c>
      <c r="CX16" s="62">
        <f t="shared" si="193"/>
        <v>0</v>
      </c>
      <c r="CY16" s="62">
        <f t="shared" si="193"/>
        <v>0</v>
      </c>
      <c r="CZ16" s="58">
        <f t="shared" si="193"/>
        <v>0</v>
      </c>
      <c r="DA16" s="58">
        <f t="shared" si="193"/>
        <v>275900</v>
      </c>
      <c r="DB16" s="62">
        <f t="shared" si="193"/>
        <v>275900</v>
      </c>
      <c r="DC16" s="62">
        <f t="shared" si="193"/>
        <v>0</v>
      </c>
      <c r="DD16" s="62">
        <f t="shared" si="193"/>
        <v>0</v>
      </c>
      <c r="DE16" s="58">
        <f t="shared" si="193"/>
        <v>0</v>
      </c>
      <c r="DF16" s="62">
        <f t="shared" si="193"/>
        <v>0</v>
      </c>
      <c r="DG16" s="62">
        <f t="shared" si="193"/>
        <v>0</v>
      </c>
      <c r="DH16" s="58">
        <f t="shared" si="193"/>
        <v>0</v>
      </c>
      <c r="DI16" s="58">
        <f t="shared" si="193"/>
        <v>275900</v>
      </c>
      <c r="DJ16" s="62">
        <f t="shared" si="193"/>
        <v>275900</v>
      </c>
      <c r="DK16" s="62">
        <f t="shared" si="193"/>
        <v>0</v>
      </c>
      <c r="DL16" s="62">
        <f t="shared" si="193"/>
        <v>0</v>
      </c>
      <c r="DM16" s="58">
        <f t="shared" si="193"/>
        <v>0</v>
      </c>
      <c r="DN16" s="62">
        <f t="shared" si="193"/>
        <v>0</v>
      </c>
      <c r="DO16" s="62">
        <f t="shared" si="193"/>
        <v>0</v>
      </c>
      <c r="DP16" s="58">
        <f t="shared" si="193"/>
        <v>0</v>
      </c>
      <c r="DQ16" s="58">
        <f t="shared" si="193"/>
        <v>275900</v>
      </c>
      <c r="DR16" s="62">
        <f t="shared" si="193"/>
        <v>275900</v>
      </c>
      <c r="DS16" s="62">
        <f t="shared" si="193"/>
        <v>0</v>
      </c>
      <c r="DT16" s="62">
        <f t="shared" si="193"/>
        <v>0</v>
      </c>
    </row>
    <row r="17" spans="1:124" ht="32.25" customHeight="1" x14ac:dyDescent="0.25">
      <c r="A17" s="87" t="s">
        <v>298</v>
      </c>
      <c r="B17" s="236"/>
      <c r="C17" s="236"/>
      <c r="D17" s="236"/>
      <c r="E17" s="4">
        <v>851</v>
      </c>
      <c r="F17" s="3" t="s">
        <v>11</v>
      </c>
      <c r="G17" s="3" t="s">
        <v>13</v>
      </c>
      <c r="H17" s="283" t="s">
        <v>537</v>
      </c>
      <c r="I17" s="3" t="s">
        <v>18</v>
      </c>
      <c r="J17" s="21">
        <f>286300</f>
        <v>286300</v>
      </c>
      <c r="K17" s="21">
        <f>J17</f>
        <v>286300</v>
      </c>
      <c r="L17" s="21"/>
      <c r="M17" s="21"/>
      <c r="N17" s="21">
        <f>286300</f>
        <v>286300</v>
      </c>
      <c r="O17" s="21">
        <f>N17</f>
        <v>286300</v>
      </c>
      <c r="P17" s="21"/>
      <c r="Q17" s="21"/>
      <c r="R17" s="21">
        <f>286300</f>
        <v>286300</v>
      </c>
      <c r="S17" s="21">
        <f>R17</f>
        <v>286300</v>
      </c>
      <c r="T17" s="21"/>
      <c r="U17" s="21"/>
      <c r="V17" s="21">
        <f t="shared" si="162"/>
        <v>-424300</v>
      </c>
      <c r="W17" s="21">
        <f t="shared" si="163"/>
        <v>-424300</v>
      </c>
      <c r="X17" s="21">
        <f t="shared" si="164"/>
        <v>0</v>
      </c>
      <c r="Y17" s="21"/>
      <c r="Z17" s="276">
        <f t="shared" si="1"/>
        <v>40.289895862651278</v>
      </c>
      <c r="AA17" s="21"/>
      <c r="AB17" s="21">
        <f>284200+426400</f>
        <v>710600</v>
      </c>
      <c r="AC17" s="21">
        <f>AB17</f>
        <v>710600</v>
      </c>
      <c r="AD17" s="21"/>
      <c r="AE17" s="21"/>
      <c r="AF17" s="21"/>
      <c r="AG17" s="21">
        <f>AF17</f>
        <v>0</v>
      </c>
      <c r="AH17" s="21"/>
      <c r="AI17" s="21"/>
      <c r="AJ17" s="21">
        <f t="shared" si="166"/>
        <v>710600</v>
      </c>
      <c r="AK17" s="21">
        <f t="shared" si="167"/>
        <v>710600</v>
      </c>
      <c r="AL17" s="21">
        <f t="shared" si="168"/>
        <v>0</v>
      </c>
      <c r="AM17" s="21">
        <f t="shared" si="169"/>
        <v>0</v>
      </c>
      <c r="AN17" s="215"/>
      <c r="AO17" s="21">
        <f>AN17</f>
        <v>0</v>
      </c>
      <c r="AP17" s="21"/>
      <c r="AQ17" s="21"/>
      <c r="AR17" s="21">
        <f t="shared" si="170"/>
        <v>710600</v>
      </c>
      <c r="AS17" s="21">
        <f t="shared" si="171"/>
        <v>710600</v>
      </c>
      <c r="AT17" s="21">
        <f t="shared" si="172"/>
        <v>0</v>
      </c>
      <c r="AU17" s="21">
        <f t="shared" si="173"/>
        <v>0</v>
      </c>
      <c r="AV17" s="195">
        <f t="shared" si="174"/>
        <v>0</v>
      </c>
      <c r="AW17" s="21">
        <v>284200</v>
      </c>
      <c r="AX17" s="21">
        <f>AW17</f>
        <v>284200</v>
      </c>
      <c r="AY17" s="21"/>
      <c r="AZ17" s="21"/>
      <c r="BA17" s="21"/>
      <c r="BB17" s="21">
        <f>BA17</f>
        <v>0</v>
      </c>
      <c r="BC17" s="21"/>
      <c r="BD17" s="21"/>
      <c r="BE17" s="21">
        <f t="shared" si="175"/>
        <v>284200</v>
      </c>
      <c r="BF17" s="21">
        <f t="shared" si="176"/>
        <v>284200</v>
      </c>
      <c r="BG17" s="21">
        <f t="shared" si="177"/>
        <v>0</v>
      </c>
      <c r="BH17" s="21">
        <f t="shared" si="178"/>
        <v>0</v>
      </c>
      <c r="BI17" s="21"/>
      <c r="BJ17" s="21">
        <f>BI17</f>
        <v>0</v>
      </c>
      <c r="BK17" s="21"/>
      <c r="BL17" s="21"/>
      <c r="BM17" s="21">
        <f t="shared" si="179"/>
        <v>284200</v>
      </c>
      <c r="BN17" s="21">
        <f t="shared" si="180"/>
        <v>284200</v>
      </c>
      <c r="BO17" s="21">
        <f t="shared" si="181"/>
        <v>0</v>
      </c>
      <c r="BP17" s="21">
        <f t="shared" si="182"/>
        <v>0</v>
      </c>
      <c r="BQ17" s="201">
        <f t="shared" si="183"/>
        <v>0</v>
      </c>
      <c r="BR17" s="21">
        <v>284200</v>
      </c>
      <c r="BS17" s="21">
        <f>BR17</f>
        <v>284200</v>
      </c>
      <c r="BT17" s="21"/>
      <c r="BU17" s="21"/>
      <c r="BV17" s="21"/>
      <c r="BW17" s="21">
        <f>BV17</f>
        <v>0</v>
      </c>
      <c r="BX17" s="21"/>
      <c r="BY17" s="21"/>
      <c r="BZ17" s="21">
        <f t="shared" si="184"/>
        <v>284200</v>
      </c>
      <c r="CA17" s="62">
        <f t="shared" si="185"/>
        <v>284200</v>
      </c>
      <c r="CB17" s="62">
        <f t="shared" si="186"/>
        <v>0</v>
      </c>
      <c r="CC17" s="62">
        <f t="shared" si="187"/>
        <v>0</v>
      </c>
      <c r="CD17" s="21"/>
      <c r="CE17" s="21">
        <f>CD17</f>
        <v>0</v>
      </c>
      <c r="CF17" s="21"/>
      <c r="CG17" s="21"/>
      <c r="CH17" s="21">
        <f t="shared" si="189"/>
        <v>284200</v>
      </c>
      <c r="CI17" s="62">
        <f t="shared" si="190"/>
        <v>284200</v>
      </c>
      <c r="CJ17" s="62">
        <f t="shared" si="191"/>
        <v>0</v>
      </c>
      <c r="CK17" s="62">
        <f t="shared" si="192"/>
        <v>0</v>
      </c>
      <c r="CL17" s="194"/>
      <c r="CM17" s="62"/>
      <c r="CN17" s="62"/>
      <c r="CO17" s="62"/>
      <c r="CP17" s="62"/>
      <c r="CQ17" s="94">
        <f t="shared" si="159"/>
        <v>0</v>
      </c>
      <c r="CR17" s="94"/>
      <c r="CS17" s="58">
        <v>275900</v>
      </c>
      <c r="CT17" s="58">
        <f>CS17</f>
        <v>275900</v>
      </c>
      <c r="CU17" s="58"/>
      <c r="CV17" s="58"/>
      <c r="CW17" s="58"/>
      <c r="CX17" s="62">
        <f>CW17</f>
        <v>0</v>
      </c>
      <c r="CY17" s="62"/>
      <c r="CZ17" s="58"/>
      <c r="DA17" s="58">
        <f t="shared" ref="DA17" si="194">CS17+CW17</f>
        <v>275900</v>
      </c>
      <c r="DB17" s="62">
        <f t="shared" ref="DB17" si="195">CT17+CX17</f>
        <v>275900</v>
      </c>
      <c r="DC17" s="62">
        <f t="shared" ref="DC17" si="196">CU17+CY17</f>
        <v>0</v>
      </c>
      <c r="DD17" s="62">
        <f t="shared" ref="DD17" si="197">CV17+CZ17</f>
        <v>0</v>
      </c>
      <c r="DE17" s="58"/>
      <c r="DF17" s="62">
        <f>DE17</f>
        <v>0</v>
      </c>
      <c r="DG17" s="62"/>
      <c r="DH17" s="58"/>
      <c r="DI17" s="58">
        <f t="shared" ref="DI17" si="198">DA17+DE17</f>
        <v>275900</v>
      </c>
      <c r="DJ17" s="62">
        <f t="shared" ref="DJ17" si="199">DB17+DF17</f>
        <v>275900</v>
      </c>
      <c r="DK17" s="62">
        <f t="shared" ref="DK17" si="200">DC17+DG17</f>
        <v>0</v>
      </c>
      <c r="DL17" s="62">
        <f t="shared" ref="DL17" si="201">DD17+DH17</f>
        <v>0</v>
      </c>
      <c r="DM17" s="58"/>
      <c r="DN17" s="62">
        <f>DM17</f>
        <v>0</v>
      </c>
      <c r="DO17" s="62"/>
      <c r="DP17" s="58"/>
      <c r="DQ17" s="58">
        <f t="shared" ref="DQ17" si="202">DI17+DM17</f>
        <v>275900</v>
      </c>
      <c r="DR17" s="62">
        <f t="shared" ref="DR17" si="203">DJ17+DN17</f>
        <v>275900</v>
      </c>
      <c r="DS17" s="62">
        <f t="shared" ref="DS17" si="204">DK17+DO17</f>
        <v>0</v>
      </c>
      <c r="DT17" s="62">
        <f t="shared" ref="DT17" si="205">DL17+DP17</f>
        <v>0</v>
      </c>
    </row>
    <row r="18" spans="1:124" ht="32.25" customHeight="1" x14ac:dyDescent="0.25">
      <c r="A18" s="87" t="s">
        <v>20</v>
      </c>
      <c r="B18" s="236"/>
      <c r="C18" s="236"/>
      <c r="D18" s="236"/>
      <c r="E18" s="4">
        <v>851</v>
      </c>
      <c r="F18" s="3" t="s">
        <v>11</v>
      </c>
      <c r="G18" s="3" t="s">
        <v>13</v>
      </c>
      <c r="H18" s="283" t="s">
        <v>537</v>
      </c>
      <c r="I18" s="3" t="s">
        <v>21</v>
      </c>
      <c r="J18" s="21">
        <f t="shared" ref="J18:Y18" si="206">J19</f>
        <v>236080</v>
      </c>
      <c r="K18" s="21">
        <f t="shared" si="206"/>
        <v>236080</v>
      </c>
      <c r="L18" s="21">
        <f t="shared" si="206"/>
        <v>0</v>
      </c>
      <c r="M18" s="21">
        <f t="shared" si="206"/>
        <v>0</v>
      </c>
      <c r="N18" s="21">
        <f t="shared" si="206"/>
        <v>236080</v>
      </c>
      <c r="O18" s="21">
        <f t="shared" si="206"/>
        <v>236080</v>
      </c>
      <c r="P18" s="21">
        <f t="shared" si="206"/>
        <v>0</v>
      </c>
      <c r="Q18" s="21">
        <f t="shared" si="206"/>
        <v>0</v>
      </c>
      <c r="R18" s="21">
        <f t="shared" si="206"/>
        <v>236080</v>
      </c>
      <c r="S18" s="21">
        <f t="shared" si="206"/>
        <v>236080</v>
      </c>
      <c r="T18" s="21">
        <f t="shared" si="206"/>
        <v>0</v>
      </c>
      <c r="U18" s="21">
        <f t="shared" si="206"/>
        <v>0</v>
      </c>
      <c r="V18" s="21">
        <f t="shared" si="162"/>
        <v>-247940</v>
      </c>
      <c r="W18" s="21">
        <f t="shared" si="163"/>
        <v>-247940</v>
      </c>
      <c r="X18" s="21">
        <f t="shared" si="164"/>
        <v>0</v>
      </c>
      <c r="Y18" s="21">
        <f t="shared" si="206"/>
        <v>0</v>
      </c>
      <c r="Z18" s="276">
        <f t="shared" si="1"/>
        <v>48.774844014710133</v>
      </c>
      <c r="AA18" s="21">
        <f t="shared" ref="AA18:BY18" si="207">AA19</f>
        <v>0</v>
      </c>
      <c r="AB18" s="21">
        <f t="shared" si="207"/>
        <v>484020</v>
      </c>
      <c r="AC18" s="21">
        <f t="shared" si="207"/>
        <v>484020</v>
      </c>
      <c r="AD18" s="21">
        <f t="shared" si="207"/>
        <v>0</v>
      </c>
      <c r="AE18" s="21">
        <f t="shared" si="207"/>
        <v>0</v>
      </c>
      <c r="AF18" s="21">
        <f t="shared" si="207"/>
        <v>0</v>
      </c>
      <c r="AG18" s="21">
        <f t="shared" si="207"/>
        <v>0</v>
      </c>
      <c r="AH18" s="21">
        <f t="shared" si="207"/>
        <v>0</v>
      </c>
      <c r="AI18" s="21">
        <f t="shared" si="207"/>
        <v>0</v>
      </c>
      <c r="AJ18" s="21">
        <f t="shared" si="166"/>
        <v>484020</v>
      </c>
      <c r="AK18" s="21">
        <f t="shared" si="167"/>
        <v>484020</v>
      </c>
      <c r="AL18" s="21">
        <f t="shared" si="168"/>
        <v>0</v>
      </c>
      <c r="AM18" s="21">
        <f t="shared" si="169"/>
        <v>0</v>
      </c>
      <c r="AN18" s="215">
        <f t="shared" si="207"/>
        <v>0</v>
      </c>
      <c r="AO18" s="21">
        <f t="shared" si="207"/>
        <v>0</v>
      </c>
      <c r="AP18" s="21">
        <f t="shared" si="207"/>
        <v>0</v>
      </c>
      <c r="AQ18" s="21">
        <f t="shared" si="207"/>
        <v>0</v>
      </c>
      <c r="AR18" s="21">
        <f t="shared" si="170"/>
        <v>484020</v>
      </c>
      <c r="AS18" s="21">
        <f t="shared" si="171"/>
        <v>484020</v>
      </c>
      <c r="AT18" s="21">
        <f t="shared" si="172"/>
        <v>0</v>
      </c>
      <c r="AU18" s="21">
        <f t="shared" si="173"/>
        <v>0</v>
      </c>
      <c r="AV18" s="195">
        <f t="shared" si="174"/>
        <v>0</v>
      </c>
      <c r="AW18" s="21">
        <f t="shared" si="207"/>
        <v>193768</v>
      </c>
      <c r="AX18" s="21">
        <f t="shared" si="207"/>
        <v>193768</v>
      </c>
      <c r="AY18" s="21">
        <f t="shared" si="207"/>
        <v>0</v>
      </c>
      <c r="AZ18" s="21">
        <f t="shared" si="207"/>
        <v>0</v>
      </c>
      <c r="BA18" s="21">
        <f t="shared" si="207"/>
        <v>0</v>
      </c>
      <c r="BB18" s="21">
        <f t="shared" si="207"/>
        <v>0</v>
      </c>
      <c r="BC18" s="21">
        <f t="shared" si="207"/>
        <v>0</v>
      </c>
      <c r="BD18" s="21">
        <f t="shared" si="207"/>
        <v>0</v>
      </c>
      <c r="BE18" s="21">
        <f t="shared" si="175"/>
        <v>193768</v>
      </c>
      <c r="BF18" s="21">
        <f t="shared" si="176"/>
        <v>193768</v>
      </c>
      <c r="BG18" s="21">
        <f t="shared" si="177"/>
        <v>0</v>
      </c>
      <c r="BH18" s="21">
        <f t="shared" si="178"/>
        <v>0</v>
      </c>
      <c r="BI18" s="21">
        <f t="shared" si="207"/>
        <v>0</v>
      </c>
      <c r="BJ18" s="21">
        <f t="shared" si="207"/>
        <v>0</v>
      </c>
      <c r="BK18" s="21">
        <f t="shared" si="207"/>
        <v>0</v>
      </c>
      <c r="BL18" s="21">
        <f t="shared" si="207"/>
        <v>0</v>
      </c>
      <c r="BM18" s="21">
        <f t="shared" si="179"/>
        <v>193768</v>
      </c>
      <c r="BN18" s="21">
        <f t="shared" si="180"/>
        <v>193768</v>
      </c>
      <c r="BO18" s="21">
        <f t="shared" si="181"/>
        <v>0</v>
      </c>
      <c r="BP18" s="21">
        <f t="shared" si="182"/>
        <v>0</v>
      </c>
      <c r="BQ18" s="201">
        <f t="shared" si="183"/>
        <v>0</v>
      </c>
      <c r="BR18" s="21">
        <f t="shared" si="207"/>
        <v>193768</v>
      </c>
      <c r="BS18" s="21">
        <f t="shared" si="207"/>
        <v>193768</v>
      </c>
      <c r="BT18" s="21">
        <f t="shared" si="207"/>
        <v>0</v>
      </c>
      <c r="BU18" s="21">
        <f t="shared" si="207"/>
        <v>0</v>
      </c>
      <c r="BV18" s="21">
        <f t="shared" si="207"/>
        <v>0</v>
      </c>
      <c r="BW18" s="21">
        <f t="shared" si="207"/>
        <v>0</v>
      </c>
      <c r="BX18" s="21">
        <f t="shared" si="207"/>
        <v>0</v>
      </c>
      <c r="BY18" s="21">
        <f t="shared" si="207"/>
        <v>0</v>
      </c>
      <c r="BZ18" s="21">
        <f t="shared" si="184"/>
        <v>193768</v>
      </c>
      <c r="CA18" s="62">
        <f t="shared" si="185"/>
        <v>193768</v>
      </c>
      <c r="CB18" s="62">
        <f t="shared" si="186"/>
        <v>0</v>
      </c>
      <c r="CC18" s="62">
        <f t="shared" si="187"/>
        <v>0</v>
      </c>
      <c r="CD18" s="21">
        <f t="shared" ref="CD18:CG18" si="208">CD19</f>
        <v>0</v>
      </c>
      <c r="CE18" s="21">
        <f t="shared" si="208"/>
        <v>0</v>
      </c>
      <c r="CF18" s="21">
        <f t="shared" si="208"/>
        <v>0</v>
      </c>
      <c r="CG18" s="21">
        <f t="shared" si="208"/>
        <v>0</v>
      </c>
      <c r="CH18" s="21">
        <f t="shared" si="189"/>
        <v>193768</v>
      </c>
      <c r="CI18" s="62">
        <f t="shared" si="190"/>
        <v>193768</v>
      </c>
      <c r="CJ18" s="62">
        <f t="shared" si="191"/>
        <v>0</v>
      </c>
      <c r="CK18" s="62">
        <f t="shared" si="192"/>
        <v>0</v>
      </c>
      <c r="CL18" s="194"/>
      <c r="CM18" s="62"/>
      <c r="CN18" s="62"/>
      <c r="CO18" s="62"/>
      <c r="CP18" s="62"/>
      <c r="CQ18" s="94">
        <f t="shared" si="159"/>
        <v>0</v>
      </c>
      <c r="CR18" s="94"/>
      <c r="CS18" s="58">
        <f t="shared" ref="CS18:DT18" si="209">CS19</f>
        <v>158152</v>
      </c>
      <c r="CT18" s="58">
        <f t="shared" si="209"/>
        <v>158152</v>
      </c>
      <c r="CU18" s="58">
        <f t="shared" si="209"/>
        <v>0</v>
      </c>
      <c r="CV18" s="58">
        <f t="shared" si="209"/>
        <v>0</v>
      </c>
      <c r="CW18" s="58">
        <f t="shared" si="209"/>
        <v>0</v>
      </c>
      <c r="CX18" s="62">
        <f t="shared" si="209"/>
        <v>0</v>
      </c>
      <c r="CY18" s="62">
        <f t="shared" si="209"/>
        <v>0</v>
      </c>
      <c r="CZ18" s="58">
        <f t="shared" si="209"/>
        <v>0</v>
      </c>
      <c r="DA18" s="58">
        <f t="shared" si="209"/>
        <v>158152</v>
      </c>
      <c r="DB18" s="62">
        <f t="shared" si="209"/>
        <v>158152</v>
      </c>
      <c r="DC18" s="62">
        <f t="shared" si="209"/>
        <v>0</v>
      </c>
      <c r="DD18" s="62">
        <f t="shared" si="209"/>
        <v>0</v>
      </c>
      <c r="DE18" s="58">
        <f t="shared" si="209"/>
        <v>0</v>
      </c>
      <c r="DF18" s="62">
        <f t="shared" si="209"/>
        <v>0</v>
      </c>
      <c r="DG18" s="62">
        <f t="shared" si="209"/>
        <v>0</v>
      </c>
      <c r="DH18" s="58">
        <f t="shared" si="209"/>
        <v>0</v>
      </c>
      <c r="DI18" s="58">
        <f t="shared" si="209"/>
        <v>158152</v>
      </c>
      <c r="DJ18" s="62">
        <f t="shared" si="209"/>
        <v>158152</v>
      </c>
      <c r="DK18" s="62">
        <f t="shared" si="209"/>
        <v>0</v>
      </c>
      <c r="DL18" s="62">
        <f t="shared" si="209"/>
        <v>0</v>
      </c>
      <c r="DM18" s="58">
        <f t="shared" si="209"/>
        <v>0</v>
      </c>
      <c r="DN18" s="62">
        <f t="shared" si="209"/>
        <v>0</v>
      </c>
      <c r="DO18" s="62">
        <f t="shared" si="209"/>
        <v>0</v>
      </c>
      <c r="DP18" s="58">
        <f t="shared" si="209"/>
        <v>0</v>
      </c>
      <c r="DQ18" s="58">
        <f t="shared" si="209"/>
        <v>158152</v>
      </c>
      <c r="DR18" s="62">
        <f t="shared" si="209"/>
        <v>158152</v>
      </c>
      <c r="DS18" s="62">
        <f t="shared" si="209"/>
        <v>0</v>
      </c>
      <c r="DT18" s="62">
        <f t="shared" si="209"/>
        <v>0</v>
      </c>
    </row>
    <row r="19" spans="1:124" ht="32.25" customHeight="1" x14ac:dyDescent="0.25">
      <c r="A19" s="87" t="s">
        <v>9</v>
      </c>
      <c r="B19" s="236"/>
      <c r="C19" s="236"/>
      <c r="D19" s="236"/>
      <c r="E19" s="4">
        <v>851</v>
      </c>
      <c r="F19" s="3" t="s">
        <v>11</v>
      </c>
      <c r="G19" s="3" t="s">
        <v>13</v>
      </c>
      <c r="H19" s="283" t="s">
        <v>537</v>
      </c>
      <c r="I19" s="3" t="s">
        <v>22</v>
      </c>
      <c r="J19" s="21">
        <f>236080</f>
        <v>236080</v>
      </c>
      <c r="K19" s="21">
        <f>J19</f>
        <v>236080</v>
      </c>
      <c r="L19" s="21"/>
      <c r="M19" s="21"/>
      <c r="N19" s="21">
        <f>236080</f>
        <v>236080</v>
      </c>
      <c r="O19" s="21">
        <f>N19</f>
        <v>236080</v>
      </c>
      <c r="P19" s="21"/>
      <c r="Q19" s="21"/>
      <c r="R19" s="21">
        <f>236080</f>
        <v>236080</v>
      </c>
      <c r="S19" s="21">
        <f>R19</f>
        <v>236080</v>
      </c>
      <c r="T19" s="21"/>
      <c r="U19" s="21"/>
      <c r="V19" s="21">
        <f t="shared" si="162"/>
        <v>-247940</v>
      </c>
      <c r="W19" s="21">
        <f t="shared" si="163"/>
        <v>-247940</v>
      </c>
      <c r="X19" s="21">
        <f t="shared" si="164"/>
        <v>0</v>
      </c>
      <c r="Y19" s="21"/>
      <c r="Z19" s="276">
        <f t="shared" si="1"/>
        <v>48.774844014710133</v>
      </c>
      <c r="AA19" s="21"/>
      <c r="AB19" s="21">
        <f>193768+290252</f>
        <v>484020</v>
      </c>
      <c r="AC19" s="21">
        <f>AB19</f>
        <v>484020</v>
      </c>
      <c r="AD19" s="21"/>
      <c r="AE19" s="21"/>
      <c r="AF19" s="21"/>
      <c r="AG19" s="21">
        <f>AF19</f>
        <v>0</v>
      </c>
      <c r="AH19" s="21"/>
      <c r="AI19" s="21"/>
      <c r="AJ19" s="21">
        <f t="shared" si="166"/>
        <v>484020</v>
      </c>
      <c r="AK19" s="21">
        <f t="shared" si="167"/>
        <v>484020</v>
      </c>
      <c r="AL19" s="21">
        <f t="shared" si="168"/>
        <v>0</v>
      </c>
      <c r="AM19" s="21">
        <f t="shared" si="169"/>
        <v>0</v>
      </c>
      <c r="AN19" s="215"/>
      <c r="AO19" s="21">
        <f>AN19</f>
        <v>0</v>
      </c>
      <c r="AP19" s="21"/>
      <c r="AQ19" s="21"/>
      <c r="AR19" s="21">
        <f t="shared" si="170"/>
        <v>484020</v>
      </c>
      <c r="AS19" s="21">
        <f t="shared" si="171"/>
        <v>484020</v>
      </c>
      <c r="AT19" s="21">
        <f t="shared" si="172"/>
        <v>0</v>
      </c>
      <c r="AU19" s="21">
        <f t="shared" si="173"/>
        <v>0</v>
      </c>
      <c r="AV19" s="195">
        <f t="shared" si="174"/>
        <v>0</v>
      </c>
      <c r="AW19" s="21">
        <v>193768</v>
      </c>
      <c r="AX19" s="21">
        <f>AW19</f>
        <v>193768</v>
      </c>
      <c r="AY19" s="21"/>
      <c r="AZ19" s="21"/>
      <c r="BA19" s="21"/>
      <c r="BB19" s="21">
        <f>BA19</f>
        <v>0</v>
      </c>
      <c r="BC19" s="21"/>
      <c r="BD19" s="21"/>
      <c r="BE19" s="21">
        <f t="shared" si="175"/>
        <v>193768</v>
      </c>
      <c r="BF19" s="21">
        <f t="shared" si="176"/>
        <v>193768</v>
      </c>
      <c r="BG19" s="21">
        <f t="shared" si="177"/>
        <v>0</v>
      </c>
      <c r="BH19" s="21">
        <f t="shared" si="178"/>
        <v>0</v>
      </c>
      <c r="BI19" s="21"/>
      <c r="BJ19" s="21">
        <f>BI19</f>
        <v>0</v>
      </c>
      <c r="BK19" s="21"/>
      <c r="BL19" s="21"/>
      <c r="BM19" s="21">
        <f t="shared" si="179"/>
        <v>193768</v>
      </c>
      <c r="BN19" s="21">
        <f t="shared" si="180"/>
        <v>193768</v>
      </c>
      <c r="BO19" s="21">
        <f t="shared" si="181"/>
        <v>0</v>
      </c>
      <c r="BP19" s="21">
        <f t="shared" si="182"/>
        <v>0</v>
      </c>
      <c r="BQ19" s="201">
        <f t="shared" si="183"/>
        <v>0</v>
      </c>
      <c r="BR19" s="21">
        <v>193768</v>
      </c>
      <c r="BS19" s="21">
        <f>BR19</f>
        <v>193768</v>
      </c>
      <c r="BT19" s="21"/>
      <c r="BU19" s="21"/>
      <c r="BV19" s="21"/>
      <c r="BW19" s="21">
        <f>BV19</f>
        <v>0</v>
      </c>
      <c r="BX19" s="21"/>
      <c r="BY19" s="21"/>
      <c r="BZ19" s="21">
        <f t="shared" si="184"/>
        <v>193768</v>
      </c>
      <c r="CA19" s="62">
        <f t="shared" si="185"/>
        <v>193768</v>
      </c>
      <c r="CB19" s="62">
        <f t="shared" si="186"/>
        <v>0</v>
      </c>
      <c r="CC19" s="62">
        <f t="shared" si="187"/>
        <v>0</v>
      </c>
      <c r="CD19" s="21"/>
      <c r="CE19" s="21">
        <f>CD19</f>
        <v>0</v>
      </c>
      <c r="CF19" s="21"/>
      <c r="CG19" s="21"/>
      <c r="CH19" s="21">
        <f t="shared" si="189"/>
        <v>193768</v>
      </c>
      <c r="CI19" s="62">
        <f t="shared" si="190"/>
        <v>193768</v>
      </c>
      <c r="CJ19" s="62">
        <f t="shared" si="191"/>
        <v>0</v>
      </c>
      <c r="CK19" s="62">
        <f t="shared" si="192"/>
        <v>0</v>
      </c>
      <c r="CL19" s="194"/>
      <c r="CM19" s="62"/>
      <c r="CN19" s="62"/>
      <c r="CO19" s="62"/>
      <c r="CP19" s="62"/>
      <c r="CQ19" s="94">
        <f t="shared" si="159"/>
        <v>0</v>
      </c>
      <c r="CR19" s="94"/>
      <c r="CS19" s="58">
        <v>158152</v>
      </c>
      <c r="CT19" s="58">
        <f>CS19</f>
        <v>158152</v>
      </c>
      <c r="CU19" s="58"/>
      <c r="CV19" s="58"/>
      <c r="CW19" s="58"/>
      <c r="CX19" s="62">
        <f>CW19</f>
        <v>0</v>
      </c>
      <c r="CY19" s="62"/>
      <c r="CZ19" s="58"/>
      <c r="DA19" s="58">
        <f t="shared" ref="DA19" si="210">CS19+CW19</f>
        <v>158152</v>
      </c>
      <c r="DB19" s="62">
        <f t="shared" ref="DB19" si="211">CT19+CX19</f>
        <v>158152</v>
      </c>
      <c r="DC19" s="62">
        <f t="shared" ref="DC19" si="212">CU19+CY19</f>
        <v>0</v>
      </c>
      <c r="DD19" s="62">
        <f t="shared" ref="DD19" si="213">CV19+CZ19</f>
        <v>0</v>
      </c>
      <c r="DE19" s="58"/>
      <c r="DF19" s="62">
        <f>DE19</f>
        <v>0</v>
      </c>
      <c r="DG19" s="62"/>
      <c r="DH19" s="58"/>
      <c r="DI19" s="58">
        <f t="shared" ref="DI19" si="214">DA19+DE19</f>
        <v>158152</v>
      </c>
      <c r="DJ19" s="62">
        <f t="shared" ref="DJ19" si="215">DB19+DF19</f>
        <v>158152</v>
      </c>
      <c r="DK19" s="62">
        <f t="shared" ref="DK19" si="216">DC19+DG19</f>
        <v>0</v>
      </c>
      <c r="DL19" s="62">
        <f t="shared" ref="DL19" si="217">DD19+DH19</f>
        <v>0</v>
      </c>
      <c r="DM19" s="58"/>
      <c r="DN19" s="62">
        <f>DM19</f>
        <v>0</v>
      </c>
      <c r="DO19" s="62"/>
      <c r="DP19" s="58"/>
      <c r="DQ19" s="58">
        <f t="shared" ref="DQ19" si="218">DI19+DM19</f>
        <v>158152</v>
      </c>
      <c r="DR19" s="62">
        <f t="shared" ref="DR19" si="219">DJ19+DN19</f>
        <v>158152</v>
      </c>
      <c r="DS19" s="62">
        <f t="shared" ref="DS19" si="220">DK19+DO19</f>
        <v>0</v>
      </c>
      <c r="DT19" s="62">
        <f t="shared" ref="DT19" si="221">DL19+DP19</f>
        <v>0</v>
      </c>
    </row>
    <row r="20" spans="1:124" ht="54.75" customHeight="1" x14ac:dyDescent="0.25">
      <c r="A20" s="87" t="s">
        <v>544</v>
      </c>
      <c r="B20" s="236"/>
      <c r="C20" s="236"/>
      <c r="D20" s="236"/>
      <c r="E20" s="4">
        <v>851</v>
      </c>
      <c r="F20" s="3" t="s">
        <v>11</v>
      </c>
      <c r="G20" s="3" t="s">
        <v>13</v>
      </c>
      <c r="H20" s="283" t="s">
        <v>538</v>
      </c>
      <c r="I20" s="3"/>
      <c r="J20" s="21">
        <f>J21+J23</f>
        <v>400</v>
      </c>
      <c r="K20" s="21">
        <f t="shared" ref="K20:V20" si="222">K21+K23</f>
        <v>200</v>
      </c>
      <c r="L20" s="21">
        <f t="shared" si="222"/>
        <v>0</v>
      </c>
      <c r="M20" s="21">
        <f t="shared" si="222"/>
        <v>200</v>
      </c>
      <c r="N20" s="21">
        <f t="shared" si="222"/>
        <v>400</v>
      </c>
      <c r="O20" s="21">
        <f t="shared" si="222"/>
        <v>200</v>
      </c>
      <c r="P20" s="21">
        <f t="shared" si="222"/>
        <v>0</v>
      </c>
      <c r="Q20" s="21">
        <f t="shared" si="222"/>
        <v>200</v>
      </c>
      <c r="R20" s="21">
        <f t="shared" si="222"/>
        <v>400</v>
      </c>
      <c r="S20" s="21">
        <f t="shared" si="222"/>
        <v>200</v>
      </c>
      <c r="T20" s="21">
        <f t="shared" si="222"/>
        <v>0</v>
      </c>
      <c r="U20" s="21">
        <f t="shared" si="222"/>
        <v>200</v>
      </c>
      <c r="V20" s="21">
        <f t="shared" si="222"/>
        <v>-483820</v>
      </c>
      <c r="W20" s="21">
        <f t="shared" ref="W20:BV20" si="223">W23</f>
        <v>0</v>
      </c>
      <c r="X20" s="21">
        <f t="shared" si="223"/>
        <v>0</v>
      </c>
      <c r="Y20" s="21">
        <f t="shared" si="223"/>
        <v>0</v>
      </c>
      <c r="Z20" s="21">
        <f t="shared" si="223"/>
        <v>100</v>
      </c>
      <c r="AA20" s="21">
        <f t="shared" si="223"/>
        <v>0</v>
      </c>
      <c r="AB20" s="21">
        <f t="shared" si="223"/>
        <v>200</v>
      </c>
      <c r="AC20" s="21">
        <f t="shared" si="223"/>
        <v>200</v>
      </c>
      <c r="AD20" s="21">
        <f t="shared" si="223"/>
        <v>0</v>
      </c>
      <c r="AE20" s="21">
        <f t="shared" si="223"/>
        <v>0</v>
      </c>
      <c r="AF20" s="21">
        <f t="shared" si="223"/>
        <v>0</v>
      </c>
      <c r="AG20" s="21">
        <f t="shared" si="223"/>
        <v>0</v>
      </c>
      <c r="AH20" s="21">
        <f t="shared" si="223"/>
        <v>0</v>
      </c>
      <c r="AI20" s="21">
        <f t="shared" si="223"/>
        <v>0</v>
      </c>
      <c r="AJ20" s="21">
        <f t="shared" si="223"/>
        <v>200</v>
      </c>
      <c r="AK20" s="21">
        <f t="shared" si="223"/>
        <v>200</v>
      </c>
      <c r="AL20" s="21">
        <f t="shared" si="223"/>
        <v>0</v>
      </c>
      <c r="AM20" s="21">
        <f t="shared" si="223"/>
        <v>0</v>
      </c>
      <c r="AN20" s="21">
        <f t="shared" si="223"/>
        <v>0</v>
      </c>
      <c r="AO20" s="21">
        <f t="shared" si="223"/>
        <v>0</v>
      </c>
      <c r="AP20" s="21">
        <f t="shared" si="223"/>
        <v>0</v>
      </c>
      <c r="AQ20" s="21">
        <f t="shared" si="223"/>
        <v>0</v>
      </c>
      <c r="AR20" s="21">
        <f t="shared" si="223"/>
        <v>200</v>
      </c>
      <c r="AS20" s="21">
        <f t="shared" si="223"/>
        <v>200</v>
      </c>
      <c r="AT20" s="21">
        <f t="shared" si="223"/>
        <v>0</v>
      </c>
      <c r="AU20" s="21">
        <f t="shared" si="223"/>
        <v>0</v>
      </c>
      <c r="AV20" s="21">
        <f t="shared" si="223"/>
        <v>0</v>
      </c>
      <c r="AW20" s="21">
        <f t="shared" si="223"/>
        <v>200</v>
      </c>
      <c r="AX20" s="21">
        <f t="shared" si="223"/>
        <v>200</v>
      </c>
      <c r="AY20" s="21">
        <f t="shared" si="223"/>
        <v>0</v>
      </c>
      <c r="AZ20" s="21">
        <f t="shared" si="223"/>
        <v>0</v>
      </c>
      <c r="BA20" s="21">
        <f t="shared" si="223"/>
        <v>0</v>
      </c>
      <c r="BB20" s="21">
        <f t="shared" si="223"/>
        <v>0</v>
      </c>
      <c r="BC20" s="21">
        <f t="shared" si="223"/>
        <v>0</v>
      </c>
      <c r="BD20" s="21">
        <f t="shared" si="223"/>
        <v>0</v>
      </c>
      <c r="BE20" s="21">
        <f t="shared" si="223"/>
        <v>200</v>
      </c>
      <c r="BF20" s="21">
        <f t="shared" si="223"/>
        <v>200</v>
      </c>
      <c r="BG20" s="21">
        <f t="shared" si="223"/>
        <v>0</v>
      </c>
      <c r="BH20" s="21">
        <f t="shared" si="223"/>
        <v>0</v>
      </c>
      <c r="BI20" s="21">
        <f t="shared" si="223"/>
        <v>0</v>
      </c>
      <c r="BJ20" s="21">
        <f t="shared" si="223"/>
        <v>0</v>
      </c>
      <c r="BK20" s="21">
        <f t="shared" si="223"/>
        <v>0</v>
      </c>
      <c r="BL20" s="21">
        <f t="shared" si="223"/>
        <v>0</v>
      </c>
      <c r="BM20" s="21">
        <f t="shared" si="223"/>
        <v>200</v>
      </c>
      <c r="BN20" s="21">
        <f t="shared" si="223"/>
        <v>200</v>
      </c>
      <c r="BO20" s="21">
        <f t="shared" si="223"/>
        <v>0</v>
      </c>
      <c r="BP20" s="21">
        <f t="shared" si="223"/>
        <v>0</v>
      </c>
      <c r="BQ20" s="21">
        <f t="shared" si="223"/>
        <v>0</v>
      </c>
      <c r="BR20" s="21">
        <f t="shared" si="223"/>
        <v>200</v>
      </c>
      <c r="BS20" s="21">
        <f t="shared" si="223"/>
        <v>200</v>
      </c>
      <c r="BT20" s="21">
        <f t="shared" si="223"/>
        <v>0</v>
      </c>
      <c r="BU20" s="21">
        <f t="shared" si="223"/>
        <v>0</v>
      </c>
      <c r="BV20" s="21">
        <f t="shared" si="223"/>
        <v>0</v>
      </c>
      <c r="BW20" s="21">
        <f t="shared" ref="BW20:CK20" si="224">BW23</f>
        <v>0</v>
      </c>
      <c r="BX20" s="21">
        <f t="shared" si="224"/>
        <v>0</v>
      </c>
      <c r="BY20" s="21">
        <f t="shared" si="224"/>
        <v>0</v>
      </c>
      <c r="BZ20" s="21">
        <f t="shared" si="224"/>
        <v>200</v>
      </c>
      <c r="CA20" s="21">
        <f t="shared" si="224"/>
        <v>200</v>
      </c>
      <c r="CB20" s="21">
        <f t="shared" si="224"/>
        <v>0</v>
      </c>
      <c r="CC20" s="21">
        <f t="shared" si="224"/>
        <v>0</v>
      </c>
      <c r="CD20" s="21">
        <f t="shared" si="224"/>
        <v>0</v>
      </c>
      <c r="CE20" s="21">
        <f t="shared" si="224"/>
        <v>0</v>
      </c>
      <c r="CF20" s="21">
        <f t="shared" si="224"/>
        <v>0</v>
      </c>
      <c r="CG20" s="21">
        <f t="shared" si="224"/>
        <v>0</v>
      </c>
      <c r="CH20" s="21">
        <f t="shared" si="224"/>
        <v>200</v>
      </c>
      <c r="CI20" s="21">
        <f t="shared" si="224"/>
        <v>200</v>
      </c>
      <c r="CJ20" s="21">
        <f t="shared" si="224"/>
        <v>0</v>
      </c>
      <c r="CK20" s="21">
        <f t="shared" si="224"/>
        <v>0</v>
      </c>
      <c r="CL20" s="194"/>
      <c r="CM20" s="62"/>
      <c r="CN20" s="62"/>
      <c r="CO20" s="62"/>
      <c r="CP20" s="62"/>
      <c r="CQ20" s="94"/>
      <c r="CR20" s="94"/>
      <c r="CS20" s="58"/>
      <c r="CT20" s="58"/>
      <c r="CU20" s="58"/>
      <c r="CV20" s="58"/>
      <c r="CW20" s="58"/>
      <c r="CX20" s="62"/>
      <c r="CY20" s="62"/>
      <c r="CZ20" s="58"/>
      <c r="DA20" s="58"/>
      <c r="DB20" s="62"/>
      <c r="DC20" s="62"/>
      <c r="DD20" s="62"/>
      <c r="DE20" s="58"/>
      <c r="DF20" s="62"/>
      <c r="DG20" s="62"/>
      <c r="DH20" s="58"/>
      <c r="DI20" s="58"/>
      <c r="DJ20" s="62"/>
      <c r="DK20" s="62"/>
      <c r="DL20" s="62"/>
      <c r="DM20" s="58"/>
      <c r="DN20" s="62"/>
      <c r="DO20" s="62"/>
      <c r="DP20" s="58"/>
      <c r="DQ20" s="58"/>
      <c r="DR20" s="62"/>
      <c r="DS20" s="62"/>
      <c r="DT20" s="62"/>
    </row>
    <row r="21" spans="1:124" ht="32.25" customHeight="1" x14ac:dyDescent="0.25">
      <c r="A21" s="87" t="s">
        <v>20</v>
      </c>
      <c r="B21" s="236"/>
      <c r="C21" s="236"/>
      <c r="D21" s="236"/>
      <c r="E21" s="4">
        <v>851</v>
      </c>
      <c r="F21" s="3" t="s">
        <v>11</v>
      </c>
      <c r="G21" s="3" t="s">
        <v>13</v>
      </c>
      <c r="H21" s="283" t="s">
        <v>538</v>
      </c>
      <c r="I21" s="3" t="s">
        <v>21</v>
      </c>
      <c r="J21" s="21">
        <f t="shared" ref="J21:Y21" si="225">J22</f>
        <v>200</v>
      </c>
      <c r="K21" s="21">
        <f t="shared" si="225"/>
        <v>0</v>
      </c>
      <c r="L21" s="21">
        <f t="shared" si="225"/>
        <v>0</v>
      </c>
      <c r="M21" s="21">
        <f t="shared" si="225"/>
        <v>200</v>
      </c>
      <c r="N21" s="21">
        <f t="shared" si="225"/>
        <v>200</v>
      </c>
      <c r="O21" s="21">
        <f t="shared" si="225"/>
        <v>0</v>
      </c>
      <c r="P21" s="21">
        <f t="shared" si="225"/>
        <v>0</v>
      </c>
      <c r="Q21" s="21">
        <f t="shared" si="225"/>
        <v>200</v>
      </c>
      <c r="R21" s="21">
        <f t="shared" si="225"/>
        <v>200</v>
      </c>
      <c r="S21" s="21">
        <f t="shared" si="225"/>
        <v>0</v>
      </c>
      <c r="T21" s="21">
        <f t="shared" si="225"/>
        <v>0</v>
      </c>
      <c r="U21" s="21">
        <f t="shared" si="225"/>
        <v>200</v>
      </c>
      <c r="V21" s="21">
        <f t="shared" ref="V21:V22" si="226">J21-AB21</f>
        <v>-483820</v>
      </c>
      <c r="W21" s="21">
        <f t="shared" ref="W21:W22" si="227">K21-AC21</f>
        <v>-484020</v>
      </c>
      <c r="X21" s="21">
        <f t="shared" ref="X21:X22" si="228">L21-AD21</f>
        <v>0</v>
      </c>
      <c r="Y21" s="21">
        <f t="shared" si="225"/>
        <v>0</v>
      </c>
      <c r="Z21" s="276">
        <f t="shared" ref="Z21:Z22" si="229">J21/AB21*100</f>
        <v>4.1320606586504695E-2</v>
      </c>
      <c r="AA21" s="21">
        <f t="shared" ref="AA21:BY21" si="230">AA22</f>
        <v>0</v>
      </c>
      <c r="AB21" s="21">
        <f t="shared" si="230"/>
        <v>484020</v>
      </c>
      <c r="AC21" s="21">
        <f t="shared" si="230"/>
        <v>484020</v>
      </c>
      <c r="AD21" s="21">
        <f t="shared" si="230"/>
        <v>0</v>
      </c>
      <c r="AE21" s="21">
        <f t="shared" si="230"/>
        <v>0</v>
      </c>
      <c r="AF21" s="21">
        <f t="shared" si="230"/>
        <v>0</v>
      </c>
      <c r="AG21" s="21">
        <f t="shared" si="230"/>
        <v>0</v>
      </c>
      <c r="AH21" s="21">
        <f t="shared" si="230"/>
        <v>0</v>
      </c>
      <c r="AI21" s="21">
        <f t="shared" si="230"/>
        <v>0</v>
      </c>
      <c r="AJ21" s="21">
        <f t="shared" ref="AJ21:AJ22" si="231">AB21+AF21</f>
        <v>484020</v>
      </c>
      <c r="AK21" s="21">
        <f t="shared" ref="AK21:AK22" si="232">AC21+AG21</f>
        <v>484020</v>
      </c>
      <c r="AL21" s="21">
        <f t="shared" ref="AL21:AL22" si="233">AD21+AH21</f>
        <v>0</v>
      </c>
      <c r="AM21" s="21">
        <f t="shared" ref="AM21:AM22" si="234">AE21+AI21</f>
        <v>0</v>
      </c>
      <c r="AN21" s="215">
        <f t="shared" si="230"/>
        <v>0</v>
      </c>
      <c r="AO21" s="21">
        <f t="shared" si="230"/>
        <v>0</v>
      </c>
      <c r="AP21" s="21">
        <f t="shared" si="230"/>
        <v>0</v>
      </c>
      <c r="AQ21" s="21">
        <f t="shared" si="230"/>
        <v>0</v>
      </c>
      <c r="AR21" s="21">
        <f t="shared" ref="AR21:AR22" si="235">AJ21+AN21</f>
        <v>484020</v>
      </c>
      <c r="AS21" s="21">
        <f t="shared" ref="AS21:AS22" si="236">AK21+AO21</f>
        <v>484020</v>
      </c>
      <c r="AT21" s="21">
        <f t="shared" ref="AT21:AT22" si="237">AL21+AP21</f>
        <v>0</v>
      </c>
      <c r="AU21" s="21">
        <f t="shared" ref="AU21:AU22" si="238">AM21+AQ21</f>
        <v>0</v>
      </c>
      <c r="AV21" s="195">
        <f t="shared" ref="AV21:AV22" si="239">AR21-AS21-AT21-AU21</f>
        <v>0</v>
      </c>
      <c r="AW21" s="21">
        <f t="shared" si="230"/>
        <v>193768</v>
      </c>
      <c r="AX21" s="21">
        <f t="shared" si="230"/>
        <v>193768</v>
      </c>
      <c r="AY21" s="21">
        <f t="shared" si="230"/>
        <v>0</v>
      </c>
      <c r="AZ21" s="21">
        <f t="shared" si="230"/>
        <v>0</v>
      </c>
      <c r="BA21" s="21">
        <f t="shared" si="230"/>
        <v>0</v>
      </c>
      <c r="BB21" s="21">
        <f t="shared" si="230"/>
        <v>0</v>
      </c>
      <c r="BC21" s="21">
        <f t="shared" si="230"/>
        <v>0</v>
      </c>
      <c r="BD21" s="21">
        <f t="shared" si="230"/>
        <v>0</v>
      </c>
      <c r="BE21" s="21">
        <f t="shared" ref="BE21:BE22" si="240">AW21+BA21</f>
        <v>193768</v>
      </c>
      <c r="BF21" s="21">
        <f t="shared" ref="BF21:BF22" si="241">AX21+BB21</f>
        <v>193768</v>
      </c>
      <c r="BG21" s="21">
        <f t="shared" ref="BG21:BG22" si="242">AY21+BC21</f>
        <v>0</v>
      </c>
      <c r="BH21" s="21">
        <f t="shared" ref="BH21:BH22" si="243">AZ21+BD21</f>
        <v>0</v>
      </c>
      <c r="BI21" s="21">
        <f t="shared" si="230"/>
        <v>0</v>
      </c>
      <c r="BJ21" s="21">
        <f t="shared" si="230"/>
        <v>0</v>
      </c>
      <c r="BK21" s="21">
        <f t="shared" si="230"/>
        <v>0</v>
      </c>
      <c r="BL21" s="21">
        <f t="shared" si="230"/>
        <v>0</v>
      </c>
      <c r="BM21" s="21">
        <f t="shared" ref="BM21:BM22" si="244">BE21+BI21</f>
        <v>193768</v>
      </c>
      <c r="BN21" s="21">
        <f t="shared" ref="BN21:BN22" si="245">BF21+BJ21</f>
        <v>193768</v>
      </c>
      <c r="BO21" s="21">
        <f t="shared" ref="BO21:BO22" si="246">BG21+BK21</f>
        <v>0</v>
      </c>
      <c r="BP21" s="21">
        <f t="shared" ref="BP21:BP22" si="247">BH21+BL21</f>
        <v>0</v>
      </c>
      <c r="BQ21" s="201">
        <f t="shared" ref="BQ21:BQ22" si="248">BE21-BF21-BG21-BH21</f>
        <v>0</v>
      </c>
      <c r="BR21" s="21">
        <f t="shared" si="230"/>
        <v>193768</v>
      </c>
      <c r="BS21" s="21">
        <f t="shared" si="230"/>
        <v>193768</v>
      </c>
      <c r="BT21" s="21">
        <f t="shared" si="230"/>
        <v>0</v>
      </c>
      <c r="BU21" s="21">
        <f t="shared" si="230"/>
        <v>0</v>
      </c>
      <c r="BV21" s="21">
        <f t="shared" si="230"/>
        <v>0</v>
      </c>
      <c r="BW21" s="21">
        <f t="shared" si="230"/>
        <v>0</v>
      </c>
      <c r="BX21" s="21">
        <f t="shared" si="230"/>
        <v>0</v>
      </c>
      <c r="BY21" s="21">
        <f t="shared" si="230"/>
        <v>0</v>
      </c>
      <c r="BZ21" s="21">
        <f t="shared" ref="BZ21:BZ22" si="249">BR21+BV21</f>
        <v>193768</v>
      </c>
      <c r="CA21" s="62">
        <f t="shared" ref="CA21:CA22" si="250">BS21+BW21</f>
        <v>193768</v>
      </c>
      <c r="CB21" s="62">
        <f t="shared" ref="CB21:CB22" si="251">BT21+BX21</f>
        <v>0</v>
      </c>
      <c r="CC21" s="62">
        <f t="shared" ref="CC21:CC22" si="252">BU21+BY21</f>
        <v>0</v>
      </c>
      <c r="CD21" s="21">
        <f t="shared" ref="CD21:CG21" si="253">CD22</f>
        <v>0</v>
      </c>
      <c r="CE21" s="21">
        <f t="shared" si="253"/>
        <v>0</v>
      </c>
      <c r="CF21" s="21">
        <f t="shared" si="253"/>
        <v>0</v>
      </c>
      <c r="CG21" s="21">
        <f t="shared" si="253"/>
        <v>0</v>
      </c>
      <c r="CH21" s="21">
        <f t="shared" ref="CH21:CH22" si="254">BZ21+CD21</f>
        <v>193768</v>
      </c>
      <c r="CI21" s="62">
        <f t="shared" ref="CI21:CI22" si="255">CA21+CE21</f>
        <v>193768</v>
      </c>
      <c r="CJ21" s="62">
        <f t="shared" ref="CJ21:CJ22" si="256">CB21+CF21</f>
        <v>0</v>
      </c>
      <c r="CK21" s="62">
        <f t="shared" ref="CK21:CK22" si="257">CC21+CG21</f>
        <v>0</v>
      </c>
      <c r="CL21" s="194"/>
      <c r="CM21" s="62"/>
      <c r="CN21" s="62"/>
      <c r="CO21" s="62"/>
      <c r="CP21" s="62"/>
      <c r="CQ21" s="94">
        <f t="shared" ref="CQ21:CQ22" si="258">BR21-BS21-BT21-BU21</f>
        <v>0</v>
      </c>
      <c r="CR21" s="94"/>
      <c r="CS21" s="58">
        <f t="shared" ref="CS21:DT21" si="259">CS22</f>
        <v>158152</v>
      </c>
      <c r="CT21" s="58">
        <f t="shared" si="259"/>
        <v>158152</v>
      </c>
      <c r="CU21" s="58">
        <f t="shared" si="259"/>
        <v>0</v>
      </c>
      <c r="CV21" s="58">
        <f t="shared" si="259"/>
        <v>0</v>
      </c>
      <c r="CW21" s="58">
        <f t="shared" si="259"/>
        <v>0</v>
      </c>
      <c r="CX21" s="62">
        <f t="shared" si="259"/>
        <v>0</v>
      </c>
      <c r="CY21" s="62">
        <f t="shared" si="259"/>
        <v>0</v>
      </c>
      <c r="CZ21" s="58">
        <f t="shared" si="259"/>
        <v>0</v>
      </c>
      <c r="DA21" s="58">
        <f t="shared" si="259"/>
        <v>158152</v>
      </c>
      <c r="DB21" s="62">
        <f t="shared" si="259"/>
        <v>158152</v>
      </c>
      <c r="DC21" s="62">
        <f t="shared" si="259"/>
        <v>0</v>
      </c>
      <c r="DD21" s="62">
        <f t="shared" si="259"/>
        <v>0</v>
      </c>
      <c r="DE21" s="58">
        <f t="shared" si="259"/>
        <v>0</v>
      </c>
      <c r="DF21" s="62">
        <f t="shared" si="259"/>
        <v>0</v>
      </c>
      <c r="DG21" s="62">
        <f t="shared" si="259"/>
        <v>0</v>
      </c>
      <c r="DH21" s="58">
        <f t="shared" si="259"/>
        <v>0</v>
      </c>
      <c r="DI21" s="58">
        <f t="shared" si="259"/>
        <v>158152</v>
      </c>
      <c r="DJ21" s="62">
        <f t="shared" si="259"/>
        <v>158152</v>
      </c>
      <c r="DK21" s="62">
        <f t="shared" si="259"/>
        <v>0</v>
      </c>
      <c r="DL21" s="62">
        <f t="shared" si="259"/>
        <v>0</v>
      </c>
      <c r="DM21" s="58">
        <f t="shared" si="259"/>
        <v>0</v>
      </c>
      <c r="DN21" s="62">
        <f t="shared" si="259"/>
        <v>0</v>
      </c>
      <c r="DO21" s="62">
        <f t="shared" si="259"/>
        <v>0</v>
      </c>
      <c r="DP21" s="58">
        <f t="shared" si="259"/>
        <v>0</v>
      </c>
      <c r="DQ21" s="58">
        <f t="shared" si="259"/>
        <v>158152</v>
      </c>
      <c r="DR21" s="62">
        <f t="shared" si="259"/>
        <v>158152</v>
      </c>
      <c r="DS21" s="62">
        <f t="shared" si="259"/>
        <v>0</v>
      </c>
      <c r="DT21" s="62">
        <f t="shared" si="259"/>
        <v>0</v>
      </c>
    </row>
    <row r="22" spans="1:124" ht="32.25" customHeight="1" x14ac:dyDescent="0.25">
      <c r="A22" s="87" t="s">
        <v>9</v>
      </c>
      <c r="B22" s="236"/>
      <c r="C22" s="236"/>
      <c r="D22" s="236"/>
      <c r="E22" s="4">
        <v>851</v>
      </c>
      <c r="F22" s="3" t="s">
        <v>11</v>
      </c>
      <c r="G22" s="3" t="s">
        <v>13</v>
      </c>
      <c r="H22" s="283" t="s">
        <v>538</v>
      </c>
      <c r="I22" s="3" t="s">
        <v>22</v>
      </c>
      <c r="J22" s="21">
        <v>200</v>
      </c>
      <c r="K22" s="21"/>
      <c r="L22" s="21"/>
      <c r="M22" s="21">
        <f>J22</f>
        <v>200</v>
      </c>
      <c r="N22" s="21">
        <v>200</v>
      </c>
      <c r="O22" s="21"/>
      <c r="P22" s="21"/>
      <c r="Q22" s="21">
        <f>N22</f>
        <v>200</v>
      </c>
      <c r="R22" s="21">
        <v>200</v>
      </c>
      <c r="S22" s="21"/>
      <c r="T22" s="21"/>
      <c r="U22" s="21">
        <f>R22</f>
        <v>200</v>
      </c>
      <c r="V22" s="21">
        <f t="shared" si="226"/>
        <v>-483820</v>
      </c>
      <c r="W22" s="21">
        <f t="shared" si="227"/>
        <v>-484020</v>
      </c>
      <c r="X22" s="21">
        <f t="shared" si="228"/>
        <v>0</v>
      </c>
      <c r="Y22" s="21"/>
      <c r="Z22" s="276">
        <f t="shared" si="229"/>
        <v>4.1320606586504695E-2</v>
      </c>
      <c r="AA22" s="21"/>
      <c r="AB22" s="21">
        <f>193768+290252</f>
        <v>484020</v>
      </c>
      <c r="AC22" s="21">
        <f>AB22</f>
        <v>484020</v>
      </c>
      <c r="AD22" s="21"/>
      <c r="AE22" s="21"/>
      <c r="AF22" s="21"/>
      <c r="AG22" s="21">
        <f>AF22</f>
        <v>0</v>
      </c>
      <c r="AH22" s="21"/>
      <c r="AI22" s="21"/>
      <c r="AJ22" s="21">
        <f t="shared" si="231"/>
        <v>484020</v>
      </c>
      <c r="AK22" s="21">
        <f t="shared" si="232"/>
        <v>484020</v>
      </c>
      <c r="AL22" s="21">
        <f t="shared" si="233"/>
        <v>0</v>
      </c>
      <c r="AM22" s="21">
        <f t="shared" si="234"/>
        <v>0</v>
      </c>
      <c r="AN22" s="215"/>
      <c r="AO22" s="21">
        <f>AN22</f>
        <v>0</v>
      </c>
      <c r="AP22" s="21"/>
      <c r="AQ22" s="21"/>
      <c r="AR22" s="21">
        <f t="shared" si="235"/>
        <v>484020</v>
      </c>
      <c r="AS22" s="21">
        <f t="shared" si="236"/>
        <v>484020</v>
      </c>
      <c r="AT22" s="21">
        <f t="shared" si="237"/>
        <v>0</v>
      </c>
      <c r="AU22" s="21">
        <f t="shared" si="238"/>
        <v>0</v>
      </c>
      <c r="AV22" s="195">
        <f t="shared" si="239"/>
        <v>0</v>
      </c>
      <c r="AW22" s="21">
        <v>193768</v>
      </c>
      <c r="AX22" s="21">
        <f>AW22</f>
        <v>193768</v>
      </c>
      <c r="AY22" s="21"/>
      <c r="AZ22" s="21"/>
      <c r="BA22" s="21"/>
      <c r="BB22" s="21">
        <f>BA22</f>
        <v>0</v>
      </c>
      <c r="BC22" s="21"/>
      <c r="BD22" s="21"/>
      <c r="BE22" s="21">
        <f t="shared" si="240"/>
        <v>193768</v>
      </c>
      <c r="BF22" s="21">
        <f t="shared" si="241"/>
        <v>193768</v>
      </c>
      <c r="BG22" s="21">
        <f t="shared" si="242"/>
        <v>0</v>
      </c>
      <c r="BH22" s="21">
        <f t="shared" si="243"/>
        <v>0</v>
      </c>
      <c r="BI22" s="21"/>
      <c r="BJ22" s="21">
        <f>BI22</f>
        <v>0</v>
      </c>
      <c r="BK22" s="21"/>
      <c r="BL22" s="21"/>
      <c r="BM22" s="21">
        <f t="shared" si="244"/>
        <v>193768</v>
      </c>
      <c r="BN22" s="21">
        <f t="shared" si="245"/>
        <v>193768</v>
      </c>
      <c r="BO22" s="21">
        <f t="shared" si="246"/>
        <v>0</v>
      </c>
      <c r="BP22" s="21">
        <f t="shared" si="247"/>
        <v>0</v>
      </c>
      <c r="BQ22" s="201">
        <f t="shared" si="248"/>
        <v>0</v>
      </c>
      <c r="BR22" s="21">
        <v>193768</v>
      </c>
      <c r="BS22" s="21">
        <f>BR22</f>
        <v>193768</v>
      </c>
      <c r="BT22" s="21"/>
      <c r="BU22" s="21"/>
      <c r="BV22" s="21"/>
      <c r="BW22" s="21">
        <f>BV22</f>
        <v>0</v>
      </c>
      <c r="BX22" s="21"/>
      <c r="BY22" s="21"/>
      <c r="BZ22" s="21">
        <f t="shared" si="249"/>
        <v>193768</v>
      </c>
      <c r="CA22" s="62">
        <f t="shared" si="250"/>
        <v>193768</v>
      </c>
      <c r="CB22" s="62">
        <f t="shared" si="251"/>
        <v>0</v>
      </c>
      <c r="CC22" s="62">
        <f t="shared" si="252"/>
        <v>0</v>
      </c>
      <c r="CD22" s="21"/>
      <c r="CE22" s="21">
        <f>CD22</f>
        <v>0</v>
      </c>
      <c r="CF22" s="21"/>
      <c r="CG22" s="21"/>
      <c r="CH22" s="21">
        <f t="shared" si="254"/>
        <v>193768</v>
      </c>
      <c r="CI22" s="62">
        <f t="shared" si="255"/>
        <v>193768</v>
      </c>
      <c r="CJ22" s="62">
        <f t="shared" si="256"/>
        <v>0</v>
      </c>
      <c r="CK22" s="62">
        <f t="shared" si="257"/>
        <v>0</v>
      </c>
      <c r="CL22" s="194"/>
      <c r="CM22" s="62"/>
      <c r="CN22" s="62"/>
      <c r="CO22" s="62"/>
      <c r="CP22" s="62"/>
      <c r="CQ22" s="94">
        <f t="shared" si="258"/>
        <v>0</v>
      </c>
      <c r="CR22" s="94"/>
      <c r="CS22" s="58">
        <v>158152</v>
      </c>
      <c r="CT22" s="58">
        <f>CS22</f>
        <v>158152</v>
      </c>
      <c r="CU22" s="58"/>
      <c r="CV22" s="58"/>
      <c r="CW22" s="58"/>
      <c r="CX22" s="62">
        <f>CW22</f>
        <v>0</v>
      </c>
      <c r="CY22" s="62"/>
      <c r="CZ22" s="58"/>
      <c r="DA22" s="58">
        <f t="shared" ref="DA22" si="260">CS22+CW22</f>
        <v>158152</v>
      </c>
      <c r="DB22" s="62">
        <f t="shared" ref="DB22" si="261">CT22+CX22</f>
        <v>158152</v>
      </c>
      <c r="DC22" s="62">
        <f t="shared" ref="DC22" si="262">CU22+CY22</f>
        <v>0</v>
      </c>
      <c r="DD22" s="62">
        <f t="shared" ref="DD22" si="263">CV22+CZ22</f>
        <v>0</v>
      </c>
      <c r="DE22" s="58"/>
      <c r="DF22" s="62">
        <f>DE22</f>
        <v>0</v>
      </c>
      <c r="DG22" s="62"/>
      <c r="DH22" s="58"/>
      <c r="DI22" s="58">
        <f t="shared" ref="DI22" si="264">DA22+DE22</f>
        <v>158152</v>
      </c>
      <c r="DJ22" s="62">
        <f t="shared" ref="DJ22" si="265">DB22+DF22</f>
        <v>158152</v>
      </c>
      <c r="DK22" s="62">
        <f t="shared" ref="DK22" si="266">DC22+DG22</f>
        <v>0</v>
      </c>
      <c r="DL22" s="62">
        <f t="shared" ref="DL22" si="267">DD22+DH22</f>
        <v>0</v>
      </c>
      <c r="DM22" s="58"/>
      <c r="DN22" s="62">
        <f>DM22</f>
        <v>0</v>
      </c>
      <c r="DO22" s="62"/>
      <c r="DP22" s="58"/>
      <c r="DQ22" s="58">
        <f t="shared" ref="DQ22" si="268">DI22+DM22</f>
        <v>158152</v>
      </c>
      <c r="DR22" s="62">
        <f t="shared" ref="DR22" si="269">DJ22+DN22</f>
        <v>158152</v>
      </c>
      <c r="DS22" s="62">
        <f t="shared" ref="DS22" si="270">DK22+DO22</f>
        <v>0</v>
      </c>
      <c r="DT22" s="62">
        <f t="shared" ref="DT22" si="271">DL22+DP22</f>
        <v>0</v>
      </c>
    </row>
    <row r="23" spans="1:124" ht="19.5" customHeight="1" x14ac:dyDescent="0.25">
      <c r="A23" s="87" t="s">
        <v>34</v>
      </c>
      <c r="B23" s="279"/>
      <c r="C23" s="279"/>
      <c r="D23" s="279"/>
      <c r="E23" s="4">
        <v>851</v>
      </c>
      <c r="F23" s="3" t="s">
        <v>11</v>
      </c>
      <c r="G23" s="3" t="s">
        <v>13</v>
      </c>
      <c r="H23" s="283" t="s">
        <v>538</v>
      </c>
      <c r="I23" s="3" t="s">
        <v>35</v>
      </c>
      <c r="J23" s="21">
        <f t="shared" ref="J23:Y23" si="272">J24</f>
        <v>200</v>
      </c>
      <c r="K23" s="21">
        <f t="shared" si="272"/>
        <v>200</v>
      </c>
      <c r="L23" s="21">
        <f t="shared" si="272"/>
        <v>0</v>
      </c>
      <c r="M23" s="21">
        <f t="shared" si="272"/>
        <v>0</v>
      </c>
      <c r="N23" s="21">
        <f t="shared" si="272"/>
        <v>200</v>
      </c>
      <c r="O23" s="21">
        <f t="shared" si="272"/>
        <v>200</v>
      </c>
      <c r="P23" s="21">
        <f t="shared" si="272"/>
        <v>0</v>
      </c>
      <c r="Q23" s="21">
        <f t="shared" si="272"/>
        <v>0</v>
      </c>
      <c r="R23" s="21">
        <f t="shared" si="272"/>
        <v>200</v>
      </c>
      <c r="S23" s="21">
        <f t="shared" si="272"/>
        <v>200</v>
      </c>
      <c r="T23" s="21">
        <f t="shared" si="272"/>
        <v>0</v>
      </c>
      <c r="U23" s="21">
        <f t="shared" si="272"/>
        <v>0</v>
      </c>
      <c r="V23" s="21">
        <f t="shared" si="162"/>
        <v>0</v>
      </c>
      <c r="W23" s="21">
        <f t="shared" si="163"/>
        <v>0</v>
      </c>
      <c r="X23" s="21">
        <f t="shared" si="164"/>
        <v>0</v>
      </c>
      <c r="Y23" s="21">
        <f t="shared" si="272"/>
        <v>0</v>
      </c>
      <c r="Z23" s="276">
        <f t="shared" si="1"/>
        <v>100</v>
      </c>
      <c r="AA23" s="21">
        <f t="shared" ref="AA23:BY23" si="273">AA24</f>
        <v>0</v>
      </c>
      <c r="AB23" s="21">
        <f t="shared" si="273"/>
        <v>200</v>
      </c>
      <c r="AC23" s="21">
        <f t="shared" si="273"/>
        <v>200</v>
      </c>
      <c r="AD23" s="21">
        <f t="shared" si="273"/>
        <v>0</v>
      </c>
      <c r="AE23" s="21">
        <f t="shared" si="273"/>
        <v>0</v>
      </c>
      <c r="AF23" s="21">
        <f t="shared" si="273"/>
        <v>0</v>
      </c>
      <c r="AG23" s="21">
        <f t="shared" si="273"/>
        <v>0</v>
      </c>
      <c r="AH23" s="21">
        <f t="shared" si="273"/>
        <v>0</v>
      </c>
      <c r="AI23" s="21">
        <f t="shared" si="273"/>
        <v>0</v>
      </c>
      <c r="AJ23" s="21">
        <f t="shared" si="166"/>
        <v>200</v>
      </c>
      <c r="AK23" s="21">
        <f t="shared" si="167"/>
        <v>200</v>
      </c>
      <c r="AL23" s="21">
        <f t="shared" si="168"/>
        <v>0</v>
      </c>
      <c r="AM23" s="21">
        <f t="shared" si="169"/>
        <v>0</v>
      </c>
      <c r="AN23" s="215">
        <f t="shared" si="273"/>
        <v>0</v>
      </c>
      <c r="AO23" s="21">
        <f t="shared" si="273"/>
        <v>0</v>
      </c>
      <c r="AP23" s="21">
        <f t="shared" si="273"/>
        <v>0</v>
      </c>
      <c r="AQ23" s="21">
        <f t="shared" si="273"/>
        <v>0</v>
      </c>
      <c r="AR23" s="21">
        <f t="shared" si="170"/>
        <v>200</v>
      </c>
      <c r="AS23" s="21">
        <f t="shared" si="171"/>
        <v>200</v>
      </c>
      <c r="AT23" s="21">
        <f t="shared" si="172"/>
        <v>0</v>
      </c>
      <c r="AU23" s="21">
        <f t="shared" si="173"/>
        <v>0</v>
      </c>
      <c r="AV23" s="195">
        <f t="shared" si="174"/>
        <v>0</v>
      </c>
      <c r="AW23" s="21">
        <f t="shared" si="273"/>
        <v>200</v>
      </c>
      <c r="AX23" s="21">
        <f t="shared" si="273"/>
        <v>200</v>
      </c>
      <c r="AY23" s="21">
        <f t="shared" si="273"/>
        <v>0</v>
      </c>
      <c r="AZ23" s="21">
        <f t="shared" si="273"/>
        <v>0</v>
      </c>
      <c r="BA23" s="21">
        <f t="shared" si="273"/>
        <v>0</v>
      </c>
      <c r="BB23" s="21">
        <f t="shared" si="273"/>
        <v>0</v>
      </c>
      <c r="BC23" s="21">
        <f t="shared" si="273"/>
        <v>0</v>
      </c>
      <c r="BD23" s="21">
        <f t="shared" si="273"/>
        <v>0</v>
      </c>
      <c r="BE23" s="21">
        <f t="shared" si="175"/>
        <v>200</v>
      </c>
      <c r="BF23" s="21">
        <f t="shared" si="176"/>
        <v>200</v>
      </c>
      <c r="BG23" s="21">
        <f t="shared" si="177"/>
        <v>0</v>
      </c>
      <c r="BH23" s="21">
        <f t="shared" si="178"/>
        <v>0</v>
      </c>
      <c r="BI23" s="21">
        <f t="shared" si="273"/>
        <v>0</v>
      </c>
      <c r="BJ23" s="21">
        <f t="shared" si="273"/>
        <v>0</v>
      </c>
      <c r="BK23" s="21">
        <f t="shared" si="273"/>
        <v>0</v>
      </c>
      <c r="BL23" s="21">
        <f t="shared" si="273"/>
        <v>0</v>
      </c>
      <c r="BM23" s="21">
        <f t="shared" si="179"/>
        <v>200</v>
      </c>
      <c r="BN23" s="21">
        <f t="shared" si="180"/>
        <v>200</v>
      </c>
      <c r="BO23" s="21">
        <f t="shared" si="181"/>
        <v>0</v>
      </c>
      <c r="BP23" s="21">
        <f t="shared" si="182"/>
        <v>0</v>
      </c>
      <c r="BQ23" s="201">
        <f t="shared" si="183"/>
        <v>0</v>
      </c>
      <c r="BR23" s="21">
        <f t="shared" si="273"/>
        <v>200</v>
      </c>
      <c r="BS23" s="21">
        <f t="shared" si="273"/>
        <v>200</v>
      </c>
      <c r="BT23" s="21">
        <f t="shared" si="273"/>
        <v>0</v>
      </c>
      <c r="BU23" s="21">
        <f t="shared" si="273"/>
        <v>0</v>
      </c>
      <c r="BV23" s="21">
        <f t="shared" si="273"/>
        <v>0</v>
      </c>
      <c r="BW23" s="21">
        <f t="shared" si="273"/>
        <v>0</v>
      </c>
      <c r="BX23" s="21">
        <f t="shared" si="273"/>
        <v>0</v>
      </c>
      <c r="BY23" s="21">
        <f t="shared" si="273"/>
        <v>0</v>
      </c>
      <c r="BZ23" s="21">
        <f t="shared" si="184"/>
        <v>200</v>
      </c>
      <c r="CA23" s="62">
        <f t="shared" si="185"/>
        <v>200</v>
      </c>
      <c r="CB23" s="62">
        <f t="shared" si="186"/>
        <v>0</v>
      </c>
      <c r="CC23" s="62">
        <f t="shared" si="187"/>
        <v>0</v>
      </c>
      <c r="CD23" s="21">
        <f t="shared" ref="CD23:CG23" si="274">CD24</f>
        <v>0</v>
      </c>
      <c r="CE23" s="21">
        <f t="shared" si="274"/>
        <v>0</v>
      </c>
      <c r="CF23" s="21">
        <f t="shared" si="274"/>
        <v>0</v>
      </c>
      <c r="CG23" s="21">
        <f t="shared" si="274"/>
        <v>0</v>
      </c>
      <c r="CH23" s="21">
        <f t="shared" si="189"/>
        <v>200</v>
      </c>
      <c r="CI23" s="62">
        <f t="shared" si="190"/>
        <v>200</v>
      </c>
      <c r="CJ23" s="62">
        <f t="shared" si="191"/>
        <v>0</v>
      </c>
      <c r="CK23" s="62">
        <f t="shared" si="192"/>
        <v>0</v>
      </c>
      <c r="CL23" s="194"/>
      <c r="CM23" s="62"/>
      <c r="CN23" s="62"/>
      <c r="CO23" s="62"/>
      <c r="CP23" s="62"/>
      <c r="CQ23" s="94">
        <f t="shared" si="159"/>
        <v>0</v>
      </c>
      <c r="CR23" s="94"/>
      <c r="CS23" s="58">
        <f t="shared" ref="CS23:DT23" si="275">CS24</f>
        <v>200</v>
      </c>
      <c r="CT23" s="58">
        <f t="shared" si="275"/>
        <v>200</v>
      </c>
      <c r="CU23" s="58">
        <f t="shared" si="275"/>
        <v>0</v>
      </c>
      <c r="CV23" s="58">
        <f t="shared" si="275"/>
        <v>0</v>
      </c>
      <c r="CW23" s="58">
        <f t="shared" si="275"/>
        <v>0</v>
      </c>
      <c r="CX23" s="62">
        <f t="shared" si="275"/>
        <v>0</v>
      </c>
      <c r="CY23" s="62">
        <f t="shared" si="275"/>
        <v>0</v>
      </c>
      <c r="CZ23" s="58">
        <f t="shared" si="275"/>
        <v>0</v>
      </c>
      <c r="DA23" s="58">
        <f t="shared" si="275"/>
        <v>200</v>
      </c>
      <c r="DB23" s="62">
        <f t="shared" si="275"/>
        <v>200</v>
      </c>
      <c r="DC23" s="62">
        <f t="shared" si="275"/>
        <v>0</v>
      </c>
      <c r="DD23" s="62">
        <f t="shared" si="275"/>
        <v>0</v>
      </c>
      <c r="DE23" s="58">
        <f t="shared" si="275"/>
        <v>0</v>
      </c>
      <c r="DF23" s="62">
        <f t="shared" si="275"/>
        <v>0</v>
      </c>
      <c r="DG23" s="62">
        <f t="shared" si="275"/>
        <v>0</v>
      </c>
      <c r="DH23" s="58">
        <f t="shared" si="275"/>
        <v>0</v>
      </c>
      <c r="DI23" s="58">
        <f t="shared" si="275"/>
        <v>200</v>
      </c>
      <c r="DJ23" s="62">
        <f t="shared" si="275"/>
        <v>200</v>
      </c>
      <c r="DK23" s="62">
        <f t="shared" si="275"/>
        <v>0</v>
      </c>
      <c r="DL23" s="62">
        <f t="shared" si="275"/>
        <v>0</v>
      </c>
      <c r="DM23" s="58">
        <f t="shared" si="275"/>
        <v>0</v>
      </c>
      <c r="DN23" s="62">
        <f t="shared" si="275"/>
        <v>0</v>
      </c>
      <c r="DO23" s="62">
        <f t="shared" si="275"/>
        <v>0</v>
      </c>
      <c r="DP23" s="58">
        <f t="shared" si="275"/>
        <v>0</v>
      </c>
      <c r="DQ23" s="58">
        <f t="shared" si="275"/>
        <v>200</v>
      </c>
      <c r="DR23" s="62">
        <f t="shared" si="275"/>
        <v>200</v>
      </c>
      <c r="DS23" s="62">
        <f t="shared" si="275"/>
        <v>0</v>
      </c>
      <c r="DT23" s="62">
        <f t="shared" si="275"/>
        <v>0</v>
      </c>
    </row>
    <row r="24" spans="1:124" ht="19.5" customHeight="1" x14ac:dyDescent="0.25">
      <c r="A24" s="87" t="s">
        <v>36</v>
      </c>
      <c r="B24" s="279"/>
      <c r="C24" s="279"/>
      <c r="D24" s="279"/>
      <c r="E24" s="4">
        <v>851</v>
      </c>
      <c r="F24" s="3" t="s">
        <v>11</v>
      </c>
      <c r="G24" s="3" t="s">
        <v>13</v>
      </c>
      <c r="H24" s="283" t="s">
        <v>538</v>
      </c>
      <c r="I24" s="3" t="s">
        <v>37</v>
      </c>
      <c r="J24" s="21">
        <v>200</v>
      </c>
      <c r="K24" s="21">
        <f>J24</f>
        <v>200</v>
      </c>
      <c r="L24" s="21"/>
      <c r="M24" s="21"/>
      <c r="N24" s="21">
        <v>200</v>
      </c>
      <c r="O24" s="21">
        <f>N24</f>
        <v>200</v>
      </c>
      <c r="P24" s="21"/>
      <c r="Q24" s="21"/>
      <c r="R24" s="21">
        <v>200</v>
      </c>
      <c r="S24" s="21">
        <f>R24</f>
        <v>200</v>
      </c>
      <c r="T24" s="21"/>
      <c r="U24" s="21"/>
      <c r="V24" s="21">
        <f t="shared" si="162"/>
        <v>0</v>
      </c>
      <c r="W24" s="21">
        <f t="shared" si="163"/>
        <v>0</v>
      </c>
      <c r="X24" s="21">
        <f t="shared" si="164"/>
        <v>0</v>
      </c>
      <c r="Y24" s="21"/>
      <c r="Z24" s="276">
        <f t="shared" si="1"/>
        <v>100</v>
      </c>
      <c r="AA24" s="21"/>
      <c r="AB24" s="21">
        <v>200</v>
      </c>
      <c r="AC24" s="21">
        <f>AB24</f>
        <v>200</v>
      </c>
      <c r="AD24" s="21"/>
      <c r="AE24" s="21"/>
      <c r="AF24" s="21"/>
      <c r="AG24" s="21">
        <f>AF24</f>
        <v>0</v>
      </c>
      <c r="AH24" s="21"/>
      <c r="AI24" s="21"/>
      <c r="AJ24" s="21">
        <f t="shared" si="166"/>
        <v>200</v>
      </c>
      <c r="AK24" s="21">
        <f t="shared" si="167"/>
        <v>200</v>
      </c>
      <c r="AL24" s="21">
        <f t="shared" si="168"/>
        <v>0</v>
      </c>
      <c r="AM24" s="21">
        <f t="shared" si="169"/>
        <v>0</v>
      </c>
      <c r="AN24" s="215"/>
      <c r="AO24" s="21">
        <f>AN24</f>
        <v>0</v>
      </c>
      <c r="AP24" s="21"/>
      <c r="AQ24" s="21"/>
      <c r="AR24" s="21">
        <f t="shared" si="170"/>
        <v>200</v>
      </c>
      <c r="AS24" s="21">
        <f t="shared" si="171"/>
        <v>200</v>
      </c>
      <c r="AT24" s="21">
        <f t="shared" si="172"/>
        <v>0</v>
      </c>
      <c r="AU24" s="21">
        <f t="shared" si="173"/>
        <v>0</v>
      </c>
      <c r="AV24" s="195">
        <f t="shared" si="174"/>
        <v>0</v>
      </c>
      <c r="AW24" s="21">
        <v>200</v>
      </c>
      <c r="AX24" s="21">
        <f>AW24</f>
        <v>200</v>
      </c>
      <c r="AY24" s="21"/>
      <c r="AZ24" s="21"/>
      <c r="BA24" s="21"/>
      <c r="BB24" s="21">
        <f>BA24</f>
        <v>0</v>
      </c>
      <c r="BC24" s="21"/>
      <c r="BD24" s="21"/>
      <c r="BE24" s="21">
        <f t="shared" si="175"/>
        <v>200</v>
      </c>
      <c r="BF24" s="21">
        <f t="shared" si="176"/>
        <v>200</v>
      </c>
      <c r="BG24" s="21">
        <f t="shared" si="177"/>
        <v>0</v>
      </c>
      <c r="BH24" s="21">
        <f t="shared" si="178"/>
        <v>0</v>
      </c>
      <c r="BI24" s="21"/>
      <c r="BJ24" s="21">
        <f>BI24</f>
        <v>0</v>
      </c>
      <c r="BK24" s="21"/>
      <c r="BL24" s="21"/>
      <c r="BM24" s="21">
        <f t="shared" si="179"/>
        <v>200</v>
      </c>
      <c r="BN24" s="21">
        <f t="shared" si="180"/>
        <v>200</v>
      </c>
      <c r="BO24" s="21">
        <f t="shared" si="181"/>
        <v>0</v>
      </c>
      <c r="BP24" s="21">
        <f t="shared" si="182"/>
        <v>0</v>
      </c>
      <c r="BQ24" s="201">
        <f t="shared" si="183"/>
        <v>0</v>
      </c>
      <c r="BR24" s="21">
        <v>200</v>
      </c>
      <c r="BS24" s="21">
        <f>BR24</f>
        <v>200</v>
      </c>
      <c r="BT24" s="21"/>
      <c r="BU24" s="21"/>
      <c r="BV24" s="21"/>
      <c r="BW24" s="21">
        <f>BV24</f>
        <v>0</v>
      </c>
      <c r="BX24" s="21"/>
      <c r="BY24" s="21"/>
      <c r="BZ24" s="21">
        <f t="shared" si="184"/>
        <v>200</v>
      </c>
      <c r="CA24" s="62">
        <f t="shared" si="185"/>
        <v>200</v>
      </c>
      <c r="CB24" s="62">
        <f t="shared" si="186"/>
        <v>0</v>
      </c>
      <c r="CC24" s="62">
        <f t="shared" si="187"/>
        <v>0</v>
      </c>
      <c r="CD24" s="21"/>
      <c r="CE24" s="21">
        <f>CD24</f>
        <v>0</v>
      </c>
      <c r="CF24" s="21"/>
      <c r="CG24" s="21"/>
      <c r="CH24" s="21">
        <f t="shared" si="189"/>
        <v>200</v>
      </c>
      <c r="CI24" s="62">
        <f t="shared" si="190"/>
        <v>200</v>
      </c>
      <c r="CJ24" s="62">
        <f t="shared" si="191"/>
        <v>0</v>
      </c>
      <c r="CK24" s="62">
        <f t="shared" si="192"/>
        <v>0</v>
      </c>
      <c r="CL24" s="194"/>
      <c r="CM24" s="62"/>
      <c r="CN24" s="62"/>
      <c r="CO24" s="62"/>
      <c r="CP24" s="62"/>
      <c r="CQ24" s="94">
        <f t="shared" si="159"/>
        <v>0</v>
      </c>
      <c r="CR24" s="94"/>
      <c r="CS24" s="58">
        <v>200</v>
      </c>
      <c r="CT24" s="58">
        <f>CS24</f>
        <v>200</v>
      </c>
      <c r="CU24" s="58"/>
      <c r="CV24" s="58"/>
      <c r="CW24" s="58"/>
      <c r="CX24" s="62">
        <f>CW24</f>
        <v>0</v>
      </c>
      <c r="CY24" s="62"/>
      <c r="CZ24" s="58"/>
      <c r="DA24" s="58">
        <f t="shared" ref="DA24" si="276">CS24+CW24</f>
        <v>200</v>
      </c>
      <c r="DB24" s="62">
        <f t="shared" ref="DB24" si="277">CT24+CX24</f>
        <v>200</v>
      </c>
      <c r="DC24" s="62">
        <f t="shared" ref="DC24" si="278">CU24+CY24</f>
        <v>0</v>
      </c>
      <c r="DD24" s="62">
        <f t="shared" ref="DD24" si="279">CV24+CZ24</f>
        <v>0</v>
      </c>
      <c r="DE24" s="58"/>
      <c r="DF24" s="62">
        <f>DE24</f>
        <v>0</v>
      </c>
      <c r="DG24" s="62"/>
      <c r="DH24" s="58"/>
      <c r="DI24" s="58">
        <f t="shared" ref="DI24" si="280">DA24+DE24</f>
        <v>200</v>
      </c>
      <c r="DJ24" s="62">
        <f t="shared" ref="DJ24" si="281">DB24+DF24</f>
        <v>200</v>
      </c>
      <c r="DK24" s="62">
        <f t="shared" ref="DK24" si="282">DC24+DG24</f>
        <v>0</v>
      </c>
      <c r="DL24" s="62">
        <f t="shared" ref="DL24" si="283">DD24+DH24</f>
        <v>0</v>
      </c>
      <c r="DM24" s="58"/>
      <c r="DN24" s="62">
        <f>DM24</f>
        <v>0</v>
      </c>
      <c r="DO24" s="62"/>
      <c r="DP24" s="58"/>
      <c r="DQ24" s="58">
        <f t="shared" ref="DQ24" si="284">DI24+DM24</f>
        <v>200</v>
      </c>
      <c r="DR24" s="62">
        <f t="shared" ref="DR24" si="285">DJ24+DN24</f>
        <v>200</v>
      </c>
      <c r="DS24" s="62">
        <f t="shared" ref="DS24" si="286">DK24+DO24</f>
        <v>0</v>
      </c>
      <c r="DT24" s="62">
        <f t="shared" ref="DT24" si="287">DL24+DP24</f>
        <v>0</v>
      </c>
    </row>
    <row r="25" spans="1:124" ht="32.25" customHeight="1" x14ac:dyDescent="0.25">
      <c r="A25" s="87" t="s">
        <v>65</v>
      </c>
      <c r="B25" s="280"/>
      <c r="C25" s="280"/>
      <c r="D25" s="280"/>
      <c r="E25" s="4">
        <v>851</v>
      </c>
      <c r="F25" s="3" t="s">
        <v>11</v>
      </c>
      <c r="G25" s="3" t="s">
        <v>13</v>
      </c>
      <c r="H25" s="283" t="s">
        <v>422</v>
      </c>
      <c r="I25" s="4"/>
      <c r="J25" s="21">
        <f t="shared" ref="J25:U25" si="288">J26+J28</f>
        <v>261090</v>
      </c>
      <c r="K25" s="21">
        <f t="shared" si="288"/>
        <v>261090</v>
      </c>
      <c r="L25" s="21">
        <f t="shared" si="288"/>
        <v>0</v>
      </c>
      <c r="M25" s="21">
        <f t="shared" si="288"/>
        <v>0</v>
      </c>
      <c r="N25" s="21">
        <f t="shared" si="288"/>
        <v>261090</v>
      </c>
      <c r="O25" s="21">
        <f t="shared" si="288"/>
        <v>261090</v>
      </c>
      <c r="P25" s="21">
        <f t="shared" si="288"/>
        <v>0</v>
      </c>
      <c r="Q25" s="21">
        <f t="shared" si="288"/>
        <v>0</v>
      </c>
      <c r="R25" s="21">
        <f t="shared" si="288"/>
        <v>261090</v>
      </c>
      <c r="S25" s="21">
        <f t="shared" si="288"/>
        <v>261090</v>
      </c>
      <c r="T25" s="21">
        <f t="shared" si="288"/>
        <v>0</v>
      </c>
      <c r="U25" s="21">
        <f t="shared" si="288"/>
        <v>0</v>
      </c>
      <c r="V25" s="21">
        <f t="shared" si="162"/>
        <v>22206</v>
      </c>
      <c r="W25" s="21">
        <f t="shared" si="163"/>
        <v>22206</v>
      </c>
      <c r="X25" s="21">
        <f t="shared" si="164"/>
        <v>0</v>
      </c>
      <c r="Y25" s="21">
        <f t="shared" ref="Y25" si="289">Y26+Y28</f>
        <v>0</v>
      </c>
      <c r="Z25" s="276">
        <f t="shared" si="1"/>
        <v>109.29572512181645</v>
      </c>
      <c r="AA25" s="21">
        <f t="shared" ref="AA25:AI25" si="290">AA26+AA28</f>
        <v>0</v>
      </c>
      <c r="AB25" s="21">
        <f t="shared" si="290"/>
        <v>238884</v>
      </c>
      <c r="AC25" s="21">
        <f t="shared" si="290"/>
        <v>238884</v>
      </c>
      <c r="AD25" s="21">
        <f t="shared" si="290"/>
        <v>0</v>
      </c>
      <c r="AE25" s="21">
        <f t="shared" si="290"/>
        <v>0</v>
      </c>
      <c r="AF25" s="21">
        <f t="shared" si="290"/>
        <v>0</v>
      </c>
      <c r="AG25" s="21">
        <f t="shared" si="290"/>
        <v>0</v>
      </c>
      <c r="AH25" s="21">
        <f t="shared" si="290"/>
        <v>0</v>
      </c>
      <c r="AI25" s="21">
        <f t="shared" si="290"/>
        <v>0</v>
      </c>
      <c r="AJ25" s="21">
        <f t="shared" si="166"/>
        <v>238884</v>
      </c>
      <c r="AK25" s="21">
        <f t="shared" si="167"/>
        <v>238884</v>
      </c>
      <c r="AL25" s="21">
        <f t="shared" si="168"/>
        <v>0</v>
      </c>
      <c r="AM25" s="21">
        <f t="shared" si="169"/>
        <v>0</v>
      </c>
      <c r="AN25" s="215">
        <f t="shared" ref="AN25:AQ25" si="291">AN26+AN28</f>
        <v>0</v>
      </c>
      <c r="AO25" s="21">
        <f t="shared" si="291"/>
        <v>0</v>
      </c>
      <c r="AP25" s="21">
        <f t="shared" si="291"/>
        <v>0</v>
      </c>
      <c r="AQ25" s="21">
        <f t="shared" si="291"/>
        <v>0</v>
      </c>
      <c r="AR25" s="21">
        <f t="shared" si="170"/>
        <v>238884</v>
      </c>
      <c r="AS25" s="21">
        <f t="shared" si="171"/>
        <v>238884</v>
      </c>
      <c r="AT25" s="21">
        <f t="shared" si="172"/>
        <v>0</v>
      </c>
      <c r="AU25" s="21">
        <f t="shared" si="173"/>
        <v>0</v>
      </c>
      <c r="AV25" s="195">
        <f t="shared" si="174"/>
        <v>0</v>
      </c>
      <c r="AW25" s="21">
        <f t="shared" ref="AW25:BD25" si="292">AW26+AW28</f>
        <v>238884</v>
      </c>
      <c r="AX25" s="21">
        <f t="shared" si="292"/>
        <v>238884</v>
      </c>
      <c r="AY25" s="21">
        <f t="shared" si="292"/>
        <v>0</v>
      </c>
      <c r="AZ25" s="21">
        <f t="shared" si="292"/>
        <v>0</v>
      </c>
      <c r="BA25" s="21">
        <f t="shared" si="292"/>
        <v>0</v>
      </c>
      <c r="BB25" s="21">
        <f t="shared" si="292"/>
        <v>0</v>
      </c>
      <c r="BC25" s="21">
        <f t="shared" si="292"/>
        <v>0</v>
      </c>
      <c r="BD25" s="21">
        <f t="shared" si="292"/>
        <v>0</v>
      </c>
      <c r="BE25" s="21">
        <f t="shared" si="175"/>
        <v>238884</v>
      </c>
      <c r="BF25" s="21">
        <f t="shared" si="176"/>
        <v>238884</v>
      </c>
      <c r="BG25" s="21">
        <f t="shared" si="177"/>
        <v>0</v>
      </c>
      <c r="BH25" s="21">
        <f t="shared" si="178"/>
        <v>0</v>
      </c>
      <c r="BI25" s="21">
        <f t="shared" ref="BI25:BL25" si="293">BI26+BI28</f>
        <v>0</v>
      </c>
      <c r="BJ25" s="21">
        <f t="shared" si="293"/>
        <v>0</v>
      </c>
      <c r="BK25" s="21">
        <f t="shared" si="293"/>
        <v>0</v>
      </c>
      <c r="BL25" s="21">
        <f t="shared" si="293"/>
        <v>0</v>
      </c>
      <c r="BM25" s="21">
        <f t="shared" si="179"/>
        <v>238884</v>
      </c>
      <c r="BN25" s="21">
        <f t="shared" si="180"/>
        <v>238884</v>
      </c>
      <c r="BO25" s="21">
        <f t="shared" si="181"/>
        <v>0</v>
      </c>
      <c r="BP25" s="21">
        <f t="shared" si="182"/>
        <v>0</v>
      </c>
      <c r="BQ25" s="201">
        <f t="shared" si="183"/>
        <v>0</v>
      </c>
      <c r="BR25" s="21">
        <f t="shared" ref="BR25:BY25" si="294">BR26+BR28</f>
        <v>238884</v>
      </c>
      <c r="BS25" s="21">
        <f t="shared" si="294"/>
        <v>238884</v>
      </c>
      <c r="BT25" s="21">
        <f t="shared" si="294"/>
        <v>0</v>
      </c>
      <c r="BU25" s="21">
        <f t="shared" si="294"/>
        <v>0</v>
      </c>
      <c r="BV25" s="21">
        <f t="shared" si="294"/>
        <v>0</v>
      </c>
      <c r="BW25" s="21">
        <f t="shared" si="294"/>
        <v>0</v>
      </c>
      <c r="BX25" s="21">
        <f t="shared" si="294"/>
        <v>0</v>
      </c>
      <c r="BY25" s="21">
        <f t="shared" si="294"/>
        <v>0</v>
      </c>
      <c r="BZ25" s="21">
        <f t="shared" si="184"/>
        <v>238884</v>
      </c>
      <c r="CA25" s="62">
        <f t="shared" si="185"/>
        <v>238884</v>
      </c>
      <c r="CB25" s="62">
        <f t="shared" si="186"/>
        <v>0</v>
      </c>
      <c r="CC25" s="62">
        <f t="shared" si="187"/>
        <v>0</v>
      </c>
      <c r="CD25" s="21">
        <f t="shared" ref="CD25:CG25" si="295">CD26+CD28</f>
        <v>0</v>
      </c>
      <c r="CE25" s="21">
        <f t="shared" si="295"/>
        <v>0</v>
      </c>
      <c r="CF25" s="21">
        <f t="shared" si="295"/>
        <v>0</v>
      </c>
      <c r="CG25" s="21">
        <f t="shared" si="295"/>
        <v>0</v>
      </c>
      <c r="CH25" s="21">
        <f t="shared" si="189"/>
        <v>238884</v>
      </c>
      <c r="CI25" s="62">
        <f t="shared" si="190"/>
        <v>238884</v>
      </c>
      <c r="CJ25" s="62">
        <f t="shared" si="191"/>
        <v>0</v>
      </c>
      <c r="CK25" s="62">
        <f t="shared" si="192"/>
        <v>0</v>
      </c>
      <c r="CL25" s="193">
        <f t="shared" ref="CL25:CL29" si="296">BZ25-CA25-CB25-CC25</f>
        <v>0</v>
      </c>
      <c r="CM25" s="62"/>
      <c r="CN25" s="62"/>
      <c r="CO25" s="62"/>
      <c r="CP25" s="62"/>
      <c r="CQ25" s="94">
        <f t="shared" si="159"/>
        <v>0</v>
      </c>
      <c r="CR25" s="94"/>
      <c r="CS25" s="58">
        <f t="shared" ref="CS25:DT25" si="297">CS26+CS28</f>
        <v>216926</v>
      </c>
      <c r="CT25" s="58">
        <f t="shared" si="297"/>
        <v>216926</v>
      </c>
      <c r="CU25" s="58">
        <f t="shared" si="297"/>
        <v>0</v>
      </c>
      <c r="CV25" s="58">
        <f t="shared" si="297"/>
        <v>0</v>
      </c>
      <c r="CW25" s="58">
        <f t="shared" si="297"/>
        <v>0</v>
      </c>
      <c r="CX25" s="62">
        <f t="shared" si="297"/>
        <v>0</v>
      </c>
      <c r="CY25" s="62">
        <f t="shared" si="297"/>
        <v>0</v>
      </c>
      <c r="CZ25" s="58">
        <f t="shared" si="297"/>
        <v>0</v>
      </c>
      <c r="DA25" s="58">
        <f t="shared" si="297"/>
        <v>216926</v>
      </c>
      <c r="DB25" s="62">
        <f t="shared" si="297"/>
        <v>216926</v>
      </c>
      <c r="DC25" s="62">
        <f t="shared" si="297"/>
        <v>0</v>
      </c>
      <c r="DD25" s="62">
        <f t="shared" si="297"/>
        <v>0</v>
      </c>
      <c r="DE25" s="58">
        <f t="shared" si="297"/>
        <v>0</v>
      </c>
      <c r="DF25" s="62">
        <f t="shared" si="297"/>
        <v>0</v>
      </c>
      <c r="DG25" s="62">
        <f t="shared" si="297"/>
        <v>0</v>
      </c>
      <c r="DH25" s="58">
        <f t="shared" si="297"/>
        <v>0</v>
      </c>
      <c r="DI25" s="58">
        <f t="shared" si="297"/>
        <v>216926</v>
      </c>
      <c r="DJ25" s="62">
        <f t="shared" si="297"/>
        <v>216926</v>
      </c>
      <c r="DK25" s="62">
        <f t="shared" si="297"/>
        <v>0</v>
      </c>
      <c r="DL25" s="62">
        <f t="shared" si="297"/>
        <v>0</v>
      </c>
      <c r="DM25" s="58">
        <f t="shared" si="297"/>
        <v>0</v>
      </c>
      <c r="DN25" s="62">
        <f t="shared" si="297"/>
        <v>0</v>
      </c>
      <c r="DO25" s="62">
        <f t="shared" si="297"/>
        <v>0</v>
      </c>
      <c r="DP25" s="58">
        <f t="shared" si="297"/>
        <v>0</v>
      </c>
      <c r="DQ25" s="58">
        <f t="shared" si="297"/>
        <v>216926</v>
      </c>
      <c r="DR25" s="62">
        <f t="shared" si="297"/>
        <v>216926</v>
      </c>
      <c r="DS25" s="62">
        <f t="shared" si="297"/>
        <v>0</v>
      </c>
      <c r="DT25" s="62">
        <f t="shared" si="297"/>
        <v>0</v>
      </c>
    </row>
    <row r="26" spans="1:124" ht="32.25" customHeight="1" x14ac:dyDescent="0.25">
      <c r="A26" s="87" t="s">
        <v>15</v>
      </c>
      <c r="B26" s="280"/>
      <c r="C26" s="280"/>
      <c r="D26" s="280"/>
      <c r="E26" s="4">
        <v>851</v>
      </c>
      <c r="F26" s="3" t="s">
        <v>11</v>
      </c>
      <c r="G26" s="3" t="s">
        <v>13</v>
      </c>
      <c r="H26" s="283" t="s">
        <v>422</v>
      </c>
      <c r="I26" s="3" t="s">
        <v>17</v>
      </c>
      <c r="J26" s="21">
        <f t="shared" ref="J26:Y26" si="298">J27</f>
        <v>143200</v>
      </c>
      <c r="K26" s="21">
        <f t="shared" si="298"/>
        <v>143200</v>
      </c>
      <c r="L26" s="21">
        <f t="shared" si="298"/>
        <v>0</v>
      </c>
      <c r="M26" s="21">
        <f t="shared" si="298"/>
        <v>0</v>
      </c>
      <c r="N26" s="21">
        <f t="shared" si="298"/>
        <v>143200</v>
      </c>
      <c r="O26" s="21">
        <f t="shared" si="298"/>
        <v>143200</v>
      </c>
      <c r="P26" s="21">
        <f t="shared" si="298"/>
        <v>0</v>
      </c>
      <c r="Q26" s="21">
        <f t="shared" si="298"/>
        <v>0</v>
      </c>
      <c r="R26" s="21">
        <f t="shared" si="298"/>
        <v>143200</v>
      </c>
      <c r="S26" s="21">
        <f t="shared" si="298"/>
        <v>143200</v>
      </c>
      <c r="T26" s="21">
        <f t="shared" si="298"/>
        <v>0</v>
      </c>
      <c r="U26" s="21">
        <f t="shared" si="298"/>
        <v>0</v>
      </c>
      <c r="V26" s="21">
        <f t="shared" si="162"/>
        <v>1400</v>
      </c>
      <c r="W26" s="21">
        <f t="shared" si="163"/>
        <v>1400</v>
      </c>
      <c r="X26" s="21">
        <f t="shared" si="164"/>
        <v>0</v>
      </c>
      <c r="Y26" s="21">
        <f t="shared" si="298"/>
        <v>0</v>
      </c>
      <c r="Z26" s="276">
        <f t="shared" si="1"/>
        <v>100.98730606488012</v>
      </c>
      <c r="AA26" s="21">
        <f t="shared" ref="AA26:BY26" si="299">AA27</f>
        <v>0</v>
      </c>
      <c r="AB26" s="21">
        <f t="shared" si="299"/>
        <v>141800</v>
      </c>
      <c r="AC26" s="21">
        <f t="shared" si="299"/>
        <v>141800</v>
      </c>
      <c r="AD26" s="21">
        <f t="shared" si="299"/>
        <v>0</v>
      </c>
      <c r="AE26" s="21">
        <f t="shared" si="299"/>
        <v>0</v>
      </c>
      <c r="AF26" s="21">
        <f t="shared" si="299"/>
        <v>0</v>
      </c>
      <c r="AG26" s="21">
        <f t="shared" si="299"/>
        <v>0</v>
      </c>
      <c r="AH26" s="21">
        <f t="shared" si="299"/>
        <v>0</v>
      </c>
      <c r="AI26" s="21">
        <f t="shared" si="299"/>
        <v>0</v>
      </c>
      <c r="AJ26" s="21">
        <f t="shared" si="166"/>
        <v>141800</v>
      </c>
      <c r="AK26" s="21">
        <f t="shared" si="167"/>
        <v>141800</v>
      </c>
      <c r="AL26" s="21">
        <f t="shared" si="168"/>
        <v>0</v>
      </c>
      <c r="AM26" s="21">
        <f t="shared" si="169"/>
        <v>0</v>
      </c>
      <c r="AN26" s="215">
        <f t="shared" si="299"/>
        <v>0</v>
      </c>
      <c r="AO26" s="21">
        <f t="shared" si="299"/>
        <v>0</v>
      </c>
      <c r="AP26" s="21">
        <f t="shared" si="299"/>
        <v>0</v>
      </c>
      <c r="AQ26" s="21">
        <f t="shared" si="299"/>
        <v>0</v>
      </c>
      <c r="AR26" s="21">
        <f t="shared" si="170"/>
        <v>141800</v>
      </c>
      <c r="AS26" s="21">
        <f t="shared" si="171"/>
        <v>141800</v>
      </c>
      <c r="AT26" s="21">
        <f t="shared" si="172"/>
        <v>0</v>
      </c>
      <c r="AU26" s="21">
        <f t="shared" si="173"/>
        <v>0</v>
      </c>
      <c r="AV26" s="195">
        <f t="shared" si="174"/>
        <v>0</v>
      </c>
      <c r="AW26" s="21">
        <f t="shared" si="299"/>
        <v>141800</v>
      </c>
      <c r="AX26" s="21">
        <f t="shared" si="299"/>
        <v>141800</v>
      </c>
      <c r="AY26" s="21">
        <f t="shared" si="299"/>
        <v>0</v>
      </c>
      <c r="AZ26" s="21">
        <f t="shared" si="299"/>
        <v>0</v>
      </c>
      <c r="BA26" s="21">
        <f t="shared" si="299"/>
        <v>0</v>
      </c>
      <c r="BB26" s="21">
        <f t="shared" si="299"/>
        <v>0</v>
      </c>
      <c r="BC26" s="21">
        <f t="shared" si="299"/>
        <v>0</v>
      </c>
      <c r="BD26" s="21">
        <f t="shared" si="299"/>
        <v>0</v>
      </c>
      <c r="BE26" s="21">
        <f t="shared" si="175"/>
        <v>141800</v>
      </c>
      <c r="BF26" s="21">
        <f t="shared" si="176"/>
        <v>141800</v>
      </c>
      <c r="BG26" s="21">
        <f t="shared" si="177"/>
        <v>0</v>
      </c>
      <c r="BH26" s="21">
        <f t="shared" si="178"/>
        <v>0</v>
      </c>
      <c r="BI26" s="21">
        <f t="shared" si="299"/>
        <v>0</v>
      </c>
      <c r="BJ26" s="21">
        <f t="shared" si="299"/>
        <v>0</v>
      </c>
      <c r="BK26" s="21">
        <f t="shared" si="299"/>
        <v>0</v>
      </c>
      <c r="BL26" s="21">
        <f t="shared" si="299"/>
        <v>0</v>
      </c>
      <c r="BM26" s="21">
        <f t="shared" si="179"/>
        <v>141800</v>
      </c>
      <c r="BN26" s="21">
        <f t="shared" si="180"/>
        <v>141800</v>
      </c>
      <c r="BO26" s="21">
        <f t="shared" si="181"/>
        <v>0</v>
      </c>
      <c r="BP26" s="21">
        <f t="shared" si="182"/>
        <v>0</v>
      </c>
      <c r="BQ26" s="201">
        <f t="shared" si="183"/>
        <v>0</v>
      </c>
      <c r="BR26" s="21">
        <f t="shared" si="299"/>
        <v>141800</v>
      </c>
      <c r="BS26" s="21">
        <f t="shared" si="299"/>
        <v>141800</v>
      </c>
      <c r="BT26" s="21">
        <f t="shared" si="299"/>
        <v>0</v>
      </c>
      <c r="BU26" s="21">
        <f t="shared" si="299"/>
        <v>0</v>
      </c>
      <c r="BV26" s="21">
        <f t="shared" si="299"/>
        <v>0</v>
      </c>
      <c r="BW26" s="21">
        <f t="shared" si="299"/>
        <v>0</v>
      </c>
      <c r="BX26" s="21">
        <f t="shared" si="299"/>
        <v>0</v>
      </c>
      <c r="BY26" s="21">
        <f t="shared" si="299"/>
        <v>0</v>
      </c>
      <c r="BZ26" s="21">
        <f t="shared" si="184"/>
        <v>141800</v>
      </c>
      <c r="CA26" s="62">
        <f t="shared" si="185"/>
        <v>141800</v>
      </c>
      <c r="CB26" s="62">
        <f t="shared" si="186"/>
        <v>0</v>
      </c>
      <c r="CC26" s="62">
        <f t="shared" si="187"/>
        <v>0</v>
      </c>
      <c r="CD26" s="21">
        <f t="shared" ref="CD26:CG26" si="300">CD27</f>
        <v>0</v>
      </c>
      <c r="CE26" s="21">
        <f t="shared" si="300"/>
        <v>0</v>
      </c>
      <c r="CF26" s="21">
        <f t="shared" si="300"/>
        <v>0</v>
      </c>
      <c r="CG26" s="21">
        <f t="shared" si="300"/>
        <v>0</v>
      </c>
      <c r="CH26" s="21">
        <f t="shared" si="189"/>
        <v>141800</v>
      </c>
      <c r="CI26" s="62">
        <f t="shared" si="190"/>
        <v>141800</v>
      </c>
      <c r="CJ26" s="62">
        <f t="shared" si="191"/>
        <v>0</v>
      </c>
      <c r="CK26" s="62">
        <f t="shared" si="192"/>
        <v>0</v>
      </c>
      <c r="CL26" s="193">
        <f t="shared" si="296"/>
        <v>0</v>
      </c>
      <c r="CM26" s="62"/>
      <c r="CN26" s="62"/>
      <c r="CO26" s="62"/>
      <c r="CP26" s="62"/>
      <c r="CQ26" s="94">
        <f t="shared" si="159"/>
        <v>0</v>
      </c>
      <c r="CR26" s="94"/>
      <c r="CS26" s="58">
        <f t="shared" ref="CS26:DT26" si="301">CS27</f>
        <v>138000</v>
      </c>
      <c r="CT26" s="58">
        <f t="shared" si="301"/>
        <v>138000</v>
      </c>
      <c r="CU26" s="58">
        <f t="shared" si="301"/>
        <v>0</v>
      </c>
      <c r="CV26" s="58">
        <f t="shared" si="301"/>
        <v>0</v>
      </c>
      <c r="CW26" s="58">
        <f t="shared" si="301"/>
        <v>0</v>
      </c>
      <c r="CX26" s="62">
        <f t="shared" si="301"/>
        <v>0</v>
      </c>
      <c r="CY26" s="62">
        <f t="shared" si="301"/>
        <v>0</v>
      </c>
      <c r="CZ26" s="58">
        <f t="shared" si="301"/>
        <v>0</v>
      </c>
      <c r="DA26" s="58">
        <f t="shared" si="301"/>
        <v>138000</v>
      </c>
      <c r="DB26" s="62">
        <f t="shared" si="301"/>
        <v>138000</v>
      </c>
      <c r="DC26" s="62">
        <f t="shared" si="301"/>
        <v>0</v>
      </c>
      <c r="DD26" s="62">
        <f t="shared" si="301"/>
        <v>0</v>
      </c>
      <c r="DE26" s="58">
        <f t="shared" si="301"/>
        <v>0</v>
      </c>
      <c r="DF26" s="62">
        <f t="shared" si="301"/>
        <v>0</v>
      </c>
      <c r="DG26" s="62">
        <f t="shared" si="301"/>
        <v>0</v>
      </c>
      <c r="DH26" s="58">
        <f t="shared" si="301"/>
        <v>0</v>
      </c>
      <c r="DI26" s="58">
        <f t="shared" si="301"/>
        <v>138000</v>
      </c>
      <c r="DJ26" s="62">
        <f t="shared" si="301"/>
        <v>138000</v>
      </c>
      <c r="DK26" s="62">
        <f t="shared" si="301"/>
        <v>0</v>
      </c>
      <c r="DL26" s="62">
        <f t="shared" si="301"/>
        <v>0</v>
      </c>
      <c r="DM26" s="58">
        <f t="shared" si="301"/>
        <v>0</v>
      </c>
      <c r="DN26" s="62">
        <f t="shared" si="301"/>
        <v>0</v>
      </c>
      <c r="DO26" s="62">
        <f t="shared" si="301"/>
        <v>0</v>
      </c>
      <c r="DP26" s="58">
        <f t="shared" si="301"/>
        <v>0</v>
      </c>
      <c r="DQ26" s="58">
        <f t="shared" si="301"/>
        <v>138000</v>
      </c>
      <c r="DR26" s="62">
        <f t="shared" si="301"/>
        <v>138000</v>
      </c>
      <c r="DS26" s="62">
        <f t="shared" si="301"/>
        <v>0</v>
      </c>
      <c r="DT26" s="62">
        <f t="shared" si="301"/>
        <v>0</v>
      </c>
    </row>
    <row r="27" spans="1:124" ht="32.25" customHeight="1" x14ac:dyDescent="0.25">
      <c r="A27" s="87" t="s">
        <v>298</v>
      </c>
      <c r="B27" s="279"/>
      <c r="C27" s="279"/>
      <c r="D27" s="279"/>
      <c r="E27" s="4">
        <v>851</v>
      </c>
      <c r="F27" s="3" t="s">
        <v>11</v>
      </c>
      <c r="G27" s="3" t="s">
        <v>13</v>
      </c>
      <c r="H27" s="283" t="s">
        <v>422</v>
      </c>
      <c r="I27" s="3" t="s">
        <v>18</v>
      </c>
      <c r="J27" s="21">
        <v>143200</v>
      </c>
      <c r="K27" s="21">
        <f>J27</f>
        <v>143200</v>
      </c>
      <c r="L27" s="21"/>
      <c r="M27" s="21"/>
      <c r="N27" s="21">
        <v>143200</v>
      </c>
      <c r="O27" s="21">
        <f>N27</f>
        <v>143200</v>
      </c>
      <c r="P27" s="21"/>
      <c r="Q27" s="21"/>
      <c r="R27" s="21">
        <v>143200</v>
      </c>
      <c r="S27" s="21">
        <f>R27</f>
        <v>143200</v>
      </c>
      <c r="T27" s="21"/>
      <c r="U27" s="21"/>
      <c r="V27" s="21">
        <f t="shared" si="162"/>
        <v>1400</v>
      </c>
      <c r="W27" s="21">
        <f t="shared" si="163"/>
        <v>1400</v>
      </c>
      <c r="X27" s="21">
        <f t="shared" si="164"/>
        <v>0</v>
      </c>
      <c r="Y27" s="21"/>
      <c r="Z27" s="276">
        <f t="shared" si="1"/>
        <v>100.98730606488012</v>
      </c>
      <c r="AA27" s="21"/>
      <c r="AB27" s="21">
        <v>141800</v>
      </c>
      <c r="AC27" s="21">
        <f>AB27</f>
        <v>141800</v>
      </c>
      <c r="AD27" s="21"/>
      <c r="AE27" s="21"/>
      <c r="AF27" s="21"/>
      <c r="AG27" s="21">
        <f>AF27</f>
        <v>0</v>
      </c>
      <c r="AH27" s="21"/>
      <c r="AI27" s="21"/>
      <c r="AJ27" s="21">
        <f t="shared" si="166"/>
        <v>141800</v>
      </c>
      <c r="AK27" s="21">
        <f t="shared" si="167"/>
        <v>141800</v>
      </c>
      <c r="AL27" s="21">
        <f t="shared" si="168"/>
        <v>0</v>
      </c>
      <c r="AM27" s="21">
        <f t="shared" si="169"/>
        <v>0</v>
      </c>
      <c r="AN27" s="215"/>
      <c r="AO27" s="21">
        <f>AN27</f>
        <v>0</v>
      </c>
      <c r="AP27" s="21"/>
      <c r="AQ27" s="21"/>
      <c r="AR27" s="21">
        <f t="shared" si="170"/>
        <v>141800</v>
      </c>
      <c r="AS27" s="21">
        <f t="shared" si="171"/>
        <v>141800</v>
      </c>
      <c r="AT27" s="21">
        <f t="shared" si="172"/>
        <v>0</v>
      </c>
      <c r="AU27" s="21">
        <f t="shared" si="173"/>
        <v>0</v>
      </c>
      <c r="AV27" s="195">
        <f t="shared" si="174"/>
        <v>0</v>
      </c>
      <c r="AW27" s="21">
        <v>141800</v>
      </c>
      <c r="AX27" s="21">
        <f>AW27</f>
        <v>141800</v>
      </c>
      <c r="AY27" s="21"/>
      <c r="AZ27" s="21"/>
      <c r="BA27" s="21"/>
      <c r="BB27" s="21">
        <f>BA27</f>
        <v>0</v>
      </c>
      <c r="BC27" s="21"/>
      <c r="BD27" s="21"/>
      <c r="BE27" s="21">
        <f t="shared" si="175"/>
        <v>141800</v>
      </c>
      <c r="BF27" s="21">
        <f t="shared" si="176"/>
        <v>141800</v>
      </c>
      <c r="BG27" s="21">
        <f t="shared" si="177"/>
        <v>0</v>
      </c>
      <c r="BH27" s="21">
        <f t="shared" si="178"/>
        <v>0</v>
      </c>
      <c r="BI27" s="21"/>
      <c r="BJ27" s="21">
        <f>BI27</f>
        <v>0</v>
      </c>
      <c r="BK27" s="21"/>
      <c r="BL27" s="21"/>
      <c r="BM27" s="21">
        <f t="shared" si="179"/>
        <v>141800</v>
      </c>
      <c r="BN27" s="21">
        <f t="shared" si="180"/>
        <v>141800</v>
      </c>
      <c r="BO27" s="21">
        <f t="shared" si="181"/>
        <v>0</v>
      </c>
      <c r="BP27" s="21">
        <f t="shared" si="182"/>
        <v>0</v>
      </c>
      <c r="BQ27" s="201">
        <f t="shared" si="183"/>
        <v>0</v>
      </c>
      <c r="BR27" s="21">
        <v>141800</v>
      </c>
      <c r="BS27" s="21">
        <f>BR27</f>
        <v>141800</v>
      </c>
      <c r="BT27" s="21"/>
      <c r="BU27" s="21"/>
      <c r="BV27" s="21"/>
      <c r="BW27" s="21">
        <f>BV27</f>
        <v>0</v>
      </c>
      <c r="BX27" s="21"/>
      <c r="BY27" s="21"/>
      <c r="BZ27" s="21">
        <f t="shared" si="184"/>
        <v>141800</v>
      </c>
      <c r="CA27" s="62">
        <f t="shared" si="185"/>
        <v>141800</v>
      </c>
      <c r="CB27" s="62">
        <f t="shared" si="186"/>
        <v>0</v>
      </c>
      <c r="CC27" s="62">
        <f t="shared" si="187"/>
        <v>0</v>
      </c>
      <c r="CD27" s="21"/>
      <c r="CE27" s="21">
        <f>CD27</f>
        <v>0</v>
      </c>
      <c r="CF27" s="21"/>
      <c r="CG27" s="21"/>
      <c r="CH27" s="21">
        <f t="shared" si="189"/>
        <v>141800</v>
      </c>
      <c r="CI27" s="62">
        <f t="shared" si="190"/>
        <v>141800</v>
      </c>
      <c r="CJ27" s="62">
        <f t="shared" si="191"/>
        <v>0</v>
      </c>
      <c r="CK27" s="62">
        <f t="shared" si="192"/>
        <v>0</v>
      </c>
      <c r="CL27" s="193">
        <f t="shared" si="296"/>
        <v>0</v>
      </c>
      <c r="CM27" s="62"/>
      <c r="CN27" s="62"/>
      <c r="CO27" s="62"/>
      <c r="CP27" s="62"/>
      <c r="CQ27" s="94">
        <f t="shared" si="159"/>
        <v>0</v>
      </c>
      <c r="CR27" s="94"/>
      <c r="CS27" s="58">
        <v>138000</v>
      </c>
      <c r="CT27" s="58">
        <f>CS27</f>
        <v>138000</v>
      </c>
      <c r="CU27" s="58"/>
      <c r="CV27" s="58"/>
      <c r="CW27" s="58"/>
      <c r="CX27" s="62">
        <f>CW27</f>
        <v>0</v>
      </c>
      <c r="CY27" s="62"/>
      <c r="CZ27" s="58"/>
      <c r="DA27" s="58">
        <f t="shared" ref="DA27" si="302">CS27+CW27</f>
        <v>138000</v>
      </c>
      <c r="DB27" s="62">
        <f t="shared" ref="DB27" si="303">CT27+CX27</f>
        <v>138000</v>
      </c>
      <c r="DC27" s="62">
        <f t="shared" ref="DC27" si="304">CU27+CY27</f>
        <v>0</v>
      </c>
      <c r="DD27" s="62">
        <f t="shared" ref="DD27" si="305">CV27+CZ27</f>
        <v>0</v>
      </c>
      <c r="DE27" s="58"/>
      <c r="DF27" s="62">
        <f>DE27</f>
        <v>0</v>
      </c>
      <c r="DG27" s="62"/>
      <c r="DH27" s="58"/>
      <c r="DI27" s="58">
        <f t="shared" ref="DI27" si="306">DA27+DE27</f>
        <v>138000</v>
      </c>
      <c r="DJ27" s="62">
        <f t="shared" ref="DJ27" si="307">DB27+DF27</f>
        <v>138000</v>
      </c>
      <c r="DK27" s="62">
        <f t="shared" ref="DK27" si="308">DC27+DG27</f>
        <v>0</v>
      </c>
      <c r="DL27" s="62">
        <f t="shared" ref="DL27" si="309">DD27+DH27</f>
        <v>0</v>
      </c>
      <c r="DM27" s="58"/>
      <c r="DN27" s="62">
        <f>DM27</f>
        <v>0</v>
      </c>
      <c r="DO27" s="62"/>
      <c r="DP27" s="58"/>
      <c r="DQ27" s="58">
        <f t="shared" ref="DQ27" si="310">DI27+DM27</f>
        <v>138000</v>
      </c>
      <c r="DR27" s="62">
        <f t="shared" ref="DR27" si="311">DJ27+DN27</f>
        <v>138000</v>
      </c>
      <c r="DS27" s="62">
        <f t="shared" ref="DS27" si="312">DK27+DO27</f>
        <v>0</v>
      </c>
      <c r="DT27" s="62">
        <f t="shared" ref="DT27" si="313">DL27+DP27</f>
        <v>0</v>
      </c>
    </row>
    <row r="28" spans="1:124" ht="32.25" customHeight="1" x14ac:dyDescent="0.25">
      <c r="A28" s="87" t="s">
        <v>20</v>
      </c>
      <c r="B28" s="279"/>
      <c r="C28" s="279"/>
      <c r="D28" s="279"/>
      <c r="E28" s="4">
        <v>851</v>
      </c>
      <c r="F28" s="3" t="s">
        <v>11</v>
      </c>
      <c r="G28" s="3" t="s">
        <v>13</v>
      </c>
      <c r="H28" s="283" t="s">
        <v>422</v>
      </c>
      <c r="I28" s="3" t="s">
        <v>21</v>
      </c>
      <c r="J28" s="21">
        <f t="shared" ref="J28:Y28" si="314">J29</f>
        <v>117890</v>
      </c>
      <c r="K28" s="21">
        <f t="shared" si="314"/>
        <v>117890</v>
      </c>
      <c r="L28" s="21">
        <f t="shared" si="314"/>
        <v>0</v>
      </c>
      <c r="M28" s="21">
        <f t="shared" si="314"/>
        <v>0</v>
      </c>
      <c r="N28" s="21">
        <f t="shared" si="314"/>
        <v>117890</v>
      </c>
      <c r="O28" s="21">
        <f t="shared" si="314"/>
        <v>117890</v>
      </c>
      <c r="P28" s="21">
        <f t="shared" si="314"/>
        <v>0</v>
      </c>
      <c r="Q28" s="21">
        <f t="shared" si="314"/>
        <v>0</v>
      </c>
      <c r="R28" s="21">
        <f t="shared" si="314"/>
        <v>117890</v>
      </c>
      <c r="S28" s="21">
        <f t="shared" si="314"/>
        <v>117890</v>
      </c>
      <c r="T28" s="21">
        <f t="shared" si="314"/>
        <v>0</v>
      </c>
      <c r="U28" s="21">
        <f t="shared" si="314"/>
        <v>0</v>
      </c>
      <c r="V28" s="21">
        <f t="shared" si="162"/>
        <v>20806</v>
      </c>
      <c r="W28" s="21">
        <f t="shared" si="163"/>
        <v>20806</v>
      </c>
      <c r="X28" s="21">
        <f t="shared" si="164"/>
        <v>0</v>
      </c>
      <c r="Y28" s="21">
        <f t="shared" si="314"/>
        <v>0</v>
      </c>
      <c r="Z28" s="276">
        <f t="shared" si="1"/>
        <v>121.43092579621771</v>
      </c>
      <c r="AA28" s="21">
        <f t="shared" ref="AA28:BY28" si="315">AA29</f>
        <v>0</v>
      </c>
      <c r="AB28" s="21">
        <f t="shared" si="315"/>
        <v>97084</v>
      </c>
      <c r="AC28" s="21">
        <f t="shared" si="315"/>
        <v>97084</v>
      </c>
      <c r="AD28" s="21">
        <f t="shared" si="315"/>
        <v>0</v>
      </c>
      <c r="AE28" s="21">
        <f t="shared" si="315"/>
        <v>0</v>
      </c>
      <c r="AF28" s="21">
        <f t="shared" si="315"/>
        <v>0</v>
      </c>
      <c r="AG28" s="21">
        <f t="shared" si="315"/>
        <v>0</v>
      </c>
      <c r="AH28" s="21">
        <f t="shared" si="315"/>
        <v>0</v>
      </c>
      <c r="AI28" s="21">
        <f t="shared" si="315"/>
        <v>0</v>
      </c>
      <c r="AJ28" s="21">
        <f t="shared" si="166"/>
        <v>97084</v>
      </c>
      <c r="AK28" s="21">
        <f t="shared" si="167"/>
        <v>97084</v>
      </c>
      <c r="AL28" s="21">
        <f t="shared" si="168"/>
        <v>0</v>
      </c>
      <c r="AM28" s="21">
        <f t="shared" si="169"/>
        <v>0</v>
      </c>
      <c r="AN28" s="215">
        <f t="shared" si="315"/>
        <v>0</v>
      </c>
      <c r="AO28" s="21">
        <f t="shared" si="315"/>
        <v>0</v>
      </c>
      <c r="AP28" s="21">
        <f t="shared" si="315"/>
        <v>0</v>
      </c>
      <c r="AQ28" s="21">
        <f t="shared" si="315"/>
        <v>0</v>
      </c>
      <c r="AR28" s="21">
        <f t="shared" si="170"/>
        <v>97084</v>
      </c>
      <c r="AS28" s="21">
        <f t="shared" si="171"/>
        <v>97084</v>
      </c>
      <c r="AT28" s="21">
        <f t="shared" si="172"/>
        <v>0</v>
      </c>
      <c r="AU28" s="21">
        <f t="shared" si="173"/>
        <v>0</v>
      </c>
      <c r="AV28" s="195">
        <f t="shared" si="174"/>
        <v>0</v>
      </c>
      <c r="AW28" s="21">
        <f t="shared" si="315"/>
        <v>97084</v>
      </c>
      <c r="AX28" s="21">
        <f t="shared" si="315"/>
        <v>97084</v>
      </c>
      <c r="AY28" s="21">
        <f t="shared" si="315"/>
        <v>0</v>
      </c>
      <c r="AZ28" s="21">
        <f t="shared" si="315"/>
        <v>0</v>
      </c>
      <c r="BA28" s="21">
        <f t="shared" si="315"/>
        <v>0</v>
      </c>
      <c r="BB28" s="21">
        <f t="shared" si="315"/>
        <v>0</v>
      </c>
      <c r="BC28" s="21">
        <f t="shared" si="315"/>
        <v>0</v>
      </c>
      <c r="BD28" s="21">
        <f t="shared" si="315"/>
        <v>0</v>
      </c>
      <c r="BE28" s="21">
        <f t="shared" si="175"/>
        <v>97084</v>
      </c>
      <c r="BF28" s="21">
        <f t="shared" si="176"/>
        <v>97084</v>
      </c>
      <c r="BG28" s="21">
        <f t="shared" si="177"/>
        <v>0</v>
      </c>
      <c r="BH28" s="21">
        <f t="shared" si="178"/>
        <v>0</v>
      </c>
      <c r="BI28" s="21">
        <f t="shared" si="315"/>
        <v>0</v>
      </c>
      <c r="BJ28" s="21">
        <f t="shared" si="315"/>
        <v>0</v>
      </c>
      <c r="BK28" s="21">
        <f t="shared" si="315"/>
        <v>0</v>
      </c>
      <c r="BL28" s="21">
        <f t="shared" si="315"/>
        <v>0</v>
      </c>
      <c r="BM28" s="21">
        <f t="shared" si="179"/>
        <v>97084</v>
      </c>
      <c r="BN28" s="21">
        <f t="shared" si="180"/>
        <v>97084</v>
      </c>
      <c r="BO28" s="21">
        <f t="shared" si="181"/>
        <v>0</v>
      </c>
      <c r="BP28" s="21">
        <f t="shared" si="182"/>
        <v>0</v>
      </c>
      <c r="BQ28" s="201">
        <f t="shared" si="183"/>
        <v>0</v>
      </c>
      <c r="BR28" s="21">
        <f t="shared" si="315"/>
        <v>97084</v>
      </c>
      <c r="BS28" s="21">
        <f t="shared" si="315"/>
        <v>97084</v>
      </c>
      <c r="BT28" s="21">
        <f t="shared" si="315"/>
        <v>0</v>
      </c>
      <c r="BU28" s="21">
        <f t="shared" si="315"/>
        <v>0</v>
      </c>
      <c r="BV28" s="21">
        <f t="shared" si="315"/>
        <v>0</v>
      </c>
      <c r="BW28" s="21">
        <f t="shared" si="315"/>
        <v>0</v>
      </c>
      <c r="BX28" s="21">
        <f t="shared" si="315"/>
        <v>0</v>
      </c>
      <c r="BY28" s="21">
        <f t="shared" si="315"/>
        <v>0</v>
      </c>
      <c r="BZ28" s="21">
        <f t="shared" si="184"/>
        <v>97084</v>
      </c>
      <c r="CA28" s="62">
        <f t="shared" si="185"/>
        <v>97084</v>
      </c>
      <c r="CB28" s="62">
        <f t="shared" si="186"/>
        <v>0</v>
      </c>
      <c r="CC28" s="62">
        <f t="shared" si="187"/>
        <v>0</v>
      </c>
      <c r="CD28" s="21">
        <f t="shared" ref="CD28:CG28" si="316">CD29</f>
        <v>0</v>
      </c>
      <c r="CE28" s="21">
        <f t="shared" si="316"/>
        <v>0</v>
      </c>
      <c r="CF28" s="21">
        <f t="shared" si="316"/>
        <v>0</v>
      </c>
      <c r="CG28" s="21">
        <f t="shared" si="316"/>
        <v>0</v>
      </c>
      <c r="CH28" s="21">
        <f t="shared" si="189"/>
        <v>97084</v>
      </c>
      <c r="CI28" s="62">
        <f t="shared" si="190"/>
        <v>97084</v>
      </c>
      <c r="CJ28" s="62">
        <f t="shared" si="191"/>
        <v>0</v>
      </c>
      <c r="CK28" s="62">
        <f t="shared" si="192"/>
        <v>0</v>
      </c>
      <c r="CL28" s="193">
        <f t="shared" si="296"/>
        <v>0</v>
      </c>
      <c r="CM28" s="62"/>
      <c r="CN28" s="62"/>
      <c r="CO28" s="62"/>
      <c r="CP28" s="62"/>
      <c r="CQ28" s="94">
        <f t="shared" si="159"/>
        <v>0</v>
      </c>
      <c r="CR28" s="94"/>
      <c r="CS28" s="58">
        <f t="shared" ref="CS28:DT28" si="317">CS29</f>
        <v>78926</v>
      </c>
      <c r="CT28" s="58">
        <f t="shared" si="317"/>
        <v>78926</v>
      </c>
      <c r="CU28" s="58">
        <f t="shared" si="317"/>
        <v>0</v>
      </c>
      <c r="CV28" s="58">
        <f t="shared" si="317"/>
        <v>0</v>
      </c>
      <c r="CW28" s="58">
        <f t="shared" si="317"/>
        <v>0</v>
      </c>
      <c r="CX28" s="62">
        <f t="shared" si="317"/>
        <v>0</v>
      </c>
      <c r="CY28" s="62">
        <f t="shared" si="317"/>
        <v>0</v>
      </c>
      <c r="CZ28" s="58">
        <f t="shared" si="317"/>
        <v>0</v>
      </c>
      <c r="DA28" s="58">
        <f t="shared" si="317"/>
        <v>78926</v>
      </c>
      <c r="DB28" s="62">
        <f t="shared" si="317"/>
        <v>78926</v>
      </c>
      <c r="DC28" s="62">
        <f t="shared" si="317"/>
        <v>0</v>
      </c>
      <c r="DD28" s="62">
        <f t="shared" si="317"/>
        <v>0</v>
      </c>
      <c r="DE28" s="58">
        <f t="shared" si="317"/>
        <v>0</v>
      </c>
      <c r="DF28" s="62">
        <f t="shared" si="317"/>
        <v>0</v>
      </c>
      <c r="DG28" s="62">
        <f t="shared" si="317"/>
        <v>0</v>
      </c>
      <c r="DH28" s="58">
        <f t="shared" si="317"/>
        <v>0</v>
      </c>
      <c r="DI28" s="58">
        <f t="shared" si="317"/>
        <v>78926</v>
      </c>
      <c r="DJ28" s="62">
        <f t="shared" si="317"/>
        <v>78926</v>
      </c>
      <c r="DK28" s="62">
        <f t="shared" si="317"/>
        <v>0</v>
      </c>
      <c r="DL28" s="62">
        <f t="shared" si="317"/>
        <v>0</v>
      </c>
      <c r="DM28" s="58">
        <f t="shared" si="317"/>
        <v>0</v>
      </c>
      <c r="DN28" s="62">
        <f t="shared" si="317"/>
        <v>0</v>
      </c>
      <c r="DO28" s="62">
        <f t="shared" si="317"/>
        <v>0</v>
      </c>
      <c r="DP28" s="58">
        <f t="shared" si="317"/>
        <v>0</v>
      </c>
      <c r="DQ28" s="58">
        <f t="shared" si="317"/>
        <v>78926</v>
      </c>
      <c r="DR28" s="62">
        <f t="shared" si="317"/>
        <v>78926</v>
      </c>
      <c r="DS28" s="62">
        <f t="shared" si="317"/>
        <v>0</v>
      </c>
      <c r="DT28" s="62">
        <f t="shared" si="317"/>
        <v>0</v>
      </c>
    </row>
    <row r="29" spans="1:124" ht="32.25" customHeight="1" x14ac:dyDescent="0.25">
      <c r="A29" s="87" t="s">
        <v>9</v>
      </c>
      <c r="B29" s="280"/>
      <c r="C29" s="280"/>
      <c r="D29" s="280"/>
      <c r="E29" s="4">
        <v>851</v>
      </c>
      <c r="F29" s="3" t="s">
        <v>11</v>
      </c>
      <c r="G29" s="3" t="s">
        <v>13</v>
      </c>
      <c r="H29" s="283" t="s">
        <v>422</v>
      </c>
      <c r="I29" s="3" t="s">
        <v>22</v>
      </c>
      <c r="J29" s="21">
        <v>117890</v>
      </c>
      <c r="K29" s="21">
        <f>J29</f>
        <v>117890</v>
      </c>
      <c r="L29" s="21"/>
      <c r="M29" s="21"/>
      <c r="N29" s="21">
        <v>117890</v>
      </c>
      <c r="O29" s="21">
        <f>N29</f>
        <v>117890</v>
      </c>
      <c r="P29" s="21"/>
      <c r="Q29" s="21"/>
      <c r="R29" s="21">
        <v>117890</v>
      </c>
      <c r="S29" s="21">
        <f>R29</f>
        <v>117890</v>
      </c>
      <c r="T29" s="21"/>
      <c r="U29" s="21"/>
      <c r="V29" s="21">
        <f t="shared" si="162"/>
        <v>20806</v>
      </c>
      <c r="W29" s="21">
        <f t="shared" si="163"/>
        <v>20806</v>
      </c>
      <c r="X29" s="21">
        <f t="shared" si="164"/>
        <v>0</v>
      </c>
      <c r="Y29" s="21"/>
      <c r="Z29" s="276">
        <f t="shared" si="1"/>
        <v>121.43092579621771</v>
      </c>
      <c r="AA29" s="21"/>
      <c r="AB29" s="21">
        <v>97084</v>
      </c>
      <c r="AC29" s="21">
        <f>AB29</f>
        <v>97084</v>
      </c>
      <c r="AD29" s="21"/>
      <c r="AE29" s="21"/>
      <c r="AF29" s="21"/>
      <c r="AG29" s="21">
        <f>AF29</f>
        <v>0</v>
      </c>
      <c r="AH29" s="21"/>
      <c r="AI29" s="21"/>
      <c r="AJ29" s="21">
        <f t="shared" si="166"/>
        <v>97084</v>
      </c>
      <c r="AK29" s="21">
        <f t="shared" si="167"/>
        <v>97084</v>
      </c>
      <c r="AL29" s="21">
        <f t="shared" si="168"/>
        <v>0</v>
      </c>
      <c r="AM29" s="21">
        <f t="shared" si="169"/>
        <v>0</v>
      </c>
      <c r="AN29" s="215"/>
      <c r="AO29" s="21">
        <f>AN29</f>
        <v>0</v>
      </c>
      <c r="AP29" s="21"/>
      <c r="AQ29" s="21"/>
      <c r="AR29" s="21">
        <f t="shared" si="170"/>
        <v>97084</v>
      </c>
      <c r="AS29" s="21">
        <f t="shared" si="171"/>
        <v>97084</v>
      </c>
      <c r="AT29" s="21">
        <f t="shared" si="172"/>
        <v>0</v>
      </c>
      <c r="AU29" s="21">
        <f t="shared" si="173"/>
        <v>0</v>
      </c>
      <c r="AV29" s="195">
        <f t="shared" si="174"/>
        <v>0</v>
      </c>
      <c r="AW29" s="21">
        <v>97084</v>
      </c>
      <c r="AX29" s="21">
        <f>AW29</f>
        <v>97084</v>
      </c>
      <c r="AY29" s="21"/>
      <c r="AZ29" s="21"/>
      <c r="BA29" s="21"/>
      <c r="BB29" s="21">
        <f>BA29</f>
        <v>0</v>
      </c>
      <c r="BC29" s="21"/>
      <c r="BD29" s="21"/>
      <c r="BE29" s="21">
        <f t="shared" si="175"/>
        <v>97084</v>
      </c>
      <c r="BF29" s="21">
        <f t="shared" si="176"/>
        <v>97084</v>
      </c>
      <c r="BG29" s="21">
        <f t="shared" si="177"/>
        <v>0</v>
      </c>
      <c r="BH29" s="21">
        <f t="shared" si="178"/>
        <v>0</v>
      </c>
      <c r="BI29" s="21"/>
      <c r="BJ29" s="21">
        <f>BI29</f>
        <v>0</v>
      </c>
      <c r="BK29" s="21"/>
      <c r="BL29" s="21"/>
      <c r="BM29" s="21">
        <f t="shared" si="179"/>
        <v>97084</v>
      </c>
      <c r="BN29" s="21">
        <f t="shared" si="180"/>
        <v>97084</v>
      </c>
      <c r="BO29" s="21">
        <f t="shared" si="181"/>
        <v>0</v>
      </c>
      <c r="BP29" s="21">
        <f t="shared" si="182"/>
        <v>0</v>
      </c>
      <c r="BQ29" s="201">
        <f t="shared" si="183"/>
        <v>0</v>
      </c>
      <c r="BR29" s="21">
        <v>97084</v>
      </c>
      <c r="BS29" s="21">
        <f>BR29</f>
        <v>97084</v>
      </c>
      <c r="BT29" s="21"/>
      <c r="BU29" s="21"/>
      <c r="BV29" s="21"/>
      <c r="BW29" s="21">
        <f>BV29</f>
        <v>0</v>
      </c>
      <c r="BX29" s="21"/>
      <c r="BY29" s="21"/>
      <c r="BZ29" s="21">
        <f t="shared" si="184"/>
        <v>97084</v>
      </c>
      <c r="CA29" s="62">
        <f t="shared" si="185"/>
        <v>97084</v>
      </c>
      <c r="CB29" s="62">
        <f t="shared" si="186"/>
        <v>0</v>
      </c>
      <c r="CC29" s="62">
        <f t="shared" si="187"/>
        <v>0</v>
      </c>
      <c r="CD29" s="21"/>
      <c r="CE29" s="21">
        <f>CD29</f>
        <v>0</v>
      </c>
      <c r="CF29" s="21"/>
      <c r="CG29" s="21"/>
      <c r="CH29" s="21">
        <f t="shared" si="189"/>
        <v>97084</v>
      </c>
      <c r="CI29" s="62">
        <f t="shared" si="190"/>
        <v>97084</v>
      </c>
      <c r="CJ29" s="62">
        <f t="shared" si="191"/>
        <v>0</v>
      </c>
      <c r="CK29" s="62">
        <f t="shared" si="192"/>
        <v>0</v>
      </c>
      <c r="CL29" s="193">
        <f t="shared" si="296"/>
        <v>0</v>
      </c>
      <c r="CM29" s="62"/>
      <c r="CN29" s="62"/>
      <c r="CO29" s="62"/>
      <c r="CP29" s="62"/>
      <c r="CQ29" s="94">
        <f t="shared" si="159"/>
        <v>0</v>
      </c>
      <c r="CR29" s="94"/>
      <c r="CS29" s="58">
        <v>78926</v>
      </c>
      <c r="CT29" s="58">
        <f>CS29</f>
        <v>78926</v>
      </c>
      <c r="CU29" s="58"/>
      <c r="CV29" s="58"/>
      <c r="CW29" s="58"/>
      <c r="CX29" s="62">
        <f>CW29</f>
        <v>0</v>
      </c>
      <c r="CY29" s="62"/>
      <c r="CZ29" s="58"/>
      <c r="DA29" s="58">
        <f t="shared" ref="DA29" si="318">CS29+CW29</f>
        <v>78926</v>
      </c>
      <c r="DB29" s="62">
        <f t="shared" ref="DB29" si="319">CT29+CX29</f>
        <v>78926</v>
      </c>
      <c r="DC29" s="62">
        <f t="shared" ref="DC29" si="320">CU29+CY29</f>
        <v>0</v>
      </c>
      <c r="DD29" s="62">
        <f t="shared" ref="DD29" si="321">CV29+CZ29</f>
        <v>0</v>
      </c>
      <c r="DE29" s="58"/>
      <c r="DF29" s="62">
        <f>DE29</f>
        <v>0</v>
      </c>
      <c r="DG29" s="62"/>
      <c r="DH29" s="58"/>
      <c r="DI29" s="58">
        <f t="shared" ref="DI29" si="322">DA29+DE29</f>
        <v>78926</v>
      </c>
      <c r="DJ29" s="62">
        <f t="shared" ref="DJ29" si="323">DB29+DF29</f>
        <v>78926</v>
      </c>
      <c r="DK29" s="62">
        <f t="shared" ref="DK29" si="324">DC29+DG29</f>
        <v>0</v>
      </c>
      <c r="DL29" s="62">
        <f t="shared" ref="DL29" si="325">DD29+DH29</f>
        <v>0</v>
      </c>
      <c r="DM29" s="58"/>
      <c r="DN29" s="62">
        <f>DM29</f>
        <v>0</v>
      </c>
      <c r="DO29" s="62"/>
      <c r="DP29" s="58"/>
      <c r="DQ29" s="58">
        <f t="shared" ref="DQ29" si="326">DI29+DM29</f>
        <v>78926</v>
      </c>
      <c r="DR29" s="62">
        <f t="shared" ref="DR29" si="327">DJ29+DN29</f>
        <v>78926</v>
      </c>
      <c r="DS29" s="62">
        <f t="shared" ref="DS29" si="328">DK29+DO29</f>
        <v>0</v>
      </c>
      <c r="DT29" s="62">
        <f t="shared" ref="DT29" si="329">DL29+DP29</f>
        <v>0</v>
      </c>
    </row>
    <row r="30" spans="1:124" ht="26.25" customHeight="1" x14ac:dyDescent="0.25">
      <c r="A30" s="87" t="s">
        <v>297</v>
      </c>
      <c r="B30" s="156"/>
      <c r="C30" s="156"/>
      <c r="D30" s="156"/>
      <c r="E30" s="4">
        <v>851</v>
      </c>
      <c r="F30" s="3" t="s">
        <v>11</v>
      </c>
      <c r="G30" s="3" t="s">
        <v>13</v>
      </c>
      <c r="H30" s="176" t="s">
        <v>403</v>
      </c>
      <c r="I30" s="3"/>
      <c r="J30" s="21">
        <f t="shared" ref="J30:Y31" si="330">J31</f>
        <v>1505600</v>
      </c>
      <c r="K30" s="21">
        <f t="shared" si="330"/>
        <v>0</v>
      </c>
      <c r="L30" s="21">
        <f t="shared" si="330"/>
        <v>1505600</v>
      </c>
      <c r="M30" s="21">
        <f t="shared" si="330"/>
        <v>0</v>
      </c>
      <c r="N30" s="21">
        <f t="shared" si="330"/>
        <v>1505600</v>
      </c>
      <c r="O30" s="21">
        <f t="shared" si="330"/>
        <v>0</v>
      </c>
      <c r="P30" s="21">
        <f t="shared" si="330"/>
        <v>1505600</v>
      </c>
      <c r="Q30" s="21">
        <f t="shared" si="330"/>
        <v>0</v>
      </c>
      <c r="R30" s="21">
        <f t="shared" si="330"/>
        <v>1505600</v>
      </c>
      <c r="S30" s="21">
        <f t="shared" si="330"/>
        <v>0</v>
      </c>
      <c r="T30" s="21">
        <f t="shared" si="330"/>
        <v>1505600</v>
      </c>
      <c r="U30" s="21">
        <f t="shared" si="330"/>
        <v>0</v>
      </c>
      <c r="V30" s="21">
        <f t="shared" si="330"/>
        <v>14900</v>
      </c>
      <c r="W30" s="21">
        <f t="shared" si="330"/>
        <v>0</v>
      </c>
      <c r="X30" s="21">
        <f t="shared" si="330"/>
        <v>14900</v>
      </c>
      <c r="Y30" s="21">
        <f t="shared" si="330"/>
        <v>0</v>
      </c>
      <c r="Z30" s="278">
        <f t="shared" si="1"/>
        <v>100.99953042194943</v>
      </c>
      <c r="AA30" s="21">
        <f t="shared" ref="AA30:BV31" si="331">AA31</f>
        <v>0</v>
      </c>
      <c r="AB30" s="21">
        <f t="shared" si="331"/>
        <v>1490700</v>
      </c>
      <c r="AC30" s="21">
        <f t="shared" si="331"/>
        <v>0</v>
      </c>
      <c r="AD30" s="21">
        <f t="shared" si="331"/>
        <v>1490700</v>
      </c>
      <c r="AE30" s="21">
        <f t="shared" si="331"/>
        <v>0</v>
      </c>
      <c r="AF30" s="21">
        <f t="shared" si="331"/>
        <v>0</v>
      </c>
      <c r="AG30" s="21">
        <f t="shared" si="331"/>
        <v>0</v>
      </c>
      <c r="AH30" s="21">
        <f t="shared" si="331"/>
        <v>0</v>
      </c>
      <c r="AI30" s="21">
        <f t="shared" si="331"/>
        <v>0</v>
      </c>
      <c r="AJ30" s="21">
        <f t="shared" si="331"/>
        <v>1490700</v>
      </c>
      <c r="AK30" s="21">
        <f t="shared" si="331"/>
        <v>0</v>
      </c>
      <c r="AL30" s="21">
        <f t="shared" si="331"/>
        <v>1490700</v>
      </c>
      <c r="AM30" s="21">
        <f t="shared" si="331"/>
        <v>0</v>
      </c>
      <c r="AN30" s="215">
        <f t="shared" si="331"/>
        <v>0</v>
      </c>
      <c r="AO30" s="21">
        <f t="shared" si="331"/>
        <v>0</v>
      </c>
      <c r="AP30" s="21">
        <f t="shared" si="331"/>
        <v>0</v>
      </c>
      <c r="AQ30" s="21">
        <f t="shared" si="331"/>
        <v>0</v>
      </c>
      <c r="AR30" s="21">
        <f t="shared" si="331"/>
        <v>1490700</v>
      </c>
      <c r="AS30" s="21">
        <f t="shared" si="331"/>
        <v>0</v>
      </c>
      <c r="AT30" s="21">
        <f t="shared" si="331"/>
        <v>1490700</v>
      </c>
      <c r="AU30" s="21">
        <f t="shared" si="331"/>
        <v>0</v>
      </c>
      <c r="AV30" s="195">
        <f t="shared" si="15"/>
        <v>0</v>
      </c>
      <c r="AW30" s="21">
        <f t="shared" si="331"/>
        <v>1490700</v>
      </c>
      <c r="AX30" s="21">
        <f t="shared" si="331"/>
        <v>0</v>
      </c>
      <c r="AY30" s="21">
        <f t="shared" si="331"/>
        <v>1490700</v>
      </c>
      <c r="AZ30" s="21">
        <f t="shared" si="331"/>
        <v>0</v>
      </c>
      <c r="BA30" s="21">
        <f t="shared" si="331"/>
        <v>0</v>
      </c>
      <c r="BB30" s="21">
        <f t="shared" si="331"/>
        <v>0</v>
      </c>
      <c r="BC30" s="21">
        <f>BC31</f>
        <v>0</v>
      </c>
      <c r="BD30" s="21">
        <f t="shared" si="331"/>
        <v>0</v>
      </c>
      <c r="BE30" s="21">
        <f t="shared" si="331"/>
        <v>1490700</v>
      </c>
      <c r="BF30" s="21">
        <f t="shared" si="331"/>
        <v>0</v>
      </c>
      <c r="BG30" s="21">
        <f t="shared" si="331"/>
        <v>1490700</v>
      </c>
      <c r="BH30" s="21">
        <f t="shared" si="331"/>
        <v>0</v>
      </c>
      <c r="BI30" s="21">
        <f t="shared" si="331"/>
        <v>0</v>
      </c>
      <c r="BJ30" s="21">
        <f t="shared" si="331"/>
        <v>0</v>
      </c>
      <c r="BK30" s="21">
        <f>BK31</f>
        <v>0</v>
      </c>
      <c r="BL30" s="21">
        <f t="shared" si="331"/>
        <v>0</v>
      </c>
      <c r="BM30" s="21">
        <f t="shared" si="331"/>
        <v>1490700</v>
      </c>
      <c r="BN30" s="21">
        <f t="shared" si="331"/>
        <v>0</v>
      </c>
      <c r="BO30" s="21">
        <f t="shared" si="331"/>
        <v>1490700</v>
      </c>
      <c r="BP30" s="21">
        <f t="shared" si="331"/>
        <v>0</v>
      </c>
      <c r="BQ30" s="201">
        <f t="shared" si="4"/>
        <v>0</v>
      </c>
      <c r="BR30" s="21">
        <f t="shared" si="331"/>
        <v>1490700</v>
      </c>
      <c r="BS30" s="21">
        <f t="shared" si="331"/>
        <v>0</v>
      </c>
      <c r="BT30" s="21">
        <f t="shared" si="331"/>
        <v>1490700</v>
      </c>
      <c r="BU30" s="21">
        <f t="shared" si="331"/>
        <v>0</v>
      </c>
      <c r="BV30" s="21">
        <f t="shared" si="331"/>
        <v>0</v>
      </c>
      <c r="BW30" s="21">
        <f t="shared" ref="BV30:CK31" si="332">BW31</f>
        <v>0</v>
      </c>
      <c r="BX30" s="21">
        <f t="shared" si="332"/>
        <v>0</v>
      </c>
      <c r="BY30" s="21">
        <f t="shared" si="332"/>
        <v>0</v>
      </c>
      <c r="BZ30" s="21">
        <f t="shared" si="332"/>
        <v>1490700</v>
      </c>
      <c r="CA30" s="62">
        <f t="shared" si="332"/>
        <v>0</v>
      </c>
      <c r="CB30" s="62">
        <f t="shared" si="332"/>
        <v>1490700</v>
      </c>
      <c r="CC30" s="62">
        <f t="shared" si="332"/>
        <v>0</v>
      </c>
      <c r="CD30" s="21">
        <f t="shared" si="332"/>
        <v>0</v>
      </c>
      <c r="CE30" s="21">
        <f t="shared" si="332"/>
        <v>0</v>
      </c>
      <c r="CF30" s="21">
        <f t="shared" si="332"/>
        <v>0</v>
      </c>
      <c r="CG30" s="21">
        <f t="shared" si="332"/>
        <v>0</v>
      </c>
      <c r="CH30" s="21">
        <f t="shared" si="332"/>
        <v>1490700</v>
      </c>
      <c r="CI30" s="62">
        <f t="shared" si="332"/>
        <v>0</v>
      </c>
      <c r="CJ30" s="62">
        <f t="shared" si="332"/>
        <v>1490700</v>
      </c>
      <c r="CK30" s="62">
        <f t="shared" si="332"/>
        <v>0</v>
      </c>
      <c r="CL30" s="194"/>
      <c r="CM30" s="62"/>
      <c r="CN30" s="62"/>
      <c r="CO30" s="62"/>
      <c r="CP30" s="62"/>
      <c r="CQ30" s="94">
        <f t="shared" si="6"/>
        <v>0</v>
      </c>
      <c r="CR30" s="94"/>
      <c r="CS30" s="58">
        <f t="shared" ref="CS30:DT31" si="333">CS31</f>
        <v>1446800</v>
      </c>
      <c r="CT30" s="58">
        <f t="shared" si="333"/>
        <v>0</v>
      </c>
      <c r="CU30" s="58">
        <f t="shared" si="333"/>
        <v>1446800</v>
      </c>
      <c r="CV30" s="58">
        <f t="shared" si="333"/>
        <v>0</v>
      </c>
      <c r="CW30" s="58">
        <f t="shared" si="333"/>
        <v>0</v>
      </c>
      <c r="CX30" s="62">
        <f t="shared" si="333"/>
        <v>0</v>
      </c>
      <c r="CY30" s="62">
        <f t="shared" si="333"/>
        <v>0</v>
      </c>
      <c r="CZ30" s="58">
        <f t="shared" si="333"/>
        <v>0</v>
      </c>
      <c r="DA30" s="58">
        <f t="shared" si="333"/>
        <v>1446800</v>
      </c>
      <c r="DB30" s="62">
        <f t="shared" si="333"/>
        <v>0</v>
      </c>
      <c r="DC30" s="62">
        <f t="shared" si="333"/>
        <v>1446800</v>
      </c>
      <c r="DD30" s="62">
        <f t="shared" si="333"/>
        <v>0</v>
      </c>
      <c r="DE30" s="58">
        <f t="shared" si="333"/>
        <v>0</v>
      </c>
      <c r="DF30" s="62">
        <f t="shared" si="333"/>
        <v>0</v>
      </c>
      <c r="DG30" s="62">
        <f t="shared" si="333"/>
        <v>0</v>
      </c>
      <c r="DH30" s="58">
        <f t="shared" si="333"/>
        <v>0</v>
      </c>
      <c r="DI30" s="58">
        <f t="shared" si="333"/>
        <v>1446800</v>
      </c>
      <c r="DJ30" s="62">
        <f t="shared" si="333"/>
        <v>0</v>
      </c>
      <c r="DK30" s="62">
        <f t="shared" si="333"/>
        <v>1446800</v>
      </c>
      <c r="DL30" s="62">
        <f t="shared" si="333"/>
        <v>0</v>
      </c>
      <c r="DM30" s="58">
        <f t="shared" si="333"/>
        <v>0</v>
      </c>
      <c r="DN30" s="62">
        <f t="shared" si="333"/>
        <v>0</v>
      </c>
      <c r="DO30" s="62">
        <f t="shared" si="333"/>
        <v>0</v>
      </c>
      <c r="DP30" s="58">
        <f t="shared" si="333"/>
        <v>0</v>
      </c>
      <c r="DQ30" s="58">
        <f t="shared" si="333"/>
        <v>1446800</v>
      </c>
      <c r="DR30" s="62">
        <f t="shared" si="333"/>
        <v>0</v>
      </c>
      <c r="DS30" s="62">
        <f t="shared" si="333"/>
        <v>1446800</v>
      </c>
      <c r="DT30" s="62">
        <f t="shared" si="333"/>
        <v>0</v>
      </c>
    </row>
    <row r="31" spans="1:124" ht="32.25" customHeight="1" x14ac:dyDescent="0.25">
      <c r="A31" s="87" t="s">
        <v>15</v>
      </c>
      <c r="B31" s="156"/>
      <c r="C31" s="156"/>
      <c r="D31" s="156"/>
      <c r="E31" s="4">
        <v>851</v>
      </c>
      <c r="F31" s="3" t="s">
        <v>16</v>
      </c>
      <c r="G31" s="3" t="s">
        <v>13</v>
      </c>
      <c r="H31" s="176" t="s">
        <v>403</v>
      </c>
      <c r="I31" s="3" t="s">
        <v>17</v>
      </c>
      <c r="J31" s="21">
        <f t="shared" si="330"/>
        <v>1505600</v>
      </c>
      <c r="K31" s="21">
        <f t="shared" si="330"/>
        <v>0</v>
      </c>
      <c r="L31" s="21">
        <f t="shared" si="330"/>
        <v>1505600</v>
      </c>
      <c r="M31" s="21">
        <f t="shared" si="330"/>
        <v>0</v>
      </c>
      <c r="N31" s="21">
        <f t="shared" si="330"/>
        <v>1505600</v>
      </c>
      <c r="O31" s="21">
        <f t="shared" si="330"/>
        <v>0</v>
      </c>
      <c r="P31" s="21">
        <f t="shared" si="330"/>
        <v>1505600</v>
      </c>
      <c r="Q31" s="21">
        <f t="shared" si="330"/>
        <v>0</v>
      </c>
      <c r="R31" s="21">
        <f t="shared" si="330"/>
        <v>1505600</v>
      </c>
      <c r="S31" s="21">
        <f t="shared" si="330"/>
        <v>0</v>
      </c>
      <c r="T31" s="21">
        <f t="shared" si="330"/>
        <v>1505600</v>
      </c>
      <c r="U31" s="21">
        <f t="shared" si="330"/>
        <v>0</v>
      </c>
      <c r="V31" s="21">
        <f t="shared" si="330"/>
        <v>14900</v>
      </c>
      <c r="W31" s="21">
        <f t="shared" si="330"/>
        <v>0</v>
      </c>
      <c r="X31" s="21">
        <f t="shared" si="330"/>
        <v>14900</v>
      </c>
      <c r="Y31" s="21">
        <f t="shared" si="330"/>
        <v>0</v>
      </c>
      <c r="Z31" s="276">
        <f t="shared" si="1"/>
        <v>100.99953042194943</v>
      </c>
      <c r="AA31" s="21">
        <f t="shared" si="331"/>
        <v>0</v>
      </c>
      <c r="AB31" s="21">
        <f t="shared" si="331"/>
        <v>1490700</v>
      </c>
      <c r="AC31" s="21">
        <f t="shared" si="331"/>
        <v>0</v>
      </c>
      <c r="AD31" s="21">
        <f t="shared" si="331"/>
        <v>1490700</v>
      </c>
      <c r="AE31" s="21">
        <f t="shared" si="331"/>
        <v>0</v>
      </c>
      <c r="AF31" s="21">
        <f t="shared" si="331"/>
        <v>0</v>
      </c>
      <c r="AG31" s="21">
        <f t="shared" si="331"/>
        <v>0</v>
      </c>
      <c r="AH31" s="21">
        <f t="shared" si="331"/>
        <v>0</v>
      </c>
      <c r="AI31" s="21">
        <f t="shared" si="331"/>
        <v>0</v>
      </c>
      <c r="AJ31" s="21">
        <f t="shared" si="331"/>
        <v>1490700</v>
      </c>
      <c r="AK31" s="21">
        <f t="shared" si="331"/>
        <v>0</v>
      </c>
      <c r="AL31" s="21">
        <f t="shared" si="331"/>
        <v>1490700</v>
      </c>
      <c r="AM31" s="21">
        <f t="shared" si="331"/>
        <v>0</v>
      </c>
      <c r="AN31" s="215">
        <f t="shared" si="331"/>
        <v>0</v>
      </c>
      <c r="AO31" s="21">
        <f t="shared" si="331"/>
        <v>0</v>
      </c>
      <c r="AP31" s="21">
        <f t="shared" si="331"/>
        <v>0</v>
      </c>
      <c r="AQ31" s="21">
        <f t="shared" si="331"/>
        <v>0</v>
      </c>
      <c r="AR31" s="21">
        <f t="shared" si="331"/>
        <v>1490700</v>
      </c>
      <c r="AS31" s="21">
        <f t="shared" si="331"/>
        <v>0</v>
      </c>
      <c r="AT31" s="21">
        <f t="shared" si="331"/>
        <v>1490700</v>
      </c>
      <c r="AU31" s="21">
        <f t="shared" si="331"/>
        <v>0</v>
      </c>
      <c r="AV31" s="195">
        <f t="shared" si="15"/>
        <v>0</v>
      </c>
      <c r="AW31" s="21">
        <f t="shared" si="331"/>
        <v>1490700</v>
      </c>
      <c r="AX31" s="21">
        <f t="shared" si="331"/>
        <v>0</v>
      </c>
      <c r="AY31" s="21">
        <f t="shared" si="331"/>
        <v>1490700</v>
      </c>
      <c r="AZ31" s="21">
        <f t="shared" si="331"/>
        <v>0</v>
      </c>
      <c r="BA31" s="21">
        <f t="shared" si="331"/>
        <v>0</v>
      </c>
      <c r="BB31" s="21">
        <f t="shared" si="331"/>
        <v>0</v>
      </c>
      <c r="BC31" s="21">
        <f t="shared" si="331"/>
        <v>0</v>
      </c>
      <c r="BD31" s="21">
        <f t="shared" si="331"/>
        <v>0</v>
      </c>
      <c r="BE31" s="21">
        <f t="shared" si="331"/>
        <v>1490700</v>
      </c>
      <c r="BF31" s="21">
        <f t="shared" si="331"/>
        <v>0</v>
      </c>
      <c r="BG31" s="21">
        <f t="shared" si="331"/>
        <v>1490700</v>
      </c>
      <c r="BH31" s="21">
        <f t="shared" si="331"/>
        <v>0</v>
      </c>
      <c r="BI31" s="21">
        <f t="shared" si="331"/>
        <v>0</v>
      </c>
      <c r="BJ31" s="21">
        <f t="shared" si="331"/>
        <v>0</v>
      </c>
      <c r="BK31" s="21">
        <f t="shared" si="331"/>
        <v>0</v>
      </c>
      <c r="BL31" s="21">
        <f t="shared" si="331"/>
        <v>0</v>
      </c>
      <c r="BM31" s="21">
        <f t="shared" si="331"/>
        <v>1490700</v>
      </c>
      <c r="BN31" s="21">
        <f t="shared" si="331"/>
        <v>0</v>
      </c>
      <c r="BO31" s="21">
        <f t="shared" si="331"/>
        <v>1490700</v>
      </c>
      <c r="BP31" s="21">
        <f t="shared" si="331"/>
        <v>0</v>
      </c>
      <c r="BQ31" s="201">
        <f t="shared" si="4"/>
        <v>0</v>
      </c>
      <c r="BR31" s="21">
        <f t="shared" si="331"/>
        <v>1490700</v>
      </c>
      <c r="BS31" s="21">
        <f t="shared" si="331"/>
        <v>0</v>
      </c>
      <c r="BT31" s="21">
        <f t="shared" si="331"/>
        <v>1490700</v>
      </c>
      <c r="BU31" s="21">
        <f t="shared" si="331"/>
        <v>0</v>
      </c>
      <c r="BV31" s="21">
        <f t="shared" si="332"/>
        <v>0</v>
      </c>
      <c r="BW31" s="21">
        <f t="shared" si="332"/>
        <v>0</v>
      </c>
      <c r="BX31" s="21">
        <f t="shared" si="332"/>
        <v>0</v>
      </c>
      <c r="BY31" s="21">
        <f t="shared" si="332"/>
        <v>0</v>
      </c>
      <c r="BZ31" s="21">
        <f t="shared" si="332"/>
        <v>1490700</v>
      </c>
      <c r="CA31" s="62">
        <f t="shared" si="332"/>
        <v>0</v>
      </c>
      <c r="CB31" s="62">
        <f t="shared" si="332"/>
        <v>1490700</v>
      </c>
      <c r="CC31" s="62">
        <f t="shared" si="332"/>
        <v>0</v>
      </c>
      <c r="CD31" s="21">
        <f t="shared" si="332"/>
        <v>0</v>
      </c>
      <c r="CE31" s="21">
        <f t="shared" si="332"/>
        <v>0</v>
      </c>
      <c r="CF31" s="21">
        <f t="shared" si="332"/>
        <v>0</v>
      </c>
      <c r="CG31" s="21">
        <f t="shared" si="332"/>
        <v>0</v>
      </c>
      <c r="CH31" s="21">
        <f t="shared" si="332"/>
        <v>1490700</v>
      </c>
      <c r="CI31" s="62">
        <f t="shared" si="332"/>
        <v>0</v>
      </c>
      <c r="CJ31" s="62">
        <f t="shared" si="332"/>
        <v>1490700</v>
      </c>
      <c r="CK31" s="62">
        <f t="shared" si="332"/>
        <v>0</v>
      </c>
      <c r="CL31" s="194"/>
      <c r="CM31" s="62"/>
      <c r="CN31" s="62"/>
      <c r="CO31" s="62"/>
      <c r="CP31" s="62"/>
      <c r="CQ31" s="94">
        <f t="shared" si="6"/>
        <v>0</v>
      </c>
      <c r="CR31" s="94"/>
      <c r="CS31" s="58">
        <f t="shared" si="333"/>
        <v>1446800</v>
      </c>
      <c r="CT31" s="58">
        <f t="shared" si="333"/>
        <v>0</v>
      </c>
      <c r="CU31" s="58">
        <f t="shared" si="333"/>
        <v>1446800</v>
      </c>
      <c r="CV31" s="58">
        <f t="shared" si="333"/>
        <v>0</v>
      </c>
      <c r="CW31" s="58">
        <f t="shared" si="333"/>
        <v>0</v>
      </c>
      <c r="CX31" s="62">
        <f t="shared" si="333"/>
        <v>0</v>
      </c>
      <c r="CY31" s="62">
        <f t="shared" si="333"/>
        <v>0</v>
      </c>
      <c r="CZ31" s="58">
        <f t="shared" si="333"/>
        <v>0</v>
      </c>
      <c r="DA31" s="58">
        <f t="shared" si="333"/>
        <v>1446800</v>
      </c>
      <c r="DB31" s="62">
        <f t="shared" si="333"/>
        <v>0</v>
      </c>
      <c r="DC31" s="62">
        <f t="shared" si="333"/>
        <v>1446800</v>
      </c>
      <c r="DD31" s="62">
        <f t="shared" si="333"/>
        <v>0</v>
      </c>
      <c r="DE31" s="58">
        <f t="shared" si="333"/>
        <v>0</v>
      </c>
      <c r="DF31" s="62">
        <f t="shared" si="333"/>
        <v>0</v>
      </c>
      <c r="DG31" s="62">
        <f t="shared" si="333"/>
        <v>0</v>
      </c>
      <c r="DH31" s="58">
        <f t="shared" si="333"/>
        <v>0</v>
      </c>
      <c r="DI31" s="58">
        <f t="shared" si="333"/>
        <v>1446800</v>
      </c>
      <c r="DJ31" s="62">
        <f t="shared" si="333"/>
        <v>0</v>
      </c>
      <c r="DK31" s="62">
        <f t="shared" si="333"/>
        <v>1446800</v>
      </c>
      <c r="DL31" s="62">
        <f t="shared" si="333"/>
        <v>0</v>
      </c>
      <c r="DM31" s="58">
        <f t="shared" si="333"/>
        <v>0</v>
      </c>
      <c r="DN31" s="62">
        <f t="shared" si="333"/>
        <v>0</v>
      </c>
      <c r="DO31" s="62">
        <f t="shared" si="333"/>
        <v>0</v>
      </c>
      <c r="DP31" s="58">
        <f t="shared" si="333"/>
        <v>0</v>
      </c>
      <c r="DQ31" s="58">
        <f t="shared" si="333"/>
        <v>1446800</v>
      </c>
      <c r="DR31" s="62">
        <f t="shared" si="333"/>
        <v>0</v>
      </c>
      <c r="DS31" s="62">
        <f t="shared" si="333"/>
        <v>1446800</v>
      </c>
      <c r="DT31" s="62">
        <f t="shared" si="333"/>
        <v>0</v>
      </c>
    </row>
    <row r="32" spans="1:124" ht="32.25" customHeight="1" x14ac:dyDescent="0.25">
      <c r="A32" s="87" t="s">
        <v>298</v>
      </c>
      <c r="B32" s="155"/>
      <c r="C32" s="155"/>
      <c r="D32" s="155"/>
      <c r="E32" s="4">
        <v>851</v>
      </c>
      <c r="F32" s="3" t="s">
        <v>11</v>
      </c>
      <c r="G32" s="3" t="s">
        <v>13</v>
      </c>
      <c r="H32" s="176" t="s">
        <v>403</v>
      </c>
      <c r="I32" s="3" t="s">
        <v>18</v>
      </c>
      <c r="J32" s="21">
        <v>1505600</v>
      </c>
      <c r="K32" s="21"/>
      <c r="L32" s="21">
        <f>J32</f>
        <v>1505600</v>
      </c>
      <c r="M32" s="21"/>
      <c r="N32" s="21">
        <v>1505600</v>
      </c>
      <c r="O32" s="21"/>
      <c r="P32" s="21">
        <f>N32</f>
        <v>1505600</v>
      </c>
      <c r="Q32" s="21"/>
      <c r="R32" s="21">
        <v>1505600</v>
      </c>
      <c r="S32" s="21"/>
      <c r="T32" s="21">
        <f>R32</f>
        <v>1505600</v>
      </c>
      <c r="U32" s="21"/>
      <c r="V32" s="21">
        <f t="shared" ref="V32:V88" si="334">J32-AB32</f>
        <v>14900</v>
      </c>
      <c r="W32" s="21">
        <f t="shared" ref="W32:W88" si="335">K32-AC32</f>
        <v>0</v>
      </c>
      <c r="X32" s="21">
        <f t="shared" ref="X32:X88" si="336">L32-AD32</f>
        <v>14900</v>
      </c>
      <c r="Y32" s="21"/>
      <c r="Z32" s="276">
        <f t="shared" si="1"/>
        <v>100.99953042194943</v>
      </c>
      <c r="AA32" s="21"/>
      <c r="AB32" s="21">
        <v>1490700</v>
      </c>
      <c r="AC32" s="21"/>
      <c r="AD32" s="21">
        <f>AB32</f>
        <v>1490700</v>
      </c>
      <c r="AE32" s="21"/>
      <c r="AF32" s="21"/>
      <c r="AG32" s="21"/>
      <c r="AH32" s="21">
        <f>AF32</f>
        <v>0</v>
      </c>
      <c r="AI32" s="21"/>
      <c r="AJ32" s="21">
        <f>AB32+AF32</f>
        <v>1490700</v>
      </c>
      <c r="AK32" s="21">
        <f t="shared" ref="AK32:AM32" si="337">AC32+AG32</f>
        <v>0</v>
      </c>
      <c r="AL32" s="21">
        <f t="shared" si="337"/>
        <v>1490700</v>
      </c>
      <c r="AM32" s="21">
        <f t="shared" si="337"/>
        <v>0</v>
      </c>
      <c r="AN32" s="215"/>
      <c r="AO32" s="21"/>
      <c r="AP32" s="21">
        <f>AN32</f>
        <v>0</v>
      </c>
      <c r="AQ32" s="21"/>
      <c r="AR32" s="21">
        <f>AJ32+AN32</f>
        <v>1490700</v>
      </c>
      <c r="AS32" s="21">
        <f t="shared" ref="AS32" si="338">AK32+AO32</f>
        <v>0</v>
      </c>
      <c r="AT32" s="21">
        <f t="shared" ref="AT32" si="339">AL32+AP32</f>
        <v>1490700</v>
      </c>
      <c r="AU32" s="21">
        <f t="shared" ref="AU32" si="340">AM32+AQ32</f>
        <v>0</v>
      </c>
      <c r="AV32" s="195">
        <f t="shared" si="15"/>
        <v>0</v>
      </c>
      <c r="AW32" s="21">
        <v>1490700</v>
      </c>
      <c r="AX32" s="21"/>
      <c r="AY32" s="21">
        <f>AW32</f>
        <v>1490700</v>
      </c>
      <c r="AZ32" s="21"/>
      <c r="BA32" s="21"/>
      <c r="BB32" s="21"/>
      <c r="BC32" s="21">
        <f>BA32</f>
        <v>0</v>
      </c>
      <c r="BD32" s="21"/>
      <c r="BE32" s="21">
        <f>AW32+BA32</f>
        <v>1490700</v>
      </c>
      <c r="BF32" s="21">
        <f t="shared" ref="BF32:BF90" si="341">AX32+BB32</f>
        <v>0</v>
      </c>
      <c r="BG32" s="21">
        <f t="shared" ref="BG32:BG90" si="342">AY32+BC32</f>
        <v>1490700</v>
      </c>
      <c r="BH32" s="21">
        <f t="shared" ref="BH32:BH90" si="343">AZ32+BD32</f>
        <v>0</v>
      </c>
      <c r="BI32" s="21"/>
      <c r="BJ32" s="21"/>
      <c r="BK32" s="21">
        <f>BI32</f>
        <v>0</v>
      </c>
      <c r="BL32" s="21"/>
      <c r="BM32" s="21">
        <f>BE32+BI32</f>
        <v>1490700</v>
      </c>
      <c r="BN32" s="21">
        <f t="shared" ref="BN32" si="344">BF32+BJ32</f>
        <v>0</v>
      </c>
      <c r="BO32" s="21">
        <f t="shared" ref="BO32" si="345">BG32+BK32</f>
        <v>1490700</v>
      </c>
      <c r="BP32" s="21">
        <f t="shared" ref="BP32" si="346">BH32+BL32</f>
        <v>0</v>
      </c>
      <c r="BQ32" s="201">
        <f t="shared" si="4"/>
        <v>0</v>
      </c>
      <c r="BR32" s="21">
        <v>1490700</v>
      </c>
      <c r="BS32" s="21"/>
      <c r="BT32" s="21">
        <f>BR32</f>
        <v>1490700</v>
      </c>
      <c r="BU32" s="21"/>
      <c r="BV32" s="21"/>
      <c r="BW32" s="21"/>
      <c r="BX32" s="21">
        <f>BV32</f>
        <v>0</v>
      </c>
      <c r="BY32" s="21"/>
      <c r="BZ32" s="21">
        <f>BR32+BV32</f>
        <v>1490700</v>
      </c>
      <c r="CA32" s="62">
        <f t="shared" ref="CA32:CA90" si="347">BS32+BW32</f>
        <v>0</v>
      </c>
      <c r="CB32" s="62">
        <f t="shared" ref="CB32:CB90" si="348">BT32+BX32</f>
        <v>1490700</v>
      </c>
      <c r="CC32" s="62">
        <f t="shared" ref="CC32:CC90" si="349">BU32+BY32</f>
        <v>0</v>
      </c>
      <c r="CD32" s="21"/>
      <c r="CE32" s="21"/>
      <c r="CF32" s="21">
        <f>CD32</f>
        <v>0</v>
      </c>
      <c r="CG32" s="21"/>
      <c r="CH32" s="21">
        <f>BZ32+CD32</f>
        <v>1490700</v>
      </c>
      <c r="CI32" s="62">
        <f t="shared" ref="CI32" si="350">CA32+CE32</f>
        <v>0</v>
      </c>
      <c r="CJ32" s="62">
        <f t="shared" ref="CJ32" si="351">CB32+CF32</f>
        <v>1490700</v>
      </c>
      <c r="CK32" s="62">
        <f t="shared" ref="CK32" si="352">CC32+CG32</f>
        <v>0</v>
      </c>
      <c r="CL32" s="194"/>
      <c r="CM32" s="62"/>
      <c r="CN32" s="62"/>
      <c r="CO32" s="62"/>
      <c r="CP32" s="62"/>
      <c r="CQ32" s="94">
        <f t="shared" si="6"/>
        <v>0</v>
      </c>
      <c r="CR32" s="94"/>
      <c r="CS32" s="58">
        <v>1446800</v>
      </c>
      <c r="CT32" s="58"/>
      <c r="CU32" s="58">
        <f>CS32</f>
        <v>1446800</v>
      </c>
      <c r="CV32" s="58"/>
      <c r="CW32" s="58"/>
      <c r="CX32" s="62"/>
      <c r="CY32" s="62">
        <f>CW32</f>
        <v>0</v>
      </c>
      <c r="CZ32" s="58"/>
      <c r="DA32" s="58">
        <f t="shared" ref="DA32:DA93" si="353">CS32+CW32</f>
        <v>1446800</v>
      </c>
      <c r="DB32" s="62">
        <f t="shared" ref="DB32" si="354">CT32+CX32</f>
        <v>0</v>
      </c>
      <c r="DC32" s="62">
        <f t="shared" ref="DC32" si="355">CU32+CY32</f>
        <v>1446800</v>
      </c>
      <c r="DD32" s="62">
        <f t="shared" ref="DD32" si="356">CV32+CZ32</f>
        <v>0</v>
      </c>
      <c r="DE32" s="58"/>
      <c r="DF32" s="62"/>
      <c r="DG32" s="62">
        <f>DE32</f>
        <v>0</v>
      </c>
      <c r="DH32" s="58"/>
      <c r="DI32" s="58">
        <f t="shared" ref="DI32" si="357">DA32+DE32</f>
        <v>1446800</v>
      </c>
      <c r="DJ32" s="62">
        <f t="shared" ref="DJ32" si="358">DB32+DF32</f>
        <v>0</v>
      </c>
      <c r="DK32" s="62">
        <f t="shared" ref="DK32" si="359">DC32+DG32</f>
        <v>1446800</v>
      </c>
      <c r="DL32" s="62">
        <f t="shared" ref="DL32" si="360">DD32+DH32</f>
        <v>0</v>
      </c>
      <c r="DM32" s="58"/>
      <c r="DN32" s="62"/>
      <c r="DO32" s="62">
        <f>DM32</f>
        <v>0</v>
      </c>
      <c r="DP32" s="58"/>
      <c r="DQ32" s="58">
        <f t="shared" ref="DQ32" si="361">DI32+DM32</f>
        <v>1446800</v>
      </c>
      <c r="DR32" s="62">
        <f t="shared" ref="DR32" si="362">DJ32+DN32</f>
        <v>0</v>
      </c>
      <c r="DS32" s="62">
        <f t="shared" ref="DS32" si="363">DK32+DO32</f>
        <v>1446800</v>
      </c>
      <c r="DT32" s="62">
        <f t="shared" ref="DT32" si="364">DL32+DP32</f>
        <v>0</v>
      </c>
    </row>
    <row r="33" spans="1:124" ht="32.25" customHeight="1" x14ac:dyDescent="0.25">
      <c r="A33" s="87" t="s">
        <v>19</v>
      </c>
      <c r="B33" s="35"/>
      <c r="C33" s="152"/>
      <c r="D33" s="152"/>
      <c r="E33" s="4">
        <v>851</v>
      </c>
      <c r="F33" s="3" t="s">
        <v>16</v>
      </c>
      <c r="G33" s="3" t="s">
        <v>13</v>
      </c>
      <c r="H33" s="176" t="s">
        <v>404</v>
      </c>
      <c r="I33" s="3"/>
      <c r="J33" s="21">
        <f t="shared" ref="J33:Y33" si="365">J34+J36+J38+J40</f>
        <v>20792900</v>
      </c>
      <c r="K33" s="21">
        <f t="shared" si="365"/>
        <v>0</v>
      </c>
      <c r="L33" s="21">
        <f t="shared" si="365"/>
        <v>20792900</v>
      </c>
      <c r="M33" s="21">
        <f t="shared" si="365"/>
        <v>0</v>
      </c>
      <c r="N33" s="21">
        <f t="shared" si="365"/>
        <v>17216200</v>
      </c>
      <c r="O33" s="21">
        <f t="shared" ref="O33:Q33" si="366">O34+O36+O38+O40</f>
        <v>0</v>
      </c>
      <c r="P33" s="21">
        <f t="shared" si="366"/>
        <v>17216200</v>
      </c>
      <c r="Q33" s="21">
        <f t="shared" si="366"/>
        <v>0</v>
      </c>
      <c r="R33" s="21">
        <f t="shared" si="365"/>
        <v>17216200</v>
      </c>
      <c r="S33" s="21">
        <f t="shared" ref="S33:U33" si="367">S34+S36+S38+S40</f>
        <v>0</v>
      </c>
      <c r="T33" s="21">
        <f t="shared" si="367"/>
        <v>17216200</v>
      </c>
      <c r="U33" s="21">
        <f t="shared" si="367"/>
        <v>0</v>
      </c>
      <c r="V33" s="21">
        <f t="shared" si="334"/>
        <v>460900</v>
      </c>
      <c r="W33" s="21">
        <f t="shared" si="335"/>
        <v>0</v>
      </c>
      <c r="X33" s="21">
        <f t="shared" si="336"/>
        <v>460900</v>
      </c>
      <c r="Y33" s="21">
        <f t="shared" si="365"/>
        <v>0</v>
      </c>
      <c r="Z33" s="278">
        <f>J33/AB33*100</f>
        <v>102.26686995868582</v>
      </c>
      <c r="AA33" s="21">
        <f>AA34+AA36+AA38+AA40</f>
        <v>0</v>
      </c>
      <c r="AB33" s="21">
        <f>AB34+AB36+AB38+AB40</f>
        <v>20332000</v>
      </c>
      <c r="AC33" s="21">
        <f t="shared" ref="AC33:DL33" si="368">AC34+AC36+AC38+AC40</f>
        <v>0</v>
      </c>
      <c r="AD33" s="21">
        <f t="shared" si="368"/>
        <v>20332000</v>
      </c>
      <c r="AE33" s="21">
        <f t="shared" si="368"/>
        <v>0</v>
      </c>
      <c r="AF33" s="21">
        <f t="shared" si="368"/>
        <v>534116.77</v>
      </c>
      <c r="AG33" s="21">
        <f t="shared" si="368"/>
        <v>0</v>
      </c>
      <c r="AH33" s="21">
        <f t="shared" si="368"/>
        <v>534116.77</v>
      </c>
      <c r="AI33" s="21">
        <f t="shared" si="368"/>
        <v>0</v>
      </c>
      <c r="AJ33" s="21">
        <f t="shared" si="368"/>
        <v>20866116.77</v>
      </c>
      <c r="AK33" s="21">
        <f t="shared" si="368"/>
        <v>0</v>
      </c>
      <c r="AL33" s="21">
        <f t="shared" si="368"/>
        <v>20866116.77</v>
      </c>
      <c r="AM33" s="21">
        <f t="shared" si="368"/>
        <v>0</v>
      </c>
      <c r="AN33" s="215">
        <f t="shared" ref="AN33:AU33" si="369">AN34+AN36+AN38+AN40</f>
        <v>0</v>
      </c>
      <c r="AO33" s="21">
        <f t="shared" si="369"/>
        <v>0</v>
      </c>
      <c r="AP33" s="21">
        <f t="shared" si="369"/>
        <v>0</v>
      </c>
      <c r="AQ33" s="21">
        <f t="shared" si="369"/>
        <v>0</v>
      </c>
      <c r="AR33" s="21">
        <f t="shared" si="369"/>
        <v>20866116.77</v>
      </c>
      <c r="AS33" s="21">
        <f t="shared" si="369"/>
        <v>0</v>
      </c>
      <c r="AT33" s="21">
        <f t="shared" si="369"/>
        <v>20866116.77</v>
      </c>
      <c r="AU33" s="21">
        <f t="shared" si="369"/>
        <v>0</v>
      </c>
      <c r="AV33" s="195">
        <f t="shared" si="15"/>
        <v>0</v>
      </c>
      <c r="AW33" s="21">
        <f t="shared" si="368"/>
        <v>20332000</v>
      </c>
      <c r="AX33" s="21">
        <f t="shared" si="368"/>
        <v>0</v>
      </c>
      <c r="AY33" s="21">
        <f t="shared" si="368"/>
        <v>20332000</v>
      </c>
      <c r="AZ33" s="21">
        <f t="shared" si="368"/>
        <v>0</v>
      </c>
      <c r="BA33" s="21">
        <f t="shared" si="368"/>
        <v>0</v>
      </c>
      <c r="BB33" s="21">
        <f t="shared" si="368"/>
        <v>0</v>
      </c>
      <c r="BC33" s="21">
        <f t="shared" si="368"/>
        <v>0</v>
      </c>
      <c r="BD33" s="21">
        <f t="shared" si="368"/>
        <v>0</v>
      </c>
      <c r="BE33" s="21">
        <f t="shared" si="368"/>
        <v>20332000</v>
      </c>
      <c r="BF33" s="21">
        <f t="shared" si="368"/>
        <v>0</v>
      </c>
      <c r="BG33" s="21">
        <f t="shared" si="368"/>
        <v>20332000</v>
      </c>
      <c r="BH33" s="21">
        <f t="shared" si="368"/>
        <v>0</v>
      </c>
      <c r="BI33" s="21">
        <f t="shared" ref="BI33:BP33" si="370">BI34+BI36+BI38+BI40</f>
        <v>0</v>
      </c>
      <c r="BJ33" s="21">
        <f t="shared" si="370"/>
        <v>0</v>
      </c>
      <c r="BK33" s="21">
        <f t="shared" si="370"/>
        <v>0</v>
      </c>
      <c r="BL33" s="21">
        <f t="shared" si="370"/>
        <v>0</v>
      </c>
      <c r="BM33" s="21">
        <f t="shared" si="370"/>
        <v>20332000</v>
      </c>
      <c r="BN33" s="21">
        <f t="shared" si="370"/>
        <v>0</v>
      </c>
      <c r="BO33" s="21">
        <f t="shared" si="370"/>
        <v>20332000</v>
      </c>
      <c r="BP33" s="21">
        <f t="shared" si="370"/>
        <v>0</v>
      </c>
      <c r="BQ33" s="201">
        <f t="shared" si="4"/>
        <v>0</v>
      </c>
      <c r="BR33" s="21">
        <f t="shared" si="368"/>
        <v>20332000</v>
      </c>
      <c r="BS33" s="21">
        <f t="shared" si="368"/>
        <v>0</v>
      </c>
      <c r="BT33" s="21">
        <f t="shared" si="368"/>
        <v>20332000</v>
      </c>
      <c r="BU33" s="21">
        <f t="shared" si="368"/>
        <v>0</v>
      </c>
      <c r="BV33" s="21">
        <f t="shared" si="368"/>
        <v>0</v>
      </c>
      <c r="BW33" s="21">
        <f t="shared" si="368"/>
        <v>0</v>
      </c>
      <c r="BX33" s="21">
        <f t="shared" si="368"/>
        <v>0</v>
      </c>
      <c r="BY33" s="21">
        <f t="shared" si="368"/>
        <v>0</v>
      </c>
      <c r="BZ33" s="21">
        <f t="shared" si="368"/>
        <v>20332000</v>
      </c>
      <c r="CA33" s="21">
        <f t="shared" si="368"/>
        <v>0</v>
      </c>
      <c r="CB33" s="21">
        <f t="shared" si="368"/>
        <v>20332000</v>
      </c>
      <c r="CC33" s="21">
        <f t="shared" si="368"/>
        <v>0</v>
      </c>
      <c r="CD33" s="21">
        <f t="shared" ref="CD33:CK33" si="371">CD34+CD36+CD38+CD40</f>
        <v>0</v>
      </c>
      <c r="CE33" s="21">
        <f t="shared" si="371"/>
        <v>0</v>
      </c>
      <c r="CF33" s="21">
        <f t="shared" si="371"/>
        <v>0</v>
      </c>
      <c r="CG33" s="21">
        <f t="shared" si="371"/>
        <v>0</v>
      </c>
      <c r="CH33" s="21">
        <f t="shared" si="371"/>
        <v>20332000</v>
      </c>
      <c r="CI33" s="21">
        <f t="shared" si="371"/>
        <v>0</v>
      </c>
      <c r="CJ33" s="21">
        <f t="shared" si="371"/>
        <v>20332000</v>
      </c>
      <c r="CK33" s="21">
        <f t="shared" si="371"/>
        <v>0</v>
      </c>
      <c r="CL33" s="195">
        <f t="shared" si="368"/>
        <v>0</v>
      </c>
      <c r="CM33" s="21">
        <f t="shared" si="368"/>
        <v>0</v>
      </c>
      <c r="CN33" s="21">
        <f t="shared" si="368"/>
        <v>0</v>
      </c>
      <c r="CO33" s="21">
        <f t="shared" si="368"/>
        <v>0</v>
      </c>
      <c r="CP33" s="21">
        <f t="shared" si="368"/>
        <v>0</v>
      </c>
      <c r="CQ33" s="21">
        <f t="shared" si="368"/>
        <v>0</v>
      </c>
      <c r="CR33" s="21">
        <f t="shared" si="368"/>
        <v>0</v>
      </c>
      <c r="CS33" s="21">
        <f t="shared" si="368"/>
        <v>19247500</v>
      </c>
      <c r="CT33" s="21">
        <f t="shared" si="368"/>
        <v>0</v>
      </c>
      <c r="CU33" s="21">
        <f t="shared" si="368"/>
        <v>19247500</v>
      </c>
      <c r="CV33" s="21">
        <f t="shared" si="368"/>
        <v>0</v>
      </c>
      <c r="CW33" s="21">
        <f t="shared" si="368"/>
        <v>1838852</v>
      </c>
      <c r="CX33" s="21">
        <f t="shared" si="368"/>
        <v>0</v>
      </c>
      <c r="CY33" s="21">
        <f t="shared" si="368"/>
        <v>1838852</v>
      </c>
      <c r="CZ33" s="21">
        <f t="shared" si="368"/>
        <v>0</v>
      </c>
      <c r="DA33" s="21">
        <f t="shared" si="368"/>
        <v>21086352</v>
      </c>
      <c r="DB33" s="21">
        <f t="shared" si="368"/>
        <v>0</v>
      </c>
      <c r="DC33" s="21">
        <f t="shared" si="368"/>
        <v>21086352</v>
      </c>
      <c r="DD33" s="21">
        <f t="shared" si="368"/>
        <v>0</v>
      </c>
      <c r="DE33" s="21">
        <f t="shared" si="368"/>
        <v>0</v>
      </c>
      <c r="DF33" s="21">
        <f t="shared" si="368"/>
        <v>0</v>
      </c>
      <c r="DG33" s="21">
        <f t="shared" si="368"/>
        <v>0</v>
      </c>
      <c r="DH33" s="21">
        <f t="shared" si="368"/>
        <v>0</v>
      </c>
      <c r="DI33" s="21">
        <f t="shared" si="368"/>
        <v>21086352</v>
      </c>
      <c r="DJ33" s="21">
        <f t="shared" si="368"/>
        <v>0</v>
      </c>
      <c r="DK33" s="21">
        <f t="shared" si="368"/>
        <v>21086352</v>
      </c>
      <c r="DL33" s="21">
        <f t="shared" si="368"/>
        <v>0</v>
      </c>
      <c r="DM33" s="58">
        <f t="shared" ref="DM33:DT33" si="372">DM34+DM36+DM40</f>
        <v>0</v>
      </c>
      <c r="DN33" s="62">
        <f t="shared" si="372"/>
        <v>0</v>
      </c>
      <c r="DO33" s="62">
        <f t="shared" si="372"/>
        <v>0</v>
      </c>
      <c r="DP33" s="58">
        <f t="shared" si="372"/>
        <v>0</v>
      </c>
      <c r="DQ33" s="58">
        <f t="shared" si="372"/>
        <v>21086352</v>
      </c>
      <c r="DR33" s="62">
        <f t="shared" si="372"/>
        <v>0</v>
      </c>
      <c r="DS33" s="62">
        <f t="shared" si="372"/>
        <v>21086352</v>
      </c>
      <c r="DT33" s="62">
        <f t="shared" si="372"/>
        <v>0</v>
      </c>
    </row>
    <row r="34" spans="1:124" ht="32.25" customHeight="1" x14ac:dyDescent="0.25">
      <c r="A34" s="87" t="s">
        <v>15</v>
      </c>
      <c r="B34" s="152"/>
      <c r="C34" s="152"/>
      <c r="D34" s="152"/>
      <c r="E34" s="4">
        <v>851</v>
      </c>
      <c r="F34" s="3" t="s">
        <v>11</v>
      </c>
      <c r="G34" s="3" t="s">
        <v>13</v>
      </c>
      <c r="H34" s="176" t="s">
        <v>404</v>
      </c>
      <c r="I34" s="3" t="s">
        <v>17</v>
      </c>
      <c r="J34" s="21">
        <f t="shared" ref="J34:Y34" si="373">J35</f>
        <v>15979000</v>
      </c>
      <c r="K34" s="21">
        <f t="shared" si="373"/>
        <v>0</v>
      </c>
      <c r="L34" s="21">
        <f t="shared" si="373"/>
        <v>15979000</v>
      </c>
      <c r="M34" s="21">
        <f t="shared" si="373"/>
        <v>0</v>
      </c>
      <c r="N34" s="21">
        <f t="shared" si="373"/>
        <v>15979000</v>
      </c>
      <c r="O34" s="21">
        <f t="shared" si="373"/>
        <v>0</v>
      </c>
      <c r="P34" s="21">
        <f t="shared" si="373"/>
        <v>15979000</v>
      </c>
      <c r="Q34" s="21">
        <f t="shared" si="373"/>
        <v>0</v>
      </c>
      <c r="R34" s="21">
        <f t="shared" si="373"/>
        <v>15979000</v>
      </c>
      <c r="S34" s="21">
        <f t="shared" si="373"/>
        <v>0</v>
      </c>
      <c r="T34" s="21">
        <f t="shared" si="373"/>
        <v>15979000</v>
      </c>
      <c r="U34" s="21">
        <f t="shared" si="373"/>
        <v>0</v>
      </c>
      <c r="V34" s="21">
        <f t="shared" si="334"/>
        <v>417900</v>
      </c>
      <c r="W34" s="21">
        <f t="shared" si="335"/>
        <v>0</v>
      </c>
      <c r="X34" s="21">
        <f t="shared" si="336"/>
        <v>417900</v>
      </c>
      <c r="Y34" s="21">
        <f t="shared" si="373"/>
        <v>0</v>
      </c>
      <c r="Z34" s="276">
        <f t="shared" ref="Z34:Z90" si="374">J34/AB34*100</f>
        <v>102.68554279581778</v>
      </c>
      <c r="AA34" s="21">
        <f t="shared" ref="AA34:BY34" si="375">AA35</f>
        <v>0</v>
      </c>
      <c r="AB34" s="21">
        <f t="shared" si="375"/>
        <v>15561100</v>
      </c>
      <c r="AC34" s="21">
        <f t="shared" si="375"/>
        <v>0</v>
      </c>
      <c r="AD34" s="21">
        <f t="shared" si="375"/>
        <v>15561100</v>
      </c>
      <c r="AE34" s="21">
        <f t="shared" si="375"/>
        <v>0</v>
      </c>
      <c r="AF34" s="21">
        <f t="shared" si="375"/>
        <v>0</v>
      </c>
      <c r="AG34" s="21">
        <f t="shared" si="375"/>
        <v>0</v>
      </c>
      <c r="AH34" s="21">
        <f t="shared" si="375"/>
        <v>0</v>
      </c>
      <c r="AI34" s="21">
        <f t="shared" si="375"/>
        <v>0</v>
      </c>
      <c r="AJ34" s="21">
        <f t="shared" ref="AJ34:AJ91" si="376">AB34+AF34</f>
        <v>15561100</v>
      </c>
      <c r="AK34" s="21">
        <f t="shared" ref="AK34:AK91" si="377">AC34+AG34</f>
        <v>0</v>
      </c>
      <c r="AL34" s="21">
        <f t="shared" ref="AL34:AL91" si="378">AD34+AH34</f>
        <v>15561100</v>
      </c>
      <c r="AM34" s="21">
        <f t="shared" ref="AM34:AM91" si="379">AE34+AI34</f>
        <v>0</v>
      </c>
      <c r="AN34" s="215">
        <f t="shared" si="375"/>
        <v>0</v>
      </c>
      <c r="AO34" s="21">
        <f t="shared" si="375"/>
        <v>0</v>
      </c>
      <c r="AP34" s="21">
        <f t="shared" si="375"/>
        <v>0</v>
      </c>
      <c r="AQ34" s="21">
        <f t="shared" si="375"/>
        <v>0</v>
      </c>
      <c r="AR34" s="21">
        <f t="shared" ref="AR34:AR37" si="380">AJ34+AN34</f>
        <v>15561100</v>
      </c>
      <c r="AS34" s="21">
        <f t="shared" ref="AS34:AS37" si="381">AK34+AO34</f>
        <v>0</v>
      </c>
      <c r="AT34" s="21">
        <f t="shared" ref="AT34:AT37" si="382">AL34+AP34</f>
        <v>15561100</v>
      </c>
      <c r="AU34" s="21">
        <f t="shared" ref="AU34:AU37" si="383">AM34+AQ34</f>
        <v>0</v>
      </c>
      <c r="AV34" s="195">
        <f t="shared" si="15"/>
        <v>0</v>
      </c>
      <c r="AW34" s="21">
        <f t="shared" si="375"/>
        <v>15561100</v>
      </c>
      <c r="AX34" s="21">
        <f t="shared" si="375"/>
        <v>0</v>
      </c>
      <c r="AY34" s="21">
        <f t="shared" si="375"/>
        <v>15561100</v>
      </c>
      <c r="AZ34" s="21">
        <f t="shared" si="375"/>
        <v>0</v>
      </c>
      <c r="BA34" s="21">
        <f t="shared" si="375"/>
        <v>0</v>
      </c>
      <c r="BB34" s="21">
        <f t="shared" si="375"/>
        <v>0</v>
      </c>
      <c r="BC34" s="21">
        <f t="shared" si="375"/>
        <v>0</v>
      </c>
      <c r="BD34" s="21">
        <f t="shared" si="375"/>
        <v>0</v>
      </c>
      <c r="BE34" s="21">
        <f t="shared" ref="BE34:BE91" si="384">AW34+BA34</f>
        <v>15561100</v>
      </c>
      <c r="BF34" s="21">
        <f t="shared" si="341"/>
        <v>0</v>
      </c>
      <c r="BG34" s="21">
        <f t="shared" si="342"/>
        <v>15561100</v>
      </c>
      <c r="BH34" s="21">
        <f t="shared" si="343"/>
        <v>0</v>
      </c>
      <c r="BI34" s="21">
        <f t="shared" si="375"/>
        <v>0</v>
      </c>
      <c r="BJ34" s="21">
        <f t="shared" si="375"/>
        <v>0</v>
      </c>
      <c r="BK34" s="21">
        <f t="shared" si="375"/>
        <v>0</v>
      </c>
      <c r="BL34" s="21">
        <f t="shared" si="375"/>
        <v>0</v>
      </c>
      <c r="BM34" s="21">
        <f t="shared" ref="BM34:BM37" si="385">BE34+BI34</f>
        <v>15561100</v>
      </c>
      <c r="BN34" s="21">
        <f t="shared" ref="BN34:BN37" si="386">BF34+BJ34</f>
        <v>0</v>
      </c>
      <c r="BO34" s="21">
        <f t="shared" ref="BO34:BO37" si="387">BG34+BK34</f>
        <v>15561100</v>
      </c>
      <c r="BP34" s="21">
        <f t="shared" ref="BP34:BP37" si="388">BH34+BL34</f>
        <v>0</v>
      </c>
      <c r="BQ34" s="201">
        <f t="shared" si="4"/>
        <v>0</v>
      </c>
      <c r="BR34" s="21">
        <f t="shared" si="375"/>
        <v>15561100</v>
      </c>
      <c r="BS34" s="21">
        <f t="shared" si="375"/>
        <v>0</v>
      </c>
      <c r="BT34" s="21">
        <f t="shared" si="375"/>
        <v>15561100</v>
      </c>
      <c r="BU34" s="21">
        <f t="shared" si="375"/>
        <v>0</v>
      </c>
      <c r="BV34" s="21">
        <f t="shared" si="375"/>
        <v>0</v>
      </c>
      <c r="BW34" s="21">
        <f t="shared" si="375"/>
        <v>0</v>
      </c>
      <c r="BX34" s="21">
        <f t="shared" si="375"/>
        <v>0</v>
      </c>
      <c r="BY34" s="21">
        <f t="shared" si="375"/>
        <v>0</v>
      </c>
      <c r="BZ34" s="21">
        <f t="shared" ref="BZ34:BZ91" si="389">BR34+BV34</f>
        <v>15561100</v>
      </c>
      <c r="CA34" s="62">
        <f t="shared" si="347"/>
        <v>0</v>
      </c>
      <c r="CB34" s="62">
        <f t="shared" si="348"/>
        <v>15561100</v>
      </c>
      <c r="CC34" s="62">
        <f t="shared" si="349"/>
        <v>0</v>
      </c>
      <c r="CD34" s="21">
        <f t="shared" ref="CD34:CG34" si="390">CD35</f>
        <v>0</v>
      </c>
      <c r="CE34" s="21">
        <f t="shared" si="390"/>
        <v>0</v>
      </c>
      <c r="CF34" s="21">
        <f t="shared" si="390"/>
        <v>0</v>
      </c>
      <c r="CG34" s="21">
        <f t="shared" si="390"/>
        <v>0</v>
      </c>
      <c r="CH34" s="21">
        <f t="shared" ref="CH34:CH37" si="391">BZ34+CD34</f>
        <v>15561100</v>
      </c>
      <c r="CI34" s="62">
        <f t="shared" ref="CI34:CI37" si="392">CA34+CE34</f>
        <v>0</v>
      </c>
      <c r="CJ34" s="62">
        <f t="shared" ref="CJ34:CJ37" si="393">CB34+CF34</f>
        <v>15561100</v>
      </c>
      <c r="CK34" s="62">
        <f t="shared" ref="CK34:CK37" si="394">CC34+CG34</f>
        <v>0</v>
      </c>
      <c r="CL34" s="194"/>
      <c r="CM34" s="62"/>
      <c r="CN34" s="62"/>
      <c r="CO34" s="62"/>
      <c r="CP34" s="62"/>
      <c r="CQ34" s="94">
        <f t="shared" si="6"/>
        <v>0</v>
      </c>
      <c r="CR34" s="94"/>
      <c r="CS34" s="58">
        <f t="shared" ref="CS34:DT34" si="395">CS35</f>
        <v>15115700</v>
      </c>
      <c r="CT34" s="58">
        <f t="shared" si="395"/>
        <v>0</v>
      </c>
      <c r="CU34" s="58">
        <f t="shared" si="395"/>
        <v>15115700</v>
      </c>
      <c r="CV34" s="58">
        <f t="shared" si="395"/>
        <v>0</v>
      </c>
      <c r="CW34" s="58">
        <f t="shared" si="395"/>
        <v>0</v>
      </c>
      <c r="CX34" s="62">
        <f t="shared" si="395"/>
        <v>0</v>
      </c>
      <c r="CY34" s="62">
        <f t="shared" si="395"/>
        <v>0</v>
      </c>
      <c r="CZ34" s="58">
        <f t="shared" si="395"/>
        <v>0</v>
      </c>
      <c r="DA34" s="58">
        <f t="shared" si="395"/>
        <v>15115700</v>
      </c>
      <c r="DB34" s="62">
        <f t="shared" si="395"/>
        <v>0</v>
      </c>
      <c r="DC34" s="62">
        <f t="shared" si="395"/>
        <v>15115700</v>
      </c>
      <c r="DD34" s="62">
        <f t="shared" si="395"/>
        <v>0</v>
      </c>
      <c r="DE34" s="58">
        <f t="shared" si="395"/>
        <v>0</v>
      </c>
      <c r="DF34" s="62">
        <f t="shared" si="395"/>
        <v>0</v>
      </c>
      <c r="DG34" s="62">
        <f t="shared" si="395"/>
        <v>0</v>
      </c>
      <c r="DH34" s="58">
        <f t="shared" si="395"/>
        <v>0</v>
      </c>
      <c r="DI34" s="58">
        <f t="shared" si="395"/>
        <v>15115700</v>
      </c>
      <c r="DJ34" s="62">
        <f t="shared" si="395"/>
        <v>0</v>
      </c>
      <c r="DK34" s="62">
        <f t="shared" si="395"/>
        <v>15115700</v>
      </c>
      <c r="DL34" s="62">
        <f t="shared" si="395"/>
        <v>0</v>
      </c>
      <c r="DM34" s="58">
        <f t="shared" si="395"/>
        <v>0</v>
      </c>
      <c r="DN34" s="62">
        <f t="shared" si="395"/>
        <v>0</v>
      </c>
      <c r="DO34" s="62">
        <f t="shared" si="395"/>
        <v>0</v>
      </c>
      <c r="DP34" s="58">
        <f t="shared" si="395"/>
        <v>0</v>
      </c>
      <c r="DQ34" s="58">
        <f t="shared" si="395"/>
        <v>15115700</v>
      </c>
      <c r="DR34" s="62">
        <f t="shared" si="395"/>
        <v>0</v>
      </c>
      <c r="DS34" s="62">
        <f t="shared" si="395"/>
        <v>15115700</v>
      </c>
      <c r="DT34" s="62">
        <f t="shared" si="395"/>
        <v>0</v>
      </c>
    </row>
    <row r="35" spans="1:124" ht="32.25" customHeight="1" x14ac:dyDescent="0.25">
      <c r="A35" s="87" t="s">
        <v>298</v>
      </c>
      <c r="B35" s="152"/>
      <c r="C35" s="152"/>
      <c r="D35" s="152"/>
      <c r="E35" s="4">
        <v>851</v>
      </c>
      <c r="F35" s="3" t="s">
        <v>11</v>
      </c>
      <c r="G35" s="3" t="s">
        <v>13</v>
      </c>
      <c r="H35" s="176" t="s">
        <v>404</v>
      </c>
      <c r="I35" s="3" t="s">
        <v>18</v>
      </c>
      <c r="J35" s="21">
        <v>15979000</v>
      </c>
      <c r="K35" s="21"/>
      <c r="L35" s="21">
        <f>J35</f>
        <v>15979000</v>
      </c>
      <c r="M35" s="21"/>
      <c r="N35" s="21">
        <v>15979000</v>
      </c>
      <c r="O35" s="21"/>
      <c r="P35" s="21">
        <f>N35</f>
        <v>15979000</v>
      </c>
      <c r="Q35" s="21"/>
      <c r="R35" s="21">
        <v>15979000</v>
      </c>
      <c r="S35" s="21"/>
      <c r="T35" s="21">
        <f>R35</f>
        <v>15979000</v>
      </c>
      <c r="U35" s="21"/>
      <c r="V35" s="21">
        <f t="shared" si="334"/>
        <v>417900</v>
      </c>
      <c r="W35" s="21">
        <f t="shared" si="335"/>
        <v>0</v>
      </c>
      <c r="X35" s="21">
        <f t="shared" si="336"/>
        <v>417900</v>
      </c>
      <c r="Y35" s="21"/>
      <c r="Z35" s="276">
        <f t="shared" si="374"/>
        <v>102.68554279581778</v>
      </c>
      <c r="AA35" s="21"/>
      <c r="AB35" s="21">
        <v>15561100</v>
      </c>
      <c r="AC35" s="21"/>
      <c r="AD35" s="21">
        <f>AB35</f>
        <v>15561100</v>
      </c>
      <c r="AE35" s="21"/>
      <c r="AF35" s="21"/>
      <c r="AG35" s="21"/>
      <c r="AH35" s="21">
        <f>AF35</f>
        <v>0</v>
      </c>
      <c r="AI35" s="21"/>
      <c r="AJ35" s="21">
        <f t="shared" si="376"/>
        <v>15561100</v>
      </c>
      <c r="AK35" s="21">
        <f t="shared" si="377"/>
        <v>0</v>
      </c>
      <c r="AL35" s="21">
        <f t="shared" si="378"/>
        <v>15561100</v>
      </c>
      <c r="AM35" s="21">
        <f t="shared" si="379"/>
        <v>0</v>
      </c>
      <c r="AN35" s="215"/>
      <c r="AO35" s="21"/>
      <c r="AP35" s="21">
        <f>AN35</f>
        <v>0</v>
      </c>
      <c r="AQ35" s="21"/>
      <c r="AR35" s="21">
        <f t="shared" si="380"/>
        <v>15561100</v>
      </c>
      <c r="AS35" s="21">
        <f t="shared" si="381"/>
        <v>0</v>
      </c>
      <c r="AT35" s="21">
        <f t="shared" si="382"/>
        <v>15561100</v>
      </c>
      <c r="AU35" s="21">
        <f t="shared" si="383"/>
        <v>0</v>
      </c>
      <c r="AV35" s="195">
        <f t="shared" si="15"/>
        <v>0</v>
      </c>
      <c r="AW35" s="21">
        <v>15561100</v>
      </c>
      <c r="AX35" s="21"/>
      <c r="AY35" s="21">
        <f>AW35</f>
        <v>15561100</v>
      </c>
      <c r="AZ35" s="21"/>
      <c r="BA35" s="21"/>
      <c r="BB35" s="21"/>
      <c r="BC35" s="21">
        <f>BA35</f>
        <v>0</v>
      </c>
      <c r="BD35" s="21"/>
      <c r="BE35" s="21">
        <f t="shared" si="384"/>
        <v>15561100</v>
      </c>
      <c r="BF35" s="21">
        <f t="shared" si="341"/>
        <v>0</v>
      </c>
      <c r="BG35" s="21">
        <f t="shared" si="342"/>
        <v>15561100</v>
      </c>
      <c r="BH35" s="21">
        <f t="shared" si="343"/>
        <v>0</v>
      </c>
      <c r="BI35" s="21"/>
      <c r="BJ35" s="21"/>
      <c r="BK35" s="21">
        <f>BI35</f>
        <v>0</v>
      </c>
      <c r="BL35" s="21"/>
      <c r="BM35" s="21">
        <f t="shared" si="385"/>
        <v>15561100</v>
      </c>
      <c r="BN35" s="21">
        <f t="shared" si="386"/>
        <v>0</v>
      </c>
      <c r="BO35" s="21">
        <f t="shared" si="387"/>
        <v>15561100</v>
      </c>
      <c r="BP35" s="21">
        <f t="shared" si="388"/>
        <v>0</v>
      </c>
      <c r="BQ35" s="201">
        <f t="shared" si="4"/>
        <v>0</v>
      </c>
      <c r="BR35" s="21">
        <v>15561100</v>
      </c>
      <c r="BS35" s="21"/>
      <c r="BT35" s="21">
        <f>BR35</f>
        <v>15561100</v>
      </c>
      <c r="BU35" s="21"/>
      <c r="BV35" s="21"/>
      <c r="BW35" s="21"/>
      <c r="BX35" s="21">
        <f>BV35</f>
        <v>0</v>
      </c>
      <c r="BY35" s="21"/>
      <c r="BZ35" s="21">
        <f t="shared" si="389"/>
        <v>15561100</v>
      </c>
      <c r="CA35" s="62">
        <f t="shared" si="347"/>
        <v>0</v>
      </c>
      <c r="CB35" s="62">
        <f t="shared" si="348"/>
        <v>15561100</v>
      </c>
      <c r="CC35" s="62">
        <f t="shared" si="349"/>
        <v>0</v>
      </c>
      <c r="CD35" s="21"/>
      <c r="CE35" s="21"/>
      <c r="CF35" s="21">
        <f>CD35</f>
        <v>0</v>
      </c>
      <c r="CG35" s="21"/>
      <c r="CH35" s="21">
        <f t="shared" si="391"/>
        <v>15561100</v>
      </c>
      <c r="CI35" s="62">
        <f t="shared" si="392"/>
        <v>0</v>
      </c>
      <c r="CJ35" s="62">
        <f t="shared" si="393"/>
        <v>15561100</v>
      </c>
      <c r="CK35" s="62">
        <f t="shared" si="394"/>
        <v>0</v>
      </c>
      <c r="CL35" s="194"/>
      <c r="CM35" s="62"/>
      <c r="CN35" s="62"/>
      <c r="CO35" s="62"/>
      <c r="CP35" s="62"/>
      <c r="CQ35" s="94">
        <f t="shared" si="6"/>
        <v>0</v>
      </c>
      <c r="CR35" s="94"/>
      <c r="CS35" s="58">
        <v>15115700</v>
      </c>
      <c r="CT35" s="58"/>
      <c r="CU35" s="58">
        <f>CS35</f>
        <v>15115700</v>
      </c>
      <c r="CV35" s="58"/>
      <c r="CW35" s="58"/>
      <c r="CX35" s="62"/>
      <c r="CY35" s="62">
        <f>CW35</f>
        <v>0</v>
      </c>
      <c r="CZ35" s="58"/>
      <c r="DA35" s="58">
        <f t="shared" si="353"/>
        <v>15115700</v>
      </c>
      <c r="DB35" s="62">
        <f t="shared" ref="DB35" si="396">CT35+CX35</f>
        <v>0</v>
      </c>
      <c r="DC35" s="62">
        <f t="shared" ref="DC35" si="397">CU35+CY35</f>
        <v>15115700</v>
      </c>
      <c r="DD35" s="62">
        <f t="shared" ref="DD35" si="398">CV35+CZ35</f>
        <v>0</v>
      </c>
      <c r="DE35" s="58"/>
      <c r="DF35" s="62"/>
      <c r="DG35" s="62">
        <f>DE35</f>
        <v>0</v>
      </c>
      <c r="DH35" s="58"/>
      <c r="DI35" s="58">
        <f t="shared" ref="DI35" si="399">DA35+DE35</f>
        <v>15115700</v>
      </c>
      <c r="DJ35" s="62">
        <f t="shared" ref="DJ35" si="400">DB35+DF35</f>
        <v>0</v>
      </c>
      <c r="DK35" s="62">
        <f t="shared" ref="DK35" si="401">DC35+DG35</f>
        <v>15115700</v>
      </c>
      <c r="DL35" s="62">
        <f t="shared" ref="DL35" si="402">DD35+DH35</f>
        <v>0</v>
      </c>
      <c r="DM35" s="58"/>
      <c r="DN35" s="62"/>
      <c r="DO35" s="62">
        <f>DM35</f>
        <v>0</v>
      </c>
      <c r="DP35" s="58"/>
      <c r="DQ35" s="58">
        <f t="shared" ref="DQ35" si="403">DI35+DM35</f>
        <v>15115700</v>
      </c>
      <c r="DR35" s="62">
        <f t="shared" ref="DR35" si="404">DJ35+DN35</f>
        <v>0</v>
      </c>
      <c r="DS35" s="62">
        <f t="shared" ref="DS35" si="405">DK35+DO35</f>
        <v>15115700</v>
      </c>
      <c r="DT35" s="62">
        <f t="shared" ref="DT35" si="406">DL35+DP35</f>
        <v>0</v>
      </c>
    </row>
    <row r="36" spans="1:124" ht="32.25" customHeight="1" x14ac:dyDescent="0.25">
      <c r="A36" s="87" t="s">
        <v>20</v>
      </c>
      <c r="B36" s="152"/>
      <c r="C36" s="152"/>
      <c r="D36" s="152"/>
      <c r="E36" s="4">
        <v>851</v>
      </c>
      <c r="F36" s="3" t="s">
        <v>11</v>
      </c>
      <c r="G36" s="3" t="s">
        <v>13</v>
      </c>
      <c r="H36" s="176" t="s">
        <v>404</v>
      </c>
      <c r="I36" s="3" t="s">
        <v>21</v>
      </c>
      <c r="J36" s="21">
        <f t="shared" ref="J36:Y36" si="407">J37</f>
        <v>4721600</v>
      </c>
      <c r="K36" s="21">
        <f t="shared" si="407"/>
        <v>0</v>
      </c>
      <c r="L36" s="21">
        <f t="shared" si="407"/>
        <v>4721600</v>
      </c>
      <c r="M36" s="21">
        <f t="shared" si="407"/>
        <v>0</v>
      </c>
      <c r="N36" s="21">
        <f t="shared" si="407"/>
        <v>1191000</v>
      </c>
      <c r="O36" s="21">
        <f t="shared" si="407"/>
        <v>0</v>
      </c>
      <c r="P36" s="21">
        <f t="shared" si="407"/>
        <v>1191000</v>
      </c>
      <c r="Q36" s="21">
        <f t="shared" si="407"/>
        <v>0</v>
      </c>
      <c r="R36" s="21">
        <f t="shared" si="407"/>
        <v>1191000</v>
      </c>
      <c r="S36" s="21">
        <f t="shared" si="407"/>
        <v>0</v>
      </c>
      <c r="T36" s="21">
        <f t="shared" si="407"/>
        <v>1191000</v>
      </c>
      <c r="U36" s="21">
        <f t="shared" si="407"/>
        <v>0</v>
      </c>
      <c r="V36" s="21">
        <f t="shared" si="334"/>
        <v>50700</v>
      </c>
      <c r="W36" s="21">
        <f t="shared" si="335"/>
        <v>0</v>
      </c>
      <c r="X36" s="21">
        <f t="shared" si="336"/>
        <v>50700</v>
      </c>
      <c r="Y36" s="21">
        <f t="shared" si="407"/>
        <v>0</v>
      </c>
      <c r="Z36" s="276">
        <f t="shared" si="374"/>
        <v>101.08544391873086</v>
      </c>
      <c r="AA36" s="21">
        <f t="shared" ref="AA36:BY36" si="408">AA37</f>
        <v>0</v>
      </c>
      <c r="AB36" s="21">
        <f t="shared" si="408"/>
        <v>4670900</v>
      </c>
      <c r="AC36" s="21">
        <f t="shared" si="408"/>
        <v>0</v>
      </c>
      <c r="AD36" s="21">
        <f t="shared" si="408"/>
        <v>4670900</v>
      </c>
      <c r="AE36" s="21">
        <f t="shared" si="408"/>
        <v>0</v>
      </c>
      <c r="AF36" s="21">
        <f t="shared" si="408"/>
        <v>457924</v>
      </c>
      <c r="AG36" s="21">
        <f t="shared" si="408"/>
        <v>0</v>
      </c>
      <c r="AH36" s="21">
        <f t="shared" si="408"/>
        <v>457924</v>
      </c>
      <c r="AI36" s="21">
        <f t="shared" si="408"/>
        <v>0</v>
      </c>
      <c r="AJ36" s="21">
        <f t="shared" si="376"/>
        <v>5128824</v>
      </c>
      <c r="AK36" s="21">
        <f t="shared" si="377"/>
        <v>0</v>
      </c>
      <c r="AL36" s="21">
        <f t="shared" si="378"/>
        <v>5128824</v>
      </c>
      <c r="AM36" s="21">
        <f t="shared" si="379"/>
        <v>0</v>
      </c>
      <c r="AN36" s="215">
        <f t="shared" si="408"/>
        <v>0</v>
      </c>
      <c r="AO36" s="21">
        <f t="shared" si="408"/>
        <v>0</v>
      </c>
      <c r="AP36" s="21">
        <f t="shared" si="408"/>
        <v>0</v>
      </c>
      <c r="AQ36" s="21">
        <f t="shared" si="408"/>
        <v>0</v>
      </c>
      <c r="AR36" s="21">
        <f t="shared" si="380"/>
        <v>5128824</v>
      </c>
      <c r="AS36" s="21">
        <f t="shared" si="381"/>
        <v>0</v>
      </c>
      <c r="AT36" s="21">
        <f t="shared" si="382"/>
        <v>5128824</v>
      </c>
      <c r="AU36" s="21">
        <f t="shared" si="383"/>
        <v>0</v>
      </c>
      <c r="AV36" s="195">
        <f t="shared" si="15"/>
        <v>0</v>
      </c>
      <c r="AW36" s="21">
        <f t="shared" si="408"/>
        <v>4670900</v>
      </c>
      <c r="AX36" s="21">
        <f t="shared" si="408"/>
        <v>0</v>
      </c>
      <c r="AY36" s="21">
        <f t="shared" si="408"/>
        <v>4670900</v>
      </c>
      <c r="AZ36" s="21">
        <f t="shared" si="408"/>
        <v>0</v>
      </c>
      <c r="BA36" s="21">
        <f t="shared" si="408"/>
        <v>0</v>
      </c>
      <c r="BB36" s="21">
        <f t="shared" si="408"/>
        <v>0</v>
      </c>
      <c r="BC36" s="21">
        <f t="shared" si="408"/>
        <v>0</v>
      </c>
      <c r="BD36" s="21">
        <f t="shared" si="408"/>
        <v>0</v>
      </c>
      <c r="BE36" s="21">
        <f t="shared" si="384"/>
        <v>4670900</v>
      </c>
      <c r="BF36" s="21">
        <f t="shared" si="341"/>
        <v>0</v>
      </c>
      <c r="BG36" s="21">
        <f t="shared" si="342"/>
        <v>4670900</v>
      </c>
      <c r="BH36" s="21">
        <f t="shared" si="343"/>
        <v>0</v>
      </c>
      <c r="BI36" s="21">
        <f t="shared" si="408"/>
        <v>0</v>
      </c>
      <c r="BJ36" s="21">
        <f t="shared" si="408"/>
        <v>0</v>
      </c>
      <c r="BK36" s="21">
        <f t="shared" si="408"/>
        <v>0</v>
      </c>
      <c r="BL36" s="21">
        <f t="shared" si="408"/>
        <v>0</v>
      </c>
      <c r="BM36" s="21">
        <f t="shared" si="385"/>
        <v>4670900</v>
      </c>
      <c r="BN36" s="21">
        <f t="shared" si="386"/>
        <v>0</v>
      </c>
      <c r="BO36" s="21">
        <f t="shared" si="387"/>
        <v>4670900</v>
      </c>
      <c r="BP36" s="21">
        <f t="shared" si="388"/>
        <v>0</v>
      </c>
      <c r="BQ36" s="201">
        <f t="shared" si="4"/>
        <v>0</v>
      </c>
      <c r="BR36" s="21">
        <f t="shared" si="408"/>
        <v>4670900</v>
      </c>
      <c r="BS36" s="21">
        <f t="shared" si="408"/>
        <v>0</v>
      </c>
      <c r="BT36" s="21">
        <f t="shared" si="408"/>
        <v>4670900</v>
      </c>
      <c r="BU36" s="21">
        <f t="shared" si="408"/>
        <v>0</v>
      </c>
      <c r="BV36" s="21">
        <f t="shared" si="408"/>
        <v>0</v>
      </c>
      <c r="BW36" s="21">
        <f t="shared" si="408"/>
        <v>0</v>
      </c>
      <c r="BX36" s="21">
        <f t="shared" si="408"/>
        <v>0</v>
      </c>
      <c r="BY36" s="21">
        <f t="shared" si="408"/>
        <v>0</v>
      </c>
      <c r="BZ36" s="21">
        <f t="shared" si="389"/>
        <v>4670900</v>
      </c>
      <c r="CA36" s="62">
        <f t="shared" si="347"/>
        <v>0</v>
      </c>
      <c r="CB36" s="62">
        <f t="shared" si="348"/>
        <v>4670900</v>
      </c>
      <c r="CC36" s="62">
        <f t="shared" si="349"/>
        <v>0</v>
      </c>
      <c r="CD36" s="21">
        <f t="shared" ref="CD36:CG36" si="409">CD37</f>
        <v>0</v>
      </c>
      <c r="CE36" s="21">
        <f t="shared" si="409"/>
        <v>0</v>
      </c>
      <c r="CF36" s="21">
        <f t="shared" si="409"/>
        <v>0</v>
      </c>
      <c r="CG36" s="21">
        <f t="shared" si="409"/>
        <v>0</v>
      </c>
      <c r="CH36" s="21">
        <f t="shared" si="391"/>
        <v>4670900</v>
      </c>
      <c r="CI36" s="62">
        <f t="shared" si="392"/>
        <v>0</v>
      </c>
      <c r="CJ36" s="62">
        <f t="shared" si="393"/>
        <v>4670900</v>
      </c>
      <c r="CK36" s="62">
        <f t="shared" si="394"/>
        <v>0</v>
      </c>
      <c r="CL36" s="194"/>
      <c r="CM36" s="62"/>
      <c r="CN36" s="62"/>
      <c r="CO36" s="62"/>
      <c r="CP36" s="62"/>
      <c r="CQ36" s="94">
        <f t="shared" si="6"/>
        <v>0</v>
      </c>
      <c r="CR36" s="94"/>
      <c r="CS36" s="58">
        <f t="shared" ref="CS36:DT36" si="410">CS37</f>
        <v>3979100</v>
      </c>
      <c r="CT36" s="58">
        <f t="shared" si="410"/>
        <v>0</v>
      </c>
      <c r="CU36" s="58">
        <f t="shared" si="410"/>
        <v>3979100</v>
      </c>
      <c r="CV36" s="58">
        <f t="shared" si="410"/>
        <v>0</v>
      </c>
      <c r="CW36" s="58">
        <f t="shared" si="410"/>
        <v>1838852</v>
      </c>
      <c r="CX36" s="62">
        <f t="shared" si="410"/>
        <v>0</v>
      </c>
      <c r="CY36" s="62">
        <f t="shared" si="410"/>
        <v>1838852</v>
      </c>
      <c r="CZ36" s="58">
        <f t="shared" si="410"/>
        <v>0</v>
      </c>
      <c r="DA36" s="58">
        <f t="shared" si="410"/>
        <v>5817952</v>
      </c>
      <c r="DB36" s="62">
        <f t="shared" si="410"/>
        <v>0</v>
      </c>
      <c r="DC36" s="62">
        <f t="shared" si="410"/>
        <v>5817952</v>
      </c>
      <c r="DD36" s="62">
        <f t="shared" si="410"/>
        <v>0</v>
      </c>
      <c r="DE36" s="58">
        <f t="shared" si="410"/>
        <v>0</v>
      </c>
      <c r="DF36" s="62">
        <f t="shared" si="410"/>
        <v>0</v>
      </c>
      <c r="DG36" s="62">
        <f t="shared" si="410"/>
        <v>0</v>
      </c>
      <c r="DH36" s="58">
        <f t="shared" si="410"/>
        <v>0</v>
      </c>
      <c r="DI36" s="58">
        <f t="shared" si="410"/>
        <v>5817952</v>
      </c>
      <c r="DJ36" s="62">
        <f t="shared" si="410"/>
        <v>0</v>
      </c>
      <c r="DK36" s="62">
        <f t="shared" si="410"/>
        <v>5817952</v>
      </c>
      <c r="DL36" s="62">
        <f t="shared" si="410"/>
        <v>0</v>
      </c>
      <c r="DM36" s="58">
        <f t="shared" si="410"/>
        <v>0</v>
      </c>
      <c r="DN36" s="62">
        <f t="shared" si="410"/>
        <v>0</v>
      </c>
      <c r="DO36" s="62">
        <f t="shared" si="410"/>
        <v>0</v>
      </c>
      <c r="DP36" s="58">
        <f t="shared" si="410"/>
        <v>0</v>
      </c>
      <c r="DQ36" s="58">
        <f t="shared" si="410"/>
        <v>5817952</v>
      </c>
      <c r="DR36" s="62">
        <f t="shared" si="410"/>
        <v>0</v>
      </c>
      <c r="DS36" s="62">
        <f t="shared" si="410"/>
        <v>5817952</v>
      </c>
      <c r="DT36" s="62">
        <f t="shared" si="410"/>
        <v>0</v>
      </c>
    </row>
    <row r="37" spans="1:124" ht="32.25" customHeight="1" x14ac:dyDescent="0.25">
      <c r="A37" s="87" t="s">
        <v>9</v>
      </c>
      <c r="B37" s="152"/>
      <c r="C37" s="152"/>
      <c r="D37" s="152"/>
      <c r="E37" s="4">
        <v>851</v>
      </c>
      <c r="F37" s="3" t="s">
        <v>11</v>
      </c>
      <c r="G37" s="3" t="s">
        <v>13</v>
      </c>
      <c r="H37" s="176" t="s">
        <v>404</v>
      </c>
      <c r="I37" s="3" t="s">
        <v>22</v>
      </c>
      <c r="J37" s="21">
        <v>4721600</v>
      </c>
      <c r="K37" s="21"/>
      <c r="L37" s="21">
        <f>J37</f>
        <v>4721600</v>
      </c>
      <c r="M37" s="21"/>
      <c r="N37" s="21">
        <v>1191000</v>
      </c>
      <c r="O37" s="21"/>
      <c r="P37" s="21">
        <f>N37</f>
        <v>1191000</v>
      </c>
      <c r="Q37" s="21"/>
      <c r="R37" s="21">
        <v>1191000</v>
      </c>
      <c r="S37" s="21"/>
      <c r="T37" s="21">
        <f>R37</f>
        <v>1191000</v>
      </c>
      <c r="U37" s="21"/>
      <c r="V37" s="21">
        <f t="shared" si="334"/>
        <v>50700</v>
      </c>
      <c r="W37" s="21">
        <f t="shared" si="335"/>
        <v>0</v>
      </c>
      <c r="X37" s="21">
        <f t="shared" si="336"/>
        <v>50700</v>
      </c>
      <c r="Y37" s="21"/>
      <c r="Z37" s="276">
        <f t="shared" si="374"/>
        <v>101.08544391873086</v>
      </c>
      <c r="AA37" s="21"/>
      <c r="AB37" s="21">
        <v>4670900</v>
      </c>
      <c r="AC37" s="21"/>
      <c r="AD37" s="21">
        <f>AB37</f>
        <v>4670900</v>
      </c>
      <c r="AE37" s="21"/>
      <c r="AF37" s="21">
        <f>504489-46565</f>
        <v>457924</v>
      </c>
      <c r="AG37" s="21"/>
      <c r="AH37" s="21">
        <f>AF37</f>
        <v>457924</v>
      </c>
      <c r="AI37" s="21"/>
      <c r="AJ37" s="21">
        <f t="shared" si="376"/>
        <v>5128824</v>
      </c>
      <c r="AK37" s="21">
        <f t="shared" si="377"/>
        <v>0</v>
      </c>
      <c r="AL37" s="21">
        <f t="shared" si="378"/>
        <v>5128824</v>
      </c>
      <c r="AM37" s="21">
        <f t="shared" si="379"/>
        <v>0</v>
      </c>
      <c r="AN37" s="215"/>
      <c r="AO37" s="21"/>
      <c r="AP37" s="21">
        <f>AN37</f>
        <v>0</v>
      </c>
      <c r="AQ37" s="21"/>
      <c r="AR37" s="21">
        <f t="shared" si="380"/>
        <v>5128824</v>
      </c>
      <c r="AS37" s="21">
        <f t="shared" si="381"/>
        <v>0</v>
      </c>
      <c r="AT37" s="21">
        <f t="shared" si="382"/>
        <v>5128824</v>
      </c>
      <c r="AU37" s="21">
        <f t="shared" si="383"/>
        <v>0</v>
      </c>
      <c r="AV37" s="195">
        <f t="shared" si="15"/>
        <v>0</v>
      </c>
      <c r="AW37" s="21">
        <v>4670900</v>
      </c>
      <c r="AX37" s="21"/>
      <c r="AY37" s="21">
        <f>AW37</f>
        <v>4670900</v>
      </c>
      <c r="AZ37" s="21"/>
      <c r="BA37" s="21"/>
      <c r="BB37" s="21"/>
      <c r="BC37" s="21">
        <f>BA37</f>
        <v>0</v>
      </c>
      <c r="BD37" s="21"/>
      <c r="BE37" s="21">
        <f t="shared" si="384"/>
        <v>4670900</v>
      </c>
      <c r="BF37" s="21">
        <f t="shared" si="341"/>
        <v>0</v>
      </c>
      <c r="BG37" s="21">
        <f t="shared" si="342"/>
        <v>4670900</v>
      </c>
      <c r="BH37" s="21">
        <f t="shared" si="343"/>
        <v>0</v>
      </c>
      <c r="BI37" s="21"/>
      <c r="BJ37" s="21"/>
      <c r="BK37" s="21">
        <f>BI37</f>
        <v>0</v>
      </c>
      <c r="BL37" s="21"/>
      <c r="BM37" s="21">
        <f t="shared" si="385"/>
        <v>4670900</v>
      </c>
      <c r="BN37" s="21">
        <f t="shared" si="386"/>
        <v>0</v>
      </c>
      <c r="BO37" s="21">
        <f t="shared" si="387"/>
        <v>4670900</v>
      </c>
      <c r="BP37" s="21">
        <f t="shared" si="388"/>
        <v>0</v>
      </c>
      <c r="BQ37" s="201">
        <f t="shared" si="4"/>
        <v>0</v>
      </c>
      <c r="BR37" s="21">
        <v>4670900</v>
      </c>
      <c r="BS37" s="21"/>
      <c r="BT37" s="21">
        <f>BR37</f>
        <v>4670900</v>
      </c>
      <c r="BU37" s="21"/>
      <c r="BV37" s="21"/>
      <c r="BW37" s="21"/>
      <c r="BX37" s="21">
        <f>BV37</f>
        <v>0</v>
      </c>
      <c r="BY37" s="21"/>
      <c r="BZ37" s="21">
        <f t="shared" si="389"/>
        <v>4670900</v>
      </c>
      <c r="CA37" s="62">
        <f t="shared" si="347"/>
        <v>0</v>
      </c>
      <c r="CB37" s="62">
        <f t="shared" si="348"/>
        <v>4670900</v>
      </c>
      <c r="CC37" s="62">
        <f t="shared" si="349"/>
        <v>0</v>
      </c>
      <c r="CD37" s="21"/>
      <c r="CE37" s="21"/>
      <c r="CF37" s="21">
        <f>CD37</f>
        <v>0</v>
      </c>
      <c r="CG37" s="21"/>
      <c r="CH37" s="21">
        <f t="shared" si="391"/>
        <v>4670900</v>
      </c>
      <c r="CI37" s="62">
        <f t="shared" si="392"/>
        <v>0</v>
      </c>
      <c r="CJ37" s="62">
        <f t="shared" si="393"/>
        <v>4670900</v>
      </c>
      <c r="CK37" s="62">
        <f t="shared" si="394"/>
        <v>0</v>
      </c>
      <c r="CL37" s="194"/>
      <c r="CM37" s="62"/>
      <c r="CN37" s="62"/>
      <c r="CO37" s="62"/>
      <c r="CP37" s="62"/>
      <c r="CQ37" s="94">
        <f t="shared" si="6"/>
        <v>0</v>
      </c>
      <c r="CR37" s="94"/>
      <c r="CS37" s="58">
        <v>3979100</v>
      </c>
      <c r="CT37" s="58"/>
      <c r="CU37" s="58">
        <f>CS37</f>
        <v>3979100</v>
      </c>
      <c r="CV37" s="58"/>
      <c r="CW37" s="58">
        <f>144998+206750+124188+1362916</f>
        <v>1838852</v>
      </c>
      <c r="CX37" s="62"/>
      <c r="CY37" s="62">
        <f>CW37</f>
        <v>1838852</v>
      </c>
      <c r="CZ37" s="58"/>
      <c r="DA37" s="58">
        <f t="shared" si="353"/>
        <v>5817952</v>
      </c>
      <c r="DB37" s="62">
        <f t="shared" ref="DB37" si="411">CT37+CX37</f>
        <v>0</v>
      </c>
      <c r="DC37" s="62">
        <f t="shared" ref="DC37" si="412">CU37+CY37</f>
        <v>5817952</v>
      </c>
      <c r="DD37" s="62">
        <f t="shared" ref="DD37" si="413">CV37+CZ37</f>
        <v>0</v>
      </c>
      <c r="DE37" s="58"/>
      <c r="DF37" s="62"/>
      <c r="DG37" s="62">
        <f>DE37</f>
        <v>0</v>
      </c>
      <c r="DH37" s="58"/>
      <c r="DI37" s="58">
        <f t="shared" ref="DI37" si="414">DA37+DE37</f>
        <v>5817952</v>
      </c>
      <c r="DJ37" s="62">
        <f t="shared" ref="DJ37" si="415">DB37+DF37</f>
        <v>0</v>
      </c>
      <c r="DK37" s="62">
        <f t="shared" ref="DK37" si="416">DC37+DG37</f>
        <v>5817952</v>
      </c>
      <c r="DL37" s="62">
        <f t="shared" ref="DL37" si="417">DD37+DH37</f>
        <v>0</v>
      </c>
      <c r="DM37" s="58"/>
      <c r="DN37" s="62"/>
      <c r="DO37" s="62">
        <f>DM37</f>
        <v>0</v>
      </c>
      <c r="DP37" s="58"/>
      <c r="DQ37" s="58">
        <f t="shared" ref="DQ37" si="418">DI37+DM37</f>
        <v>5817952</v>
      </c>
      <c r="DR37" s="62">
        <f t="shared" ref="DR37" si="419">DJ37+DN37</f>
        <v>0</v>
      </c>
      <c r="DS37" s="62">
        <f t="shared" ref="DS37" si="420">DK37+DO37</f>
        <v>5817952</v>
      </c>
      <c r="DT37" s="62">
        <f t="shared" ref="DT37" si="421">DL37+DP37</f>
        <v>0</v>
      </c>
    </row>
    <row r="38" spans="1:124" ht="32.25" customHeight="1" x14ac:dyDescent="0.25">
      <c r="A38" s="87" t="s">
        <v>96</v>
      </c>
      <c r="B38" s="152"/>
      <c r="C38" s="152"/>
      <c r="D38" s="152"/>
      <c r="E38" s="4">
        <v>851</v>
      </c>
      <c r="F38" s="3" t="s">
        <v>11</v>
      </c>
      <c r="G38" s="3" t="s">
        <v>13</v>
      </c>
      <c r="H38" s="176" t="s">
        <v>404</v>
      </c>
      <c r="I38" s="3" t="s">
        <v>97</v>
      </c>
      <c r="J38" s="21">
        <f t="shared" ref="J38:Y38" si="422">J39</f>
        <v>0</v>
      </c>
      <c r="K38" s="21"/>
      <c r="L38" s="21"/>
      <c r="M38" s="21"/>
      <c r="N38" s="21">
        <f t="shared" si="422"/>
        <v>0</v>
      </c>
      <c r="O38" s="21"/>
      <c r="P38" s="21"/>
      <c r="Q38" s="21"/>
      <c r="R38" s="21">
        <f t="shared" si="422"/>
        <v>0</v>
      </c>
      <c r="S38" s="21"/>
      <c r="T38" s="21"/>
      <c r="U38" s="21"/>
      <c r="V38" s="21">
        <f t="shared" si="334"/>
        <v>0</v>
      </c>
      <c r="W38" s="21">
        <f t="shared" si="335"/>
        <v>0</v>
      </c>
      <c r="X38" s="21">
        <f t="shared" si="336"/>
        <v>0</v>
      </c>
      <c r="Y38" s="21">
        <f t="shared" si="422"/>
        <v>0</v>
      </c>
      <c r="Z38" s="276" t="e">
        <f t="shared" si="374"/>
        <v>#DIV/0!</v>
      </c>
      <c r="AA38" s="21">
        <f>AA39</f>
        <v>0</v>
      </c>
      <c r="AB38" s="21">
        <f>AB39</f>
        <v>0</v>
      </c>
      <c r="AC38" s="21">
        <f t="shared" ref="AC38:CS38" si="423">AC39</f>
        <v>0</v>
      </c>
      <c r="AD38" s="21">
        <f t="shared" si="423"/>
        <v>0</v>
      </c>
      <c r="AE38" s="21">
        <f t="shared" si="423"/>
        <v>0</v>
      </c>
      <c r="AF38" s="21">
        <f t="shared" si="423"/>
        <v>76192.77</v>
      </c>
      <c r="AG38" s="21">
        <f t="shared" si="423"/>
        <v>0</v>
      </c>
      <c r="AH38" s="21">
        <f t="shared" si="423"/>
        <v>76192.77</v>
      </c>
      <c r="AI38" s="21">
        <f t="shared" si="423"/>
        <v>0</v>
      </c>
      <c r="AJ38" s="21">
        <f t="shared" si="423"/>
        <v>76192.77</v>
      </c>
      <c r="AK38" s="21">
        <f t="shared" ref="AK38" si="424">AK39</f>
        <v>0</v>
      </c>
      <c r="AL38" s="21">
        <f t="shared" ref="AL38" si="425">AL39</f>
        <v>76192.77</v>
      </c>
      <c r="AM38" s="21">
        <f t="shared" ref="AM38" si="426">AM39</f>
        <v>0</v>
      </c>
      <c r="AN38" s="215">
        <f t="shared" si="423"/>
        <v>0</v>
      </c>
      <c r="AO38" s="21">
        <f t="shared" si="423"/>
        <v>0</v>
      </c>
      <c r="AP38" s="21">
        <f t="shared" si="423"/>
        <v>0</v>
      </c>
      <c r="AQ38" s="21">
        <f t="shared" si="423"/>
        <v>0</v>
      </c>
      <c r="AR38" s="21">
        <f t="shared" si="423"/>
        <v>76192.77</v>
      </c>
      <c r="AS38" s="21">
        <f t="shared" si="423"/>
        <v>0</v>
      </c>
      <c r="AT38" s="21">
        <f t="shared" si="423"/>
        <v>76192.77</v>
      </c>
      <c r="AU38" s="21">
        <f t="shared" si="423"/>
        <v>0</v>
      </c>
      <c r="AV38" s="195">
        <f t="shared" si="15"/>
        <v>0</v>
      </c>
      <c r="AW38" s="21">
        <f t="shared" si="423"/>
        <v>0</v>
      </c>
      <c r="AX38" s="21">
        <f t="shared" si="423"/>
        <v>0</v>
      </c>
      <c r="AY38" s="21">
        <f t="shared" si="423"/>
        <v>0</v>
      </c>
      <c r="AZ38" s="21">
        <f t="shared" si="423"/>
        <v>0</v>
      </c>
      <c r="BA38" s="21">
        <f t="shared" si="423"/>
        <v>0</v>
      </c>
      <c r="BB38" s="21">
        <f t="shared" si="423"/>
        <v>0</v>
      </c>
      <c r="BC38" s="21">
        <f t="shared" si="423"/>
        <v>0</v>
      </c>
      <c r="BD38" s="21">
        <f t="shared" si="423"/>
        <v>0</v>
      </c>
      <c r="BE38" s="21">
        <f t="shared" si="423"/>
        <v>0</v>
      </c>
      <c r="BF38" s="21">
        <f t="shared" si="423"/>
        <v>0</v>
      </c>
      <c r="BG38" s="21">
        <f t="shared" si="423"/>
        <v>0</v>
      </c>
      <c r="BH38" s="21">
        <f t="shared" si="423"/>
        <v>0</v>
      </c>
      <c r="BI38" s="21">
        <f t="shared" si="423"/>
        <v>0</v>
      </c>
      <c r="BJ38" s="21">
        <f t="shared" si="423"/>
        <v>0</v>
      </c>
      <c r="BK38" s="21">
        <f t="shared" si="423"/>
        <v>0</v>
      </c>
      <c r="BL38" s="21">
        <f t="shared" si="423"/>
        <v>0</v>
      </c>
      <c r="BM38" s="21">
        <f t="shared" si="423"/>
        <v>0</v>
      </c>
      <c r="BN38" s="21">
        <f t="shared" si="423"/>
        <v>0</v>
      </c>
      <c r="BO38" s="21">
        <f t="shared" si="423"/>
        <v>0</v>
      </c>
      <c r="BP38" s="21">
        <f t="shared" si="423"/>
        <v>0</v>
      </c>
      <c r="BQ38" s="201">
        <f t="shared" si="4"/>
        <v>0</v>
      </c>
      <c r="BR38" s="21">
        <f t="shared" si="423"/>
        <v>0</v>
      </c>
      <c r="BS38" s="21">
        <f t="shared" si="423"/>
        <v>0</v>
      </c>
      <c r="BT38" s="21">
        <f t="shared" si="423"/>
        <v>0</v>
      </c>
      <c r="BU38" s="21">
        <f t="shared" si="423"/>
        <v>0</v>
      </c>
      <c r="BV38" s="21">
        <f t="shared" si="423"/>
        <v>0</v>
      </c>
      <c r="BW38" s="21">
        <f t="shared" si="423"/>
        <v>0</v>
      </c>
      <c r="BX38" s="21">
        <f t="shared" si="423"/>
        <v>0</v>
      </c>
      <c r="BY38" s="21">
        <f t="shared" si="423"/>
        <v>0</v>
      </c>
      <c r="BZ38" s="21">
        <f t="shared" si="423"/>
        <v>0</v>
      </c>
      <c r="CA38" s="21">
        <f t="shared" si="423"/>
        <v>0</v>
      </c>
      <c r="CB38" s="21">
        <f t="shared" si="423"/>
        <v>0</v>
      </c>
      <c r="CC38" s="21">
        <f t="shared" si="423"/>
        <v>0</v>
      </c>
      <c r="CD38" s="21">
        <f t="shared" si="423"/>
        <v>0</v>
      </c>
      <c r="CE38" s="21">
        <f t="shared" si="423"/>
        <v>0</v>
      </c>
      <c r="CF38" s="21">
        <f t="shared" si="423"/>
        <v>0</v>
      </c>
      <c r="CG38" s="21">
        <f t="shared" si="423"/>
        <v>0</v>
      </c>
      <c r="CH38" s="21">
        <f t="shared" si="423"/>
        <v>0</v>
      </c>
      <c r="CI38" s="21">
        <f t="shared" si="423"/>
        <v>0</v>
      </c>
      <c r="CJ38" s="21">
        <f t="shared" si="423"/>
        <v>0</v>
      </c>
      <c r="CK38" s="21">
        <f t="shared" si="423"/>
        <v>0</v>
      </c>
      <c r="CL38" s="195">
        <f t="shared" si="423"/>
        <v>0</v>
      </c>
      <c r="CM38" s="21">
        <f t="shared" si="423"/>
        <v>0</v>
      </c>
      <c r="CN38" s="21">
        <f t="shared" si="423"/>
        <v>0</v>
      </c>
      <c r="CO38" s="21">
        <f t="shared" si="423"/>
        <v>0</v>
      </c>
      <c r="CP38" s="21">
        <f t="shared" si="423"/>
        <v>0</v>
      </c>
      <c r="CQ38" s="21">
        <f t="shared" si="423"/>
        <v>0</v>
      </c>
      <c r="CR38" s="21">
        <f t="shared" si="423"/>
        <v>0</v>
      </c>
      <c r="CS38" s="21">
        <f t="shared" si="423"/>
        <v>0</v>
      </c>
      <c r="CT38" s="58"/>
      <c r="CU38" s="58"/>
      <c r="CV38" s="58"/>
      <c r="CW38" s="58"/>
      <c r="CX38" s="62"/>
      <c r="CY38" s="62"/>
      <c r="CZ38" s="58"/>
      <c r="DA38" s="58"/>
      <c r="DB38" s="62"/>
      <c r="DC38" s="62"/>
      <c r="DD38" s="62"/>
      <c r="DE38" s="58"/>
      <c r="DF38" s="62"/>
      <c r="DG38" s="62"/>
      <c r="DH38" s="58"/>
      <c r="DI38" s="58"/>
      <c r="DJ38" s="62"/>
      <c r="DK38" s="62"/>
      <c r="DL38" s="62"/>
      <c r="DM38" s="58"/>
      <c r="DN38" s="62"/>
      <c r="DO38" s="62"/>
      <c r="DP38" s="58"/>
      <c r="DQ38" s="58"/>
      <c r="DR38" s="62"/>
      <c r="DS38" s="62"/>
      <c r="DT38" s="62"/>
    </row>
    <row r="39" spans="1:124" ht="32.25" customHeight="1" x14ac:dyDescent="0.25">
      <c r="A39" s="87" t="s">
        <v>98</v>
      </c>
      <c r="B39" s="152"/>
      <c r="C39" s="152"/>
      <c r="D39" s="152"/>
      <c r="E39" s="4">
        <v>851</v>
      </c>
      <c r="F39" s="3" t="s">
        <v>11</v>
      </c>
      <c r="G39" s="3" t="s">
        <v>13</v>
      </c>
      <c r="H39" s="176" t="s">
        <v>404</v>
      </c>
      <c r="I39" s="3" t="s">
        <v>99</v>
      </c>
      <c r="J39" s="21"/>
      <c r="K39" s="21"/>
      <c r="L39" s="21">
        <f>J39</f>
        <v>0</v>
      </c>
      <c r="M39" s="21"/>
      <c r="N39" s="21"/>
      <c r="O39" s="21"/>
      <c r="P39" s="21">
        <f>N39</f>
        <v>0</v>
      </c>
      <c r="Q39" s="21"/>
      <c r="R39" s="21"/>
      <c r="S39" s="21"/>
      <c r="T39" s="21">
        <f>R39</f>
        <v>0</v>
      </c>
      <c r="U39" s="21"/>
      <c r="V39" s="21">
        <f t="shared" si="334"/>
        <v>0</v>
      </c>
      <c r="W39" s="21">
        <f t="shared" si="335"/>
        <v>0</v>
      </c>
      <c r="X39" s="21">
        <f t="shared" si="336"/>
        <v>0</v>
      </c>
      <c r="Y39" s="21"/>
      <c r="Z39" s="276" t="e">
        <f t="shared" si="374"/>
        <v>#DIV/0!</v>
      </c>
      <c r="AA39" s="21"/>
      <c r="AB39" s="21"/>
      <c r="AC39" s="21"/>
      <c r="AD39" s="21"/>
      <c r="AE39" s="21"/>
      <c r="AF39" s="21">
        <v>76192.77</v>
      </c>
      <c r="AG39" s="21"/>
      <c r="AH39" s="21">
        <f>AF39</f>
        <v>76192.77</v>
      </c>
      <c r="AI39" s="21"/>
      <c r="AJ39" s="21">
        <f t="shared" si="376"/>
        <v>76192.77</v>
      </c>
      <c r="AK39" s="21">
        <f t="shared" ref="AK39" si="427">AC39+AG39</f>
        <v>0</v>
      </c>
      <c r="AL39" s="21">
        <f t="shared" ref="AL39" si="428">AD39+AH39</f>
        <v>76192.77</v>
      </c>
      <c r="AM39" s="21">
        <f t="shared" ref="AM39" si="429">AE39+AI39</f>
        <v>0</v>
      </c>
      <c r="AN39" s="215"/>
      <c r="AO39" s="21"/>
      <c r="AP39" s="21">
        <f>AN39</f>
        <v>0</v>
      </c>
      <c r="AQ39" s="21"/>
      <c r="AR39" s="21">
        <f t="shared" ref="AR39:AR57" si="430">AJ39+AN39</f>
        <v>76192.77</v>
      </c>
      <c r="AS39" s="21">
        <f t="shared" ref="AS39:AS57" si="431">AK39+AO39</f>
        <v>0</v>
      </c>
      <c r="AT39" s="21">
        <f t="shared" ref="AT39:AT57" si="432">AL39+AP39</f>
        <v>76192.77</v>
      </c>
      <c r="AU39" s="21">
        <f t="shared" ref="AU39:AU57" si="433">AM39+AQ39</f>
        <v>0</v>
      </c>
      <c r="AV39" s="195">
        <f t="shared" si="15"/>
        <v>0</v>
      </c>
      <c r="AW39" s="21"/>
      <c r="AX39" s="21"/>
      <c r="AY39" s="21"/>
      <c r="AZ39" s="21"/>
      <c r="BA39" s="21"/>
      <c r="BB39" s="21"/>
      <c r="BC39" s="21"/>
      <c r="BD39" s="21"/>
      <c r="BE39" s="21"/>
      <c r="BF39" s="21"/>
      <c r="BG39" s="21"/>
      <c r="BH39" s="21"/>
      <c r="BI39" s="21"/>
      <c r="BJ39" s="21"/>
      <c r="BK39" s="21"/>
      <c r="BL39" s="21"/>
      <c r="BM39" s="21"/>
      <c r="BN39" s="21"/>
      <c r="BO39" s="21"/>
      <c r="BP39" s="21"/>
      <c r="BQ39" s="201">
        <f t="shared" si="4"/>
        <v>0</v>
      </c>
      <c r="BR39" s="21"/>
      <c r="BS39" s="21"/>
      <c r="BT39" s="21"/>
      <c r="BU39" s="21"/>
      <c r="BV39" s="21"/>
      <c r="BW39" s="21"/>
      <c r="BX39" s="21"/>
      <c r="BY39" s="21"/>
      <c r="BZ39" s="21"/>
      <c r="CA39" s="62"/>
      <c r="CB39" s="62"/>
      <c r="CC39" s="62"/>
      <c r="CD39" s="21"/>
      <c r="CE39" s="21"/>
      <c r="CF39" s="21"/>
      <c r="CG39" s="21"/>
      <c r="CH39" s="21"/>
      <c r="CI39" s="62"/>
      <c r="CJ39" s="62"/>
      <c r="CK39" s="62"/>
      <c r="CL39" s="194"/>
      <c r="CM39" s="62"/>
      <c r="CN39" s="62"/>
      <c r="CO39" s="62"/>
      <c r="CP39" s="62"/>
      <c r="CQ39" s="94"/>
      <c r="CR39" s="94"/>
      <c r="CS39" s="58"/>
      <c r="CT39" s="58"/>
      <c r="CU39" s="58"/>
      <c r="CV39" s="58"/>
      <c r="CW39" s="58"/>
      <c r="CX39" s="62"/>
      <c r="CY39" s="62"/>
      <c r="CZ39" s="58"/>
      <c r="DA39" s="58"/>
      <c r="DB39" s="62"/>
      <c r="DC39" s="62"/>
      <c r="DD39" s="62"/>
      <c r="DE39" s="58"/>
      <c r="DF39" s="62"/>
      <c r="DG39" s="62"/>
      <c r="DH39" s="58"/>
      <c r="DI39" s="58"/>
      <c r="DJ39" s="62"/>
      <c r="DK39" s="62"/>
      <c r="DL39" s="62"/>
      <c r="DM39" s="58"/>
      <c r="DN39" s="62"/>
      <c r="DO39" s="62"/>
      <c r="DP39" s="58"/>
      <c r="DQ39" s="58"/>
      <c r="DR39" s="62"/>
      <c r="DS39" s="62"/>
      <c r="DT39" s="62"/>
    </row>
    <row r="40" spans="1:124" ht="19.5" customHeight="1" x14ac:dyDescent="0.25">
      <c r="A40" s="87" t="s">
        <v>23</v>
      </c>
      <c r="B40" s="152"/>
      <c r="C40" s="152"/>
      <c r="D40" s="152"/>
      <c r="E40" s="4">
        <v>851</v>
      </c>
      <c r="F40" s="3" t="s">
        <v>11</v>
      </c>
      <c r="G40" s="3" t="s">
        <v>13</v>
      </c>
      <c r="H40" s="176" t="s">
        <v>404</v>
      </c>
      <c r="I40" s="3" t="s">
        <v>24</v>
      </c>
      <c r="J40" s="21">
        <f t="shared" ref="J40:Y40" si="434">J41</f>
        <v>92300</v>
      </c>
      <c r="K40" s="21">
        <f t="shared" si="434"/>
        <v>0</v>
      </c>
      <c r="L40" s="21">
        <f t="shared" si="434"/>
        <v>92300</v>
      </c>
      <c r="M40" s="21">
        <f t="shared" si="434"/>
        <v>0</v>
      </c>
      <c r="N40" s="21">
        <f t="shared" si="434"/>
        <v>46200</v>
      </c>
      <c r="O40" s="21">
        <f t="shared" si="434"/>
        <v>0</v>
      </c>
      <c r="P40" s="21">
        <f t="shared" si="434"/>
        <v>46200</v>
      </c>
      <c r="Q40" s="21">
        <f t="shared" si="434"/>
        <v>0</v>
      </c>
      <c r="R40" s="21">
        <f t="shared" si="434"/>
        <v>46200</v>
      </c>
      <c r="S40" s="21">
        <f t="shared" si="434"/>
        <v>0</v>
      </c>
      <c r="T40" s="21">
        <f t="shared" si="434"/>
        <v>46200</v>
      </c>
      <c r="U40" s="21">
        <f t="shared" si="434"/>
        <v>0</v>
      </c>
      <c r="V40" s="21">
        <f t="shared" si="334"/>
        <v>-7700</v>
      </c>
      <c r="W40" s="21">
        <f t="shared" si="335"/>
        <v>0</v>
      </c>
      <c r="X40" s="21">
        <f t="shared" si="336"/>
        <v>-7700</v>
      </c>
      <c r="Y40" s="21">
        <f t="shared" si="434"/>
        <v>0</v>
      </c>
      <c r="Z40" s="276">
        <f t="shared" si="374"/>
        <v>92.300000000000011</v>
      </c>
      <c r="AA40" s="21">
        <f t="shared" ref="AA40:BY40" si="435">AA41</f>
        <v>0</v>
      </c>
      <c r="AB40" s="21">
        <f t="shared" si="435"/>
        <v>100000</v>
      </c>
      <c r="AC40" s="21">
        <f t="shared" si="435"/>
        <v>0</v>
      </c>
      <c r="AD40" s="21">
        <f t="shared" si="435"/>
        <v>100000</v>
      </c>
      <c r="AE40" s="21">
        <f t="shared" si="435"/>
        <v>0</v>
      </c>
      <c r="AF40" s="21">
        <f t="shared" si="435"/>
        <v>0</v>
      </c>
      <c r="AG40" s="21">
        <f t="shared" si="435"/>
        <v>0</v>
      </c>
      <c r="AH40" s="21">
        <f t="shared" si="435"/>
        <v>0</v>
      </c>
      <c r="AI40" s="21">
        <f t="shared" si="435"/>
        <v>0</v>
      </c>
      <c r="AJ40" s="21">
        <f t="shared" si="376"/>
        <v>100000</v>
      </c>
      <c r="AK40" s="21">
        <f t="shared" si="377"/>
        <v>0</v>
      </c>
      <c r="AL40" s="21">
        <f t="shared" si="378"/>
        <v>100000</v>
      </c>
      <c r="AM40" s="21">
        <f t="shared" si="379"/>
        <v>0</v>
      </c>
      <c r="AN40" s="215">
        <f t="shared" si="435"/>
        <v>0</v>
      </c>
      <c r="AO40" s="21">
        <f t="shared" si="435"/>
        <v>0</v>
      </c>
      <c r="AP40" s="21">
        <f t="shared" si="435"/>
        <v>0</v>
      </c>
      <c r="AQ40" s="21">
        <f t="shared" si="435"/>
        <v>0</v>
      </c>
      <c r="AR40" s="21">
        <f t="shared" si="430"/>
        <v>100000</v>
      </c>
      <c r="AS40" s="21">
        <f t="shared" si="431"/>
        <v>0</v>
      </c>
      <c r="AT40" s="21">
        <f t="shared" si="432"/>
        <v>100000</v>
      </c>
      <c r="AU40" s="21">
        <f t="shared" si="433"/>
        <v>0</v>
      </c>
      <c r="AV40" s="195">
        <f t="shared" si="15"/>
        <v>0</v>
      </c>
      <c r="AW40" s="21">
        <f t="shared" si="435"/>
        <v>100000</v>
      </c>
      <c r="AX40" s="21">
        <f t="shared" si="435"/>
        <v>0</v>
      </c>
      <c r="AY40" s="21">
        <f t="shared" si="435"/>
        <v>100000</v>
      </c>
      <c r="AZ40" s="21">
        <f t="shared" si="435"/>
        <v>0</v>
      </c>
      <c r="BA40" s="21">
        <f t="shared" si="435"/>
        <v>0</v>
      </c>
      <c r="BB40" s="21">
        <f t="shared" si="435"/>
        <v>0</v>
      </c>
      <c r="BC40" s="21">
        <f t="shared" si="435"/>
        <v>0</v>
      </c>
      <c r="BD40" s="21">
        <f t="shared" si="435"/>
        <v>0</v>
      </c>
      <c r="BE40" s="21">
        <f t="shared" si="384"/>
        <v>100000</v>
      </c>
      <c r="BF40" s="21">
        <f t="shared" si="341"/>
        <v>0</v>
      </c>
      <c r="BG40" s="21">
        <f t="shared" si="342"/>
        <v>100000</v>
      </c>
      <c r="BH40" s="21">
        <f t="shared" si="343"/>
        <v>0</v>
      </c>
      <c r="BI40" s="21">
        <f t="shared" si="435"/>
        <v>0</v>
      </c>
      <c r="BJ40" s="21">
        <f t="shared" si="435"/>
        <v>0</v>
      </c>
      <c r="BK40" s="21">
        <f t="shared" si="435"/>
        <v>0</v>
      </c>
      <c r="BL40" s="21">
        <f t="shared" si="435"/>
        <v>0</v>
      </c>
      <c r="BM40" s="21">
        <f t="shared" ref="BM40:BM61" si="436">BE40+BI40</f>
        <v>100000</v>
      </c>
      <c r="BN40" s="21">
        <f t="shared" ref="BN40:BN61" si="437">BF40+BJ40</f>
        <v>0</v>
      </c>
      <c r="BO40" s="21">
        <f t="shared" ref="BO40:BO61" si="438">BG40+BK40</f>
        <v>100000</v>
      </c>
      <c r="BP40" s="21">
        <f t="shared" ref="BP40:BP61" si="439">BH40+BL40</f>
        <v>0</v>
      </c>
      <c r="BQ40" s="201">
        <f t="shared" si="4"/>
        <v>0</v>
      </c>
      <c r="BR40" s="21">
        <f t="shared" si="435"/>
        <v>100000</v>
      </c>
      <c r="BS40" s="21">
        <f t="shared" si="435"/>
        <v>0</v>
      </c>
      <c r="BT40" s="21">
        <f t="shared" si="435"/>
        <v>100000</v>
      </c>
      <c r="BU40" s="21">
        <f t="shared" si="435"/>
        <v>0</v>
      </c>
      <c r="BV40" s="21">
        <f t="shared" si="435"/>
        <v>0</v>
      </c>
      <c r="BW40" s="21">
        <f t="shared" si="435"/>
        <v>0</v>
      </c>
      <c r="BX40" s="21">
        <f t="shared" si="435"/>
        <v>0</v>
      </c>
      <c r="BY40" s="21">
        <f t="shared" si="435"/>
        <v>0</v>
      </c>
      <c r="BZ40" s="21">
        <f t="shared" si="389"/>
        <v>100000</v>
      </c>
      <c r="CA40" s="62">
        <f t="shared" si="347"/>
        <v>0</v>
      </c>
      <c r="CB40" s="62">
        <f t="shared" si="348"/>
        <v>100000</v>
      </c>
      <c r="CC40" s="62">
        <f t="shared" si="349"/>
        <v>0</v>
      </c>
      <c r="CD40" s="21">
        <f t="shared" ref="CD40:CG40" si="440">CD41</f>
        <v>0</v>
      </c>
      <c r="CE40" s="21">
        <f t="shared" si="440"/>
        <v>0</v>
      </c>
      <c r="CF40" s="21">
        <f t="shared" si="440"/>
        <v>0</v>
      </c>
      <c r="CG40" s="21">
        <f t="shared" si="440"/>
        <v>0</v>
      </c>
      <c r="CH40" s="21">
        <f t="shared" ref="CH40:CH61" si="441">BZ40+CD40</f>
        <v>100000</v>
      </c>
      <c r="CI40" s="62">
        <f t="shared" ref="CI40:CI61" si="442">CA40+CE40</f>
        <v>0</v>
      </c>
      <c r="CJ40" s="62">
        <f t="shared" ref="CJ40:CJ61" si="443">CB40+CF40</f>
        <v>100000</v>
      </c>
      <c r="CK40" s="62">
        <f t="shared" ref="CK40:CK61" si="444">CC40+CG40</f>
        <v>0</v>
      </c>
      <c r="CL40" s="194"/>
      <c r="CM40" s="62"/>
      <c r="CN40" s="62"/>
      <c r="CO40" s="62"/>
      <c r="CP40" s="62"/>
      <c r="CQ40" s="94">
        <f t="shared" si="6"/>
        <v>0</v>
      </c>
      <c r="CR40" s="94"/>
      <c r="CS40" s="58">
        <f t="shared" ref="CS40:DT40" si="445">CS41</f>
        <v>152700</v>
      </c>
      <c r="CT40" s="58">
        <f t="shared" si="445"/>
        <v>0</v>
      </c>
      <c r="CU40" s="58">
        <f t="shared" si="445"/>
        <v>152700</v>
      </c>
      <c r="CV40" s="58">
        <f t="shared" si="445"/>
        <v>0</v>
      </c>
      <c r="CW40" s="58">
        <f t="shared" si="445"/>
        <v>0</v>
      </c>
      <c r="CX40" s="62">
        <f t="shared" si="445"/>
        <v>0</v>
      </c>
      <c r="CY40" s="62">
        <f t="shared" si="445"/>
        <v>0</v>
      </c>
      <c r="CZ40" s="58">
        <f t="shared" si="445"/>
        <v>0</v>
      </c>
      <c r="DA40" s="58">
        <f t="shared" si="445"/>
        <v>152700</v>
      </c>
      <c r="DB40" s="62">
        <f t="shared" si="445"/>
        <v>0</v>
      </c>
      <c r="DC40" s="62">
        <f t="shared" si="445"/>
        <v>152700</v>
      </c>
      <c r="DD40" s="62">
        <f t="shared" si="445"/>
        <v>0</v>
      </c>
      <c r="DE40" s="58">
        <f t="shared" si="445"/>
        <v>0</v>
      </c>
      <c r="DF40" s="62">
        <f t="shared" si="445"/>
        <v>0</v>
      </c>
      <c r="DG40" s="62">
        <f t="shared" si="445"/>
        <v>0</v>
      </c>
      <c r="DH40" s="58">
        <f t="shared" si="445"/>
        <v>0</v>
      </c>
      <c r="DI40" s="58">
        <f t="shared" si="445"/>
        <v>152700</v>
      </c>
      <c r="DJ40" s="62">
        <f t="shared" si="445"/>
        <v>0</v>
      </c>
      <c r="DK40" s="62">
        <f t="shared" si="445"/>
        <v>152700</v>
      </c>
      <c r="DL40" s="62">
        <f t="shared" si="445"/>
        <v>0</v>
      </c>
      <c r="DM40" s="58">
        <f t="shared" si="445"/>
        <v>0</v>
      </c>
      <c r="DN40" s="62">
        <f t="shared" si="445"/>
        <v>0</v>
      </c>
      <c r="DO40" s="62">
        <f t="shared" si="445"/>
        <v>0</v>
      </c>
      <c r="DP40" s="58">
        <f t="shared" si="445"/>
        <v>0</v>
      </c>
      <c r="DQ40" s="58">
        <f t="shared" si="445"/>
        <v>152700</v>
      </c>
      <c r="DR40" s="62">
        <f t="shared" si="445"/>
        <v>0</v>
      </c>
      <c r="DS40" s="62">
        <f t="shared" si="445"/>
        <v>152700</v>
      </c>
      <c r="DT40" s="62">
        <f t="shared" si="445"/>
        <v>0</v>
      </c>
    </row>
    <row r="41" spans="1:124" ht="23.25" customHeight="1" x14ac:dyDescent="0.25">
      <c r="A41" s="87" t="s">
        <v>25</v>
      </c>
      <c r="B41" s="152"/>
      <c r="C41" s="152"/>
      <c r="D41" s="152"/>
      <c r="E41" s="4">
        <v>851</v>
      </c>
      <c r="F41" s="3" t="s">
        <v>11</v>
      </c>
      <c r="G41" s="3" t="s">
        <v>13</v>
      </c>
      <c r="H41" s="176" t="s">
        <v>404</v>
      </c>
      <c r="I41" s="3" t="s">
        <v>26</v>
      </c>
      <c r="J41" s="21">
        <v>92300</v>
      </c>
      <c r="K41" s="21"/>
      <c r="L41" s="21">
        <f>J41</f>
        <v>92300</v>
      </c>
      <c r="M41" s="21"/>
      <c r="N41" s="21">
        <v>46200</v>
      </c>
      <c r="O41" s="21"/>
      <c r="P41" s="21">
        <f>N41</f>
        <v>46200</v>
      </c>
      <c r="Q41" s="21"/>
      <c r="R41" s="21">
        <v>46200</v>
      </c>
      <c r="S41" s="21"/>
      <c r="T41" s="21">
        <f>R41</f>
        <v>46200</v>
      </c>
      <c r="U41" s="21"/>
      <c r="V41" s="21">
        <f t="shared" si="334"/>
        <v>-7700</v>
      </c>
      <c r="W41" s="21">
        <f t="shared" si="335"/>
        <v>0</v>
      </c>
      <c r="X41" s="21">
        <f t="shared" si="336"/>
        <v>-7700</v>
      </c>
      <c r="Y41" s="21"/>
      <c r="Z41" s="276">
        <f t="shared" si="374"/>
        <v>92.300000000000011</v>
      </c>
      <c r="AA41" s="21"/>
      <c r="AB41" s="21">
        <v>100000</v>
      </c>
      <c r="AC41" s="21"/>
      <c r="AD41" s="21">
        <f>AB41</f>
        <v>100000</v>
      </c>
      <c r="AE41" s="21"/>
      <c r="AF41" s="21"/>
      <c r="AG41" s="21"/>
      <c r="AH41" s="21">
        <f>AF41</f>
        <v>0</v>
      </c>
      <c r="AI41" s="21"/>
      <c r="AJ41" s="21">
        <f t="shared" si="376"/>
        <v>100000</v>
      </c>
      <c r="AK41" s="21">
        <f t="shared" si="377"/>
        <v>0</v>
      </c>
      <c r="AL41" s="21">
        <f t="shared" si="378"/>
        <v>100000</v>
      </c>
      <c r="AM41" s="21">
        <f t="shared" si="379"/>
        <v>0</v>
      </c>
      <c r="AN41" s="215"/>
      <c r="AO41" s="21"/>
      <c r="AP41" s="21">
        <f>AN41</f>
        <v>0</v>
      </c>
      <c r="AQ41" s="21"/>
      <c r="AR41" s="21">
        <f t="shared" si="430"/>
        <v>100000</v>
      </c>
      <c r="AS41" s="21">
        <f t="shared" si="431"/>
        <v>0</v>
      </c>
      <c r="AT41" s="21">
        <f t="shared" si="432"/>
        <v>100000</v>
      </c>
      <c r="AU41" s="21">
        <f t="shared" si="433"/>
        <v>0</v>
      </c>
      <c r="AV41" s="195">
        <f t="shared" si="15"/>
        <v>0</v>
      </c>
      <c r="AW41" s="21">
        <v>100000</v>
      </c>
      <c r="AX41" s="21"/>
      <c r="AY41" s="21">
        <f>AW41</f>
        <v>100000</v>
      </c>
      <c r="AZ41" s="21"/>
      <c r="BA41" s="21"/>
      <c r="BB41" s="21"/>
      <c r="BC41" s="21">
        <f>BA41</f>
        <v>0</v>
      </c>
      <c r="BD41" s="21"/>
      <c r="BE41" s="21">
        <f t="shared" si="384"/>
        <v>100000</v>
      </c>
      <c r="BF41" s="21">
        <f t="shared" si="341"/>
        <v>0</v>
      </c>
      <c r="BG41" s="21">
        <f t="shared" si="342"/>
        <v>100000</v>
      </c>
      <c r="BH41" s="21">
        <f t="shared" si="343"/>
        <v>0</v>
      </c>
      <c r="BI41" s="21"/>
      <c r="BJ41" s="21"/>
      <c r="BK41" s="21">
        <f>BI41</f>
        <v>0</v>
      </c>
      <c r="BL41" s="21"/>
      <c r="BM41" s="21">
        <f t="shared" si="436"/>
        <v>100000</v>
      </c>
      <c r="BN41" s="21">
        <f t="shared" si="437"/>
        <v>0</v>
      </c>
      <c r="BO41" s="21">
        <f t="shared" si="438"/>
        <v>100000</v>
      </c>
      <c r="BP41" s="21">
        <f t="shared" si="439"/>
        <v>0</v>
      </c>
      <c r="BQ41" s="201">
        <f t="shared" si="4"/>
        <v>0</v>
      </c>
      <c r="BR41" s="21">
        <v>100000</v>
      </c>
      <c r="BS41" s="21"/>
      <c r="BT41" s="21">
        <f>BR41</f>
        <v>100000</v>
      </c>
      <c r="BU41" s="21"/>
      <c r="BV41" s="21"/>
      <c r="BW41" s="21"/>
      <c r="BX41" s="21">
        <f>BV41</f>
        <v>0</v>
      </c>
      <c r="BY41" s="21"/>
      <c r="BZ41" s="21">
        <f t="shared" si="389"/>
        <v>100000</v>
      </c>
      <c r="CA41" s="62">
        <f t="shared" si="347"/>
        <v>0</v>
      </c>
      <c r="CB41" s="62">
        <f t="shared" si="348"/>
        <v>100000</v>
      </c>
      <c r="CC41" s="62">
        <f t="shared" si="349"/>
        <v>0</v>
      </c>
      <c r="CD41" s="21"/>
      <c r="CE41" s="21"/>
      <c r="CF41" s="21">
        <f>CD41</f>
        <v>0</v>
      </c>
      <c r="CG41" s="21"/>
      <c r="CH41" s="21">
        <f t="shared" si="441"/>
        <v>100000</v>
      </c>
      <c r="CI41" s="62">
        <f t="shared" si="442"/>
        <v>0</v>
      </c>
      <c r="CJ41" s="62">
        <f t="shared" si="443"/>
        <v>100000</v>
      </c>
      <c r="CK41" s="62">
        <f t="shared" si="444"/>
        <v>0</v>
      </c>
      <c r="CL41" s="194"/>
      <c r="CM41" s="62"/>
      <c r="CN41" s="62"/>
      <c r="CO41" s="62"/>
      <c r="CP41" s="62"/>
      <c r="CQ41" s="94">
        <f t="shared" si="6"/>
        <v>0</v>
      </c>
      <c r="CR41" s="94"/>
      <c r="CS41" s="58">
        <v>152700</v>
      </c>
      <c r="CT41" s="58"/>
      <c r="CU41" s="58">
        <f>CS41</f>
        <v>152700</v>
      </c>
      <c r="CV41" s="58"/>
      <c r="CW41" s="58"/>
      <c r="CX41" s="62"/>
      <c r="CY41" s="62">
        <f>CW41</f>
        <v>0</v>
      </c>
      <c r="CZ41" s="58"/>
      <c r="DA41" s="58">
        <f t="shared" si="353"/>
        <v>152700</v>
      </c>
      <c r="DB41" s="62">
        <f t="shared" ref="DB41" si="446">CT41+CX41</f>
        <v>0</v>
      </c>
      <c r="DC41" s="62">
        <f t="shared" ref="DC41" si="447">CU41+CY41</f>
        <v>152700</v>
      </c>
      <c r="DD41" s="62">
        <f t="shared" ref="DD41" si="448">CV41+CZ41</f>
        <v>0</v>
      </c>
      <c r="DE41" s="58"/>
      <c r="DF41" s="62"/>
      <c r="DG41" s="62">
        <f>DE41</f>
        <v>0</v>
      </c>
      <c r="DH41" s="58"/>
      <c r="DI41" s="58">
        <f t="shared" ref="DI41" si="449">DA41+DE41</f>
        <v>152700</v>
      </c>
      <c r="DJ41" s="62">
        <f t="shared" ref="DJ41" si="450">DB41+DF41</f>
        <v>0</v>
      </c>
      <c r="DK41" s="62">
        <f t="shared" ref="DK41" si="451">DC41+DG41</f>
        <v>152700</v>
      </c>
      <c r="DL41" s="62">
        <f t="shared" ref="DL41" si="452">DD41+DH41</f>
        <v>0</v>
      </c>
      <c r="DM41" s="58"/>
      <c r="DN41" s="62"/>
      <c r="DO41" s="62">
        <f>DM41</f>
        <v>0</v>
      </c>
      <c r="DP41" s="58"/>
      <c r="DQ41" s="58">
        <f t="shared" ref="DQ41" si="453">DI41+DM41</f>
        <v>152700</v>
      </c>
      <c r="DR41" s="62">
        <f t="shared" ref="DR41" si="454">DJ41+DN41</f>
        <v>0</v>
      </c>
      <c r="DS41" s="62">
        <f t="shared" ref="DS41" si="455">DK41+DO41</f>
        <v>152700</v>
      </c>
      <c r="DT41" s="62">
        <f t="shared" ref="DT41" si="456">DL41+DP41</f>
        <v>0</v>
      </c>
    </row>
    <row r="42" spans="1:124" ht="32.25" customHeight="1" x14ac:dyDescent="0.25">
      <c r="A42" s="87" t="s">
        <v>520</v>
      </c>
      <c r="B42" s="35"/>
      <c r="C42" s="156"/>
      <c r="D42" s="156"/>
      <c r="E42" s="4">
        <v>851</v>
      </c>
      <c r="F42" s="3" t="s">
        <v>11</v>
      </c>
      <c r="G42" s="3" t="s">
        <v>13</v>
      </c>
      <c r="H42" s="176" t="s">
        <v>405</v>
      </c>
      <c r="I42" s="3"/>
      <c r="J42" s="21">
        <f t="shared" ref="J42:Y46" si="457">J43</f>
        <v>100000</v>
      </c>
      <c r="K42" s="21">
        <f t="shared" si="457"/>
        <v>0</v>
      </c>
      <c r="L42" s="21">
        <f t="shared" si="457"/>
        <v>100000</v>
      </c>
      <c r="M42" s="21">
        <f t="shared" si="457"/>
        <v>0</v>
      </c>
      <c r="N42" s="21">
        <f t="shared" si="457"/>
        <v>0</v>
      </c>
      <c r="O42" s="21">
        <f t="shared" si="457"/>
        <v>0</v>
      </c>
      <c r="P42" s="21">
        <f t="shared" si="457"/>
        <v>0</v>
      </c>
      <c r="Q42" s="21">
        <f t="shared" si="457"/>
        <v>0</v>
      </c>
      <c r="R42" s="21">
        <f t="shared" si="457"/>
        <v>0</v>
      </c>
      <c r="S42" s="21">
        <f t="shared" si="457"/>
        <v>0</v>
      </c>
      <c r="T42" s="21">
        <f t="shared" si="457"/>
        <v>0</v>
      </c>
      <c r="U42" s="21">
        <f t="shared" si="457"/>
        <v>0</v>
      </c>
      <c r="V42" s="21">
        <f t="shared" si="334"/>
        <v>0</v>
      </c>
      <c r="W42" s="21">
        <f t="shared" si="335"/>
        <v>0</v>
      </c>
      <c r="X42" s="21">
        <f t="shared" si="336"/>
        <v>0</v>
      </c>
      <c r="Y42" s="21">
        <f t="shared" si="457"/>
        <v>0</v>
      </c>
      <c r="Z42" s="278">
        <f t="shared" si="374"/>
        <v>100</v>
      </c>
      <c r="AA42" s="21">
        <f t="shared" ref="AA42:BV46" si="458">AA43</f>
        <v>0</v>
      </c>
      <c r="AB42" s="21">
        <f t="shared" si="458"/>
        <v>100000</v>
      </c>
      <c r="AC42" s="21">
        <f t="shared" si="458"/>
        <v>0</v>
      </c>
      <c r="AD42" s="21">
        <f t="shared" si="458"/>
        <v>100000</v>
      </c>
      <c r="AE42" s="21">
        <f t="shared" si="458"/>
        <v>0</v>
      </c>
      <c r="AF42" s="21">
        <f t="shared" si="458"/>
        <v>0</v>
      </c>
      <c r="AG42" s="21">
        <f t="shared" si="458"/>
        <v>0</v>
      </c>
      <c r="AH42" s="21">
        <f t="shared" si="458"/>
        <v>0</v>
      </c>
      <c r="AI42" s="21">
        <f t="shared" si="458"/>
        <v>0</v>
      </c>
      <c r="AJ42" s="21">
        <f t="shared" si="376"/>
        <v>100000</v>
      </c>
      <c r="AK42" s="21">
        <f t="shared" si="377"/>
        <v>0</v>
      </c>
      <c r="AL42" s="21">
        <f t="shared" si="378"/>
        <v>100000</v>
      </c>
      <c r="AM42" s="21">
        <f t="shared" si="379"/>
        <v>0</v>
      </c>
      <c r="AN42" s="215">
        <f t="shared" si="458"/>
        <v>0</v>
      </c>
      <c r="AO42" s="21">
        <f t="shared" si="458"/>
        <v>0</v>
      </c>
      <c r="AP42" s="21">
        <f t="shared" si="458"/>
        <v>0</v>
      </c>
      <c r="AQ42" s="21">
        <f t="shared" si="458"/>
        <v>0</v>
      </c>
      <c r="AR42" s="21">
        <f t="shared" si="430"/>
        <v>100000</v>
      </c>
      <c r="AS42" s="21">
        <f t="shared" si="431"/>
        <v>0</v>
      </c>
      <c r="AT42" s="21">
        <f t="shared" si="432"/>
        <v>100000</v>
      </c>
      <c r="AU42" s="21">
        <f t="shared" si="433"/>
        <v>0</v>
      </c>
      <c r="AV42" s="195">
        <f t="shared" si="15"/>
        <v>0</v>
      </c>
      <c r="AW42" s="21">
        <f t="shared" si="458"/>
        <v>0</v>
      </c>
      <c r="AX42" s="21">
        <f t="shared" si="458"/>
        <v>0</v>
      </c>
      <c r="AY42" s="21">
        <f t="shared" si="458"/>
        <v>0</v>
      </c>
      <c r="AZ42" s="21">
        <f t="shared" si="458"/>
        <v>0</v>
      </c>
      <c r="BA42" s="21">
        <f t="shared" si="458"/>
        <v>0</v>
      </c>
      <c r="BB42" s="21">
        <f t="shared" si="458"/>
        <v>0</v>
      </c>
      <c r="BC42" s="21">
        <f t="shared" si="458"/>
        <v>0</v>
      </c>
      <c r="BD42" s="21">
        <f t="shared" si="458"/>
        <v>0</v>
      </c>
      <c r="BE42" s="21">
        <f t="shared" si="384"/>
        <v>0</v>
      </c>
      <c r="BF42" s="21">
        <f t="shared" si="341"/>
        <v>0</v>
      </c>
      <c r="BG42" s="21">
        <f t="shared" si="342"/>
        <v>0</v>
      </c>
      <c r="BH42" s="21">
        <f t="shared" si="343"/>
        <v>0</v>
      </c>
      <c r="BI42" s="21">
        <f t="shared" si="458"/>
        <v>0</v>
      </c>
      <c r="BJ42" s="21">
        <f t="shared" si="458"/>
        <v>0</v>
      </c>
      <c r="BK42" s="21">
        <f t="shared" si="458"/>
        <v>0</v>
      </c>
      <c r="BL42" s="21">
        <f t="shared" si="458"/>
        <v>0</v>
      </c>
      <c r="BM42" s="21">
        <f t="shared" si="436"/>
        <v>0</v>
      </c>
      <c r="BN42" s="21">
        <f t="shared" si="437"/>
        <v>0</v>
      </c>
      <c r="BO42" s="21">
        <f t="shared" si="438"/>
        <v>0</v>
      </c>
      <c r="BP42" s="21">
        <f t="shared" si="439"/>
        <v>0</v>
      </c>
      <c r="BQ42" s="201">
        <f t="shared" si="4"/>
        <v>0</v>
      </c>
      <c r="BR42" s="21">
        <f t="shared" si="458"/>
        <v>0</v>
      </c>
      <c r="BS42" s="21">
        <f t="shared" si="458"/>
        <v>0</v>
      </c>
      <c r="BT42" s="21">
        <f t="shared" si="458"/>
        <v>0</v>
      </c>
      <c r="BU42" s="21">
        <f t="shared" si="458"/>
        <v>0</v>
      </c>
      <c r="BV42" s="21">
        <f t="shared" si="458"/>
        <v>0</v>
      </c>
      <c r="BW42" s="21">
        <f t="shared" ref="BV42:BY46" si="459">BW43</f>
        <v>0</v>
      </c>
      <c r="BX42" s="21">
        <f t="shared" si="459"/>
        <v>0</v>
      </c>
      <c r="BY42" s="21">
        <f t="shared" si="459"/>
        <v>0</v>
      </c>
      <c r="BZ42" s="21">
        <f t="shared" si="389"/>
        <v>0</v>
      </c>
      <c r="CA42" s="62">
        <f t="shared" si="347"/>
        <v>0</v>
      </c>
      <c r="CB42" s="62">
        <f t="shared" si="348"/>
        <v>0</v>
      </c>
      <c r="CC42" s="62">
        <f t="shared" si="349"/>
        <v>0</v>
      </c>
      <c r="CD42" s="21">
        <f t="shared" ref="CD42:CG46" si="460">CD43</f>
        <v>0</v>
      </c>
      <c r="CE42" s="21">
        <f t="shared" si="460"/>
        <v>0</v>
      </c>
      <c r="CF42" s="21">
        <f t="shared" si="460"/>
        <v>0</v>
      </c>
      <c r="CG42" s="21">
        <f t="shared" si="460"/>
        <v>0</v>
      </c>
      <c r="CH42" s="21">
        <f t="shared" si="441"/>
        <v>0</v>
      </c>
      <c r="CI42" s="62">
        <f t="shared" si="442"/>
        <v>0</v>
      </c>
      <c r="CJ42" s="62">
        <f t="shared" si="443"/>
        <v>0</v>
      </c>
      <c r="CK42" s="62">
        <f t="shared" si="444"/>
        <v>0</v>
      </c>
      <c r="CL42" s="194"/>
      <c r="CM42" s="62"/>
      <c r="CN42" s="62"/>
      <c r="CO42" s="62"/>
      <c r="CP42" s="62"/>
      <c r="CQ42" s="94">
        <f t="shared" si="6"/>
        <v>0</v>
      </c>
      <c r="CR42" s="94"/>
      <c r="CS42" s="58">
        <f t="shared" ref="CS42:DT43" si="461">CS43</f>
        <v>200000</v>
      </c>
      <c r="CT42" s="58">
        <f t="shared" si="461"/>
        <v>0</v>
      </c>
      <c r="CU42" s="58">
        <f t="shared" si="461"/>
        <v>200000</v>
      </c>
      <c r="CV42" s="58">
        <f t="shared" si="461"/>
        <v>0</v>
      </c>
      <c r="CW42" s="58">
        <f t="shared" si="461"/>
        <v>0</v>
      </c>
      <c r="CX42" s="62">
        <f t="shared" si="461"/>
        <v>0</v>
      </c>
      <c r="CY42" s="62">
        <f t="shared" si="461"/>
        <v>0</v>
      </c>
      <c r="CZ42" s="58">
        <f t="shared" si="461"/>
        <v>0</v>
      </c>
      <c r="DA42" s="58">
        <f t="shared" si="461"/>
        <v>200000</v>
      </c>
      <c r="DB42" s="62">
        <f t="shared" si="461"/>
        <v>0</v>
      </c>
      <c r="DC42" s="62">
        <f t="shared" si="461"/>
        <v>200000</v>
      </c>
      <c r="DD42" s="62">
        <f t="shared" si="461"/>
        <v>0</v>
      </c>
      <c r="DE42" s="58">
        <f t="shared" si="461"/>
        <v>0</v>
      </c>
      <c r="DF42" s="62">
        <f t="shared" si="461"/>
        <v>0</v>
      </c>
      <c r="DG42" s="62">
        <f t="shared" si="461"/>
        <v>0</v>
      </c>
      <c r="DH42" s="58">
        <f t="shared" si="461"/>
        <v>0</v>
      </c>
      <c r="DI42" s="58">
        <f t="shared" si="461"/>
        <v>200000</v>
      </c>
      <c r="DJ42" s="62">
        <f t="shared" si="461"/>
        <v>0</v>
      </c>
      <c r="DK42" s="62">
        <f t="shared" si="461"/>
        <v>200000</v>
      </c>
      <c r="DL42" s="62">
        <f t="shared" si="461"/>
        <v>0</v>
      </c>
      <c r="DM42" s="58">
        <f t="shared" si="461"/>
        <v>0</v>
      </c>
      <c r="DN42" s="62">
        <f t="shared" si="461"/>
        <v>0</v>
      </c>
      <c r="DO42" s="62">
        <f t="shared" si="461"/>
        <v>0</v>
      </c>
      <c r="DP42" s="58">
        <f t="shared" si="461"/>
        <v>0</v>
      </c>
      <c r="DQ42" s="58">
        <f t="shared" si="461"/>
        <v>200000</v>
      </c>
      <c r="DR42" s="62">
        <f t="shared" si="461"/>
        <v>0</v>
      </c>
      <c r="DS42" s="62">
        <f t="shared" si="461"/>
        <v>200000</v>
      </c>
      <c r="DT42" s="62">
        <f t="shared" si="461"/>
        <v>0</v>
      </c>
    </row>
    <row r="43" spans="1:124" ht="32.25" customHeight="1" x14ac:dyDescent="0.25">
      <c r="A43" s="87" t="s">
        <v>20</v>
      </c>
      <c r="B43" s="156"/>
      <c r="C43" s="156"/>
      <c r="D43" s="156"/>
      <c r="E43" s="4">
        <v>851</v>
      </c>
      <c r="F43" s="3" t="s">
        <v>11</v>
      </c>
      <c r="G43" s="3" t="s">
        <v>13</v>
      </c>
      <c r="H43" s="176" t="s">
        <v>405</v>
      </c>
      <c r="I43" s="3" t="s">
        <v>21</v>
      </c>
      <c r="J43" s="21">
        <f t="shared" si="457"/>
        <v>100000</v>
      </c>
      <c r="K43" s="21">
        <f t="shared" si="457"/>
        <v>0</v>
      </c>
      <c r="L43" s="21">
        <f t="shared" si="457"/>
        <v>100000</v>
      </c>
      <c r="M43" s="21">
        <f t="shared" si="457"/>
        <v>0</v>
      </c>
      <c r="N43" s="21">
        <f t="shared" si="457"/>
        <v>0</v>
      </c>
      <c r="O43" s="21">
        <f t="shared" si="457"/>
        <v>0</v>
      </c>
      <c r="P43" s="21">
        <f t="shared" si="457"/>
        <v>0</v>
      </c>
      <c r="Q43" s="21">
        <f t="shared" si="457"/>
        <v>0</v>
      </c>
      <c r="R43" s="21">
        <f t="shared" si="457"/>
        <v>0</v>
      </c>
      <c r="S43" s="21">
        <f t="shared" si="457"/>
        <v>0</v>
      </c>
      <c r="T43" s="21">
        <f t="shared" si="457"/>
        <v>0</v>
      </c>
      <c r="U43" s="21">
        <f t="shared" si="457"/>
        <v>0</v>
      </c>
      <c r="V43" s="21">
        <f t="shared" si="334"/>
        <v>0</v>
      </c>
      <c r="W43" s="21">
        <f t="shared" si="335"/>
        <v>0</v>
      </c>
      <c r="X43" s="21">
        <f t="shared" si="336"/>
        <v>0</v>
      </c>
      <c r="Y43" s="21">
        <f t="shared" si="457"/>
        <v>0</v>
      </c>
      <c r="Z43" s="276">
        <f t="shared" si="374"/>
        <v>100</v>
      </c>
      <c r="AA43" s="21">
        <f t="shared" si="458"/>
        <v>0</v>
      </c>
      <c r="AB43" s="21">
        <f t="shared" si="458"/>
        <v>100000</v>
      </c>
      <c r="AC43" s="21">
        <f t="shared" si="458"/>
        <v>0</v>
      </c>
      <c r="AD43" s="21">
        <f t="shared" si="458"/>
        <v>100000</v>
      </c>
      <c r="AE43" s="21">
        <f t="shared" si="458"/>
        <v>0</v>
      </c>
      <c r="AF43" s="21">
        <f t="shared" si="458"/>
        <v>0</v>
      </c>
      <c r="AG43" s="21">
        <f t="shared" si="458"/>
        <v>0</v>
      </c>
      <c r="AH43" s="21">
        <f t="shared" si="458"/>
        <v>0</v>
      </c>
      <c r="AI43" s="21">
        <f t="shared" si="458"/>
        <v>0</v>
      </c>
      <c r="AJ43" s="21">
        <f t="shared" si="376"/>
        <v>100000</v>
      </c>
      <c r="AK43" s="21">
        <f t="shared" si="377"/>
        <v>0</v>
      </c>
      <c r="AL43" s="21">
        <f t="shared" si="378"/>
        <v>100000</v>
      </c>
      <c r="AM43" s="21">
        <f t="shared" si="379"/>
        <v>0</v>
      </c>
      <c r="AN43" s="215">
        <f t="shared" si="458"/>
        <v>0</v>
      </c>
      <c r="AO43" s="21">
        <f t="shared" si="458"/>
        <v>0</v>
      </c>
      <c r="AP43" s="21">
        <f t="shared" si="458"/>
        <v>0</v>
      </c>
      <c r="AQ43" s="21">
        <f t="shared" si="458"/>
        <v>0</v>
      </c>
      <c r="AR43" s="21">
        <f t="shared" si="430"/>
        <v>100000</v>
      </c>
      <c r="AS43" s="21">
        <f t="shared" si="431"/>
        <v>0</v>
      </c>
      <c r="AT43" s="21">
        <f t="shared" si="432"/>
        <v>100000</v>
      </c>
      <c r="AU43" s="21">
        <f t="shared" si="433"/>
        <v>0</v>
      </c>
      <c r="AV43" s="195">
        <f t="shared" si="15"/>
        <v>0</v>
      </c>
      <c r="AW43" s="21">
        <f t="shared" si="458"/>
        <v>0</v>
      </c>
      <c r="AX43" s="21">
        <f t="shared" si="458"/>
        <v>0</v>
      </c>
      <c r="AY43" s="21">
        <f t="shared" si="458"/>
        <v>0</v>
      </c>
      <c r="AZ43" s="21">
        <f t="shared" si="458"/>
        <v>0</v>
      </c>
      <c r="BA43" s="21">
        <f t="shared" si="458"/>
        <v>0</v>
      </c>
      <c r="BB43" s="21">
        <f t="shared" si="458"/>
        <v>0</v>
      </c>
      <c r="BC43" s="21">
        <f t="shared" si="458"/>
        <v>0</v>
      </c>
      <c r="BD43" s="21">
        <f t="shared" si="458"/>
        <v>0</v>
      </c>
      <c r="BE43" s="21">
        <f t="shared" si="384"/>
        <v>0</v>
      </c>
      <c r="BF43" s="21">
        <f t="shared" si="341"/>
        <v>0</v>
      </c>
      <c r="BG43" s="21">
        <f t="shared" si="342"/>
        <v>0</v>
      </c>
      <c r="BH43" s="21">
        <f t="shared" si="343"/>
        <v>0</v>
      </c>
      <c r="BI43" s="21">
        <f t="shared" si="458"/>
        <v>0</v>
      </c>
      <c r="BJ43" s="21">
        <f t="shared" si="458"/>
        <v>0</v>
      </c>
      <c r="BK43" s="21">
        <f t="shared" si="458"/>
        <v>0</v>
      </c>
      <c r="BL43" s="21">
        <f t="shared" si="458"/>
        <v>0</v>
      </c>
      <c r="BM43" s="21">
        <f t="shared" si="436"/>
        <v>0</v>
      </c>
      <c r="BN43" s="21">
        <f t="shared" si="437"/>
        <v>0</v>
      </c>
      <c r="BO43" s="21">
        <f t="shared" si="438"/>
        <v>0</v>
      </c>
      <c r="BP43" s="21">
        <f t="shared" si="439"/>
        <v>0</v>
      </c>
      <c r="BQ43" s="201">
        <f t="shared" si="4"/>
        <v>0</v>
      </c>
      <c r="BR43" s="21">
        <f t="shared" si="458"/>
        <v>0</v>
      </c>
      <c r="BS43" s="21">
        <f t="shared" si="458"/>
        <v>0</v>
      </c>
      <c r="BT43" s="21">
        <f t="shared" si="458"/>
        <v>0</v>
      </c>
      <c r="BU43" s="21">
        <f t="shared" si="458"/>
        <v>0</v>
      </c>
      <c r="BV43" s="21">
        <f t="shared" si="459"/>
        <v>0</v>
      </c>
      <c r="BW43" s="21">
        <f t="shared" si="459"/>
        <v>0</v>
      </c>
      <c r="BX43" s="21">
        <f t="shared" si="459"/>
        <v>0</v>
      </c>
      <c r="BY43" s="21">
        <f t="shared" si="459"/>
        <v>0</v>
      </c>
      <c r="BZ43" s="21">
        <f t="shared" si="389"/>
        <v>0</v>
      </c>
      <c r="CA43" s="62">
        <f t="shared" si="347"/>
        <v>0</v>
      </c>
      <c r="CB43" s="62">
        <f t="shared" si="348"/>
        <v>0</v>
      </c>
      <c r="CC43" s="62">
        <f t="shared" si="349"/>
        <v>0</v>
      </c>
      <c r="CD43" s="21">
        <f t="shared" si="460"/>
        <v>0</v>
      </c>
      <c r="CE43" s="21">
        <f t="shared" si="460"/>
        <v>0</v>
      </c>
      <c r="CF43" s="21">
        <f t="shared" si="460"/>
        <v>0</v>
      </c>
      <c r="CG43" s="21">
        <f t="shared" si="460"/>
        <v>0</v>
      </c>
      <c r="CH43" s="21">
        <f t="shared" si="441"/>
        <v>0</v>
      </c>
      <c r="CI43" s="62">
        <f t="shared" si="442"/>
        <v>0</v>
      </c>
      <c r="CJ43" s="62">
        <f t="shared" si="443"/>
        <v>0</v>
      </c>
      <c r="CK43" s="62">
        <f t="shared" si="444"/>
        <v>0</v>
      </c>
      <c r="CL43" s="194"/>
      <c r="CM43" s="62"/>
      <c r="CN43" s="62"/>
      <c r="CO43" s="62"/>
      <c r="CP43" s="62"/>
      <c r="CQ43" s="94">
        <f t="shared" si="6"/>
        <v>0</v>
      </c>
      <c r="CR43" s="94"/>
      <c r="CS43" s="58">
        <f t="shared" si="461"/>
        <v>200000</v>
      </c>
      <c r="CT43" s="58">
        <f t="shared" si="461"/>
        <v>0</v>
      </c>
      <c r="CU43" s="58">
        <f t="shared" si="461"/>
        <v>200000</v>
      </c>
      <c r="CV43" s="58">
        <f t="shared" si="461"/>
        <v>0</v>
      </c>
      <c r="CW43" s="58">
        <f t="shared" si="461"/>
        <v>0</v>
      </c>
      <c r="CX43" s="62">
        <f t="shared" si="461"/>
        <v>0</v>
      </c>
      <c r="CY43" s="62">
        <f t="shared" si="461"/>
        <v>0</v>
      </c>
      <c r="CZ43" s="58">
        <f t="shared" si="461"/>
        <v>0</v>
      </c>
      <c r="DA43" s="58">
        <f t="shared" si="461"/>
        <v>200000</v>
      </c>
      <c r="DB43" s="62">
        <f t="shared" si="461"/>
        <v>0</v>
      </c>
      <c r="DC43" s="62">
        <f t="shared" si="461"/>
        <v>200000</v>
      </c>
      <c r="DD43" s="62">
        <f t="shared" si="461"/>
        <v>0</v>
      </c>
      <c r="DE43" s="58">
        <f t="shared" si="461"/>
        <v>0</v>
      </c>
      <c r="DF43" s="62">
        <f t="shared" si="461"/>
        <v>0</v>
      </c>
      <c r="DG43" s="62">
        <f t="shared" si="461"/>
        <v>0</v>
      </c>
      <c r="DH43" s="58">
        <f t="shared" si="461"/>
        <v>0</v>
      </c>
      <c r="DI43" s="58">
        <f t="shared" si="461"/>
        <v>200000</v>
      </c>
      <c r="DJ43" s="62">
        <f t="shared" si="461"/>
        <v>0</v>
      </c>
      <c r="DK43" s="62">
        <f t="shared" si="461"/>
        <v>200000</v>
      </c>
      <c r="DL43" s="62">
        <f t="shared" si="461"/>
        <v>0</v>
      </c>
      <c r="DM43" s="58">
        <f t="shared" si="461"/>
        <v>0</v>
      </c>
      <c r="DN43" s="62">
        <f t="shared" si="461"/>
        <v>0</v>
      </c>
      <c r="DO43" s="62">
        <f t="shared" si="461"/>
        <v>0</v>
      </c>
      <c r="DP43" s="58">
        <f t="shared" si="461"/>
        <v>0</v>
      </c>
      <c r="DQ43" s="58">
        <f t="shared" si="461"/>
        <v>200000</v>
      </c>
      <c r="DR43" s="62">
        <f t="shared" si="461"/>
        <v>0</v>
      </c>
      <c r="DS43" s="62">
        <f t="shared" si="461"/>
        <v>200000</v>
      </c>
      <c r="DT43" s="62">
        <f t="shared" si="461"/>
        <v>0</v>
      </c>
    </row>
    <row r="44" spans="1:124" ht="32.25" customHeight="1" x14ac:dyDescent="0.25">
      <c r="A44" s="87" t="s">
        <v>9</v>
      </c>
      <c r="B44" s="156"/>
      <c r="C44" s="156"/>
      <c r="D44" s="156"/>
      <c r="E44" s="4">
        <v>851</v>
      </c>
      <c r="F44" s="3" t="s">
        <v>11</v>
      </c>
      <c r="G44" s="3" t="s">
        <v>13</v>
      </c>
      <c r="H44" s="176" t="s">
        <v>405</v>
      </c>
      <c r="I44" s="3" t="s">
        <v>22</v>
      </c>
      <c r="J44" s="21">
        <v>100000</v>
      </c>
      <c r="K44" s="21"/>
      <c r="L44" s="21">
        <f>J44</f>
        <v>100000</v>
      </c>
      <c r="M44" s="21"/>
      <c r="N44" s="21"/>
      <c r="O44" s="21"/>
      <c r="P44" s="21">
        <f>N44</f>
        <v>0</v>
      </c>
      <c r="Q44" s="21"/>
      <c r="R44" s="21"/>
      <c r="S44" s="21"/>
      <c r="T44" s="21">
        <f>R44</f>
        <v>0</v>
      </c>
      <c r="U44" s="21"/>
      <c r="V44" s="21">
        <f t="shared" si="334"/>
        <v>0</v>
      </c>
      <c r="W44" s="21">
        <f t="shared" si="335"/>
        <v>0</v>
      </c>
      <c r="X44" s="21">
        <f t="shared" si="336"/>
        <v>0</v>
      </c>
      <c r="Y44" s="21"/>
      <c r="Z44" s="276">
        <f t="shared" si="374"/>
        <v>100</v>
      </c>
      <c r="AA44" s="21"/>
      <c r="AB44" s="21">
        <v>100000</v>
      </c>
      <c r="AC44" s="21"/>
      <c r="AD44" s="21">
        <f>AB44</f>
        <v>100000</v>
      </c>
      <c r="AE44" s="21"/>
      <c r="AF44" s="21"/>
      <c r="AG44" s="21"/>
      <c r="AH44" s="21">
        <f>AF44</f>
        <v>0</v>
      </c>
      <c r="AI44" s="21"/>
      <c r="AJ44" s="21">
        <f t="shared" si="376"/>
        <v>100000</v>
      </c>
      <c r="AK44" s="21">
        <f t="shared" si="377"/>
        <v>0</v>
      </c>
      <c r="AL44" s="21">
        <f t="shared" si="378"/>
        <v>100000</v>
      </c>
      <c r="AM44" s="21">
        <f t="shared" si="379"/>
        <v>0</v>
      </c>
      <c r="AN44" s="215"/>
      <c r="AO44" s="21"/>
      <c r="AP44" s="21">
        <f>AN44</f>
        <v>0</v>
      </c>
      <c r="AQ44" s="21"/>
      <c r="AR44" s="21">
        <f t="shared" si="430"/>
        <v>100000</v>
      </c>
      <c r="AS44" s="21">
        <f t="shared" si="431"/>
        <v>0</v>
      </c>
      <c r="AT44" s="21">
        <f t="shared" si="432"/>
        <v>100000</v>
      </c>
      <c r="AU44" s="21">
        <f t="shared" si="433"/>
        <v>0</v>
      </c>
      <c r="AV44" s="195">
        <f t="shared" si="15"/>
        <v>0</v>
      </c>
      <c r="AW44" s="21"/>
      <c r="AX44" s="21"/>
      <c r="AY44" s="21">
        <f>AW44</f>
        <v>0</v>
      </c>
      <c r="AZ44" s="21"/>
      <c r="BA44" s="21"/>
      <c r="BB44" s="21"/>
      <c r="BC44" s="21">
        <f>BA44</f>
        <v>0</v>
      </c>
      <c r="BD44" s="21"/>
      <c r="BE44" s="21">
        <f t="shared" si="384"/>
        <v>0</v>
      </c>
      <c r="BF44" s="21">
        <f t="shared" si="341"/>
        <v>0</v>
      </c>
      <c r="BG44" s="21">
        <f t="shared" si="342"/>
        <v>0</v>
      </c>
      <c r="BH44" s="21">
        <f t="shared" si="343"/>
        <v>0</v>
      </c>
      <c r="BI44" s="21"/>
      <c r="BJ44" s="21"/>
      <c r="BK44" s="21">
        <f>BI44</f>
        <v>0</v>
      </c>
      <c r="BL44" s="21"/>
      <c r="BM44" s="21">
        <f t="shared" si="436"/>
        <v>0</v>
      </c>
      <c r="BN44" s="21">
        <f t="shared" si="437"/>
        <v>0</v>
      </c>
      <c r="BO44" s="21">
        <f t="shared" si="438"/>
        <v>0</v>
      </c>
      <c r="BP44" s="21">
        <f t="shared" si="439"/>
        <v>0</v>
      </c>
      <c r="BQ44" s="201">
        <f t="shared" si="4"/>
        <v>0</v>
      </c>
      <c r="BR44" s="21"/>
      <c r="BS44" s="21"/>
      <c r="BT44" s="21">
        <f>BR44</f>
        <v>0</v>
      </c>
      <c r="BU44" s="21"/>
      <c r="BV44" s="21"/>
      <c r="BW44" s="21"/>
      <c r="BX44" s="21">
        <f>BV44</f>
        <v>0</v>
      </c>
      <c r="BY44" s="21"/>
      <c r="BZ44" s="21">
        <f t="shared" si="389"/>
        <v>0</v>
      </c>
      <c r="CA44" s="62">
        <f t="shared" si="347"/>
        <v>0</v>
      </c>
      <c r="CB44" s="62">
        <f t="shared" si="348"/>
        <v>0</v>
      </c>
      <c r="CC44" s="62">
        <f t="shared" si="349"/>
        <v>0</v>
      </c>
      <c r="CD44" s="21"/>
      <c r="CE44" s="21"/>
      <c r="CF44" s="21">
        <f>CD44</f>
        <v>0</v>
      </c>
      <c r="CG44" s="21"/>
      <c r="CH44" s="21">
        <f t="shared" si="441"/>
        <v>0</v>
      </c>
      <c r="CI44" s="62">
        <f t="shared" si="442"/>
        <v>0</v>
      </c>
      <c r="CJ44" s="62">
        <f t="shared" si="443"/>
        <v>0</v>
      </c>
      <c r="CK44" s="62">
        <f t="shared" si="444"/>
        <v>0</v>
      </c>
      <c r="CL44" s="194"/>
      <c r="CM44" s="62"/>
      <c r="CN44" s="62"/>
      <c r="CO44" s="62"/>
      <c r="CP44" s="62"/>
      <c r="CQ44" s="94">
        <f t="shared" si="6"/>
        <v>0</v>
      </c>
      <c r="CR44" s="94"/>
      <c r="CS44" s="58">
        <v>200000</v>
      </c>
      <c r="CT44" s="58"/>
      <c r="CU44" s="58">
        <f>CS44</f>
        <v>200000</v>
      </c>
      <c r="CV44" s="58"/>
      <c r="CW44" s="58"/>
      <c r="CX44" s="62"/>
      <c r="CY44" s="62">
        <f>CW44</f>
        <v>0</v>
      </c>
      <c r="CZ44" s="58"/>
      <c r="DA44" s="58">
        <f t="shared" si="353"/>
        <v>200000</v>
      </c>
      <c r="DB44" s="62">
        <f t="shared" ref="DB44" si="462">CT44+CX44</f>
        <v>0</v>
      </c>
      <c r="DC44" s="62">
        <f t="shared" ref="DC44" si="463">CU44+CY44</f>
        <v>200000</v>
      </c>
      <c r="DD44" s="62">
        <f t="shared" ref="DD44" si="464">CV44+CZ44</f>
        <v>0</v>
      </c>
      <c r="DE44" s="58"/>
      <c r="DF44" s="62"/>
      <c r="DG44" s="62">
        <f>DE44</f>
        <v>0</v>
      </c>
      <c r="DH44" s="58"/>
      <c r="DI44" s="58">
        <f t="shared" ref="DI44" si="465">DA44+DE44</f>
        <v>200000</v>
      </c>
      <c r="DJ44" s="62">
        <f t="shared" ref="DJ44" si="466">DB44+DF44</f>
        <v>0</v>
      </c>
      <c r="DK44" s="62">
        <f t="shared" ref="DK44" si="467">DC44+DG44</f>
        <v>200000</v>
      </c>
      <c r="DL44" s="62">
        <f t="shared" ref="DL44" si="468">DD44+DH44</f>
        <v>0</v>
      </c>
      <c r="DM44" s="58"/>
      <c r="DN44" s="62"/>
      <c r="DO44" s="62">
        <f>DM44</f>
        <v>0</v>
      </c>
      <c r="DP44" s="58"/>
      <c r="DQ44" s="58">
        <f t="shared" ref="DQ44" si="469">DI44+DM44</f>
        <v>200000</v>
      </c>
      <c r="DR44" s="62">
        <f t="shared" ref="DR44" si="470">DJ44+DN44</f>
        <v>0</v>
      </c>
      <c r="DS44" s="62">
        <f t="shared" ref="DS44" si="471">DK44+DO44</f>
        <v>200000</v>
      </c>
      <c r="DT44" s="62">
        <f t="shared" ref="DT44" si="472">DL44+DP44</f>
        <v>0</v>
      </c>
    </row>
    <row r="45" spans="1:124" ht="32.25" customHeight="1" x14ac:dyDescent="0.25">
      <c r="A45" s="15" t="s">
        <v>363</v>
      </c>
      <c r="B45" s="15"/>
      <c r="C45" s="15"/>
      <c r="D45" s="15"/>
      <c r="E45" s="4">
        <v>851</v>
      </c>
      <c r="F45" s="3" t="s">
        <v>11</v>
      </c>
      <c r="G45" s="3" t="s">
        <v>13</v>
      </c>
      <c r="H45" s="176" t="s">
        <v>406</v>
      </c>
      <c r="I45" s="3"/>
      <c r="J45" s="21">
        <f t="shared" si="457"/>
        <v>100000</v>
      </c>
      <c r="K45" s="21">
        <f t="shared" si="457"/>
        <v>0</v>
      </c>
      <c r="L45" s="21">
        <f t="shared" si="457"/>
        <v>100000</v>
      </c>
      <c r="M45" s="21">
        <f t="shared" si="457"/>
        <v>0</v>
      </c>
      <c r="N45" s="21">
        <f t="shared" si="457"/>
        <v>0</v>
      </c>
      <c r="O45" s="21">
        <f t="shared" si="457"/>
        <v>0</v>
      </c>
      <c r="P45" s="21">
        <f t="shared" si="457"/>
        <v>0</v>
      </c>
      <c r="Q45" s="21">
        <f t="shared" si="457"/>
        <v>0</v>
      </c>
      <c r="R45" s="21">
        <f t="shared" si="457"/>
        <v>0</v>
      </c>
      <c r="S45" s="21">
        <f t="shared" si="457"/>
        <v>0</v>
      </c>
      <c r="T45" s="21">
        <f t="shared" si="457"/>
        <v>0</v>
      </c>
      <c r="U45" s="21">
        <f t="shared" si="457"/>
        <v>0</v>
      </c>
      <c r="V45" s="21">
        <f t="shared" si="334"/>
        <v>0</v>
      </c>
      <c r="W45" s="21">
        <f t="shared" si="335"/>
        <v>0</v>
      </c>
      <c r="X45" s="21">
        <f t="shared" si="336"/>
        <v>0</v>
      </c>
      <c r="Y45" s="21">
        <f t="shared" si="457"/>
        <v>0</v>
      </c>
      <c r="Z45" s="278">
        <f t="shared" si="374"/>
        <v>100</v>
      </c>
      <c r="AA45" s="21">
        <f t="shared" si="458"/>
        <v>0</v>
      </c>
      <c r="AB45" s="21">
        <f t="shared" si="458"/>
        <v>100000</v>
      </c>
      <c r="AC45" s="21">
        <f t="shared" si="458"/>
        <v>0</v>
      </c>
      <c r="AD45" s="21">
        <f t="shared" si="458"/>
        <v>100000</v>
      </c>
      <c r="AE45" s="21">
        <f t="shared" si="458"/>
        <v>0</v>
      </c>
      <c r="AF45" s="21">
        <f t="shared" si="458"/>
        <v>0</v>
      </c>
      <c r="AG45" s="21">
        <f t="shared" si="458"/>
        <v>0</v>
      </c>
      <c r="AH45" s="21">
        <f t="shared" si="458"/>
        <v>0</v>
      </c>
      <c r="AI45" s="21">
        <f t="shared" si="458"/>
        <v>0</v>
      </c>
      <c r="AJ45" s="21">
        <f t="shared" si="376"/>
        <v>100000</v>
      </c>
      <c r="AK45" s="21">
        <f t="shared" si="377"/>
        <v>0</v>
      </c>
      <c r="AL45" s="21">
        <f t="shared" si="378"/>
        <v>100000</v>
      </c>
      <c r="AM45" s="21">
        <f t="shared" si="379"/>
        <v>0</v>
      </c>
      <c r="AN45" s="215">
        <f t="shared" si="458"/>
        <v>0</v>
      </c>
      <c r="AO45" s="21">
        <f t="shared" si="458"/>
        <v>0</v>
      </c>
      <c r="AP45" s="21">
        <f t="shared" si="458"/>
        <v>0</v>
      </c>
      <c r="AQ45" s="21">
        <f t="shared" si="458"/>
        <v>0</v>
      </c>
      <c r="AR45" s="21">
        <f t="shared" si="430"/>
        <v>100000</v>
      </c>
      <c r="AS45" s="21">
        <f t="shared" si="431"/>
        <v>0</v>
      </c>
      <c r="AT45" s="21">
        <f t="shared" si="432"/>
        <v>100000</v>
      </c>
      <c r="AU45" s="21">
        <f t="shared" si="433"/>
        <v>0</v>
      </c>
      <c r="AV45" s="195">
        <f t="shared" si="15"/>
        <v>0</v>
      </c>
      <c r="AW45" s="21">
        <f t="shared" si="458"/>
        <v>0</v>
      </c>
      <c r="AX45" s="21">
        <f t="shared" si="458"/>
        <v>0</v>
      </c>
      <c r="AY45" s="21">
        <f t="shared" si="458"/>
        <v>0</v>
      </c>
      <c r="AZ45" s="21">
        <f t="shared" si="458"/>
        <v>0</v>
      </c>
      <c r="BA45" s="21">
        <f t="shared" si="458"/>
        <v>0</v>
      </c>
      <c r="BB45" s="21">
        <f t="shared" si="458"/>
        <v>0</v>
      </c>
      <c r="BC45" s="21">
        <f t="shared" si="458"/>
        <v>0</v>
      </c>
      <c r="BD45" s="21">
        <f t="shared" si="458"/>
        <v>0</v>
      </c>
      <c r="BE45" s="21">
        <f t="shared" si="384"/>
        <v>0</v>
      </c>
      <c r="BF45" s="21">
        <f t="shared" si="341"/>
        <v>0</v>
      </c>
      <c r="BG45" s="21">
        <f t="shared" si="342"/>
        <v>0</v>
      </c>
      <c r="BH45" s="21">
        <f t="shared" si="343"/>
        <v>0</v>
      </c>
      <c r="BI45" s="21">
        <f t="shared" si="458"/>
        <v>0</v>
      </c>
      <c r="BJ45" s="21">
        <f t="shared" si="458"/>
        <v>0</v>
      </c>
      <c r="BK45" s="21">
        <f t="shared" si="458"/>
        <v>0</v>
      </c>
      <c r="BL45" s="21">
        <f t="shared" si="458"/>
        <v>0</v>
      </c>
      <c r="BM45" s="21">
        <f t="shared" si="436"/>
        <v>0</v>
      </c>
      <c r="BN45" s="21">
        <f t="shared" si="437"/>
        <v>0</v>
      </c>
      <c r="BO45" s="21">
        <f t="shared" si="438"/>
        <v>0</v>
      </c>
      <c r="BP45" s="21">
        <f t="shared" si="439"/>
        <v>0</v>
      </c>
      <c r="BQ45" s="201">
        <f t="shared" si="4"/>
        <v>0</v>
      </c>
      <c r="BR45" s="21">
        <f t="shared" si="458"/>
        <v>0</v>
      </c>
      <c r="BS45" s="21">
        <f t="shared" si="458"/>
        <v>0</v>
      </c>
      <c r="BT45" s="21">
        <f t="shared" si="458"/>
        <v>0</v>
      </c>
      <c r="BU45" s="21">
        <f t="shared" si="458"/>
        <v>0</v>
      </c>
      <c r="BV45" s="21">
        <f t="shared" si="459"/>
        <v>0</v>
      </c>
      <c r="BW45" s="21">
        <f t="shared" si="459"/>
        <v>0</v>
      </c>
      <c r="BX45" s="21">
        <f t="shared" si="459"/>
        <v>0</v>
      </c>
      <c r="BY45" s="21">
        <f t="shared" si="459"/>
        <v>0</v>
      </c>
      <c r="BZ45" s="21">
        <f t="shared" si="389"/>
        <v>0</v>
      </c>
      <c r="CA45" s="62">
        <f t="shared" si="347"/>
        <v>0</v>
      </c>
      <c r="CB45" s="62">
        <f t="shared" si="348"/>
        <v>0</v>
      </c>
      <c r="CC45" s="62">
        <f t="shared" si="349"/>
        <v>0</v>
      </c>
      <c r="CD45" s="21">
        <f t="shared" si="460"/>
        <v>0</v>
      </c>
      <c r="CE45" s="21">
        <f t="shared" si="460"/>
        <v>0</v>
      </c>
      <c r="CF45" s="21">
        <f t="shared" si="460"/>
        <v>0</v>
      </c>
      <c r="CG45" s="21">
        <f t="shared" si="460"/>
        <v>0</v>
      </c>
      <c r="CH45" s="21">
        <f t="shared" si="441"/>
        <v>0</v>
      </c>
      <c r="CI45" s="62">
        <f t="shared" si="442"/>
        <v>0</v>
      </c>
      <c r="CJ45" s="62">
        <f t="shared" si="443"/>
        <v>0</v>
      </c>
      <c r="CK45" s="62">
        <f t="shared" si="444"/>
        <v>0</v>
      </c>
      <c r="CL45" s="194"/>
      <c r="CM45" s="62"/>
      <c r="CN45" s="62"/>
      <c r="CO45" s="62"/>
      <c r="CP45" s="62"/>
      <c r="CQ45" s="94">
        <f t="shared" si="6"/>
        <v>0</v>
      </c>
      <c r="CR45" s="94"/>
      <c r="CS45" s="58"/>
      <c r="CT45" s="58"/>
      <c r="CU45" s="58"/>
      <c r="CV45" s="58"/>
      <c r="CW45" s="58"/>
      <c r="CX45" s="62"/>
      <c r="CY45" s="62"/>
      <c r="CZ45" s="58"/>
      <c r="DA45" s="58"/>
      <c r="DB45" s="62"/>
      <c r="DC45" s="62"/>
      <c r="DD45" s="62"/>
      <c r="DE45" s="58"/>
      <c r="DF45" s="62"/>
      <c r="DG45" s="62"/>
      <c r="DH45" s="58"/>
      <c r="DI45" s="58"/>
      <c r="DJ45" s="62"/>
      <c r="DK45" s="62"/>
      <c r="DL45" s="62"/>
      <c r="DM45" s="58"/>
      <c r="DN45" s="62"/>
      <c r="DO45" s="62"/>
      <c r="DP45" s="58"/>
      <c r="DQ45" s="58"/>
      <c r="DR45" s="62"/>
      <c r="DS45" s="62"/>
      <c r="DT45" s="62"/>
    </row>
    <row r="46" spans="1:124" ht="32.25" customHeight="1" x14ac:dyDescent="0.25">
      <c r="A46" s="87" t="s">
        <v>20</v>
      </c>
      <c r="B46" s="156"/>
      <c r="C46" s="156"/>
      <c r="D46" s="156"/>
      <c r="E46" s="4">
        <v>851</v>
      </c>
      <c r="F46" s="3" t="s">
        <v>11</v>
      </c>
      <c r="G46" s="3" t="s">
        <v>13</v>
      </c>
      <c r="H46" s="176" t="s">
        <v>406</v>
      </c>
      <c r="I46" s="3" t="s">
        <v>21</v>
      </c>
      <c r="J46" s="21">
        <f t="shared" si="457"/>
        <v>100000</v>
      </c>
      <c r="K46" s="21">
        <f t="shared" si="457"/>
        <v>0</v>
      </c>
      <c r="L46" s="21">
        <f t="shared" si="457"/>
        <v>100000</v>
      </c>
      <c r="M46" s="21">
        <f t="shared" si="457"/>
        <v>0</v>
      </c>
      <c r="N46" s="21">
        <f t="shared" si="457"/>
        <v>0</v>
      </c>
      <c r="O46" s="21">
        <f t="shared" si="457"/>
        <v>0</v>
      </c>
      <c r="P46" s="21">
        <f t="shared" si="457"/>
        <v>0</v>
      </c>
      <c r="Q46" s="21">
        <f t="shared" si="457"/>
        <v>0</v>
      </c>
      <c r="R46" s="21">
        <f t="shared" si="457"/>
        <v>0</v>
      </c>
      <c r="S46" s="21">
        <f t="shared" si="457"/>
        <v>0</v>
      </c>
      <c r="T46" s="21">
        <f t="shared" si="457"/>
        <v>0</v>
      </c>
      <c r="U46" s="21">
        <f t="shared" si="457"/>
        <v>0</v>
      </c>
      <c r="V46" s="21">
        <f t="shared" si="334"/>
        <v>0</v>
      </c>
      <c r="W46" s="21">
        <f t="shared" si="335"/>
        <v>0</v>
      </c>
      <c r="X46" s="21">
        <f t="shared" si="336"/>
        <v>0</v>
      </c>
      <c r="Y46" s="21">
        <f t="shared" si="457"/>
        <v>0</v>
      </c>
      <c r="Z46" s="276">
        <f t="shared" si="374"/>
        <v>100</v>
      </c>
      <c r="AA46" s="21">
        <f t="shared" si="458"/>
        <v>0</v>
      </c>
      <c r="AB46" s="21">
        <f t="shared" si="458"/>
        <v>100000</v>
      </c>
      <c r="AC46" s="21">
        <f t="shared" si="458"/>
        <v>0</v>
      </c>
      <c r="AD46" s="21">
        <f t="shared" si="458"/>
        <v>100000</v>
      </c>
      <c r="AE46" s="21">
        <f t="shared" si="458"/>
        <v>0</v>
      </c>
      <c r="AF46" s="21">
        <f t="shared" si="458"/>
        <v>0</v>
      </c>
      <c r="AG46" s="21">
        <f t="shared" si="458"/>
        <v>0</v>
      </c>
      <c r="AH46" s="21">
        <f t="shared" si="458"/>
        <v>0</v>
      </c>
      <c r="AI46" s="21">
        <f t="shared" si="458"/>
        <v>0</v>
      </c>
      <c r="AJ46" s="21">
        <f t="shared" si="376"/>
        <v>100000</v>
      </c>
      <c r="AK46" s="21">
        <f t="shared" si="377"/>
        <v>0</v>
      </c>
      <c r="AL46" s="21">
        <f t="shared" si="378"/>
        <v>100000</v>
      </c>
      <c r="AM46" s="21">
        <f t="shared" si="379"/>
        <v>0</v>
      </c>
      <c r="AN46" s="215">
        <f t="shared" si="458"/>
        <v>0</v>
      </c>
      <c r="AO46" s="21">
        <f t="shared" si="458"/>
        <v>0</v>
      </c>
      <c r="AP46" s="21">
        <f t="shared" si="458"/>
        <v>0</v>
      </c>
      <c r="AQ46" s="21">
        <f t="shared" si="458"/>
        <v>0</v>
      </c>
      <c r="AR46" s="21">
        <f t="shared" si="430"/>
        <v>100000</v>
      </c>
      <c r="AS46" s="21">
        <f t="shared" si="431"/>
        <v>0</v>
      </c>
      <c r="AT46" s="21">
        <f t="shared" si="432"/>
        <v>100000</v>
      </c>
      <c r="AU46" s="21">
        <f t="shared" si="433"/>
        <v>0</v>
      </c>
      <c r="AV46" s="195">
        <f t="shared" si="15"/>
        <v>0</v>
      </c>
      <c r="AW46" s="21">
        <f t="shared" si="458"/>
        <v>0</v>
      </c>
      <c r="AX46" s="21">
        <f t="shared" si="458"/>
        <v>0</v>
      </c>
      <c r="AY46" s="21">
        <f t="shared" si="458"/>
        <v>0</v>
      </c>
      <c r="AZ46" s="21">
        <f t="shared" si="458"/>
        <v>0</v>
      </c>
      <c r="BA46" s="21">
        <f t="shared" si="458"/>
        <v>0</v>
      </c>
      <c r="BB46" s="21">
        <f t="shared" si="458"/>
        <v>0</v>
      </c>
      <c r="BC46" s="21">
        <f t="shared" si="458"/>
        <v>0</v>
      </c>
      <c r="BD46" s="21">
        <f t="shared" si="458"/>
        <v>0</v>
      </c>
      <c r="BE46" s="21">
        <f t="shared" si="384"/>
        <v>0</v>
      </c>
      <c r="BF46" s="21">
        <f t="shared" si="341"/>
        <v>0</v>
      </c>
      <c r="BG46" s="21">
        <f t="shared" si="342"/>
        <v>0</v>
      </c>
      <c r="BH46" s="21">
        <f t="shared" si="343"/>
        <v>0</v>
      </c>
      <c r="BI46" s="21">
        <f t="shared" si="458"/>
        <v>0</v>
      </c>
      <c r="BJ46" s="21">
        <f t="shared" si="458"/>
        <v>0</v>
      </c>
      <c r="BK46" s="21">
        <f t="shared" si="458"/>
        <v>0</v>
      </c>
      <c r="BL46" s="21">
        <f t="shared" si="458"/>
        <v>0</v>
      </c>
      <c r="BM46" s="21">
        <f t="shared" si="436"/>
        <v>0</v>
      </c>
      <c r="BN46" s="21">
        <f t="shared" si="437"/>
        <v>0</v>
      </c>
      <c r="BO46" s="21">
        <f t="shared" si="438"/>
        <v>0</v>
      </c>
      <c r="BP46" s="21">
        <f t="shared" si="439"/>
        <v>0</v>
      </c>
      <c r="BQ46" s="201">
        <f t="shared" si="4"/>
        <v>0</v>
      </c>
      <c r="BR46" s="21">
        <f t="shared" si="458"/>
        <v>0</v>
      </c>
      <c r="BS46" s="21">
        <f t="shared" si="458"/>
        <v>0</v>
      </c>
      <c r="BT46" s="21">
        <f t="shared" si="458"/>
        <v>0</v>
      </c>
      <c r="BU46" s="21">
        <f t="shared" si="458"/>
        <v>0</v>
      </c>
      <c r="BV46" s="21">
        <f t="shared" si="459"/>
        <v>0</v>
      </c>
      <c r="BW46" s="21">
        <f t="shared" si="459"/>
        <v>0</v>
      </c>
      <c r="BX46" s="21">
        <f t="shared" si="459"/>
        <v>0</v>
      </c>
      <c r="BY46" s="21">
        <f t="shared" si="459"/>
        <v>0</v>
      </c>
      <c r="BZ46" s="21">
        <f t="shared" si="389"/>
        <v>0</v>
      </c>
      <c r="CA46" s="62">
        <f t="shared" si="347"/>
        <v>0</v>
      </c>
      <c r="CB46" s="62">
        <f t="shared" si="348"/>
        <v>0</v>
      </c>
      <c r="CC46" s="62">
        <f t="shared" si="349"/>
        <v>0</v>
      </c>
      <c r="CD46" s="21">
        <f t="shared" si="460"/>
        <v>0</v>
      </c>
      <c r="CE46" s="21">
        <f t="shared" si="460"/>
        <v>0</v>
      </c>
      <c r="CF46" s="21">
        <f t="shared" si="460"/>
        <v>0</v>
      </c>
      <c r="CG46" s="21">
        <f t="shared" si="460"/>
        <v>0</v>
      </c>
      <c r="CH46" s="21">
        <f t="shared" si="441"/>
        <v>0</v>
      </c>
      <c r="CI46" s="62">
        <f t="shared" si="442"/>
        <v>0</v>
      </c>
      <c r="CJ46" s="62">
        <f t="shared" si="443"/>
        <v>0</v>
      </c>
      <c r="CK46" s="62">
        <f t="shared" si="444"/>
        <v>0</v>
      </c>
      <c r="CL46" s="194"/>
      <c r="CM46" s="62"/>
      <c r="CN46" s="62"/>
      <c r="CO46" s="62"/>
      <c r="CP46" s="62"/>
      <c r="CQ46" s="94">
        <f t="shared" si="6"/>
        <v>0</v>
      </c>
      <c r="CR46" s="94"/>
      <c r="CS46" s="58"/>
      <c r="CT46" s="58"/>
      <c r="CU46" s="58"/>
      <c r="CV46" s="58"/>
      <c r="CW46" s="58"/>
      <c r="CX46" s="62"/>
      <c r="CY46" s="62"/>
      <c r="CZ46" s="58"/>
      <c r="DA46" s="58"/>
      <c r="DB46" s="62"/>
      <c r="DC46" s="62"/>
      <c r="DD46" s="62"/>
      <c r="DE46" s="58"/>
      <c r="DF46" s="62"/>
      <c r="DG46" s="62"/>
      <c r="DH46" s="58"/>
      <c r="DI46" s="58"/>
      <c r="DJ46" s="62"/>
      <c r="DK46" s="62"/>
      <c r="DL46" s="62"/>
      <c r="DM46" s="58"/>
      <c r="DN46" s="62"/>
      <c r="DO46" s="62"/>
      <c r="DP46" s="58"/>
      <c r="DQ46" s="58"/>
      <c r="DR46" s="62"/>
      <c r="DS46" s="62"/>
      <c r="DT46" s="62"/>
    </row>
    <row r="47" spans="1:124" ht="32.25" customHeight="1" x14ac:dyDescent="0.25">
      <c r="A47" s="87" t="s">
        <v>9</v>
      </c>
      <c r="B47" s="156"/>
      <c r="C47" s="156"/>
      <c r="D47" s="156"/>
      <c r="E47" s="4">
        <v>851</v>
      </c>
      <c r="F47" s="3" t="s">
        <v>11</v>
      </c>
      <c r="G47" s="3" t="s">
        <v>13</v>
      </c>
      <c r="H47" s="176" t="s">
        <v>406</v>
      </c>
      <c r="I47" s="3" t="s">
        <v>22</v>
      </c>
      <c r="J47" s="21">
        <v>100000</v>
      </c>
      <c r="K47" s="21"/>
      <c r="L47" s="21">
        <f>J47</f>
        <v>100000</v>
      </c>
      <c r="M47" s="21"/>
      <c r="N47" s="21"/>
      <c r="O47" s="21"/>
      <c r="P47" s="21">
        <f>N47</f>
        <v>0</v>
      </c>
      <c r="Q47" s="21"/>
      <c r="R47" s="21"/>
      <c r="S47" s="21"/>
      <c r="T47" s="21">
        <f>R47</f>
        <v>0</v>
      </c>
      <c r="U47" s="21"/>
      <c r="V47" s="21">
        <f t="shared" si="334"/>
        <v>0</v>
      </c>
      <c r="W47" s="21">
        <f t="shared" si="335"/>
        <v>0</v>
      </c>
      <c r="X47" s="21">
        <f t="shared" si="336"/>
        <v>0</v>
      </c>
      <c r="Y47" s="21"/>
      <c r="Z47" s="276">
        <f t="shared" si="374"/>
        <v>100</v>
      </c>
      <c r="AA47" s="21"/>
      <c r="AB47" s="21">
        <v>100000</v>
      </c>
      <c r="AC47" s="21"/>
      <c r="AD47" s="21">
        <f>AB47</f>
        <v>100000</v>
      </c>
      <c r="AE47" s="21"/>
      <c r="AF47" s="21"/>
      <c r="AG47" s="21"/>
      <c r="AH47" s="21">
        <f>AF47</f>
        <v>0</v>
      </c>
      <c r="AI47" s="21"/>
      <c r="AJ47" s="21">
        <f t="shared" si="376"/>
        <v>100000</v>
      </c>
      <c r="AK47" s="21">
        <f t="shared" si="377"/>
        <v>0</v>
      </c>
      <c r="AL47" s="21">
        <f t="shared" si="378"/>
        <v>100000</v>
      </c>
      <c r="AM47" s="21">
        <f t="shared" si="379"/>
        <v>0</v>
      </c>
      <c r="AN47" s="215"/>
      <c r="AO47" s="21"/>
      <c r="AP47" s="21">
        <f>AN47</f>
        <v>0</v>
      </c>
      <c r="AQ47" s="21"/>
      <c r="AR47" s="21">
        <f t="shared" si="430"/>
        <v>100000</v>
      </c>
      <c r="AS47" s="21">
        <f t="shared" si="431"/>
        <v>0</v>
      </c>
      <c r="AT47" s="21">
        <f t="shared" si="432"/>
        <v>100000</v>
      </c>
      <c r="AU47" s="21">
        <f t="shared" si="433"/>
        <v>0</v>
      </c>
      <c r="AV47" s="195">
        <f t="shared" si="15"/>
        <v>0</v>
      </c>
      <c r="AW47" s="21"/>
      <c r="AX47" s="21"/>
      <c r="AY47" s="21">
        <f>AW47</f>
        <v>0</v>
      </c>
      <c r="AZ47" s="21"/>
      <c r="BA47" s="21"/>
      <c r="BB47" s="21"/>
      <c r="BC47" s="21">
        <f>BA47</f>
        <v>0</v>
      </c>
      <c r="BD47" s="21"/>
      <c r="BE47" s="21">
        <f t="shared" si="384"/>
        <v>0</v>
      </c>
      <c r="BF47" s="21">
        <f t="shared" si="341"/>
        <v>0</v>
      </c>
      <c r="BG47" s="21">
        <f t="shared" si="342"/>
        <v>0</v>
      </c>
      <c r="BH47" s="21">
        <f t="shared" si="343"/>
        <v>0</v>
      </c>
      <c r="BI47" s="21"/>
      <c r="BJ47" s="21"/>
      <c r="BK47" s="21">
        <f>BI47</f>
        <v>0</v>
      </c>
      <c r="BL47" s="21"/>
      <c r="BM47" s="21">
        <f t="shared" si="436"/>
        <v>0</v>
      </c>
      <c r="BN47" s="21">
        <f t="shared" si="437"/>
        <v>0</v>
      </c>
      <c r="BO47" s="21">
        <f t="shared" si="438"/>
        <v>0</v>
      </c>
      <c r="BP47" s="21">
        <f t="shared" si="439"/>
        <v>0</v>
      </c>
      <c r="BQ47" s="201">
        <f t="shared" si="4"/>
        <v>0</v>
      </c>
      <c r="BR47" s="21"/>
      <c r="BS47" s="21"/>
      <c r="BT47" s="21">
        <f>BR47</f>
        <v>0</v>
      </c>
      <c r="BU47" s="21"/>
      <c r="BV47" s="21"/>
      <c r="BW47" s="21"/>
      <c r="BX47" s="21">
        <f>BV47</f>
        <v>0</v>
      </c>
      <c r="BY47" s="21"/>
      <c r="BZ47" s="21">
        <f t="shared" si="389"/>
        <v>0</v>
      </c>
      <c r="CA47" s="62">
        <f t="shared" si="347"/>
        <v>0</v>
      </c>
      <c r="CB47" s="62">
        <f t="shared" si="348"/>
        <v>0</v>
      </c>
      <c r="CC47" s="62">
        <f t="shared" si="349"/>
        <v>0</v>
      </c>
      <c r="CD47" s="21"/>
      <c r="CE47" s="21"/>
      <c r="CF47" s="21">
        <f>CD47</f>
        <v>0</v>
      </c>
      <c r="CG47" s="21"/>
      <c r="CH47" s="21">
        <f t="shared" si="441"/>
        <v>0</v>
      </c>
      <c r="CI47" s="62">
        <f t="shared" si="442"/>
        <v>0</v>
      </c>
      <c r="CJ47" s="62">
        <f t="shared" si="443"/>
        <v>0</v>
      </c>
      <c r="CK47" s="62">
        <f t="shared" si="444"/>
        <v>0</v>
      </c>
      <c r="CL47" s="194"/>
      <c r="CM47" s="62"/>
      <c r="CN47" s="62"/>
      <c r="CO47" s="62"/>
      <c r="CP47" s="62"/>
      <c r="CQ47" s="94">
        <f t="shared" si="6"/>
        <v>0</v>
      </c>
      <c r="CR47" s="94"/>
      <c r="CS47" s="58"/>
      <c r="CT47" s="58"/>
      <c r="CU47" s="58"/>
      <c r="CV47" s="58"/>
      <c r="CW47" s="58"/>
      <c r="CX47" s="62"/>
      <c r="CY47" s="62"/>
      <c r="CZ47" s="58"/>
      <c r="DA47" s="58"/>
      <c r="DB47" s="62"/>
      <c r="DC47" s="62"/>
      <c r="DD47" s="62"/>
      <c r="DE47" s="58"/>
      <c r="DF47" s="62"/>
      <c r="DG47" s="62"/>
      <c r="DH47" s="58"/>
      <c r="DI47" s="58"/>
      <c r="DJ47" s="62"/>
      <c r="DK47" s="62"/>
      <c r="DL47" s="62"/>
      <c r="DM47" s="58"/>
      <c r="DN47" s="62"/>
      <c r="DO47" s="62"/>
      <c r="DP47" s="58"/>
      <c r="DQ47" s="58"/>
      <c r="DR47" s="62"/>
      <c r="DS47" s="62"/>
      <c r="DT47" s="62"/>
    </row>
    <row r="48" spans="1:124" ht="32.25" customHeight="1" x14ac:dyDescent="0.25">
      <c r="A48" s="87" t="s">
        <v>28</v>
      </c>
      <c r="B48" s="35"/>
      <c r="C48" s="156"/>
      <c r="D48" s="156"/>
      <c r="E48" s="4">
        <v>851</v>
      </c>
      <c r="F48" s="3" t="s">
        <v>11</v>
      </c>
      <c r="G48" s="3" t="s">
        <v>13</v>
      </c>
      <c r="H48" s="176" t="s">
        <v>407</v>
      </c>
      <c r="I48" s="3"/>
      <c r="J48" s="21">
        <f t="shared" ref="J48:Y49" si="473">J49</f>
        <v>65000</v>
      </c>
      <c r="K48" s="21">
        <f t="shared" si="473"/>
        <v>0</v>
      </c>
      <c r="L48" s="21">
        <f t="shared" si="473"/>
        <v>65000</v>
      </c>
      <c r="M48" s="21">
        <f t="shared" si="473"/>
        <v>0</v>
      </c>
      <c r="N48" s="21">
        <f t="shared" si="473"/>
        <v>0</v>
      </c>
      <c r="O48" s="21">
        <f t="shared" si="473"/>
        <v>0</v>
      </c>
      <c r="P48" s="21">
        <f t="shared" si="473"/>
        <v>0</v>
      </c>
      <c r="Q48" s="21">
        <f t="shared" si="473"/>
        <v>0</v>
      </c>
      <c r="R48" s="21">
        <f t="shared" si="473"/>
        <v>0</v>
      </c>
      <c r="S48" s="21">
        <f t="shared" si="473"/>
        <v>0</v>
      </c>
      <c r="T48" s="21">
        <f t="shared" si="473"/>
        <v>0</v>
      </c>
      <c r="U48" s="21">
        <f t="shared" si="473"/>
        <v>0</v>
      </c>
      <c r="V48" s="21">
        <f t="shared" si="334"/>
        <v>0</v>
      </c>
      <c r="W48" s="21">
        <f t="shared" si="335"/>
        <v>0</v>
      </c>
      <c r="X48" s="21">
        <f t="shared" si="336"/>
        <v>0</v>
      </c>
      <c r="Y48" s="21">
        <f t="shared" si="473"/>
        <v>0</v>
      </c>
      <c r="Z48" s="278">
        <f t="shared" si="374"/>
        <v>100</v>
      </c>
      <c r="AA48" s="21">
        <f t="shared" ref="AA48:BV49" si="474">AA49</f>
        <v>0</v>
      </c>
      <c r="AB48" s="21">
        <f t="shared" si="474"/>
        <v>65000</v>
      </c>
      <c r="AC48" s="21">
        <f t="shared" si="474"/>
        <v>0</v>
      </c>
      <c r="AD48" s="21">
        <f t="shared" si="474"/>
        <v>65000</v>
      </c>
      <c r="AE48" s="21">
        <f t="shared" si="474"/>
        <v>0</v>
      </c>
      <c r="AF48" s="21">
        <f t="shared" si="474"/>
        <v>0</v>
      </c>
      <c r="AG48" s="21">
        <f t="shared" si="474"/>
        <v>0</v>
      </c>
      <c r="AH48" s="21">
        <f t="shared" si="474"/>
        <v>0</v>
      </c>
      <c r="AI48" s="21">
        <f t="shared" si="474"/>
        <v>0</v>
      </c>
      <c r="AJ48" s="21">
        <f t="shared" si="376"/>
        <v>65000</v>
      </c>
      <c r="AK48" s="21">
        <f t="shared" si="377"/>
        <v>0</v>
      </c>
      <c r="AL48" s="21">
        <f t="shared" si="378"/>
        <v>65000</v>
      </c>
      <c r="AM48" s="21">
        <f t="shared" si="379"/>
        <v>0</v>
      </c>
      <c r="AN48" s="215">
        <f t="shared" si="474"/>
        <v>0</v>
      </c>
      <c r="AO48" s="21">
        <f t="shared" si="474"/>
        <v>0</v>
      </c>
      <c r="AP48" s="21">
        <f t="shared" si="474"/>
        <v>0</v>
      </c>
      <c r="AQ48" s="21">
        <f t="shared" si="474"/>
        <v>0</v>
      </c>
      <c r="AR48" s="21">
        <f t="shared" si="430"/>
        <v>65000</v>
      </c>
      <c r="AS48" s="21">
        <f t="shared" si="431"/>
        <v>0</v>
      </c>
      <c r="AT48" s="21">
        <f t="shared" si="432"/>
        <v>65000</v>
      </c>
      <c r="AU48" s="21">
        <f t="shared" si="433"/>
        <v>0</v>
      </c>
      <c r="AV48" s="195">
        <f t="shared" si="15"/>
        <v>0</v>
      </c>
      <c r="AW48" s="21">
        <f t="shared" si="474"/>
        <v>65000</v>
      </c>
      <c r="AX48" s="21">
        <f t="shared" si="474"/>
        <v>0</v>
      </c>
      <c r="AY48" s="21">
        <f t="shared" si="474"/>
        <v>65000</v>
      </c>
      <c r="AZ48" s="21">
        <f t="shared" si="474"/>
        <v>0</v>
      </c>
      <c r="BA48" s="21">
        <f t="shared" si="474"/>
        <v>0</v>
      </c>
      <c r="BB48" s="21">
        <f t="shared" si="474"/>
        <v>0</v>
      </c>
      <c r="BC48" s="21">
        <f t="shared" si="474"/>
        <v>0</v>
      </c>
      <c r="BD48" s="21">
        <f t="shared" si="474"/>
        <v>0</v>
      </c>
      <c r="BE48" s="21">
        <f t="shared" si="384"/>
        <v>65000</v>
      </c>
      <c r="BF48" s="21">
        <f t="shared" si="341"/>
        <v>0</v>
      </c>
      <c r="BG48" s="21">
        <f t="shared" si="342"/>
        <v>65000</v>
      </c>
      <c r="BH48" s="21">
        <f t="shared" si="343"/>
        <v>0</v>
      </c>
      <c r="BI48" s="21">
        <f t="shared" si="474"/>
        <v>0</v>
      </c>
      <c r="BJ48" s="21">
        <f t="shared" si="474"/>
        <v>0</v>
      </c>
      <c r="BK48" s="21">
        <f t="shared" si="474"/>
        <v>0</v>
      </c>
      <c r="BL48" s="21">
        <f t="shared" si="474"/>
        <v>0</v>
      </c>
      <c r="BM48" s="21">
        <f t="shared" si="436"/>
        <v>65000</v>
      </c>
      <c r="BN48" s="21">
        <f t="shared" si="437"/>
        <v>0</v>
      </c>
      <c r="BO48" s="21">
        <f t="shared" si="438"/>
        <v>65000</v>
      </c>
      <c r="BP48" s="21">
        <f t="shared" si="439"/>
        <v>0</v>
      </c>
      <c r="BQ48" s="201">
        <f t="shared" si="4"/>
        <v>0</v>
      </c>
      <c r="BR48" s="21">
        <f t="shared" si="474"/>
        <v>65000</v>
      </c>
      <c r="BS48" s="21">
        <f t="shared" si="474"/>
        <v>0</v>
      </c>
      <c r="BT48" s="21">
        <f t="shared" si="474"/>
        <v>65000</v>
      </c>
      <c r="BU48" s="21">
        <f t="shared" si="474"/>
        <v>0</v>
      </c>
      <c r="BV48" s="21">
        <f t="shared" si="474"/>
        <v>0</v>
      </c>
      <c r="BW48" s="21">
        <f t="shared" ref="BV48:BY49" si="475">BW49</f>
        <v>0</v>
      </c>
      <c r="BX48" s="21">
        <f t="shared" si="475"/>
        <v>0</v>
      </c>
      <c r="BY48" s="21">
        <f t="shared" si="475"/>
        <v>0</v>
      </c>
      <c r="BZ48" s="21">
        <f t="shared" si="389"/>
        <v>65000</v>
      </c>
      <c r="CA48" s="62">
        <f t="shared" si="347"/>
        <v>0</v>
      </c>
      <c r="CB48" s="62">
        <f t="shared" si="348"/>
        <v>65000</v>
      </c>
      <c r="CC48" s="62">
        <f t="shared" si="349"/>
        <v>0</v>
      </c>
      <c r="CD48" s="21">
        <f t="shared" ref="CD48:CG49" si="476">CD49</f>
        <v>0</v>
      </c>
      <c r="CE48" s="21">
        <f t="shared" si="476"/>
        <v>0</v>
      </c>
      <c r="CF48" s="21">
        <f t="shared" si="476"/>
        <v>0</v>
      </c>
      <c r="CG48" s="21">
        <f t="shared" si="476"/>
        <v>0</v>
      </c>
      <c r="CH48" s="21">
        <f t="shared" si="441"/>
        <v>65000</v>
      </c>
      <c r="CI48" s="62">
        <f t="shared" si="442"/>
        <v>0</v>
      </c>
      <c r="CJ48" s="62">
        <f t="shared" si="443"/>
        <v>65000</v>
      </c>
      <c r="CK48" s="62">
        <f t="shared" si="444"/>
        <v>0</v>
      </c>
      <c r="CL48" s="194"/>
      <c r="CM48" s="62"/>
      <c r="CN48" s="62"/>
      <c r="CO48" s="62"/>
      <c r="CP48" s="62"/>
      <c r="CQ48" s="94">
        <f t="shared" si="6"/>
        <v>0</v>
      </c>
      <c r="CR48" s="94"/>
      <c r="CS48" s="58">
        <f t="shared" ref="CS48:DT49" si="477">CS49</f>
        <v>65000</v>
      </c>
      <c r="CT48" s="58">
        <f t="shared" si="477"/>
        <v>0</v>
      </c>
      <c r="CU48" s="58">
        <f t="shared" si="477"/>
        <v>65000</v>
      </c>
      <c r="CV48" s="58">
        <f t="shared" si="477"/>
        <v>0</v>
      </c>
      <c r="CW48" s="58">
        <f t="shared" si="477"/>
        <v>0</v>
      </c>
      <c r="CX48" s="62">
        <f t="shared" si="477"/>
        <v>0</v>
      </c>
      <c r="CY48" s="62">
        <f t="shared" si="477"/>
        <v>0</v>
      </c>
      <c r="CZ48" s="58">
        <f t="shared" si="477"/>
        <v>0</v>
      </c>
      <c r="DA48" s="58">
        <f t="shared" si="477"/>
        <v>65000</v>
      </c>
      <c r="DB48" s="62">
        <f t="shared" si="477"/>
        <v>0</v>
      </c>
      <c r="DC48" s="62">
        <f t="shared" si="477"/>
        <v>65000</v>
      </c>
      <c r="DD48" s="62">
        <f t="shared" si="477"/>
        <v>0</v>
      </c>
      <c r="DE48" s="58">
        <f t="shared" si="477"/>
        <v>0</v>
      </c>
      <c r="DF48" s="62">
        <f t="shared" si="477"/>
        <v>0</v>
      </c>
      <c r="DG48" s="62">
        <f t="shared" si="477"/>
        <v>0</v>
      </c>
      <c r="DH48" s="58">
        <f t="shared" si="477"/>
        <v>0</v>
      </c>
      <c r="DI48" s="58">
        <f t="shared" si="477"/>
        <v>65000</v>
      </c>
      <c r="DJ48" s="62">
        <f t="shared" si="477"/>
        <v>0</v>
      </c>
      <c r="DK48" s="62">
        <f t="shared" si="477"/>
        <v>65000</v>
      </c>
      <c r="DL48" s="62">
        <f t="shared" si="477"/>
        <v>0</v>
      </c>
      <c r="DM48" s="58">
        <f t="shared" si="477"/>
        <v>0</v>
      </c>
      <c r="DN48" s="62">
        <f t="shared" si="477"/>
        <v>0</v>
      </c>
      <c r="DO48" s="62">
        <f t="shared" si="477"/>
        <v>0</v>
      </c>
      <c r="DP48" s="58">
        <f t="shared" si="477"/>
        <v>0</v>
      </c>
      <c r="DQ48" s="58">
        <f t="shared" si="477"/>
        <v>65000</v>
      </c>
      <c r="DR48" s="62">
        <f t="shared" si="477"/>
        <v>0</v>
      </c>
      <c r="DS48" s="62">
        <f t="shared" si="477"/>
        <v>65000</v>
      </c>
      <c r="DT48" s="62">
        <f t="shared" si="477"/>
        <v>0</v>
      </c>
    </row>
    <row r="49" spans="1:124" ht="32.25" customHeight="1" x14ac:dyDescent="0.25">
      <c r="A49" s="87" t="s">
        <v>23</v>
      </c>
      <c r="B49" s="156"/>
      <c r="C49" s="156"/>
      <c r="D49" s="156"/>
      <c r="E49" s="4">
        <v>851</v>
      </c>
      <c r="F49" s="3" t="s">
        <v>11</v>
      </c>
      <c r="G49" s="3" t="s">
        <v>13</v>
      </c>
      <c r="H49" s="176" t="s">
        <v>407</v>
      </c>
      <c r="I49" s="3" t="s">
        <v>24</v>
      </c>
      <c r="J49" s="21">
        <f t="shared" si="473"/>
        <v>65000</v>
      </c>
      <c r="K49" s="21">
        <f t="shared" si="473"/>
        <v>0</v>
      </c>
      <c r="L49" s="21">
        <f t="shared" si="473"/>
        <v>65000</v>
      </c>
      <c r="M49" s="21">
        <f t="shared" si="473"/>
        <v>0</v>
      </c>
      <c r="N49" s="21">
        <f t="shared" si="473"/>
        <v>0</v>
      </c>
      <c r="O49" s="21">
        <f t="shared" si="473"/>
        <v>0</v>
      </c>
      <c r="P49" s="21">
        <f t="shared" si="473"/>
        <v>0</v>
      </c>
      <c r="Q49" s="21">
        <f t="shared" si="473"/>
        <v>0</v>
      </c>
      <c r="R49" s="21">
        <f t="shared" si="473"/>
        <v>0</v>
      </c>
      <c r="S49" s="21">
        <f t="shared" si="473"/>
        <v>0</v>
      </c>
      <c r="T49" s="21">
        <f t="shared" si="473"/>
        <v>0</v>
      </c>
      <c r="U49" s="21">
        <f t="shared" si="473"/>
        <v>0</v>
      </c>
      <c r="V49" s="21">
        <f t="shared" si="334"/>
        <v>0</v>
      </c>
      <c r="W49" s="21">
        <f t="shared" si="335"/>
        <v>0</v>
      </c>
      <c r="X49" s="21">
        <f t="shared" si="336"/>
        <v>0</v>
      </c>
      <c r="Y49" s="21">
        <f t="shared" si="473"/>
        <v>0</v>
      </c>
      <c r="Z49" s="276">
        <f t="shared" si="374"/>
        <v>100</v>
      </c>
      <c r="AA49" s="21">
        <f t="shared" si="474"/>
        <v>0</v>
      </c>
      <c r="AB49" s="21">
        <f t="shared" si="474"/>
        <v>65000</v>
      </c>
      <c r="AC49" s="21">
        <f t="shared" si="474"/>
        <v>0</v>
      </c>
      <c r="AD49" s="21">
        <f t="shared" si="474"/>
        <v>65000</v>
      </c>
      <c r="AE49" s="21">
        <f t="shared" si="474"/>
        <v>0</v>
      </c>
      <c r="AF49" s="21">
        <f t="shared" si="474"/>
        <v>0</v>
      </c>
      <c r="AG49" s="21">
        <f t="shared" si="474"/>
        <v>0</v>
      </c>
      <c r="AH49" s="21">
        <f t="shared" si="474"/>
        <v>0</v>
      </c>
      <c r="AI49" s="21">
        <f t="shared" si="474"/>
        <v>0</v>
      </c>
      <c r="AJ49" s="21">
        <f t="shared" si="376"/>
        <v>65000</v>
      </c>
      <c r="AK49" s="21">
        <f t="shared" si="377"/>
        <v>0</v>
      </c>
      <c r="AL49" s="21">
        <f t="shared" si="378"/>
        <v>65000</v>
      </c>
      <c r="AM49" s="21">
        <f t="shared" si="379"/>
        <v>0</v>
      </c>
      <c r="AN49" s="215">
        <f t="shared" si="474"/>
        <v>0</v>
      </c>
      <c r="AO49" s="21">
        <f t="shared" si="474"/>
        <v>0</v>
      </c>
      <c r="AP49" s="21">
        <f t="shared" si="474"/>
        <v>0</v>
      </c>
      <c r="AQ49" s="21">
        <f t="shared" si="474"/>
        <v>0</v>
      </c>
      <c r="AR49" s="21">
        <f t="shared" si="430"/>
        <v>65000</v>
      </c>
      <c r="AS49" s="21">
        <f t="shared" si="431"/>
        <v>0</v>
      </c>
      <c r="AT49" s="21">
        <f t="shared" si="432"/>
        <v>65000</v>
      </c>
      <c r="AU49" s="21">
        <f t="shared" si="433"/>
        <v>0</v>
      </c>
      <c r="AV49" s="195">
        <f t="shared" si="15"/>
        <v>0</v>
      </c>
      <c r="AW49" s="21">
        <f t="shared" si="474"/>
        <v>65000</v>
      </c>
      <c r="AX49" s="21">
        <f t="shared" si="474"/>
        <v>0</v>
      </c>
      <c r="AY49" s="21">
        <f t="shared" si="474"/>
        <v>65000</v>
      </c>
      <c r="AZ49" s="21">
        <f t="shared" si="474"/>
        <v>0</v>
      </c>
      <c r="BA49" s="21">
        <f t="shared" si="474"/>
        <v>0</v>
      </c>
      <c r="BB49" s="21">
        <f t="shared" si="474"/>
        <v>0</v>
      </c>
      <c r="BC49" s="21">
        <f t="shared" si="474"/>
        <v>0</v>
      </c>
      <c r="BD49" s="21">
        <f t="shared" si="474"/>
        <v>0</v>
      </c>
      <c r="BE49" s="21">
        <f t="shared" si="384"/>
        <v>65000</v>
      </c>
      <c r="BF49" s="21">
        <f t="shared" si="341"/>
        <v>0</v>
      </c>
      <c r="BG49" s="21">
        <f t="shared" si="342"/>
        <v>65000</v>
      </c>
      <c r="BH49" s="21">
        <f t="shared" si="343"/>
        <v>0</v>
      </c>
      <c r="BI49" s="21">
        <f t="shared" si="474"/>
        <v>0</v>
      </c>
      <c r="BJ49" s="21">
        <f t="shared" si="474"/>
        <v>0</v>
      </c>
      <c r="BK49" s="21">
        <f t="shared" si="474"/>
        <v>0</v>
      </c>
      <c r="BL49" s="21">
        <f t="shared" si="474"/>
        <v>0</v>
      </c>
      <c r="BM49" s="21">
        <f t="shared" si="436"/>
        <v>65000</v>
      </c>
      <c r="BN49" s="21">
        <f t="shared" si="437"/>
        <v>0</v>
      </c>
      <c r="BO49" s="21">
        <f t="shared" si="438"/>
        <v>65000</v>
      </c>
      <c r="BP49" s="21">
        <f t="shared" si="439"/>
        <v>0</v>
      </c>
      <c r="BQ49" s="201">
        <f t="shared" si="4"/>
        <v>0</v>
      </c>
      <c r="BR49" s="21">
        <f t="shared" si="474"/>
        <v>65000</v>
      </c>
      <c r="BS49" s="21">
        <f t="shared" si="474"/>
        <v>0</v>
      </c>
      <c r="BT49" s="21">
        <f t="shared" si="474"/>
        <v>65000</v>
      </c>
      <c r="BU49" s="21">
        <f t="shared" si="474"/>
        <v>0</v>
      </c>
      <c r="BV49" s="21">
        <f t="shared" si="475"/>
        <v>0</v>
      </c>
      <c r="BW49" s="21">
        <f t="shared" si="475"/>
        <v>0</v>
      </c>
      <c r="BX49" s="21">
        <f t="shared" si="475"/>
        <v>0</v>
      </c>
      <c r="BY49" s="21">
        <f t="shared" si="475"/>
        <v>0</v>
      </c>
      <c r="BZ49" s="21">
        <f t="shared" si="389"/>
        <v>65000</v>
      </c>
      <c r="CA49" s="62">
        <f t="shared" si="347"/>
        <v>0</v>
      </c>
      <c r="CB49" s="62">
        <f t="shared" si="348"/>
        <v>65000</v>
      </c>
      <c r="CC49" s="62">
        <f t="shared" si="349"/>
        <v>0</v>
      </c>
      <c r="CD49" s="21">
        <f t="shared" si="476"/>
        <v>0</v>
      </c>
      <c r="CE49" s="21">
        <f t="shared" si="476"/>
        <v>0</v>
      </c>
      <c r="CF49" s="21">
        <f t="shared" si="476"/>
        <v>0</v>
      </c>
      <c r="CG49" s="21">
        <f t="shared" si="476"/>
        <v>0</v>
      </c>
      <c r="CH49" s="21">
        <f t="shared" si="441"/>
        <v>65000</v>
      </c>
      <c r="CI49" s="62">
        <f t="shared" si="442"/>
        <v>0</v>
      </c>
      <c r="CJ49" s="62">
        <f t="shared" si="443"/>
        <v>65000</v>
      </c>
      <c r="CK49" s="62">
        <f t="shared" si="444"/>
        <v>0</v>
      </c>
      <c r="CL49" s="194"/>
      <c r="CM49" s="62"/>
      <c r="CN49" s="62"/>
      <c r="CO49" s="62"/>
      <c r="CP49" s="62"/>
      <c r="CQ49" s="94">
        <f t="shared" si="6"/>
        <v>0</v>
      </c>
      <c r="CR49" s="94"/>
      <c r="CS49" s="58">
        <f t="shared" si="477"/>
        <v>65000</v>
      </c>
      <c r="CT49" s="58">
        <f t="shared" si="477"/>
        <v>0</v>
      </c>
      <c r="CU49" s="58">
        <f t="shared" si="477"/>
        <v>65000</v>
      </c>
      <c r="CV49" s="58">
        <f t="shared" si="477"/>
        <v>0</v>
      </c>
      <c r="CW49" s="58">
        <f t="shared" si="477"/>
        <v>0</v>
      </c>
      <c r="CX49" s="62">
        <f t="shared" si="477"/>
        <v>0</v>
      </c>
      <c r="CY49" s="62">
        <f t="shared" si="477"/>
        <v>0</v>
      </c>
      <c r="CZ49" s="58">
        <f t="shared" si="477"/>
        <v>0</v>
      </c>
      <c r="DA49" s="58">
        <f t="shared" si="477"/>
        <v>65000</v>
      </c>
      <c r="DB49" s="62">
        <f t="shared" si="477"/>
        <v>0</v>
      </c>
      <c r="DC49" s="62">
        <f t="shared" si="477"/>
        <v>65000</v>
      </c>
      <c r="DD49" s="62">
        <f t="shared" si="477"/>
        <v>0</v>
      </c>
      <c r="DE49" s="58">
        <f t="shared" si="477"/>
        <v>0</v>
      </c>
      <c r="DF49" s="62">
        <f t="shared" si="477"/>
        <v>0</v>
      </c>
      <c r="DG49" s="62">
        <f t="shared" si="477"/>
        <v>0</v>
      </c>
      <c r="DH49" s="58">
        <f t="shared" si="477"/>
        <v>0</v>
      </c>
      <c r="DI49" s="58">
        <f t="shared" si="477"/>
        <v>65000</v>
      </c>
      <c r="DJ49" s="62">
        <f t="shared" si="477"/>
        <v>0</v>
      </c>
      <c r="DK49" s="62">
        <f t="shared" si="477"/>
        <v>65000</v>
      </c>
      <c r="DL49" s="62">
        <f t="shared" si="477"/>
        <v>0</v>
      </c>
      <c r="DM49" s="58">
        <f t="shared" si="477"/>
        <v>0</v>
      </c>
      <c r="DN49" s="62">
        <f t="shared" si="477"/>
        <v>0</v>
      </c>
      <c r="DO49" s="62">
        <f t="shared" si="477"/>
        <v>0</v>
      </c>
      <c r="DP49" s="58">
        <f t="shared" si="477"/>
        <v>0</v>
      </c>
      <c r="DQ49" s="58">
        <f t="shared" si="477"/>
        <v>65000</v>
      </c>
      <c r="DR49" s="62">
        <f t="shared" si="477"/>
        <v>0</v>
      </c>
      <c r="DS49" s="62">
        <f t="shared" si="477"/>
        <v>65000</v>
      </c>
      <c r="DT49" s="62">
        <f t="shared" si="477"/>
        <v>0</v>
      </c>
    </row>
    <row r="50" spans="1:124" ht="32.25" customHeight="1" x14ac:dyDescent="0.25">
      <c r="A50" s="87" t="s">
        <v>25</v>
      </c>
      <c r="B50" s="156"/>
      <c r="C50" s="156"/>
      <c r="D50" s="156"/>
      <c r="E50" s="4">
        <v>851</v>
      </c>
      <c r="F50" s="3" t="s">
        <v>11</v>
      </c>
      <c r="G50" s="3" t="s">
        <v>13</v>
      </c>
      <c r="H50" s="176" t="s">
        <v>407</v>
      </c>
      <c r="I50" s="3" t="s">
        <v>26</v>
      </c>
      <c r="J50" s="21">
        <v>65000</v>
      </c>
      <c r="K50" s="21"/>
      <c r="L50" s="21">
        <f>J50</f>
        <v>65000</v>
      </c>
      <c r="M50" s="21"/>
      <c r="N50" s="21"/>
      <c r="O50" s="21"/>
      <c r="P50" s="21">
        <f>N50</f>
        <v>0</v>
      </c>
      <c r="Q50" s="21"/>
      <c r="R50" s="21"/>
      <c r="S50" s="21"/>
      <c r="T50" s="21">
        <f>R50</f>
        <v>0</v>
      </c>
      <c r="U50" s="21"/>
      <c r="V50" s="21">
        <f t="shared" si="334"/>
        <v>0</v>
      </c>
      <c r="W50" s="21">
        <f t="shared" si="335"/>
        <v>0</v>
      </c>
      <c r="X50" s="21">
        <f t="shared" si="336"/>
        <v>0</v>
      </c>
      <c r="Y50" s="21"/>
      <c r="Z50" s="276">
        <f t="shared" si="374"/>
        <v>100</v>
      </c>
      <c r="AA50" s="21"/>
      <c r="AB50" s="21">
        <v>65000</v>
      </c>
      <c r="AC50" s="21"/>
      <c r="AD50" s="21">
        <f>AB50</f>
        <v>65000</v>
      </c>
      <c r="AE50" s="21"/>
      <c r="AF50" s="21"/>
      <c r="AG50" s="21"/>
      <c r="AH50" s="21">
        <f>AF50</f>
        <v>0</v>
      </c>
      <c r="AI50" s="21"/>
      <c r="AJ50" s="21">
        <f t="shared" si="376"/>
        <v>65000</v>
      </c>
      <c r="AK50" s="21">
        <f t="shared" si="377"/>
        <v>0</v>
      </c>
      <c r="AL50" s="21">
        <f t="shared" si="378"/>
        <v>65000</v>
      </c>
      <c r="AM50" s="21">
        <f t="shared" si="379"/>
        <v>0</v>
      </c>
      <c r="AN50" s="215"/>
      <c r="AO50" s="21"/>
      <c r="AP50" s="21">
        <f>AN50</f>
        <v>0</v>
      </c>
      <c r="AQ50" s="21"/>
      <c r="AR50" s="21">
        <f t="shared" si="430"/>
        <v>65000</v>
      </c>
      <c r="AS50" s="21">
        <f t="shared" si="431"/>
        <v>0</v>
      </c>
      <c r="AT50" s="21">
        <f t="shared" si="432"/>
        <v>65000</v>
      </c>
      <c r="AU50" s="21">
        <f t="shared" si="433"/>
        <v>0</v>
      </c>
      <c r="AV50" s="195">
        <f t="shared" si="15"/>
        <v>0</v>
      </c>
      <c r="AW50" s="21">
        <v>65000</v>
      </c>
      <c r="AX50" s="21"/>
      <c r="AY50" s="21">
        <f>AW50</f>
        <v>65000</v>
      </c>
      <c r="AZ50" s="21"/>
      <c r="BA50" s="21"/>
      <c r="BB50" s="21"/>
      <c r="BC50" s="21">
        <f>BA50</f>
        <v>0</v>
      </c>
      <c r="BD50" s="21"/>
      <c r="BE50" s="21">
        <f t="shared" si="384"/>
        <v>65000</v>
      </c>
      <c r="BF50" s="21">
        <f t="shared" si="341"/>
        <v>0</v>
      </c>
      <c r="BG50" s="21">
        <f t="shared" si="342"/>
        <v>65000</v>
      </c>
      <c r="BH50" s="21">
        <f t="shared" si="343"/>
        <v>0</v>
      </c>
      <c r="BI50" s="21"/>
      <c r="BJ50" s="21"/>
      <c r="BK50" s="21">
        <f>BI50</f>
        <v>0</v>
      </c>
      <c r="BL50" s="21"/>
      <c r="BM50" s="21">
        <f t="shared" si="436"/>
        <v>65000</v>
      </c>
      <c r="BN50" s="21">
        <f t="shared" si="437"/>
        <v>0</v>
      </c>
      <c r="BO50" s="21">
        <f t="shared" si="438"/>
        <v>65000</v>
      </c>
      <c r="BP50" s="21">
        <f t="shared" si="439"/>
        <v>0</v>
      </c>
      <c r="BQ50" s="201">
        <f t="shared" si="4"/>
        <v>0</v>
      </c>
      <c r="BR50" s="21">
        <v>65000</v>
      </c>
      <c r="BS50" s="21"/>
      <c r="BT50" s="21">
        <f>BR50</f>
        <v>65000</v>
      </c>
      <c r="BU50" s="21"/>
      <c r="BV50" s="21"/>
      <c r="BW50" s="21"/>
      <c r="BX50" s="21">
        <f>BV50</f>
        <v>0</v>
      </c>
      <c r="BY50" s="21"/>
      <c r="BZ50" s="21">
        <f t="shared" si="389"/>
        <v>65000</v>
      </c>
      <c r="CA50" s="62">
        <f t="shared" si="347"/>
        <v>0</v>
      </c>
      <c r="CB50" s="62">
        <f t="shared" si="348"/>
        <v>65000</v>
      </c>
      <c r="CC50" s="62">
        <f t="shared" si="349"/>
        <v>0</v>
      </c>
      <c r="CD50" s="21"/>
      <c r="CE50" s="21"/>
      <c r="CF50" s="21">
        <f>CD50</f>
        <v>0</v>
      </c>
      <c r="CG50" s="21"/>
      <c r="CH50" s="21">
        <f t="shared" si="441"/>
        <v>65000</v>
      </c>
      <c r="CI50" s="62">
        <f t="shared" si="442"/>
        <v>0</v>
      </c>
      <c r="CJ50" s="62">
        <f t="shared" si="443"/>
        <v>65000</v>
      </c>
      <c r="CK50" s="62">
        <f t="shared" si="444"/>
        <v>0</v>
      </c>
      <c r="CL50" s="194"/>
      <c r="CM50" s="62"/>
      <c r="CN50" s="62"/>
      <c r="CO50" s="62"/>
      <c r="CP50" s="62"/>
      <c r="CQ50" s="94">
        <f t="shared" si="6"/>
        <v>0</v>
      </c>
      <c r="CR50" s="94"/>
      <c r="CS50" s="58">
        <v>65000</v>
      </c>
      <c r="CT50" s="58"/>
      <c r="CU50" s="58">
        <f>CS50</f>
        <v>65000</v>
      </c>
      <c r="CV50" s="58"/>
      <c r="CW50" s="58"/>
      <c r="CX50" s="62"/>
      <c r="CY50" s="62">
        <f>CW50</f>
        <v>0</v>
      </c>
      <c r="CZ50" s="58"/>
      <c r="DA50" s="58">
        <f t="shared" si="353"/>
        <v>65000</v>
      </c>
      <c r="DB50" s="62">
        <f t="shared" ref="DB50" si="478">CT50+CX50</f>
        <v>0</v>
      </c>
      <c r="DC50" s="62">
        <f t="shared" ref="DC50" si="479">CU50+CY50</f>
        <v>65000</v>
      </c>
      <c r="DD50" s="62">
        <f t="shared" ref="DD50" si="480">CV50+CZ50</f>
        <v>0</v>
      </c>
      <c r="DE50" s="58"/>
      <c r="DF50" s="62"/>
      <c r="DG50" s="62">
        <f>DE50</f>
        <v>0</v>
      </c>
      <c r="DH50" s="58"/>
      <c r="DI50" s="58">
        <f t="shared" ref="DI50" si="481">DA50+DE50</f>
        <v>65000</v>
      </c>
      <c r="DJ50" s="62">
        <f t="shared" ref="DJ50" si="482">DB50+DF50</f>
        <v>0</v>
      </c>
      <c r="DK50" s="62">
        <f t="shared" ref="DK50" si="483">DC50+DG50</f>
        <v>65000</v>
      </c>
      <c r="DL50" s="62">
        <f t="shared" ref="DL50" si="484">DD50+DH50</f>
        <v>0</v>
      </c>
      <c r="DM50" s="58"/>
      <c r="DN50" s="62"/>
      <c r="DO50" s="62">
        <f>DM50</f>
        <v>0</v>
      </c>
      <c r="DP50" s="58"/>
      <c r="DQ50" s="58">
        <f t="shared" ref="DQ50" si="485">DI50+DM50</f>
        <v>65000</v>
      </c>
      <c r="DR50" s="62">
        <f t="shared" ref="DR50" si="486">DJ50+DN50</f>
        <v>0</v>
      </c>
      <c r="DS50" s="62">
        <f t="shared" ref="DS50" si="487">DK50+DO50</f>
        <v>65000</v>
      </c>
      <c r="DT50" s="62">
        <f t="shared" ref="DT50" si="488">DL50+DP50</f>
        <v>0</v>
      </c>
    </row>
    <row r="51" spans="1:124" ht="32.25" customHeight="1" x14ac:dyDescent="0.25">
      <c r="A51" s="87" t="s">
        <v>27</v>
      </c>
      <c r="B51" s="35"/>
      <c r="C51" s="156"/>
      <c r="D51" s="156"/>
      <c r="E51" s="4">
        <v>851</v>
      </c>
      <c r="F51" s="3" t="s">
        <v>11</v>
      </c>
      <c r="G51" s="3" t="s">
        <v>13</v>
      </c>
      <c r="H51" s="176" t="s">
        <v>408</v>
      </c>
      <c r="I51" s="3"/>
      <c r="J51" s="21">
        <f t="shared" ref="J51:Y52" si="489">J52</f>
        <v>2500</v>
      </c>
      <c r="K51" s="21">
        <f t="shared" si="489"/>
        <v>0</v>
      </c>
      <c r="L51" s="21">
        <f t="shared" si="489"/>
        <v>0</v>
      </c>
      <c r="M51" s="21">
        <f t="shared" si="489"/>
        <v>2500</v>
      </c>
      <c r="N51" s="21">
        <f t="shared" si="489"/>
        <v>2500</v>
      </c>
      <c r="O51" s="21">
        <f t="shared" si="489"/>
        <v>0</v>
      </c>
      <c r="P51" s="21">
        <f t="shared" si="489"/>
        <v>0</v>
      </c>
      <c r="Q51" s="21">
        <f t="shared" si="489"/>
        <v>2500</v>
      </c>
      <c r="R51" s="21">
        <f t="shared" si="489"/>
        <v>2500</v>
      </c>
      <c r="S51" s="21">
        <f t="shared" si="489"/>
        <v>0</v>
      </c>
      <c r="T51" s="21">
        <f t="shared" si="489"/>
        <v>0</v>
      </c>
      <c r="U51" s="21">
        <f t="shared" si="489"/>
        <v>2500</v>
      </c>
      <c r="V51" s="21">
        <f t="shared" si="334"/>
        <v>0</v>
      </c>
      <c r="W51" s="21">
        <f t="shared" si="335"/>
        <v>0</v>
      </c>
      <c r="X51" s="21">
        <f t="shared" si="336"/>
        <v>0</v>
      </c>
      <c r="Y51" s="21">
        <f t="shared" si="489"/>
        <v>0</v>
      </c>
      <c r="Z51" s="278">
        <f t="shared" si="374"/>
        <v>100</v>
      </c>
      <c r="AA51" s="21">
        <f t="shared" ref="AA51:BV52" si="490">AA52</f>
        <v>0</v>
      </c>
      <c r="AB51" s="21">
        <f t="shared" si="490"/>
        <v>2500</v>
      </c>
      <c r="AC51" s="21">
        <f t="shared" si="490"/>
        <v>0</v>
      </c>
      <c r="AD51" s="21">
        <f t="shared" si="490"/>
        <v>0</v>
      </c>
      <c r="AE51" s="21">
        <f t="shared" si="490"/>
        <v>2500</v>
      </c>
      <c r="AF51" s="21">
        <f t="shared" si="490"/>
        <v>0</v>
      </c>
      <c r="AG51" s="21">
        <f t="shared" si="490"/>
        <v>0</v>
      </c>
      <c r="AH51" s="21">
        <f t="shared" si="490"/>
        <v>0</v>
      </c>
      <c r="AI51" s="21">
        <f t="shared" si="490"/>
        <v>0</v>
      </c>
      <c r="AJ51" s="21">
        <f t="shared" si="376"/>
        <v>2500</v>
      </c>
      <c r="AK51" s="21">
        <f t="shared" si="377"/>
        <v>0</v>
      </c>
      <c r="AL51" s="21">
        <f t="shared" si="378"/>
        <v>0</v>
      </c>
      <c r="AM51" s="21">
        <f t="shared" si="379"/>
        <v>2500</v>
      </c>
      <c r="AN51" s="215">
        <f t="shared" si="490"/>
        <v>0</v>
      </c>
      <c r="AO51" s="21">
        <f t="shared" si="490"/>
        <v>0</v>
      </c>
      <c r="AP51" s="21">
        <f t="shared" si="490"/>
        <v>0</v>
      </c>
      <c r="AQ51" s="21">
        <f t="shared" si="490"/>
        <v>0</v>
      </c>
      <c r="AR51" s="21">
        <f t="shared" si="430"/>
        <v>2500</v>
      </c>
      <c r="AS51" s="21">
        <f t="shared" si="431"/>
        <v>0</v>
      </c>
      <c r="AT51" s="21">
        <f t="shared" si="432"/>
        <v>0</v>
      </c>
      <c r="AU51" s="21">
        <f t="shared" si="433"/>
        <v>2500</v>
      </c>
      <c r="AV51" s="195">
        <f t="shared" si="15"/>
        <v>0</v>
      </c>
      <c r="AW51" s="21">
        <f t="shared" si="490"/>
        <v>2500</v>
      </c>
      <c r="AX51" s="21">
        <f t="shared" si="490"/>
        <v>0</v>
      </c>
      <c r="AY51" s="21">
        <f t="shared" si="490"/>
        <v>0</v>
      </c>
      <c r="AZ51" s="21">
        <f t="shared" si="490"/>
        <v>2500</v>
      </c>
      <c r="BA51" s="21">
        <f t="shared" si="490"/>
        <v>0</v>
      </c>
      <c r="BB51" s="21">
        <f t="shared" si="490"/>
        <v>0</v>
      </c>
      <c r="BC51" s="21">
        <f t="shared" si="490"/>
        <v>0</v>
      </c>
      <c r="BD51" s="21">
        <f t="shared" si="490"/>
        <v>0</v>
      </c>
      <c r="BE51" s="21">
        <f t="shared" si="384"/>
        <v>2500</v>
      </c>
      <c r="BF51" s="21">
        <f t="shared" si="341"/>
        <v>0</v>
      </c>
      <c r="BG51" s="21">
        <f t="shared" si="342"/>
        <v>0</v>
      </c>
      <c r="BH51" s="21">
        <f t="shared" si="343"/>
        <v>2500</v>
      </c>
      <c r="BI51" s="21">
        <f t="shared" si="490"/>
        <v>0</v>
      </c>
      <c r="BJ51" s="21">
        <f t="shared" si="490"/>
        <v>0</v>
      </c>
      <c r="BK51" s="21">
        <f t="shared" si="490"/>
        <v>0</v>
      </c>
      <c r="BL51" s="21">
        <f t="shared" si="490"/>
        <v>0</v>
      </c>
      <c r="BM51" s="21">
        <f t="shared" si="436"/>
        <v>2500</v>
      </c>
      <c r="BN51" s="21">
        <f t="shared" si="437"/>
        <v>0</v>
      </c>
      <c r="BO51" s="21">
        <f t="shared" si="438"/>
        <v>0</v>
      </c>
      <c r="BP51" s="21">
        <f t="shared" si="439"/>
        <v>2500</v>
      </c>
      <c r="BQ51" s="201">
        <f t="shared" si="4"/>
        <v>0</v>
      </c>
      <c r="BR51" s="21">
        <f t="shared" si="490"/>
        <v>2500</v>
      </c>
      <c r="BS51" s="21">
        <f t="shared" si="490"/>
        <v>0</v>
      </c>
      <c r="BT51" s="21">
        <f t="shared" si="490"/>
        <v>0</v>
      </c>
      <c r="BU51" s="21">
        <f t="shared" si="490"/>
        <v>2500</v>
      </c>
      <c r="BV51" s="21">
        <f t="shared" si="490"/>
        <v>0</v>
      </c>
      <c r="BW51" s="21">
        <f t="shared" ref="BV51:BY52" si="491">BW52</f>
        <v>0</v>
      </c>
      <c r="BX51" s="21">
        <f t="shared" si="491"/>
        <v>0</v>
      </c>
      <c r="BY51" s="21">
        <f t="shared" si="491"/>
        <v>0</v>
      </c>
      <c r="BZ51" s="21">
        <f t="shared" si="389"/>
        <v>2500</v>
      </c>
      <c r="CA51" s="62">
        <f t="shared" si="347"/>
        <v>0</v>
      </c>
      <c r="CB51" s="62">
        <f t="shared" si="348"/>
        <v>0</v>
      </c>
      <c r="CC51" s="62">
        <f t="shared" si="349"/>
        <v>2500</v>
      </c>
      <c r="CD51" s="21">
        <f t="shared" ref="CD51:CG52" si="492">CD52</f>
        <v>0</v>
      </c>
      <c r="CE51" s="21">
        <f t="shared" si="492"/>
        <v>0</v>
      </c>
      <c r="CF51" s="21">
        <f t="shared" si="492"/>
        <v>0</v>
      </c>
      <c r="CG51" s="21">
        <f t="shared" si="492"/>
        <v>0</v>
      </c>
      <c r="CH51" s="21">
        <f t="shared" si="441"/>
        <v>2500</v>
      </c>
      <c r="CI51" s="62">
        <f t="shared" si="442"/>
        <v>0</v>
      </c>
      <c r="CJ51" s="62">
        <f t="shared" si="443"/>
        <v>0</v>
      </c>
      <c r="CK51" s="62">
        <f t="shared" si="444"/>
        <v>2500</v>
      </c>
      <c r="CL51" s="194"/>
      <c r="CM51" s="62"/>
      <c r="CN51" s="62"/>
      <c r="CO51" s="62"/>
      <c r="CP51" s="62"/>
      <c r="CQ51" s="94">
        <f t="shared" si="6"/>
        <v>0</v>
      </c>
      <c r="CR51" s="94"/>
      <c r="CS51" s="58">
        <f t="shared" ref="CS51:DT52" si="493">CS52</f>
        <v>2500</v>
      </c>
      <c r="CT51" s="58">
        <f t="shared" si="493"/>
        <v>0</v>
      </c>
      <c r="CU51" s="58">
        <f t="shared" si="493"/>
        <v>0</v>
      </c>
      <c r="CV51" s="58">
        <f t="shared" si="493"/>
        <v>2500</v>
      </c>
      <c r="CW51" s="58">
        <f t="shared" si="493"/>
        <v>0</v>
      </c>
      <c r="CX51" s="62">
        <f t="shared" si="493"/>
        <v>0</v>
      </c>
      <c r="CY51" s="62">
        <f t="shared" si="493"/>
        <v>0</v>
      </c>
      <c r="CZ51" s="58">
        <f t="shared" si="493"/>
        <v>0</v>
      </c>
      <c r="DA51" s="58">
        <f t="shared" si="493"/>
        <v>2500</v>
      </c>
      <c r="DB51" s="62">
        <f t="shared" si="493"/>
        <v>0</v>
      </c>
      <c r="DC51" s="62">
        <f t="shared" si="493"/>
        <v>0</v>
      </c>
      <c r="DD51" s="62">
        <f t="shared" si="493"/>
        <v>2500</v>
      </c>
      <c r="DE51" s="58">
        <f t="shared" si="493"/>
        <v>0</v>
      </c>
      <c r="DF51" s="62">
        <f t="shared" si="493"/>
        <v>0</v>
      </c>
      <c r="DG51" s="62">
        <f t="shared" si="493"/>
        <v>0</v>
      </c>
      <c r="DH51" s="58">
        <f t="shared" si="493"/>
        <v>0</v>
      </c>
      <c r="DI51" s="58">
        <f t="shared" si="493"/>
        <v>2500</v>
      </c>
      <c r="DJ51" s="62">
        <f t="shared" si="493"/>
        <v>0</v>
      </c>
      <c r="DK51" s="62">
        <f t="shared" si="493"/>
        <v>0</v>
      </c>
      <c r="DL51" s="62">
        <f t="shared" si="493"/>
        <v>2500</v>
      </c>
      <c r="DM51" s="58">
        <f t="shared" si="493"/>
        <v>0</v>
      </c>
      <c r="DN51" s="62">
        <f t="shared" si="493"/>
        <v>0</v>
      </c>
      <c r="DO51" s="62">
        <f t="shared" si="493"/>
        <v>0</v>
      </c>
      <c r="DP51" s="58">
        <f t="shared" si="493"/>
        <v>0</v>
      </c>
      <c r="DQ51" s="58">
        <f t="shared" si="493"/>
        <v>2500</v>
      </c>
      <c r="DR51" s="62">
        <f t="shared" si="493"/>
        <v>0</v>
      </c>
      <c r="DS51" s="62">
        <f t="shared" si="493"/>
        <v>0</v>
      </c>
      <c r="DT51" s="62">
        <f t="shared" si="493"/>
        <v>2500</v>
      </c>
    </row>
    <row r="52" spans="1:124" ht="32.25" customHeight="1" x14ac:dyDescent="0.25">
      <c r="A52" s="87" t="s">
        <v>20</v>
      </c>
      <c r="B52" s="155"/>
      <c r="C52" s="155"/>
      <c r="D52" s="155"/>
      <c r="E52" s="4">
        <v>851</v>
      </c>
      <c r="F52" s="3" t="s">
        <v>11</v>
      </c>
      <c r="G52" s="3" t="s">
        <v>13</v>
      </c>
      <c r="H52" s="176" t="s">
        <v>408</v>
      </c>
      <c r="I52" s="3" t="s">
        <v>21</v>
      </c>
      <c r="J52" s="21">
        <f t="shared" si="489"/>
        <v>2500</v>
      </c>
      <c r="K52" s="21">
        <f t="shared" si="489"/>
        <v>0</v>
      </c>
      <c r="L52" s="21">
        <f t="shared" si="489"/>
        <v>0</v>
      </c>
      <c r="M52" s="21">
        <f t="shared" si="489"/>
        <v>2500</v>
      </c>
      <c r="N52" s="21">
        <f t="shared" si="489"/>
        <v>2500</v>
      </c>
      <c r="O52" s="21">
        <f t="shared" si="489"/>
        <v>0</v>
      </c>
      <c r="P52" s="21">
        <f t="shared" si="489"/>
        <v>0</v>
      </c>
      <c r="Q52" s="21">
        <f t="shared" si="489"/>
        <v>2500</v>
      </c>
      <c r="R52" s="21">
        <f t="shared" si="489"/>
        <v>2500</v>
      </c>
      <c r="S52" s="21">
        <f t="shared" si="489"/>
        <v>0</v>
      </c>
      <c r="T52" s="21">
        <f t="shared" si="489"/>
        <v>0</v>
      </c>
      <c r="U52" s="21">
        <f t="shared" si="489"/>
        <v>2500</v>
      </c>
      <c r="V52" s="21">
        <f t="shared" si="334"/>
        <v>0</v>
      </c>
      <c r="W52" s="21">
        <f t="shared" si="335"/>
        <v>0</v>
      </c>
      <c r="X52" s="21">
        <f t="shared" si="336"/>
        <v>0</v>
      </c>
      <c r="Y52" s="21">
        <f t="shared" si="489"/>
        <v>0</v>
      </c>
      <c r="Z52" s="276">
        <f t="shared" si="374"/>
        <v>100</v>
      </c>
      <c r="AA52" s="21">
        <f t="shared" si="490"/>
        <v>0</v>
      </c>
      <c r="AB52" s="21">
        <f t="shared" si="490"/>
        <v>2500</v>
      </c>
      <c r="AC52" s="21">
        <f t="shared" si="490"/>
        <v>0</v>
      </c>
      <c r="AD52" s="21">
        <f t="shared" si="490"/>
        <v>0</v>
      </c>
      <c r="AE52" s="21">
        <f t="shared" si="490"/>
        <v>2500</v>
      </c>
      <c r="AF52" s="21">
        <f t="shared" si="490"/>
        <v>0</v>
      </c>
      <c r="AG52" s="21">
        <f t="shared" si="490"/>
        <v>0</v>
      </c>
      <c r="AH52" s="21">
        <f t="shared" si="490"/>
        <v>0</v>
      </c>
      <c r="AI52" s="21">
        <f t="shared" si="490"/>
        <v>0</v>
      </c>
      <c r="AJ52" s="21">
        <f t="shared" si="376"/>
        <v>2500</v>
      </c>
      <c r="AK52" s="21">
        <f t="shared" si="377"/>
        <v>0</v>
      </c>
      <c r="AL52" s="21">
        <f t="shared" si="378"/>
        <v>0</v>
      </c>
      <c r="AM52" s="21">
        <f t="shared" si="379"/>
        <v>2500</v>
      </c>
      <c r="AN52" s="215">
        <f t="shared" si="490"/>
        <v>0</v>
      </c>
      <c r="AO52" s="21">
        <f t="shared" si="490"/>
        <v>0</v>
      </c>
      <c r="AP52" s="21">
        <f t="shared" si="490"/>
        <v>0</v>
      </c>
      <c r="AQ52" s="21">
        <f t="shared" si="490"/>
        <v>0</v>
      </c>
      <c r="AR52" s="21">
        <f t="shared" si="430"/>
        <v>2500</v>
      </c>
      <c r="AS52" s="21">
        <f t="shared" si="431"/>
        <v>0</v>
      </c>
      <c r="AT52" s="21">
        <f t="shared" si="432"/>
        <v>0</v>
      </c>
      <c r="AU52" s="21">
        <f t="shared" si="433"/>
        <v>2500</v>
      </c>
      <c r="AV52" s="195">
        <f t="shared" si="15"/>
        <v>0</v>
      </c>
      <c r="AW52" s="21">
        <f t="shared" si="490"/>
        <v>2500</v>
      </c>
      <c r="AX52" s="21">
        <f t="shared" si="490"/>
        <v>0</v>
      </c>
      <c r="AY52" s="21">
        <f t="shared" si="490"/>
        <v>0</v>
      </c>
      <c r="AZ52" s="21">
        <f t="shared" si="490"/>
        <v>2500</v>
      </c>
      <c r="BA52" s="21">
        <f t="shared" si="490"/>
        <v>0</v>
      </c>
      <c r="BB52" s="21">
        <f t="shared" si="490"/>
        <v>0</v>
      </c>
      <c r="BC52" s="21">
        <f t="shared" si="490"/>
        <v>0</v>
      </c>
      <c r="BD52" s="21">
        <f t="shared" si="490"/>
        <v>0</v>
      </c>
      <c r="BE52" s="21">
        <f t="shared" si="384"/>
        <v>2500</v>
      </c>
      <c r="BF52" s="21">
        <f t="shared" si="341"/>
        <v>0</v>
      </c>
      <c r="BG52" s="21">
        <f t="shared" si="342"/>
        <v>0</v>
      </c>
      <c r="BH52" s="21">
        <f t="shared" si="343"/>
        <v>2500</v>
      </c>
      <c r="BI52" s="21">
        <f t="shared" si="490"/>
        <v>0</v>
      </c>
      <c r="BJ52" s="21">
        <f t="shared" si="490"/>
        <v>0</v>
      </c>
      <c r="BK52" s="21">
        <f t="shared" si="490"/>
        <v>0</v>
      </c>
      <c r="BL52" s="21">
        <f t="shared" si="490"/>
        <v>0</v>
      </c>
      <c r="BM52" s="21">
        <f t="shared" si="436"/>
        <v>2500</v>
      </c>
      <c r="BN52" s="21">
        <f t="shared" si="437"/>
        <v>0</v>
      </c>
      <c r="BO52" s="21">
        <f t="shared" si="438"/>
        <v>0</v>
      </c>
      <c r="BP52" s="21">
        <f t="shared" si="439"/>
        <v>2500</v>
      </c>
      <c r="BQ52" s="201">
        <f t="shared" si="4"/>
        <v>0</v>
      </c>
      <c r="BR52" s="21">
        <f t="shared" si="490"/>
        <v>2500</v>
      </c>
      <c r="BS52" s="21">
        <f t="shared" si="490"/>
        <v>0</v>
      </c>
      <c r="BT52" s="21">
        <f t="shared" si="490"/>
        <v>0</v>
      </c>
      <c r="BU52" s="21">
        <f t="shared" si="490"/>
        <v>2500</v>
      </c>
      <c r="BV52" s="21">
        <f t="shared" si="491"/>
        <v>0</v>
      </c>
      <c r="BW52" s="21">
        <f t="shared" si="491"/>
        <v>0</v>
      </c>
      <c r="BX52" s="21">
        <f t="shared" si="491"/>
        <v>0</v>
      </c>
      <c r="BY52" s="21">
        <f t="shared" si="491"/>
        <v>0</v>
      </c>
      <c r="BZ52" s="21">
        <f t="shared" si="389"/>
        <v>2500</v>
      </c>
      <c r="CA52" s="62">
        <f t="shared" si="347"/>
        <v>0</v>
      </c>
      <c r="CB52" s="62">
        <f t="shared" si="348"/>
        <v>0</v>
      </c>
      <c r="CC52" s="62">
        <f t="shared" si="349"/>
        <v>2500</v>
      </c>
      <c r="CD52" s="21">
        <f t="shared" si="492"/>
        <v>0</v>
      </c>
      <c r="CE52" s="21">
        <f t="shared" si="492"/>
        <v>0</v>
      </c>
      <c r="CF52" s="21">
        <f t="shared" si="492"/>
        <v>0</v>
      </c>
      <c r="CG52" s="21">
        <f t="shared" si="492"/>
        <v>0</v>
      </c>
      <c r="CH52" s="21">
        <f t="shared" si="441"/>
        <v>2500</v>
      </c>
      <c r="CI52" s="62">
        <f t="shared" si="442"/>
        <v>0</v>
      </c>
      <c r="CJ52" s="62">
        <f t="shared" si="443"/>
        <v>0</v>
      </c>
      <c r="CK52" s="62">
        <f t="shared" si="444"/>
        <v>2500</v>
      </c>
      <c r="CL52" s="194"/>
      <c r="CM52" s="62"/>
      <c r="CN52" s="62"/>
      <c r="CO52" s="62"/>
      <c r="CP52" s="62"/>
      <c r="CQ52" s="94">
        <f t="shared" si="6"/>
        <v>0</v>
      </c>
      <c r="CR52" s="94"/>
      <c r="CS52" s="58">
        <f t="shared" si="493"/>
        <v>2500</v>
      </c>
      <c r="CT52" s="58">
        <f t="shared" si="493"/>
        <v>0</v>
      </c>
      <c r="CU52" s="58">
        <f t="shared" si="493"/>
        <v>0</v>
      </c>
      <c r="CV52" s="58">
        <f t="shared" si="493"/>
        <v>2500</v>
      </c>
      <c r="CW52" s="58">
        <f t="shared" si="493"/>
        <v>0</v>
      </c>
      <c r="CX52" s="62">
        <f t="shared" si="493"/>
        <v>0</v>
      </c>
      <c r="CY52" s="62">
        <f t="shared" si="493"/>
        <v>0</v>
      </c>
      <c r="CZ52" s="58">
        <f t="shared" si="493"/>
        <v>0</v>
      </c>
      <c r="DA52" s="58">
        <f t="shared" si="493"/>
        <v>2500</v>
      </c>
      <c r="DB52" s="62">
        <f t="shared" si="493"/>
        <v>0</v>
      </c>
      <c r="DC52" s="62">
        <f t="shared" si="493"/>
        <v>0</v>
      </c>
      <c r="DD52" s="62">
        <f t="shared" si="493"/>
        <v>2500</v>
      </c>
      <c r="DE52" s="58">
        <f t="shared" si="493"/>
        <v>0</v>
      </c>
      <c r="DF52" s="62">
        <f t="shared" si="493"/>
        <v>0</v>
      </c>
      <c r="DG52" s="62">
        <f t="shared" si="493"/>
        <v>0</v>
      </c>
      <c r="DH52" s="58">
        <f t="shared" si="493"/>
        <v>0</v>
      </c>
      <c r="DI52" s="58">
        <f t="shared" si="493"/>
        <v>2500</v>
      </c>
      <c r="DJ52" s="62">
        <f t="shared" si="493"/>
        <v>0</v>
      </c>
      <c r="DK52" s="62">
        <f t="shared" si="493"/>
        <v>0</v>
      </c>
      <c r="DL52" s="62">
        <f t="shared" si="493"/>
        <v>2500</v>
      </c>
      <c r="DM52" s="58">
        <f t="shared" si="493"/>
        <v>0</v>
      </c>
      <c r="DN52" s="62">
        <f t="shared" si="493"/>
        <v>0</v>
      </c>
      <c r="DO52" s="62">
        <f t="shared" si="493"/>
        <v>0</v>
      </c>
      <c r="DP52" s="58">
        <f t="shared" si="493"/>
        <v>0</v>
      </c>
      <c r="DQ52" s="58">
        <f t="shared" si="493"/>
        <v>2500</v>
      </c>
      <c r="DR52" s="62">
        <f t="shared" si="493"/>
        <v>0</v>
      </c>
      <c r="DS52" s="62">
        <f t="shared" si="493"/>
        <v>0</v>
      </c>
      <c r="DT52" s="62">
        <f t="shared" si="493"/>
        <v>2500</v>
      </c>
    </row>
    <row r="53" spans="1:124" ht="32.25" customHeight="1" x14ac:dyDescent="0.25">
      <c r="A53" s="87" t="s">
        <v>9</v>
      </c>
      <c r="B53" s="156"/>
      <c r="C53" s="156"/>
      <c r="D53" s="156"/>
      <c r="E53" s="4">
        <v>851</v>
      </c>
      <c r="F53" s="3" t="s">
        <v>11</v>
      </c>
      <c r="G53" s="3" t="s">
        <v>13</v>
      </c>
      <c r="H53" s="176" t="s">
        <v>408</v>
      </c>
      <c r="I53" s="3" t="s">
        <v>22</v>
      </c>
      <c r="J53" s="21">
        <v>2500</v>
      </c>
      <c r="K53" s="21"/>
      <c r="L53" s="21"/>
      <c r="M53" s="21">
        <f>J53</f>
        <v>2500</v>
      </c>
      <c r="N53" s="21">
        <v>2500</v>
      </c>
      <c r="O53" s="21"/>
      <c r="P53" s="21"/>
      <c r="Q53" s="21">
        <f>N53</f>
        <v>2500</v>
      </c>
      <c r="R53" s="21">
        <v>2500</v>
      </c>
      <c r="S53" s="21"/>
      <c r="T53" s="21"/>
      <c r="U53" s="21">
        <f>R53</f>
        <v>2500</v>
      </c>
      <c r="V53" s="21">
        <f t="shared" si="334"/>
        <v>0</v>
      </c>
      <c r="W53" s="21">
        <f t="shared" si="335"/>
        <v>0</v>
      </c>
      <c r="X53" s="21">
        <f t="shared" si="336"/>
        <v>0</v>
      </c>
      <c r="Y53" s="21"/>
      <c r="Z53" s="276">
        <f t="shared" si="374"/>
        <v>100</v>
      </c>
      <c r="AA53" s="21"/>
      <c r="AB53" s="21">
        <v>2500</v>
      </c>
      <c r="AC53" s="21"/>
      <c r="AD53" s="21"/>
      <c r="AE53" s="21">
        <f>AB53</f>
        <v>2500</v>
      </c>
      <c r="AF53" s="21">
        <f t="shared" ref="AF53" si="494">AC53</f>
        <v>0</v>
      </c>
      <c r="AG53" s="21"/>
      <c r="AH53" s="21"/>
      <c r="AI53" s="21">
        <f>AF53</f>
        <v>0</v>
      </c>
      <c r="AJ53" s="21">
        <f t="shared" si="376"/>
        <v>2500</v>
      </c>
      <c r="AK53" s="21">
        <f t="shared" si="377"/>
        <v>0</v>
      </c>
      <c r="AL53" s="21">
        <f t="shared" si="378"/>
        <v>0</v>
      </c>
      <c r="AM53" s="21">
        <f t="shared" si="379"/>
        <v>2500</v>
      </c>
      <c r="AN53" s="215">
        <f t="shared" ref="AN53" si="495">AK53</f>
        <v>0</v>
      </c>
      <c r="AO53" s="21"/>
      <c r="AP53" s="21"/>
      <c r="AQ53" s="21">
        <f>AN53</f>
        <v>0</v>
      </c>
      <c r="AR53" s="21">
        <f t="shared" si="430"/>
        <v>2500</v>
      </c>
      <c r="AS53" s="21">
        <f t="shared" si="431"/>
        <v>0</v>
      </c>
      <c r="AT53" s="21">
        <f t="shared" si="432"/>
        <v>0</v>
      </c>
      <c r="AU53" s="21">
        <f t="shared" si="433"/>
        <v>2500</v>
      </c>
      <c r="AV53" s="195">
        <f t="shared" si="15"/>
        <v>0</v>
      </c>
      <c r="AW53" s="21">
        <v>2500</v>
      </c>
      <c r="AX53" s="21"/>
      <c r="AY53" s="21"/>
      <c r="AZ53" s="21">
        <f>AW53</f>
        <v>2500</v>
      </c>
      <c r="BA53" s="21">
        <f t="shared" ref="BA53" si="496">AX53</f>
        <v>0</v>
      </c>
      <c r="BB53" s="21"/>
      <c r="BC53" s="21"/>
      <c r="BD53" s="21">
        <f>BA53</f>
        <v>0</v>
      </c>
      <c r="BE53" s="21">
        <f t="shared" si="384"/>
        <v>2500</v>
      </c>
      <c r="BF53" s="21">
        <f t="shared" si="341"/>
        <v>0</v>
      </c>
      <c r="BG53" s="21">
        <f t="shared" si="342"/>
        <v>0</v>
      </c>
      <c r="BH53" s="21">
        <f t="shared" si="343"/>
        <v>2500</v>
      </c>
      <c r="BI53" s="21">
        <f t="shared" ref="BI53" si="497">BF53</f>
        <v>0</v>
      </c>
      <c r="BJ53" s="21"/>
      <c r="BK53" s="21"/>
      <c r="BL53" s="21">
        <f>BI53</f>
        <v>0</v>
      </c>
      <c r="BM53" s="21">
        <f t="shared" si="436"/>
        <v>2500</v>
      </c>
      <c r="BN53" s="21">
        <f t="shared" si="437"/>
        <v>0</v>
      </c>
      <c r="BO53" s="21">
        <f t="shared" si="438"/>
        <v>0</v>
      </c>
      <c r="BP53" s="21">
        <f t="shared" si="439"/>
        <v>2500</v>
      </c>
      <c r="BQ53" s="201">
        <f t="shared" si="4"/>
        <v>0</v>
      </c>
      <c r="BR53" s="21">
        <v>2500</v>
      </c>
      <c r="BS53" s="21"/>
      <c r="BT53" s="21"/>
      <c r="BU53" s="21">
        <f>BR53</f>
        <v>2500</v>
      </c>
      <c r="BV53" s="21">
        <f t="shared" ref="BV53" si="498">BS53</f>
        <v>0</v>
      </c>
      <c r="BW53" s="21"/>
      <c r="BX53" s="21"/>
      <c r="BY53" s="21">
        <f>BV53</f>
        <v>0</v>
      </c>
      <c r="BZ53" s="21">
        <f t="shared" si="389"/>
        <v>2500</v>
      </c>
      <c r="CA53" s="62">
        <f t="shared" si="347"/>
        <v>0</v>
      </c>
      <c r="CB53" s="62">
        <f t="shared" si="348"/>
        <v>0</v>
      </c>
      <c r="CC53" s="62">
        <f t="shared" si="349"/>
        <v>2500</v>
      </c>
      <c r="CD53" s="21">
        <f t="shared" ref="CD53" si="499">CA53</f>
        <v>0</v>
      </c>
      <c r="CE53" s="21"/>
      <c r="CF53" s="21"/>
      <c r="CG53" s="21">
        <f>CD53</f>
        <v>0</v>
      </c>
      <c r="CH53" s="21">
        <f t="shared" si="441"/>
        <v>2500</v>
      </c>
      <c r="CI53" s="62">
        <f t="shared" si="442"/>
        <v>0</v>
      </c>
      <c r="CJ53" s="62">
        <f t="shared" si="443"/>
        <v>0</v>
      </c>
      <c r="CK53" s="62">
        <f t="shared" si="444"/>
        <v>2500</v>
      </c>
      <c r="CL53" s="194"/>
      <c r="CM53" s="62"/>
      <c r="CN53" s="62"/>
      <c r="CO53" s="62"/>
      <c r="CP53" s="62"/>
      <c r="CQ53" s="94">
        <f t="shared" si="6"/>
        <v>0</v>
      </c>
      <c r="CR53" s="94"/>
      <c r="CS53" s="58">
        <v>2500</v>
      </c>
      <c r="CT53" s="58"/>
      <c r="CU53" s="58"/>
      <c r="CV53" s="58">
        <f>CS53</f>
        <v>2500</v>
      </c>
      <c r="CW53" s="58"/>
      <c r="CX53" s="62"/>
      <c r="CY53" s="62"/>
      <c r="CZ53" s="58">
        <f>CW53</f>
        <v>0</v>
      </c>
      <c r="DA53" s="58">
        <f t="shared" si="353"/>
        <v>2500</v>
      </c>
      <c r="DB53" s="62">
        <f t="shared" ref="DB53" si="500">CT53+CX53</f>
        <v>0</v>
      </c>
      <c r="DC53" s="62">
        <f t="shared" ref="DC53" si="501">CU53+CY53</f>
        <v>0</v>
      </c>
      <c r="DD53" s="62">
        <f t="shared" ref="DD53" si="502">CV53+CZ53</f>
        <v>2500</v>
      </c>
      <c r="DE53" s="58"/>
      <c r="DF53" s="62"/>
      <c r="DG53" s="62"/>
      <c r="DH53" s="58">
        <f>DE53</f>
        <v>0</v>
      </c>
      <c r="DI53" s="58">
        <f t="shared" ref="DI53" si="503">DA53+DE53</f>
        <v>2500</v>
      </c>
      <c r="DJ53" s="62">
        <f t="shared" ref="DJ53" si="504">DB53+DF53</f>
        <v>0</v>
      </c>
      <c r="DK53" s="62">
        <f t="shared" ref="DK53" si="505">DC53+DG53</f>
        <v>0</v>
      </c>
      <c r="DL53" s="62">
        <f t="shared" ref="DL53" si="506">DD53+DH53</f>
        <v>2500</v>
      </c>
      <c r="DM53" s="58"/>
      <c r="DN53" s="62"/>
      <c r="DO53" s="62"/>
      <c r="DP53" s="58">
        <f>DM53</f>
        <v>0</v>
      </c>
      <c r="DQ53" s="58">
        <f t="shared" ref="DQ53" si="507">DI53+DM53</f>
        <v>2500</v>
      </c>
      <c r="DR53" s="62">
        <f t="shared" ref="DR53" si="508">DJ53+DN53</f>
        <v>0</v>
      </c>
      <c r="DS53" s="62">
        <f t="shared" ref="DS53" si="509">DK53+DO53</f>
        <v>0</v>
      </c>
      <c r="DT53" s="62">
        <f t="shared" ref="DT53" si="510">DL53+DP53</f>
        <v>2500</v>
      </c>
    </row>
    <row r="54" spans="1:124" ht="17.25" customHeight="1" x14ac:dyDescent="0.25">
      <c r="A54" s="111" t="s">
        <v>29</v>
      </c>
      <c r="B54" s="156"/>
      <c r="C54" s="156"/>
      <c r="D54" s="156"/>
      <c r="E54" s="24">
        <v>851</v>
      </c>
      <c r="F54" s="19" t="s">
        <v>11</v>
      </c>
      <c r="G54" s="19" t="s">
        <v>30</v>
      </c>
      <c r="H54" s="176" t="s">
        <v>48</v>
      </c>
      <c r="I54" s="19"/>
      <c r="J54" s="22">
        <f t="shared" ref="J54:Y56" si="511">J55</f>
        <v>51585</v>
      </c>
      <c r="K54" s="22">
        <f t="shared" si="511"/>
        <v>51585</v>
      </c>
      <c r="L54" s="22">
        <f t="shared" si="511"/>
        <v>0</v>
      </c>
      <c r="M54" s="22">
        <f t="shared" si="511"/>
        <v>0</v>
      </c>
      <c r="N54" s="22">
        <f t="shared" si="511"/>
        <v>3132</v>
      </c>
      <c r="O54" s="22">
        <f t="shared" si="511"/>
        <v>3132</v>
      </c>
      <c r="P54" s="22">
        <f t="shared" si="511"/>
        <v>0</v>
      </c>
      <c r="Q54" s="22">
        <f t="shared" si="511"/>
        <v>0</v>
      </c>
      <c r="R54" s="22">
        <f t="shared" si="511"/>
        <v>2783</v>
      </c>
      <c r="S54" s="22">
        <f t="shared" si="511"/>
        <v>2783</v>
      </c>
      <c r="T54" s="22">
        <f t="shared" si="511"/>
        <v>0</v>
      </c>
      <c r="U54" s="22">
        <f t="shared" si="511"/>
        <v>0</v>
      </c>
      <c r="V54" s="21">
        <f t="shared" si="334"/>
        <v>44164</v>
      </c>
      <c r="W54" s="21">
        <f t="shared" si="335"/>
        <v>44164</v>
      </c>
      <c r="X54" s="21">
        <f t="shared" si="336"/>
        <v>0</v>
      </c>
      <c r="Y54" s="22">
        <f t="shared" si="511"/>
        <v>0</v>
      </c>
      <c r="Z54" s="278">
        <f t="shared" si="374"/>
        <v>695.1219512195122</v>
      </c>
      <c r="AA54" s="22">
        <f t="shared" ref="AA54:BV56" si="512">AA55</f>
        <v>0</v>
      </c>
      <c r="AB54" s="22">
        <f t="shared" si="512"/>
        <v>7421</v>
      </c>
      <c r="AC54" s="22">
        <f t="shared" si="512"/>
        <v>7421</v>
      </c>
      <c r="AD54" s="22">
        <f t="shared" si="512"/>
        <v>0</v>
      </c>
      <c r="AE54" s="22">
        <f t="shared" si="512"/>
        <v>0</v>
      </c>
      <c r="AF54" s="22">
        <f t="shared" si="512"/>
        <v>0</v>
      </c>
      <c r="AG54" s="22">
        <f t="shared" si="512"/>
        <v>0</v>
      </c>
      <c r="AH54" s="22">
        <f t="shared" si="512"/>
        <v>0</v>
      </c>
      <c r="AI54" s="22">
        <f t="shared" si="512"/>
        <v>0</v>
      </c>
      <c r="AJ54" s="21">
        <f t="shared" si="376"/>
        <v>7421</v>
      </c>
      <c r="AK54" s="21">
        <f t="shared" si="377"/>
        <v>7421</v>
      </c>
      <c r="AL54" s="21">
        <f t="shared" si="378"/>
        <v>0</v>
      </c>
      <c r="AM54" s="21">
        <f t="shared" si="379"/>
        <v>0</v>
      </c>
      <c r="AN54" s="214">
        <f t="shared" si="512"/>
        <v>0</v>
      </c>
      <c r="AO54" s="22">
        <f t="shared" si="512"/>
        <v>0</v>
      </c>
      <c r="AP54" s="22">
        <f t="shared" si="512"/>
        <v>0</v>
      </c>
      <c r="AQ54" s="22">
        <f t="shared" si="512"/>
        <v>0</v>
      </c>
      <c r="AR54" s="21">
        <f t="shared" si="430"/>
        <v>7421</v>
      </c>
      <c r="AS54" s="21">
        <f t="shared" si="431"/>
        <v>7421</v>
      </c>
      <c r="AT54" s="21">
        <f t="shared" si="432"/>
        <v>0</v>
      </c>
      <c r="AU54" s="21">
        <f t="shared" si="433"/>
        <v>0</v>
      </c>
      <c r="AV54" s="195">
        <f t="shared" si="15"/>
        <v>0</v>
      </c>
      <c r="AW54" s="22">
        <f t="shared" si="512"/>
        <v>49200</v>
      </c>
      <c r="AX54" s="22">
        <f t="shared" si="512"/>
        <v>49200</v>
      </c>
      <c r="AY54" s="22">
        <f t="shared" si="512"/>
        <v>0</v>
      </c>
      <c r="AZ54" s="22">
        <f t="shared" si="512"/>
        <v>0</v>
      </c>
      <c r="BA54" s="22">
        <f t="shared" si="512"/>
        <v>0</v>
      </c>
      <c r="BB54" s="22">
        <f t="shared" si="512"/>
        <v>0</v>
      </c>
      <c r="BC54" s="22">
        <f t="shared" si="512"/>
        <v>0</v>
      </c>
      <c r="BD54" s="22">
        <f t="shared" si="512"/>
        <v>0</v>
      </c>
      <c r="BE54" s="21">
        <f t="shared" si="384"/>
        <v>49200</v>
      </c>
      <c r="BF54" s="21">
        <f t="shared" si="341"/>
        <v>49200</v>
      </c>
      <c r="BG54" s="21">
        <f t="shared" si="342"/>
        <v>0</v>
      </c>
      <c r="BH54" s="21">
        <f t="shared" si="343"/>
        <v>0</v>
      </c>
      <c r="BI54" s="22">
        <f t="shared" si="512"/>
        <v>0</v>
      </c>
      <c r="BJ54" s="22">
        <f t="shared" si="512"/>
        <v>0</v>
      </c>
      <c r="BK54" s="22">
        <f t="shared" si="512"/>
        <v>0</v>
      </c>
      <c r="BL54" s="22">
        <f t="shared" si="512"/>
        <v>0</v>
      </c>
      <c r="BM54" s="21">
        <f t="shared" si="436"/>
        <v>49200</v>
      </c>
      <c r="BN54" s="21">
        <f t="shared" si="437"/>
        <v>49200</v>
      </c>
      <c r="BO54" s="21">
        <f t="shared" si="438"/>
        <v>0</v>
      </c>
      <c r="BP54" s="21">
        <f t="shared" si="439"/>
        <v>0</v>
      </c>
      <c r="BQ54" s="201">
        <f t="shared" si="4"/>
        <v>0</v>
      </c>
      <c r="BR54" s="22">
        <f t="shared" si="512"/>
        <v>2997</v>
      </c>
      <c r="BS54" s="22">
        <f t="shared" si="512"/>
        <v>2997</v>
      </c>
      <c r="BT54" s="22">
        <f t="shared" si="512"/>
        <v>0</v>
      </c>
      <c r="BU54" s="22">
        <f t="shared" si="512"/>
        <v>0</v>
      </c>
      <c r="BV54" s="22">
        <f t="shared" si="512"/>
        <v>0</v>
      </c>
      <c r="BW54" s="22">
        <f t="shared" ref="BV54:BY56" si="513">BW55</f>
        <v>0</v>
      </c>
      <c r="BX54" s="22">
        <f t="shared" si="513"/>
        <v>0</v>
      </c>
      <c r="BY54" s="22">
        <f t="shared" si="513"/>
        <v>0</v>
      </c>
      <c r="BZ54" s="21">
        <f t="shared" si="389"/>
        <v>2997</v>
      </c>
      <c r="CA54" s="62">
        <f t="shared" si="347"/>
        <v>2997</v>
      </c>
      <c r="CB54" s="62">
        <f t="shared" si="348"/>
        <v>0</v>
      </c>
      <c r="CC54" s="62">
        <f t="shared" si="349"/>
        <v>0</v>
      </c>
      <c r="CD54" s="22">
        <f t="shared" ref="CD54:CG56" si="514">CD55</f>
        <v>0</v>
      </c>
      <c r="CE54" s="22">
        <f t="shared" si="514"/>
        <v>0</v>
      </c>
      <c r="CF54" s="22">
        <f t="shared" si="514"/>
        <v>0</v>
      </c>
      <c r="CG54" s="22">
        <f t="shared" si="514"/>
        <v>0</v>
      </c>
      <c r="CH54" s="21">
        <f t="shared" si="441"/>
        <v>2997</v>
      </c>
      <c r="CI54" s="62">
        <f t="shared" si="442"/>
        <v>2997</v>
      </c>
      <c r="CJ54" s="62">
        <f t="shared" si="443"/>
        <v>0</v>
      </c>
      <c r="CK54" s="62">
        <f t="shared" si="444"/>
        <v>0</v>
      </c>
      <c r="CL54" s="194"/>
      <c r="CM54" s="62"/>
      <c r="CN54" s="62"/>
      <c r="CO54" s="62"/>
      <c r="CP54" s="62"/>
      <c r="CQ54" s="94">
        <f t="shared" si="6"/>
        <v>0</v>
      </c>
      <c r="CR54" s="94"/>
      <c r="CS54" s="57">
        <f t="shared" ref="CS54:DT56" si="515">CS55</f>
        <v>6640</v>
      </c>
      <c r="CT54" s="57">
        <f t="shared" si="515"/>
        <v>6640</v>
      </c>
      <c r="CU54" s="57">
        <f t="shared" si="515"/>
        <v>0</v>
      </c>
      <c r="CV54" s="57">
        <f t="shared" si="515"/>
        <v>0</v>
      </c>
      <c r="CW54" s="57">
        <f t="shared" si="515"/>
        <v>0</v>
      </c>
      <c r="CX54" s="78">
        <f t="shared" si="515"/>
        <v>0</v>
      </c>
      <c r="CY54" s="78">
        <f t="shared" si="515"/>
        <v>0</v>
      </c>
      <c r="CZ54" s="57">
        <f t="shared" si="515"/>
        <v>0</v>
      </c>
      <c r="DA54" s="57">
        <f t="shared" si="515"/>
        <v>6640</v>
      </c>
      <c r="DB54" s="78">
        <f t="shared" si="515"/>
        <v>6640</v>
      </c>
      <c r="DC54" s="78">
        <f t="shared" si="515"/>
        <v>0</v>
      </c>
      <c r="DD54" s="78">
        <f t="shared" si="515"/>
        <v>0</v>
      </c>
      <c r="DE54" s="57">
        <f t="shared" si="515"/>
        <v>0</v>
      </c>
      <c r="DF54" s="78">
        <f t="shared" si="515"/>
        <v>0</v>
      </c>
      <c r="DG54" s="78">
        <f t="shared" si="515"/>
        <v>0</v>
      </c>
      <c r="DH54" s="57">
        <f t="shared" si="515"/>
        <v>0</v>
      </c>
      <c r="DI54" s="57">
        <f t="shared" si="515"/>
        <v>6640</v>
      </c>
      <c r="DJ54" s="78">
        <f t="shared" si="515"/>
        <v>6640</v>
      </c>
      <c r="DK54" s="78">
        <f t="shared" si="515"/>
        <v>0</v>
      </c>
      <c r="DL54" s="78">
        <f t="shared" si="515"/>
        <v>0</v>
      </c>
      <c r="DM54" s="57">
        <f t="shared" si="515"/>
        <v>0</v>
      </c>
      <c r="DN54" s="78">
        <f t="shared" si="515"/>
        <v>0</v>
      </c>
      <c r="DO54" s="78">
        <f t="shared" si="515"/>
        <v>0</v>
      </c>
      <c r="DP54" s="57">
        <f t="shared" si="515"/>
        <v>0</v>
      </c>
      <c r="DQ54" s="57">
        <f t="shared" si="515"/>
        <v>6640</v>
      </c>
      <c r="DR54" s="78">
        <f t="shared" si="515"/>
        <v>6640</v>
      </c>
      <c r="DS54" s="78">
        <f t="shared" si="515"/>
        <v>0</v>
      </c>
      <c r="DT54" s="78">
        <f t="shared" si="515"/>
        <v>0</v>
      </c>
    </row>
    <row r="55" spans="1:124" ht="32.25" customHeight="1" x14ac:dyDescent="0.25">
      <c r="A55" s="87" t="s">
        <v>166</v>
      </c>
      <c r="B55" s="156"/>
      <c r="C55" s="156"/>
      <c r="D55" s="156"/>
      <c r="E55" s="4">
        <v>851</v>
      </c>
      <c r="F55" s="3" t="s">
        <v>11</v>
      </c>
      <c r="G55" s="3" t="s">
        <v>30</v>
      </c>
      <c r="H55" s="176" t="s">
        <v>409</v>
      </c>
      <c r="I55" s="3"/>
      <c r="J55" s="21">
        <f t="shared" si="511"/>
        <v>51585</v>
      </c>
      <c r="K55" s="21">
        <f t="shared" si="511"/>
        <v>51585</v>
      </c>
      <c r="L55" s="21">
        <f t="shared" si="511"/>
        <v>0</v>
      </c>
      <c r="M55" s="21">
        <f t="shared" si="511"/>
        <v>0</v>
      </c>
      <c r="N55" s="21">
        <f t="shared" si="511"/>
        <v>3132</v>
      </c>
      <c r="O55" s="21">
        <f t="shared" si="511"/>
        <v>3132</v>
      </c>
      <c r="P55" s="21">
        <f t="shared" si="511"/>
        <v>0</v>
      </c>
      <c r="Q55" s="21">
        <f t="shared" si="511"/>
        <v>0</v>
      </c>
      <c r="R55" s="21">
        <f t="shared" si="511"/>
        <v>2783</v>
      </c>
      <c r="S55" s="21">
        <f t="shared" si="511"/>
        <v>2783</v>
      </c>
      <c r="T55" s="21">
        <f t="shared" si="511"/>
        <v>0</v>
      </c>
      <c r="U55" s="21">
        <f t="shared" si="511"/>
        <v>0</v>
      </c>
      <c r="V55" s="21">
        <f t="shared" si="334"/>
        <v>44164</v>
      </c>
      <c r="W55" s="21">
        <f t="shared" si="335"/>
        <v>44164</v>
      </c>
      <c r="X55" s="21">
        <f t="shared" si="336"/>
        <v>0</v>
      </c>
      <c r="Y55" s="21">
        <f t="shared" si="511"/>
        <v>0</v>
      </c>
      <c r="Z55" s="278">
        <f t="shared" si="374"/>
        <v>695.1219512195122</v>
      </c>
      <c r="AA55" s="21">
        <f t="shared" si="512"/>
        <v>0</v>
      </c>
      <c r="AB55" s="21">
        <f t="shared" si="512"/>
        <v>7421</v>
      </c>
      <c r="AC55" s="21">
        <f t="shared" si="512"/>
        <v>7421</v>
      </c>
      <c r="AD55" s="21">
        <f t="shared" si="512"/>
        <v>0</v>
      </c>
      <c r="AE55" s="21">
        <f t="shared" si="512"/>
        <v>0</v>
      </c>
      <c r="AF55" s="21">
        <f t="shared" si="512"/>
        <v>0</v>
      </c>
      <c r="AG55" s="21">
        <f t="shared" si="512"/>
        <v>0</v>
      </c>
      <c r="AH55" s="21">
        <f t="shared" si="512"/>
        <v>0</v>
      </c>
      <c r="AI55" s="21">
        <f t="shared" si="512"/>
        <v>0</v>
      </c>
      <c r="AJ55" s="21">
        <f t="shared" si="376"/>
        <v>7421</v>
      </c>
      <c r="AK55" s="21">
        <f t="shared" si="377"/>
        <v>7421</v>
      </c>
      <c r="AL55" s="21">
        <f t="shared" si="378"/>
        <v>0</v>
      </c>
      <c r="AM55" s="21">
        <f t="shared" si="379"/>
        <v>0</v>
      </c>
      <c r="AN55" s="215">
        <f t="shared" si="512"/>
        <v>0</v>
      </c>
      <c r="AO55" s="21">
        <f t="shared" si="512"/>
        <v>0</v>
      </c>
      <c r="AP55" s="21">
        <f t="shared" si="512"/>
        <v>0</v>
      </c>
      <c r="AQ55" s="21">
        <f t="shared" si="512"/>
        <v>0</v>
      </c>
      <c r="AR55" s="21">
        <f t="shared" si="430"/>
        <v>7421</v>
      </c>
      <c r="AS55" s="21">
        <f t="shared" si="431"/>
        <v>7421</v>
      </c>
      <c r="AT55" s="21">
        <f t="shared" si="432"/>
        <v>0</v>
      </c>
      <c r="AU55" s="21">
        <f t="shared" si="433"/>
        <v>0</v>
      </c>
      <c r="AV55" s="195">
        <f t="shared" si="15"/>
        <v>0</v>
      </c>
      <c r="AW55" s="21">
        <f t="shared" si="512"/>
        <v>49200</v>
      </c>
      <c r="AX55" s="21">
        <f t="shared" si="512"/>
        <v>49200</v>
      </c>
      <c r="AY55" s="21">
        <f t="shared" si="512"/>
        <v>0</v>
      </c>
      <c r="AZ55" s="21">
        <f t="shared" si="512"/>
        <v>0</v>
      </c>
      <c r="BA55" s="21">
        <f t="shared" si="512"/>
        <v>0</v>
      </c>
      <c r="BB55" s="21">
        <f t="shared" si="512"/>
        <v>0</v>
      </c>
      <c r="BC55" s="21">
        <f t="shared" si="512"/>
        <v>0</v>
      </c>
      <c r="BD55" s="21">
        <f t="shared" si="512"/>
        <v>0</v>
      </c>
      <c r="BE55" s="21">
        <f t="shared" si="384"/>
        <v>49200</v>
      </c>
      <c r="BF55" s="21">
        <f t="shared" si="341"/>
        <v>49200</v>
      </c>
      <c r="BG55" s="21">
        <f t="shared" si="342"/>
        <v>0</v>
      </c>
      <c r="BH55" s="21">
        <f t="shared" si="343"/>
        <v>0</v>
      </c>
      <c r="BI55" s="21">
        <f t="shared" si="512"/>
        <v>0</v>
      </c>
      <c r="BJ55" s="21">
        <f t="shared" si="512"/>
        <v>0</v>
      </c>
      <c r="BK55" s="21">
        <f t="shared" si="512"/>
        <v>0</v>
      </c>
      <c r="BL55" s="21">
        <f t="shared" si="512"/>
        <v>0</v>
      </c>
      <c r="BM55" s="21">
        <f t="shared" si="436"/>
        <v>49200</v>
      </c>
      <c r="BN55" s="21">
        <f t="shared" si="437"/>
        <v>49200</v>
      </c>
      <c r="BO55" s="21">
        <f t="shared" si="438"/>
        <v>0</v>
      </c>
      <c r="BP55" s="21">
        <f t="shared" si="439"/>
        <v>0</v>
      </c>
      <c r="BQ55" s="201">
        <f t="shared" si="4"/>
        <v>0</v>
      </c>
      <c r="BR55" s="21">
        <f t="shared" si="512"/>
        <v>2997</v>
      </c>
      <c r="BS55" s="21">
        <f t="shared" si="512"/>
        <v>2997</v>
      </c>
      <c r="BT55" s="21">
        <f t="shared" si="512"/>
        <v>0</v>
      </c>
      <c r="BU55" s="21">
        <f t="shared" si="512"/>
        <v>0</v>
      </c>
      <c r="BV55" s="21">
        <f t="shared" si="513"/>
        <v>0</v>
      </c>
      <c r="BW55" s="21">
        <f t="shared" si="513"/>
        <v>0</v>
      </c>
      <c r="BX55" s="21">
        <f t="shared" si="513"/>
        <v>0</v>
      </c>
      <c r="BY55" s="21">
        <f t="shared" si="513"/>
        <v>0</v>
      </c>
      <c r="BZ55" s="21">
        <f t="shared" si="389"/>
        <v>2997</v>
      </c>
      <c r="CA55" s="62">
        <f t="shared" si="347"/>
        <v>2997</v>
      </c>
      <c r="CB55" s="62">
        <f t="shared" si="348"/>
        <v>0</v>
      </c>
      <c r="CC55" s="62">
        <f t="shared" si="349"/>
        <v>0</v>
      </c>
      <c r="CD55" s="21">
        <f t="shared" si="514"/>
        <v>0</v>
      </c>
      <c r="CE55" s="21">
        <f t="shared" si="514"/>
        <v>0</v>
      </c>
      <c r="CF55" s="21">
        <f t="shared" si="514"/>
        <v>0</v>
      </c>
      <c r="CG55" s="21">
        <f t="shared" si="514"/>
        <v>0</v>
      </c>
      <c r="CH55" s="21">
        <f t="shared" si="441"/>
        <v>2997</v>
      </c>
      <c r="CI55" s="62">
        <f t="shared" si="442"/>
        <v>2997</v>
      </c>
      <c r="CJ55" s="62">
        <f t="shared" si="443"/>
        <v>0</v>
      </c>
      <c r="CK55" s="62">
        <f t="shared" si="444"/>
        <v>0</v>
      </c>
      <c r="CL55" s="194"/>
      <c r="CM55" s="62"/>
      <c r="CN55" s="62"/>
      <c r="CO55" s="62"/>
      <c r="CP55" s="62"/>
      <c r="CQ55" s="94">
        <f t="shared" si="6"/>
        <v>0</v>
      </c>
      <c r="CR55" s="94"/>
      <c r="CS55" s="58">
        <f t="shared" si="515"/>
        <v>6640</v>
      </c>
      <c r="CT55" s="58">
        <f t="shared" si="515"/>
        <v>6640</v>
      </c>
      <c r="CU55" s="58">
        <f t="shared" si="515"/>
        <v>0</v>
      </c>
      <c r="CV55" s="58">
        <f t="shared" si="515"/>
        <v>0</v>
      </c>
      <c r="CW55" s="58">
        <f t="shared" si="515"/>
        <v>0</v>
      </c>
      <c r="CX55" s="62">
        <f t="shared" si="515"/>
        <v>0</v>
      </c>
      <c r="CY55" s="62">
        <f t="shared" si="515"/>
        <v>0</v>
      </c>
      <c r="CZ55" s="58">
        <f t="shared" si="515"/>
        <v>0</v>
      </c>
      <c r="DA55" s="58">
        <f t="shared" si="515"/>
        <v>6640</v>
      </c>
      <c r="DB55" s="62">
        <f t="shared" si="515"/>
        <v>6640</v>
      </c>
      <c r="DC55" s="62">
        <f t="shared" si="515"/>
        <v>0</v>
      </c>
      <c r="DD55" s="62">
        <f t="shared" si="515"/>
        <v>0</v>
      </c>
      <c r="DE55" s="58">
        <f t="shared" si="515"/>
        <v>0</v>
      </c>
      <c r="DF55" s="62">
        <f t="shared" si="515"/>
        <v>0</v>
      </c>
      <c r="DG55" s="62">
        <f t="shared" si="515"/>
        <v>0</v>
      </c>
      <c r="DH55" s="58">
        <f t="shared" si="515"/>
        <v>0</v>
      </c>
      <c r="DI55" s="58">
        <f t="shared" si="515"/>
        <v>6640</v>
      </c>
      <c r="DJ55" s="62">
        <f t="shared" si="515"/>
        <v>6640</v>
      </c>
      <c r="DK55" s="62">
        <f t="shared" si="515"/>
        <v>0</v>
      </c>
      <c r="DL55" s="62">
        <f t="shared" si="515"/>
        <v>0</v>
      </c>
      <c r="DM55" s="58">
        <f t="shared" si="515"/>
        <v>0</v>
      </c>
      <c r="DN55" s="62">
        <f t="shared" si="515"/>
        <v>0</v>
      </c>
      <c r="DO55" s="62">
        <f t="shared" si="515"/>
        <v>0</v>
      </c>
      <c r="DP55" s="58">
        <f t="shared" si="515"/>
        <v>0</v>
      </c>
      <c r="DQ55" s="58">
        <f t="shared" si="515"/>
        <v>6640</v>
      </c>
      <c r="DR55" s="62">
        <f t="shared" si="515"/>
        <v>6640</v>
      </c>
      <c r="DS55" s="62">
        <f t="shared" si="515"/>
        <v>0</v>
      </c>
      <c r="DT55" s="62">
        <f t="shared" si="515"/>
        <v>0</v>
      </c>
    </row>
    <row r="56" spans="1:124" ht="32.25" customHeight="1" x14ac:dyDescent="0.25">
      <c r="A56" s="87" t="s">
        <v>20</v>
      </c>
      <c r="B56" s="155"/>
      <c r="C56" s="155"/>
      <c r="D56" s="155"/>
      <c r="E56" s="4">
        <v>851</v>
      </c>
      <c r="F56" s="3" t="s">
        <v>11</v>
      </c>
      <c r="G56" s="3" t="s">
        <v>30</v>
      </c>
      <c r="H56" s="176" t="s">
        <v>409</v>
      </c>
      <c r="I56" s="3" t="s">
        <v>21</v>
      </c>
      <c r="J56" s="21">
        <f t="shared" si="511"/>
        <v>51585</v>
      </c>
      <c r="K56" s="21">
        <f t="shared" si="511"/>
        <v>51585</v>
      </c>
      <c r="L56" s="21">
        <f t="shared" si="511"/>
        <v>0</v>
      </c>
      <c r="M56" s="21">
        <f t="shared" si="511"/>
        <v>0</v>
      </c>
      <c r="N56" s="21">
        <f t="shared" si="511"/>
        <v>3132</v>
      </c>
      <c r="O56" s="21">
        <f t="shared" si="511"/>
        <v>3132</v>
      </c>
      <c r="P56" s="21">
        <f t="shared" si="511"/>
        <v>0</v>
      </c>
      <c r="Q56" s="21">
        <f t="shared" si="511"/>
        <v>0</v>
      </c>
      <c r="R56" s="21">
        <f t="shared" si="511"/>
        <v>2783</v>
      </c>
      <c r="S56" s="21">
        <f t="shared" si="511"/>
        <v>2783</v>
      </c>
      <c r="T56" s="21">
        <f t="shared" si="511"/>
        <v>0</v>
      </c>
      <c r="U56" s="21">
        <f t="shared" si="511"/>
        <v>0</v>
      </c>
      <c r="V56" s="21">
        <f t="shared" si="334"/>
        <v>44164</v>
      </c>
      <c r="W56" s="21">
        <f t="shared" si="335"/>
        <v>44164</v>
      </c>
      <c r="X56" s="21">
        <f t="shared" si="336"/>
        <v>0</v>
      </c>
      <c r="Y56" s="21">
        <f t="shared" si="511"/>
        <v>0</v>
      </c>
      <c r="Z56" s="276">
        <f t="shared" si="374"/>
        <v>695.1219512195122</v>
      </c>
      <c r="AA56" s="21">
        <f t="shared" si="512"/>
        <v>0</v>
      </c>
      <c r="AB56" s="21">
        <f t="shared" si="512"/>
        <v>7421</v>
      </c>
      <c r="AC56" s="21">
        <f t="shared" si="512"/>
        <v>7421</v>
      </c>
      <c r="AD56" s="21">
        <f t="shared" si="512"/>
        <v>0</v>
      </c>
      <c r="AE56" s="21">
        <f t="shared" si="512"/>
        <v>0</v>
      </c>
      <c r="AF56" s="21">
        <f t="shared" si="512"/>
        <v>0</v>
      </c>
      <c r="AG56" s="21">
        <f t="shared" si="512"/>
        <v>0</v>
      </c>
      <c r="AH56" s="21">
        <f t="shared" si="512"/>
        <v>0</v>
      </c>
      <c r="AI56" s="21">
        <f t="shared" si="512"/>
        <v>0</v>
      </c>
      <c r="AJ56" s="21">
        <f t="shared" si="376"/>
        <v>7421</v>
      </c>
      <c r="AK56" s="21">
        <f t="shared" si="377"/>
        <v>7421</v>
      </c>
      <c r="AL56" s="21">
        <f t="shared" si="378"/>
        <v>0</v>
      </c>
      <c r="AM56" s="21">
        <f t="shared" si="379"/>
        <v>0</v>
      </c>
      <c r="AN56" s="215">
        <f t="shared" si="512"/>
        <v>0</v>
      </c>
      <c r="AO56" s="21">
        <f t="shared" si="512"/>
        <v>0</v>
      </c>
      <c r="AP56" s="21">
        <f t="shared" si="512"/>
        <v>0</v>
      </c>
      <c r="AQ56" s="21">
        <f t="shared" si="512"/>
        <v>0</v>
      </c>
      <c r="AR56" s="21">
        <f t="shared" si="430"/>
        <v>7421</v>
      </c>
      <c r="AS56" s="21">
        <f t="shared" si="431"/>
        <v>7421</v>
      </c>
      <c r="AT56" s="21">
        <f t="shared" si="432"/>
        <v>0</v>
      </c>
      <c r="AU56" s="21">
        <f t="shared" si="433"/>
        <v>0</v>
      </c>
      <c r="AV56" s="195">
        <f t="shared" si="15"/>
        <v>0</v>
      </c>
      <c r="AW56" s="21">
        <f t="shared" si="512"/>
        <v>49200</v>
      </c>
      <c r="AX56" s="21">
        <f t="shared" si="512"/>
        <v>49200</v>
      </c>
      <c r="AY56" s="21">
        <f t="shared" si="512"/>
        <v>0</v>
      </c>
      <c r="AZ56" s="21">
        <f t="shared" si="512"/>
        <v>0</v>
      </c>
      <c r="BA56" s="21">
        <f t="shared" si="512"/>
        <v>0</v>
      </c>
      <c r="BB56" s="21">
        <f t="shared" si="512"/>
        <v>0</v>
      </c>
      <c r="BC56" s="21">
        <f t="shared" si="512"/>
        <v>0</v>
      </c>
      <c r="BD56" s="21">
        <f t="shared" si="512"/>
        <v>0</v>
      </c>
      <c r="BE56" s="21">
        <f t="shared" si="384"/>
        <v>49200</v>
      </c>
      <c r="BF56" s="21">
        <f t="shared" si="341"/>
        <v>49200</v>
      </c>
      <c r="BG56" s="21">
        <f t="shared" si="342"/>
        <v>0</v>
      </c>
      <c r="BH56" s="21">
        <f t="shared" si="343"/>
        <v>0</v>
      </c>
      <c r="BI56" s="21">
        <f t="shared" si="512"/>
        <v>0</v>
      </c>
      <c r="BJ56" s="21">
        <f t="shared" si="512"/>
        <v>0</v>
      </c>
      <c r="BK56" s="21">
        <f t="shared" si="512"/>
        <v>0</v>
      </c>
      <c r="BL56" s="21">
        <f t="shared" si="512"/>
        <v>0</v>
      </c>
      <c r="BM56" s="21">
        <f t="shared" si="436"/>
        <v>49200</v>
      </c>
      <c r="BN56" s="21">
        <f t="shared" si="437"/>
        <v>49200</v>
      </c>
      <c r="BO56" s="21">
        <f t="shared" si="438"/>
        <v>0</v>
      </c>
      <c r="BP56" s="21">
        <f t="shared" si="439"/>
        <v>0</v>
      </c>
      <c r="BQ56" s="201">
        <f t="shared" si="4"/>
        <v>0</v>
      </c>
      <c r="BR56" s="21">
        <f t="shared" si="512"/>
        <v>2997</v>
      </c>
      <c r="BS56" s="21">
        <f t="shared" si="512"/>
        <v>2997</v>
      </c>
      <c r="BT56" s="21">
        <f t="shared" si="512"/>
        <v>0</v>
      </c>
      <c r="BU56" s="21">
        <f t="shared" si="512"/>
        <v>0</v>
      </c>
      <c r="BV56" s="21">
        <f t="shared" si="513"/>
        <v>0</v>
      </c>
      <c r="BW56" s="21">
        <f t="shared" si="513"/>
        <v>0</v>
      </c>
      <c r="BX56" s="21">
        <f t="shared" si="513"/>
        <v>0</v>
      </c>
      <c r="BY56" s="21">
        <f t="shared" si="513"/>
        <v>0</v>
      </c>
      <c r="BZ56" s="21">
        <f t="shared" si="389"/>
        <v>2997</v>
      </c>
      <c r="CA56" s="62">
        <f t="shared" si="347"/>
        <v>2997</v>
      </c>
      <c r="CB56" s="62">
        <f t="shared" si="348"/>
        <v>0</v>
      </c>
      <c r="CC56" s="62">
        <f t="shared" si="349"/>
        <v>0</v>
      </c>
      <c r="CD56" s="21">
        <f t="shared" si="514"/>
        <v>0</v>
      </c>
      <c r="CE56" s="21">
        <f t="shared" si="514"/>
        <v>0</v>
      </c>
      <c r="CF56" s="21">
        <f t="shared" si="514"/>
        <v>0</v>
      </c>
      <c r="CG56" s="21">
        <f t="shared" si="514"/>
        <v>0</v>
      </c>
      <c r="CH56" s="21">
        <f t="shared" si="441"/>
        <v>2997</v>
      </c>
      <c r="CI56" s="62">
        <f t="shared" si="442"/>
        <v>2997</v>
      </c>
      <c r="CJ56" s="62">
        <f t="shared" si="443"/>
        <v>0</v>
      </c>
      <c r="CK56" s="62">
        <f t="shared" si="444"/>
        <v>0</v>
      </c>
      <c r="CL56" s="194"/>
      <c r="CM56" s="62"/>
      <c r="CN56" s="62"/>
      <c r="CO56" s="62"/>
      <c r="CP56" s="62"/>
      <c r="CQ56" s="94">
        <f t="shared" si="6"/>
        <v>0</v>
      </c>
      <c r="CR56" s="94"/>
      <c r="CS56" s="58">
        <f t="shared" si="515"/>
        <v>6640</v>
      </c>
      <c r="CT56" s="58">
        <f t="shared" si="515"/>
        <v>6640</v>
      </c>
      <c r="CU56" s="58">
        <f t="shared" si="515"/>
        <v>0</v>
      </c>
      <c r="CV56" s="58">
        <f t="shared" si="515"/>
        <v>0</v>
      </c>
      <c r="CW56" s="58">
        <f t="shared" si="515"/>
        <v>0</v>
      </c>
      <c r="CX56" s="62">
        <f t="shared" si="515"/>
        <v>0</v>
      </c>
      <c r="CY56" s="62">
        <f t="shared" si="515"/>
        <v>0</v>
      </c>
      <c r="CZ56" s="58">
        <f t="shared" si="515"/>
        <v>0</v>
      </c>
      <c r="DA56" s="58">
        <f t="shared" si="515"/>
        <v>6640</v>
      </c>
      <c r="DB56" s="62">
        <f t="shared" si="515"/>
        <v>6640</v>
      </c>
      <c r="DC56" s="62">
        <f t="shared" si="515"/>
        <v>0</v>
      </c>
      <c r="DD56" s="62">
        <f t="shared" si="515"/>
        <v>0</v>
      </c>
      <c r="DE56" s="58">
        <f t="shared" si="515"/>
        <v>0</v>
      </c>
      <c r="DF56" s="62">
        <f t="shared" si="515"/>
        <v>0</v>
      </c>
      <c r="DG56" s="62">
        <f t="shared" si="515"/>
        <v>0</v>
      </c>
      <c r="DH56" s="58">
        <f t="shared" si="515"/>
        <v>0</v>
      </c>
      <c r="DI56" s="58">
        <f t="shared" si="515"/>
        <v>6640</v>
      </c>
      <c r="DJ56" s="62">
        <f t="shared" si="515"/>
        <v>6640</v>
      </c>
      <c r="DK56" s="62">
        <f t="shared" si="515"/>
        <v>0</v>
      </c>
      <c r="DL56" s="62">
        <f t="shared" si="515"/>
        <v>0</v>
      </c>
      <c r="DM56" s="58">
        <f t="shared" si="515"/>
        <v>0</v>
      </c>
      <c r="DN56" s="62">
        <f t="shared" si="515"/>
        <v>0</v>
      </c>
      <c r="DO56" s="62">
        <f t="shared" si="515"/>
        <v>0</v>
      </c>
      <c r="DP56" s="58">
        <f t="shared" si="515"/>
        <v>0</v>
      </c>
      <c r="DQ56" s="58">
        <f t="shared" si="515"/>
        <v>6640</v>
      </c>
      <c r="DR56" s="62">
        <f t="shared" si="515"/>
        <v>6640</v>
      </c>
      <c r="DS56" s="62">
        <f t="shared" si="515"/>
        <v>0</v>
      </c>
      <c r="DT56" s="62">
        <f t="shared" si="515"/>
        <v>0</v>
      </c>
    </row>
    <row r="57" spans="1:124" ht="32.25" customHeight="1" x14ac:dyDescent="0.25">
      <c r="A57" s="87" t="s">
        <v>9</v>
      </c>
      <c r="B57" s="156"/>
      <c r="C57" s="156"/>
      <c r="D57" s="156"/>
      <c r="E57" s="4">
        <v>851</v>
      </c>
      <c r="F57" s="3" t="s">
        <v>11</v>
      </c>
      <c r="G57" s="3" t="s">
        <v>30</v>
      </c>
      <c r="H57" s="176" t="s">
        <v>409</v>
      </c>
      <c r="I57" s="3" t="s">
        <v>22</v>
      </c>
      <c r="J57" s="21">
        <v>51585</v>
      </c>
      <c r="K57" s="21">
        <f>J57</f>
        <v>51585</v>
      </c>
      <c r="L57" s="21"/>
      <c r="M57" s="21"/>
      <c r="N57" s="21">
        <v>3132</v>
      </c>
      <c r="O57" s="21">
        <f>N57</f>
        <v>3132</v>
      </c>
      <c r="P57" s="21"/>
      <c r="Q57" s="21"/>
      <c r="R57" s="21">
        <v>2783</v>
      </c>
      <c r="S57" s="21">
        <f>R57</f>
        <v>2783</v>
      </c>
      <c r="T57" s="21"/>
      <c r="U57" s="21"/>
      <c r="V57" s="21">
        <f t="shared" si="334"/>
        <v>44164</v>
      </c>
      <c r="W57" s="21">
        <f t="shared" si="335"/>
        <v>44164</v>
      </c>
      <c r="X57" s="21">
        <f t="shared" si="336"/>
        <v>0</v>
      </c>
      <c r="Y57" s="21"/>
      <c r="Z57" s="276">
        <f t="shared" si="374"/>
        <v>695.1219512195122</v>
      </c>
      <c r="AA57" s="21"/>
      <c r="AB57" s="21">
        <v>7421</v>
      </c>
      <c r="AC57" s="21">
        <f>AB57</f>
        <v>7421</v>
      </c>
      <c r="AD57" s="21"/>
      <c r="AE57" s="21"/>
      <c r="AF57" s="21"/>
      <c r="AG57" s="21">
        <f>AF57</f>
        <v>0</v>
      </c>
      <c r="AH57" s="21"/>
      <c r="AI57" s="21"/>
      <c r="AJ57" s="21">
        <f t="shared" si="376"/>
        <v>7421</v>
      </c>
      <c r="AK57" s="21">
        <f t="shared" si="377"/>
        <v>7421</v>
      </c>
      <c r="AL57" s="21">
        <f t="shared" si="378"/>
        <v>0</v>
      </c>
      <c r="AM57" s="21">
        <f t="shared" si="379"/>
        <v>0</v>
      </c>
      <c r="AN57" s="215"/>
      <c r="AO57" s="21">
        <f>AN57</f>
        <v>0</v>
      </c>
      <c r="AP57" s="21"/>
      <c r="AQ57" s="21"/>
      <c r="AR57" s="21">
        <f t="shared" si="430"/>
        <v>7421</v>
      </c>
      <c r="AS57" s="21">
        <f t="shared" si="431"/>
        <v>7421</v>
      </c>
      <c r="AT57" s="21">
        <f t="shared" si="432"/>
        <v>0</v>
      </c>
      <c r="AU57" s="21">
        <f t="shared" si="433"/>
        <v>0</v>
      </c>
      <c r="AV57" s="195">
        <f t="shared" si="15"/>
        <v>0</v>
      </c>
      <c r="AW57" s="21">
        <v>49200</v>
      </c>
      <c r="AX57" s="21">
        <f>AW57</f>
        <v>49200</v>
      </c>
      <c r="AY57" s="21"/>
      <c r="AZ57" s="21"/>
      <c r="BA57" s="21"/>
      <c r="BB57" s="21">
        <f>BA57</f>
        <v>0</v>
      </c>
      <c r="BC57" s="21"/>
      <c r="BD57" s="21"/>
      <c r="BE57" s="21">
        <f t="shared" si="384"/>
        <v>49200</v>
      </c>
      <c r="BF57" s="21">
        <f t="shared" si="341"/>
        <v>49200</v>
      </c>
      <c r="BG57" s="21">
        <f t="shared" si="342"/>
        <v>0</v>
      </c>
      <c r="BH57" s="21">
        <f t="shared" si="343"/>
        <v>0</v>
      </c>
      <c r="BI57" s="21"/>
      <c r="BJ57" s="21">
        <f>BI57</f>
        <v>0</v>
      </c>
      <c r="BK57" s="21"/>
      <c r="BL57" s="21"/>
      <c r="BM57" s="21">
        <f t="shared" si="436"/>
        <v>49200</v>
      </c>
      <c r="BN57" s="21">
        <f t="shared" si="437"/>
        <v>49200</v>
      </c>
      <c r="BO57" s="21">
        <f t="shared" si="438"/>
        <v>0</v>
      </c>
      <c r="BP57" s="21">
        <f t="shared" si="439"/>
        <v>0</v>
      </c>
      <c r="BQ57" s="201">
        <f t="shared" si="4"/>
        <v>0</v>
      </c>
      <c r="BR57" s="21">
        <v>2997</v>
      </c>
      <c r="BS57" s="21">
        <f>BR57</f>
        <v>2997</v>
      </c>
      <c r="BT57" s="21"/>
      <c r="BU57" s="21"/>
      <c r="BV57" s="21"/>
      <c r="BW57" s="21">
        <f>BV57</f>
        <v>0</v>
      </c>
      <c r="BX57" s="21"/>
      <c r="BY57" s="21"/>
      <c r="BZ57" s="21">
        <f t="shared" si="389"/>
        <v>2997</v>
      </c>
      <c r="CA57" s="62">
        <f t="shared" si="347"/>
        <v>2997</v>
      </c>
      <c r="CB57" s="62">
        <f t="shared" si="348"/>
        <v>0</v>
      </c>
      <c r="CC57" s="62">
        <f t="shared" si="349"/>
        <v>0</v>
      </c>
      <c r="CD57" s="21"/>
      <c r="CE57" s="21">
        <f>CD57</f>
        <v>0</v>
      </c>
      <c r="CF57" s="21"/>
      <c r="CG57" s="21"/>
      <c r="CH57" s="21">
        <f t="shared" si="441"/>
        <v>2997</v>
      </c>
      <c r="CI57" s="62">
        <f t="shared" si="442"/>
        <v>2997</v>
      </c>
      <c r="CJ57" s="62">
        <f t="shared" si="443"/>
        <v>0</v>
      </c>
      <c r="CK57" s="62">
        <f t="shared" si="444"/>
        <v>0</v>
      </c>
      <c r="CL57" s="194"/>
      <c r="CM57" s="62"/>
      <c r="CN57" s="62"/>
      <c r="CO57" s="62"/>
      <c r="CP57" s="62"/>
      <c r="CQ57" s="94">
        <f t="shared" si="6"/>
        <v>0</v>
      </c>
      <c r="CR57" s="94"/>
      <c r="CS57" s="58">
        <v>6640</v>
      </c>
      <c r="CT57" s="58">
        <f>CS57</f>
        <v>6640</v>
      </c>
      <c r="CU57" s="58"/>
      <c r="CV57" s="58"/>
      <c r="CW57" s="58"/>
      <c r="CX57" s="62">
        <f>CW57</f>
        <v>0</v>
      </c>
      <c r="CY57" s="62"/>
      <c r="CZ57" s="58"/>
      <c r="DA57" s="58">
        <f t="shared" si="353"/>
        <v>6640</v>
      </c>
      <c r="DB57" s="62">
        <f t="shared" ref="DB57" si="516">CT57+CX57</f>
        <v>6640</v>
      </c>
      <c r="DC57" s="62">
        <f t="shared" ref="DC57" si="517">CU57+CY57</f>
        <v>0</v>
      </c>
      <c r="DD57" s="62">
        <f t="shared" ref="DD57" si="518">CV57+CZ57</f>
        <v>0</v>
      </c>
      <c r="DE57" s="58"/>
      <c r="DF57" s="62">
        <f>DE57</f>
        <v>0</v>
      </c>
      <c r="DG57" s="62"/>
      <c r="DH57" s="58"/>
      <c r="DI57" s="58">
        <f t="shared" ref="DI57" si="519">DA57+DE57</f>
        <v>6640</v>
      </c>
      <c r="DJ57" s="62">
        <f t="shared" ref="DJ57" si="520">DB57+DF57</f>
        <v>6640</v>
      </c>
      <c r="DK57" s="62">
        <f t="shared" ref="DK57" si="521">DC57+DG57</f>
        <v>0</v>
      </c>
      <c r="DL57" s="62">
        <f t="shared" ref="DL57" si="522">DD57+DH57</f>
        <v>0</v>
      </c>
      <c r="DM57" s="58"/>
      <c r="DN57" s="62">
        <f>DM57</f>
        <v>0</v>
      </c>
      <c r="DO57" s="62"/>
      <c r="DP57" s="58"/>
      <c r="DQ57" s="58">
        <f t="shared" ref="DQ57" si="523">DI57+DM57</f>
        <v>6640</v>
      </c>
      <c r="DR57" s="62">
        <f t="shared" ref="DR57" si="524">DJ57+DN57</f>
        <v>6640</v>
      </c>
      <c r="DS57" s="62">
        <f t="shared" ref="DS57" si="525">DK57+DO57</f>
        <v>0</v>
      </c>
      <c r="DT57" s="62">
        <f t="shared" ref="DT57" si="526">DL57+DP57</f>
        <v>0</v>
      </c>
    </row>
    <row r="58" spans="1:124" s="23" customFormat="1" ht="32.25" customHeight="1" x14ac:dyDescent="0.25">
      <c r="A58" s="111" t="s">
        <v>32</v>
      </c>
      <c r="B58" s="44"/>
      <c r="C58" s="44"/>
      <c r="D58" s="44"/>
      <c r="E58" s="4">
        <v>851</v>
      </c>
      <c r="F58" s="19" t="s">
        <v>11</v>
      </c>
      <c r="G58" s="19" t="s">
        <v>33</v>
      </c>
      <c r="H58" s="176" t="s">
        <v>48</v>
      </c>
      <c r="I58" s="19"/>
      <c r="J58" s="22">
        <f t="shared" ref="J58:P58" si="527">J59+J65+J68+J71+J62+J74+J77</f>
        <v>3634900</v>
      </c>
      <c r="K58" s="22">
        <f t="shared" si="527"/>
        <v>0</v>
      </c>
      <c r="L58" s="22">
        <f t="shared" si="527"/>
        <v>3634900</v>
      </c>
      <c r="M58" s="22">
        <f t="shared" si="527"/>
        <v>0</v>
      </c>
      <c r="N58" s="22">
        <f t="shared" si="527"/>
        <v>2749400</v>
      </c>
      <c r="O58" s="22">
        <f t="shared" si="527"/>
        <v>0</v>
      </c>
      <c r="P58" s="22">
        <f t="shared" si="527"/>
        <v>2749400</v>
      </c>
      <c r="Q58" s="22">
        <f>Q59+Q65+Q68+Q71+Q62+Q74+Q77</f>
        <v>0</v>
      </c>
      <c r="R58" s="22">
        <f t="shared" ref="R58:CC58" si="528">R59+R65+R68+R71+R62+R74+R77</f>
        <v>2749400</v>
      </c>
      <c r="S58" s="22">
        <f t="shared" si="528"/>
        <v>0</v>
      </c>
      <c r="T58" s="22">
        <f t="shared" si="528"/>
        <v>2749400</v>
      </c>
      <c r="U58" s="22">
        <f t="shared" si="528"/>
        <v>0</v>
      </c>
      <c r="V58" s="22">
        <f t="shared" si="528"/>
        <v>-35394</v>
      </c>
      <c r="W58" s="22">
        <f t="shared" si="528"/>
        <v>-313884</v>
      </c>
      <c r="X58" s="22">
        <f t="shared" si="528"/>
        <v>278490</v>
      </c>
      <c r="Y58" s="22">
        <f t="shared" si="528"/>
        <v>0</v>
      </c>
      <c r="Z58" s="22" t="e">
        <f t="shared" si="528"/>
        <v>#DIV/0!</v>
      </c>
      <c r="AA58" s="22">
        <f t="shared" si="528"/>
        <v>0</v>
      </c>
      <c r="AB58" s="22">
        <f t="shared" si="528"/>
        <v>3670294</v>
      </c>
      <c r="AC58" s="22">
        <f t="shared" si="528"/>
        <v>313884</v>
      </c>
      <c r="AD58" s="22">
        <f t="shared" si="528"/>
        <v>3356410</v>
      </c>
      <c r="AE58" s="22">
        <f t="shared" si="528"/>
        <v>0</v>
      </c>
      <c r="AF58" s="22">
        <f t="shared" si="528"/>
        <v>-27244</v>
      </c>
      <c r="AG58" s="22">
        <f t="shared" si="528"/>
        <v>0</v>
      </c>
      <c r="AH58" s="22">
        <f t="shared" si="528"/>
        <v>-27244</v>
      </c>
      <c r="AI58" s="22">
        <f t="shared" si="528"/>
        <v>0</v>
      </c>
      <c r="AJ58" s="22">
        <f t="shared" si="528"/>
        <v>3643050</v>
      </c>
      <c r="AK58" s="22">
        <f t="shared" si="528"/>
        <v>313884</v>
      </c>
      <c r="AL58" s="22">
        <f t="shared" si="528"/>
        <v>3329166</v>
      </c>
      <c r="AM58" s="22">
        <f t="shared" si="528"/>
        <v>0</v>
      </c>
      <c r="AN58" s="22">
        <f t="shared" si="528"/>
        <v>0</v>
      </c>
      <c r="AO58" s="22">
        <f t="shared" si="528"/>
        <v>0</v>
      </c>
      <c r="AP58" s="22">
        <f t="shared" si="528"/>
        <v>0</v>
      </c>
      <c r="AQ58" s="22">
        <f t="shared" si="528"/>
        <v>0</v>
      </c>
      <c r="AR58" s="22">
        <f t="shared" si="528"/>
        <v>3643050</v>
      </c>
      <c r="AS58" s="22">
        <f t="shared" si="528"/>
        <v>313884</v>
      </c>
      <c r="AT58" s="22">
        <f t="shared" si="528"/>
        <v>3329166</v>
      </c>
      <c r="AU58" s="22">
        <f t="shared" si="528"/>
        <v>0</v>
      </c>
      <c r="AV58" s="22">
        <f t="shared" si="528"/>
        <v>0</v>
      </c>
      <c r="AW58" s="22">
        <f t="shared" si="528"/>
        <v>2985300</v>
      </c>
      <c r="AX58" s="22">
        <f t="shared" si="528"/>
        <v>0</v>
      </c>
      <c r="AY58" s="22">
        <f t="shared" si="528"/>
        <v>2985300</v>
      </c>
      <c r="AZ58" s="22">
        <f t="shared" si="528"/>
        <v>0</v>
      </c>
      <c r="BA58" s="22">
        <f t="shared" si="528"/>
        <v>0</v>
      </c>
      <c r="BB58" s="22">
        <f t="shared" si="528"/>
        <v>0</v>
      </c>
      <c r="BC58" s="22">
        <f t="shared" si="528"/>
        <v>0</v>
      </c>
      <c r="BD58" s="22">
        <f t="shared" si="528"/>
        <v>0</v>
      </c>
      <c r="BE58" s="22">
        <f t="shared" si="528"/>
        <v>2985300</v>
      </c>
      <c r="BF58" s="22">
        <f t="shared" si="528"/>
        <v>0</v>
      </c>
      <c r="BG58" s="22">
        <f t="shared" si="528"/>
        <v>2985300</v>
      </c>
      <c r="BH58" s="22">
        <f t="shared" si="528"/>
        <v>0</v>
      </c>
      <c r="BI58" s="22">
        <f t="shared" si="528"/>
        <v>0</v>
      </c>
      <c r="BJ58" s="22">
        <f t="shared" si="528"/>
        <v>0</v>
      </c>
      <c r="BK58" s="22">
        <f t="shared" si="528"/>
        <v>0</v>
      </c>
      <c r="BL58" s="22">
        <f t="shared" si="528"/>
        <v>0</v>
      </c>
      <c r="BM58" s="22">
        <f t="shared" si="528"/>
        <v>2985300</v>
      </c>
      <c r="BN58" s="22">
        <f t="shared" si="528"/>
        <v>0</v>
      </c>
      <c r="BO58" s="22">
        <f t="shared" si="528"/>
        <v>2985300</v>
      </c>
      <c r="BP58" s="22">
        <f t="shared" si="528"/>
        <v>0</v>
      </c>
      <c r="BQ58" s="22">
        <f t="shared" si="528"/>
        <v>0</v>
      </c>
      <c r="BR58" s="22">
        <f t="shared" si="528"/>
        <v>2985300</v>
      </c>
      <c r="BS58" s="22">
        <f t="shared" si="528"/>
        <v>0</v>
      </c>
      <c r="BT58" s="22">
        <f t="shared" si="528"/>
        <v>2985300</v>
      </c>
      <c r="BU58" s="22">
        <f t="shared" si="528"/>
        <v>0</v>
      </c>
      <c r="BV58" s="22">
        <f t="shared" si="528"/>
        <v>0</v>
      </c>
      <c r="BW58" s="22">
        <f t="shared" si="528"/>
        <v>0</v>
      </c>
      <c r="BX58" s="22">
        <f t="shared" si="528"/>
        <v>0</v>
      </c>
      <c r="BY58" s="22">
        <f t="shared" si="528"/>
        <v>0</v>
      </c>
      <c r="BZ58" s="22">
        <f t="shared" si="528"/>
        <v>2985300</v>
      </c>
      <c r="CA58" s="22">
        <f t="shared" si="528"/>
        <v>0</v>
      </c>
      <c r="CB58" s="22">
        <f t="shared" si="528"/>
        <v>2985300</v>
      </c>
      <c r="CC58" s="22">
        <f t="shared" si="528"/>
        <v>0</v>
      </c>
      <c r="CD58" s="22">
        <f t="shared" ref="CD58:CK58" si="529">CD59+CD65+CD68+CD71+CD62+CD74+CD77</f>
        <v>0</v>
      </c>
      <c r="CE58" s="22">
        <f t="shared" si="529"/>
        <v>0</v>
      </c>
      <c r="CF58" s="22">
        <f t="shared" si="529"/>
        <v>0</v>
      </c>
      <c r="CG58" s="22">
        <f t="shared" si="529"/>
        <v>0</v>
      </c>
      <c r="CH58" s="22">
        <f t="shared" si="529"/>
        <v>2985300</v>
      </c>
      <c r="CI58" s="22">
        <f t="shared" si="529"/>
        <v>0</v>
      </c>
      <c r="CJ58" s="22">
        <f t="shared" si="529"/>
        <v>2985300</v>
      </c>
      <c r="CK58" s="22">
        <f t="shared" si="529"/>
        <v>0</v>
      </c>
      <c r="CL58" s="194"/>
      <c r="CM58" s="62"/>
      <c r="CN58" s="62"/>
      <c r="CO58" s="62"/>
      <c r="CP58" s="62"/>
      <c r="CQ58" s="94">
        <f t="shared" si="6"/>
        <v>0</v>
      </c>
      <c r="CR58" s="94"/>
      <c r="CS58" s="57" t="e">
        <f>#REF!+CS59+CS65+CS68+CS71+CS62+CS74+CS77</f>
        <v>#REF!</v>
      </c>
      <c r="CT58" s="57" t="e">
        <f>#REF!+CT59+CT65+CT68+CT71+CT62+CT74+CT77</f>
        <v>#REF!</v>
      </c>
      <c r="CU58" s="57" t="e">
        <f>#REF!+CU59+CU65+CU68+CU71+CU62+CU74+CU77</f>
        <v>#REF!</v>
      </c>
      <c r="CV58" s="57" t="e">
        <f>#REF!+CV59+CV65+CV68+CV71+CV62+CV74+CV77</f>
        <v>#REF!</v>
      </c>
      <c r="CW58" s="57" t="e">
        <f>#REF!+CW59+CW65+CW68+CW71+CW62+CW74+CW77</f>
        <v>#REF!</v>
      </c>
      <c r="CX58" s="57" t="e">
        <f>#REF!+CX59+CX65+CX68+CX71+CX62+CX74+CX77</f>
        <v>#REF!</v>
      </c>
      <c r="CY58" s="57" t="e">
        <f>#REF!+CY59+CY65+CY68+CY71+CY62+CY74+CY77</f>
        <v>#REF!</v>
      </c>
      <c r="CZ58" s="57" t="e">
        <f>#REF!+CZ59+CZ65+CZ68+CZ71+CZ62+CZ74+CZ77</f>
        <v>#REF!</v>
      </c>
      <c r="DA58" s="57" t="e">
        <f>#REF!+DA59+DA65+DA68+DA71+DA62+DA74+DA77</f>
        <v>#REF!</v>
      </c>
      <c r="DB58" s="57" t="e">
        <f>#REF!+DB59+DB65+DB68+DB71+DB62+DB74+DB77</f>
        <v>#REF!</v>
      </c>
      <c r="DC58" s="57" t="e">
        <f>#REF!+DC59+DC65+DC68+DC71+DC62+DC74+DC77</f>
        <v>#REF!</v>
      </c>
      <c r="DD58" s="57" t="e">
        <f>#REF!+DD59+DD65+DD68+DD71+DD62+DD74+DD77</f>
        <v>#REF!</v>
      </c>
      <c r="DE58" s="57" t="e">
        <f>#REF!+DE59+DE65+DE68+DE71+DE62+DE74+DE77</f>
        <v>#REF!</v>
      </c>
      <c r="DF58" s="57" t="e">
        <f>#REF!+DF59+DF65+DF68+DF71+DF62+DF74+DF77</f>
        <v>#REF!</v>
      </c>
      <c r="DG58" s="57" t="e">
        <f>#REF!+DG59+DG65+DG68+DG71+DG62+DG74+DG77</f>
        <v>#REF!</v>
      </c>
      <c r="DH58" s="57" t="e">
        <f>#REF!+DH59+DH65+DH68+DH71+DH62+DH74+DH77</f>
        <v>#REF!</v>
      </c>
      <c r="DI58" s="57" t="e">
        <f>#REF!+DI59+DI65+DI68+DI71+DI62+DI74+DI77</f>
        <v>#REF!</v>
      </c>
      <c r="DJ58" s="57" t="e">
        <f>#REF!+DJ59+DJ65+DJ68+DJ71+DJ62+DJ74+DJ77</f>
        <v>#REF!</v>
      </c>
      <c r="DK58" s="57" t="e">
        <f>#REF!+DK59+DK65+DK68+DK71+DK62+DK74+DK77</f>
        <v>#REF!</v>
      </c>
      <c r="DL58" s="57" t="e">
        <f>#REF!+DL59+DL65+DL68+DL71+DL62+DL74+DL77</f>
        <v>#REF!</v>
      </c>
      <c r="DM58" s="57" t="e">
        <f>#REF!+DM59+DM65+DM68+DM71+DM62+DM74+DM77</f>
        <v>#REF!</v>
      </c>
      <c r="DN58" s="57" t="e">
        <f>#REF!+DN59+DN65+DN68+DN71+DN62+DN74+DN77</f>
        <v>#REF!</v>
      </c>
      <c r="DO58" s="57" t="e">
        <f>#REF!+DO59+DO65+DO68+DO71+DO62+DO74+DO77</f>
        <v>#REF!</v>
      </c>
      <c r="DP58" s="57" t="e">
        <f>#REF!+DP59+DP65+DP68+DP71+DP62+DP74+DP77</f>
        <v>#REF!</v>
      </c>
      <c r="DQ58" s="57" t="e">
        <f>#REF!+DQ59+DQ65+DQ68+DQ71+DQ62+DQ74+DQ77</f>
        <v>#REF!</v>
      </c>
      <c r="DR58" s="57" t="e">
        <f>#REF!+DR59+DR65+DR68+DR71+DR62+DR74+DR77</f>
        <v>#REF!</v>
      </c>
      <c r="DS58" s="57" t="e">
        <f>#REF!+DS59+DS65+DS68+DS71+DS62+DS74+DS77</f>
        <v>#REF!</v>
      </c>
      <c r="DT58" s="57" t="e">
        <f>#REF!+DT59+DT65+DT68+DT71+DT62+DT74+DT77</f>
        <v>#REF!</v>
      </c>
    </row>
    <row r="59" spans="1:124" ht="32.25" customHeight="1" x14ac:dyDescent="0.25">
      <c r="A59" s="87" t="s">
        <v>334</v>
      </c>
      <c r="B59" s="156"/>
      <c r="C59" s="156"/>
      <c r="D59" s="156"/>
      <c r="E59" s="4">
        <v>851</v>
      </c>
      <c r="F59" s="3" t="s">
        <v>11</v>
      </c>
      <c r="G59" s="4" t="s">
        <v>33</v>
      </c>
      <c r="H59" s="176" t="s">
        <v>410</v>
      </c>
      <c r="I59" s="3"/>
      <c r="J59" s="21">
        <f t="shared" ref="J59:Y60" si="530">J60</f>
        <v>0</v>
      </c>
      <c r="K59" s="21">
        <f t="shared" si="530"/>
        <v>0</v>
      </c>
      <c r="L59" s="21">
        <f t="shared" si="530"/>
        <v>0</v>
      </c>
      <c r="M59" s="21">
        <f t="shared" si="530"/>
        <v>0</v>
      </c>
      <c r="N59" s="21">
        <f t="shared" si="530"/>
        <v>0</v>
      </c>
      <c r="O59" s="21">
        <f t="shared" si="530"/>
        <v>0</v>
      </c>
      <c r="P59" s="21">
        <f t="shared" si="530"/>
        <v>0</v>
      </c>
      <c r="Q59" s="21">
        <f t="shared" si="530"/>
        <v>0</v>
      </c>
      <c r="R59" s="21">
        <f t="shared" si="530"/>
        <v>0</v>
      </c>
      <c r="S59" s="21">
        <f t="shared" si="530"/>
        <v>0</v>
      </c>
      <c r="T59" s="21">
        <f t="shared" si="530"/>
        <v>0</v>
      </c>
      <c r="U59" s="21">
        <f t="shared" si="530"/>
        <v>0</v>
      </c>
      <c r="V59" s="21">
        <f t="shared" si="334"/>
        <v>-313884</v>
      </c>
      <c r="W59" s="21">
        <f t="shared" si="335"/>
        <v>-313884</v>
      </c>
      <c r="X59" s="21">
        <f t="shared" si="336"/>
        <v>0</v>
      </c>
      <c r="Y59" s="21">
        <f t="shared" si="530"/>
        <v>0</v>
      </c>
      <c r="Z59" s="278">
        <f t="shared" si="374"/>
        <v>0</v>
      </c>
      <c r="AA59" s="21">
        <f>AA60</f>
        <v>0</v>
      </c>
      <c r="AB59" s="21">
        <f>AB60</f>
        <v>313884</v>
      </c>
      <c r="AC59" s="21">
        <f t="shared" ref="AC59:BV60" si="531">AC60</f>
        <v>313884</v>
      </c>
      <c r="AD59" s="21">
        <f t="shared" si="531"/>
        <v>0</v>
      </c>
      <c r="AE59" s="21">
        <f t="shared" si="531"/>
        <v>0</v>
      </c>
      <c r="AF59" s="21">
        <f t="shared" si="531"/>
        <v>0</v>
      </c>
      <c r="AG59" s="21">
        <f t="shared" si="531"/>
        <v>0</v>
      </c>
      <c r="AH59" s="21">
        <f t="shared" si="531"/>
        <v>0</v>
      </c>
      <c r="AI59" s="21">
        <f t="shared" si="531"/>
        <v>0</v>
      </c>
      <c r="AJ59" s="21">
        <f t="shared" si="376"/>
        <v>313884</v>
      </c>
      <c r="AK59" s="21">
        <f t="shared" si="377"/>
        <v>313884</v>
      </c>
      <c r="AL59" s="21">
        <f t="shared" si="378"/>
        <v>0</v>
      </c>
      <c r="AM59" s="21">
        <f t="shared" si="379"/>
        <v>0</v>
      </c>
      <c r="AN59" s="215">
        <f t="shared" si="531"/>
        <v>0</v>
      </c>
      <c r="AO59" s="21">
        <f t="shared" si="531"/>
        <v>0</v>
      </c>
      <c r="AP59" s="21">
        <f t="shared" si="531"/>
        <v>0</v>
      </c>
      <c r="AQ59" s="21">
        <f t="shared" si="531"/>
        <v>0</v>
      </c>
      <c r="AR59" s="21">
        <f t="shared" ref="AR59:AR61" si="532">AJ59+AN59</f>
        <v>313884</v>
      </c>
      <c r="AS59" s="21">
        <f t="shared" ref="AS59:AS61" si="533">AK59+AO59</f>
        <v>313884</v>
      </c>
      <c r="AT59" s="21">
        <f t="shared" ref="AT59:AT61" si="534">AL59+AP59</f>
        <v>0</v>
      </c>
      <c r="AU59" s="21">
        <f t="shared" ref="AU59:AU61" si="535">AM59+AQ59</f>
        <v>0</v>
      </c>
      <c r="AV59" s="195">
        <f t="shared" si="15"/>
        <v>0</v>
      </c>
      <c r="AW59" s="21">
        <f>AW60</f>
        <v>0</v>
      </c>
      <c r="AX59" s="21">
        <f t="shared" si="531"/>
        <v>0</v>
      </c>
      <c r="AY59" s="21">
        <f t="shared" si="531"/>
        <v>0</v>
      </c>
      <c r="AZ59" s="21">
        <f t="shared" si="531"/>
        <v>0</v>
      </c>
      <c r="BA59" s="21">
        <f t="shared" si="531"/>
        <v>0</v>
      </c>
      <c r="BB59" s="21">
        <f t="shared" si="531"/>
        <v>0</v>
      </c>
      <c r="BC59" s="21">
        <f t="shared" si="531"/>
        <v>0</v>
      </c>
      <c r="BD59" s="21">
        <f t="shared" si="531"/>
        <v>0</v>
      </c>
      <c r="BE59" s="21">
        <f t="shared" si="384"/>
        <v>0</v>
      </c>
      <c r="BF59" s="21">
        <f t="shared" si="341"/>
        <v>0</v>
      </c>
      <c r="BG59" s="21">
        <f t="shared" si="342"/>
        <v>0</v>
      </c>
      <c r="BH59" s="21">
        <f t="shared" si="343"/>
        <v>0</v>
      </c>
      <c r="BI59" s="21">
        <f t="shared" si="531"/>
        <v>0</v>
      </c>
      <c r="BJ59" s="21">
        <f t="shared" si="531"/>
        <v>0</v>
      </c>
      <c r="BK59" s="21">
        <f t="shared" si="531"/>
        <v>0</v>
      </c>
      <c r="BL59" s="21">
        <f t="shared" si="531"/>
        <v>0</v>
      </c>
      <c r="BM59" s="21">
        <f t="shared" si="436"/>
        <v>0</v>
      </c>
      <c r="BN59" s="21">
        <f t="shared" si="437"/>
        <v>0</v>
      </c>
      <c r="BO59" s="21">
        <f t="shared" si="438"/>
        <v>0</v>
      </c>
      <c r="BP59" s="21">
        <f t="shared" si="439"/>
        <v>0</v>
      </c>
      <c r="BQ59" s="201">
        <f t="shared" si="4"/>
        <v>0</v>
      </c>
      <c r="BR59" s="21">
        <f>BR60</f>
        <v>0</v>
      </c>
      <c r="BS59" s="21">
        <f t="shared" si="531"/>
        <v>0</v>
      </c>
      <c r="BT59" s="21">
        <f t="shared" si="531"/>
        <v>0</v>
      </c>
      <c r="BU59" s="21">
        <f t="shared" si="531"/>
        <v>0</v>
      </c>
      <c r="BV59" s="21">
        <f t="shared" si="531"/>
        <v>0</v>
      </c>
      <c r="BW59" s="21">
        <f t="shared" ref="BV59:BY60" si="536">BW60</f>
        <v>0</v>
      </c>
      <c r="BX59" s="21">
        <f t="shared" si="536"/>
        <v>0</v>
      </c>
      <c r="BY59" s="21">
        <f t="shared" si="536"/>
        <v>0</v>
      </c>
      <c r="BZ59" s="21">
        <f t="shared" si="389"/>
        <v>0</v>
      </c>
      <c r="CA59" s="62">
        <f t="shared" si="347"/>
        <v>0</v>
      </c>
      <c r="CB59" s="62">
        <f t="shared" si="348"/>
        <v>0</v>
      </c>
      <c r="CC59" s="62">
        <f t="shared" si="349"/>
        <v>0</v>
      </c>
      <c r="CD59" s="21">
        <f t="shared" ref="CD59:CG60" si="537">CD60</f>
        <v>0</v>
      </c>
      <c r="CE59" s="21">
        <f t="shared" si="537"/>
        <v>0</v>
      </c>
      <c r="CF59" s="21">
        <f t="shared" si="537"/>
        <v>0</v>
      </c>
      <c r="CG59" s="21">
        <f t="shared" si="537"/>
        <v>0</v>
      </c>
      <c r="CH59" s="21">
        <f t="shared" si="441"/>
        <v>0</v>
      </c>
      <c r="CI59" s="62">
        <f t="shared" si="442"/>
        <v>0</v>
      </c>
      <c r="CJ59" s="62">
        <f t="shared" si="443"/>
        <v>0</v>
      </c>
      <c r="CK59" s="62">
        <f t="shared" si="444"/>
        <v>0</v>
      </c>
      <c r="CL59" s="194"/>
      <c r="CM59" s="62"/>
      <c r="CN59" s="62"/>
      <c r="CO59" s="62"/>
      <c r="CP59" s="62"/>
      <c r="CQ59" s="94">
        <f t="shared" si="6"/>
        <v>0</v>
      </c>
      <c r="CR59" s="94"/>
      <c r="CS59" s="58"/>
      <c r="CT59" s="58"/>
      <c r="CU59" s="58"/>
      <c r="CV59" s="58"/>
      <c r="CW59" s="58"/>
      <c r="CX59" s="62"/>
      <c r="CY59" s="62"/>
      <c r="CZ59" s="58"/>
      <c r="DA59" s="58"/>
      <c r="DB59" s="62"/>
      <c r="DC59" s="62"/>
      <c r="DD59" s="62"/>
      <c r="DE59" s="58">
        <f>DE60</f>
        <v>271654</v>
      </c>
      <c r="DF59" s="58">
        <f t="shared" ref="DF59:DT60" si="538">DF60</f>
        <v>271654</v>
      </c>
      <c r="DG59" s="58">
        <f t="shared" si="538"/>
        <v>0</v>
      </c>
      <c r="DH59" s="58">
        <f t="shared" si="538"/>
        <v>0</v>
      </c>
      <c r="DI59" s="58">
        <f t="shared" si="538"/>
        <v>271654</v>
      </c>
      <c r="DJ59" s="58">
        <f t="shared" si="538"/>
        <v>271654</v>
      </c>
      <c r="DK59" s="58">
        <f t="shared" si="538"/>
        <v>0</v>
      </c>
      <c r="DL59" s="58">
        <f t="shared" si="538"/>
        <v>0</v>
      </c>
      <c r="DM59" s="58">
        <f>DM60</f>
        <v>0</v>
      </c>
      <c r="DN59" s="58">
        <f t="shared" si="538"/>
        <v>0</v>
      </c>
      <c r="DO59" s="58">
        <f t="shared" si="538"/>
        <v>0</v>
      </c>
      <c r="DP59" s="58">
        <f t="shared" si="538"/>
        <v>0</v>
      </c>
      <c r="DQ59" s="58">
        <f t="shared" si="538"/>
        <v>271654</v>
      </c>
      <c r="DR59" s="58">
        <f t="shared" si="538"/>
        <v>271654</v>
      </c>
      <c r="DS59" s="58">
        <f t="shared" si="538"/>
        <v>0</v>
      </c>
      <c r="DT59" s="58">
        <f t="shared" si="538"/>
        <v>0</v>
      </c>
    </row>
    <row r="60" spans="1:124" ht="32.25" customHeight="1" x14ac:dyDescent="0.25">
      <c r="A60" s="156" t="s">
        <v>20</v>
      </c>
      <c r="B60" s="156"/>
      <c r="C60" s="156"/>
      <c r="D60" s="156"/>
      <c r="E60" s="4">
        <v>851</v>
      </c>
      <c r="F60" s="3" t="s">
        <v>11</v>
      </c>
      <c r="G60" s="4" t="s">
        <v>33</v>
      </c>
      <c r="H60" s="176" t="s">
        <v>410</v>
      </c>
      <c r="I60" s="3" t="s">
        <v>21</v>
      </c>
      <c r="J60" s="21">
        <f t="shared" si="530"/>
        <v>0</v>
      </c>
      <c r="K60" s="21">
        <f t="shared" si="530"/>
        <v>0</v>
      </c>
      <c r="L60" s="21">
        <f t="shared" si="530"/>
        <v>0</v>
      </c>
      <c r="M60" s="21">
        <f t="shared" si="530"/>
        <v>0</v>
      </c>
      <c r="N60" s="21">
        <f t="shared" si="530"/>
        <v>0</v>
      </c>
      <c r="O60" s="21">
        <f t="shared" si="530"/>
        <v>0</v>
      </c>
      <c r="P60" s="21">
        <f t="shared" si="530"/>
        <v>0</v>
      </c>
      <c r="Q60" s="21">
        <f t="shared" si="530"/>
        <v>0</v>
      </c>
      <c r="R60" s="21">
        <f t="shared" si="530"/>
        <v>0</v>
      </c>
      <c r="S60" s="21">
        <f t="shared" si="530"/>
        <v>0</v>
      </c>
      <c r="T60" s="21">
        <f t="shared" si="530"/>
        <v>0</v>
      </c>
      <c r="U60" s="21">
        <f t="shared" si="530"/>
        <v>0</v>
      </c>
      <c r="V60" s="21">
        <f t="shared" si="334"/>
        <v>-313884</v>
      </c>
      <c r="W60" s="21">
        <f t="shared" si="335"/>
        <v>-313884</v>
      </c>
      <c r="X60" s="21">
        <f t="shared" si="336"/>
        <v>0</v>
      </c>
      <c r="Y60" s="21">
        <f t="shared" si="530"/>
        <v>0</v>
      </c>
      <c r="Z60" s="276">
        <f t="shared" si="374"/>
        <v>0</v>
      </c>
      <c r="AA60" s="21">
        <f>AA61</f>
        <v>0</v>
      </c>
      <c r="AB60" s="21">
        <f>AB61</f>
        <v>313884</v>
      </c>
      <c r="AC60" s="21">
        <f t="shared" si="531"/>
        <v>313884</v>
      </c>
      <c r="AD60" s="21">
        <f t="shared" si="531"/>
        <v>0</v>
      </c>
      <c r="AE60" s="21">
        <f t="shared" si="531"/>
        <v>0</v>
      </c>
      <c r="AF60" s="21">
        <f t="shared" si="531"/>
        <v>0</v>
      </c>
      <c r="AG60" s="21">
        <f t="shared" si="531"/>
        <v>0</v>
      </c>
      <c r="AH60" s="21">
        <f t="shared" si="531"/>
        <v>0</v>
      </c>
      <c r="AI60" s="21">
        <f t="shared" si="531"/>
        <v>0</v>
      </c>
      <c r="AJ60" s="21">
        <f t="shared" si="376"/>
        <v>313884</v>
      </c>
      <c r="AK60" s="21">
        <f t="shared" si="377"/>
        <v>313884</v>
      </c>
      <c r="AL60" s="21">
        <f t="shared" si="378"/>
        <v>0</v>
      </c>
      <c r="AM60" s="21">
        <f t="shared" si="379"/>
        <v>0</v>
      </c>
      <c r="AN60" s="215">
        <f t="shared" si="531"/>
        <v>0</v>
      </c>
      <c r="AO60" s="21">
        <f t="shared" si="531"/>
        <v>0</v>
      </c>
      <c r="AP60" s="21">
        <f t="shared" si="531"/>
        <v>0</v>
      </c>
      <c r="AQ60" s="21">
        <f t="shared" si="531"/>
        <v>0</v>
      </c>
      <c r="AR60" s="21">
        <f t="shared" si="532"/>
        <v>313884</v>
      </c>
      <c r="AS60" s="21">
        <f t="shared" si="533"/>
        <v>313884</v>
      </c>
      <c r="AT60" s="21">
        <f t="shared" si="534"/>
        <v>0</v>
      </c>
      <c r="AU60" s="21">
        <f t="shared" si="535"/>
        <v>0</v>
      </c>
      <c r="AV60" s="195">
        <f t="shared" si="15"/>
        <v>0</v>
      </c>
      <c r="AW60" s="21">
        <f>AW61</f>
        <v>0</v>
      </c>
      <c r="AX60" s="21">
        <f t="shared" si="531"/>
        <v>0</v>
      </c>
      <c r="AY60" s="21">
        <f t="shared" si="531"/>
        <v>0</v>
      </c>
      <c r="AZ60" s="21">
        <f t="shared" si="531"/>
        <v>0</v>
      </c>
      <c r="BA60" s="21">
        <f t="shared" si="531"/>
        <v>0</v>
      </c>
      <c r="BB60" s="21">
        <f t="shared" si="531"/>
        <v>0</v>
      </c>
      <c r="BC60" s="21">
        <f t="shared" si="531"/>
        <v>0</v>
      </c>
      <c r="BD60" s="21">
        <f t="shared" si="531"/>
        <v>0</v>
      </c>
      <c r="BE60" s="21">
        <f t="shared" si="384"/>
        <v>0</v>
      </c>
      <c r="BF60" s="21">
        <f t="shared" si="341"/>
        <v>0</v>
      </c>
      <c r="BG60" s="21">
        <f t="shared" si="342"/>
        <v>0</v>
      </c>
      <c r="BH60" s="21">
        <f t="shared" si="343"/>
        <v>0</v>
      </c>
      <c r="BI60" s="21">
        <f t="shared" si="531"/>
        <v>0</v>
      </c>
      <c r="BJ60" s="21">
        <f t="shared" si="531"/>
        <v>0</v>
      </c>
      <c r="BK60" s="21">
        <f t="shared" si="531"/>
        <v>0</v>
      </c>
      <c r="BL60" s="21">
        <f t="shared" si="531"/>
        <v>0</v>
      </c>
      <c r="BM60" s="21">
        <f t="shared" si="436"/>
        <v>0</v>
      </c>
      <c r="BN60" s="21">
        <f t="shared" si="437"/>
        <v>0</v>
      </c>
      <c r="BO60" s="21">
        <f t="shared" si="438"/>
        <v>0</v>
      </c>
      <c r="BP60" s="21">
        <f t="shared" si="439"/>
        <v>0</v>
      </c>
      <c r="BQ60" s="201">
        <f t="shared" si="4"/>
        <v>0</v>
      </c>
      <c r="BR60" s="21">
        <f>BR61</f>
        <v>0</v>
      </c>
      <c r="BS60" s="21">
        <f t="shared" si="531"/>
        <v>0</v>
      </c>
      <c r="BT60" s="21">
        <f t="shared" si="531"/>
        <v>0</v>
      </c>
      <c r="BU60" s="21">
        <f t="shared" si="531"/>
        <v>0</v>
      </c>
      <c r="BV60" s="21">
        <f t="shared" si="536"/>
        <v>0</v>
      </c>
      <c r="BW60" s="21">
        <f t="shared" si="536"/>
        <v>0</v>
      </c>
      <c r="BX60" s="21">
        <f t="shared" si="536"/>
        <v>0</v>
      </c>
      <c r="BY60" s="21">
        <f t="shared" si="536"/>
        <v>0</v>
      </c>
      <c r="BZ60" s="21">
        <f t="shared" si="389"/>
        <v>0</v>
      </c>
      <c r="CA60" s="62">
        <f t="shared" si="347"/>
        <v>0</v>
      </c>
      <c r="CB60" s="62">
        <f t="shared" si="348"/>
        <v>0</v>
      </c>
      <c r="CC60" s="62">
        <f t="shared" si="349"/>
        <v>0</v>
      </c>
      <c r="CD60" s="21">
        <f t="shared" si="537"/>
        <v>0</v>
      </c>
      <c r="CE60" s="21">
        <f t="shared" si="537"/>
        <v>0</v>
      </c>
      <c r="CF60" s="21">
        <f t="shared" si="537"/>
        <v>0</v>
      </c>
      <c r="CG60" s="21">
        <f t="shared" si="537"/>
        <v>0</v>
      </c>
      <c r="CH60" s="21">
        <f t="shared" si="441"/>
        <v>0</v>
      </c>
      <c r="CI60" s="62">
        <f t="shared" si="442"/>
        <v>0</v>
      </c>
      <c r="CJ60" s="62">
        <f t="shared" si="443"/>
        <v>0</v>
      </c>
      <c r="CK60" s="62">
        <f t="shared" si="444"/>
        <v>0</v>
      </c>
      <c r="CL60" s="194"/>
      <c r="CM60" s="62"/>
      <c r="CN60" s="62"/>
      <c r="CO60" s="62"/>
      <c r="CP60" s="62"/>
      <c r="CQ60" s="94">
        <f t="shared" si="6"/>
        <v>0</v>
      </c>
      <c r="CR60" s="94"/>
      <c r="CS60" s="58"/>
      <c r="CT60" s="58"/>
      <c r="CU60" s="58"/>
      <c r="CV60" s="58"/>
      <c r="CW60" s="58"/>
      <c r="CX60" s="62"/>
      <c r="CY60" s="62"/>
      <c r="CZ60" s="58"/>
      <c r="DA60" s="58"/>
      <c r="DB60" s="62"/>
      <c r="DC60" s="62"/>
      <c r="DD60" s="62"/>
      <c r="DE60" s="58">
        <f>DE61</f>
        <v>271654</v>
      </c>
      <c r="DF60" s="58">
        <f t="shared" si="538"/>
        <v>271654</v>
      </c>
      <c r="DG60" s="58">
        <f t="shared" si="538"/>
        <v>0</v>
      </c>
      <c r="DH60" s="58">
        <f t="shared" si="538"/>
        <v>0</v>
      </c>
      <c r="DI60" s="58">
        <f t="shared" si="538"/>
        <v>271654</v>
      </c>
      <c r="DJ60" s="58">
        <f t="shared" si="538"/>
        <v>271654</v>
      </c>
      <c r="DK60" s="58">
        <f t="shared" si="538"/>
        <v>0</v>
      </c>
      <c r="DL60" s="58">
        <f t="shared" si="538"/>
        <v>0</v>
      </c>
      <c r="DM60" s="58">
        <f>DM61</f>
        <v>0</v>
      </c>
      <c r="DN60" s="58">
        <f t="shared" si="538"/>
        <v>0</v>
      </c>
      <c r="DO60" s="58">
        <f t="shared" si="538"/>
        <v>0</v>
      </c>
      <c r="DP60" s="58">
        <f t="shared" si="538"/>
        <v>0</v>
      </c>
      <c r="DQ60" s="58">
        <f t="shared" si="538"/>
        <v>271654</v>
      </c>
      <c r="DR60" s="58">
        <f t="shared" si="538"/>
        <v>271654</v>
      </c>
      <c r="DS60" s="58">
        <f t="shared" si="538"/>
        <v>0</v>
      </c>
      <c r="DT60" s="58">
        <f t="shared" si="538"/>
        <v>0</v>
      </c>
    </row>
    <row r="61" spans="1:124" ht="32.25" customHeight="1" x14ac:dyDescent="0.25">
      <c r="A61" s="156" t="s">
        <v>9</v>
      </c>
      <c r="B61" s="156"/>
      <c r="C61" s="156"/>
      <c r="D61" s="156"/>
      <c r="E61" s="4">
        <v>851</v>
      </c>
      <c r="F61" s="3" t="s">
        <v>11</v>
      </c>
      <c r="G61" s="4" t="s">
        <v>33</v>
      </c>
      <c r="H61" s="176" t="s">
        <v>410</v>
      </c>
      <c r="I61" s="3" t="s">
        <v>22</v>
      </c>
      <c r="J61" s="21"/>
      <c r="K61" s="21"/>
      <c r="L61" s="21"/>
      <c r="M61" s="21"/>
      <c r="N61" s="21"/>
      <c r="O61" s="21"/>
      <c r="P61" s="21"/>
      <c r="Q61" s="21"/>
      <c r="R61" s="21"/>
      <c r="S61" s="21"/>
      <c r="T61" s="21"/>
      <c r="U61" s="21"/>
      <c r="V61" s="21">
        <f t="shared" si="334"/>
        <v>-313884</v>
      </c>
      <c r="W61" s="21">
        <f t="shared" si="335"/>
        <v>-313884</v>
      </c>
      <c r="X61" s="21">
        <f t="shared" si="336"/>
        <v>0</v>
      </c>
      <c r="Y61" s="21"/>
      <c r="Z61" s="276">
        <f t="shared" si="374"/>
        <v>0</v>
      </c>
      <c r="AA61" s="21"/>
      <c r="AB61" s="21">
        <v>313884</v>
      </c>
      <c r="AC61" s="21">
        <f>AB61</f>
        <v>313884</v>
      </c>
      <c r="AD61" s="21"/>
      <c r="AE61" s="21"/>
      <c r="AF61" s="21"/>
      <c r="AG61" s="21">
        <f>AF61</f>
        <v>0</v>
      </c>
      <c r="AH61" s="21"/>
      <c r="AI61" s="21"/>
      <c r="AJ61" s="21">
        <f t="shared" si="376"/>
        <v>313884</v>
      </c>
      <c r="AK61" s="21">
        <f t="shared" si="377"/>
        <v>313884</v>
      </c>
      <c r="AL61" s="21">
        <f t="shared" si="378"/>
        <v>0</v>
      </c>
      <c r="AM61" s="21">
        <f t="shared" si="379"/>
        <v>0</v>
      </c>
      <c r="AN61" s="215"/>
      <c r="AO61" s="21">
        <f>AN61</f>
        <v>0</v>
      </c>
      <c r="AP61" s="21"/>
      <c r="AQ61" s="21"/>
      <c r="AR61" s="21">
        <f t="shared" si="532"/>
        <v>313884</v>
      </c>
      <c r="AS61" s="21">
        <f t="shared" si="533"/>
        <v>313884</v>
      </c>
      <c r="AT61" s="21">
        <f t="shared" si="534"/>
        <v>0</v>
      </c>
      <c r="AU61" s="21">
        <f t="shared" si="535"/>
        <v>0</v>
      </c>
      <c r="AV61" s="195">
        <f t="shared" si="15"/>
        <v>0</v>
      </c>
      <c r="AW61" s="21"/>
      <c r="AX61" s="21">
        <f>AW61</f>
        <v>0</v>
      </c>
      <c r="AY61" s="21"/>
      <c r="AZ61" s="21"/>
      <c r="BA61" s="21"/>
      <c r="BB61" s="21">
        <f>BA61</f>
        <v>0</v>
      </c>
      <c r="BC61" s="21"/>
      <c r="BD61" s="21"/>
      <c r="BE61" s="21">
        <f t="shared" si="384"/>
        <v>0</v>
      </c>
      <c r="BF61" s="21">
        <f t="shared" si="341"/>
        <v>0</v>
      </c>
      <c r="BG61" s="21">
        <f t="shared" si="342"/>
        <v>0</v>
      </c>
      <c r="BH61" s="21">
        <f t="shared" si="343"/>
        <v>0</v>
      </c>
      <c r="BI61" s="21"/>
      <c r="BJ61" s="21">
        <f>BI61</f>
        <v>0</v>
      </c>
      <c r="BK61" s="21"/>
      <c r="BL61" s="21"/>
      <c r="BM61" s="21">
        <f t="shared" si="436"/>
        <v>0</v>
      </c>
      <c r="BN61" s="21">
        <f t="shared" si="437"/>
        <v>0</v>
      </c>
      <c r="BO61" s="21">
        <f t="shared" si="438"/>
        <v>0</v>
      </c>
      <c r="BP61" s="21">
        <f t="shared" si="439"/>
        <v>0</v>
      </c>
      <c r="BQ61" s="201">
        <f t="shared" si="4"/>
        <v>0</v>
      </c>
      <c r="BR61" s="21"/>
      <c r="BS61" s="21">
        <f>BR61</f>
        <v>0</v>
      </c>
      <c r="BT61" s="21"/>
      <c r="BU61" s="21"/>
      <c r="BV61" s="21"/>
      <c r="BW61" s="21">
        <f>BV61</f>
        <v>0</v>
      </c>
      <c r="BX61" s="21"/>
      <c r="BY61" s="21"/>
      <c r="BZ61" s="21">
        <f t="shared" si="389"/>
        <v>0</v>
      </c>
      <c r="CA61" s="62">
        <f t="shared" si="347"/>
        <v>0</v>
      </c>
      <c r="CB61" s="62">
        <f t="shared" si="348"/>
        <v>0</v>
      </c>
      <c r="CC61" s="62">
        <f t="shared" si="349"/>
        <v>0</v>
      </c>
      <c r="CD61" s="21"/>
      <c r="CE61" s="21">
        <f>CD61</f>
        <v>0</v>
      </c>
      <c r="CF61" s="21"/>
      <c r="CG61" s="21"/>
      <c r="CH61" s="21">
        <f t="shared" si="441"/>
        <v>0</v>
      </c>
      <c r="CI61" s="62">
        <f t="shared" si="442"/>
        <v>0</v>
      </c>
      <c r="CJ61" s="62">
        <f t="shared" si="443"/>
        <v>0</v>
      </c>
      <c r="CK61" s="62">
        <f t="shared" si="444"/>
        <v>0</v>
      </c>
      <c r="CL61" s="194"/>
      <c r="CM61" s="62"/>
      <c r="CN61" s="62"/>
      <c r="CO61" s="62"/>
      <c r="CP61" s="62"/>
      <c r="CQ61" s="94">
        <f t="shared" si="6"/>
        <v>0</v>
      </c>
      <c r="CR61" s="94"/>
      <c r="CS61" s="58"/>
      <c r="CT61" s="58"/>
      <c r="CU61" s="58"/>
      <c r="CV61" s="58"/>
      <c r="CW61" s="58"/>
      <c r="CX61" s="62"/>
      <c r="CY61" s="62"/>
      <c r="CZ61" s="58"/>
      <c r="DA61" s="58"/>
      <c r="DB61" s="62"/>
      <c r="DC61" s="62"/>
      <c r="DD61" s="62"/>
      <c r="DE61" s="58">
        <v>271654</v>
      </c>
      <c r="DF61" s="62">
        <f>DE61</f>
        <v>271654</v>
      </c>
      <c r="DG61" s="62"/>
      <c r="DH61" s="58"/>
      <c r="DI61" s="58">
        <f>DA61+DE61</f>
        <v>271654</v>
      </c>
      <c r="DJ61" s="58">
        <f t="shared" ref="DJ61:DL61" si="539">DB61+DF61</f>
        <v>271654</v>
      </c>
      <c r="DK61" s="58">
        <f t="shared" si="539"/>
        <v>0</v>
      </c>
      <c r="DL61" s="58">
        <f t="shared" si="539"/>
        <v>0</v>
      </c>
      <c r="DM61" s="58"/>
      <c r="DN61" s="62">
        <f>DM61</f>
        <v>0</v>
      </c>
      <c r="DO61" s="62"/>
      <c r="DP61" s="58"/>
      <c r="DQ61" s="58">
        <f>DI61+DM61</f>
        <v>271654</v>
      </c>
      <c r="DR61" s="58">
        <f t="shared" ref="DR61" si="540">DJ61+DN61</f>
        <v>271654</v>
      </c>
      <c r="DS61" s="58">
        <f t="shared" ref="DS61" si="541">DK61+DO61</f>
        <v>0</v>
      </c>
      <c r="DT61" s="58">
        <f t="shared" ref="DT61" si="542">DL61+DP61</f>
        <v>0</v>
      </c>
    </row>
    <row r="62" spans="1:124" ht="32.25" customHeight="1" x14ac:dyDescent="0.25">
      <c r="A62" s="87" t="s">
        <v>243</v>
      </c>
      <c r="B62" s="156"/>
      <c r="C62" s="156"/>
      <c r="D62" s="156"/>
      <c r="E62" s="4">
        <v>851</v>
      </c>
      <c r="F62" s="3" t="s">
        <v>11</v>
      </c>
      <c r="G62" s="4" t="s">
        <v>33</v>
      </c>
      <c r="H62" s="176" t="s">
        <v>412</v>
      </c>
      <c r="I62" s="3"/>
      <c r="J62" s="21">
        <f t="shared" ref="J62:Y63" si="543">J63</f>
        <v>35500</v>
      </c>
      <c r="K62" s="21">
        <f t="shared" si="543"/>
        <v>0</v>
      </c>
      <c r="L62" s="21">
        <f t="shared" si="543"/>
        <v>35500</v>
      </c>
      <c r="M62" s="21">
        <f t="shared" si="543"/>
        <v>0</v>
      </c>
      <c r="N62" s="21">
        <f t="shared" si="543"/>
        <v>0</v>
      </c>
      <c r="O62" s="21">
        <f t="shared" si="543"/>
        <v>0</v>
      </c>
      <c r="P62" s="21">
        <f t="shared" si="543"/>
        <v>0</v>
      </c>
      <c r="Q62" s="21">
        <f t="shared" si="543"/>
        <v>0</v>
      </c>
      <c r="R62" s="21">
        <f t="shared" si="543"/>
        <v>0</v>
      </c>
      <c r="S62" s="21">
        <f t="shared" si="543"/>
        <v>0</v>
      </c>
      <c r="T62" s="21">
        <f t="shared" si="543"/>
        <v>0</v>
      </c>
      <c r="U62" s="21">
        <f t="shared" si="543"/>
        <v>0</v>
      </c>
      <c r="V62" s="21">
        <f t="shared" si="334"/>
        <v>0</v>
      </c>
      <c r="W62" s="21">
        <f t="shared" si="335"/>
        <v>0</v>
      </c>
      <c r="X62" s="21">
        <f t="shared" si="336"/>
        <v>0</v>
      </c>
      <c r="Y62" s="21">
        <f t="shared" si="543"/>
        <v>0</v>
      </c>
      <c r="Z62" s="278">
        <f t="shared" si="374"/>
        <v>100</v>
      </c>
      <c r="AA62" s="21">
        <f t="shared" ref="AA62:BV63" si="544">AA63</f>
        <v>0</v>
      </c>
      <c r="AB62" s="21">
        <f t="shared" si="544"/>
        <v>35500</v>
      </c>
      <c r="AC62" s="21">
        <f t="shared" si="544"/>
        <v>0</v>
      </c>
      <c r="AD62" s="21">
        <f t="shared" si="544"/>
        <v>35500</v>
      </c>
      <c r="AE62" s="21">
        <f t="shared" si="544"/>
        <v>0</v>
      </c>
      <c r="AF62" s="21">
        <f t="shared" si="544"/>
        <v>0</v>
      </c>
      <c r="AG62" s="21">
        <f t="shared" si="544"/>
        <v>0</v>
      </c>
      <c r="AH62" s="21">
        <f t="shared" si="544"/>
        <v>0</v>
      </c>
      <c r="AI62" s="21">
        <f t="shared" si="544"/>
        <v>0</v>
      </c>
      <c r="AJ62" s="21">
        <f t="shared" ref="AJ62:AJ76" si="545">AB62+AF62</f>
        <v>35500</v>
      </c>
      <c r="AK62" s="21">
        <f t="shared" si="377"/>
        <v>0</v>
      </c>
      <c r="AL62" s="21">
        <f t="shared" si="378"/>
        <v>35500</v>
      </c>
      <c r="AM62" s="21">
        <f t="shared" si="379"/>
        <v>0</v>
      </c>
      <c r="AN62" s="215">
        <f t="shared" si="544"/>
        <v>0</v>
      </c>
      <c r="AO62" s="21">
        <f t="shared" si="544"/>
        <v>0</v>
      </c>
      <c r="AP62" s="21">
        <f t="shared" si="544"/>
        <v>0</v>
      </c>
      <c r="AQ62" s="21">
        <f t="shared" si="544"/>
        <v>0</v>
      </c>
      <c r="AR62" s="21">
        <f t="shared" ref="AR62:AR79" si="546">AJ62+AN62</f>
        <v>35500</v>
      </c>
      <c r="AS62" s="21">
        <f t="shared" ref="AS62:AS79" si="547">AK62+AO62</f>
        <v>0</v>
      </c>
      <c r="AT62" s="21">
        <f t="shared" ref="AT62:AT79" si="548">AL62+AP62</f>
        <v>35500</v>
      </c>
      <c r="AU62" s="21">
        <f t="shared" ref="AU62:AU79" si="549">AM62+AQ62</f>
        <v>0</v>
      </c>
      <c r="AV62" s="195">
        <f t="shared" ref="AV62:AV79" si="550">AR62-AS62-AT62-AU62</f>
        <v>0</v>
      </c>
      <c r="AW62" s="21">
        <f t="shared" si="544"/>
        <v>0</v>
      </c>
      <c r="AX62" s="21">
        <f t="shared" si="544"/>
        <v>0</v>
      </c>
      <c r="AY62" s="21">
        <f t="shared" si="544"/>
        <v>0</v>
      </c>
      <c r="AZ62" s="21">
        <f t="shared" si="544"/>
        <v>0</v>
      </c>
      <c r="BA62" s="21">
        <f t="shared" si="544"/>
        <v>0</v>
      </c>
      <c r="BB62" s="21">
        <f t="shared" si="544"/>
        <v>0</v>
      </c>
      <c r="BC62" s="21">
        <f t="shared" si="544"/>
        <v>0</v>
      </c>
      <c r="BD62" s="21">
        <f t="shared" si="544"/>
        <v>0</v>
      </c>
      <c r="BE62" s="21">
        <f t="shared" ref="BE62:BE76" si="551">AW62+BA62</f>
        <v>0</v>
      </c>
      <c r="BF62" s="21">
        <f t="shared" si="341"/>
        <v>0</v>
      </c>
      <c r="BG62" s="21">
        <f t="shared" si="342"/>
        <v>0</v>
      </c>
      <c r="BH62" s="21">
        <f t="shared" si="343"/>
        <v>0</v>
      </c>
      <c r="BI62" s="21">
        <f t="shared" si="544"/>
        <v>0</v>
      </c>
      <c r="BJ62" s="21">
        <f t="shared" si="544"/>
        <v>0</v>
      </c>
      <c r="BK62" s="21">
        <f t="shared" si="544"/>
        <v>0</v>
      </c>
      <c r="BL62" s="21">
        <f t="shared" si="544"/>
        <v>0</v>
      </c>
      <c r="BM62" s="21">
        <f t="shared" ref="BM62:BM79" si="552">BE62+BI62</f>
        <v>0</v>
      </c>
      <c r="BN62" s="21">
        <f t="shared" ref="BN62:BN79" si="553">BF62+BJ62</f>
        <v>0</v>
      </c>
      <c r="BO62" s="21">
        <f t="shared" ref="BO62:BO79" si="554">BG62+BK62</f>
        <v>0</v>
      </c>
      <c r="BP62" s="21">
        <f t="shared" ref="BP62:BP79" si="555">BH62+BL62</f>
        <v>0</v>
      </c>
      <c r="BQ62" s="201">
        <f t="shared" ref="BQ62:BQ79" si="556">BE62-BF62-BG62-BH62</f>
        <v>0</v>
      </c>
      <c r="BR62" s="21">
        <f t="shared" si="544"/>
        <v>0</v>
      </c>
      <c r="BS62" s="21">
        <f t="shared" si="544"/>
        <v>0</v>
      </c>
      <c r="BT62" s="21">
        <f t="shared" si="544"/>
        <v>0</v>
      </c>
      <c r="BU62" s="21">
        <f t="shared" si="544"/>
        <v>0</v>
      </c>
      <c r="BV62" s="21">
        <f t="shared" si="544"/>
        <v>0</v>
      </c>
      <c r="BW62" s="21">
        <f t="shared" ref="BV62:BY63" si="557">BW63</f>
        <v>0</v>
      </c>
      <c r="BX62" s="21">
        <f t="shared" si="557"/>
        <v>0</v>
      </c>
      <c r="BY62" s="21">
        <f t="shared" si="557"/>
        <v>0</v>
      </c>
      <c r="BZ62" s="21">
        <f t="shared" ref="BZ62:BZ76" si="558">BR62+BV62</f>
        <v>0</v>
      </c>
      <c r="CA62" s="62">
        <f t="shared" si="347"/>
        <v>0</v>
      </c>
      <c r="CB62" s="62">
        <f t="shared" si="348"/>
        <v>0</v>
      </c>
      <c r="CC62" s="62">
        <f t="shared" si="349"/>
        <v>0</v>
      </c>
      <c r="CD62" s="21">
        <f t="shared" ref="CD62:CG63" si="559">CD63</f>
        <v>0</v>
      </c>
      <c r="CE62" s="21">
        <f t="shared" si="559"/>
        <v>0</v>
      </c>
      <c r="CF62" s="21">
        <f t="shared" si="559"/>
        <v>0</v>
      </c>
      <c r="CG62" s="21">
        <f t="shared" si="559"/>
        <v>0</v>
      </c>
      <c r="CH62" s="21">
        <f t="shared" ref="CH62:CH79" si="560">BZ62+CD62</f>
        <v>0</v>
      </c>
      <c r="CI62" s="62">
        <f t="shared" ref="CI62:CI79" si="561">CA62+CE62</f>
        <v>0</v>
      </c>
      <c r="CJ62" s="62">
        <f t="shared" ref="CJ62:CJ79" si="562">CB62+CF62</f>
        <v>0</v>
      </c>
      <c r="CK62" s="62">
        <f t="shared" ref="CK62:CK79" si="563">CC62+CG62</f>
        <v>0</v>
      </c>
      <c r="CL62" s="194"/>
      <c r="CM62" s="62"/>
      <c r="CN62" s="62"/>
      <c r="CO62" s="62"/>
      <c r="CP62" s="62"/>
      <c r="CQ62" s="94">
        <f t="shared" ref="CQ62:CQ79" si="564">BR62-BS62-BT62-BU62</f>
        <v>0</v>
      </c>
      <c r="CR62" s="94"/>
      <c r="CS62" s="58">
        <f t="shared" ref="CS62:DT63" si="565">CS63</f>
        <v>35500</v>
      </c>
      <c r="CT62" s="58">
        <f t="shared" si="565"/>
        <v>0</v>
      </c>
      <c r="CU62" s="58">
        <f t="shared" si="565"/>
        <v>35500</v>
      </c>
      <c r="CV62" s="58">
        <f t="shared" si="565"/>
        <v>0</v>
      </c>
      <c r="CW62" s="58">
        <f t="shared" si="565"/>
        <v>0</v>
      </c>
      <c r="CX62" s="62">
        <f t="shared" si="565"/>
        <v>0</v>
      </c>
      <c r="CY62" s="62">
        <f t="shared" si="565"/>
        <v>0</v>
      </c>
      <c r="CZ62" s="58">
        <f t="shared" si="565"/>
        <v>0</v>
      </c>
      <c r="DA62" s="58">
        <f t="shared" si="565"/>
        <v>35500</v>
      </c>
      <c r="DB62" s="62">
        <f t="shared" si="565"/>
        <v>0</v>
      </c>
      <c r="DC62" s="62">
        <f t="shared" si="565"/>
        <v>35500</v>
      </c>
      <c r="DD62" s="62">
        <f t="shared" si="565"/>
        <v>0</v>
      </c>
      <c r="DE62" s="58">
        <f t="shared" si="565"/>
        <v>0</v>
      </c>
      <c r="DF62" s="62">
        <f t="shared" si="565"/>
        <v>0</v>
      </c>
      <c r="DG62" s="62">
        <f t="shared" si="565"/>
        <v>0</v>
      </c>
      <c r="DH62" s="58">
        <f t="shared" si="565"/>
        <v>0</v>
      </c>
      <c r="DI62" s="58">
        <f t="shared" si="565"/>
        <v>35500</v>
      </c>
      <c r="DJ62" s="62">
        <f t="shared" si="565"/>
        <v>0</v>
      </c>
      <c r="DK62" s="62">
        <f t="shared" si="565"/>
        <v>35500</v>
      </c>
      <c r="DL62" s="62">
        <f t="shared" si="565"/>
        <v>0</v>
      </c>
      <c r="DM62" s="58">
        <f t="shared" si="565"/>
        <v>0</v>
      </c>
      <c r="DN62" s="62">
        <f t="shared" si="565"/>
        <v>0</v>
      </c>
      <c r="DO62" s="62">
        <f t="shared" si="565"/>
        <v>0</v>
      </c>
      <c r="DP62" s="58">
        <f t="shared" si="565"/>
        <v>0</v>
      </c>
      <c r="DQ62" s="58">
        <f t="shared" si="565"/>
        <v>35500</v>
      </c>
      <c r="DR62" s="62">
        <f t="shared" si="565"/>
        <v>0</v>
      </c>
      <c r="DS62" s="62">
        <f t="shared" si="565"/>
        <v>35500</v>
      </c>
      <c r="DT62" s="62">
        <f t="shared" si="565"/>
        <v>0</v>
      </c>
    </row>
    <row r="63" spans="1:124" ht="32.25" customHeight="1" x14ac:dyDescent="0.25">
      <c r="A63" s="87" t="s">
        <v>20</v>
      </c>
      <c r="B63" s="155"/>
      <c r="C63" s="155"/>
      <c r="D63" s="155"/>
      <c r="E63" s="4">
        <v>851</v>
      </c>
      <c r="F63" s="3" t="s">
        <v>11</v>
      </c>
      <c r="G63" s="4" t="s">
        <v>33</v>
      </c>
      <c r="H63" s="176" t="s">
        <v>412</v>
      </c>
      <c r="I63" s="3" t="s">
        <v>21</v>
      </c>
      <c r="J63" s="21">
        <f t="shared" si="543"/>
        <v>35500</v>
      </c>
      <c r="K63" s="21">
        <f t="shared" si="543"/>
        <v>0</v>
      </c>
      <c r="L63" s="21">
        <f t="shared" si="543"/>
        <v>35500</v>
      </c>
      <c r="M63" s="21">
        <f t="shared" si="543"/>
        <v>0</v>
      </c>
      <c r="N63" s="21">
        <f t="shared" si="543"/>
        <v>0</v>
      </c>
      <c r="O63" s="21">
        <f t="shared" si="543"/>
        <v>0</v>
      </c>
      <c r="P63" s="21">
        <f t="shared" si="543"/>
        <v>0</v>
      </c>
      <c r="Q63" s="21">
        <f t="shared" si="543"/>
        <v>0</v>
      </c>
      <c r="R63" s="21">
        <f t="shared" si="543"/>
        <v>0</v>
      </c>
      <c r="S63" s="21">
        <f t="shared" si="543"/>
        <v>0</v>
      </c>
      <c r="T63" s="21">
        <f t="shared" si="543"/>
        <v>0</v>
      </c>
      <c r="U63" s="21">
        <f t="shared" si="543"/>
        <v>0</v>
      </c>
      <c r="V63" s="21">
        <f t="shared" si="334"/>
        <v>0</v>
      </c>
      <c r="W63" s="21">
        <f t="shared" si="335"/>
        <v>0</v>
      </c>
      <c r="X63" s="21">
        <f t="shared" si="336"/>
        <v>0</v>
      </c>
      <c r="Y63" s="21">
        <f t="shared" si="543"/>
        <v>0</v>
      </c>
      <c r="Z63" s="276">
        <f t="shared" si="374"/>
        <v>100</v>
      </c>
      <c r="AA63" s="21">
        <f t="shared" si="544"/>
        <v>0</v>
      </c>
      <c r="AB63" s="21">
        <f t="shared" si="544"/>
        <v>35500</v>
      </c>
      <c r="AC63" s="21">
        <f t="shared" si="544"/>
        <v>0</v>
      </c>
      <c r="AD63" s="21">
        <f t="shared" si="544"/>
        <v>35500</v>
      </c>
      <c r="AE63" s="21">
        <f t="shared" si="544"/>
        <v>0</v>
      </c>
      <c r="AF63" s="21">
        <f t="shared" si="544"/>
        <v>0</v>
      </c>
      <c r="AG63" s="21">
        <f t="shared" si="544"/>
        <v>0</v>
      </c>
      <c r="AH63" s="21">
        <f t="shared" si="544"/>
        <v>0</v>
      </c>
      <c r="AI63" s="21">
        <f t="shared" si="544"/>
        <v>0</v>
      </c>
      <c r="AJ63" s="21">
        <f t="shared" si="545"/>
        <v>35500</v>
      </c>
      <c r="AK63" s="21">
        <f t="shared" si="377"/>
        <v>0</v>
      </c>
      <c r="AL63" s="21">
        <f t="shared" si="378"/>
        <v>35500</v>
      </c>
      <c r="AM63" s="21">
        <f t="shared" si="379"/>
        <v>0</v>
      </c>
      <c r="AN63" s="215">
        <f t="shared" si="544"/>
        <v>0</v>
      </c>
      <c r="AO63" s="21">
        <f t="shared" si="544"/>
        <v>0</v>
      </c>
      <c r="AP63" s="21">
        <f t="shared" si="544"/>
        <v>0</v>
      </c>
      <c r="AQ63" s="21">
        <f t="shared" si="544"/>
        <v>0</v>
      </c>
      <c r="AR63" s="21">
        <f t="shared" si="546"/>
        <v>35500</v>
      </c>
      <c r="AS63" s="21">
        <f t="shared" si="547"/>
        <v>0</v>
      </c>
      <c r="AT63" s="21">
        <f t="shared" si="548"/>
        <v>35500</v>
      </c>
      <c r="AU63" s="21">
        <f t="shared" si="549"/>
        <v>0</v>
      </c>
      <c r="AV63" s="195">
        <f t="shared" si="550"/>
        <v>0</v>
      </c>
      <c r="AW63" s="21">
        <f t="shared" si="544"/>
        <v>0</v>
      </c>
      <c r="AX63" s="21">
        <f t="shared" si="544"/>
        <v>0</v>
      </c>
      <c r="AY63" s="21">
        <f t="shared" si="544"/>
        <v>0</v>
      </c>
      <c r="AZ63" s="21">
        <f t="shared" si="544"/>
        <v>0</v>
      </c>
      <c r="BA63" s="21">
        <f t="shared" si="544"/>
        <v>0</v>
      </c>
      <c r="BB63" s="21">
        <f t="shared" si="544"/>
        <v>0</v>
      </c>
      <c r="BC63" s="21">
        <f t="shared" si="544"/>
        <v>0</v>
      </c>
      <c r="BD63" s="21">
        <f t="shared" si="544"/>
        <v>0</v>
      </c>
      <c r="BE63" s="21">
        <f t="shared" si="551"/>
        <v>0</v>
      </c>
      <c r="BF63" s="21">
        <f t="shared" si="341"/>
        <v>0</v>
      </c>
      <c r="BG63" s="21">
        <f t="shared" si="342"/>
        <v>0</v>
      </c>
      <c r="BH63" s="21">
        <f t="shared" si="343"/>
        <v>0</v>
      </c>
      <c r="BI63" s="21">
        <f t="shared" si="544"/>
        <v>0</v>
      </c>
      <c r="BJ63" s="21">
        <f t="shared" si="544"/>
        <v>0</v>
      </c>
      <c r="BK63" s="21">
        <f t="shared" si="544"/>
        <v>0</v>
      </c>
      <c r="BL63" s="21">
        <f t="shared" si="544"/>
        <v>0</v>
      </c>
      <c r="BM63" s="21">
        <f t="shared" si="552"/>
        <v>0</v>
      </c>
      <c r="BN63" s="21">
        <f t="shared" si="553"/>
        <v>0</v>
      </c>
      <c r="BO63" s="21">
        <f t="shared" si="554"/>
        <v>0</v>
      </c>
      <c r="BP63" s="21">
        <f t="shared" si="555"/>
        <v>0</v>
      </c>
      <c r="BQ63" s="201">
        <f t="shared" si="556"/>
        <v>0</v>
      </c>
      <c r="BR63" s="21">
        <f t="shared" si="544"/>
        <v>0</v>
      </c>
      <c r="BS63" s="21">
        <f t="shared" si="544"/>
        <v>0</v>
      </c>
      <c r="BT63" s="21">
        <f t="shared" si="544"/>
        <v>0</v>
      </c>
      <c r="BU63" s="21">
        <f t="shared" si="544"/>
        <v>0</v>
      </c>
      <c r="BV63" s="21">
        <f t="shared" si="557"/>
        <v>0</v>
      </c>
      <c r="BW63" s="21">
        <f t="shared" si="557"/>
        <v>0</v>
      </c>
      <c r="BX63" s="21">
        <f t="shared" si="557"/>
        <v>0</v>
      </c>
      <c r="BY63" s="21">
        <f t="shared" si="557"/>
        <v>0</v>
      </c>
      <c r="BZ63" s="21">
        <f t="shared" si="558"/>
        <v>0</v>
      </c>
      <c r="CA63" s="62">
        <f t="shared" si="347"/>
        <v>0</v>
      </c>
      <c r="CB63" s="62">
        <f t="shared" si="348"/>
        <v>0</v>
      </c>
      <c r="CC63" s="62">
        <f t="shared" si="349"/>
        <v>0</v>
      </c>
      <c r="CD63" s="21">
        <f t="shared" si="559"/>
        <v>0</v>
      </c>
      <c r="CE63" s="21">
        <f t="shared" si="559"/>
        <v>0</v>
      </c>
      <c r="CF63" s="21">
        <f t="shared" si="559"/>
        <v>0</v>
      </c>
      <c r="CG63" s="21">
        <f t="shared" si="559"/>
        <v>0</v>
      </c>
      <c r="CH63" s="21">
        <f t="shared" si="560"/>
        <v>0</v>
      </c>
      <c r="CI63" s="62">
        <f t="shared" si="561"/>
        <v>0</v>
      </c>
      <c r="CJ63" s="62">
        <f t="shared" si="562"/>
        <v>0</v>
      </c>
      <c r="CK63" s="62">
        <f t="shared" si="563"/>
        <v>0</v>
      </c>
      <c r="CL63" s="194"/>
      <c r="CM63" s="62"/>
      <c r="CN63" s="62"/>
      <c r="CO63" s="62"/>
      <c r="CP63" s="62"/>
      <c r="CQ63" s="94">
        <f t="shared" si="564"/>
        <v>0</v>
      </c>
      <c r="CR63" s="94"/>
      <c r="CS63" s="58">
        <f t="shared" si="565"/>
        <v>35500</v>
      </c>
      <c r="CT63" s="58">
        <f t="shared" si="565"/>
        <v>0</v>
      </c>
      <c r="CU63" s="58">
        <f t="shared" si="565"/>
        <v>35500</v>
      </c>
      <c r="CV63" s="58">
        <f t="shared" si="565"/>
        <v>0</v>
      </c>
      <c r="CW63" s="58">
        <f t="shared" si="565"/>
        <v>0</v>
      </c>
      <c r="CX63" s="62">
        <f t="shared" si="565"/>
        <v>0</v>
      </c>
      <c r="CY63" s="62">
        <f t="shared" si="565"/>
        <v>0</v>
      </c>
      <c r="CZ63" s="58">
        <f t="shared" si="565"/>
        <v>0</v>
      </c>
      <c r="DA63" s="58">
        <f t="shared" si="565"/>
        <v>35500</v>
      </c>
      <c r="DB63" s="62">
        <f t="shared" si="565"/>
        <v>0</v>
      </c>
      <c r="DC63" s="62">
        <f t="shared" si="565"/>
        <v>35500</v>
      </c>
      <c r="DD63" s="62">
        <f t="shared" si="565"/>
        <v>0</v>
      </c>
      <c r="DE63" s="58">
        <f t="shared" si="565"/>
        <v>0</v>
      </c>
      <c r="DF63" s="62">
        <f t="shared" si="565"/>
        <v>0</v>
      </c>
      <c r="DG63" s="62">
        <f t="shared" si="565"/>
        <v>0</v>
      </c>
      <c r="DH63" s="58">
        <f t="shared" si="565"/>
        <v>0</v>
      </c>
      <c r="DI63" s="58">
        <f t="shared" si="565"/>
        <v>35500</v>
      </c>
      <c r="DJ63" s="62">
        <f t="shared" si="565"/>
        <v>0</v>
      </c>
      <c r="DK63" s="62">
        <f t="shared" si="565"/>
        <v>35500</v>
      </c>
      <c r="DL63" s="62">
        <f t="shared" si="565"/>
        <v>0</v>
      </c>
      <c r="DM63" s="58">
        <f t="shared" si="565"/>
        <v>0</v>
      </c>
      <c r="DN63" s="62">
        <f t="shared" si="565"/>
        <v>0</v>
      </c>
      <c r="DO63" s="62">
        <f t="shared" si="565"/>
        <v>0</v>
      </c>
      <c r="DP63" s="58">
        <f t="shared" si="565"/>
        <v>0</v>
      </c>
      <c r="DQ63" s="58">
        <f t="shared" si="565"/>
        <v>35500</v>
      </c>
      <c r="DR63" s="62">
        <f t="shared" si="565"/>
        <v>0</v>
      </c>
      <c r="DS63" s="62">
        <f t="shared" si="565"/>
        <v>35500</v>
      </c>
      <c r="DT63" s="62">
        <f t="shared" si="565"/>
        <v>0</v>
      </c>
    </row>
    <row r="64" spans="1:124" ht="32.25" customHeight="1" x14ac:dyDescent="0.25">
      <c r="A64" s="87" t="s">
        <v>9</v>
      </c>
      <c r="B64" s="156"/>
      <c r="C64" s="156"/>
      <c r="D64" s="156"/>
      <c r="E64" s="4">
        <v>851</v>
      </c>
      <c r="F64" s="3" t="s">
        <v>11</v>
      </c>
      <c r="G64" s="4" t="s">
        <v>33</v>
      </c>
      <c r="H64" s="176" t="s">
        <v>412</v>
      </c>
      <c r="I64" s="3" t="s">
        <v>22</v>
      </c>
      <c r="J64" s="21">
        <v>35500</v>
      </c>
      <c r="K64" s="21"/>
      <c r="L64" s="21">
        <f>J64</f>
        <v>35500</v>
      </c>
      <c r="M64" s="21"/>
      <c r="N64" s="21"/>
      <c r="O64" s="21"/>
      <c r="P64" s="21">
        <f>N64</f>
        <v>0</v>
      </c>
      <c r="Q64" s="21"/>
      <c r="R64" s="21"/>
      <c r="S64" s="21"/>
      <c r="T64" s="21">
        <f>R64</f>
        <v>0</v>
      </c>
      <c r="U64" s="21"/>
      <c r="V64" s="21">
        <f t="shared" si="334"/>
        <v>0</v>
      </c>
      <c r="W64" s="21">
        <f t="shared" si="335"/>
        <v>0</v>
      </c>
      <c r="X64" s="21">
        <f t="shared" si="336"/>
        <v>0</v>
      </c>
      <c r="Y64" s="21"/>
      <c r="Z64" s="276">
        <f t="shared" si="374"/>
        <v>100</v>
      </c>
      <c r="AA64" s="21"/>
      <c r="AB64" s="21">
        <v>35500</v>
      </c>
      <c r="AC64" s="21"/>
      <c r="AD64" s="21">
        <f>AB64</f>
        <v>35500</v>
      </c>
      <c r="AE64" s="21"/>
      <c r="AF64" s="21"/>
      <c r="AG64" s="21"/>
      <c r="AH64" s="21">
        <f>AF64</f>
        <v>0</v>
      </c>
      <c r="AI64" s="21"/>
      <c r="AJ64" s="21">
        <f t="shared" si="545"/>
        <v>35500</v>
      </c>
      <c r="AK64" s="21">
        <f t="shared" si="377"/>
        <v>0</v>
      </c>
      <c r="AL64" s="21">
        <f t="shared" si="378"/>
        <v>35500</v>
      </c>
      <c r="AM64" s="21">
        <f t="shared" si="379"/>
        <v>0</v>
      </c>
      <c r="AN64" s="215"/>
      <c r="AO64" s="21"/>
      <c r="AP64" s="21">
        <f>AN64</f>
        <v>0</v>
      </c>
      <c r="AQ64" s="21"/>
      <c r="AR64" s="21">
        <f t="shared" si="546"/>
        <v>35500</v>
      </c>
      <c r="AS64" s="21">
        <f t="shared" si="547"/>
        <v>0</v>
      </c>
      <c r="AT64" s="21">
        <f t="shared" si="548"/>
        <v>35500</v>
      </c>
      <c r="AU64" s="21">
        <f t="shared" si="549"/>
        <v>0</v>
      </c>
      <c r="AV64" s="195">
        <f t="shared" si="550"/>
        <v>0</v>
      </c>
      <c r="AW64" s="21"/>
      <c r="AX64" s="21"/>
      <c r="AY64" s="21">
        <f>AW64</f>
        <v>0</v>
      </c>
      <c r="AZ64" s="21"/>
      <c r="BA64" s="21"/>
      <c r="BB64" s="21"/>
      <c r="BC64" s="21">
        <f>BA64</f>
        <v>0</v>
      </c>
      <c r="BD64" s="21"/>
      <c r="BE64" s="21">
        <f t="shared" si="551"/>
        <v>0</v>
      </c>
      <c r="BF64" s="21">
        <f t="shared" si="341"/>
        <v>0</v>
      </c>
      <c r="BG64" s="21">
        <f t="shared" si="342"/>
        <v>0</v>
      </c>
      <c r="BH64" s="21">
        <f t="shared" si="343"/>
        <v>0</v>
      </c>
      <c r="BI64" s="21"/>
      <c r="BJ64" s="21"/>
      <c r="BK64" s="21">
        <f>BI64</f>
        <v>0</v>
      </c>
      <c r="BL64" s="21"/>
      <c r="BM64" s="21">
        <f t="shared" si="552"/>
        <v>0</v>
      </c>
      <c r="BN64" s="21">
        <f t="shared" si="553"/>
        <v>0</v>
      </c>
      <c r="BO64" s="21">
        <f t="shared" si="554"/>
        <v>0</v>
      </c>
      <c r="BP64" s="21">
        <f t="shared" si="555"/>
        <v>0</v>
      </c>
      <c r="BQ64" s="201">
        <f t="shared" si="556"/>
        <v>0</v>
      </c>
      <c r="BR64" s="21"/>
      <c r="BS64" s="21"/>
      <c r="BT64" s="21">
        <f>BR64</f>
        <v>0</v>
      </c>
      <c r="BU64" s="21"/>
      <c r="BV64" s="21"/>
      <c r="BW64" s="21"/>
      <c r="BX64" s="21">
        <f>BV64</f>
        <v>0</v>
      </c>
      <c r="BY64" s="21"/>
      <c r="BZ64" s="21">
        <f t="shared" si="558"/>
        <v>0</v>
      </c>
      <c r="CA64" s="62">
        <f t="shared" si="347"/>
        <v>0</v>
      </c>
      <c r="CB64" s="62">
        <f t="shared" si="348"/>
        <v>0</v>
      </c>
      <c r="CC64" s="62">
        <f t="shared" si="349"/>
        <v>0</v>
      </c>
      <c r="CD64" s="21"/>
      <c r="CE64" s="21"/>
      <c r="CF64" s="21">
        <f>CD64</f>
        <v>0</v>
      </c>
      <c r="CG64" s="21"/>
      <c r="CH64" s="21">
        <f t="shared" si="560"/>
        <v>0</v>
      </c>
      <c r="CI64" s="62">
        <f t="shared" si="561"/>
        <v>0</v>
      </c>
      <c r="CJ64" s="62">
        <f t="shared" si="562"/>
        <v>0</v>
      </c>
      <c r="CK64" s="62">
        <f t="shared" si="563"/>
        <v>0</v>
      </c>
      <c r="CL64" s="194"/>
      <c r="CM64" s="62"/>
      <c r="CN64" s="62"/>
      <c r="CO64" s="62"/>
      <c r="CP64" s="62"/>
      <c r="CQ64" s="94">
        <f t="shared" si="564"/>
        <v>0</v>
      </c>
      <c r="CR64" s="94"/>
      <c r="CS64" s="58">
        <v>35500</v>
      </c>
      <c r="CT64" s="58"/>
      <c r="CU64" s="58">
        <f>CS64</f>
        <v>35500</v>
      </c>
      <c r="CV64" s="58"/>
      <c r="CW64" s="58"/>
      <c r="CX64" s="62"/>
      <c r="CY64" s="62">
        <f>CW64</f>
        <v>0</v>
      </c>
      <c r="CZ64" s="58"/>
      <c r="DA64" s="58">
        <f>CS64+CW64</f>
        <v>35500</v>
      </c>
      <c r="DB64" s="62">
        <f t="shared" ref="DB64" si="566">CT64+CX64</f>
        <v>0</v>
      </c>
      <c r="DC64" s="62">
        <f t="shared" ref="DC64" si="567">CU64+CY64</f>
        <v>35500</v>
      </c>
      <c r="DD64" s="62">
        <f t="shared" ref="DD64" si="568">CV64+CZ64</f>
        <v>0</v>
      </c>
      <c r="DE64" s="58"/>
      <c r="DF64" s="62"/>
      <c r="DG64" s="62">
        <f>DE64</f>
        <v>0</v>
      </c>
      <c r="DH64" s="58"/>
      <c r="DI64" s="58">
        <f t="shared" ref="DI64" si="569">DA64+DE64</f>
        <v>35500</v>
      </c>
      <c r="DJ64" s="62">
        <f t="shared" ref="DJ64" si="570">DB64+DF64</f>
        <v>0</v>
      </c>
      <c r="DK64" s="62">
        <f t="shared" ref="DK64" si="571">DC64+DG64</f>
        <v>35500</v>
      </c>
      <c r="DL64" s="62">
        <f t="shared" ref="DL64" si="572">DD64+DH64</f>
        <v>0</v>
      </c>
      <c r="DM64" s="58"/>
      <c r="DN64" s="62"/>
      <c r="DO64" s="62">
        <f>DM64</f>
        <v>0</v>
      </c>
      <c r="DP64" s="58"/>
      <c r="DQ64" s="58">
        <f t="shared" ref="DQ64" si="573">DI64+DM64</f>
        <v>35500</v>
      </c>
      <c r="DR64" s="62">
        <f t="shared" ref="DR64" si="574">DJ64+DN64</f>
        <v>0</v>
      </c>
      <c r="DS64" s="62">
        <f t="shared" ref="DS64" si="575">DK64+DO64</f>
        <v>35500</v>
      </c>
      <c r="DT64" s="62">
        <f t="shared" ref="DT64" si="576">DL64+DP64</f>
        <v>0</v>
      </c>
    </row>
    <row r="65" spans="1:124" ht="32.25" customHeight="1" x14ac:dyDescent="0.25">
      <c r="A65" s="87" t="s">
        <v>38</v>
      </c>
      <c r="B65" s="156"/>
      <c r="C65" s="156"/>
      <c r="D65" s="156"/>
      <c r="E65" s="4">
        <v>851</v>
      </c>
      <c r="F65" s="3" t="s">
        <v>16</v>
      </c>
      <c r="G65" s="4" t="s">
        <v>33</v>
      </c>
      <c r="H65" s="176" t="s">
        <v>511</v>
      </c>
      <c r="I65" s="3"/>
      <c r="J65" s="21">
        <f t="shared" ref="J65:Y66" si="577">J66</f>
        <v>579500</v>
      </c>
      <c r="K65" s="21">
        <f t="shared" si="577"/>
        <v>0</v>
      </c>
      <c r="L65" s="21">
        <f t="shared" si="577"/>
        <v>579500</v>
      </c>
      <c r="M65" s="21">
        <f t="shared" si="577"/>
        <v>0</v>
      </c>
      <c r="N65" s="21">
        <f t="shared" si="577"/>
        <v>0</v>
      </c>
      <c r="O65" s="21">
        <f t="shared" si="577"/>
        <v>0</v>
      </c>
      <c r="P65" s="21">
        <f t="shared" si="577"/>
        <v>0</v>
      </c>
      <c r="Q65" s="21">
        <f t="shared" si="577"/>
        <v>0</v>
      </c>
      <c r="R65" s="21">
        <f t="shared" si="577"/>
        <v>0</v>
      </c>
      <c r="S65" s="21">
        <f t="shared" si="577"/>
        <v>0</v>
      </c>
      <c r="T65" s="21">
        <f t="shared" si="577"/>
        <v>0</v>
      </c>
      <c r="U65" s="21">
        <f t="shared" si="577"/>
        <v>0</v>
      </c>
      <c r="V65" s="21">
        <f t="shared" si="334"/>
        <v>313990</v>
      </c>
      <c r="W65" s="21">
        <f t="shared" si="335"/>
        <v>0</v>
      </c>
      <c r="X65" s="21">
        <f t="shared" si="336"/>
        <v>313990</v>
      </c>
      <c r="Y65" s="21">
        <f t="shared" si="577"/>
        <v>0</v>
      </c>
      <c r="Z65" s="278">
        <f t="shared" si="374"/>
        <v>218.2591992768634</v>
      </c>
      <c r="AA65" s="21">
        <f t="shared" ref="AA65:BV66" si="578">AA66</f>
        <v>0</v>
      </c>
      <c r="AB65" s="21">
        <f t="shared" si="578"/>
        <v>265510</v>
      </c>
      <c r="AC65" s="21">
        <f t="shared" si="578"/>
        <v>0</v>
      </c>
      <c r="AD65" s="21">
        <f t="shared" si="578"/>
        <v>265510</v>
      </c>
      <c r="AE65" s="21">
        <f t="shared" si="578"/>
        <v>0</v>
      </c>
      <c r="AF65" s="21">
        <f t="shared" si="578"/>
        <v>0</v>
      </c>
      <c r="AG65" s="21">
        <f t="shared" si="578"/>
        <v>0</v>
      </c>
      <c r="AH65" s="21">
        <f t="shared" si="578"/>
        <v>0</v>
      </c>
      <c r="AI65" s="21">
        <f t="shared" si="578"/>
        <v>0</v>
      </c>
      <c r="AJ65" s="21">
        <f t="shared" si="545"/>
        <v>265510</v>
      </c>
      <c r="AK65" s="21">
        <f t="shared" si="377"/>
        <v>0</v>
      </c>
      <c r="AL65" s="21">
        <f t="shared" si="378"/>
        <v>265510</v>
      </c>
      <c r="AM65" s="21">
        <f t="shared" si="379"/>
        <v>0</v>
      </c>
      <c r="AN65" s="215">
        <f t="shared" si="578"/>
        <v>0</v>
      </c>
      <c r="AO65" s="21">
        <f t="shared" si="578"/>
        <v>0</v>
      </c>
      <c r="AP65" s="21">
        <f t="shared" si="578"/>
        <v>0</v>
      </c>
      <c r="AQ65" s="21">
        <f t="shared" si="578"/>
        <v>0</v>
      </c>
      <c r="AR65" s="21">
        <f t="shared" si="546"/>
        <v>265510</v>
      </c>
      <c r="AS65" s="21">
        <f t="shared" si="547"/>
        <v>0</v>
      </c>
      <c r="AT65" s="21">
        <f t="shared" si="548"/>
        <v>265510</v>
      </c>
      <c r="AU65" s="21">
        <f t="shared" si="549"/>
        <v>0</v>
      </c>
      <c r="AV65" s="195">
        <f t="shared" si="550"/>
        <v>0</v>
      </c>
      <c r="AW65" s="21">
        <f t="shared" si="578"/>
        <v>0</v>
      </c>
      <c r="AX65" s="21">
        <f t="shared" si="578"/>
        <v>0</v>
      </c>
      <c r="AY65" s="21">
        <f t="shared" si="578"/>
        <v>0</v>
      </c>
      <c r="AZ65" s="21">
        <f t="shared" si="578"/>
        <v>0</v>
      </c>
      <c r="BA65" s="21">
        <f t="shared" si="578"/>
        <v>0</v>
      </c>
      <c r="BB65" s="21">
        <f t="shared" si="578"/>
        <v>0</v>
      </c>
      <c r="BC65" s="21">
        <f t="shared" si="578"/>
        <v>0</v>
      </c>
      <c r="BD65" s="21">
        <f t="shared" si="578"/>
        <v>0</v>
      </c>
      <c r="BE65" s="21">
        <f t="shared" si="551"/>
        <v>0</v>
      </c>
      <c r="BF65" s="21">
        <f t="shared" si="341"/>
        <v>0</v>
      </c>
      <c r="BG65" s="21">
        <f t="shared" si="342"/>
        <v>0</v>
      </c>
      <c r="BH65" s="21">
        <f t="shared" si="343"/>
        <v>0</v>
      </c>
      <c r="BI65" s="21">
        <f t="shared" si="578"/>
        <v>0</v>
      </c>
      <c r="BJ65" s="21">
        <f t="shared" si="578"/>
        <v>0</v>
      </c>
      <c r="BK65" s="21">
        <f t="shared" si="578"/>
        <v>0</v>
      </c>
      <c r="BL65" s="21">
        <f t="shared" si="578"/>
        <v>0</v>
      </c>
      <c r="BM65" s="21">
        <f t="shared" si="552"/>
        <v>0</v>
      </c>
      <c r="BN65" s="21">
        <f t="shared" si="553"/>
        <v>0</v>
      </c>
      <c r="BO65" s="21">
        <f t="shared" si="554"/>
        <v>0</v>
      </c>
      <c r="BP65" s="21">
        <f t="shared" si="555"/>
        <v>0</v>
      </c>
      <c r="BQ65" s="201">
        <f t="shared" si="556"/>
        <v>0</v>
      </c>
      <c r="BR65" s="21">
        <f t="shared" si="578"/>
        <v>0</v>
      </c>
      <c r="BS65" s="21">
        <f t="shared" si="578"/>
        <v>0</v>
      </c>
      <c r="BT65" s="21">
        <f t="shared" si="578"/>
        <v>0</v>
      </c>
      <c r="BU65" s="21">
        <f t="shared" si="578"/>
        <v>0</v>
      </c>
      <c r="BV65" s="21">
        <f t="shared" si="578"/>
        <v>0</v>
      </c>
      <c r="BW65" s="21">
        <f t="shared" ref="BV65:BY66" si="579">BW66</f>
        <v>0</v>
      </c>
      <c r="BX65" s="21">
        <f t="shared" si="579"/>
        <v>0</v>
      </c>
      <c r="BY65" s="21">
        <f t="shared" si="579"/>
        <v>0</v>
      </c>
      <c r="BZ65" s="21">
        <f t="shared" si="558"/>
        <v>0</v>
      </c>
      <c r="CA65" s="62">
        <f t="shared" si="347"/>
        <v>0</v>
      </c>
      <c r="CB65" s="62">
        <f t="shared" si="348"/>
        <v>0</v>
      </c>
      <c r="CC65" s="62">
        <f t="shared" si="349"/>
        <v>0</v>
      </c>
      <c r="CD65" s="21">
        <f t="shared" ref="CD65:CG66" si="580">CD66</f>
        <v>0</v>
      </c>
      <c r="CE65" s="21">
        <f t="shared" si="580"/>
        <v>0</v>
      </c>
      <c r="CF65" s="21">
        <f t="shared" si="580"/>
        <v>0</v>
      </c>
      <c r="CG65" s="21">
        <f t="shared" si="580"/>
        <v>0</v>
      </c>
      <c r="CH65" s="21">
        <f t="shared" si="560"/>
        <v>0</v>
      </c>
      <c r="CI65" s="62">
        <f t="shared" si="561"/>
        <v>0</v>
      </c>
      <c r="CJ65" s="62">
        <f t="shared" si="562"/>
        <v>0</v>
      </c>
      <c r="CK65" s="62">
        <f t="shared" si="563"/>
        <v>0</v>
      </c>
      <c r="CL65" s="194"/>
      <c r="CM65" s="62"/>
      <c r="CN65" s="62"/>
      <c r="CO65" s="62"/>
      <c r="CP65" s="62"/>
      <c r="CQ65" s="94">
        <f t="shared" si="564"/>
        <v>0</v>
      </c>
      <c r="CR65" s="94"/>
      <c r="CS65" s="58">
        <f t="shared" ref="CS65:DT66" si="581">CS66</f>
        <v>87500</v>
      </c>
      <c r="CT65" s="58">
        <f t="shared" si="581"/>
        <v>0</v>
      </c>
      <c r="CU65" s="58">
        <f t="shared" si="581"/>
        <v>87500</v>
      </c>
      <c r="CV65" s="58">
        <f t="shared" si="581"/>
        <v>0</v>
      </c>
      <c r="CW65" s="58">
        <f t="shared" si="581"/>
        <v>423000</v>
      </c>
      <c r="CX65" s="62">
        <f t="shared" si="581"/>
        <v>0</v>
      </c>
      <c r="CY65" s="62">
        <f t="shared" si="581"/>
        <v>423000</v>
      </c>
      <c r="CZ65" s="58">
        <f t="shared" si="581"/>
        <v>0</v>
      </c>
      <c r="DA65" s="58">
        <f t="shared" si="581"/>
        <v>510500</v>
      </c>
      <c r="DB65" s="62">
        <f t="shared" si="581"/>
        <v>0</v>
      </c>
      <c r="DC65" s="62">
        <f t="shared" si="581"/>
        <v>510500</v>
      </c>
      <c r="DD65" s="62">
        <f t="shared" si="581"/>
        <v>0</v>
      </c>
      <c r="DE65" s="58">
        <f t="shared" si="581"/>
        <v>0</v>
      </c>
      <c r="DF65" s="62">
        <f t="shared" si="581"/>
        <v>0</v>
      </c>
      <c r="DG65" s="62">
        <f t="shared" si="581"/>
        <v>0</v>
      </c>
      <c r="DH65" s="58">
        <f t="shared" si="581"/>
        <v>0</v>
      </c>
      <c r="DI65" s="58">
        <f t="shared" si="581"/>
        <v>510500</v>
      </c>
      <c r="DJ65" s="62">
        <f t="shared" si="581"/>
        <v>0</v>
      </c>
      <c r="DK65" s="62">
        <f t="shared" si="581"/>
        <v>510500</v>
      </c>
      <c r="DL65" s="62">
        <f t="shared" si="581"/>
        <v>0</v>
      </c>
      <c r="DM65" s="58">
        <f t="shared" si="581"/>
        <v>0</v>
      </c>
      <c r="DN65" s="62">
        <f t="shared" si="581"/>
        <v>0</v>
      </c>
      <c r="DO65" s="62">
        <f t="shared" si="581"/>
        <v>0</v>
      </c>
      <c r="DP65" s="58">
        <f t="shared" si="581"/>
        <v>0</v>
      </c>
      <c r="DQ65" s="58">
        <f t="shared" si="581"/>
        <v>510500</v>
      </c>
      <c r="DR65" s="62">
        <f t="shared" si="581"/>
        <v>0</v>
      </c>
      <c r="DS65" s="62">
        <f t="shared" si="581"/>
        <v>510500</v>
      </c>
      <c r="DT65" s="62">
        <f t="shared" si="581"/>
        <v>0</v>
      </c>
    </row>
    <row r="66" spans="1:124" ht="32.25" customHeight="1" x14ac:dyDescent="0.25">
      <c r="A66" s="87" t="s">
        <v>20</v>
      </c>
      <c r="B66" s="155"/>
      <c r="C66" s="155"/>
      <c r="D66" s="155"/>
      <c r="E66" s="4">
        <v>851</v>
      </c>
      <c r="F66" s="3" t="s">
        <v>11</v>
      </c>
      <c r="G66" s="3" t="s">
        <v>33</v>
      </c>
      <c r="H66" s="176" t="s">
        <v>511</v>
      </c>
      <c r="I66" s="3" t="s">
        <v>21</v>
      </c>
      <c r="J66" s="21">
        <f t="shared" si="577"/>
        <v>579500</v>
      </c>
      <c r="K66" s="21">
        <f t="shared" si="577"/>
        <v>0</v>
      </c>
      <c r="L66" s="21">
        <f t="shared" si="577"/>
        <v>579500</v>
      </c>
      <c r="M66" s="21">
        <f t="shared" si="577"/>
        <v>0</v>
      </c>
      <c r="N66" s="21">
        <f t="shared" si="577"/>
        <v>0</v>
      </c>
      <c r="O66" s="21">
        <f t="shared" si="577"/>
        <v>0</v>
      </c>
      <c r="P66" s="21">
        <f t="shared" si="577"/>
        <v>0</v>
      </c>
      <c r="Q66" s="21">
        <f t="shared" si="577"/>
        <v>0</v>
      </c>
      <c r="R66" s="21">
        <f t="shared" si="577"/>
        <v>0</v>
      </c>
      <c r="S66" s="21">
        <f t="shared" si="577"/>
        <v>0</v>
      </c>
      <c r="T66" s="21">
        <f t="shared" si="577"/>
        <v>0</v>
      </c>
      <c r="U66" s="21">
        <f t="shared" si="577"/>
        <v>0</v>
      </c>
      <c r="V66" s="21">
        <f t="shared" si="334"/>
        <v>313990</v>
      </c>
      <c r="W66" s="21">
        <f t="shared" si="335"/>
        <v>0</v>
      </c>
      <c r="X66" s="21">
        <f t="shared" si="336"/>
        <v>313990</v>
      </c>
      <c r="Y66" s="21">
        <f t="shared" si="577"/>
        <v>0</v>
      </c>
      <c r="Z66" s="276">
        <f t="shared" si="374"/>
        <v>218.2591992768634</v>
      </c>
      <c r="AA66" s="21">
        <f t="shared" si="578"/>
        <v>0</v>
      </c>
      <c r="AB66" s="21">
        <f t="shared" si="578"/>
        <v>265510</v>
      </c>
      <c r="AC66" s="21">
        <f t="shared" si="578"/>
        <v>0</v>
      </c>
      <c r="AD66" s="21">
        <f t="shared" si="578"/>
        <v>265510</v>
      </c>
      <c r="AE66" s="21">
        <f t="shared" si="578"/>
        <v>0</v>
      </c>
      <c r="AF66" s="21">
        <f t="shared" si="578"/>
        <v>0</v>
      </c>
      <c r="AG66" s="21">
        <f t="shared" si="578"/>
        <v>0</v>
      </c>
      <c r="AH66" s="21">
        <f t="shared" si="578"/>
        <v>0</v>
      </c>
      <c r="AI66" s="21">
        <f t="shared" si="578"/>
        <v>0</v>
      </c>
      <c r="AJ66" s="21">
        <f t="shared" si="545"/>
        <v>265510</v>
      </c>
      <c r="AK66" s="21">
        <f t="shared" si="377"/>
        <v>0</v>
      </c>
      <c r="AL66" s="21">
        <f t="shared" si="378"/>
        <v>265510</v>
      </c>
      <c r="AM66" s="21">
        <f t="shared" si="379"/>
        <v>0</v>
      </c>
      <c r="AN66" s="215">
        <f t="shared" si="578"/>
        <v>0</v>
      </c>
      <c r="AO66" s="21">
        <f t="shared" si="578"/>
        <v>0</v>
      </c>
      <c r="AP66" s="21">
        <f t="shared" si="578"/>
        <v>0</v>
      </c>
      <c r="AQ66" s="21">
        <f t="shared" si="578"/>
        <v>0</v>
      </c>
      <c r="AR66" s="21">
        <f t="shared" si="546"/>
        <v>265510</v>
      </c>
      <c r="AS66" s="21">
        <f t="shared" si="547"/>
        <v>0</v>
      </c>
      <c r="AT66" s="21">
        <f t="shared" si="548"/>
        <v>265510</v>
      </c>
      <c r="AU66" s="21">
        <f t="shared" si="549"/>
        <v>0</v>
      </c>
      <c r="AV66" s="195">
        <f t="shared" si="550"/>
        <v>0</v>
      </c>
      <c r="AW66" s="21">
        <f t="shared" si="578"/>
        <v>0</v>
      </c>
      <c r="AX66" s="21">
        <f t="shared" si="578"/>
        <v>0</v>
      </c>
      <c r="AY66" s="21">
        <f t="shared" si="578"/>
        <v>0</v>
      </c>
      <c r="AZ66" s="21">
        <f t="shared" si="578"/>
        <v>0</v>
      </c>
      <c r="BA66" s="21">
        <f t="shared" si="578"/>
        <v>0</v>
      </c>
      <c r="BB66" s="21">
        <f t="shared" si="578"/>
        <v>0</v>
      </c>
      <c r="BC66" s="21">
        <f t="shared" si="578"/>
        <v>0</v>
      </c>
      <c r="BD66" s="21">
        <f t="shared" si="578"/>
        <v>0</v>
      </c>
      <c r="BE66" s="21">
        <f t="shared" si="551"/>
        <v>0</v>
      </c>
      <c r="BF66" s="21">
        <f t="shared" si="341"/>
        <v>0</v>
      </c>
      <c r="BG66" s="21">
        <f t="shared" si="342"/>
        <v>0</v>
      </c>
      <c r="BH66" s="21">
        <f t="shared" si="343"/>
        <v>0</v>
      </c>
      <c r="BI66" s="21">
        <f t="shared" si="578"/>
        <v>0</v>
      </c>
      <c r="BJ66" s="21">
        <f t="shared" si="578"/>
        <v>0</v>
      </c>
      <c r="BK66" s="21">
        <f t="shared" si="578"/>
        <v>0</v>
      </c>
      <c r="BL66" s="21">
        <f t="shared" si="578"/>
        <v>0</v>
      </c>
      <c r="BM66" s="21">
        <f t="shared" si="552"/>
        <v>0</v>
      </c>
      <c r="BN66" s="21">
        <f t="shared" si="553"/>
        <v>0</v>
      </c>
      <c r="BO66" s="21">
        <f t="shared" si="554"/>
        <v>0</v>
      </c>
      <c r="BP66" s="21">
        <f t="shared" si="555"/>
        <v>0</v>
      </c>
      <c r="BQ66" s="201">
        <f t="shared" si="556"/>
        <v>0</v>
      </c>
      <c r="BR66" s="21">
        <f t="shared" si="578"/>
        <v>0</v>
      </c>
      <c r="BS66" s="21">
        <f t="shared" si="578"/>
        <v>0</v>
      </c>
      <c r="BT66" s="21">
        <f t="shared" si="578"/>
        <v>0</v>
      </c>
      <c r="BU66" s="21">
        <f t="shared" si="578"/>
        <v>0</v>
      </c>
      <c r="BV66" s="21">
        <f t="shared" si="579"/>
        <v>0</v>
      </c>
      <c r="BW66" s="21">
        <f t="shared" si="579"/>
        <v>0</v>
      </c>
      <c r="BX66" s="21">
        <f t="shared" si="579"/>
        <v>0</v>
      </c>
      <c r="BY66" s="21">
        <f t="shared" si="579"/>
        <v>0</v>
      </c>
      <c r="BZ66" s="21">
        <f t="shared" si="558"/>
        <v>0</v>
      </c>
      <c r="CA66" s="62">
        <f t="shared" si="347"/>
        <v>0</v>
      </c>
      <c r="CB66" s="62">
        <f t="shared" si="348"/>
        <v>0</v>
      </c>
      <c r="CC66" s="62">
        <f t="shared" si="349"/>
        <v>0</v>
      </c>
      <c r="CD66" s="21">
        <f t="shared" si="580"/>
        <v>0</v>
      </c>
      <c r="CE66" s="21">
        <f t="shared" si="580"/>
        <v>0</v>
      </c>
      <c r="CF66" s="21">
        <f t="shared" si="580"/>
        <v>0</v>
      </c>
      <c r="CG66" s="21">
        <f t="shared" si="580"/>
        <v>0</v>
      </c>
      <c r="CH66" s="21">
        <f t="shared" si="560"/>
        <v>0</v>
      </c>
      <c r="CI66" s="62">
        <f t="shared" si="561"/>
        <v>0</v>
      </c>
      <c r="CJ66" s="62">
        <f t="shared" si="562"/>
        <v>0</v>
      </c>
      <c r="CK66" s="62">
        <f t="shared" si="563"/>
        <v>0</v>
      </c>
      <c r="CL66" s="194"/>
      <c r="CM66" s="62"/>
      <c r="CN66" s="62"/>
      <c r="CO66" s="62"/>
      <c r="CP66" s="62"/>
      <c r="CQ66" s="94">
        <f t="shared" si="564"/>
        <v>0</v>
      </c>
      <c r="CR66" s="94"/>
      <c r="CS66" s="58">
        <f t="shared" si="581"/>
        <v>87500</v>
      </c>
      <c r="CT66" s="58">
        <f t="shared" si="581"/>
        <v>0</v>
      </c>
      <c r="CU66" s="58">
        <f t="shared" si="581"/>
        <v>87500</v>
      </c>
      <c r="CV66" s="58">
        <f t="shared" si="581"/>
        <v>0</v>
      </c>
      <c r="CW66" s="58">
        <f t="shared" si="581"/>
        <v>423000</v>
      </c>
      <c r="CX66" s="62">
        <f t="shared" si="581"/>
        <v>0</v>
      </c>
      <c r="CY66" s="62">
        <f t="shared" si="581"/>
        <v>423000</v>
      </c>
      <c r="CZ66" s="58">
        <f t="shared" si="581"/>
        <v>0</v>
      </c>
      <c r="DA66" s="58">
        <f t="shared" si="581"/>
        <v>510500</v>
      </c>
      <c r="DB66" s="62">
        <f t="shared" si="581"/>
        <v>0</v>
      </c>
      <c r="DC66" s="62">
        <f t="shared" si="581"/>
        <v>510500</v>
      </c>
      <c r="DD66" s="62">
        <f t="shared" si="581"/>
        <v>0</v>
      </c>
      <c r="DE66" s="58">
        <f t="shared" si="581"/>
        <v>0</v>
      </c>
      <c r="DF66" s="62">
        <f t="shared" si="581"/>
        <v>0</v>
      </c>
      <c r="DG66" s="62">
        <f t="shared" si="581"/>
        <v>0</v>
      </c>
      <c r="DH66" s="58">
        <f t="shared" si="581"/>
        <v>0</v>
      </c>
      <c r="DI66" s="58">
        <f t="shared" si="581"/>
        <v>510500</v>
      </c>
      <c r="DJ66" s="62">
        <f t="shared" si="581"/>
        <v>0</v>
      </c>
      <c r="DK66" s="62">
        <f t="shared" si="581"/>
        <v>510500</v>
      </c>
      <c r="DL66" s="62">
        <f t="shared" si="581"/>
        <v>0</v>
      </c>
      <c r="DM66" s="58">
        <f t="shared" si="581"/>
        <v>0</v>
      </c>
      <c r="DN66" s="62">
        <f t="shared" si="581"/>
        <v>0</v>
      </c>
      <c r="DO66" s="62">
        <f t="shared" si="581"/>
        <v>0</v>
      </c>
      <c r="DP66" s="58">
        <f t="shared" si="581"/>
        <v>0</v>
      </c>
      <c r="DQ66" s="58">
        <f t="shared" si="581"/>
        <v>510500</v>
      </c>
      <c r="DR66" s="62">
        <f t="shared" si="581"/>
        <v>0</v>
      </c>
      <c r="DS66" s="62">
        <f t="shared" si="581"/>
        <v>510500</v>
      </c>
      <c r="DT66" s="62">
        <f t="shared" si="581"/>
        <v>0</v>
      </c>
    </row>
    <row r="67" spans="1:124" ht="32.25" customHeight="1" x14ac:dyDescent="0.25">
      <c r="A67" s="87" t="s">
        <v>9</v>
      </c>
      <c r="B67" s="156"/>
      <c r="C67" s="156"/>
      <c r="D67" s="156"/>
      <c r="E67" s="4">
        <v>851</v>
      </c>
      <c r="F67" s="3" t="s">
        <v>11</v>
      </c>
      <c r="G67" s="3" t="s">
        <v>33</v>
      </c>
      <c r="H67" s="176" t="s">
        <v>511</v>
      </c>
      <c r="I67" s="3" t="s">
        <v>22</v>
      </c>
      <c r="J67" s="21">
        <v>579500</v>
      </c>
      <c r="K67" s="21"/>
      <c r="L67" s="21">
        <f>J67</f>
        <v>579500</v>
      </c>
      <c r="M67" s="21"/>
      <c r="N67" s="21"/>
      <c r="O67" s="21"/>
      <c r="P67" s="21">
        <f>N67</f>
        <v>0</v>
      </c>
      <c r="Q67" s="21"/>
      <c r="R67" s="21"/>
      <c r="S67" s="21"/>
      <c r="T67" s="21">
        <f>R67</f>
        <v>0</v>
      </c>
      <c r="U67" s="21"/>
      <c r="V67" s="21">
        <f t="shared" si="334"/>
        <v>313990</v>
      </c>
      <c r="W67" s="21">
        <f t="shared" si="335"/>
        <v>0</v>
      </c>
      <c r="X67" s="21">
        <f t="shared" si="336"/>
        <v>313990</v>
      </c>
      <c r="Y67" s="21"/>
      <c r="Z67" s="276">
        <f t="shared" si="374"/>
        <v>218.2591992768634</v>
      </c>
      <c r="AA67" s="21"/>
      <c r="AB67" s="21">
        <f>326000-55190-5300</f>
        <v>265510</v>
      </c>
      <c r="AC67" s="21"/>
      <c r="AD67" s="21">
        <f>AB67</f>
        <v>265510</v>
      </c>
      <c r="AE67" s="21"/>
      <c r="AF67" s="21"/>
      <c r="AG67" s="21"/>
      <c r="AH67" s="21">
        <f>AF67</f>
        <v>0</v>
      </c>
      <c r="AI67" s="21"/>
      <c r="AJ67" s="21">
        <f t="shared" si="545"/>
        <v>265510</v>
      </c>
      <c r="AK67" s="21">
        <f t="shared" si="377"/>
        <v>0</v>
      </c>
      <c r="AL67" s="21">
        <f t="shared" si="378"/>
        <v>265510</v>
      </c>
      <c r="AM67" s="21">
        <f t="shared" si="379"/>
        <v>0</v>
      </c>
      <c r="AN67" s="215"/>
      <c r="AO67" s="21"/>
      <c r="AP67" s="21">
        <f>AN67</f>
        <v>0</v>
      </c>
      <c r="AQ67" s="21"/>
      <c r="AR67" s="21">
        <f t="shared" si="546"/>
        <v>265510</v>
      </c>
      <c r="AS67" s="21">
        <f t="shared" si="547"/>
        <v>0</v>
      </c>
      <c r="AT67" s="21">
        <f t="shared" si="548"/>
        <v>265510</v>
      </c>
      <c r="AU67" s="21">
        <f t="shared" si="549"/>
        <v>0</v>
      </c>
      <c r="AV67" s="195">
        <f t="shared" si="550"/>
        <v>0</v>
      </c>
      <c r="AW67" s="21"/>
      <c r="AX67" s="21"/>
      <c r="AY67" s="21">
        <f>AW67</f>
        <v>0</v>
      </c>
      <c r="AZ67" s="21"/>
      <c r="BA67" s="21"/>
      <c r="BB67" s="21"/>
      <c r="BC67" s="21">
        <f>BA67</f>
        <v>0</v>
      </c>
      <c r="BD67" s="21"/>
      <c r="BE67" s="21">
        <f t="shared" si="551"/>
        <v>0</v>
      </c>
      <c r="BF67" s="21">
        <f t="shared" si="341"/>
        <v>0</v>
      </c>
      <c r="BG67" s="21">
        <f t="shared" si="342"/>
        <v>0</v>
      </c>
      <c r="BH67" s="21">
        <f t="shared" si="343"/>
        <v>0</v>
      </c>
      <c r="BI67" s="21"/>
      <c r="BJ67" s="21"/>
      <c r="BK67" s="21">
        <f>BI67</f>
        <v>0</v>
      </c>
      <c r="BL67" s="21"/>
      <c r="BM67" s="21">
        <f t="shared" si="552"/>
        <v>0</v>
      </c>
      <c r="BN67" s="21">
        <f t="shared" si="553"/>
        <v>0</v>
      </c>
      <c r="BO67" s="21">
        <f t="shared" si="554"/>
        <v>0</v>
      </c>
      <c r="BP67" s="21">
        <f t="shared" si="555"/>
        <v>0</v>
      </c>
      <c r="BQ67" s="201">
        <f t="shared" si="556"/>
        <v>0</v>
      </c>
      <c r="BR67" s="21"/>
      <c r="BS67" s="21"/>
      <c r="BT67" s="21">
        <f>BR67</f>
        <v>0</v>
      </c>
      <c r="BU67" s="21"/>
      <c r="BV67" s="21"/>
      <c r="BW67" s="21"/>
      <c r="BX67" s="21">
        <f>BV67</f>
        <v>0</v>
      </c>
      <c r="BY67" s="21"/>
      <c r="BZ67" s="21">
        <f t="shared" si="558"/>
        <v>0</v>
      </c>
      <c r="CA67" s="62">
        <f t="shared" si="347"/>
        <v>0</v>
      </c>
      <c r="CB67" s="62">
        <f t="shared" si="348"/>
        <v>0</v>
      </c>
      <c r="CC67" s="62">
        <f t="shared" si="349"/>
        <v>0</v>
      </c>
      <c r="CD67" s="21"/>
      <c r="CE67" s="21"/>
      <c r="CF67" s="21">
        <f>CD67</f>
        <v>0</v>
      </c>
      <c r="CG67" s="21"/>
      <c r="CH67" s="21">
        <f t="shared" si="560"/>
        <v>0</v>
      </c>
      <c r="CI67" s="62">
        <f t="shared" si="561"/>
        <v>0</v>
      </c>
      <c r="CJ67" s="62">
        <f t="shared" si="562"/>
        <v>0</v>
      </c>
      <c r="CK67" s="62">
        <f t="shared" si="563"/>
        <v>0</v>
      </c>
      <c r="CL67" s="194"/>
      <c r="CM67" s="62"/>
      <c r="CN67" s="62"/>
      <c r="CO67" s="62"/>
      <c r="CP67" s="62"/>
      <c r="CQ67" s="94">
        <f t="shared" si="564"/>
        <v>0</v>
      </c>
      <c r="CR67" s="94"/>
      <c r="CS67" s="58">
        <v>87500</v>
      </c>
      <c r="CT67" s="58"/>
      <c r="CU67" s="58">
        <f>CS67</f>
        <v>87500</v>
      </c>
      <c r="CV67" s="58"/>
      <c r="CW67" s="58">
        <v>423000</v>
      </c>
      <c r="CX67" s="62"/>
      <c r="CY67" s="62">
        <f>CW67</f>
        <v>423000</v>
      </c>
      <c r="CZ67" s="58"/>
      <c r="DA67" s="58">
        <f>CS67+CW67</f>
        <v>510500</v>
      </c>
      <c r="DB67" s="62">
        <f t="shared" ref="DB67" si="582">CT67+CX67</f>
        <v>0</v>
      </c>
      <c r="DC67" s="62">
        <f t="shared" ref="DC67" si="583">CU67+CY67</f>
        <v>510500</v>
      </c>
      <c r="DD67" s="62">
        <f t="shared" ref="DD67" si="584">CV67+CZ67</f>
        <v>0</v>
      </c>
      <c r="DE67" s="58"/>
      <c r="DF67" s="62"/>
      <c r="DG67" s="62">
        <f>DE67</f>
        <v>0</v>
      </c>
      <c r="DH67" s="58"/>
      <c r="DI67" s="58">
        <f t="shared" ref="DI67" si="585">DA67+DE67</f>
        <v>510500</v>
      </c>
      <c r="DJ67" s="62">
        <f t="shared" ref="DJ67" si="586">DB67+DF67</f>
        <v>0</v>
      </c>
      <c r="DK67" s="62">
        <f t="shared" ref="DK67" si="587">DC67+DG67</f>
        <v>510500</v>
      </c>
      <c r="DL67" s="62">
        <f t="shared" ref="DL67" si="588">DD67+DH67</f>
        <v>0</v>
      </c>
      <c r="DM67" s="58"/>
      <c r="DN67" s="62"/>
      <c r="DO67" s="62">
        <f>DM67</f>
        <v>0</v>
      </c>
      <c r="DP67" s="58"/>
      <c r="DQ67" s="58">
        <f t="shared" ref="DQ67" si="589">DI67+DM67</f>
        <v>510500</v>
      </c>
      <c r="DR67" s="62">
        <f t="shared" ref="DR67" si="590">DJ67+DN67</f>
        <v>0</v>
      </c>
      <c r="DS67" s="62">
        <f t="shared" ref="DS67" si="591">DK67+DO67</f>
        <v>510500</v>
      </c>
      <c r="DT67" s="62">
        <f t="shared" ref="DT67" si="592">DL67+DP67</f>
        <v>0</v>
      </c>
    </row>
    <row r="68" spans="1:124" ht="65.25" customHeight="1" x14ac:dyDescent="0.25">
      <c r="A68" s="87" t="s">
        <v>39</v>
      </c>
      <c r="B68" s="156"/>
      <c r="C68" s="156"/>
      <c r="D68" s="156"/>
      <c r="E68" s="4">
        <v>851</v>
      </c>
      <c r="F68" s="3" t="s">
        <v>11</v>
      </c>
      <c r="G68" s="3" t="s">
        <v>33</v>
      </c>
      <c r="H68" s="176" t="s">
        <v>411</v>
      </c>
      <c r="I68" s="3"/>
      <c r="J68" s="21">
        <f t="shared" ref="J68:Y69" si="593">J69</f>
        <v>0</v>
      </c>
      <c r="K68" s="21">
        <f t="shared" si="593"/>
        <v>0</v>
      </c>
      <c r="L68" s="21">
        <f t="shared" si="593"/>
        <v>0</v>
      </c>
      <c r="M68" s="21">
        <f t="shared" si="593"/>
        <v>0</v>
      </c>
      <c r="N68" s="21">
        <f t="shared" si="593"/>
        <v>0</v>
      </c>
      <c r="O68" s="21">
        <f t="shared" si="593"/>
        <v>0</v>
      </c>
      <c r="P68" s="21">
        <f t="shared" si="593"/>
        <v>0</v>
      </c>
      <c r="Q68" s="21">
        <f t="shared" si="593"/>
        <v>0</v>
      </c>
      <c r="R68" s="21">
        <f t="shared" si="593"/>
        <v>0</v>
      </c>
      <c r="S68" s="21">
        <f t="shared" si="593"/>
        <v>0</v>
      </c>
      <c r="T68" s="21">
        <f t="shared" si="593"/>
        <v>0</v>
      </c>
      <c r="U68" s="21">
        <f t="shared" si="593"/>
        <v>0</v>
      </c>
      <c r="V68" s="21">
        <f t="shared" si="334"/>
        <v>-70100</v>
      </c>
      <c r="W68" s="21">
        <f t="shared" si="335"/>
        <v>0</v>
      </c>
      <c r="X68" s="21">
        <f t="shared" si="336"/>
        <v>-70100</v>
      </c>
      <c r="Y68" s="21">
        <f t="shared" si="593"/>
        <v>0</v>
      </c>
      <c r="Z68" s="278">
        <f t="shared" si="374"/>
        <v>0</v>
      </c>
      <c r="AA68" s="21">
        <f t="shared" ref="AA68:BV69" si="594">AA69</f>
        <v>0</v>
      </c>
      <c r="AB68" s="21">
        <f t="shared" si="594"/>
        <v>70100</v>
      </c>
      <c r="AC68" s="21">
        <f t="shared" si="594"/>
        <v>0</v>
      </c>
      <c r="AD68" s="21">
        <f t="shared" si="594"/>
        <v>70100</v>
      </c>
      <c r="AE68" s="21">
        <f t="shared" si="594"/>
        <v>0</v>
      </c>
      <c r="AF68" s="21">
        <f t="shared" si="594"/>
        <v>-70100</v>
      </c>
      <c r="AG68" s="21">
        <f t="shared" si="594"/>
        <v>0</v>
      </c>
      <c r="AH68" s="21">
        <f t="shared" si="594"/>
        <v>-70100</v>
      </c>
      <c r="AI68" s="21">
        <f t="shared" si="594"/>
        <v>0</v>
      </c>
      <c r="AJ68" s="21">
        <f t="shared" si="545"/>
        <v>0</v>
      </c>
      <c r="AK68" s="21">
        <f t="shared" si="377"/>
        <v>0</v>
      </c>
      <c r="AL68" s="21">
        <f t="shared" si="378"/>
        <v>0</v>
      </c>
      <c r="AM68" s="21">
        <f t="shared" si="379"/>
        <v>0</v>
      </c>
      <c r="AN68" s="215">
        <f t="shared" si="594"/>
        <v>0</v>
      </c>
      <c r="AO68" s="21">
        <f t="shared" si="594"/>
        <v>0</v>
      </c>
      <c r="AP68" s="21">
        <f t="shared" si="594"/>
        <v>0</v>
      </c>
      <c r="AQ68" s="21">
        <f t="shared" si="594"/>
        <v>0</v>
      </c>
      <c r="AR68" s="21">
        <f t="shared" si="546"/>
        <v>0</v>
      </c>
      <c r="AS68" s="21">
        <f t="shared" si="547"/>
        <v>0</v>
      </c>
      <c r="AT68" s="21">
        <f t="shared" si="548"/>
        <v>0</v>
      </c>
      <c r="AU68" s="21">
        <f t="shared" si="549"/>
        <v>0</v>
      </c>
      <c r="AV68" s="195">
        <f t="shared" si="550"/>
        <v>0</v>
      </c>
      <c r="AW68" s="21">
        <f t="shared" si="594"/>
        <v>0</v>
      </c>
      <c r="AX68" s="21">
        <f t="shared" si="594"/>
        <v>0</v>
      </c>
      <c r="AY68" s="21">
        <f t="shared" si="594"/>
        <v>0</v>
      </c>
      <c r="AZ68" s="21">
        <f t="shared" si="594"/>
        <v>0</v>
      </c>
      <c r="BA68" s="21">
        <f t="shared" si="594"/>
        <v>0</v>
      </c>
      <c r="BB68" s="21">
        <f t="shared" si="594"/>
        <v>0</v>
      </c>
      <c r="BC68" s="21">
        <f t="shared" si="594"/>
        <v>0</v>
      </c>
      <c r="BD68" s="21">
        <f t="shared" si="594"/>
        <v>0</v>
      </c>
      <c r="BE68" s="21">
        <f t="shared" si="551"/>
        <v>0</v>
      </c>
      <c r="BF68" s="21">
        <f t="shared" si="341"/>
        <v>0</v>
      </c>
      <c r="BG68" s="21">
        <f t="shared" si="342"/>
        <v>0</v>
      </c>
      <c r="BH68" s="21">
        <f t="shared" si="343"/>
        <v>0</v>
      </c>
      <c r="BI68" s="21">
        <f t="shared" si="594"/>
        <v>0</v>
      </c>
      <c r="BJ68" s="21">
        <f t="shared" si="594"/>
        <v>0</v>
      </c>
      <c r="BK68" s="21">
        <f t="shared" si="594"/>
        <v>0</v>
      </c>
      <c r="BL68" s="21">
        <f t="shared" si="594"/>
        <v>0</v>
      </c>
      <c r="BM68" s="21">
        <f t="shared" si="552"/>
        <v>0</v>
      </c>
      <c r="BN68" s="21">
        <f t="shared" si="553"/>
        <v>0</v>
      </c>
      <c r="BO68" s="21">
        <f t="shared" si="554"/>
        <v>0</v>
      </c>
      <c r="BP68" s="21">
        <f t="shared" si="555"/>
        <v>0</v>
      </c>
      <c r="BQ68" s="201">
        <f t="shared" si="556"/>
        <v>0</v>
      </c>
      <c r="BR68" s="21">
        <f t="shared" si="594"/>
        <v>0</v>
      </c>
      <c r="BS68" s="21">
        <f t="shared" si="594"/>
        <v>0</v>
      </c>
      <c r="BT68" s="21">
        <f t="shared" si="594"/>
        <v>0</v>
      </c>
      <c r="BU68" s="21">
        <f t="shared" si="594"/>
        <v>0</v>
      </c>
      <c r="BV68" s="21">
        <f t="shared" si="594"/>
        <v>0</v>
      </c>
      <c r="BW68" s="21">
        <f t="shared" ref="BV68:BY69" si="595">BW69</f>
        <v>0</v>
      </c>
      <c r="BX68" s="21">
        <f t="shared" si="595"/>
        <v>0</v>
      </c>
      <c r="BY68" s="21">
        <f t="shared" si="595"/>
        <v>0</v>
      </c>
      <c r="BZ68" s="21">
        <f t="shared" si="558"/>
        <v>0</v>
      </c>
      <c r="CA68" s="62">
        <f t="shared" si="347"/>
        <v>0</v>
      </c>
      <c r="CB68" s="62">
        <f t="shared" si="348"/>
        <v>0</v>
      </c>
      <c r="CC68" s="62">
        <f t="shared" si="349"/>
        <v>0</v>
      </c>
      <c r="CD68" s="21">
        <f t="shared" ref="CD68:CG69" si="596">CD69</f>
        <v>0</v>
      </c>
      <c r="CE68" s="21">
        <f t="shared" si="596"/>
        <v>0</v>
      </c>
      <c r="CF68" s="21">
        <f t="shared" si="596"/>
        <v>0</v>
      </c>
      <c r="CG68" s="21">
        <f t="shared" si="596"/>
        <v>0</v>
      </c>
      <c r="CH68" s="21">
        <f t="shared" si="560"/>
        <v>0</v>
      </c>
      <c r="CI68" s="62">
        <f t="shared" si="561"/>
        <v>0</v>
      </c>
      <c r="CJ68" s="62">
        <f t="shared" si="562"/>
        <v>0</v>
      </c>
      <c r="CK68" s="62">
        <f t="shared" si="563"/>
        <v>0</v>
      </c>
      <c r="CL68" s="194"/>
      <c r="CM68" s="62"/>
      <c r="CN68" s="62"/>
      <c r="CO68" s="62"/>
      <c r="CP68" s="62"/>
      <c r="CQ68" s="94">
        <f t="shared" si="564"/>
        <v>0</v>
      </c>
      <c r="CR68" s="94"/>
      <c r="CS68" s="58">
        <f t="shared" ref="CS68:DT69" si="597">CS69</f>
        <v>70300</v>
      </c>
      <c r="CT68" s="58">
        <f t="shared" si="597"/>
        <v>0</v>
      </c>
      <c r="CU68" s="58">
        <f t="shared" si="597"/>
        <v>70300</v>
      </c>
      <c r="CV68" s="58">
        <f t="shared" si="597"/>
        <v>0</v>
      </c>
      <c r="CW68" s="58">
        <f t="shared" si="597"/>
        <v>0</v>
      </c>
      <c r="CX68" s="62">
        <f t="shared" si="597"/>
        <v>0</v>
      </c>
      <c r="CY68" s="62">
        <f t="shared" si="597"/>
        <v>0</v>
      </c>
      <c r="CZ68" s="58">
        <f t="shared" si="597"/>
        <v>0</v>
      </c>
      <c r="DA68" s="58">
        <f t="shared" si="597"/>
        <v>70300</v>
      </c>
      <c r="DB68" s="62">
        <f t="shared" si="597"/>
        <v>0</v>
      </c>
      <c r="DC68" s="62">
        <f t="shared" si="597"/>
        <v>70300</v>
      </c>
      <c r="DD68" s="62">
        <f t="shared" si="597"/>
        <v>0</v>
      </c>
      <c r="DE68" s="58">
        <f t="shared" si="597"/>
        <v>0</v>
      </c>
      <c r="DF68" s="62">
        <f t="shared" si="597"/>
        <v>0</v>
      </c>
      <c r="DG68" s="62">
        <f t="shared" si="597"/>
        <v>0</v>
      </c>
      <c r="DH68" s="58">
        <f t="shared" si="597"/>
        <v>0</v>
      </c>
      <c r="DI68" s="58">
        <f t="shared" si="597"/>
        <v>70300</v>
      </c>
      <c r="DJ68" s="62">
        <f t="shared" si="597"/>
        <v>0</v>
      </c>
      <c r="DK68" s="62">
        <f t="shared" si="597"/>
        <v>70300</v>
      </c>
      <c r="DL68" s="62">
        <f t="shared" si="597"/>
        <v>0</v>
      </c>
      <c r="DM68" s="58">
        <f t="shared" si="597"/>
        <v>0</v>
      </c>
      <c r="DN68" s="62">
        <f t="shared" si="597"/>
        <v>0</v>
      </c>
      <c r="DO68" s="62">
        <f t="shared" si="597"/>
        <v>0</v>
      </c>
      <c r="DP68" s="58">
        <f t="shared" si="597"/>
        <v>0</v>
      </c>
      <c r="DQ68" s="58">
        <f t="shared" si="597"/>
        <v>70300</v>
      </c>
      <c r="DR68" s="62">
        <f t="shared" si="597"/>
        <v>0</v>
      </c>
      <c r="DS68" s="62">
        <f t="shared" si="597"/>
        <v>70300</v>
      </c>
      <c r="DT68" s="62">
        <f t="shared" si="597"/>
        <v>0</v>
      </c>
    </row>
    <row r="69" spans="1:124" ht="32.25" customHeight="1" x14ac:dyDescent="0.25">
      <c r="A69" s="87" t="s">
        <v>20</v>
      </c>
      <c r="B69" s="155"/>
      <c r="C69" s="155"/>
      <c r="D69" s="155"/>
      <c r="E69" s="4">
        <v>851</v>
      </c>
      <c r="F69" s="3" t="s">
        <v>11</v>
      </c>
      <c r="G69" s="3" t="s">
        <v>33</v>
      </c>
      <c r="H69" s="176" t="s">
        <v>411</v>
      </c>
      <c r="I69" s="3" t="s">
        <v>21</v>
      </c>
      <c r="J69" s="21">
        <f t="shared" si="593"/>
        <v>0</v>
      </c>
      <c r="K69" s="21">
        <f t="shared" si="593"/>
        <v>0</v>
      </c>
      <c r="L69" s="21">
        <f t="shared" si="593"/>
        <v>0</v>
      </c>
      <c r="M69" s="21">
        <f t="shared" si="593"/>
        <v>0</v>
      </c>
      <c r="N69" s="21">
        <f t="shared" si="593"/>
        <v>0</v>
      </c>
      <c r="O69" s="21">
        <f t="shared" si="593"/>
        <v>0</v>
      </c>
      <c r="P69" s="21">
        <f t="shared" si="593"/>
        <v>0</v>
      </c>
      <c r="Q69" s="21">
        <f t="shared" si="593"/>
        <v>0</v>
      </c>
      <c r="R69" s="21">
        <f t="shared" si="593"/>
        <v>0</v>
      </c>
      <c r="S69" s="21">
        <f t="shared" si="593"/>
        <v>0</v>
      </c>
      <c r="T69" s="21">
        <f t="shared" si="593"/>
        <v>0</v>
      </c>
      <c r="U69" s="21">
        <f t="shared" si="593"/>
        <v>0</v>
      </c>
      <c r="V69" s="21">
        <f t="shared" si="334"/>
        <v>-70100</v>
      </c>
      <c r="W69" s="21">
        <f t="shared" si="335"/>
        <v>0</v>
      </c>
      <c r="X69" s="21">
        <f t="shared" si="336"/>
        <v>-70100</v>
      </c>
      <c r="Y69" s="21">
        <f t="shared" si="593"/>
        <v>0</v>
      </c>
      <c r="Z69" s="276">
        <f t="shared" si="374"/>
        <v>0</v>
      </c>
      <c r="AA69" s="21">
        <f t="shared" si="594"/>
        <v>0</v>
      </c>
      <c r="AB69" s="21">
        <f t="shared" si="594"/>
        <v>70100</v>
      </c>
      <c r="AC69" s="21">
        <f t="shared" si="594"/>
        <v>0</v>
      </c>
      <c r="AD69" s="21">
        <f t="shared" si="594"/>
        <v>70100</v>
      </c>
      <c r="AE69" s="21">
        <f t="shared" si="594"/>
        <v>0</v>
      </c>
      <c r="AF69" s="21">
        <f t="shared" si="594"/>
        <v>-70100</v>
      </c>
      <c r="AG69" s="21">
        <f t="shared" si="594"/>
        <v>0</v>
      </c>
      <c r="AH69" s="21">
        <f t="shared" si="594"/>
        <v>-70100</v>
      </c>
      <c r="AI69" s="21">
        <f t="shared" si="594"/>
        <v>0</v>
      </c>
      <c r="AJ69" s="21">
        <f t="shared" si="545"/>
        <v>0</v>
      </c>
      <c r="AK69" s="21">
        <f t="shared" si="377"/>
        <v>0</v>
      </c>
      <c r="AL69" s="21">
        <f t="shared" si="378"/>
        <v>0</v>
      </c>
      <c r="AM69" s="21">
        <f t="shared" si="379"/>
        <v>0</v>
      </c>
      <c r="AN69" s="215">
        <f t="shared" si="594"/>
        <v>0</v>
      </c>
      <c r="AO69" s="21">
        <f t="shared" si="594"/>
        <v>0</v>
      </c>
      <c r="AP69" s="21">
        <f t="shared" si="594"/>
        <v>0</v>
      </c>
      <c r="AQ69" s="21">
        <f t="shared" si="594"/>
        <v>0</v>
      </c>
      <c r="AR69" s="21">
        <f t="shared" si="546"/>
        <v>0</v>
      </c>
      <c r="AS69" s="21">
        <f t="shared" si="547"/>
        <v>0</v>
      </c>
      <c r="AT69" s="21">
        <f t="shared" si="548"/>
        <v>0</v>
      </c>
      <c r="AU69" s="21">
        <f t="shared" si="549"/>
        <v>0</v>
      </c>
      <c r="AV69" s="195">
        <f t="shared" si="550"/>
        <v>0</v>
      </c>
      <c r="AW69" s="21">
        <f t="shared" si="594"/>
        <v>0</v>
      </c>
      <c r="AX69" s="21">
        <f t="shared" si="594"/>
        <v>0</v>
      </c>
      <c r="AY69" s="21">
        <f t="shared" si="594"/>
        <v>0</v>
      </c>
      <c r="AZ69" s="21">
        <f t="shared" si="594"/>
        <v>0</v>
      </c>
      <c r="BA69" s="21">
        <f t="shared" si="594"/>
        <v>0</v>
      </c>
      <c r="BB69" s="21">
        <f t="shared" si="594"/>
        <v>0</v>
      </c>
      <c r="BC69" s="21">
        <f t="shared" si="594"/>
        <v>0</v>
      </c>
      <c r="BD69" s="21">
        <f t="shared" si="594"/>
        <v>0</v>
      </c>
      <c r="BE69" s="21">
        <f t="shared" si="551"/>
        <v>0</v>
      </c>
      <c r="BF69" s="21">
        <f t="shared" si="341"/>
        <v>0</v>
      </c>
      <c r="BG69" s="21">
        <f t="shared" si="342"/>
        <v>0</v>
      </c>
      <c r="BH69" s="21">
        <f t="shared" si="343"/>
        <v>0</v>
      </c>
      <c r="BI69" s="21">
        <f t="shared" si="594"/>
        <v>0</v>
      </c>
      <c r="BJ69" s="21">
        <f t="shared" si="594"/>
        <v>0</v>
      </c>
      <c r="BK69" s="21">
        <f t="shared" si="594"/>
        <v>0</v>
      </c>
      <c r="BL69" s="21">
        <f t="shared" si="594"/>
        <v>0</v>
      </c>
      <c r="BM69" s="21">
        <f t="shared" si="552"/>
        <v>0</v>
      </c>
      <c r="BN69" s="21">
        <f t="shared" si="553"/>
        <v>0</v>
      </c>
      <c r="BO69" s="21">
        <f t="shared" si="554"/>
        <v>0</v>
      </c>
      <c r="BP69" s="21">
        <f t="shared" si="555"/>
        <v>0</v>
      </c>
      <c r="BQ69" s="201">
        <f t="shared" si="556"/>
        <v>0</v>
      </c>
      <c r="BR69" s="21">
        <f t="shared" si="594"/>
        <v>0</v>
      </c>
      <c r="BS69" s="21">
        <f t="shared" si="594"/>
        <v>0</v>
      </c>
      <c r="BT69" s="21">
        <f t="shared" si="594"/>
        <v>0</v>
      </c>
      <c r="BU69" s="21">
        <f t="shared" si="594"/>
        <v>0</v>
      </c>
      <c r="BV69" s="21">
        <f t="shared" si="595"/>
        <v>0</v>
      </c>
      <c r="BW69" s="21">
        <f t="shared" si="595"/>
        <v>0</v>
      </c>
      <c r="BX69" s="21">
        <f t="shared" si="595"/>
        <v>0</v>
      </c>
      <c r="BY69" s="21">
        <f t="shared" si="595"/>
        <v>0</v>
      </c>
      <c r="BZ69" s="21">
        <f t="shared" si="558"/>
        <v>0</v>
      </c>
      <c r="CA69" s="62">
        <f t="shared" si="347"/>
        <v>0</v>
      </c>
      <c r="CB69" s="62">
        <f t="shared" si="348"/>
        <v>0</v>
      </c>
      <c r="CC69" s="62">
        <f t="shared" si="349"/>
        <v>0</v>
      </c>
      <c r="CD69" s="21">
        <f t="shared" si="596"/>
        <v>0</v>
      </c>
      <c r="CE69" s="21">
        <f t="shared" si="596"/>
        <v>0</v>
      </c>
      <c r="CF69" s="21">
        <f t="shared" si="596"/>
        <v>0</v>
      </c>
      <c r="CG69" s="21">
        <f t="shared" si="596"/>
        <v>0</v>
      </c>
      <c r="CH69" s="21">
        <f t="shared" si="560"/>
        <v>0</v>
      </c>
      <c r="CI69" s="62">
        <f t="shared" si="561"/>
        <v>0</v>
      </c>
      <c r="CJ69" s="62">
        <f t="shared" si="562"/>
        <v>0</v>
      </c>
      <c r="CK69" s="62">
        <f t="shared" si="563"/>
        <v>0</v>
      </c>
      <c r="CL69" s="194"/>
      <c r="CM69" s="62"/>
      <c r="CN69" s="62"/>
      <c r="CO69" s="62"/>
      <c r="CP69" s="62"/>
      <c r="CQ69" s="94">
        <f t="shared" si="564"/>
        <v>0</v>
      </c>
      <c r="CR69" s="94"/>
      <c r="CS69" s="58">
        <f t="shared" si="597"/>
        <v>70300</v>
      </c>
      <c r="CT69" s="58">
        <f t="shared" si="597"/>
        <v>0</v>
      </c>
      <c r="CU69" s="58">
        <f t="shared" si="597"/>
        <v>70300</v>
      </c>
      <c r="CV69" s="58">
        <f t="shared" si="597"/>
        <v>0</v>
      </c>
      <c r="CW69" s="58">
        <f t="shared" si="597"/>
        <v>0</v>
      </c>
      <c r="CX69" s="62">
        <f t="shared" si="597"/>
        <v>0</v>
      </c>
      <c r="CY69" s="62">
        <f t="shared" si="597"/>
        <v>0</v>
      </c>
      <c r="CZ69" s="58">
        <f t="shared" si="597"/>
        <v>0</v>
      </c>
      <c r="DA69" s="58">
        <f t="shared" si="597"/>
        <v>70300</v>
      </c>
      <c r="DB69" s="62">
        <f t="shared" si="597"/>
        <v>0</v>
      </c>
      <c r="DC69" s="62">
        <f t="shared" si="597"/>
        <v>70300</v>
      </c>
      <c r="DD69" s="62">
        <f t="shared" si="597"/>
        <v>0</v>
      </c>
      <c r="DE69" s="58">
        <f t="shared" si="597"/>
        <v>0</v>
      </c>
      <c r="DF69" s="62">
        <f t="shared" si="597"/>
        <v>0</v>
      </c>
      <c r="DG69" s="62">
        <f t="shared" si="597"/>
        <v>0</v>
      </c>
      <c r="DH69" s="58">
        <f t="shared" si="597"/>
        <v>0</v>
      </c>
      <c r="DI69" s="58">
        <f t="shared" si="597"/>
        <v>70300</v>
      </c>
      <c r="DJ69" s="62">
        <f t="shared" si="597"/>
        <v>0</v>
      </c>
      <c r="DK69" s="62">
        <f t="shared" si="597"/>
        <v>70300</v>
      </c>
      <c r="DL69" s="62">
        <f t="shared" si="597"/>
        <v>0</v>
      </c>
      <c r="DM69" s="58">
        <f t="shared" si="597"/>
        <v>0</v>
      </c>
      <c r="DN69" s="62">
        <f t="shared" si="597"/>
        <v>0</v>
      </c>
      <c r="DO69" s="62">
        <f t="shared" si="597"/>
        <v>0</v>
      </c>
      <c r="DP69" s="58">
        <f t="shared" si="597"/>
        <v>0</v>
      </c>
      <c r="DQ69" s="58">
        <f t="shared" si="597"/>
        <v>70300</v>
      </c>
      <c r="DR69" s="62">
        <f t="shared" si="597"/>
        <v>0</v>
      </c>
      <c r="DS69" s="62">
        <f t="shared" si="597"/>
        <v>70300</v>
      </c>
      <c r="DT69" s="62">
        <f t="shared" si="597"/>
        <v>0</v>
      </c>
    </row>
    <row r="70" spans="1:124" ht="32.25" customHeight="1" x14ac:dyDescent="0.25">
      <c r="A70" s="87" t="s">
        <v>9</v>
      </c>
      <c r="B70" s="156"/>
      <c r="C70" s="156"/>
      <c r="D70" s="156"/>
      <c r="E70" s="4">
        <v>851</v>
      </c>
      <c r="F70" s="3" t="s">
        <v>11</v>
      </c>
      <c r="G70" s="3" t="s">
        <v>33</v>
      </c>
      <c r="H70" s="176" t="s">
        <v>411</v>
      </c>
      <c r="I70" s="3" t="s">
        <v>22</v>
      </c>
      <c r="J70" s="21"/>
      <c r="K70" s="21"/>
      <c r="L70" s="21">
        <f>J70</f>
        <v>0</v>
      </c>
      <c r="M70" s="21"/>
      <c r="N70" s="21"/>
      <c r="O70" s="21"/>
      <c r="P70" s="21">
        <f>N70</f>
        <v>0</v>
      </c>
      <c r="Q70" s="21"/>
      <c r="R70" s="21"/>
      <c r="S70" s="21"/>
      <c r="T70" s="21">
        <f>R70</f>
        <v>0</v>
      </c>
      <c r="U70" s="21"/>
      <c r="V70" s="21">
        <f t="shared" si="334"/>
        <v>-70100</v>
      </c>
      <c r="W70" s="21">
        <f t="shared" si="335"/>
        <v>0</v>
      </c>
      <c r="X70" s="21">
        <f t="shared" si="336"/>
        <v>-70100</v>
      </c>
      <c r="Y70" s="21"/>
      <c r="Z70" s="276">
        <f t="shared" si="374"/>
        <v>0</v>
      </c>
      <c r="AA70" s="21"/>
      <c r="AB70" s="21">
        <v>70100</v>
      </c>
      <c r="AC70" s="21"/>
      <c r="AD70" s="21">
        <f>AB70</f>
        <v>70100</v>
      </c>
      <c r="AE70" s="21"/>
      <c r="AF70" s="21">
        <f>883766+286946+636+3562-70100-3562-286946-636-883766</f>
        <v>-70100</v>
      </c>
      <c r="AG70" s="21"/>
      <c r="AH70" s="21">
        <f>AF70</f>
        <v>-70100</v>
      </c>
      <c r="AI70" s="21"/>
      <c r="AJ70" s="21">
        <f t="shared" si="545"/>
        <v>0</v>
      </c>
      <c r="AK70" s="21">
        <f t="shared" si="377"/>
        <v>0</v>
      </c>
      <c r="AL70" s="21">
        <f t="shared" si="378"/>
        <v>0</v>
      </c>
      <c r="AM70" s="21">
        <f t="shared" si="379"/>
        <v>0</v>
      </c>
      <c r="AN70" s="215"/>
      <c r="AO70" s="21"/>
      <c r="AP70" s="21">
        <f>AN70</f>
        <v>0</v>
      </c>
      <c r="AQ70" s="21"/>
      <c r="AR70" s="21">
        <f t="shared" si="546"/>
        <v>0</v>
      </c>
      <c r="AS70" s="21">
        <f t="shared" si="547"/>
        <v>0</v>
      </c>
      <c r="AT70" s="21">
        <f t="shared" si="548"/>
        <v>0</v>
      </c>
      <c r="AU70" s="21">
        <f t="shared" si="549"/>
        <v>0</v>
      </c>
      <c r="AV70" s="195">
        <f t="shared" si="550"/>
        <v>0</v>
      </c>
      <c r="AW70" s="21"/>
      <c r="AX70" s="21"/>
      <c r="AY70" s="21">
        <f>AW70</f>
        <v>0</v>
      </c>
      <c r="AZ70" s="21"/>
      <c r="BA70" s="21"/>
      <c r="BB70" s="21"/>
      <c r="BC70" s="21">
        <f>BA70</f>
        <v>0</v>
      </c>
      <c r="BD70" s="21"/>
      <c r="BE70" s="21">
        <f t="shared" si="551"/>
        <v>0</v>
      </c>
      <c r="BF70" s="21">
        <f t="shared" si="341"/>
        <v>0</v>
      </c>
      <c r="BG70" s="21">
        <f t="shared" si="342"/>
        <v>0</v>
      </c>
      <c r="BH70" s="21">
        <f t="shared" si="343"/>
        <v>0</v>
      </c>
      <c r="BI70" s="21"/>
      <c r="BJ70" s="21"/>
      <c r="BK70" s="21">
        <f>BI70</f>
        <v>0</v>
      </c>
      <c r="BL70" s="21"/>
      <c r="BM70" s="21">
        <f t="shared" si="552"/>
        <v>0</v>
      </c>
      <c r="BN70" s="21">
        <f t="shared" si="553"/>
        <v>0</v>
      </c>
      <c r="BO70" s="21">
        <f t="shared" si="554"/>
        <v>0</v>
      </c>
      <c r="BP70" s="21">
        <f t="shared" si="555"/>
        <v>0</v>
      </c>
      <c r="BQ70" s="201">
        <f t="shared" si="556"/>
        <v>0</v>
      </c>
      <c r="BR70" s="21"/>
      <c r="BS70" s="21"/>
      <c r="BT70" s="21">
        <f>BR70</f>
        <v>0</v>
      </c>
      <c r="BU70" s="21"/>
      <c r="BV70" s="21"/>
      <c r="BW70" s="21"/>
      <c r="BX70" s="21">
        <f>BV70</f>
        <v>0</v>
      </c>
      <c r="BY70" s="21"/>
      <c r="BZ70" s="21">
        <f t="shared" si="558"/>
        <v>0</v>
      </c>
      <c r="CA70" s="62">
        <f t="shared" si="347"/>
        <v>0</v>
      </c>
      <c r="CB70" s="62">
        <f t="shared" si="348"/>
        <v>0</v>
      </c>
      <c r="CC70" s="62">
        <f t="shared" si="349"/>
        <v>0</v>
      </c>
      <c r="CD70" s="21"/>
      <c r="CE70" s="21"/>
      <c r="CF70" s="21">
        <f>CD70</f>
        <v>0</v>
      </c>
      <c r="CG70" s="21"/>
      <c r="CH70" s="21">
        <f t="shared" si="560"/>
        <v>0</v>
      </c>
      <c r="CI70" s="62">
        <f t="shared" si="561"/>
        <v>0</v>
      </c>
      <c r="CJ70" s="62">
        <f t="shared" si="562"/>
        <v>0</v>
      </c>
      <c r="CK70" s="62">
        <f t="shared" si="563"/>
        <v>0</v>
      </c>
      <c r="CL70" s="194"/>
      <c r="CM70" s="62"/>
      <c r="CN70" s="62"/>
      <c r="CO70" s="62"/>
      <c r="CP70" s="62"/>
      <c r="CQ70" s="94">
        <f t="shared" si="564"/>
        <v>0</v>
      </c>
      <c r="CR70" s="94"/>
      <c r="CS70" s="58">
        <v>70300</v>
      </c>
      <c r="CT70" s="58"/>
      <c r="CU70" s="58">
        <f>CS70</f>
        <v>70300</v>
      </c>
      <c r="CV70" s="58"/>
      <c r="CW70" s="58"/>
      <c r="CX70" s="62"/>
      <c r="CY70" s="62">
        <f>CW70</f>
        <v>0</v>
      </c>
      <c r="CZ70" s="58"/>
      <c r="DA70" s="58">
        <f>CS70+CW70</f>
        <v>70300</v>
      </c>
      <c r="DB70" s="62">
        <f t="shared" ref="DB70" si="598">CT70+CX70</f>
        <v>0</v>
      </c>
      <c r="DC70" s="62">
        <f t="shared" ref="DC70" si="599">CU70+CY70</f>
        <v>70300</v>
      </c>
      <c r="DD70" s="62">
        <f t="shared" ref="DD70" si="600">CV70+CZ70</f>
        <v>0</v>
      </c>
      <c r="DE70" s="58"/>
      <c r="DF70" s="62"/>
      <c r="DG70" s="62">
        <f>DE70</f>
        <v>0</v>
      </c>
      <c r="DH70" s="58"/>
      <c r="DI70" s="58">
        <f t="shared" ref="DI70" si="601">DA70+DE70</f>
        <v>70300</v>
      </c>
      <c r="DJ70" s="62">
        <f t="shared" ref="DJ70" si="602">DB70+DF70</f>
        <v>0</v>
      </c>
      <c r="DK70" s="62">
        <f t="shared" ref="DK70" si="603">DC70+DG70</f>
        <v>70300</v>
      </c>
      <c r="DL70" s="62">
        <f t="shared" ref="DL70" si="604">DD70+DH70</f>
        <v>0</v>
      </c>
      <c r="DM70" s="58"/>
      <c r="DN70" s="62"/>
      <c r="DO70" s="62">
        <f>DM70</f>
        <v>0</v>
      </c>
      <c r="DP70" s="58"/>
      <c r="DQ70" s="58">
        <f t="shared" ref="DQ70" si="605">DI70+DM70</f>
        <v>70300</v>
      </c>
      <c r="DR70" s="62">
        <f t="shared" ref="DR70" si="606">DJ70+DN70</f>
        <v>0</v>
      </c>
      <c r="DS70" s="62">
        <f t="shared" ref="DS70" si="607">DK70+DO70</f>
        <v>70300</v>
      </c>
      <c r="DT70" s="62">
        <f t="shared" ref="DT70" si="608">DL70+DP70</f>
        <v>0</v>
      </c>
    </row>
    <row r="71" spans="1:124" ht="32.25" customHeight="1" x14ac:dyDescent="0.25">
      <c r="A71" s="9" t="s">
        <v>244</v>
      </c>
      <c r="B71" s="156"/>
      <c r="C71" s="156"/>
      <c r="D71" s="156"/>
      <c r="E71" s="4">
        <v>851</v>
      </c>
      <c r="F71" s="3" t="s">
        <v>11</v>
      </c>
      <c r="G71" s="3" t="s">
        <v>33</v>
      </c>
      <c r="H71" s="175" t="s">
        <v>497</v>
      </c>
      <c r="I71" s="3"/>
      <c r="J71" s="21">
        <f t="shared" ref="J71:Y72" si="609">J72</f>
        <v>0</v>
      </c>
      <c r="K71" s="21">
        <f t="shared" si="609"/>
        <v>0</v>
      </c>
      <c r="L71" s="21">
        <f t="shared" si="609"/>
        <v>0</v>
      </c>
      <c r="M71" s="21">
        <f t="shared" si="609"/>
        <v>0</v>
      </c>
      <c r="N71" s="21">
        <f t="shared" si="609"/>
        <v>0</v>
      </c>
      <c r="O71" s="21">
        <f t="shared" si="609"/>
        <v>0</v>
      </c>
      <c r="P71" s="21">
        <f t="shared" si="609"/>
        <v>0</v>
      </c>
      <c r="Q71" s="21">
        <f t="shared" si="609"/>
        <v>0</v>
      </c>
      <c r="R71" s="21">
        <f t="shared" si="609"/>
        <v>0</v>
      </c>
      <c r="S71" s="21">
        <f t="shared" si="609"/>
        <v>0</v>
      </c>
      <c r="T71" s="21">
        <f t="shared" si="609"/>
        <v>0</v>
      </c>
      <c r="U71" s="21">
        <f t="shared" si="609"/>
        <v>0</v>
      </c>
      <c r="V71" s="21">
        <f t="shared" si="334"/>
        <v>0</v>
      </c>
      <c r="W71" s="21">
        <f t="shared" si="335"/>
        <v>0</v>
      </c>
      <c r="X71" s="21">
        <f t="shared" si="336"/>
        <v>0</v>
      </c>
      <c r="Y71" s="21">
        <f t="shared" si="609"/>
        <v>0</v>
      </c>
      <c r="Z71" s="278" t="e">
        <f t="shared" si="374"/>
        <v>#DIV/0!</v>
      </c>
      <c r="AA71" s="21">
        <f t="shared" ref="AA71:BV72" si="610">AA72</f>
        <v>0</v>
      </c>
      <c r="AB71" s="21">
        <f t="shared" si="610"/>
        <v>0</v>
      </c>
      <c r="AC71" s="21">
        <f t="shared" si="610"/>
        <v>0</v>
      </c>
      <c r="AD71" s="21">
        <f t="shared" si="610"/>
        <v>0</v>
      </c>
      <c r="AE71" s="21">
        <f t="shared" si="610"/>
        <v>0</v>
      </c>
      <c r="AF71" s="21">
        <f t="shared" si="610"/>
        <v>0</v>
      </c>
      <c r="AG71" s="21">
        <f t="shared" si="610"/>
        <v>0</v>
      </c>
      <c r="AH71" s="21">
        <f t="shared" si="610"/>
        <v>0</v>
      </c>
      <c r="AI71" s="21">
        <f t="shared" si="610"/>
        <v>0</v>
      </c>
      <c r="AJ71" s="21">
        <f t="shared" si="545"/>
        <v>0</v>
      </c>
      <c r="AK71" s="21">
        <f t="shared" si="377"/>
        <v>0</v>
      </c>
      <c r="AL71" s="21">
        <f t="shared" si="378"/>
        <v>0</v>
      </c>
      <c r="AM71" s="21">
        <f t="shared" si="379"/>
        <v>0</v>
      </c>
      <c r="AN71" s="215">
        <f t="shared" si="610"/>
        <v>0</v>
      </c>
      <c r="AO71" s="21">
        <f t="shared" si="610"/>
        <v>0</v>
      </c>
      <c r="AP71" s="21">
        <f t="shared" si="610"/>
        <v>0</v>
      </c>
      <c r="AQ71" s="21">
        <f t="shared" si="610"/>
        <v>0</v>
      </c>
      <c r="AR71" s="21">
        <f t="shared" si="546"/>
        <v>0</v>
      </c>
      <c r="AS71" s="21">
        <f t="shared" si="547"/>
        <v>0</v>
      </c>
      <c r="AT71" s="21">
        <f t="shared" si="548"/>
        <v>0</v>
      </c>
      <c r="AU71" s="21">
        <f t="shared" si="549"/>
        <v>0</v>
      </c>
      <c r="AV71" s="195">
        <f t="shared" si="550"/>
        <v>0</v>
      </c>
      <c r="AW71" s="21">
        <f t="shared" si="610"/>
        <v>0</v>
      </c>
      <c r="AX71" s="21">
        <f t="shared" si="610"/>
        <v>0</v>
      </c>
      <c r="AY71" s="21">
        <f t="shared" si="610"/>
        <v>0</v>
      </c>
      <c r="AZ71" s="21">
        <f t="shared" si="610"/>
        <v>0</v>
      </c>
      <c r="BA71" s="21">
        <f t="shared" si="610"/>
        <v>0</v>
      </c>
      <c r="BB71" s="21">
        <f t="shared" si="610"/>
        <v>0</v>
      </c>
      <c r="BC71" s="21">
        <f t="shared" si="610"/>
        <v>0</v>
      </c>
      <c r="BD71" s="21">
        <f t="shared" si="610"/>
        <v>0</v>
      </c>
      <c r="BE71" s="21">
        <f t="shared" si="551"/>
        <v>0</v>
      </c>
      <c r="BF71" s="21">
        <f t="shared" si="341"/>
        <v>0</v>
      </c>
      <c r="BG71" s="21">
        <f t="shared" si="342"/>
        <v>0</v>
      </c>
      <c r="BH71" s="21">
        <f t="shared" si="343"/>
        <v>0</v>
      </c>
      <c r="BI71" s="21">
        <f t="shared" si="610"/>
        <v>0</v>
      </c>
      <c r="BJ71" s="21">
        <f t="shared" si="610"/>
        <v>0</v>
      </c>
      <c r="BK71" s="21">
        <f t="shared" si="610"/>
        <v>0</v>
      </c>
      <c r="BL71" s="21">
        <f t="shared" si="610"/>
        <v>0</v>
      </c>
      <c r="BM71" s="21">
        <f t="shared" si="552"/>
        <v>0</v>
      </c>
      <c r="BN71" s="21">
        <f t="shared" si="553"/>
        <v>0</v>
      </c>
      <c r="BO71" s="21">
        <f t="shared" si="554"/>
        <v>0</v>
      </c>
      <c r="BP71" s="21">
        <f t="shared" si="555"/>
        <v>0</v>
      </c>
      <c r="BQ71" s="201">
        <f t="shared" si="556"/>
        <v>0</v>
      </c>
      <c r="BR71" s="21">
        <f t="shared" si="610"/>
        <v>0</v>
      </c>
      <c r="BS71" s="21">
        <f t="shared" si="610"/>
        <v>0</v>
      </c>
      <c r="BT71" s="21">
        <f t="shared" si="610"/>
        <v>0</v>
      </c>
      <c r="BU71" s="21">
        <f t="shared" si="610"/>
        <v>0</v>
      </c>
      <c r="BV71" s="21">
        <f t="shared" si="610"/>
        <v>0</v>
      </c>
      <c r="BW71" s="21">
        <f t="shared" ref="BV71:BY72" si="611">BW72</f>
        <v>0</v>
      </c>
      <c r="BX71" s="21">
        <f t="shared" si="611"/>
        <v>0</v>
      </c>
      <c r="BY71" s="21">
        <f t="shared" si="611"/>
        <v>0</v>
      </c>
      <c r="BZ71" s="21">
        <f t="shared" si="558"/>
        <v>0</v>
      </c>
      <c r="CA71" s="62">
        <f t="shared" si="347"/>
        <v>0</v>
      </c>
      <c r="CB71" s="62">
        <f t="shared" si="348"/>
        <v>0</v>
      </c>
      <c r="CC71" s="62">
        <f t="shared" si="349"/>
        <v>0</v>
      </c>
      <c r="CD71" s="21">
        <f t="shared" ref="CD71:CG72" si="612">CD72</f>
        <v>0</v>
      </c>
      <c r="CE71" s="21">
        <f t="shared" si="612"/>
        <v>0</v>
      </c>
      <c r="CF71" s="21">
        <f t="shared" si="612"/>
        <v>0</v>
      </c>
      <c r="CG71" s="21">
        <f t="shared" si="612"/>
        <v>0</v>
      </c>
      <c r="CH71" s="21">
        <f t="shared" si="560"/>
        <v>0</v>
      </c>
      <c r="CI71" s="62">
        <f t="shared" si="561"/>
        <v>0</v>
      </c>
      <c r="CJ71" s="62">
        <f t="shared" si="562"/>
        <v>0</v>
      </c>
      <c r="CK71" s="62">
        <f t="shared" si="563"/>
        <v>0</v>
      </c>
      <c r="CL71" s="194"/>
      <c r="CM71" s="62"/>
      <c r="CN71" s="62"/>
      <c r="CO71" s="62"/>
      <c r="CP71" s="62"/>
      <c r="CQ71" s="94">
        <f t="shared" si="564"/>
        <v>0</v>
      </c>
      <c r="CR71" s="94"/>
      <c r="CS71" s="58">
        <f t="shared" ref="CS71:DT72" si="613">CS72</f>
        <v>0</v>
      </c>
      <c r="CT71" s="58">
        <f t="shared" si="613"/>
        <v>0</v>
      </c>
      <c r="CU71" s="58">
        <f t="shared" si="613"/>
        <v>0</v>
      </c>
      <c r="CV71" s="58">
        <f t="shared" si="613"/>
        <v>0</v>
      </c>
      <c r="CW71" s="58">
        <f t="shared" si="613"/>
        <v>121984</v>
      </c>
      <c r="CX71" s="62">
        <f t="shared" si="613"/>
        <v>0</v>
      </c>
      <c r="CY71" s="62">
        <f t="shared" si="613"/>
        <v>121984</v>
      </c>
      <c r="CZ71" s="58">
        <f t="shared" si="613"/>
        <v>0</v>
      </c>
      <c r="DA71" s="58">
        <f t="shared" si="613"/>
        <v>121984</v>
      </c>
      <c r="DB71" s="62">
        <f t="shared" si="613"/>
        <v>0</v>
      </c>
      <c r="DC71" s="62">
        <f t="shared" si="613"/>
        <v>121984</v>
      </c>
      <c r="DD71" s="62">
        <f t="shared" si="613"/>
        <v>0</v>
      </c>
      <c r="DE71" s="58">
        <f t="shared" si="613"/>
        <v>15300</v>
      </c>
      <c r="DF71" s="62">
        <f t="shared" si="613"/>
        <v>0</v>
      </c>
      <c r="DG71" s="62">
        <f t="shared" si="613"/>
        <v>15300</v>
      </c>
      <c r="DH71" s="58">
        <f t="shared" si="613"/>
        <v>0</v>
      </c>
      <c r="DI71" s="58">
        <f t="shared" si="613"/>
        <v>137284</v>
      </c>
      <c r="DJ71" s="62">
        <f t="shared" si="613"/>
        <v>0</v>
      </c>
      <c r="DK71" s="62">
        <f t="shared" si="613"/>
        <v>137284</v>
      </c>
      <c r="DL71" s="62">
        <f t="shared" si="613"/>
        <v>0</v>
      </c>
      <c r="DM71" s="58">
        <f t="shared" si="613"/>
        <v>0</v>
      </c>
      <c r="DN71" s="62">
        <f t="shared" si="613"/>
        <v>0</v>
      </c>
      <c r="DO71" s="62">
        <f t="shared" si="613"/>
        <v>0</v>
      </c>
      <c r="DP71" s="58">
        <f t="shared" si="613"/>
        <v>0</v>
      </c>
      <c r="DQ71" s="58">
        <f t="shared" si="613"/>
        <v>137284</v>
      </c>
      <c r="DR71" s="62">
        <f t="shared" si="613"/>
        <v>0</v>
      </c>
      <c r="DS71" s="62">
        <f t="shared" si="613"/>
        <v>137284</v>
      </c>
      <c r="DT71" s="62">
        <f t="shared" si="613"/>
        <v>0</v>
      </c>
    </row>
    <row r="72" spans="1:124" ht="32.25" customHeight="1" x14ac:dyDescent="0.25">
      <c r="A72" s="156" t="s">
        <v>20</v>
      </c>
      <c r="B72" s="156"/>
      <c r="C72" s="156"/>
      <c r="D72" s="156"/>
      <c r="E72" s="4">
        <v>851</v>
      </c>
      <c r="F72" s="3" t="s">
        <v>11</v>
      </c>
      <c r="G72" s="3" t="s">
        <v>33</v>
      </c>
      <c r="H72" s="175" t="s">
        <v>497</v>
      </c>
      <c r="I72" s="3" t="s">
        <v>21</v>
      </c>
      <c r="J72" s="21">
        <f t="shared" si="609"/>
        <v>0</v>
      </c>
      <c r="K72" s="21">
        <f t="shared" si="609"/>
        <v>0</v>
      </c>
      <c r="L72" s="21">
        <f t="shared" si="609"/>
        <v>0</v>
      </c>
      <c r="M72" s="21">
        <f t="shared" si="609"/>
        <v>0</v>
      </c>
      <c r="N72" s="21">
        <f t="shared" si="609"/>
        <v>0</v>
      </c>
      <c r="O72" s="21">
        <f t="shared" si="609"/>
        <v>0</v>
      </c>
      <c r="P72" s="21">
        <f t="shared" si="609"/>
        <v>0</v>
      </c>
      <c r="Q72" s="21">
        <f t="shared" si="609"/>
        <v>0</v>
      </c>
      <c r="R72" s="21">
        <f t="shared" si="609"/>
        <v>0</v>
      </c>
      <c r="S72" s="21">
        <f t="shared" si="609"/>
        <v>0</v>
      </c>
      <c r="T72" s="21">
        <f t="shared" si="609"/>
        <v>0</v>
      </c>
      <c r="U72" s="21">
        <f t="shared" si="609"/>
        <v>0</v>
      </c>
      <c r="V72" s="21">
        <f t="shared" si="334"/>
        <v>0</v>
      </c>
      <c r="W72" s="21">
        <f t="shared" si="335"/>
        <v>0</v>
      </c>
      <c r="X72" s="21">
        <f t="shared" si="336"/>
        <v>0</v>
      </c>
      <c r="Y72" s="21">
        <f t="shared" si="609"/>
        <v>0</v>
      </c>
      <c r="Z72" s="276" t="e">
        <f t="shared" si="374"/>
        <v>#DIV/0!</v>
      </c>
      <c r="AA72" s="21">
        <f t="shared" si="610"/>
        <v>0</v>
      </c>
      <c r="AB72" s="21">
        <f t="shared" si="610"/>
        <v>0</v>
      </c>
      <c r="AC72" s="21">
        <f t="shared" si="610"/>
        <v>0</v>
      </c>
      <c r="AD72" s="21">
        <f t="shared" si="610"/>
        <v>0</v>
      </c>
      <c r="AE72" s="21">
        <f t="shared" si="610"/>
        <v>0</v>
      </c>
      <c r="AF72" s="21">
        <f t="shared" si="610"/>
        <v>0</v>
      </c>
      <c r="AG72" s="21">
        <f t="shared" si="610"/>
        <v>0</v>
      </c>
      <c r="AH72" s="21">
        <f t="shared" si="610"/>
        <v>0</v>
      </c>
      <c r="AI72" s="21">
        <f t="shared" si="610"/>
        <v>0</v>
      </c>
      <c r="AJ72" s="21">
        <f t="shared" si="545"/>
        <v>0</v>
      </c>
      <c r="AK72" s="21">
        <f t="shared" si="377"/>
        <v>0</v>
      </c>
      <c r="AL72" s="21">
        <f t="shared" si="378"/>
        <v>0</v>
      </c>
      <c r="AM72" s="21">
        <f t="shared" si="379"/>
        <v>0</v>
      </c>
      <c r="AN72" s="215">
        <f t="shared" si="610"/>
        <v>0</v>
      </c>
      <c r="AO72" s="21">
        <f t="shared" si="610"/>
        <v>0</v>
      </c>
      <c r="AP72" s="21">
        <f t="shared" si="610"/>
        <v>0</v>
      </c>
      <c r="AQ72" s="21">
        <f t="shared" si="610"/>
        <v>0</v>
      </c>
      <c r="AR72" s="21">
        <f t="shared" si="546"/>
        <v>0</v>
      </c>
      <c r="AS72" s="21">
        <f t="shared" si="547"/>
        <v>0</v>
      </c>
      <c r="AT72" s="21">
        <f t="shared" si="548"/>
        <v>0</v>
      </c>
      <c r="AU72" s="21">
        <f t="shared" si="549"/>
        <v>0</v>
      </c>
      <c r="AV72" s="195">
        <f t="shared" si="550"/>
        <v>0</v>
      </c>
      <c r="AW72" s="21">
        <f t="shared" si="610"/>
        <v>0</v>
      </c>
      <c r="AX72" s="21">
        <f t="shared" si="610"/>
        <v>0</v>
      </c>
      <c r="AY72" s="21">
        <f t="shared" si="610"/>
        <v>0</v>
      </c>
      <c r="AZ72" s="21">
        <f t="shared" si="610"/>
        <v>0</v>
      </c>
      <c r="BA72" s="21">
        <f t="shared" si="610"/>
        <v>0</v>
      </c>
      <c r="BB72" s="21">
        <f t="shared" si="610"/>
        <v>0</v>
      </c>
      <c r="BC72" s="21">
        <f t="shared" si="610"/>
        <v>0</v>
      </c>
      <c r="BD72" s="21">
        <f t="shared" si="610"/>
        <v>0</v>
      </c>
      <c r="BE72" s="21">
        <f t="shared" si="551"/>
        <v>0</v>
      </c>
      <c r="BF72" s="21">
        <f t="shared" si="341"/>
        <v>0</v>
      </c>
      <c r="BG72" s="21">
        <f t="shared" si="342"/>
        <v>0</v>
      </c>
      <c r="BH72" s="21">
        <f t="shared" si="343"/>
        <v>0</v>
      </c>
      <c r="BI72" s="21">
        <f t="shared" si="610"/>
        <v>0</v>
      </c>
      <c r="BJ72" s="21">
        <f t="shared" si="610"/>
        <v>0</v>
      </c>
      <c r="BK72" s="21">
        <f t="shared" si="610"/>
        <v>0</v>
      </c>
      <c r="BL72" s="21">
        <f t="shared" si="610"/>
        <v>0</v>
      </c>
      <c r="BM72" s="21">
        <f t="shared" si="552"/>
        <v>0</v>
      </c>
      <c r="BN72" s="21">
        <f t="shared" si="553"/>
        <v>0</v>
      </c>
      <c r="BO72" s="21">
        <f t="shared" si="554"/>
        <v>0</v>
      </c>
      <c r="BP72" s="21">
        <f t="shared" si="555"/>
        <v>0</v>
      </c>
      <c r="BQ72" s="201">
        <f t="shared" si="556"/>
        <v>0</v>
      </c>
      <c r="BR72" s="21">
        <f t="shared" si="610"/>
        <v>0</v>
      </c>
      <c r="BS72" s="21">
        <f t="shared" si="610"/>
        <v>0</v>
      </c>
      <c r="BT72" s="21">
        <f t="shared" si="610"/>
        <v>0</v>
      </c>
      <c r="BU72" s="21">
        <f t="shared" si="610"/>
        <v>0</v>
      </c>
      <c r="BV72" s="21">
        <f t="shared" si="611"/>
        <v>0</v>
      </c>
      <c r="BW72" s="21">
        <f t="shared" si="611"/>
        <v>0</v>
      </c>
      <c r="BX72" s="21">
        <f t="shared" si="611"/>
        <v>0</v>
      </c>
      <c r="BY72" s="21">
        <f t="shared" si="611"/>
        <v>0</v>
      </c>
      <c r="BZ72" s="21">
        <f t="shared" si="558"/>
        <v>0</v>
      </c>
      <c r="CA72" s="62">
        <f t="shared" si="347"/>
        <v>0</v>
      </c>
      <c r="CB72" s="62">
        <f t="shared" si="348"/>
        <v>0</v>
      </c>
      <c r="CC72" s="62">
        <f t="shared" si="349"/>
        <v>0</v>
      </c>
      <c r="CD72" s="21">
        <f t="shared" si="612"/>
        <v>0</v>
      </c>
      <c r="CE72" s="21">
        <f t="shared" si="612"/>
        <v>0</v>
      </c>
      <c r="CF72" s="21">
        <f t="shared" si="612"/>
        <v>0</v>
      </c>
      <c r="CG72" s="21">
        <f t="shared" si="612"/>
        <v>0</v>
      </c>
      <c r="CH72" s="21">
        <f t="shared" si="560"/>
        <v>0</v>
      </c>
      <c r="CI72" s="62">
        <f t="shared" si="561"/>
        <v>0</v>
      </c>
      <c r="CJ72" s="62">
        <f t="shared" si="562"/>
        <v>0</v>
      </c>
      <c r="CK72" s="62">
        <f t="shared" si="563"/>
        <v>0</v>
      </c>
      <c r="CL72" s="194"/>
      <c r="CM72" s="62"/>
      <c r="CN72" s="62"/>
      <c r="CO72" s="62"/>
      <c r="CP72" s="62"/>
      <c r="CQ72" s="94">
        <f t="shared" si="564"/>
        <v>0</v>
      </c>
      <c r="CR72" s="94"/>
      <c r="CS72" s="58">
        <f t="shared" si="613"/>
        <v>0</v>
      </c>
      <c r="CT72" s="58">
        <f t="shared" si="613"/>
        <v>0</v>
      </c>
      <c r="CU72" s="58">
        <f t="shared" si="613"/>
        <v>0</v>
      </c>
      <c r="CV72" s="58">
        <f t="shared" si="613"/>
        <v>0</v>
      </c>
      <c r="CW72" s="58">
        <f t="shared" si="613"/>
        <v>121984</v>
      </c>
      <c r="CX72" s="62">
        <f t="shared" si="613"/>
        <v>0</v>
      </c>
      <c r="CY72" s="62">
        <f t="shared" si="613"/>
        <v>121984</v>
      </c>
      <c r="CZ72" s="58">
        <f t="shared" si="613"/>
        <v>0</v>
      </c>
      <c r="DA72" s="58">
        <f t="shared" si="613"/>
        <v>121984</v>
      </c>
      <c r="DB72" s="62">
        <f t="shared" si="613"/>
        <v>0</v>
      </c>
      <c r="DC72" s="62">
        <f t="shared" si="613"/>
        <v>121984</v>
      </c>
      <c r="DD72" s="62">
        <f t="shared" si="613"/>
        <v>0</v>
      </c>
      <c r="DE72" s="58">
        <f t="shared" si="613"/>
        <v>15300</v>
      </c>
      <c r="DF72" s="62">
        <f t="shared" si="613"/>
        <v>0</v>
      </c>
      <c r="DG72" s="62">
        <f t="shared" si="613"/>
        <v>15300</v>
      </c>
      <c r="DH72" s="58">
        <f t="shared" si="613"/>
        <v>0</v>
      </c>
      <c r="DI72" s="58">
        <f t="shared" si="613"/>
        <v>137284</v>
      </c>
      <c r="DJ72" s="62">
        <f t="shared" si="613"/>
        <v>0</v>
      </c>
      <c r="DK72" s="62">
        <f t="shared" si="613"/>
        <v>137284</v>
      </c>
      <c r="DL72" s="62">
        <f t="shared" si="613"/>
        <v>0</v>
      </c>
      <c r="DM72" s="58">
        <f t="shared" si="613"/>
        <v>0</v>
      </c>
      <c r="DN72" s="62">
        <f t="shared" si="613"/>
        <v>0</v>
      </c>
      <c r="DO72" s="62">
        <f t="shared" si="613"/>
        <v>0</v>
      </c>
      <c r="DP72" s="58">
        <f t="shared" si="613"/>
        <v>0</v>
      </c>
      <c r="DQ72" s="58">
        <f t="shared" si="613"/>
        <v>137284</v>
      </c>
      <c r="DR72" s="62">
        <f t="shared" si="613"/>
        <v>0</v>
      </c>
      <c r="DS72" s="62">
        <f t="shared" si="613"/>
        <v>137284</v>
      </c>
      <c r="DT72" s="62">
        <f t="shared" si="613"/>
        <v>0</v>
      </c>
    </row>
    <row r="73" spans="1:124" ht="32.25" customHeight="1" x14ac:dyDescent="0.25">
      <c r="A73" s="156" t="s">
        <v>9</v>
      </c>
      <c r="B73" s="156"/>
      <c r="C73" s="156"/>
      <c r="D73" s="156"/>
      <c r="E73" s="4">
        <v>851</v>
      </c>
      <c r="F73" s="3" t="s">
        <v>11</v>
      </c>
      <c r="G73" s="3" t="s">
        <v>33</v>
      </c>
      <c r="H73" s="175" t="s">
        <v>497</v>
      </c>
      <c r="I73" s="3" t="s">
        <v>22</v>
      </c>
      <c r="J73" s="21"/>
      <c r="K73" s="21"/>
      <c r="L73" s="21">
        <f>J73</f>
        <v>0</v>
      </c>
      <c r="M73" s="21"/>
      <c r="N73" s="21"/>
      <c r="O73" s="21"/>
      <c r="P73" s="21">
        <f>N73</f>
        <v>0</v>
      </c>
      <c r="Q73" s="21"/>
      <c r="R73" s="21"/>
      <c r="S73" s="21"/>
      <c r="T73" s="21">
        <f>R73</f>
        <v>0</v>
      </c>
      <c r="U73" s="21"/>
      <c r="V73" s="21">
        <f t="shared" si="334"/>
        <v>0</v>
      </c>
      <c r="W73" s="21">
        <f t="shared" si="335"/>
        <v>0</v>
      </c>
      <c r="X73" s="21">
        <f t="shared" si="336"/>
        <v>0</v>
      </c>
      <c r="Y73" s="21"/>
      <c r="Z73" s="276" t="e">
        <f t="shared" si="374"/>
        <v>#DIV/0!</v>
      </c>
      <c r="AA73" s="21"/>
      <c r="AB73" s="21"/>
      <c r="AC73" s="21"/>
      <c r="AD73" s="21">
        <f>AB73</f>
        <v>0</v>
      </c>
      <c r="AE73" s="21"/>
      <c r="AF73" s="21"/>
      <c r="AG73" s="21"/>
      <c r="AH73" s="21">
        <f>AF73</f>
        <v>0</v>
      </c>
      <c r="AI73" s="21"/>
      <c r="AJ73" s="21">
        <f t="shared" si="545"/>
        <v>0</v>
      </c>
      <c r="AK73" s="21">
        <f t="shared" si="377"/>
        <v>0</v>
      </c>
      <c r="AL73" s="21">
        <f t="shared" si="378"/>
        <v>0</v>
      </c>
      <c r="AM73" s="21">
        <f t="shared" si="379"/>
        <v>0</v>
      </c>
      <c r="AN73" s="215"/>
      <c r="AO73" s="21"/>
      <c r="AP73" s="21">
        <f>AN73</f>
        <v>0</v>
      </c>
      <c r="AQ73" s="21"/>
      <c r="AR73" s="21">
        <f t="shared" si="546"/>
        <v>0</v>
      </c>
      <c r="AS73" s="21">
        <f t="shared" si="547"/>
        <v>0</v>
      </c>
      <c r="AT73" s="21">
        <f t="shared" si="548"/>
        <v>0</v>
      </c>
      <c r="AU73" s="21">
        <f t="shared" si="549"/>
        <v>0</v>
      </c>
      <c r="AV73" s="195">
        <f t="shared" si="550"/>
        <v>0</v>
      </c>
      <c r="AW73" s="21"/>
      <c r="AX73" s="21"/>
      <c r="AY73" s="21">
        <f>AW73</f>
        <v>0</v>
      </c>
      <c r="AZ73" s="21"/>
      <c r="BA73" s="21"/>
      <c r="BB73" s="21"/>
      <c r="BC73" s="21">
        <f>BA73</f>
        <v>0</v>
      </c>
      <c r="BD73" s="21"/>
      <c r="BE73" s="21">
        <f t="shared" si="551"/>
        <v>0</v>
      </c>
      <c r="BF73" s="21">
        <f t="shared" si="341"/>
        <v>0</v>
      </c>
      <c r="BG73" s="21">
        <f t="shared" si="342"/>
        <v>0</v>
      </c>
      <c r="BH73" s="21">
        <f t="shared" si="343"/>
        <v>0</v>
      </c>
      <c r="BI73" s="21"/>
      <c r="BJ73" s="21"/>
      <c r="BK73" s="21">
        <f>BI73</f>
        <v>0</v>
      </c>
      <c r="BL73" s="21"/>
      <c r="BM73" s="21">
        <f t="shared" si="552"/>
        <v>0</v>
      </c>
      <c r="BN73" s="21">
        <f t="shared" si="553"/>
        <v>0</v>
      </c>
      <c r="BO73" s="21">
        <f t="shared" si="554"/>
        <v>0</v>
      </c>
      <c r="BP73" s="21">
        <f t="shared" si="555"/>
        <v>0</v>
      </c>
      <c r="BQ73" s="201">
        <f t="shared" si="556"/>
        <v>0</v>
      </c>
      <c r="BR73" s="21"/>
      <c r="BS73" s="21"/>
      <c r="BT73" s="21">
        <f>BR73</f>
        <v>0</v>
      </c>
      <c r="BU73" s="21"/>
      <c r="BV73" s="21"/>
      <c r="BW73" s="21"/>
      <c r="BX73" s="21">
        <f>BV73</f>
        <v>0</v>
      </c>
      <c r="BY73" s="21"/>
      <c r="BZ73" s="21">
        <f t="shared" si="558"/>
        <v>0</v>
      </c>
      <c r="CA73" s="62">
        <f t="shared" si="347"/>
        <v>0</v>
      </c>
      <c r="CB73" s="62">
        <f t="shared" si="348"/>
        <v>0</v>
      </c>
      <c r="CC73" s="62">
        <f t="shared" si="349"/>
        <v>0</v>
      </c>
      <c r="CD73" s="21"/>
      <c r="CE73" s="21"/>
      <c r="CF73" s="21">
        <f>CD73</f>
        <v>0</v>
      </c>
      <c r="CG73" s="21"/>
      <c r="CH73" s="21">
        <f t="shared" si="560"/>
        <v>0</v>
      </c>
      <c r="CI73" s="62">
        <f t="shared" si="561"/>
        <v>0</v>
      </c>
      <c r="CJ73" s="62">
        <f t="shared" si="562"/>
        <v>0</v>
      </c>
      <c r="CK73" s="62">
        <f t="shared" si="563"/>
        <v>0</v>
      </c>
      <c r="CL73" s="194"/>
      <c r="CM73" s="62"/>
      <c r="CN73" s="62"/>
      <c r="CO73" s="62"/>
      <c r="CP73" s="62"/>
      <c r="CQ73" s="94">
        <f t="shared" si="564"/>
        <v>0</v>
      </c>
      <c r="CR73" s="94"/>
      <c r="CS73" s="58"/>
      <c r="CT73" s="58"/>
      <c r="CU73" s="58">
        <f>CS73</f>
        <v>0</v>
      </c>
      <c r="CV73" s="58"/>
      <c r="CW73" s="58">
        <f>1484900-1362916</f>
        <v>121984</v>
      </c>
      <c r="CX73" s="62"/>
      <c r="CY73" s="62">
        <f>CW73</f>
        <v>121984</v>
      </c>
      <c r="CZ73" s="58"/>
      <c r="DA73" s="58">
        <f>CS73+CW73</f>
        <v>121984</v>
      </c>
      <c r="DB73" s="62">
        <f t="shared" ref="DB73" si="614">CT73+CX73</f>
        <v>0</v>
      </c>
      <c r="DC73" s="62">
        <f t="shared" ref="DC73" si="615">CU73+CY73</f>
        <v>121984</v>
      </c>
      <c r="DD73" s="62">
        <f t="shared" ref="DD73" si="616">CV73+CZ73</f>
        <v>0</v>
      </c>
      <c r="DE73" s="58">
        <v>15300</v>
      </c>
      <c r="DF73" s="62"/>
      <c r="DG73" s="62">
        <f>DE73</f>
        <v>15300</v>
      </c>
      <c r="DH73" s="58"/>
      <c r="DI73" s="58">
        <f t="shared" ref="DI73" si="617">DA73+DE73</f>
        <v>137284</v>
      </c>
      <c r="DJ73" s="62">
        <f t="shared" ref="DJ73" si="618">DB73+DF73</f>
        <v>0</v>
      </c>
      <c r="DK73" s="62">
        <f t="shared" ref="DK73" si="619">DC73+DG73</f>
        <v>137284</v>
      </c>
      <c r="DL73" s="62">
        <f t="shared" ref="DL73" si="620">DD73+DH73</f>
        <v>0</v>
      </c>
      <c r="DM73" s="58"/>
      <c r="DN73" s="62"/>
      <c r="DO73" s="62">
        <f>DM73</f>
        <v>0</v>
      </c>
      <c r="DP73" s="58"/>
      <c r="DQ73" s="58">
        <f t="shared" ref="DQ73" si="621">DI73+DM73</f>
        <v>137284</v>
      </c>
      <c r="DR73" s="62">
        <f t="shared" ref="DR73" si="622">DJ73+DN73</f>
        <v>0</v>
      </c>
      <c r="DS73" s="62">
        <f t="shared" ref="DS73" si="623">DK73+DO73</f>
        <v>137284</v>
      </c>
      <c r="DT73" s="62">
        <f t="shared" ref="DT73" si="624">DL73+DP73</f>
        <v>0</v>
      </c>
    </row>
    <row r="74" spans="1:124" s="2" customFormat="1" ht="32.25" customHeight="1" x14ac:dyDescent="0.25">
      <c r="A74" s="87" t="s">
        <v>40</v>
      </c>
      <c r="B74" s="152"/>
      <c r="C74" s="152"/>
      <c r="D74" s="152"/>
      <c r="E74" s="4">
        <v>851</v>
      </c>
      <c r="F74" s="4" t="s">
        <v>11</v>
      </c>
      <c r="G74" s="4" t="s">
        <v>33</v>
      </c>
      <c r="H74" s="176" t="s">
        <v>413</v>
      </c>
      <c r="I74" s="4"/>
      <c r="J74" s="21">
        <f t="shared" ref="J74:Y75" si="625">J75</f>
        <v>3019900</v>
      </c>
      <c r="K74" s="21">
        <f t="shared" si="625"/>
        <v>0</v>
      </c>
      <c r="L74" s="21">
        <f t="shared" si="625"/>
        <v>3019900</v>
      </c>
      <c r="M74" s="21">
        <f t="shared" si="625"/>
        <v>0</v>
      </c>
      <c r="N74" s="21">
        <f t="shared" si="625"/>
        <v>2749400</v>
      </c>
      <c r="O74" s="21">
        <f t="shared" si="625"/>
        <v>0</v>
      </c>
      <c r="P74" s="21">
        <f t="shared" si="625"/>
        <v>2749400</v>
      </c>
      <c r="Q74" s="21">
        <f t="shared" si="625"/>
        <v>0</v>
      </c>
      <c r="R74" s="21">
        <f t="shared" si="625"/>
        <v>2749400</v>
      </c>
      <c r="S74" s="21">
        <f t="shared" si="625"/>
        <v>0</v>
      </c>
      <c r="T74" s="21">
        <f t="shared" si="625"/>
        <v>2749400</v>
      </c>
      <c r="U74" s="21">
        <f t="shared" si="625"/>
        <v>0</v>
      </c>
      <c r="V74" s="21">
        <f t="shared" si="334"/>
        <v>34600</v>
      </c>
      <c r="W74" s="21">
        <f t="shared" si="335"/>
        <v>0</v>
      </c>
      <c r="X74" s="21">
        <f t="shared" si="336"/>
        <v>34600</v>
      </c>
      <c r="Y74" s="21">
        <f t="shared" si="625"/>
        <v>0</v>
      </c>
      <c r="Z74" s="278">
        <f t="shared" si="374"/>
        <v>101.15901249455665</v>
      </c>
      <c r="AA74" s="21">
        <f t="shared" ref="AA74:BV75" si="626">AA75</f>
        <v>0</v>
      </c>
      <c r="AB74" s="21">
        <f t="shared" si="626"/>
        <v>2985300</v>
      </c>
      <c r="AC74" s="21">
        <f t="shared" si="626"/>
        <v>0</v>
      </c>
      <c r="AD74" s="21">
        <f t="shared" si="626"/>
        <v>2985300</v>
      </c>
      <c r="AE74" s="21">
        <f t="shared" si="626"/>
        <v>0</v>
      </c>
      <c r="AF74" s="21">
        <f t="shared" si="626"/>
        <v>0</v>
      </c>
      <c r="AG74" s="21">
        <f t="shared" si="626"/>
        <v>0</v>
      </c>
      <c r="AH74" s="21">
        <f t="shared" si="626"/>
        <v>0</v>
      </c>
      <c r="AI74" s="21">
        <f t="shared" si="626"/>
        <v>0</v>
      </c>
      <c r="AJ74" s="21">
        <f t="shared" si="545"/>
        <v>2985300</v>
      </c>
      <c r="AK74" s="21">
        <f t="shared" si="377"/>
        <v>0</v>
      </c>
      <c r="AL74" s="21">
        <f t="shared" si="378"/>
        <v>2985300</v>
      </c>
      <c r="AM74" s="21">
        <f t="shared" si="379"/>
        <v>0</v>
      </c>
      <c r="AN74" s="215">
        <f t="shared" si="626"/>
        <v>0</v>
      </c>
      <c r="AO74" s="21">
        <f t="shared" si="626"/>
        <v>0</v>
      </c>
      <c r="AP74" s="21">
        <f t="shared" si="626"/>
        <v>0</v>
      </c>
      <c r="AQ74" s="21">
        <f t="shared" si="626"/>
        <v>0</v>
      </c>
      <c r="AR74" s="21">
        <f t="shared" si="546"/>
        <v>2985300</v>
      </c>
      <c r="AS74" s="21">
        <f t="shared" si="547"/>
        <v>0</v>
      </c>
      <c r="AT74" s="21">
        <f t="shared" si="548"/>
        <v>2985300</v>
      </c>
      <c r="AU74" s="21">
        <f t="shared" si="549"/>
        <v>0</v>
      </c>
      <c r="AV74" s="195">
        <f t="shared" si="550"/>
        <v>0</v>
      </c>
      <c r="AW74" s="21">
        <f t="shared" si="626"/>
        <v>2985300</v>
      </c>
      <c r="AX74" s="21">
        <f t="shared" si="626"/>
        <v>0</v>
      </c>
      <c r="AY74" s="21">
        <f t="shared" si="626"/>
        <v>2985300</v>
      </c>
      <c r="AZ74" s="21">
        <f t="shared" si="626"/>
        <v>0</v>
      </c>
      <c r="BA74" s="21">
        <f t="shared" si="626"/>
        <v>0</v>
      </c>
      <c r="BB74" s="21">
        <f t="shared" si="626"/>
        <v>0</v>
      </c>
      <c r="BC74" s="21">
        <f t="shared" si="626"/>
        <v>0</v>
      </c>
      <c r="BD74" s="21">
        <f t="shared" si="626"/>
        <v>0</v>
      </c>
      <c r="BE74" s="21">
        <f t="shared" si="551"/>
        <v>2985300</v>
      </c>
      <c r="BF74" s="21">
        <f t="shared" si="341"/>
        <v>0</v>
      </c>
      <c r="BG74" s="21">
        <f t="shared" si="342"/>
        <v>2985300</v>
      </c>
      <c r="BH74" s="21">
        <f t="shared" si="343"/>
        <v>0</v>
      </c>
      <c r="BI74" s="21">
        <f t="shared" si="626"/>
        <v>0</v>
      </c>
      <c r="BJ74" s="21">
        <f t="shared" si="626"/>
        <v>0</v>
      </c>
      <c r="BK74" s="21">
        <f t="shared" si="626"/>
        <v>0</v>
      </c>
      <c r="BL74" s="21">
        <f t="shared" si="626"/>
        <v>0</v>
      </c>
      <c r="BM74" s="21">
        <f t="shared" si="552"/>
        <v>2985300</v>
      </c>
      <c r="BN74" s="21">
        <f t="shared" si="553"/>
        <v>0</v>
      </c>
      <c r="BO74" s="21">
        <f t="shared" si="554"/>
        <v>2985300</v>
      </c>
      <c r="BP74" s="21">
        <f t="shared" si="555"/>
        <v>0</v>
      </c>
      <c r="BQ74" s="201">
        <f t="shared" si="556"/>
        <v>0</v>
      </c>
      <c r="BR74" s="21">
        <f t="shared" si="626"/>
        <v>2985300</v>
      </c>
      <c r="BS74" s="21">
        <f t="shared" si="626"/>
        <v>0</v>
      </c>
      <c r="BT74" s="21">
        <f t="shared" si="626"/>
        <v>2985300</v>
      </c>
      <c r="BU74" s="21">
        <f t="shared" si="626"/>
        <v>0</v>
      </c>
      <c r="BV74" s="21">
        <f t="shared" si="626"/>
        <v>0</v>
      </c>
      <c r="BW74" s="21">
        <f t="shared" ref="BV74:BY75" si="627">BW75</f>
        <v>0</v>
      </c>
      <c r="BX74" s="21">
        <f t="shared" si="627"/>
        <v>0</v>
      </c>
      <c r="BY74" s="21">
        <f t="shared" si="627"/>
        <v>0</v>
      </c>
      <c r="BZ74" s="21">
        <f t="shared" si="558"/>
        <v>2985300</v>
      </c>
      <c r="CA74" s="62">
        <f t="shared" si="347"/>
        <v>0</v>
      </c>
      <c r="CB74" s="62">
        <f t="shared" si="348"/>
        <v>2985300</v>
      </c>
      <c r="CC74" s="62">
        <f t="shared" si="349"/>
        <v>0</v>
      </c>
      <c r="CD74" s="21">
        <f t="shared" ref="CD74:CG75" si="628">CD75</f>
        <v>0</v>
      </c>
      <c r="CE74" s="21">
        <f t="shared" si="628"/>
        <v>0</v>
      </c>
      <c r="CF74" s="21">
        <f t="shared" si="628"/>
        <v>0</v>
      </c>
      <c r="CG74" s="21">
        <f t="shared" si="628"/>
        <v>0</v>
      </c>
      <c r="CH74" s="21">
        <f t="shared" si="560"/>
        <v>2985300</v>
      </c>
      <c r="CI74" s="62">
        <f t="shared" si="561"/>
        <v>0</v>
      </c>
      <c r="CJ74" s="62">
        <f t="shared" si="562"/>
        <v>2985300</v>
      </c>
      <c r="CK74" s="62">
        <f t="shared" si="563"/>
        <v>0</v>
      </c>
      <c r="CL74" s="194"/>
      <c r="CM74" s="62"/>
      <c r="CN74" s="62"/>
      <c r="CO74" s="62"/>
      <c r="CP74" s="62"/>
      <c r="CQ74" s="94">
        <f t="shared" si="564"/>
        <v>0</v>
      </c>
      <c r="CR74" s="94"/>
      <c r="CS74" s="58">
        <f t="shared" ref="CS74:DT75" si="629">CS75</f>
        <v>2921000</v>
      </c>
      <c r="CT74" s="58">
        <f t="shared" si="629"/>
        <v>0</v>
      </c>
      <c r="CU74" s="58">
        <f t="shared" si="629"/>
        <v>2921000</v>
      </c>
      <c r="CV74" s="58">
        <f t="shared" si="629"/>
        <v>0</v>
      </c>
      <c r="CW74" s="58">
        <f t="shared" si="629"/>
        <v>0</v>
      </c>
      <c r="CX74" s="62">
        <f t="shared" si="629"/>
        <v>0</v>
      </c>
      <c r="CY74" s="62">
        <f t="shared" si="629"/>
        <v>0</v>
      </c>
      <c r="CZ74" s="58">
        <f t="shared" si="629"/>
        <v>0</v>
      </c>
      <c r="DA74" s="58">
        <f t="shared" si="629"/>
        <v>2921000</v>
      </c>
      <c r="DB74" s="62">
        <f t="shared" si="629"/>
        <v>0</v>
      </c>
      <c r="DC74" s="62">
        <f t="shared" si="629"/>
        <v>2921000</v>
      </c>
      <c r="DD74" s="62">
        <f t="shared" si="629"/>
        <v>0</v>
      </c>
      <c r="DE74" s="58">
        <f t="shared" si="629"/>
        <v>0</v>
      </c>
      <c r="DF74" s="62">
        <f t="shared" si="629"/>
        <v>0</v>
      </c>
      <c r="DG74" s="62">
        <f t="shared" si="629"/>
        <v>0</v>
      </c>
      <c r="DH74" s="58">
        <f t="shared" si="629"/>
        <v>0</v>
      </c>
      <c r="DI74" s="58">
        <f t="shared" si="629"/>
        <v>2921000</v>
      </c>
      <c r="DJ74" s="62">
        <f t="shared" si="629"/>
        <v>0</v>
      </c>
      <c r="DK74" s="62">
        <f t="shared" si="629"/>
        <v>2921000</v>
      </c>
      <c r="DL74" s="62">
        <f t="shared" si="629"/>
        <v>0</v>
      </c>
      <c r="DM74" s="58">
        <f t="shared" si="629"/>
        <v>0</v>
      </c>
      <c r="DN74" s="62">
        <f t="shared" si="629"/>
        <v>0</v>
      </c>
      <c r="DO74" s="62">
        <f t="shared" si="629"/>
        <v>0</v>
      </c>
      <c r="DP74" s="58">
        <f t="shared" si="629"/>
        <v>0</v>
      </c>
      <c r="DQ74" s="58">
        <f t="shared" si="629"/>
        <v>2921000</v>
      </c>
      <c r="DR74" s="62">
        <f t="shared" si="629"/>
        <v>0</v>
      </c>
      <c r="DS74" s="62">
        <f t="shared" si="629"/>
        <v>2921000</v>
      </c>
      <c r="DT74" s="62">
        <f t="shared" si="629"/>
        <v>0</v>
      </c>
    </row>
    <row r="75" spans="1:124" ht="32.25" customHeight="1" x14ac:dyDescent="0.25">
      <c r="A75" s="87" t="s">
        <v>41</v>
      </c>
      <c r="B75" s="156"/>
      <c r="C75" s="156"/>
      <c r="D75" s="156"/>
      <c r="E75" s="4">
        <v>851</v>
      </c>
      <c r="F75" s="3" t="s">
        <v>11</v>
      </c>
      <c r="G75" s="3" t="s">
        <v>33</v>
      </c>
      <c r="H75" s="176" t="s">
        <v>413</v>
      </c>
      <c r="I75" s="3">
        <v>600</v>
      </c>
      <c r="J75" s="21">
        <f t="shared" si="625"/>
        <v>3019900</v>
      </c>
      <c r="K75" s="21">
        <f t="shared" si="625"/>
        <v>0</v>
      </c>
      <c r="L75" s="21">
        <f t="shared" si="625"/>
        <v>3019900</v>
      </c>
      <c r="M75" s="21">
        <f t="shared" si="625"/>
        <v>0</v>
      </c>
      <c r="N75" s="21">
        <f t="shared" si="625"/>
        <v>2749400</v>
      </c>
      <c r="O75" s="21">
        <f t="shared" si="625"/>
        <v>0</v>
      </c>
      <c r="P75" s="21">
        <f t="shared" si="625"/>
        <v>2749400</v>
      </c>
      <c r="Q75" s="21">
        <f t="shared" si="625"/>
        <v>0</v>
      </c>
      <c r="R75" s="21">
        <f t="shared" si="625"/>
        <v>2749400</v>
      </c>
      <c r="S75" s="21">
        <f t="shared" si="625"/>
        <v>0</v>
      </c>
      <c r="T75" s="21">
        <f t="shared" si="625"/>
        <v>2749400</v>
      </c>
      <c r="U75" s="21">
        <f t="shared" si="625"/>
        <v>0</v>
      </c>
      <c r="V75" s="21">
        <f t="shared" si="334"/>
        <v>34600</v>
      </c>
      <c r="W75" s="21">
        <f t="shared" si="335"/>
        <v>0</v>
      </c>
      <c r="X75" s="21">
        <f t="shared" si="336"/>
        <v>34600</v>
      </c>
      <c r="Y75" s="21">
        <f t="shared" si="625"/>
        <v>0</v>
      </c>
      <c r="Z75" s="276">
        <f t="shared" si="374"/>
        <v>101.15901249455665</v>
      </c>
      <c r="AA75" s="21">
        <f t="shared" si="626"/>
        <v>0</v>
      </c>
      <c r="AB75" s="21">
        <f t="shared" si="626"/>
        <v>2985300</v>
      </c>
      <c r="AC75" s="21">
        <f t="shared" si="626"/>
        <v>0</v>
      </c>
      <c r="AD75" s="21">
        <f t="shared" si="626"/>
        <v>2985300</v>
      </c>
      <c r="AE75" s="21">
        <f t="shared" si="626"/>
        <v>0</v>
      </c>
      <c r="AF75" s="21">
        <f t="shared" si="626"/>
        <v>0</v>
      </c>
      <c r="AG75" s="21">
        <f t="shared" si="626"/>
        <v>0</v>
      </c>
      <c r="AH75" s="21">
        <f t="shared" si="626"/>
        <v>0</v>
      </c>
      <c r="AI75" s="21">
        <f t="shared" si="626"/>
        <v>0</v>
      </c>
      <c r="AJ75" s="21">
        <f t="shared" si="545"/>
        <v>2985300</v>
      </c>
      <c r="AK75" s="21">
        <f t="shared" si="377"/>
        <v>0</v>
      </c>
      <c r="AL75" s="21">
        <f t="shared" si="378"/>
        <v>2985300</v>
      </c>
      <c r="AM75" s="21">
        <f t="shared" si="379"/>
        <v>0</v>
      </c>
      <c r="AN75" s="215">
        <f t="shared" si="626"/>
        <v>0</v>
      </c>
      <c r="AO75" s="21">
        <f t="shared" si="626"/>
        <v>0</v>
      </c>
      <c r="AP75" s="21">
        <f t="shared" si="626"/>
        <v>0</v>
      </c>
      <c r="AQ75" s="21">
        <f t="shared" si="626"/>
        <v>0</v>
      </c>
      <c r="AR75" s="21">
        <f t="shared" si="546"/>
        <v>2985300</v>
      </c>
      <c r="AS75" s="21">
        <f t="shared" si="547"/>
        <v>0</v>
      </c>
      <c r="AT75" s="21">
        <f t="shared" si="548"/>
        <v>2985300</v>
      </c>
      <c r="AU75" s="21">
        <f t="shared" si="549"/>
        <v>0</v>
      </c>
      <c r="AV75" s="195">
        <f t="shared" si="550"/>
        <v>0</v>
      </c>
      <c r="AW75" s="21">
        <f t="shared" si="626"/>
        <v>2985300</v>
      </c>
      <c r="AX75" s="21">
        <f t="shared" si="626"/>
        <v>0</v>
      </c>
      <c r="AY75" s="21">
        <f t="shared" si="626"/>
        <v>2985300</v>
      </c>
      <c r="AZ75" s="21">
        <f t="shared" si="626"/>
        <v>0</v>
      </c>
      <c r="BA75" s="21">
        <f t="shared" si="626"/>
        <v>0</v>
      </c>
      <c r="BB75" s="21">
        <f t="shared" si="626"/>
        <v>0</v>
      </c>
      <c r="BC75" s="21">
        <f t="shared" si="626"/>
        <v>0</v>
      </c>
      <c r="BD75" s="21">
        <f t="shared" si="626"/>
        <v>0</v>
      </c>
      <c r="BE75" s="21">
        <f t="shared" si="551"/>
        <v>2985300</v>
      </c>
      <c r="BF75" s="21">
        <f t="shared" si="341"/>
        <v>0</v>
      </c>
      <c r="BG75" s="21">
        <f t="shared" si="342"/>
        <v>2985300</v>
      </c>
      <c r="BH75" s="21">
        <f t="shared" si="343"/>
        <v>0</v>
      </c>
      <c r="BI75" s="21">
        <f t="shared" si="626"/>
        <v>0</v>
      </c>
      <c r="BJ75" s="21">
        <f t="shared" si="626"/>
        <v>0</v>
      </c>
      <c r="BK75" s="21">
        <f t="shared" si="626"/>
        <v>0</v>
      </c>
      <c r="BL75" s="21">
        <f t="shared" si="626"/>
        <v>0</v>
      </c>
      <c r="BM75" s="21">
        <f t="shared" si="552"/>
        <v>2985300</v>
      </c>
      <c r="BN75" s="21">
        <f t="shared" si="553"/>
        <v>0</v>
      </c>
      <c r="BO75" s="21">
        <f t="shared" si="554"/>
        <v>2985300</v>
      </c>
      <c r="BP75" s="21">
        <f t="shared" si="555"/>
        <v>0</v>
      </c>
      <c r="BQ75" s="201">
        <f t="shared" si="556"/>
        <v>0</v>
      </c>
      <c r="BR75" s="21">
        <f t="shared" si="626"/>
        <v>2985300</v>
      </c>
      <c r="BS75" s="21">
        <f t="shared" si="626"/>
        <v>0</v>
      </c>
      <c r="BT75" s="21">
        <f t="shared" si="626"/>
        <v>2985300</v>
      </c>
      <c r="BU75" s="21">
        <f t="shared" si="626"/>
        <v>0</v>
      </c>
      <c r="BV75" s="21">
        <f t="shared" si="627"/>
        <v>0</v>
      </c>
      <c r="BW75" s="21">
        <f t="shared" si="627"/>
        <v>0</v>
      </c>
      <c r="BX75" s="21">
        <f t="shared" si="627"/>
        <v>0</v>
      </c>
      <c r="BY75" s="21">
        <f t="shared" si="627"/>
        <v>0</v>
      </c>
      <c r="BZ75" s="21">
        <f t="shared" si="558"/>
        <v>2985300</v>
      </c>
      <c r="CA75" s="62">
        <f t="shared" si="347"/>
        <v>0</v>
      </c>
      <c r="CB75" s="62">
        <f t="shared" si="348"/>
        <v>2985300</v>
      </c>
      <c r="CC75" s="62">
        <f t="shared" si="349"/>
        <v>0</v>
      </c>
      <c r="CD75" s="21">
        <f t="shared" si="628"/>
        <v>0</v>
      </c>
      <c r="CE75" s="21">
        <f t="shared" si="628"/>
        <v>0</v>
      </c>
      <c r="CF75" s="21">
        <f t="shared" si="628"/>
        <v>0</v>
      </c>
      <c r="CG75" s="21">
        <f t="shared" si="628"/>
        <v>0</v>
      </c>
      <c r="CH75" s="21">
        <f t="shared" si="560"/>
        <v>2985300</v>
      </c>
      <c r="CI75" s="62">
        <f t="shared" si="561"/>
        <v>0</v>
      </c>
      <c r="CJ75" s="62">
        <f t="shared" si="562"/>
        <v>2985300</v>
      </c>
      <c r="CK75" s="62">
        <f t="shared" si="563"/>
        <v>0</v>
      </c>
      <c r="CL75" s="194"/>
      <c r="CM75" s="62"/>
      <c r="CN75" s="62"/>
      <c r="CO75" s="62"/>
      <c r="CP75" s="62"/>
      <c r="CQ75" s="94">
        <f t="shared" si="564"/>
        <v>0</v>
      </c>
      <c r="CR75" s="94"/>
      <c r="CS75" s="58">
        <f t="shared" si="629"/>
        <v>2921000</v>
      </c>
      <c r="CT75" s="58">
        <f t="shared" si="629"/>
        <v>0</v>
      </c>
      <c r="CU75" s="58">
        <f t="shared" si="629"/>
        <v>2921000</v>
      </c>
      <c r="CV75" s="58">
        <f t="shared" si="629"/>
        <v>0</v>
      </c>
      <c r="CW75" s="58">
        <f t="shared" si="629"/>
        <v>0</v>
      </c>
      <c r="CX75" s="62">
        <f t="shared" si="629"/>
        <v>0</v>
      </c>
      <c r="CY75" s="62">
        <f t="shared" si="629"/>
        <v>0</v>
      </c>
      <c r="CZ75" s="58">
        <f t="shared" si="629"/>
        <v>0</v>
      </c>
      <c r="DA75" s="58">
        <f t="shared" si="629"/>
        <v>2921000</v>
      </c>
      <c r="DB75" s="62">
        <f t="shared" si="629"/>
        <v>0</v>
      </c>
      <c r="DC75" s="62">
        <f t="shared" si="629"/>
        <v>2921000</v>
      </c>
      <c r="DD75" s="62">
        <f t="shared" si="629"/>
        <v>0</v>
      </c>
      <c r="DE75" s="58">
        <f t="shared" si="629"/>
        <v>0</v>
      </c>
      <c r="DF75" s="62">
        <f t="shared" si="629"/>
        <v>0</v>
      </c>
      <c r="DG75" s="62">
        <f t="shared" si="629"/>
        <v>0</v>
      </c>
      <c r="DH75" s="58">
        <f t="shared" si="629"/>
        <v>0</v>
      </c>
      <c r="DI75" s="58">
        <f t="shared" si="629"/>
        <v>2921000</v>
      </c>
      <c r="DJ75" s="62">
        <f t="shared" si="629"/>
        <v>0</v>
      </c>
      <c r="DK75" s="62">
        <f t="shared" si="629"/>
        <v>2921000</v>
      </c>
      <c r="DL75" s="62">
        <f t="shared" si="629"/>
        <v>0</v>
      </c>
      <c r="DM75" s="58">
        <f t="shared" si="629"/>
        <v>0</v>
      </c>
      <c r="DN75" s="62">
        <f t="shared" si="629"/>
        <v>0</v>
      </c>
      <c r="DO75" s="62">
        <f t="shared" si="629"/>
        <v>0</v>
      </c>
      <c r="DP75" s="58">
        <f t="shared" si="629"/>
        <v>0</v>
      </c>
      <c r="DQ75" s="58">
        <f t="shared" si="629"/>
        <v>2921000</v>
      </c>
      <c r="DR75" s="62">
        <f t="shared" si="629"/>
        <v>0</v>
      </c>
      <c r="DS75" s="62">
        <f t="shared" si="629"/>
        <v>2921000</v>
      </c>
      <c r="DT75" s="62">
        <f t="shared" si="629"/>
        <v>0</v>
      </c>
    </row>
    <row r="76" spans="1:124" ht="32.25" customHeight="1" x14ac:dyDescent="0.25">
      <c r="A76" s="87" t="s">
        <v>84</v>
      </c>
      <c r="B76" s="156"/>
      <c r="C76" s="156"/>
      <c r="D76" s="156"/>
      <c r="E76" s="4">
        <v>851</v>
      </c>
      <c r="F76" s="3" t="s">
        <v>11</v>
      </c>
      <c r="G76" s="3" t="s">
        <v>33</v>
      </c>
      <c r="H76" s="176" t="s">
        <v>413</v>
      </c>
      <c r="I76" s="3">
        <v>610</v>
      </c>
      <c r="J76" s="21">
        <v>3019900</v>
      </c>
      <c r="K76" s="21"/>
      <c r="L76" s="21">
        <f>J76</f>
        <v>3019900</v>
      </c>
      <c r="M76" s="21"/>
      <c r="N76" s="21">
        <v>2749400</v>
      </c>
      <c r="O76" s="21"/>
      <c r="P76" s="21">
        <f>N76</f>
        <v>2749400</v>
      </c>
      <c r="Q76" s="21"/>
      <c r="R76" s="21">
        <v>2749400</v>
      </c>
      <c r="S76" s="21"/>
      <c r="T76" s="21">
        <f>R76</f>
        <v>2749400</v>
      </c>
      <c r="U76" s="21"/>
      <c r="V76" s="21">
        <f t="shared" si="334"/>
        <v>34600</v>
      </c>
      <c r="W76" s="21">
        <f t="shared" si="335"/>
        <v>0</v>
      </c>
      <c r="X76" s="21">
        <f t="shared" si="336"/>
        <v>34600</v>
      </c>
      <c r="Y76" s="21"/>
      <c r="Z76" s="276">
        <f t="shared" si="374"/>
        <v>101.15901249455665</v>
      </c>
      <c r="AA76" s="21"/>
      <c r="AB76" s="21">
        <v>2985300</v>
      </c>
      <c r="AC76" s="21"/>
      <c r="AD76" s="21">
        <f>AB76</f>
        <v>2985300</v>
      </c>
      <c r="AE76" s="21"/>
      <c r="AF76" s="21"/>
      <c r="AG76" s="21"/>
      <c r="AH76" s="21">
        <f>AF76</f>
        <v>0</v>
      </c>
      <c r="AI76" s="21"/>
      <c r="AJ76" s="21">
        <f t="shared" si="545"/>
        <v>2985300</v>
      </c>
      <c r="AK76" s="21">
        <f t="shared" si="377"/>
        <v>0</v>
      </c>
      <c r="AL76" s="21">
        <f t="shared" si="378"/>
        <v>2985300</v>
      </c>
      <c r="AM76" s="21">
        <f t="shared" si="379"/>
        <v>0</v>
      </c>
      <c r="AN76" s="215"/>
      <c r="AO76" s="21"/>
      <c r="AP76" s="21">
        <f>AN76</f>
        <v>0</v>
      </c>
      <c r="AQ76" s="21"/>
      <c r="AR76" s="21">
        <f t="shared" si="546"/>
        <v>2985300</v>
      </c>
      <c r="AS76" s="21">
        <f t="shared" si="547"/>
        <v>0</v>
      </c>
      <c r="AT76" s="21">
        <f t="shared" si="548"/>
        <v>2985300</v>
      </c>
      <c r="AU76" s="21">
        <f t="shared" si="549"/>
        <v>0</v>
      </c>
      <c r="AV76" s="195">
        <f t="shared" si="550"/>
        <v>0</v>
      </c>
      <c r="AW76" s="21">
        <v>2985300</v>
      </c>
      <c r="AX76" s="21"/>
      <c r="AY76" s="21">
        <f>AW76</f>
        <v>2985300</v>
      </c>
      <c r="AZ76" s="21"/>
      <c r="BA76" s="21"/>
      <c r="BB76" s="21"/>
      <c r="BC76" s="21">
        <f>BA76</f>
        <v>0</v>
      </c>
      <c r="BD76" s="21"/>
      <c r="BE76" s="21">
        <f t="shared" si="551"/>
        <v>2985300</v>
      </c>
      <c r="BF76" s="21">
        <f t="shared" si="341"/>
        <v>0</v>
      </c>
      <c r="BG76" s="21">
        <f t="shared" si="342"/>
        <v>2985300</v>
      </c>
      <c r="BH76" s="21">
        <f t="shared" si="343"/>
        <v>0</v>
      </c>
      <c r="BI76" s="21"/>
      <c r="BJ76" s="21"/>
      <c r="BK76" s="21">
        <f>BI76</f>
        <v>0</v>
      </c>
      <c r="BL76" s="21"/>
      <c r="BM76" s="21">
        <f t="shared" si="552"/>
        <v>2985300</v>
      </c>
      <c r="BN76" s="21">
        <f t="shared" si="553"/>
        <v>0</v>
      </c>
      <c r="BO76" s="21">
        <f t="shared" si="554"/>
        <v>2985300</v>
      </c>
      <c r="BP76" s="21">
        <f t="shared" si="555"/>
        <v>0</v>
      </c>
      <c r="BQ76" s="201">
        <f t="shared" si="556"/>
        <v>0</v>
      </c>
      <c r="BR76" s="21">
        <v>2985300</v>
      </c>
      <c r="BS76" s="21"/>
      <c r="BT76" s="21">
        <f>BR76</f>
        <v>2985300</v>
      </c>
      <c r="BU76" s="21"/>
      <c r="BV76" s="21"/>
      <c r="BW76" s="21"/>
      <c r="BX76" s="21">
        <f>BV76</f>
        <v>0</v>
      </c>
      <c r="BY76" s="21"/>
      <c r="BZ76" s="21">
        <f t="shared" si="558"/>
        <v>2985300</v>
      </c>
      <c r="CA76" s="62">
        <f t="shared" si="347"/>
        <v>0</v>
      </c>
      <c r="CB76" s="62">
        <f t="shared" si="348"/>
        <v>2985300</v>
      </c>
      <c r="CC76" s="62">
        <f t="shared" si="349"/>
        <v>0</v>
      </c>
      <c r="CD76" s="21"/>
      <c r="CE76" s="21"/>
      <c r="CF76" s="21">
        <f>CD76</f>
        <v>0</v>
      </c>
      <c r="CG76" s="21"/>
      <c r="CH76" s="21">
        <f t="shared" si="560"/>
        <v>2985300</v>
      </c>
      <c r="CI76" s="62">
        <f t="shared" si="561"/>
        <v>0</v>
      </c>
      <c r="CJ76" s="62">
        <f t="shared" si="562"/>
        <v>2985300</v>
      </c>
      <c r="CK76" s="62">
        <f t="shared" si="563"/>
        <v>0</v>
      </c>
      <c r="CL76" s="194"/>
      <c r="CM76" s="62"/>
      <c r="CN76" s="62"/>
      <c r="CO76" s="62"/>
      <c r="CP76" s="62"/>
      <c r="CQ76" s="94">
        <f t="shared" si="564"/>
        <v>0</v>
      </c>
      <c r="CR76" s="94"/>
      <c r="CS76" s="58">
        <v>2921000</v>
      </c>
      <c r="CT76" s="58"/>
      <c r="CU76" s="58">
        <f>CS76</f>
        <v>2921000</v>
      </c>
      <c r="CV76" s="58"/>
      <c r="CW76" s="58"/>
      <c r="CX76" s="62"/>
      <c r="CY76" s="62">
        <f>CW76</f>
        <v>0</v>
      </c>
      <c r="CZ76" s="58"/>
      <c r="DA76" s="58">
        <f>CS76+CW76</f>
        <v>2921000</v>
      </c>
      <c r="DB76" s="62">
        <f t="shared" ref="DB76" si="630">CT76+CX76</f>
        <v>0</v>
      </c>
      <c r="DC76" s="62">
        <f t="shared" ref="DC76" si="631">CU76+CY76</f>
        <v>2921000</v>
      </c>
      <c r="DD76" s="62">
        <f t="shared" ref="DD76" si="632">CV76+CZ76</f>
        <v>0</v>
      </c>
      <c r="DE76" s="58"/>
      <c r="DF76" s="62"/>
      <c r="DG76" s="62">
        <f>DE76</f>
        <v>0</v>
      </c>
      <c r="DH76" s="58"/>
      <c r="DI76" s="58">
        <f t="shared" ref="DI76" si="633">DA76+DE76</f>
        <v>2921000</v>
      </c>
      <c r="DJ76" s="62">
        <f t="shared" ref="DJ76" si="634">DB76+DF76</f>
        <v>0</v>
      </c>
      <c r="DK76" s="62">
        <f t="shared" ref="DK76" si="635">DC76+DG76</f>
        <v>2921000</v>
      </c>
      <c r="DL76" s="62">
        <f t="shared" ref="DL76" si="636">DD76+DH76</f>
        <v>0</v>
      </c>
      <c r="DM76" s="58"/>
      <c r="DN76" s="62"/>
      <c r="DO76" s="62">
        <f>DM76</f>
        <v>0</v>
      </c>
      <c r="DP76" s="58"/>
      <c r="DQ76" s="58">
        <f t="shared" ref="DQ76" si="637">DI76+DM76</f>
        <v>2921000</v>
      </c>
      <c r="DR76" s="62">
        <f t="shared" ref="DR76" si="638">DJ76+DN76</f>
        <v>0</v>
      </c>
      <c r="DS76" s="62">
        <f t="shared" ref="DS76" si="639">DK76+DO76</f>
        <v>2921000</v>
      </c>
      <c r="DT76" s="62">
        <f t="shared" ref="DT76" si="640">DL76+DP76</f>
        <v>0</v>
      </c>
    </row>
    <row r="77" spans="1:124" ht="32.25" customHeight="1" x14ac:dyDescent="0.25">
      <c r="A77" s="87" t="s">
        <v>370</v>
      </c>
      <c r="B77" s="156"/>
      <c r="C77" s="156"/>
      <c r="D77" s="156"/>
      <c r="E77" s="4">
        <v>851</v>
      </c>
      <c r="F77" s="4" t="s">
        <v>11</v>
      </c>
      <c r="G77" s="4" t="s">
        <v>33</v>
      </c>
      <c r="H77" s="176" t="s">
        <v>414</v>
      </c>
      <c r="I77" s="3"/>
      <c r="J77" s="21">
        <f t="shared" ref="J77:Y78" si="641">J78</f>
        <v>0</v>
      </c>
      <c r="K77" s="21">
        <f t="shared" si="641"/>
        <v>0</v>
      </c>
      <c r="L77" s="21">
        <f t="shared" si="641"/>
        <v>0</v>
      </c>
      <c r="M77" s="21">
        <f t="shared" si="641"/>
        <v>0</v>
      </c>
      <c r="N77" s="21">
        <f t="shared" si="641"/>
        <v>0</v>
      </c>
      <c r="O77" s="21">
        <f t="shared" si="641"/>
        <v>0</v>
      </c>
      <c r="P77" s="21">
        <f t="shared" si="641"/>
        <v>0</v>
      </c>
      <c r="Q77" s="21">
        <f t="shared" si="641"/>
        <v>0</v>
      </c>
      <c r="R77" s="21">
        <f t="shared" si="641"/>
        <v>0</v>
      </c>
      <c r="S77" s="21">
        <f t="shared" si="641"/>
        <v>0</v>
      </c>
      <c r="T77" s="21">
        <f t="shared" si="641"/>
        <v>0</v>
      </c>
      <c r="U77" s="21">
        <f t="shared" si="641"/>
        <v>0</v>
      </c>
      <c r="V77" s="21">
        <f t="shared" si="334"/>
        <v>0</v>
      </c>
      <c r="W77" s="21">
        <f t="shared" si="335"/>
        <v>0</v>
      </c>
      <c r="X77" s="21">
        <f t="shared" si="336"/>
        <v>0</v>
      </c>
      <c r="Y77" s="21">
        <f t="shared" si="641"/>
        <v>0</v>
      </c>
      <c r="Z77" s="278" t="e">
        <f t="shared" si="374"/>
        <v>#DIV/0!</v>
      </c>
      <c r="AA77" s="21">
        <f>AA78</f>
        <v>0</v>
      </c>
      <c r="AB77" s="21">
        <f>AB78</f>
        <v>0</v>
      </c>
      <c r="AC77" s="21">
        <f t="shared" ref="AC77:BW78" si="642">AC78</f>
        <v>0</v>
      </c>
      <c r="AD77" s="21">
        <f t="shared" si="642"/>
        <v>0</v>
      </c>
      <c r="AE77" s="21">
        <f t="shared" si="642"/>
        <v>0</v>
      </c>
      <c r="AF77" s="21">
        <f>AF78</f>
        <v>42856</v>
      </c>
      <c r="AG77" s="21">
        <f t="shared" si="642"/>
        <v>0</v>
      </c>
      <c r="AH77" s="21">
        <f t="shared" si="642"/>
        <v>42856</v>
      </c>
      <c r="AI77" s="21">
        <f t="shared" si="642"/>
        <v>0</v>
      </c>
      <c r="AJ77" s="21">
        <f t="shared" ref="AJ77:AM79" si="643">AB77+AF77</f>
        <v>42856</v>
      </c>
      <c r="AK77" s="21">
        <f t="shared" si="643"/>
        <v>0</v>
      </c>
      <c r="AL77" s="21">
        <f t="shared" si="643"/>
        <v>42856</v>
      </c>
      <c r="AM77" s="21">
        <f t="shared" si="643"/>
        <v>0</v>
      </c>
      <c r="AN77" s="215">
        <f>AN78</f>
        <v>0</v>
      </c>
      <c r="AO77" s="21">
        <f t="shared" si="642"/>
        <v>0</v>
      </c>
      <c r="AP77" s="21">
        <f t="shared" si="642"/>
        <v>0</v>
      </c>
      <c r="AQ77" s="21">
        <f t="shared" si="642"/>
        <v>0</v>
      </c>
      <c r="AR77" s="21">
        <f t="shared" si="546"/>
        <v>42856</v>
      </c>
      <c r="AS77" s="21">
        <f t="shared" si="547"/>
        <v>0</v>
      </c>
      <c r="AT77" s="21">
        <f t="shared" si="548"/>
        <v>42856</v>
      </c>
      <c r="AU77" s="21">
        <f t="shared" si="549"/>
        <v>0</v>
      </c>
      <c r="AV77" s="195">
        <f t="shared" si="550"/>
        <v>0</v>
      </c>
      <c r="AW77" s="21">
        <f>AW78</f>
        <v>0</v>
      </c>
      <c r="AX77" s="21">
        <f t="shared" si="642"/>
        <v>0</v>
      </c>
      <c r="AY77" s="21">
        <f t="shared" si="642"/>
        <v>0</v>
      </c>
      <c r="AZ77" s="21">
        <f t="shared" si="642"/>
        <v>0</v>
      </c>
      <c r="BA77" s="21"/>
      <c r="BB77" s="21">
        <f t="shared" si="642"/>
        <v>0</v>
      </c>
      <c r="BC77" s="21">
        <f t="shared" si="642"/>
        <v>0</v>
      </c>
      <c r="BD77" s="21">
        <f t="shared" si="642"/>
        <v>0</v>
      </c>
      <c r="BE77" s="21">
        <f t="shared" ref="BE77:BH79" si="644">AW77+BA77</f>
        <v>0</v>
      </c>
      <c r="BF77" s="21">
        <f t="shared" si="644"/>
        <v>0</v>
      </c>
      <c r="BG77" s="21">
        <f t="shared" si="644"/>
        <v>0</v>
      </c>
      <c r="BH77" s="21">
        <f t="shared" si="644"/>
        <v>0</v>
      </c>
      <c r="BI77" s="21"/>
      <c r="BJ77" s="21">
        <f t="shared" si="642"/>
        <v>0</v>
      </c>
      <c r="BK77" s="21">
        <f t="shared" si="642"/>
        <v>0</v>
      </c>
      <c r="BL77" s="21">
        <f t="shared" si="642"/>
        <v>0</v>
      </c>
      <c r="BM77" s="21">
        <f t="shared" si="552"/>
        <v>0</v>
      </c>
      <c r="BN77" s="21">
        <f t="shared" si="553"/>
        <v>0</v>
      </c>
      <c r="BO77" s="21">
        <f t="shared" si="554"/>
        <v>0</v>
      </c>
      <c r="BP77" s="21">
        <f t="shared" si="555"/>
        <v>0</v>
      </c>
      <c r="BQ77" s="201">
        <f t="shared" si="556"/>
        <v>0</v>
      </c>
      <c r="BR77" s="21">
        <f>BR78</f>
        <v>0</v>
      </c>
      <c r="BS77" s="21">
        <f t="shared" si="642"/>
        <v>0</v>
      </c>
      <c r="BT77" s="21">
        <f t="shared" si="642"/>
        <v>0</v>
      </c>
      <c r="BU77" s="21">
        <f t="shared" si="642"/>
        <v>0</v>
      </c>
      <c r="BV77" s="21"/>
      <c r="BW77" s="21">
        <f t="shared" si="642"/>
        <v>0</v>
      </c>
      <c r="BX77" s="21">
        <f t="shared" ref="BW77:BY78" si="645">BX78</f>
        <v>0</v>
      </c>
      <c r="BY77" s="21">
        <f t="shared" si="645"/>
        <v>0</v>
      </c>
      <c r="BZ77" s="21">
        <f t="shared" ref="BZ77:CC79" si="646">BR77+BV77</f>
        <v>0</v>
      </c>
      <c r="CA77" s="62">
        <f t="shared" si="646"/>
        <v>0</v>
      </c>
      <c r="CB77" s="62">
        <f t="shared" si="646"/>
        <v>0</v>
      </c>
      <c r="CC77" s="62">
        <f t="shared" si="646"/>
        <v>0</v>
      </c>
      <c r="CD77" s="21"/>
      <c r="CE77" s="21">
        <f t="shared" ref="CE77:CG78" si="647">CE78</f>
        <v>0</v>
      </c>
      <c r="CF77" s="21">
        <f t="shared" si="647"/>
        <v>0</v>
      </c>
      <c r="CG77" s="21">
        <f t="shared" si="647"/>
        <v>0</v>
      </c>
      <c r="CH77" s="21">
        <f t="shared" si="560"/>
        <v>0</v>
      </c>
      <c r="CI77" s="62">
        <f t="shared" si="561"/>
        <v>0</v>
      </c>
      <c r="CJ77" s="62">
        <f t="shared" si="562"/>
        <v>0</v>
      </c>
      <c r="CK77" s="62">
        <f t="shared" si="563"/>
        <v>0</v>
      </c>
      <c r="CL77" s="194"/>
      <c r="CM77" s="62"/>
      <c r="CN77" s="62"/>
      <c r="CO77" s="62"/>
      <c r="CP77" s="62"/>
      <c r="CQ77" s="94">
        <f t="shared" si="564"/>
        <v>0</v>
      </c>
      <c r="CR77" s="94"/>
      <c r="CS77" s="58"/>
      <c r="CT77" s="58"/>
      <c r="CU77" s="58"/>
      <c r="CV77" s="58"/>
      <c r="CW77" s="58"/>
      <c r="CX77" s="62"/>
      <c r="CY77" s="62"/>
      <c r="CZ77" s="58"/>
      <c r="DA77" s="58"/>
      <c r="DB77" s="62"/>
      <c r="DC77" s="62"/>
      <c r="DD77" s="62"/>
      <c r="DE77" s="58">
        <f>DE78</f>
        <v>169620</v>
      </c>
      <c r="DF77" s="58">
        <f t="shared" ref="DF77:DT78" si="648">DF78</f>
        <v>169620</v>
      </c>
      <c r="DG77" s="58">
        <f t="shared" si="648"/>
        <v>0</v>
      </c>
      <c r="DH77" s="58">
        <f t="shared" si="648"/>
        <v>0</v>
      </c>
      <c r="DI77" s="58">
        <f t="shared" si="648"/>
        <v>169620</v>
      </c>
      <c r="DJ77" s="58">
        <f t="shared" si="648"/>
        <v>169620</v>
      </c>
      <c r="DK77" s="58">
        <f t="shared" si="648"/>
        <v>0</v>
      </c>
      <c r="DL77" s="58">
        <f t="shared" si="648"/>
        <v>0</v>
      </c>
      <c r="DM77" s="58">
        <f>DM78</f>
        <v>0</v>
      </c>
      <c r="DN77" s="58">
        <f t="shared" si="648"/>
        <v>0</v>
      </c>
      <c r="DO77" s="58">
        <f t="shared" si="648"/>
        <v>0</v>
      </c>
      <c r="DP77" s="58">
        <f t="shared" si="648"/>
        <v>0</v>
      </c>
      <c r="DQ77" s="58">
        <f t="shared" si="648"/>
        <v>169620</v>
      </c>
      <c r="DR77" s="58">
        <f t="shared" si="648"/>
        <v>169620</v>
      </c>
      <c r="DS77" s="58">
        <f t="shared" si="648"/>
        <v>0</v>
      </c>
      <c r="DT77" s="58">
        <f t="shared" si="648"/>
        <v>0</v>
      </c>
    </row>
    <row r="78" spans="1:124" ht="32.25" customHeight="1" x14ac:dyDescent="0.25">
      <c r="A78" s="87" t="s">
        <v>41</v>
      </c>
      <c r="B78" s="156"/>
      <c r="C78" s="156"/>
      <c r="D78" s="156"/>
      <c r="E78" s="4">
        <v>851</v>
      </c>
      <c r="F78" s="3" t="s">
        <v>11</v>
      </c>
      <c r="G78" s="3" t="s">
        <v>33</v>
      </c>
      <c r="H78" s="176" t="s">
        <v>414</v>
      </c>
      <c r="I78" s="3" t="s">
        <v>83</v>
      </c>
      <c r="J78" s="21">
        <f t="shared" si="641"/>
        <v>0</v>
      </c>
      <c r="K78" s="21">
        <f t="shared" si="641"/>
        <v>0</v>
      </c>
      <c r="L78" s="21">
        <f t="shared" si="641"/>
        <v>0</v>
      </c>
      <c r="M78" s="21">
        <f t="shared" si="641"/>
        <v>0</v>
      </c>
      <c r="N78" s="21">
        <f t="shared" si="641"/>
        <v>0</v>
      </c>
      <c r="O78" s="21">
        <f t="shared" si="641"/>
        <v>0</v>
      </c>
      <c r="P78" s="21">
        <f t="shared" si="641"/>
        <v>0</v>
      </c>
      <c r="Q78" s="21">
        <f t="shared" si="641"/>
        <v>0</v>
      </c>
      <c r="R78" s="21">
        <f t="shared" si="641"/>
        <v>0</v>
      </c>
      <c r="S78" s="21">
        <f t="shared" si="641"/>
        <v>0</v>
      </c>
      <c r="T78" s="21">
        <f t="shared" si="641"/>
        <v>0</v>
      </c>
      <c r="U78" s="21">
        <f t="shared" si="641"/>
        <v>0</v>
      </c>
      <c r="V78" s="21">
        <f t="shared" si="334"/>
        <v>0</v>
      </c>
      <c r="W78" s="21">
        <f t="shared" si="335"/>
        <v>0</v>
      </c>
      <c r="X78" s="21">
        <f t="shared" si="336"/>
        <v>0</v>
      </c>
      <c r="Y78" s="21">
        <f t="shared" si="641"/>
        <v>0</v>
      </c>
      <c r="Z78" s="276" t="e">
        <f t="shared" si="374"/>
        <v>#DIV/0!</v>
      </c>
      <c r="AA78" s="21">
        <f>AA79</f>
        <v>0</v>
      </c>
      <c r="AB78" s="21">
        <f>AB79</f>
        <v>0</v>
      </c>
      <c r="AC78" s="21">
        <f t="shared" si="642"/>
        <v>0</v>
      </c>
      <c r="AD78" s="21">
        <f t="shared" si="642"/>
        <v>0</v>
      </c>
      <c r="AE78" s="21">
        <f t="shared" si="642"/>
        <v>0</v>
      </c>
      <c r="AF78" s="21">
        <f>AF79</f>
        <v>42856</v>
      </c>
      <c r="AG78" s="21">
        <f t="shared" si="642"/>
        <v>0</v>
      </c>
      <c r="AH78" s="21">
        <f t="shared" si="642"/>
        <v>42856</v>
      </c>
      <c r="AI78" s="21">
        <f t="shared" si="642"/>
        <v>0</v>
      </c>
      <c r="AJ78" s="21">
        <f t="shared" si="643"/>
        <v>42856</v>
      </c>
      <c r="AK78" s="21">
        <f t="shared" si="643"/>
        <v>0</v>
      </c>
      <c r="AL78" s="21">
        <f t="shared" si="643"/>
        <v>42856</v>
      </c>
      <c r="AM78" s="21">
        <f t="shared" si="643"/>
        <v>0</v>
      </c>
      <c r="AN78" s="215">
        <f>AN79</f>
        <v>0</v>
      </c>
      <c r="AO78" s="21">
        <f t="shared" si="642"/>
        <v>0</v>
      </c>
      <c r="AP78" s="21">
        <f t="shared" si="642"/>
        <v>0</v>
      </c>
      <c r="AQ78" s="21">
        <f t="shared" si="642"/>
        <v>0</v>
      </c>
      <c r="AR78" s="21">
        <f t="shared" si="546"/>
        <v>42856</v>
      </c>
      <c r="AS78" s="21">
        <f t="shared" si="547"/>
        <v>0</v>
      </c>
      <c r="AT78" s="21">
        <f t="shared" si="548"/>
        <v>42856</v>
      </c>
      <c r="AU78" s="21">
        <f t="shared" si="549"/>
        <v>0</v>
      </c>
      <c r="AV78" s="195">
        <f t="shared" si="550"/>
        <v>0</v>
      </c>
      <c r="AW78" s="21">
        <f>AW79</f>
        <v>0</v>
      </c>
      <c r="AX78" s="21">
        <f t="shared" si="642"/>
        <v>0</v>
      </c>
      <c r="AY78" s="21">
        <f t="shared" si="642"/>
        <v>0</v>
      </c>
      <c r="AZ78" s="21">
        <f t="shared" si="642"/>
        <v>0</v>
      </c>
      <c r="BA78" s="21"/>
      <c r="BB78" s="21">
        <f t="shared" si="642"/>
        <v>0</v>
      </c>
      <c r="BC78" s="21">
        <f t="shared" si="642"/>
        <v>0</v>
      </c>
      <c r="BD78" s="21">
        <f t="shared" si="642"/>
        <v>0</v>
      </c>
      <c r="BE78" s="21">
        <f t="shared" si="644"/>
        <v>0</v>
      </c>
      <c r="BF78" s="21">
        <f t="shared" si="644"/>
        <v>0</v>
      </c>
      <c r="BG78" s="21">
        <f t="shared" si="644"/>
        <v>0</v>
      </c>
      <c r="BH78" s="21">
        <f t="shared" si="644"/>
        <v>0</v>
      </c>
      <c r="BI78" s="21"/>
      <c r="BJ78" s="21">
        <f t="shared" si="642"/>
        <v>0</v>
      </c>
      <c r="BK78" s="21">
        <f t="shared" si="642"/>
        <v>0</v>
      </c>
      <c r="BL78" s="21">
        <f t="shared" si="642"/>
        <v>0</v>
      </c>
      <c r="BM78" s="21">
        <f t="shared" si="552"/>
        <v>0</v>
      </c>
      <c r="BN78" s="21">
        <f t="shared" si="553"/>
        <v>0</v>
      </c>
      <c r="BO78" s="21">
        <f t="shared" si="554"/>
        <v>0</v>
      </c>
      <c r="BP78" s="21">
        <f t="shared" si="555"/>
        <v>0</v>
      </c>
      <c r="BQ78" s="201">
        <f t="shared" si="556"/>
        <v>0</v>
      </c>
      <c r="BR78" s="21">
        <f>BR79</f>
        <v>0</v>
      </c>
      <c r="BS78" s="21">
        <f t="shared" si="642"/>
        <v>0</v>
      </c>
      <c r="BT78" s="21">
        <f t="shared" si="642"/>
        <v>0</v>
      </c>
      <c r="BU78" s="21">
        <f t="shared" si="642"/>
        <v>0</v>
      </c>
      <c r="BV78" s="21"/>
      <c r="BW78" s="21">
        <f t="shared" si="645"/>
        <v>0</v>
      </c>
      <c r="BX78" s="21">
        <f t="shared" si="645"/>
        <v>0</v>
      </c>
      <c r="BY78" s="21">
        <f t="shared" si="645"/>
        <v>0</v>
      </c>
      <c r="BZ78" s="21">
        <f t="shared" si="646"/>
        <v>0</v>
      </c>
      <c r="CA78" s="62">
        <f t="shared" si="646"/>
        <v>0</v>
      </c>
      <c r="CB78" s="62">
        <f t="shared" si="646"/>
        <v>0</v>
      </c>
      <c r="CC78" s="62">
        <f t="shared" si="646"/>
        <v>0</v>
      </c>
      <c r="CD78" s="21"/>
      <c r="CE78" s="21">
        <f t="shared" si="647"/>
        <v>0</v>
      </c>
      <c r="CF78" s="21">
        <f t="shared" si="647"/>
        <v>0</v>
      </c>
      <c r="CG78" s="21">
        <f t="shared" si="647"/>
        <v>0</v>
      </c>
      <c r="CH78" s="21">
        <f t="shared" si="560"/>
        <v>0</v>
      </c>
      <c r="CI78" s="62">
        <f t="shared" si="561"/>
        <v>0</v>
      </c>
      <c r="CJ78" s="62">
        <f t="shared" si="562"/>
        <v>0</v>
      </c>
      <c r="CK78" s="62">
        <f t="shared" si="563"/>
        <v>0</v>
      </c>
      <c r="CL78" s="194"/>
      <c r="CM78" s="62"/>
      <c r="CN78" s="62"/>
      <c r="CO78" s="62"/>
      <c r="CP78" s="62"/>
      <c r="CQ78" s="94">
        <f t="shared" si="564"/>
        <v>0</v>
      </c>
      <c r="CR78" s="94"/>
      <c r="CS78" s="58"/>
      <c r="CT78" s="58"/>
      <c r="CU78" s="58"/>
      <c r="CV78" s="58"/>
      <c r="CW78" s="58"/>
      <c r="CX78" s="62"/>
      <c r="CY78" s="62"/>
      <c r="CZ78" s="58"/>
      <c r="DA78" s="58"/>
      <c r="DB78" s="62"/>
      <c r="DC78" s="62"/>
      <c r="DD78" s="62"/>
      <c r="DE78" s="58">
        <f>DE79</f>
        <v>169620</v>
      </c>
      <c r="DF78" s="58">
        <f t="shared" si="648"/>
        <v>169620</v>
      </c>
      <c r="DG78" s="58">
        <f t="shared" si="648"/>
        <v>0</v>
      </c>
      <c r="DH78" s="58">
        <f t="shared" si="648"/>
        <v>0</v>
      </c>
      <c r="DI78" s="58">
        <f t="shared" si="648"/>
        <v>169620</v>
      </c>
      <c r="DJ78" s="58">
        <f t="shared" si="648"/>
        <v>169620</v>
      </c>
      <c r="DK78" s="58">
        <f t="shared" si="648"/>
        <v>0</v>
      </c>
      <c r="DL78" s="58">
        <f t="shared" si="648"/>
        <v>0</v>
      </c>
      <c r="DM78" s="58">
        <f>DM79</f>
        <v>0</v>
      </c>
      <c r="DN78" s="58">
        <f t="shared" si="648"/>
        <v>0</v>
      </c>
      <c r="DO78" s="58">
        <f t="shared" si="648"/>
        <v>0</v>
      </c>
      <c r="DP78" s="58">
        <f t="shared" si="648"/>
        <v>0</v>
      </c>
      <c r="DQ78" s="58">
        <f t="shared" si="648"/>
        <v>169620</v>
      </c>
      <c r="DR78" s="58">
        <f t="shared" si="648"/>
        <v>169620</v>
      </c>
      <c r="DS78" s="58">
        <f t="shared" si="648"/>
        <v>0</v>
      </c>
      <c r="DT78" s="58">
        <f t="shared" si="648"/>
        <v>0</v>
      </c>
    </row>
    <row r="79" spans="1:124" ht="32.25" customHeight="1" x14ac:dyDescent="0.25">
      <c r="A79" s="87" t="s">
        <v>84</v>
      </c>
      <c r="B79" s="156"/>
      <c r="C79" s="156"/>
      <c r="D79" s="156"/>
      <c r="E79" s="4">
        <v>851</v>
      </c>
      <c r="F79" s="3" t="s">
        <v>11</v>
      </c>
      <c r="G79" s="3" t="s">
        <v>33</v>
      </c>
      <c r="H79" s="176" t="s">
        <v>414</v>
      </c>
      <c r="I79" s="3" t="s">
        <v>85</v>
      </c>
      <c r="J79" s="21"/>
      <c r="K79" s="21"/>
      <c r="L79" s="21"/>
      <c r="M79" s="21"/>
      <c r="N79" s="21"/>
      <c r="O79" s="21"/>
      <c r="P79" s="21"/>
      <c r="Q79" s="21"/>
      <c r="R79" s="21"/>
      <c r="S79" s="21"/>
      <c r="T79" s="21"/>
      <c r="U79" s="21"/>
      <c r="V79" s="21">
        <f t="shared" si="334"/>
        <v>0</v>
      </c>
      <c r="W79" s="21">
        <f t="shared" si="335"/>
        <v>0</v>
      </c>
      <c r="X79" s="21">
        <f t="shared" si="336"/>
        <v>0</v>
      </c>
      <c r="Y79" s="21"/>
      <c r="Z79" s="276" t="e">
        <f t="shared" si="374"/>
        <v>#DIV/0!</v>
      </c>
      <c r="AA79" s="21"/>
      <c r="AB79" s="21"/>
      <c r="AC79" s="21">
        <f>AB79</f>
        <v>0</v>
      </c>
      <c r="AD79" s="21"/>
      <c r="AE79" s="21"/>
      <c r="AF79" s="21">
        <v>42856</v>
      </c>
      <c r="AG79" s="21"/>
      <c r="AH79" s="21">
        <v>42856</v>
      </c>
      <c r="AI79" s="21"/>
      <c r="AJ79" s="21">
        <f t="shared" si="643"/>
        <v>42856</v>
      </c>
      <c r="AK79" s="21">
        <f t="shared" si="643"/>
        <v>0</v>
      </c>
      <c r="AL79" s="21">
        <f t="shared" si="643"/>
        <v>42856</v>
      </c>
      <c r="AM79" s="21">
        <f t="shared" si="643"/>
        <v>0</v>
      </c>
      <c r="AN79" s="215"/>
      <c r="AO79" s="21"/>
      <c r="AP79" s="21"/>
      <c r="AQ79" s="21"/>
      <c r="AR79" s="21">
        <f t="shared" si="546"/>
        <v>42856</v>
      </c>
      <c r="AS79" s="21">
        <f t="shared" si="547"/>
        <v>0</v>
      </c>
      <c r="AT79" s="21">
        <f t="shared" si="548"/>
        <v>42856</v>
      </c>
      <c r="AU79" s="21">
        <f t="shared" si="549"/>
        <v>0</v>
      </c>
      <c r="AV79" s="195">
        <f t="shared" si="550"/>
        <v>0</v>
      </c>
      <c r="AW79" s="21"/>
      <c r="AX79" s="21">
        <f>AW79</f>
        <v>0</v>
      </c>
      <c r="AY79" s="21"/>
      <c r="AZ79" s="21"/>
      <c r="BA79" s="21"/>
      <c r="BB79" s="21">
        <f>BA79</f>
        <v>0</v>
      </c>
      <c r="BC79" s="21"/>
      <c r="BD79" s="21"/>
      <c r="BE79" s="21">
        <f t="shared" si="644"/>
        <v>0</v>
      </c>
      <c r="BF79" s="21">
        <f t="shared" si="644"/>
        <v>0</v>
      </c>
      <c r="BG79" s="21">
        <f t="shared" si="644"/>
        <v>0</v>
      </c>
      <c r="BH79" s="21">
        <f t="shared" si="644"/>
        <v>0</v>
      </c>
      <c r="BI79" s="21"/>
      <c r="BJ79" s="21">
        <f>BI79</f>
        <v>0</v>
      </c>
      <c r="BK79" s="21"/>
      <c r="BL79" s="21"/>
      <c r="BM79" s="21">
        <f t="shared" si="552"/>
        <v>0</v>
      </c>
      <c r="BN79" s="21">
        <f t="shared" si="553"/>
        <v>0</v>
      </c>
      <c r="BO79" s="21">
        <f t="shared" si="554"/>
        <v>0</v>
      </c>
      <c r="BP79" s="21">
        <f t="shared" si="555"/>
        <v>0</v>
      </c>
      <c r="BQ79" s="201">
        <f t="shared" si="556"/>
        <v>0</v>
      </c>
      <c r="BR79" s="21"/>
      <c r="BS79" s="21">
        <f>BR79</f>
        <v>0</v>
      </c>
      <c r="BT79" s="21"/>
      <c r="BU79" s="21"/>
      <c r="BV79" s="21"/>
      <c r="BW79" s="21">
        <f>BV79</f>
        <v>0</v>
      </c>
      <c r="BX79" s="21"/>
      <c r="BY79" s="21"/>
      <c r="BZ79" s="21">
        <f t="shared" si="646"/>
        <v>0</v>
      </c>
      <c r="CA79" s="62">
        <f t="shared" si="646"/>
        <v>0</v>
      </c>
      <c r="CB79" s="62">
        <f t="shared" si="646"/>
        <v>0</v>
      </c>
      <c r="CC79" s="62">
        <f t="shared" si="646"/>
        <v>0</v>
      </c>
      <c r="CD79" s="21"/>
      <c r="CE79" s="21">
        <f>CD79</f>
        <v>0</v>
      </c>
      <c r="CF79" s="21"/>
      <c r="CG79" s="21"/>
      <c r="CH79" s="21">
        <f t="shared" si="560"/>
        <v>0</v>
      </c>
      <c r="CI79" s="62">
        <f t="shared" si="561"/>
        <v>0</v>
      </c>
      <c r="CJ79" s="62">
        <f t="shared" si="562"/>
        <v>0</v>
      </c>
      <c r="CK79" s="62">
        <f t="shared" si="563"/>
        <v>0</v>
      </c>
      <c r="CL79" s="194"/>
      <c r="CM79" s="62"/>
      <c r="CN79" s="62"/>
      <c r="CO79" s="62"/>
      <c r="CP79" s="62"/>
      <c r="CQ79" s="94">
        <f t="shared" si="564"/>
        <v>0</v>
      </c>
      <c r="CR79" s="94"/>
      <c r="CS79" s="58"/>
      <c r="CT79" s="58"/>
      <c r="CU79" s="58"/>
      <c r="CV79" s="58"/>
      <c r="CW79" s="58"/>
      <c r="CX79" s="62"/>
      <c r="CY79" s="62"/>
      <c r="CZ79" s="58"/>
      <c r="DA79" s="58"/>
      <c r="DB79" s="62"/>
      <c r="DC79" s="62"/>
      <c r="DD79" s="62"/>
      <c r="DE79" s="58">
        <v>169620</v>
      </c>
      <c r="DF79" s="62">
        <f>DE79</f>
        <v>169620</v>
      </c>
      <c r="DG79" s="62"/>
      <c r="DH79" s="58"/>
      <c r="DI79" s="58">
        <f t="shared" ref="DI79" si="649">DA79+DE79</f>
        <v>169620</v>
      </c>
      <c r="DJ79" s="62">
        <f t="shared" ref="DJ79" si="650">DB79+DF79</f>
        <v>169620</v>
      </c>
      <c r="DK79" s="62">
        <f t="shared" ref="DK79" si="651">DC79+DG79</f>
        <v>0</v>
      </c>
      <c r="DL79" s="62">
        <f t="shared" ref="DL79" si="652">DD79+DH79</f>
        <v>0</v>
      </c>
      <c r="DM79" s="58"/>
      <c r="DN79" s="62">
        <f>DM79</f>
        <v>0</v>
      </c>
      <c r="DO79" s="62"/>
      <c r="DP79" s="58"/>
      <c r="DQ79" s="58">
        <f t="shared" ref="DQ79" si="653">DI79+DM79</f>
        <v>169620</v>
      </c>
      <c r="DR79" s="62">
        <f t="shared" ref="DR79" si="654">DJ79+DN79</f>
        <v>169620</v>
      </c>
      <c r="DS79" s="62">
        <f t="shared" ref="DS79" si="655">DK79+DO79</f>
        <v>0</v>
      </c>
      <c r="DT79" s="62">
        <f t="shared" ref="DT79" si="656">DL79+DP79</f>
        <v>0</v>
      </c>
    </row>
    <row r="80" spans="1:124" s="33" customFormat="1" ht="22.5" customHeight="1" x14ac:dyDescent="0.25">
      <c r="A80" s="111" t="s">
        <v>43</v>
      </c>
      <c r="B80" s="34"/>
      <c r="C80" s="34"/>
      <c r="D80" s="34"/>
      <c r="E80" s="3">
        <v>851</v>
      </c>
      <c r="F80" s="17" t="s">
        <v>44</v>
      </c>
      <c r="G80" s="17"/>
      <c r="H80" s="176" t="s">
        <v>48</v>
      </c>
      <c r="I80" s="17"/>
      <c r="J80" s="26">
        <f t="shared" ref="J80:Y81" si="657">J81</f>
        <v>1901934.4</v>
      </c>
      <c r="K80" s="26">
        <f t="shared" si="657"/>
        <v>1188709</v>
      </c>
      <c r="L80" s="26">
        <f t="shared" si="657"/>
        <v>0</v>
      </c>
      <c r="M80" s="26">
        <f t="shared" si="657"/>
        <v>713225.4</v>
      </c>
      <c r="N80" s="26">
        <f t="shared" si="657"/>
        <v>1963505.6</v>
      </c>
      <c r="O80" s="26">
        <f t="shared" si="657"/>
        <v>1227191</v>
      </c>
      <c r="P80" s="26">
        <f t="shared" si="657"/>
        <v>0</v>
      </c>
      <c r="Q80" s="26">
        <f t="shared" si="657"/>
        <v>736314.6</v>
      </c>
      <c r="R80" s="26">
        <f t="shared" si="657"/>
        <v>2030214.4</v>
      </c>
      <c r="S80" s="26">
        <f t="shared" si="657"/>
        <v>1268884</v>
      </c>
      <c r="T80" s="26">
        <f t="shared" si="657"/>
        <v>0</v>
      </c>
      <c r="U80" s="26">
        <f t="shared" si="657"/>
        <v>761330.4</v>
      </c>
      <c r="V80" s="21">
        <f t="shared" si="334"/>
        <v>125220.39999999991</v>
      </c>
      <c r="W80" s="21">
        <f t="shared" si="335"/>
        <v>78262</v>
      </c>
      <c r="X80" s="21">
        <f t="shared" si="336"/>
        <v>0</v>
      </c>
      <c r="Y80" s="26">
        <f t="shared" si="657"/>
        <v>0</v>
      </c>
      <c r="Z80" s="278">
        <f t="shared" si="374"/>
        <v>107.04786476607939</v>
      </c>
      <c r="AA80" s="26">
        <f t="shared" ref="AA80:BV81" si="658">AA81</f>
        <v>0</v>
      </c>
      <c r="AB80" s="26">
        <f t="shared" si="658"/>
        <v>1776714</v>
      </c>
      <c r="AC80" s="26">
        <f t="shared" si="658"/>
        <v>1110447</v>
      </c>
      <c r="AD80" s="26">
        <f t="shared" si="658"/>
        <v>0</v>
      </c>
      <c r="AE80" s="26">
        <f t="shared" si="658"/>
        <v>666267</v>
      </c>
      <c r="AF80" s="26">
        <f t="shared" si="658"/>
        <v>0</v>
      </c>
      <c r="AG80" s="26">
        <f t="shared" si="658"/>
        <v>0</v>
      </c>
      <c r="AH80" s="26">
        <f t="shared" si="658"/>
        <v>0</v>
      </c>
      <c r="AI80" s="26">
        <f t="shared" si="658"/>
        <v>0</v>
      </c>
      <c r="AJ80" s="21">
        <f t="shared" si="376"/>
        <v>1776714</v>
      </c>
      <c r="AK80" s="21">
        <f t="shared" si="377"/>
        <v>1110447</v>
      </c>
      <c r="AL80" s="21">
        <f t="shared" si="378"/>
        <v>0</v>
      </c>
      <c r="AM80" s="21">
        <f t="shared" si="379"/>
        <v>666267</v>
      </c>
      <c r="AN80" s="213">
        <f t="shared" si="658"/>
        <v>0</v>
      </c>
      <c r="AO80" s="26">
        <f t="shared" si="658"/>
        <v>0</v>
      </c>
      <c r="AP80" s="26">
        <f t="shared" si="658"/>
        <v>0</v>
      </c>
      <c r="AQ80" s="26">
        <f t="shared" si="658"/>
        <v>0</v>
      </c>
      <c r="AR80" s="21">
        <f t="shared" ref="AR80:AR116" si="659">AJ80+AN80</f>
        <v>1776714</v>
      </c>
      <c r="AS80" s="21">
        <f t="shared" ref="AS80:AS116" si="660">AK80+AO80</f>
        <v>1110447</v>
      </c>
      <c r="AT80" s="21">
        <f t="shared" ref="AT80:AT116" si="661">AL80+AP80</f>
        <v>0</v>
      </c>
      <c r="AU80" s="21">
        <f t="shared" ref="AU80:AU116" si="662">AM80+AQ80</f>
        <v>666267</v>
      </c>
      <c r="AV80" s="195">
        <f t="shared" si="15"/>
        <v>0</v>
      </c>
      <c r="AW80" s="26">
        <f t="shared" si="658"/>
        <v>1794488</v>
      </c>
      <c r="AX80" s="26">
        <f t="shared" si="658"/>
        <v>1121555</v>
      </c>
      <c r="AY80" s="26">
        <f t="shared" si="658"/>
        <v>0</v>
      </c>
      <c r="AZ80" s="26">
        <f t="shared" si="658"/>
        <v>672933</v>
      </c>
      <c r="BA80" s="26">
        <f t="shared" si="658"/>
        <v>0</v>
      </c>
      <c r="BB80" s="26">
        <f t="shared" si="658"/>
        <v>0</v>
      </c>
      <c r="BC80" s="26">
        <f t="shared" si="658"/>
        <v>0</v>
      </c>
      <c r="BD80" s="26">
        <f t="shared" si="658"/>
        <v>0</v>
      </c>
      <c r="BE80" s="21">
        <f t="shared" si="384"/>
        <v>1794488</v>
      </c>
      <c r="BF80" s="21">
        <f t="shared" si="341"/>
        <v>1121555</v>
      </c>
      <c r="BG80" s="21">
        <f t="shared" si="342"/>
        <v>0</v>
      </c>
      <c r="BH80" s="21">
        <f t="shared" si="343"/>
        <v>672933</v>
      </c>
      <c r="BI80" s="26">
        <f t="shared" si="658"/>
        <v>0</v>
      </c>
      <c r="BJ80" s="26">
        <f t="shared" si="658"/>
        <v>0</v>
      </c>
      <c r="BK80" s="26">
        <f t="shared" si="658"/>
        <v>0</v>
      </c>
      <c r="BL80" s="26">
        <f t="shared" si="658"/>
        <v>0</v>
      </c>
      <c r="BM80" s="21">
        <f t="shared" ref="BM80:BM116" si="663">BE80+BI80</f>
        <v>1794488</v>
      </c>
      <c r="BN80" s="21">
        <f t="shared" ref="BN80:BN116" si="664">BF80+BJ80</f>
        <v>1121555</v>
      </c>
      <c r="BO80" s="21">
        <f t="shared" ref="BO80:BO116" si="665">BG80+BK80</f>
        <v>0</v>
      </c>
      <c r="BP80" s="21">
        <f t="shared" ref="BP80:BP116" si="666">BH80+BL80</f>
        <v>672933</v>
      </c>
      <c r="BQ80" s="201">
        <f t="shared" si="4"/>
        <v>0</v>
      </c>
      <c r="BR80" s="26">
        <f t="shared" si="658"/>
        <v>1863076</v>
      </c>
      <c r="BS80" s="26">
        <f t="shared" si="658"/>
        <v>1164423</v>
      </c>
      <c r="BT80" s="26">
        <f t="shared" si="658"/>
        <v>0</v>
      </c>
      <c r="BU80" s="26">
        <f t="shared" si="658"/>
        <v>698653</v>
      </c>
      <c r="BV80" s="26">
        <f t="shared" si="658"/>
        <v>0</v>
      </c>
      <c r="BW80" s="26">
        <f t="shared" ref="BV80:BY81" si="667">BW81</f>
        <v>0</v>
      </c>
      <c r="BX80" s="26">
        <f t="shared" si="667"/>
        <v>0</v>
      </c>
      <c r="BY80" s="26">
        <f t="shared" si="667"/>
        <v>0</v>
      </c>
      <c r="BZ80" s="21">
        <f t="shared" si="389"/>
        <v>1863076</v>
      </c>
      <c r="CA80" s="62">
        <f t="shared" si="347"/>
        <v>1164423</v>
      </c>
      <c r="CB80" s="62">
        <f t="shared" si="348"/>
        <v>0</v>
      </c>
      <c r="CC80" s="62">
        <f t="shared" si="349"/>
        <v>698653</v>
      </c>
      <c r="CD80" s="26">
        <f t="shared" ref="CD80:CG81" si="668">CD81</f>
        <v>0</v>
      </c>
      <c r="CE80" s="26">
        <f t="shared" si="668"/>
        <v>0</v>
      </c>
      <c r="CF80" s="26">
        <f t="shared" si="668"/>
        <v>0</v>
      </c>
      <c r="CG80" s="26">
        <f t="shared" si="668"/>
        <v>0</v>
      </c>
      <c r="CH80" s="21">
        <f t="shared" ref="CH80:CH116" si="669">BZ80+CD80</f>
        <v>1863076</v>
      </c>
      <c r="CI80" s="62">
        <f t="shared" ref="CI80:CI116" si="670">CA80+CE80</f>
        <v>1164423</v>
      </c>
      <c r="CJ80" s="62">
        <f t="shared" ref="CJ80:CJ116" si="671">CB80+CF80</f>
        <v>0</v>
      </c>
      <c r="CK80" s="62">
        <f t="shared" ref="CK80:CK116" si="672">CC80+CG80</f>
        <v>698653</v>
      </c>
      <c r="CL80" s="194"/>
      <c r="CM80" s="62"/>
      <c r="CN80" s="62"/>
      <c r="CO80" s="62"/>
      <c r="CP80" s="62"/>
      <c r="CQ80" s="94">
        <f t="shared" si="6"/>
        <v>0</v>
      </c>
      <c r="CR80" s="94"/>
      <c r="CS80" s="56">
        <f t="shared" ref="CS80:DT81" si="673">CS81</f>
        <v>1617579</v>
      </c>
      <c r="CT80" s="56">
        <f t="shared" si="673"/>
        <v>1010987</v>
      </c>
      <c r="CU80" s="56">
        <f t="shared" si="673"/>
        <v>0</v>
      </c>
      <c r="CV80" s="56">
        <f t="shared" si="673"/>
        <v>606592</v>
      </c>
      <c r="CW80" s="56">
        <f t="shared" si="673"/>
        <v>0</v>
      </c>
      <c r="CX80" s="77">
        <f t="shared" si="673"/>
        <v>0</v>
      </c>
      <c r="CY80" s="77">
        <f t="shared" si="673"/>
        <v>0</v>
      </c>
      <c r="CZ80" s="56">
        <f t="shared" si="673"/>
        <v>0</v>
      </c>
      <c r="DA80" s="56">
        <f t="shared" si="673"/>
        <v>1617579</v>
      </c>
      <c r="DB80" s="77">
        <f t="shared" si="673"/>
        <v>1010987</v>
      </c>
      <c r="DC80" s="77">
        <f t="shared" si="673"/>
        <v>0</v>
      </c>
      <c r="DD80" s="77">
        <f t="shared" si="673"/>
        <v>606592</v>
      </c>
      <c r="DE80" s="56">
        <f t="shared" si="673"/>
        <v>160116</v>
      </c>
      <c r="DF80" s="77">
        <f t="shared" si="673"/>
        <v>100073</v>
      </c>
      <c r="DG80" s="77">
        <f t="shared" si="673"/>
        <v>0</v>
      </c>
      <c r="DH80" s="56">
        <f t="shared" si="673"/>
        <v>60043</v>
      </c>
      <c r="DI80" s="56">
        <f t="shared" si="673"/>
        <v>1777695</v>
      </c>
      <c r="DJ80" s="77">
        <f t="shared" si="673"/>
        <v>1111060</v>
      </c>
      <c r="DK80" s="77">
        <f t="shared" si="673"/>
        <v>0</v>
      </c>
      <c r="DL80" s="77">
        <f t="shared" si="673"/>
        <v>666635</v>
      </c>
      <c r="DM80" s="56">
        <f t="shared" si="673"/>
        <v>0</v>
      </c>
      <c r="DN80" s="77">
        <f t="shared" si="673"/>
        <v>0</v>
      </c>
      <c r="DO80" s="77">
        <f t="shared" si="673"/>
        <v>0</v>
      </c>
      <c r="DP80" s="56">
        <f t="shared" si="673"/>
        <v>0</v>
      </c>
      <c r="DQ80" s="56">
        <f t="shared" si="673"/>
        <v>1777695</v>
      </c>
      <c r="DR80" s="77">
        <f t="shared" si="673"/>
        <v>1111060</v>
      </c>
      <c r="DS80" s="77">
        <f t="shared" si="673"/>
        <v>0</v>
      </c>
      <c r="DT80" s="77">
        <f t="shared" si="673"/>
        <v>666635</v>
      </c>
    </row>
    <row r="81" spans="1:124" s="36" customFormat="1" ht="32.25" customHeight="1" x14ac:dyDescent="0.25">
      <c r="A81" s="111" t="s">
        <v>45</v>
      </c>
      <c r="B81" s="6"/>
      <c r="C81" s="6"/>
      <c r="D81" s="6"/>
      <c r="E81" s="3">
        <v>851</v>
      </c>
      <c r="F81" s="19" t="s">
        <v>44</v>
      </c>
      <c r="G81" s="19" t="s">
        <v>46</v>
      </c>
      <c r="H81" s="176" t="s">
        <v>48</v>
      </c>
      <c r="I81" s="19"/>
      <c r="J81" s="22">
        <f t="shared" si="657"/>
        <v>1901934.4</v>
      </c>
      <c r="K81" s="22">
        <f t="shared" si="657"/>
        <v>1188709</v>
      </c>
      <c r="L81" s="22">
        <f t="shared" si="657"/>
        <v>0</v>
      </c>
      <c r="M81" s="22">
        <f t="shared" si="657"/>
        <v>713225.4</v>
      </c>
      <c r="N81" s="22">
        <f t="shared" si="657"/>
        <v>1963505.6</v>
      </c>
      <c r="O81" s="22">
        <f t="shared" si="657"/>
        <v>1227191</v>
      </c>
      <c r="P81" s="22">
        <f t="shared" si="657"/>
        <v>0</v>
      </c>
      <c r="Q81" s="22">
        <f t="shared" si="657"/>
        <v>736314.6</v>
      </c>
      <c r="R81" s="22">
        <f t="shared" si="657"/>
        <v>2030214.4</v>
      </c>
      <c r="S81" s="22">
        <f t="shared" si="657"/>
        <v>1268884</v>
      </c>
      <c r="T81" s="22">
        <f t="shared" si="657"/>
        <v>0</v>
      </c>
      <c r="U81" s="22">
        <f t="shared" si="657"/>
        <v>761330.4</v>
      </c>
      <c r="V81" s="21">
        <f t="shared" si="334"/>
        <v>125220.39999999991</v>
      </c>
      <c r="W81" s="21">
        <f t="shared" si="335"/>
        <v>78262</v>
      </c>
      <c r="X81" s="21">
        <f t="shared" si="336"/>
        <v>0</v>
      </c>
      <c r="Y81" s="22">
        <f t="shared" si="657"/>
        <v>0</v>
      </c>
      <c r="Z81" s="278">
        <f t="shared" si="374"/>
        <v>107.04786476607939</v>
      </c>
      <c r="AA81" s="22">
        <f t="shared" si="658"/>
        <v>0</v>
      </c>
      <c r="AB81" s="22">
        <f t="shared" si="658"/>
        <v>1776714</v>
      </c>
      <c r="AC81" s="22">
        <f t="shared" si="658"/>
        <v>1110447</v>
      </c>
      <c r="AD81" s="22">
        <f t="shared" si="658"/>
        <v>0</v>
      </c>
      <c r="AE81" s="22">
        <f t="shared" si="658"/>
        <v>666267</v>
      </c>
      <c r="AF81" s="22">
        <f t="shared" si="658"/>
        <v>0</v>
      </c>
      <c r="AG81" s="22">
        <f t="shared" si="658"/>
        <v>0</v>
      </c>
      <c r="AH81" s="22">
        <f t="shared" si="658"/>
        <v>0</v>
      </c>
      <c r="AI81" s="22">
        <f t="shared" si="658"/>
        <v>0</v>
      </c>
      <c r="AJ81" s="21">
        <f t="shared" si="376"/>
        <v>1776714</v>
      </c>
      <c r="AK81" s="21">
        <f t="shared" si="377"/>
        <v>1110447</v>
      </c>
      <c r="AL81" s="21">
        <f t="shared" si="378"/>
        <v>0</v>
      </c>
      <c r="AM81" s="21">
        <f t="shared" si="379"/>
        <v>666267</v>
      </c>
      <c r="AN81" s="214">
        <f t="shared" si="658"/>
        <v>0</v>
      </c>
      <c r="AO81" s="22">
        <f t="shared" si="658"/>
        <v>0</v>
      </c>
      <c r="AP81" s="22">
        <f t="shared" si="658"/>
        <v>0</v>
      </c>
      <c r="AQ81" s="22">
        <f t="shared" si="658"/>
        <v>0</v>
      </c>
      <c r="AR81" s="21">
        <f t="shared" si="659"/>
        <v>1776714</v>
      </c>
      <c r="AS81" s="21">
        <f t="shared" si="660"/>
        <v>1110447</v>
      </c>
      <c r="AT81" s="21">
        <f t="shared" si="661"/>
        <v>0</v>
      </c>
      <c r="AU81" s="21">
        <f t="shared" si="662"/>
        <v>666267</v>
      </c>
      <c r="AV81" s="195">
        <f t="shared" si="15"/>
        <v>0</v>
      </c>
      <c r="AW81" s="22">
        <f t="shared" si="658"/>
        <v>1794488</v>
      </c>
      <c r="AX81" s="22">
        <f t="shared" si="658"/>
        <v>1121555</v>
      </c>
      <c r="AY81" s="22">
        <f t="shared" si="658"/>
        <v>0</v>
      </c>
      <c r="AZ81" s="22">
        <f t="shared" si="658"/>
        <v>672933</v>
      </c>
      <c r="BA81" s="22">
        <f t="shared" si="658"/>
        <v>0</v>
      </c>
      <c r="BB81" s="22">
        <f t="shared" si="658"/>
        <v>0</v>
      </c>
      <c r="BC81" s="22">
        <f t="shared" si="658"/>
        <v>0</v>
      </c>
      <c r="BD81" s="22">
        <f t="shared" si="658"/>
        <v>0</v>
      </c>
      <c r="BE81" s="21">
        <f t="shared" si="384"/>
        <v>1794488</v>
      </c>
      <c r="BF81" s="21">
        <f t="shared" si="341"/>
        <v>1121555</v>
      </c>
      <c r="BG81" s="21">
        <f t="shared" si="342"/>
        <v>0</v>
      </c>
      <c r="BH81" s="21">
        <f t="shared" si="343"/>
        <v>672933</v>
      </c>
      <c r="BI81" s="22">
        <f t="shared" si="658"/>
        <v>0</v>
      </c>
      <c r="BJ81" s="22">
        <f t="shared" si="658"/>
        <v>0</v>
      </c>
      <c r="BK81" s="22">
        <f t="shared" si="658"/>
        <v>0</v>
      </c>
      <c r="BL81" s="22">
        <f t="shared" si="658"/>
        <v>0</v>
      </c>
      <c r="BM81" s="21">
        <f t="shared" si="663"/>
        <v>1794488</v>
      </c>
      <c r="BN81" s="21">
        <f t="shared" si="664"/>
        <v>1121555</v>
      </c>
      <c r="BO81" s="21">
        <f t="shared" si="665"/>
        <v>0</v>
      </c>
      <c r="BP81" s="21">
        <f t="shared" si="666"/>
        <v>672933</v>
      </c>
      <c r="BQ81" s="201">
        <f t="shared" ref="BQ81:BQ139" si="674">BE81-BF81-BG81-BH81</f>
        <v>0</v>
      </c>
      <c r="BR81" s="22">
        <f t="shared" si="658"/>
        <v>1863076</v>
      </c>
      <c r="BS81" s="22">
        <f t="shared" si="658"/>
        <v>1164423</v>
      </c>
      <c r="BT81" s="22">
        <f t="shared" si="658"/>
        <v>0</v>
      </c>
      <c r="BU81" s="22">
        <f t="shared" si="658"/>
        <v>698653</v>
      </c>
      <c r="BV81" s="22">
        <f t="shared" si="667"/>
        <v>0</v>
      </c>
      <c r="BW81" s="22">
        <f t="shared" si="667"/>
        <v>0</v>
      </c>
      <c r="BX81" s="22">
        <f t="shared" si="667"/>
        <v>0</v>
      </c>
      <c r="BY81" s="22">
        <f t="shared" si="667"/>
        <v>0</v>
      </c>
      <c r="BZ81" s="21">
        <f t="shared" si="389"/>
        <v>1863076</v>
      </c>
      <c r="CA81" s="62">
        <f t="shared" si="347"/>
        <v>1164423</v>
      </c>
      <c r="CB81" s="62">
        <f t="shared" si="348"/>
        <v>0</v>
      </c>
      <c r="CC81" s="62">
        <f t="shared" si="349"/>
        <v>698653</v>
      </c>
      <c r="CD81" s="22">
        <f t="shared" si="668"/>
        <v>0</v>
      </c>
      <c r="CE81" s="22">
        <f t="shared" si="668"/>
        <v>0</v>
      </c>
      <c r="CF81" s="22">
        <f t="shared" si="668"/>
        <v>0</v>
      </c>
      <c r="CG81" s="22">
        <f t="shared" si="668"/>
        <v>0</v>
      </c>
      <c r="CH81" s="21">
        <f t="shared" si="669"/>
        <v>1863076</v>
      </c>
      <c r="CI81" s="62">
        <f t="shared" si="670"/>
        <v>1164423</v>
      </c>
      <c r="CJ81" s="62">
        <f t="shared" si="671"/>
        <v>0</v>
      </c>
      <c r="CK81" s="62">
        <f t="shared" si="672"/>
        <v>698653</v>
      </c>
      <c r="CL81" s="194"/>
      <c r="CM81" s="62"/>
      <c r="CN81" s="62"/>
      <c r="CO81" s="62"/>
      <c r="CP81" s="62"/>
      <c r="CQ81" s="94">
        <f t="shared" si="6"/>
        <v>0</v>
      </c>
      <c r="CR81" s="94"/>
      <c r="CS81" s="57">
        <f t="shared" si="673"/>
        <v>1617579</v>
      </c>
      <c r="CT81" s="57">
        <f t="shared" si="673"/>
        <v>1010987</v>
      </c>
      <c r="CU81" s="57">
        <f t="shared" si="673"/>
        <v>0</v>
      </c>
      <c r="CV81" s="57">
        <f t="shared" si="673"/>
        <v>606592</v>
      </c>
      <c r="CW81" s="57">
        <f t="shared" si="673"/>
        <v>0</v>
      </c>
      <c r="CX81" s="78">
        <f t="shared" si="673"/>
        <v>0</v>
      </c>
      <c r="CY81" s="78">
        <f t="shared" si="673"/>
        <v>0</v>
      </c>
      <c r="CZ81" s="57">
        <f t="shared" si="673"/>
        <v>0</v>
      </c>
      <c r="DA81" s="57">
        <f t="shared" si="673"/>
        <v>1617579</v>
      </c>
      <c r="DB81" s="78">
        <f t="shared" si="673"/>
        <v>1010987</v>
      </c>
      <c r="DC81" s="78">
        <f t="shared" si="673"/>
        <v>0</v>
      </c>
      <c r="DD81" s="78">
        <f t="shared" si="673"/>
        <v>606592</v>
      </c>
      <c r="DE81" s="57">
        <f t="shared" si="673"/>
        <v>160116</v>
      </c>
      <c r="DF81" s="78">
        <f t="shared" si="673"/>
        <v>100073</v>
      </c>
      <c r="DG81" s="78">
        <f t="shared" si="673"/>
        <v>0</v>
      </c>
      <c r="DH81" s="57">
        <f t="shared" si="673"/>
        <v>60043</v>
      </c>
      <c r="DI81" s="57">
        <f t="shared" si="673"/>
        <v>1777695</v>
      </c>
      <c r="DJ81" s="78">
        <f t="shared" si="673"/>
        <v>1111060</v>
      </c>
      <c r="DK81" s="78">
        <f t="shared" si="673"/>
        <v>0</v>
      </c>
      <c r="DL81" s="78">
        <f t="shared" si="673"/>
        <v>666635</v>
      </c>
      <c r="DM81" s="57">
        <f t="shared" si="673"/>
        <v>0</v>
      </c>
      <c r="DN81" s="78">
        <f t="shared" si="673"/>
        <v>0</v>
      </c>
      <c r="DO81" s="78">
        <f t="shared" si="673"/>
        <v>0</v>
      </c>
      <c r="DP81" s="57">
        <f t="shared" si="673"/>
        <v>0</v>
      </c>
      <c r="DQ81" s="57">
        <f t="shared" si="673"/>
        <v>1777695</v>
      </c>
      <c r="DR81" s="78">
        <f t="shared" si="673"/>
        <v>1111060</v>
      </c>
      <c r="DS81" s="78">
        <f t="shared" si="673"/>
        <v>0</v>
      </c>
      <c r="DT81" s="78">
        <f t="shared" si="673"/>
        <v>666635</v>
      </c>
    </row>
    <row r="82" spans="1:124" s="2" customFormat="1" ht="32.25" customHeight="1" x14ac:dyDescent="0.25">
      <c r="A82" s="87" t="s">
        <v>47</v>
      </c>
      <c r="B82" s="155"/>
      <c r="C82" s="155"/>
      <c r="D82" s="155"/>
      <c r="E82" s="3">
        <v>851</v>
      </c>
      <c r="F82" s="4" t="s">
        <v>44</v>
      </c>
      <c r="G82" s="4" t="s">
        <v>46</v>
      </c>
      <c r="H82" s="176" t="s">
        <v>415</v>
      </c>
      <c r="I82" s="4" t="s">
        <v>48</v>
      </c>
      <c r="J82" s="21">
        <f t="shared" ref="J82:Y82" si="675">J83+J85+J87</f>
        <v>1901934.4</v>
      </c>
      <c r="K82" s="21">
        <f t="shared" ref="K82:M82" si="676">K83+K85+K87</f>
        <v>1188709</v>
      </c>
      <c r="L82" s="21">
        <f t="shared" si="676"/>
        <v>0</v>
      </c>
      <c r="M82" s="21">
        <f t="shared" si="676"/>
        <v>713225.4</v>
      </c>
      <c r="N82" s="21">
        <f t="shared" si="675"/>
        <v>1963505.6</v>
      </c>
      <c r="O82" s="21">
        <f t="shared" si="675"/>
        <v>1227191</v>
      </c>
      <c r="P82" s="21">
        <f t="shared" si="675"/>
        <v>0</v>
      </c>
      <c r="Q82" s="21">
        <f t="shared" si="675"/>
        <v>736314.6</v>
      </c>
      <c r="R82" s="21">
        <f t="shared" si="675"/>
        <v>2030214.4</v>
      </c>
      <c r="S82" s="21">
        <f t="shared" si="675"/>
        <v>1268884</v>
      </c>
      <c r="T82" s="21">
        <f t="shared" si="675"/>
        <v>0</v>
      </c>
      <c r="U82" s="21">
        <f t="shared" si="675"/>
        <v>761330.4</v>
      </c>
      <c r="V82" s="21">
        <f t="shared" si="334"/>
        <v>125220.39999999991</v>
      </c>
      <c r="W82" s="21">
        <f t="shared" si="335"/>
        <v>78262</v>
      </c>
      <c r="X82" s="21">
        <f t="shared" si="336"/>
        <v>0</v>
      </c>
      <c r="Y82" s="21">
        <f t="shared" si="675"/>
        <v>0</v>
      </c>
      <c r="Z82" s="276">
        <f t="shared" si="374"/>
        <v>107.04786476607939</v>
      </c>
      <c r="AA82" s="21">
        <f t="shared" ref="AA82" si="677">AA83+AA85+AA87</f>
        <v>0</v>
      </c>
      <c r="AB82" s="21">
        <f t="shared" ref="AB82:AE82" si="678">AB83+AB85+AB87</f>
        <v>1776714</v>
      </c>
      <c r="AC82" s="21">
        <f t="shared" si="678"/>
        <v>1110447</v>
      </c>
      <c r="AD82" s="21">
        <f t="shared" si="678"/>
        <v>0</v>
      </c>
      <c r="AE82" s="21">
        <f t="shared" si="678"/>
        <v>666267</v>
      </c>
      <c r="AF82" s="21">
        <f t="shared" ref="AF82:AI82" si="679">AF83+AF85+AF87</f>
        <v>0</v>
      </c>
      <c r="AG82" s="21">
        <f t="shared" si="679"/>
        <v>0</v>
      </c>
      <c r="AH82" s="21">
        <f t="shared" si="679"/>
        <v>0</v>
      </c>
      <c r="AI82" s="21">
        <f t="shared" si="679"/>
        <v>0</v>
      </c>
      <c r="AJ82" s="21">
        <f t="shared" si="376"/>
        <v>1776714</v>
      </c>
      <c r="AK82" s="21">
        <f t="shared" si="377"/>
        <v>1110447</v>
      </c>
      <c r="AL82" s="21">
        <f t="shared" si="378"/>
        <v>0</v>
      </c>
      <c r="AM82" s="21">
        <f t="shared" si="379"/>
        <v>666267</v>
      </c>
      <c r="AN82" s="215">
        <f t="shared" ref="AN82:AQ82" si="680">AN83+AN85+AN87</f>
        <v>0</v>
      </c>
      <c r="AO82" s="21">
        <f t="shared" si="680"/>
        <v>0</v>
      </c>
      <c r="AP82" s="21">
        <f t="shared" si="680"/>
        <v>0</v>
      </c>
      <c r="AQ82" s="21">
        <f t="shared" si="680"/>
        <v>0</v>
      </c>
      <c r="AR82" s="21">
        <f t="shared" si="659"/>
        <v>1776714</v>
      </c>
      <c r="AS82" s="21">
        <f t="shared" si="660"/>
        <v>1110447</v>
      </c>
      <c r="AT82" s="21">
        <f t="shared" si="661"/>
        <v>0</v>
      </c>
      <c r="AU82" s="21">
        <f t="shared" si="662"/>
        <v>666267</v>
      </c>
      <c r="AV82" s="195">
        <f t="shared" ref="AV82:AV140" si="681">AR82-AS82-AT82-AU82</f>
        <v>0</v>
      </c>
      <c r="AW82" s="21">
        <f t="shared" ref="AW82:BR82" si="682">AW83+AW85+AW87</f>
        <v>1794488</v>
      </c>
      <c r="AX82" s="21">
        <f t="shared" si="682"/>
        <v>1121555</v>
      </c>
      <c r="AY82" s="21">
        <f t="shared" si="682"/>
        <v>0</v>
      </c>
      <c r="AZ82" s="21">
        <f t="shared" si="682"/>
        <v>672933</v>
      </c>
      <c r="BA82" s="21">
        <f t="shared" si="682"/>
        <v>0</v>
      </c>
      <c r="BB82" s="21">
        <f t="shared" si="682"/>
        <v>0</v>
      </c>
      <c r="BC82" s="21">
        <f t="shared" si="682"/>
        <v>0</v>
      </c>
      <c r="BD82" s="21">
        <f t="shared" si="682"/>
        <v>0</v>
      </c>
      <c r="BE82" s="21">
        <f t="shared" si="384"/>
        <v>1794488</v>
      </c>
      <c r="BF82" s="21">
        <f t="shared" si="341"/>
        <v>1121555</v>
      </c>
      <c r="BG82" s="21">
        <f t="shared" si="342"/>
        <v>0</v>
      </c>
      <c r="BH82" s="21">
        <f t="shared" si="343"/>
        <v>672933</v>
      </c>
      <c r="BI82" s="21">
        <f t="shared" ref="BI82:BL82" si="683">BI83+BI85+BI87</f>
        <v>0</v>
      </c>
      <c r="BJ82" s="21">
        <f t="shared" si="683"/>
        <v>0</v>
      </c>
      <c r="BK82" s="21">
        <f t="shared" si="683"/>
        <v>0</v>
      </c>
      <c r="BL82" s="21">
        <f t="shared" si="683"/>
        <v>0</v>
      </c>
      <c r="BM82" s="21">
        <f t="shared" si="663"/>
        <v>1794488</v>
      </c>
      <c r="BN82" s="21">
        <f t="shared" si="664"/>
        <v>1121555</v>
      </c>
      <c r="BO82" s="21">
        <f t="shared" si="665"/>
        <v>0</v>
      </c>
      <c r="BP82" s="21">
        <f t="shared" si="666"/>
        <v>672933</v>
      </c>
      <c r="BQ82" s="201">
        <f t="shared" si="674"/>
        <v>0</v>
      </c>
      <c r="BR82" s="21">
        <f t="shared" si="682"/>
        <v>1863076</v>
      </c>
      <c r="BS82" s="21">
        <f t="shared" ref="BS82:BY82" si="684">BS83+BS85+BS87</f>
        <v>1164423</v>
      </c>
      <c r="BT82" s="21">
        <f t="shared" si="684"/>
        <v>0</v>
      </c>
      <c r="BU82" s="21">
        <f t="shared" si="684"/>
        <v>698653</v>
      </c>
      <c r="BV82" s="21">
        <f t="shared" si="684"/>
        <v>0</v>
      </c>
      <c r="BW82" s="21">
        <f t="shared" si="684"/>
        <v>0</v>
      </c>
      <c r="BX82" s="21">
        <f t="shared" si="684"/>
        <v>0</v>
      </c>
      <c r="BY82" s="21">
        <f t="shared" si="684"/>
        <v>0</v>
      </c>
      <c r="BZ82" s="21">
        <f t="shared" si="389"/>
        <v>1863076</v>
      </c>
      <c r="CA82" s="62">
        <f t="shared" si="347"/>
        <v>1164423</v>
      </c>
      <c r="CB82" s="62">
        <f t="shared" si="348"/>
        <v>0</v>
      </c>
      <c r="CC82" s="62">
        <f t="shared" si="349"/>
        <v>698653</v>
      </c>
      <c r="CD82" s="21">
        <f t="shared" ref="CD82:CG82" si="685">CD83+CD85+CD87</f>
        <v>0</v>
      </c>
      <c r="CE82" s="21">
        <f t="shared" si="685"/>
        <v>0</v>
      </c>
      <c r="CF82" s="21">
        <f t="shared" si="685"/>
        <v>0</v>
      </c>
      <c r="CG82" s="21">
        <f t="shared" si="685"/>
        <v>0</v>
      </c>
      <c r="CH82" s="21">
        <f t="shared" si="669"/>
        <v>1863076</v>
      </c>
      <c r="CI82" s="62">
        <f t="shared" si="670"/>
        <v>1164423</v>
      </c>
      <c r="CJ82" s="62">
        <f t="shared" si="671"/>
        <v>0</v>
      </c>
      <c r="CK82" s="62">
        <f t="shared" si="672"/>
        <v>698653</v>
      </c>
      <c r="CL82" s="194"/>
      <c r="CM82" s="62"/>
      <c r="CN82" s="62"/>
      <c r="CO82" s="62"/>
      <c r="CP82" s="62"/>
      <c r="CQ82" s="94">
        <f t="shared" si="6"/>
        <v>0</v>
      </c>
      <c r="CR82" s="94"/>
      <c r="CS82" s="58">
        <f t="shared" ref="CS82" si="686">CS83+CS85+CS87</f>
        <v>1617579</v>
      </c>
      <c r="CT82" s="58">
        <f t="shared" ref="CT82:DD82" si="687">CT83+CT85+CT87</f>
        <v>1010987</v>
      </c>
      <c r="CU82" s="58">
        <f t="shared" si="687"/>
        <v>0</v>
      </c>
      <c r="CV82" s="58">
        <f t="shared" si="687"/>
        <v>606592</v>
      </c>
      <c r="CW82" s="58">
        <f t="shared" si="687"/>
        <v>0</v>
      </c>
      <c r="CX82" s="62">
        <f t="shared" ref="CX82:CZ82" si="688">CX83+CX85+CX87</f>
        <v>0</v>
      </c>
      <c r="CY82" s="62">
        <f t="shared" si="688"/>
        <v>0</v>
      </c>
      <c r="CZ82" s="58">
        <f t="shared" si="688"/>
        <v>0</v>
      </c>
      <c r="DA82" s="58">
        <f t="shared" si="687"/>
        <v>1617579</v>
      </c>
      <c r="DB82" s="62">
        <f t="shared" si="687"/>
        <v>1010987</v>
      </c>
      <c r="DC82" s="62">
        <f t="shared" si="687"/>
        <v>0</v>
      </c>
      <c r="DD82" s="62">
        <f t="shared" si="687"/>
        <v>606592</v>
      </c>
      <c r="DE82" s="58">
        <f t="shared" ref="DE82:DL82" si="689">DE83+DE85+DE87</f>
        <v>160116</v>
      </c>
      <c r="DF82" s="62">
        <f t="shared" si="689"/>
        <v>100073</v>
      </c>
      <c r="DG82" s="62">
        <f t="shared" si="689"/>
        <v>0</v>
      </c>
      <c r="DH82" s="58">
        <f t="shared" si="689"/>
        <v>60043</v>
      </c>
      <c r="DI82" s="58">
        <f t="shared" si="689"/>
        <v>1777695</v>
      </c>
      <c r="DJ82" s="62">
        <f t="shared" si="689"/>
        <v>1111060</v>
      </c>
      <c r="DK82" s="62">
        <f t="shared" si="689"/>
        <v>0</v>
      </c>
      <c r="DL82" s="62">
        <f t="shared" si="689"/>
        <v>666635</v>
      </c>
      <c r="DM82" s="58">
        <f t="shared" ref="DM82:DT82" si="690">DM83+DM85+DM87</f>
        <v>0</v>
      </c>
      <c r="DN82" s="62">
        <f t="shared" si="690"/>
        <v>0</v>
      </c>
      <c r="DO82" s="62">
        <f t="shared" si="690"/>
        <v>0</v>
      </c>
      <c r="DP82" s="58">
        <f t="shared" si="690"/>
        <v>0</v>
      </c>
      <c r="DQ82" s="58">
        <f t="shared" si="690"/>
        <v>1777695</v>
      </c>
      <c r="DR82" s="62">
        <f t="shared" si="690"/>
        <v>1111060</v>
      </c>
      <c r="DS82" s="62">
        <f t="shared" si="690"/>
        <v>0</v>
      </c>
      <c r="DT82" s="62">
        <f t="shared" si="690"/>
        <v>666635</v>
      </c>
    </row>
    <row r="83" spans="1:124" ht="32.25" customHeight="1" x14ac:dyDescent="0.25">
      <c r="A83" s="87" t="s">
        <v>15</v>
      </c>
      <c r="B83" s="152"/>
      <c r="C83" s="152"/>
      <c r="D83" s="152"/>
      <c r="E83" s="4">
        <v>851</v>
      </c>
      <c r="F83" s="3" t="s">
        <v>44</v>
      </c>
      <c r="G83" s="3" t="s">
        <v>46</v>
      </c>
      <c r="H83" s="176" t="s">
        <v>415</v>
      </c>
      <c r="I83" s="3" t="s">
        <v>17</v>
      </c>
      <c r="J83" s="21">
        <f t="shared" ref="J83:Y83" si="691">J84</f>
        <v>690800</v>
      </c>
      <c r="K83" s="21">
        <f t="shared" si="691"/>
        <v>0</v>
      </c>
      <c r="L83" s="21">
        <f t="shared" si="691"/>
        <v>0</v>
      </c>
      <c r="M83" s="21">
        <f t="shared" si="691"/>
        <v>690800</v>
      </c>
      <c r="N83" s="21">
        <f t="shared" si="691"/>
        <v>703100</v>
      </c>
      <c r="O83" s="21">
        <f t="shared" si="691"/>
        <v>0</v>
      </c>
      <c r="P83" s="21">
        <f t="shared" si="691"/>
        <v>0</v>
      </c>
      <c r="Q83" s="21">
        <f t="shared" si="691"/>
        <v>703100</v>
      </c>
      <c r="R83" s="21">
        <f t="shared" si="691"/>
        <v>721400</v>
      </c>
      <c r="S83" s="21">
        <f t="shared" si="691"/>
        <v>0</v>
      </c>
      <c r="T83" s="21">
        <f t="shared" si="691"/>
        <v>0</v>
      </c>
      <c r="U83" s="21">
        <f t="shared" si="691"/>
        <v>721400</v>
      </c>
      <c r="V83" s="21">
        <f t="shared" si="334"/>
        <v>57000</v>
      </c>
      <c r="W83" s="21">
        <f t="shared" si="335"/>
        <v>0</v>
      </c>
      <c r="X83" s="21">
        <f t="shared" si="336"/>
        <v>0</v>
      </c>
      <c r="Y83" s="21">
        <f t="shared" si="691"/>
        <v>0</v>
      </c>
      <c r="Z83" s="276">
        <f t="shared" si="374"/>
        <v>108.99337330388134</v>
      </c>
      <c r="AA83" s="21">
        <f t="shared" ref="AA83:BY83" si="692">AA84</f>
        <v>0</v>
      </c>
      <c r="AB83" s="21">
        <f t="shared" si="692"/>
        <v>633800</v>
      </c>
      <c r="AC83" s="21">
        <f t="shared" si="692"/>
        <v>0</v>
      </c>
      <c r="AD83" s="21">
        <f t="shared" si="692"/>
        <v>0</v>
      </c>
      <c r="AE83" s="21">
        <f t="shared" si="692"/>
        <v>633800</v>
      </c>
      <c r="AF83" s="21">
        <f t="shared" si="692"/>
        <v>0</v>
      </c>
      <c r="AG83" s="21">
        <f t="shared" si="692"/>
        <v>0</v>
      </c>
      <c r="AH83" s="21">
        <f t="shared" si="692"/>
        <v>0</v>
      </c>
      <c r="AI83" s="21">
        <f t="shared" si="692"/>
        <v>0</v>
      </c>
      <c r="AJ83" s="21">
        <f t="shared" si="376"/>
        <v>633800</v>
      </c>
      <c r="AK83" s="21">
        <f t="shared" si="377"/>
        <v>0</v>
      </c>
      <c r="AL83" s="21">
        <f t="shared" si="378"/>
        <v>0</v>
      </c>
      <c r="AM83" s="21">
        <f t="shared" si="379"/>
        <v>633800</v>
      </c>
      <c r="AN83" s="215">
        <f t="shared" si="692"/>
        <v>0</v>
      </c>
      <c r="AO83" s="21">
        <f t="shared" si="692"/>
        <v>0</v>
      </c>
      <c r="AP83" s="21">
        <f t="shared" si="692"/>
        <v>0</v>
      </c>
      <c r="AQ83" s="21">
        <f t="shared" si="692"/>
        <v>0</v>
      </c>
      <c r="AR83" s="21">
        <f t="shared" si="659"/>
        <v>633800</v>
      </c>
      <c r="AS83" s="21">
        <f t="shared" si="660"/>
        <v>0</v>
      </c>
      <c r="AT83" s="21">
        <f t="shared" si="661"/>
        <v>0</v>
      </c>
      <c r="AU83" s="21">
        <f t="shared" si="662"/>
        <v>633800</v>
      </c>
      <c r="AV83" s="195">
        <f t="shared" si="681"/>
        <v>0</v>
      </c>
      <c r="AW83" s="21">
        <f t="shared" si="692"/>
        <v>633800</v>
      </c>
      <c r="AX83" s="21">
        <f t="shared" si="692"/>
        <v>0</v>
      </c>
      <c r="AY83" s="21">
        <f t="shared" si="692"/>
        <v>0</v>
      </c>
      <c r="AZ83" s="21">
        <f t="shared" si="692"/>
        <v>633800</v>
      </c>
      <c r="BA83" s="21">
        <f t="shared" si="692"/>
        <v>0</v>
      </c>
      <c r="BB83" s="21">
        <f t="shared" si="692"/>
        <v>0</v>
      </c>
      <c r="BC83" s="21">
        <f t="shared" si="692"/>
        <v>0</v>
      </c>
      <c r="BD83" s="21">
        <f t="shared" si="692"/>
        <v>0</v>
      </c>
      <c r="BE83" s="21">
        <f t="shared" si="384"/>
        <v>633800</v>
      </c>
      <c r="BF83" s="21">
        <f t="shared" si="341"/>
        <v>0</v>
      </c>
      <c r="BG83" s="21">
        <f t="shared" si="342"/>
        <v>0</v>
      </c>
      <c r="BH83" s="21">
        <f t="shared" si="343"/>
        <v>633800</v>
      </c>
      <c r="BI83" s="21">
        <f t="shared" si="692"/>
        <v>0</v>
      </c>
      <c r="BJ83" s="21">
        <f t="shared" si="692"/>
        <v>0</v>
      </c>
      <c r="BK83" s="21">
        <f t="shared" si="692"/>
        <v>0</v>
      </c>
      <c r="BL83" s="21">
        <f t="shared" si="692"/>
        <v>0</v>
      </c>
      <c r="BM83" s="21">
        <f t="shared" si="663"/>
        <v>633800</v>
      </c>
      <c r="BN83" s="21">
        <f t="shared" si="664"/>
        <v>0</v>
      </c>
      <c r="BO83" s="21">
        <f t="shared" si="665"/>
        <v>0</v>
      </c>
      <c r="BP83" s="21">
        <f t="shared" si="666"/>
        <v>633800</v>
      </c>
      <c r="BQ83" s="201">
        <f t="shared" si="674"/>
        <v>0</v>
      </c>
      <c r="BR83" s="21">
        <f t="shared" si="692"/>
        <v>633800</v>
      </c>
      <c r="BS83" s="21">
        <f t="shared" si="692"/>
        <v>0</v>
      </c>
      <c r="BT83" s="21">
        <f t="shared" si="692"/>
        <v>0</v>
      </c>
      <c r="BU83" s="21">
        <f t="shared" si="692"/>
        <v>633800</v>
      </c>
      <c r="BV83" s="21">
        <f t="shared" si="692"/>
        <v>0</v>
      </c>
      <c r="BW83" s="21">
        <f t="shared" si="692"/>
        <v>0</v>
      </c>
      <c r="BX83" s="21">
        <f t="shared" si="692"/>
        <v>0</v>
      </c>
      <c r="BY83" s="21">
        <f t="shared" si="692"/>
        <v>0</v>
      </c>
      <c r="BZ83" s="21">
        <f t="shared" si="389"/>
        <v>633800</v>
      </c>
      <c r="CA83" s="62">
        <f t="shared" si="347"/>
        <v>0</v>
      </c>
      <c r="CB83" s="62">
        <f t="shared" si="348"/>
        <v>0</v>
      </c>
      <c r="CC83" s="62">
        <f t="shared" si="349"/>
        <v>633800</v>
      </c>
      <c r="CD83" s="21">
        <f t="shared" ref="CD83:CG83" si="693">CD84</f>
        <v>0</v>
      </c>
      <c r="CE83" s="21">
        <f t="shared" si="693"/>
        <v>0</v>
      </c>
      <c r="CF83" s="21">
        <f t="shared" si="693"/>
        <v>0</v>
      </c>
      <c r="CG83" s="21">
        <f t="shared" si="693"/>
        <v>0</v>
      </c>
      <c r="CH83" s="21">
        <f t="shared" si="669"/>
        <v>633800</v>
      </c>
      <c r="CI83" s="62">
        <f t="shared" si="670"/>
        <v>0</v>
      </c>
      <c r="CJ83" s="62">
        <f t="shared" si="671"/>
        <v>0</v>
      </c>
      <c r="CK83" s="62">
        <f t="shared" si="672"/>
        <v>633800</v>
      </c>
      <c r="CL83" s="194"/>
      <c r="CM83" s="62"/>
      <c r="CN83" s="62"/>
      <c r="CO83" s="62"/>
      <c r="CP83" s="62"/>
      <c r="CQ83" s="94">
        <f t="shared" si="6"/>
        <v>0</v>
      </c>
      <c r="CR83" s="94"/>
      <c r="CS83" s="58">
        <f t="shared" ref="CS83:DT83" si="694">CS84</f>
        <v>572900</v>
      </c>
      <c r="CT83" s="58">
        <f t="shared" si="694"/>
        <v>0</v>
      </c>
      <c r="CU83" s="58">
        <f t="shared" si="694"/>
        <v>0</v>
      </c>
      <c r="CV83" s="58">
        <f t="shared" si="694"/>
        <v>572900</v>
      </c>
      <c r="CW83" s="58">
        <f t="shared" si="694"/>
        <v>0</v>
      </c>
      <c r="CX83" s="62">
        <f t="shared" si="694"/>
        <v>0</v>
      </c>
      <c r="CY83" s="62">
        <f t="shared" si="694"/>
        <v>0</v>
      </c>
      <c r="CZ83" s="58">
        <f t="shared" si="694"/>
        <v>0</v>
      </c>
      <c r="DA83" s="58">
        <f t="shared" si="694"/>
        <v>572900</v>
      </c>
      <c r="DB83" s="62">
        <f t="shared" si="694"/>
        <v>0</v>
      </c>
      <c r="DC83" s="62">
        <f t="shared" si="694"/>
        <v>0</v>
      </c>
      <c r="DD83" s="62">
        <f t="shared" si="694"/>
        <v>572900</v>
      </c>
      <c r="DE83" s="58">
        <f t="shared" si="694"/>
        <v>37800</v>
      </c>
      <c r="DF83" s="62">
        <f t="shared" si="694"/>
        <v>0</v>
      </c>
      <c r="DG83" s="62">
        <f t="shared" si="694"/>
        <v>0</v>
      </c>
      <c r="DH83" s="58">
        <f t="shared" si="694"/>
        <v>37800</v>
      </c>
      <c r="DI83" s="58">
        <f t="shared" si="694"/>
        <v>610700</v>
      </c>
      <c r="DJ83" s="62">
        <f t="shared" si="694"/>
        <v>0</v>
      </c>
      <c r="DK83" s="62">
        <f t="shared" si="694"/>
        <v>0</v>
      </c>
      <c r="DL83" s="62">
        <f t="shared" si="694"/>
        <v>610700</v>
      </c>
      <c r="DM83" s="58">
        <f t="shared" si="694"/>
        <v>0</v>
      </c>
      <c r="DN83" s="62">
        <f t="shared" si="694"/>
        <v>0</v>
      </c>
      <c r="DO83" s="62">
        <f t="shared" si="694"/>
        <v>0</v>
      </c>
      <c r="DP83" s="58">
        <f t="shared" si="694"/>
        <v>0</v>
      </c>
      <c r="DQ83" s="58">
        <f t="shared" si="694"/>
        <v>610700</v>
      </c>
      <c r="DR83" s="62">
        <f t="shared" si="694"/>
        <v>0</v>
      </c>
      <c r="DS83" s="62">
        <f t="shared" si="694"/>
        <v>0</v>
      </c>
      <c r="DT83" s="62">
        <f t="shared" si="694"/>
        <v>610700</v>
      </c>
    </row>
    <row r="84" spans="1:124" ht="32.25" customHeight="1" x14ac:dyDescent="0.25">
      <c r="A84" s="87" t="s">
        <v>298</v>
      </c>
      <c r="B84" s="152"/>
      <c r="C84" s="152"/>
      <c r="D84" s="152"/>
      <c r="E84" s="4">
        <v>851</v>
      </c>
      <c r="F84" s="3" t="s">
        <v>44</v>
      </c>
      <c r="G84" s="3" t="s">
        <v>46</v>
      </c>
      <c r="H84" s="176" t="s">
        <v>415</v>
      </c>
      <c r="I84" s="3" t="s">
        <v>18</v>
      </c>
      <c r="J84" s="21">
        <v>690800</v>
      </c>
      <c r="K84" s="21"/>
      <c r="L84" s="21"/>
      <c r="M84" s="21">
        <f>J84</f>
        <v>690800</v>
      </c>
      <c r="N84" s="21">
        <v>703100</v>
      </c>
      <c r="O84" s="21"/>
      <c r="P84" s="21"/>
      <c r="Q84" s="21">
        <v>703100</v>
      </c>
      <c r="R84" s="21">
        <v>721400</v>
      </c>
      <c r="S84" s="21"/>
      <c r="T84" s="21"/>
      <c r="U84" s="21">
        <v>721400</v>
      </c>
      <c r="V84" s="21">
        <f t="shared" si="334"/>
        <v>57000</v>
      </c>
      <c r="W84" s="21">
        <f t="shared" si="335"/>
        <v>0</v>
      </c>
      <c r="X84" s="21">
        <f t="shared" si="336"/>
        <v>0</v>
      </c>
      <c r="Y84" s="21"/>
      <c r="Z84" s="276">
        <f t="shared" si="374"/>
        <v>108.99337330388134</v>
      </c>
      <c r="AA84" s="21"/>
      <c r="AB84" s="21">
        <v>633800</v>
      </c>
      <c r="AC84" s="21"/>
      <c r="AD84" s="21"/>
      <c r="AE84" s="21">
        <f>AB84</f>
        <v>633800</v>
      </c>
      <c r="AF84" s="151"/>
      <c r="AG84" s="21"/>
      <c r="AH84" s="21"/>
      <c r="AI84" s="21">
        <f>AF84</f>
        <v>0</v>
      </c>
      <c r="AJ84" s="21">
        <f t="shared" si="376"/>
        <v>633800</v>
      </c>
      <c r="AK84" s="21">
        <f t="shared" si="377"/>
        <v>0</v>
      </c>
      <c r="AL84" s="21">
        <f t="shared" si="378"/>
        <v>0</v>
      </c>
      <c r="AM84" s="21">
        <f t="shared" si="379"/>
        <v>633800</v>
      </c>
      <c r="AN84" s="216"/>
      <c r="AO84" s="21"/>
      <c r="AP84" s="21"/>
      <c r="AQ84" s="21">
        <f>AN84</f>
        <v>0</v>
      </c>
      <c r="AR84" s="21">
        <f t="shared" si="659"/>
        <v>633800</v>
      </c>
      <c r="AS84" s="21">
        <f t="shared" si="660"/>
        <v>0</v>
      </c>
      <c r="AT84" s="21">
        <f t="shared" si="661"/>
        <v>0</v>
      </c>
      <c r="AU84" s="21">
        <f t="shared" si="662"/>
        <v>633800</v>
      </c>
      <c r="AV84" s="195">
        <f t="shared" si="681"/>
        <v>0</v>
      </c>
      <c r="AW84" s="21">
        <v>633800</v>
      </c>
      <c r="AX84" s="21"/>
      <c r="AY84" s="21"/>
      <c r="AZ84" s="21">
        <f>AW84</f>
        <v>633800</v>
      </c>
      <c r="BA84" s="21"/>
      <c r="BB84" s="21"/>
      <c r="BC84" s="21"/>
      <c r="BD84" s="21">
        <f>BA84</f>
        <v>0</v>
      </c>
      <c r="BE84" s="21">
        <f t="shared" si="384"/>
        <v>633800</v>
      </c>
      <c r="BF84" s="21">
        <f t="shared" si="341"/>
        <v>0</v>
      </c>
      <c r="BG84" s="21">
        <f t="shared" si="342"/>
        <v>0</v>
      </c>
      <c r="BH84" s="21">
        <f t="shared" si="343"/>
        <v>633800</v>
      </c>
      <c r="BI84" s="21"/>
      <c r="BJ84" s="21"/>
      <c r="BK84" s="21"/>
      <c r="BL84" s="21">
        <f>BI84</f>
        <v>0</v>
      </c>
      <c r="BM84" s="21">
        <f t="shared" si="663"/>
        <v>633800</v>
      </c>
      <c r="BN84" s="21">
        <f t="shared" si="664"/>
        <v>0</v>
      </c>
      <c r="BO84" s="21">
        <f t="shared" si="665"/>
        <v>0</v>
      </c>
      <c r="BP84" s="21">
        <f t="shared" si="666"/>
        <v>633800</v>
      </c>
      <c r="BQ84" s="201">
        <f t="shared" si="674"/>
        <v>0</v>
      </c>
      <c r="BR84" s="21">
        <v>633800</v>
      </c>
      <c r="BS84" s="21"/>
      <c r="BT84" s="21"/>
      <c r="BU84" s="21">
        <f>BR84</f>
        <v>633800</v>
      </c>
      <c r="BV84" s="21"/>
      <c r="BW84" s="21"/>
      <c r="BX84" s="21"/>
      <c r="BY84" s="21">
        <f>BV84</f>
        <v>0</v>
      </c>
      <c r="BZ84" s="21">
        <f t="shared" si="389"/>
        <v>633800</v>
      </c>
      <c r="CA84" s="62">
        <f t="shared" si="347"/>
        <v>0</v>
      </c>
      <c r="CB84" s="62">
        <f t="shared" si="348"/>
        <v>0</v>
      </c>
      <c r="CC84" s="62">
        <f t="shared" si="349"/>
        <v>633800</v>
      </c>
      <c r="CD84" s="21"/>
      <c r="CE84" s="21"/>
      <c r="CF84" s="21"/>
      <c r="CG84" s="21">
        <f>CD84</f>
        <v>0</v>
      </c>
      <c r="CH84" s="21">
        <f t="shared" si="669"/>
        <v>633800</v>
      </c>
      <c r="CI84" s="62">
        <f t="shared" si="670"/>
        <v>0</v>
      </c>
      <c r="CJ84" s="62">
        <f t="shared" si="671"/>
        <v>0</v>
      </c>
      <c r="CK84" s="62">
        <f t="shared" si="672"/>
        <v>633800</v>
      </c>
      <c r="CL84" s="194"/>
      <c r="CM84" s="62"/>
      <c r="CN84" s="62"/>
      <c r="CO84" s="62"/>
      <c r="CP84" s="62"/>
      <c r="CQ84" s="94">
        <f t="shared" si="6"/>
        <v>0</v>
      </c>
      <c r="CR84" s="94"/>
      <c r="CS84" s="58">
        <v>572900</v>
      </c>
      <c r="CT84" s="58"/>
      <c r="CU84" s="58"/>
      <c r="CV84" s="58">
        <f>CS84</f>
        <v>572900</v>
      </c>
      <c r="CW84" s="58"/>
      <c r="CX84" s="62"/>
      <c r="CY84" s="62"/>
      <c r="CZ84" s="58">
        <f>CW84</f>
        <v>0</v>
      </c>
      <c r="DA84" s="58">
        <f t="shared" si="353"/>
        <v>572900</v>
      </c>
      <c r="DB84" s="62">
        <f t="shared" ref="DB84" si="695">CT84+CX84</f>
        <v>0</v>
      </c>
      <c r="DC84" s="62">
        <f t="shared" ref="DC84" si="696">CU84+CY84</f>
        <v>0</v>
      </c>
      <c r="DD84" s="62">
        <f t="shared" ref="DD84" si="697">CV84+CZ84</f>
        <v>572900</v>
      </c>
      <c r="DE84" s="58">
        <v>37800</v>
      </c>
      <c r="DF84" s="62"/>
      <c r="DG84" s="62"/>
      <c r="DH84" s="58">
        <f>DE84</f>
        <v>37800</v>
      </c>
      <c r="DI84" s="58">
        <f t="shared" ref="DI84" si="698">DA84+DE84</f>
        <v>610700</v>
      </c>
      <c r="DJ84" s="62">
        <f t="shared" ref="DJ84" si="699">DB84+DF84</f>
        <v>0</v>
      </c>
      <c r="DK84" s="62">
        <f t="shared" ref="DK84" si="700">DC84+DG84</f>
        <v>0</v>
      </c>
      <c r="DL84" s="62">
        <f t="shared" ref="DL84" si="701">DD84+DH84</f>
        <v>610700</v>
      </c>
      <c r="DM84" s="58"/>
      <c r="DN84" s="62"/>
      <c r="DO84" s="62"/>
      <c r="DP84" s="58">
        <f>DM84</f>
        <v>0</v>
      </c>
      <c r="DQ84" s="58">
        <f t="shared" ref="DQ84" si="702">DI84+DM84</f>
        <v>610700</v>
      </c>
      <c r="DR84" s="62">
        <f t="shared" ref="DR84" si="703">DJ84+DN84</f>
        <v>0</v>
      </c>
      <c r="DS84" s="62">
        <f t="shared" ref="DS84" si="704">DK84+DO84</f>
        <v>0</v>
      </c>
      <c r="DT84" s="62">
        <f t="shared" ref="DT84" si="705">DL84+DP84</f>
        <v>610700</v>
      </c>
    </row>
    <row r="85" spans="1:124" ht="32.25" customHeight="1" x14ac:dyDescent="0.25">
      <c r="A85" s="87" t="s">
        <v>20</v>
      </c>
      <c r="B85" s="152"/>
      <c r="C85" s="152"/>
      <c r="D85" s="152"/>
      <c r="E85" s="4">
        <v>851</v>
      </c>
      <c r="F85" s="3" t="s">
        <v>44</v>
      </c>
      <c r="G85" s="3" t="s">
        <v>46</v>
      </c>
      <c r="H85" s="176" t="s">
        <v>415</v>
      </c>
      <c r="I85" s="3" t="s">
        <v>21</v>
      </c>
      <c r="J85" s="21">
        <f t="shared" ref="J85:Y85" si="706">J86</f>
        <v>22425.4</v>
      </c>
      <c r="K85" s="21">
        <f t="shared" si="706"/>
        <v>0</v>
      </c>
      <c r="L85" s="21">
        <f t="shared" si="706"/>
        <v>0</v>
      </c>
      <c r="M85" s="21">
        <f t="shared" si="706"/>
        <v>22425.4</v>
      </c>
      <c r="N85" s="21">
        <f t="shared" si="706"/>
        <v>33214.6</v>
      </c>
      <c r="O85" s="21">
        <f t="shared" si="706"/>
        <v>0</v>
      </c>
      <c r="P85" s="21">
        <f t="shared" si="706"/>
        <v>0</v>
      </c>
      <c r="Q85" s="21">
        <f t="shared" si="706"/>
        <v>33214.6</v>
      </c>
      <c r="R85" s="21">
        <f t="shared" si="706"/>
        <v>39930.400000000001</v>
      </c>
      <c r="S85" s="21">
        <f t="shared" si="706"/>
        <v>0</v>
      </c>
      <c r="T85" s="21">
        <f t="shared" si="706"/>
        <v>0</v>
      </c>
      <c r="U85" s="21">
        <f t="shared" si="706"/>
        <v>39930.400000000001</v>
      </c>
      <c r="V85" s="21">
        <f t="shared" si="334"/>
        <v>-10041.599999999999</v>
      </c>
      <c r="W85" s="21">
        <f t="shared" si="335"/>
        <v>0</v>
      </c>
      <c r="X85" s="21">
        <f t="shared" si="336"/>
        <v>0</v>
      </c>
      <c r="Y85" s="21">
        <f t="shared" si="706"/>
        <v>0</v>
      </c>
      <c r="Z85" s="276">
        <f t="shared" si="374"/>
        <v>69.071364770382232</v>
      </c>
      <c r="AA85" s="21">
        <f t="shared" ref="AA85:BY85" si="707">AA86</f>
        <v>0</v>
      </c>
      <c r="AB85" s="21">
        <f t="shared" si="707"/>
        <v>32467</v>
      </c>
      <c r="AC85" s="21">
        <f t="shared" si="707"/>
        <v>0</v>
      </c>
      <c r="AD85" s="21">
        <f t="shared" si="707"/>
        <v>0</v>
      </c>
      <c r="AE85" s="21">
        <f t="shared" si="707"/>
        <v>32467</v>
      </c>
      <c r="AF85" s="21">
        <f t="shared" si="707"/>
        <v>0</v>
      </c>
      <c r="AG85" s="21">
        <f t="shared" si="707"/>
        <v>0</v>
      </c>
      <c r="AH85" s="21">
        <f t="shared" si="707"/>
        <v>0</v>
      </c>
      <c r="AI85" s="21">
        <f t="shared" si="707"/>
        <v>0</v>
      </c>
      <c r="AJ85" s="21">
        <f t="shared" si="376"/>
        <v>32467</v>
      </c>
      <c r="AK85" s="21">
        <f t="shared" si="377"/>
        <v>0</v>
      </c>
      <c r="AL85" s="21">
        <f t="shared" si="378"/>
        <v>0</v>
      </c>
      <c r="AM85" s="21">
        <f t="shared" si="379"/>
        <v>32467</v>
      </c>
      <c r="AN85" s="215">
        <f t="shared" si="707"/>
        <v>0</v>
      </c>
      <c r="AO85" s="21">
        <f t="shared" si="707"/>
        <v>0</v>
      </c>
      <c r="AP85" s="21">
        <f t="shared" si="707"/>
        <v>0</v>
      </c>
      <c r="AQ85" s="21">
        <f t="shared" si="707"/>
        <v>0</v>
      </c>
      <c r="AR85" s="21">
        <f t="shared" si="659"/>
        <v>32467</v>
      </c>
      <c r="AS85" s="21">
        <f t="shared" si="660"/>
        <v>0</v>
      </c>
      <c r="AT85" s="21">
        <f t="shared" si="661"/>
        <v>0</v>
      </c>
      <c r="AU85" s="21">
        <f t="shared" si="662"/>
        <v>32467</v>
      </c>
      <c r="AV85" s="195">
        <f t="shared" si="681"/>
        <v>0</v>
      </c>
      <c r="AW85" s="21">
        <f t="shared" si="707"/>
        <v>39133</v>
      </c>
      <c r="AX85" s="21">
        <f t="shared" si="707"/>
        <v>0</v>
      </c>
      <c r="AY85" s="21">
        <f t="shared" si="707"/>
        <v>0</v>
      </c>
      <c r="AZ85" s="21">
        <f t="shared" si="707"/>
        <v>39133</v>
      </c>
      <c r="BA85" s="21">
        <f t="shared" si="707"/>
        <v>0</v>
      </c>
      <c r="BB85" s="21">
        <f t="shared" si="707"/>
        <v>0</v>
      </c>
      <c r="BC85" s="21">
        <f t="shared" si="707"/>
        <v>0</v>
      </c>
      <c r="BD85" s="21">
        <f t="shared" si="707"/>
        <v>0</v>
      </c>
      <c r="BE85" s="21">
        <f t="shared" si="384"/>
        <v>39133</v>
      </c>
      <c r="BF85" s="21">
        <f t="shared" si="341"/>
        <v>0</v>
      </c>
      <c r="BG85" s="21">
        <f t="shared" si="342"/>
        <v>0</v>
      </c>
      <c r="BH85" s="21">
        <f t="shared" si="343"/>
        <v>39133</v>
      </c>
      <c r="BI85" s="21">
        <f t="shared" si="707"/>
        <v>0</v>
      </c>
      <c r="BJ85" s="21">
        <f t="shared" si="707"/>
        <v>0</v>
      </c>
      <c r="BK85" s="21">
        <f t="shared" si="707"/>
        <v>0</v>
      </c>
      <c r="BL85" s="21">
        <f t="shared" si="707"/>
        <v>0</v>
      </c>
      <c r="BM85" s="21">
        <f t="shared" si="663"/>
        <v>39133</v>
      </c>
      <c r="BN85" s="21">
        <f t="shared" si="664"/>
        <v>0</v>
      </c>
      <c r="BO85" s="21">
        <f t="shared" si="665"/>
        <v>0</v>
      </c>
      <c r="BP85" s="21">
        <f t="shared" si="666"/>
        <v>39133</v>
      </c>
      <c r="BQ85" s="201">
        <f t="shared" si="674"/>
        <v>0</v>
      </c>
      <c r="BR85" s="21">
        <f t="shared" si="707"/>
        <v>64853</v>
      </c>
      <c r="BS85" s="21">
        <f t="shared" si="707"/>
        <v>0</v>
      </c>
      <c r="BT85" s="21">
        <f t="shared" si="707"/>
        <v>0</v>
      </c>
      <c r="BU85" s="21">
        <f t="shared" si="707"/>
        <v>64853</v>
      </c>
      <c r="BV85" s="21">
        <f t="shared" si="707"/>
        <v>0</v>
      </c>
      <c r="BW85" s="21">
        <f t="shared" si="707"/>
        <v>0</v>
      </c>
      <c r="BX85" s="21">
        <f t="shared" si="707"/>
        <v>0</v>
      </c>
      <c r="BY85" s="21">
        <f t="shared" si="707"/>
        <v>0</v>
      </c>
      <c r="BZ85" s="21">
        <f t="shared" si="389"/>
        <v>64853</v>
      </c>
      <c r="CA85" s="62">
        <f t="shared" si="347"/>
        <v>0</v>
      </c>
      <c r="CB85" s="62">
        <f t="shared" si="348"/>
        <v>0</v>
      </c>
      <c r="CC85" s="62">
        <f t="shared" si="349"/>
        <v>64853</v>
      </c>
      <c r="CD85" s="21">
        <f t="shared" ref="CD85:CG85" si="708">CD86</f>
        <v>0</v>
      </c>
      <c r="CE85" s="21">
        <f t="shared" si="708"/>
        <v>0</v>
      </c>
      <c r="CF85" s="21">
        <f t="shared" si="708"/>
        <v>0</v>
      </c>
      <c r="CG85" s="21">
        <f t="shared" si="708"/>
        <v>0</v>
      </c>
      <c r="CH85" s="21">
        <f t="shared" si="669"/>
        <v>64853</v>
      </c>
      <c r="CI85" s="62">
        <f t="shared" si="670"/>
        <v>0</v>
      </c>
      <c r="CJ85" s="62">
        <f t="shared" si="671"/>
        <v>0</v>
      </c>
      <c r="CK85" s="62">
        <f t="shared" si="672"/>
        <v>64853</v>
      </c>
      <c r="CL85" s="194"/>
      <c r="CM85" s="62"/>
      <c r="CN85" s="62"/>
      <c r="CO85" s="62"/>
      <c r="CP85" s="62"/>
      <c r="CQ85" s="94">
        <f t="shared" si="6"/>
        <v>0</v>
      </c>
      <c r="CR85" s="94"/>
      <c r="CS85" s="58">
        <f t="shared" ref="CS85:DT85" si="709">CS86</f>
        <v>33692</v>
      </c>
      <c r="CT85" s="58">
        <f t="shared" si="709"/>
        <v>0</v>
      </c>
      <c r="CU85" s="58">
        <f t="shared" si="709"/>
        <v>0</v>
      </c>
      <c r="CV85" s="58">
        <f t="shared" si="709"/>
        <v>33692</v>
      </c>
      <c r="CW85" s="58">
        <f t="shared" si="709"/>
        <v>0</v>
      </c>
      <c r="CX85" s="62">
        <f t="shared" si="709"/>
        <v>0</v>
      </c>
      <c r="CY85" s="62">
        <f t="shared" si="709"/>
        <v>0</v>
      </c>
      <c r="CZ85" s="58">
        <f t="shared" si="709"/>
        <v>0</v>
      </c>
      <c r="DA85" s="58">
        <f t="shared" si="709"/>
        <v>33692</v>
      </c>
      <c r="DB85" s="62">
        <f t="shared" si="709"/>
        <v>0</v>
      </c>
      <c r="DC85" s="62">
        <f t="shared" si="709"/>
        <v>0</v>
      </c>
      <c r="DD85" s="62">
        <f t="shared" si="709"/>
        <v>33692</v>
      </c>
      <c r="DE85" s="58">
        <f t="shared" si="709"/>
        <v>22243</v>
      </c>
      <c r="DF85" s="62">
        <f t="shared" si="709"/>
        <v>0</v>
      </c>
      <c r="DG85" s="62">
        <f t="shared" si="709"/>
        <v>0</v>
      </c>
      <c r="DH85" s="58">
        <f t="shared" si="709"/>
        <v>22243</v>
      </c>
      <c r="DI85" s="58">
        <f t="shared" si="709"/>
        <v>55935</v>
      </c>
      <c r="DJ85" s="62">
        <f t="shared" si="709"/>
        <v>0</v>
      </c>
      <c r="DK85" s="62">
        <f t="shared" si="709"/>
        <v>0</v>
      </c>
      <c r="DL85" s="62">
        <f t="shared" si="709"/>
        <v>55935</v>
      </c>
      <c r="DM85" s="58">
        <f t="shared" si="709"/>
        <v>0</v>
      </c>
      <c r="DN85" s="62">
        <f t="shared" si="709"/>
        <v>0</v>
      </c>
      <c r="DO85" s="62">
        <f t="shared" si="709"/>
        <v>0</v>
      </c>
      <c r="DP85" s="58">
        <f t="shared" si="709"/>
        <v>0</v>
      </c>
      <c r="DQ85" s="58">
        <f t="shared" si="709"/>
        <v>55935</v>
      </c>
      <c r="DR85" s="62">
        <f t="shared" si="709"/>
        <v>0</v>
      </c>
      <c r="DS85" s="62">
        <f t="shared" si="709"/>
        <v>0</v>
      </c>
      <c r="DT85" s="62">
        <f t="shared" si="709"/>
        <v>55935</v>
      </c>
    </row>
    <row r="86" spans="1:124" ht="32.25" customHeight="1" x14ac:dyDescent="0.25">
      <c r="A86" s="87" t="s">
        <v>9</v>
      </c>
      <c r="B86" s="152"/>
      <c r="C86" s="152"/>
      <c r="D86" s="152"/>
      <c r="E86" s="4">
        <v>851</v>
      </c>
      <c r="F86" s="3" t="s">
        <v>44</v>
      </c>
      <c r="G86" s="3" t="s">
        <v>46</v>
      </c>
      <c r="H86" s="176" t="s">
        <v>415</v>
      </c>
      <c r="I86" s="3" t="s">
        <v>22</v>
      </c>
      <c r="J86" s="21">
        <v>22425.4</v>
      </c>
      <c r="K86" s="21"/>
      <c r="L86" s="21"/>
      <c r="M86" s="21">
        <f>J86</f>
        <v>22425.4</v>
      </c>
      <c r="N86" s="21">
        <v>33214.6</v>
      </c>
      <c r="O86" s="21"/>
      <c r="P86" s="21"/>
      <c r="Q86" s="21">
        <v>33214.6</v>
      </c>
      <c r="R86" s="21">
        <v>39930.400000000001</v>
      </c>
      <c r="S86" s="21"/>
      <c r="T86" s="21"/>
      <c r="U86" s="21">
        <v>39930.400000000001</v>
      </c>
      <c r="V86" s="21">
        <f t="shared" si="334"/>
        <v>-10041.599999999999</v>
      </c>
      <c r="W86" s="21">
        <f t="shared" si="335"/>
        <v>0</v>
      </c>
      <c r="X86" s="21">
        <f t="shared" si="336"/>
        <v>0</v>
      </c>
      <c r="Y86" s="21"/>
      <c r="Z86" s="276">
        <f t="shared" si="374"/>
        <v>69.071364770382232</v>
      </c>
      <c r="AA86" s="21"/>
      <c r="AB86" s="21">
        <v>32467</v>
      </c>
      <c r="AC86" s="21"/>
      <c r="AD86" s="21"/>
      <c r="AE86" s="21">
        <f>AB86</f>
        <v>32467</v>
      </c>
      <c r="AF86" s="21"/>
      <c r="AG86" s="21"/>
      <c r="AH86" s="21"/>
      <c r="AI86" s="21">
        <f>AF86</f>
        <v>0</v>
      </c>
      <c r="AJ86" s="21">
        <f t="shared" si="376"/>
        <v>32467</v>
      </c>
      <c r="AK86" s="21">
        <f t="shared" si="377"/>
        <v>0</v>
      </c>
      <c r="AL86" s="21">
        <f t="shared" si="378"/>
        <v>0</v>
      </c>
      <c r="AM86" s="21">
        <f t="shared" si="379"/>
        <v>32467</v>
      </c>
      <c r="AN86" s="215"/>
      <c r="AO86" s="21"/>
      <c r="AP86" s="21"/>
      <c r="AQ86" s="21">
        <f>AN86</f>
        <v>0</v>
      </c>
      <c r="AR86" s="21">
        <f t="shared" si="659"/>
        <v>32467</v>
      </c>
      <c r="AS86" s="21">
        <f t="shared" si="660"/>
        <v>0</v>
      </c>
      <c r="AT86" s="21">
        <f t="shared" si="661"/>
        <v>0</v>
      </c>
      <c r="AU86" s="21">
        <f t="shared" si="662"/>
        <v>32467</v>
      </c>
      <c r="AV86" s="195">
        <f t="shared" si="681"/>
        <v>0</v>
      </c>
      <c r="AW86" s="21">
        <v>39133</v>
      </c>
      <c r="AX86" s="21"/>
      <c r="AY86" s="21"/>
      <c r="AZ86" s="21">
        <f>AW86</f>
        <v>39133</v>
      </c>
      <c r="BA86" s="21"/>
      <c r="BB86" s="21"/>
      <c r="BC86" s="21"/>
      <c r="BD86" s="21">
        <f>BA86</f>
        <v>0</v>
      </c>
      <c r="BE86" s="21">
        <f t="shared" si="384"/>
        <v>39133</v>
      </c>
      <c r="BF86" s="21">
        <f t="shared" si="341"/>
        <v>0</v>
      </c>
      <c r="BG86" s="21">
        <f t="shared" si="342"/>
        <v>0</v>
      </c>
      <c r="BH86" s="21">
        <f t="shared" si="343"/>
        <v>39133</v>
      </c>
      <c r="BI86" s="21"/>
      <c r="BJ86" s="21"/>
      <c r="BK86" s="21"/>
      <c r="BL86" s="21">
        <f>BI86</f>
        <v>0</v>
      </c>
      <c r="BM86" s="21">
        <f t="shared" si="663"/>
        <v>39133</v>
      </c>
      <c r="BN86" s="21">
        <f t="shared" si="664"/>
        <v>0</v>
      </c>
      <c r="BO86" s="21">
        <f t="shared" si="665"/>
        <v>0</v>
      </c>
      <c r="BP86" s="21">
        <f t="shared" si="666"/>
        <v>39133</v>
      </c>
      <c r="BQ86" s="201">
        <f t="shared" si="674"/>
        <v>0</v>
      </c>
      <c r="BR86" s="21">
        <v>64853</v>
      </c>
      <c r="BS86" s="21"/>
      <c r="BT86" s="21"/>
      <c r="BU86" s="21">
        <f>BR86</f>
        <v>64853</v>
      </c>
      <c r="BV86" s="21"/>
      <c r="BW86" s="21"/>
      <c r="BX86" s="21"/>
      <c r="BY86" s="21">
        <f>BV86</f>
        <v>0</v>
      </c>
      <c r="BZ86" s="21">
        <f t="shared" si="389"/>
        <v>64853</v>
      </c>
      <c r="CA86" s="62">
        <f t="shared" si="347"/>
        <v>0</v>
      </c>
      <c r="CB86" s="62">
        <f t="shared" si="348"/>
        <v>0</v>
      </c>
      <c r="CC86" s="62">
        <f t="shared" si="349"/>
        <v>64853</v>
      </c>
      <c r="CD86" s="21"/>
      <c r="CE86" s="21"/>
      <c r="CF86" s="21"/>
      <c r="CG86" s="21">
        <f>CD86</f>
        <v>0</v>
      </c>
      <c r="CH86" s="21">
        <f t="shared" si="669"/>
        <v>64853</v>
      </c>
      <c r="CI86" s="62">
        <f t="shared" si="670"/>
        <v>0</v>
      </c>
      <c r="CJ86" s="62">
        <f t="shared" si="671"/>
        <v>0</v>
      </c>
      <c r="CK86" s="62">
        <f t="shared" si="672"/>
        <v>64853</v>
      </c>
      <c r="CL86" s="194"/>
      <c r="CM86" s="62"/>
      <c r="CN86" s="62"/>
      <c r="CO86" s="62"/>
      <c r="CP86" s="62"/>
      <c r="CQ86" s="94">
        <f t="shared" ref="CQ86:CQ153" si="710">BR86-BS86-BT86-BU86</f>
        <v>0</v>
      </c>
      <c r="CR86" s="94"/>
      <c r="CS86" s="58">
        <v>33692</v>
      </c>
      <c r="CT86" s="58"/>
      <c r="CU86" s="58"/>
      <c r="CV86" s="58">
        <f>CS86</f>
        <v>33692</v>
      </c>
      <c r="CW86" s="58"/>
      <c r="CX86" s="62"/>
      <c r="CY86" s="62"/>
      <c r="CZ86" s="58">
        <f>CW86</f>
        <v>0</v>
      </c>
      <c r="DA86" s="58">
        <f t="shared" si="353"/>
        <v>33692</v>
      </c>
      <c r="DB86" s="62">
        <f t="shared" ref="DB86" si="711">CT86+CX86</f>
        <v>0</v>
      </c>
      <c r="DC86" s="62">
        <f t="shared" ref="DC86" si="712">CU86+CY86</f>
        <v>0</v>
      </c>
      <c r="DD86" s="62">
        <f t="shared" ref="DD86" si="713">CV86+CZ86</f>
        <v>33692</v>
      </c>
      <c r="DE86" s="58">
        <v>22243</v>
      </c>
      <c r="DF86" s="62"/>
      <c r="DG86" s="62"/>
      <c r="DH86" s="58">
        <f>DE86</f>
        <v>22243</v>
      </c>
      <c r="DI86" s="58">
        <f t="shared" ref="DI86" si="714">DA86+DE86</f>
        <v>55935</v>
      </c>
      <c r="DJ86" s="62">
        <f t="shared" ref="DJ86" si="715">DB86+DF86</f>
        <v>0</v>
      </c>
      <c r="DK86" s="62">
        <f t="shared" ref="DK86" si="716">DC86+DG86</f>
        <v>0</v>
      </c>
      <c r="DL86" s="62">
        <f t="shared" ref="DL86" si="717">DD86+DH86</f>
        <v>55935</v>
      </c>
      <c r="DM86" s="58"/>
      <c r="DN86" s="62"/>
      <c r="DO86" s="62"/>
      <c r="DP86" s="58">
        <f>DM86</f>
        <v>0</v>
      </c>
      <c r="DQ86" s="58">
        <f t="shared" ref="DQ86" si="718">DI86+DM86</f>
        <v>55935</v>
      </c>
      <c r="DR86" s="62">
        <f t="shared" ref="DR86" si="719">DJ86+DN86</f>
        <v>0</v>
      </c>
      <c r="DS86" s="62">
        <f t="shared" ref="DS86" si="720">DK86+DO86</f>
        <v>0</v>
      </c>
      <c r="DT86" s="62">
        <f t="shared" ref="DT86" si="721">DL86+DP86</f>
        <v>55935</v>
      </c>
    </row>
    <row r="87" spans="1:124" ht="32.25" customHeight="1" x14ac:dyDescent="0.25">
      <c r="A87" s="87" t="s">
        <v>34</v>
      </c>
      <c r="B87" s="155"/>
      <c r="C87" s="155"/>
      <c r="D87" s="155"/>
      <c r="E87" s="4">
        <v>851</v>
      </c>
      <c r="F87" s="4" t="s">
        <v>44</v>
      </c>
      <c r="G87" s="4" t="s">
        <v>46</v>
      </c>
      <c r="H87" s="176" t="s">
        <v>415</v>
      </c>
      <c r="I87" s="4" t="s">
        <v>35</v>
      </c>
      <c r="J87" s="21">
        <f t="shared" ref="J87:Y87" si="722">J88</f>
        <v>1188709</v>
      </c>
      <c r="K87" s="21">
        <f t="shared" si="722"/>
        <v>1188709</v>
      </c>
      <c r="L87" s="21">
        <f t="shared" si="722"/>
        <v>0</v>
      </c>
      <c r="M87" s="21">
        <f t="shared" si="722"/>
        <v>0</v>
      </c>
      <c r="N87" s="21">
        <f t="shared" si="722"/>
        <v>1227191</v>
      </c>
      <c r="O87" s="21">
        <f t="shared" si="722"/>
        <v>1227191</v>
      </c>
      <c r="P87" s="21">
        <f t="shared" si="722"/>
        <v>0</v>
      </c>
      <c r="Q87" s="21">
        <f t="shared" si="722"/>
        <v>0</v>
      </c>
      <c r="R87" s="21">
        <f t="shared" si="722"/>
        <v>1268884</v>
      </c>
      <c r="S87" s="21">
        <f t="shared" si="722"/>
        <v>1268884</v>
      </c>
      <c r="T87" s="21">
        <f t="shared" si="722"/>
        <v>0</v>
      </c>
      <c r="U87" s="21">
        <f t="shared" si="722"/>
        <v>0</v>
      </c>
      <c r="V87" s="21">
        <f t="shared" si="334"/>
        <v>78262</v>
      </c>
      <c r="W87" s="21">
        <f t="shared" si="335"/>
        <v>78262</v>
      </c>
      <c r="X87" s="21">
        <f t="shared" si="336"/>
        <v>0</v>
      </c>
      <c r="Y87" s="21">
        <f t="shared" si="722"/>
        <v>0</v>
      </c>
      <c r="Z87" s="276">
        <f t="shared" si="374"/>
        <v>107.04779246555667</v>
      </c>
      <c r="AA87" s="21">
        <f t="shared" ref="AA87:BY87" si="723">AA88</f>
        <v>0</v>
      </c>
      <c r="AB87" s="21">
        <f t="shared" si="723"/>
        <v>1110447</v>
      </c>
      <c r="AC87" s="21">
        <f t="shared" si="723"/>
        <v>1110447</v>
      </c>
      <c r="AD87" s="21">
        <f t="shared" si="723"/>
        <v>0</v>
      </c>
      <c r="AE87" s="21">
        <f t="shared" si="723"/>
        <v>0</v>
      </c>
      <c r="AF87" s="21">
        <f t="shared" si="723"/>
        <v>0</v>
      </c>
      <c r="AG87" s="21">
        <f t="shared" si="723"/>
        <v>0</v>
      </c>
      <c r="AH87" s="21">
        <f t="shared" si="723"/>
        <v>0</v>
      </c>
      <c r="AI87" s="21">
        <f t="shared" si="723"/>
        <v>0</v>
      </c>
      <c r="AJ87" s="21">
        <f t="shared" si="376"/>
        <v>1110447</v>
      </c>
      <c r="AK87" s="21">
        <f t="shared" si="377"/>
        <v>1110447</v>
      </c>
      <c r="AL87" s="21">
        <f t="shared" si="378"/>
        <v>0</v>
      </c>
      <c r="AM87" s="21">
        <f t="shared" si="379"/>
        <v>0</v>
      </c>
      <c r="AN87" s="215">
        <f t="shared" si="723"/>
        <v>0</v>
      </c>
      <c r="AO87" s="21">
        <f t="shared" si="723"/>
        <v>0</v>
      </c>
      <c r="AP87" s="21">
        <f t="shared" si="723"/>
        <v>0</v>
      </c>
      <c r="AQ87" s="21">
        <f t="shared" si="723"/>
        <v>0</v>
      </c>
      <c r="AR87" s="21">
        <f t="shared" si="659"/>
        <v>1110447</v>
      </c>
      <c r="AS87" s="21">
        <f t="shared" si="660"/>
        <v>1110447</v>
      </c>
      <c r="AT87" s="21">
        <f t="shared" si="661"/>
        <v>0</v>
      </c>
      <c r="AU87" s="21">
        <f t="shared" si="662"/>
        <v>0</v>
      </c>
      <c r="AV87" s="195">
        <f t="shared" si="681"/>
        <v>0</v>
      </c>
      <c r="AW87" s="21">
        <f t="shared" si="723"/>
        <v>1121555</v>
      </c>
      <c r="AX87" s="21">
        <f t="shared" si="723"/>
        <v>1121555</v>
      </c>
      <c r="AY87" s="21">
        <f t="shared" si="723"/>
        <v>0</v>
      </c>
      <c r="AZ87" s="21">
        <f t="shared" si="723"/>
        <v>0</v>
      </c>
      <c r="BA87" s="21">
        <f t="shared" si="723"/>
        <v>0</v>
      </c>
      <c r="BB87" s="21">
        <f t="shared" si="723"/>
        <v>0</v>
      </c>
      <c r="BC87" s="21">
        <f t="shared" si="723"/>
        <v>0</v>
      </c>
      <c r="BD87" s="21">
        <f t="shared" si="723"/>
        <v>0</v>
      </c>
      <c r="BE87" s="21">
        <f t="shared" si="384"/>
        <v>1121555</v>
      </c>
      <c r="BF87" s="21">
        <f t="shared" si="341"/>
        <v>1121555</v>
      </c>
      <c r="BG87" s="21">
        <f t="shared" si="342"/>
        <v>0</v>
      </c>
      <c r="BH87" s="21">
        <f t="shared" si="343"/>
        <v>0</v>
      </c>
      <c r="BI87" s="21">
        <f t="shared" si="723"/>
        <v>0</v>
      </c>
      <c r="BJ87" s="21">
        <f t="shared" si="723"/>
        <v>0</v>
      </c>
      <c r="BK87" s="21">
        <f t="shared" si="723"/>
        <v>0</v>
      </c>
      <c r="BL87" s="21">
        <f t="shared" si="723"/>
        <v>0</v>
      </c>
      <c r="BM87" s="21">
        <f t="shared" si="663"/>
        <v>1121555</v>
      </c>
      <c r="BN87" s="21">
        <f t="shared" si="664"/>
        <v>1121555</v>
      </c>
      <c r="BO87" s="21">
        <f t="shared" si="665"/>
        <v>0</v>
      </c>
      <c r="BP87" s="21">
        <f t="shared" si="666"/>
        <v>0</v>
      </c>
      <c r="BQ87" s="201">
        <f t="shared" si="674"/>
        <v>0</v>
      </c>
      <c r="BR87" s="21">
        <f t="shared" si="723"/>
        <v>1164423</v>
      </c>
      <c r="BS87" s="21">
        <f t="shared" si="723"/>
        <v>1164423</v>
      </c>
      <c r="BT87" s="21">
        <f t="shared" si="723"/>
        <v>0</v>
      </c>
      <c r="BU87" s="21">
        <f t="shared" si="723"/>
        <v>0</v>
      </c>
      <c r="BV87" s="21">
        <f t="shared" si="723"/>
        <v>0</v>
      </c>
      <c r="BW87" s="21">
        <f t="shared" si="723"/>
        <v>0</v>
      </c>
      <c r="BX87" s="21">
        <f t="shared" si="723"/>
        <v>0</v>
      </c>
      <c r="BY87" s="21">
        <f t="shared" si="723"/>
        <v>0</v>
      </c>
      <c r="BZ87" s="21">
        <f t="shared" si="389"/>
        <v>1164423</v>
      </c>
      <c r="CA87" s="62">
        <f t="shared" si="347"/>
        <v>1164423</v>
      </c>
      <c r="CB87" s="62">
        <f t="shared" si="348"/>
        <v>0</v>
      </c>
      <c r="CC87" s="62">
        <f t="shared" si="349"/>
        <v>0</v>
      </c>
      <c r="CD87" s="21">
        <f t="shared" ref="CD87:CG87" si="724">CD88</f>
        <v>0</v>
      </c>
      <c r="CE87" s="21">
        <f t="shared" si="724"/>
        <v>0</v>
      </c>
      <c r="CF87" s="21">
        <f t="shared" si="724"/>
        <v>0</v>
      </c>
      <c r="CG87" s="21">
        <f t="shared" si="724"/>
        <v>0</v>
      </c>
      <c r="CH87" s="21">
        <f t="shared" si="669"/>
        <v>1164423</v>
      </c>
      <c r="CI87" s="62">
        <f t="shared" si="670"/>
        <v>1164423</v>
      </c>
      <c r="CJ87" s="62">
        <f t="shared" si="671"/>
        <v>0</v>
      </c>
      <c r="CK87" s="62">
        <f t="shared" si="672"/>
        <v>0</v>
      </c>
      <c r="CL87" s="194"/>
      <c r="CM87" s="62"/>
      <c r="CN87" s="62"/>
      <c r="CO87" s="62"/>
      <c r="CP87" s="62"/>
      <c r="CQ87" s="94">
        <f t="shared" si="710"/>
        <v>0</v>
      </c>
      <c r="CR87" s="94"/>
      <c r="CS87" s="58">
        <f t="shared" ref="CS87:DT87" si="725">CS88</f>
        <v>1010987</v>
      </c>
      <c r="CT87" s="58">
        <f t="shared" si="725"/>
        <v>1010987</v>
      </c>
      <c r="CU87" s="58">
        <f t="shared" si="725"/>
        <v>0</v>
      </c>
      <c r="CV87" s="58">
        <f t="shared" si="725"/>
        <v>0</v>
      </c>
      <c r="CW87" s="58">
        <f t="shared" si="725"/>
        <v>0</v>
      </c>
      <c r="CX87" s="62">
        <f t="shared" si="725"/>
        <v>0</v>
      </c>
      <c r="CY87" s="62">
        <f t="shared" si="725"/>
        <v>0</v>
      </c>
      <c r="CZ87" s="58">
        <f t="shared" si="725"/>
        <v>0</v>
      </c>
      <c r="DA87" s="58">
        <f t="shared" si="725"/>
        <v>1010987</v>
      </c>
      <c r="DB87" s="62">
        <f t="shared" si="725"/>
        <v>1010987</v>
      </c>
      <c r="DC87" s="62">
        <f t="shared" si="725"/>
        <v>0</v>
      </c>
      <c r="DD87" s="62">
        <f t="shared" si="725"/>
        <v>0</v>
      </c>
      <c r="DE87" s="58">
        <f t="shared" si="725"/>
        <v>100073</v>
      </c>
      <c r="DF87" s="62">
        <f t="shared" si="725"/>
        <v>100073</v>
      </c>
      <c r="DG87" s="62">
        <f t="shared" si="725"/>
        <v>0</v>
      </c>
      <c r="DH87" s="58">
        <f t="shared" si="725"/>
        <v>0</v>
      </c>
      <c r="DI87" s="58">
        <f t="shared" si="725"/>
        <v>1111060</v>
      </c>
      <c r="DJ87" s="62">
        <f t="shared" si="725"/>
        <v>1111060</v>
      </c>
      <c r="DK87" s="62">
        <f t="shared" si="725"/>
        <v>0</v>
      </c>
      <c r="DL87" s="62">
        <f t="shared" si="725"/>
        <v>0</v>
      </c>
      <c r="DM87" s="58">
        <f t="shared" si="725"/>
        <v>0</v>
      </c>
      <c r="DN87" s="62">
        <f t="shared" si="725"/>
        <v>0</v>
      </c>
      <c r="DO87" s="62">
        <f t="shared" si="725"/>
        <v>0</v>
      </c>
      <c r="DP87" s="58">
        <f t="shared" si="725"/>
        <v>0</v>
      </c>
      <c r="DQ87" s="58">
        <f t="shared" si="725"/>
        <v>1111060</v>
      </c>
      <c r="DR87" s="62">
        <f t="shared" si="725"/>
        <v>1111060</v>
      </c>
      <c r="DS87" s="62">
        <f t="shared" si="725"/>
        <v>0</v>
      </c>
      <c r="DT87" s="62">
        <f t="shared" si="725"/>
        <v>0</v>
      </c>
    </row>
    <row r="88" spans="1:124" ht="23.25" customHeight="1" x14ac:dyDescent="0.25">
      <c r="A88" s="87" t="s">
        <v>36</v>
      </c>
      <c r="B88" s="155"/>
      <c r="C88" s="155"/>
      <c r="D88" s="155"/>
      <c r="E88" s="4">
        <v>851</v>
      </c>
      <c r="F88" s="4" t="s">
        <v>44</v>
      </c>
      <c r="G88" s="4" t="s">
        <v>46</v>
      </c>
      <c r="H88" s="176" t="s">
        <v>415</v>
      </c>
      <c r="I88" s="4" t="s">
        <v>37</v>
      </c>
      <c r="J88" s="21">
        <v>1188709</v>
      </c>
      <c r="K88" s="21">
        <f>J88</f>
        <v>1188709</v>
      </c>
      <c r="L88" s="21"/>
      <c r="M88" s="21"/>
      <c r="N88" s="21">
        <v>1227191</v>
      </c>
      <c r="O88" s="21">
        <f>N88</f>
        <v>1227191</v>
      </c>
      <c r="P88" s="21"/>
      <c r="Q88" s="21"/>
      <c r="R88" s="21">
        <v>1268884</v>
      </c>
      <c r="S88" s="21">
        <f>R88</f>
        <v>1268884</v>
      </c>
      <c r="T88" s="21"/>
      <c r="U88" s="21"/>
      <c r="V88" s="21">
        <f t="shared" si="334"/>
        <v>78262</v>
      </c>
      <c r="W88" s="21">
        <f t="shared" si="335"/>
        <v>78262</v>
      </c>
      <c r="X88" s="21">
        <f t="shared" si="336"/>
        <v>0</v>
      </c>
      <c r="Y88" s="21"/>
      <c r="Z88" s="276">
        <f t="shared" si="374"/>
        <v>107.04779246555667</v>
      </c>
      <c r="AA88" s="21"/>
      <c r="AB88" s="21">
        <v>1110447</v>
      </c>
      <c r="AC88" s="21">
        <f>AB88</f>
        <v>1110447</v>
      </c>
      <c r="AD88" s="21"/>
      <c r="AE88" s="21"/>
      <c r="AF88" s="151"/>
      <c r="AG88" s="21">
        <f>AF88</f>
        <v>0</v>
      </c>
      <c r="AH88" s="21"/>
      <c r="AI88" s="21"/>
      <c r="AJ88" s="21">
        <f t="shared" si="376"/>
        <v>1110447</v>
      </c>
      <c r="AK88" s="21">
        <f t="shared" si="377"/>
        <v>1110447</v>
      </c>
      <c r="AL88" s="21">
        <f t="shared" si="378"/>
        <v>0</v>
      </c>
      <c r="AM88" s="21">
        <f t="shared" si="379"/>
        <v>0</v>
      </c>
      <c r="AN88" s="216"/>
      <c r="AO88" s="21">
        <f>AN88</f>
        <v>0</v>
      </c>
      <c r="AP88" s="21"/>
      <c r="AQ88" s="21"/>
      <c r="AR88" s="21">
        <f t="shared" si="659"/>
        <v>1110447</v>
      </c>
      <c r="AS88" s="21">
        <f t="shared" si="660"/>
        <v>1110447</v>
      </c>
      <c r="AT88" s="21">
        <f t="shared" si="661"/>
        <v>0</v>
      </c>
      <c r="AU88" s="21">
        <f t="shared" si="662"/>
        <v>0</v>
      </c>
      <c r="AV88" s="195">
        <f t="shared" si="681"/>
        <v>0</v>
      </c>
      <c r="AW88" s="21">
        <v>1121555</v>
      </c>
      <c r="AX88" s="21">
        <f>AW88</f>
        <v>1121555</v>
      </c>
      <c r="AY88" s="21"/>
      <c r="AZ88" s="21"/>
      <c r="BA88" s="21"/>
      <c r="BB88" s="21">
        <f>BA88</f>
        <v>0</v>
      </c>
      <c r="BC88" s="21"/>
      <c r="BD88" s="21"/>
      <c r="BE88" s="21">
        <f t="shared" si="384"/>
        <v>1121555</v>
      </c>
      <c r="BF88" s="21">
        <f t="shared" si="341"/>
        <v>1121555</v>
      </c>
      <c r="BG88" s="21">
        <f t="shared" si="342"/>
        <v>0</v>
      </c>
      <c r="BH88" s="21">
        <f t="shared" si="343"/>
        <v>0</v>
      </c>
      <c r="BI88" s="21"/>
      <c r="BJ88" s="21">
        <f>BI88</f>
        <v>0</v>
      </c>
      <c r="BK88" s="21"/>
      <c r="BL88" s="21"/>
      <c r="BM88" s="21">
        <f t="shared" si="663"/>
        <v>1121555</v>
      </c>
      <c r="BN88" s="21">
        <f t="shared" si="664"/>
        <v>1121555</v>
      </c>
      <c r="BO88" s="21">
        <f t="shared" si="665"/>
        <v>0</v>
      </c>
      <c r="BP88" s="21">
        <f t="shared" si="666"/>
        <v>0</v>
      </c>
      <c r="BQ88" s="201">
        <f t="shared" si="674"/>
        <v>0</v>
      </c>
      <c r="BR88" s="21">
        <v>1164423</v>
      </c>
      <c r="BS88" s="21">
        <f>BR88</f>
        <v>1164423</v>
      </c>
      <c r="BT88" s="21"/>
      <c r="BU88" s="21"/>
      <c r="BV88" s="21"/>
      <c r="BW88" s="21">
        <f>BV88</f>
        <v>0</v>
      </c>
      <c r="BX88" s="21"/>
      <c r="BY88" s="21"/>
      <c r="BZ88" s="21">
        <f t="shared" si="389"/>
        <v>1164423</v>
      </c>
      <c r="CA88" s="62">
        <f t="shared" si="347"/>
        <v>1164423</v>
      </c>
      <c r="CB88" s="62">
        <f t="shared" si="348"/>
        <v>0</v>
      </c>
      <c r="CC88" s="62">
        <f t="shared" si="349"/>
        <v>0</v>
      </c>
      <c r="CD88" s="21"/>
      <c r="CE88" s="21">
        <f>CD88</f>
        <v>0</v>
      </c>
      <c r="CF88" s="21"/>
      <c r="CG88" s="21"/>
      <c r="CH88" s="21">
        <f t="shared" si="669"/>
        <v>1164423</v>
      </c>
      <c r="CI88" s="62">
        <f t="shared" si="670"/>
        <v>1164423</v>
      </c>
      <c r="CJ88" s="62">
        <f t="shared" si="671"/>
        <v>0</v>
      </c>
      <c r="CK88" s="62">
        <f t="shared" si="672"/>
        <v>0</v>
      </c>
      <c r="CL88" s="194"/>
      <c r="CM88" s="62"/>
      <c r="CN88" s="62"/>
      <c r="CO88" s="62"/>
      <c r="CP88" s="62"/>
      <c r="CQ88" s="94">
        <f t="shared" si="710"/>
        <v>0</v>
      </c>
      <c r="CR88" s="94"/>
      <c r="CS88" s="58">
        <v>1010987</v>
      </c>
      <c r="CT88" s="58">
        <f>CS88</f>
        <v>1010987</v>
      </c>
      <c r="CU88" s="58"/>
      <c r="CV88" s="58"/>
      <c r="CW88" s="58"/>
      <c r="CX88" s="62">
        <f>CW88</f>
        <v>0</v>
      </c>
      <c r="CY88" s="62"/>
      <c r="CZ88" s="58"/>
      <c r="DA88" s="58">
        <f t="shared" si="353"/>
        <v>1010987</v>
      </c>
      <c r="DB88" s="62">
        <f t="shared" ref="DB88" si="726">CT88+CX88</f>
        <v>1010987</v>
      </c>
      <c r="DC88" s="62">
        <f t="shared" ref="DC88" si="727">CU88+CY88</f>
        <v>0</v>
      </c>
      <c r="DD88" s="62">
        <f t="shared" ref="DD88" si="728">CV88+CZ88</f>
        <v>0</v>
      </c>
      <c r="DE88" s="58">
        <v>100073</v>
      </c>
      <c r="DF88" s="62">
        <f>DE88</f>
        <v>100073</v>
      </c>
      <c r="DG88" s="62"/>
      <c r="DH88" s="58"/>
      <c r="DI88" s="58">
        <f t="shared" ref="DI88" si="729">DA88+DE88</f>
        <v>1111060</v>
      </c>
      <c r="DJ88" s="62">
        <f t="shared" ref="DJ88" si="730">DB88+DF88</f>
        <v>1111060</v>
      </c>
      <c r="DK88" s="62">
        <f t="shared" ref="DK88" si="731">DC88+DG88</f>
        <v>0</v>
      </c>
      <c r="DL88" s="62">
        <f t="shared" ref="DL88" si="732">DD88+DH88</f>
        <v>0</v>
      </c>
      <c r="DM88" s="58"/>
      <c r="DN88" s="62">
        <f>DM88</f>
        <v>0</v>
      </c>
      <c r="DO88" s="62"/>
      <c r="DP88" s="58"/>
      <c r="DQ88" s="58">
        <f t="shared" ref="DQ88" si="733">DI88+DM88</f>
        <v>1111060</v>
      </c>
      <c r="DR88" s="62">
        <f t="shared" ref="DR88" si="734">DJ88+DN88</f>
        <v>1111060</v>
      </c>
      <c r="DS88" s="62">
        <f t="shared" ref="DS88" si="735">DK88+DO88</f>
        <v>0</v>
      </c>
      <c r="DT88" s="62">
        <f t="shared" ref="DT88" si="736">DL88+DP88</f>
        <v>0</v>
      </c>
    </row>
    <row r="89" spans="1:124" s="33" customFormat="1" ht="32.25" customHeight="1" x14ac:dyDescent="0.25">
      <c r="A89" s="111" t="s">
        <v>49</v>
      </c>
      <c r="B89" s="34"/>
      <c r="C89" s="34"/>
      <c r="D89" s="34"/>
      <c r="E89" s="4">
        <v>851</v>
      </c>
      <c r="F89" s="17" t="s">
        <v>46</v>
      </c>
      <c r="G89" s="17"/>
      <c r="H89" s="176" t="s">
        <v>48</v>
      </c>
      <c r="I89" s="17"/>
      <c r="J89" s="26">
        <f t="shared" ref="J89:Y89" si="737">J90</f>
        <v>3399970</v>
      </c>
      <c r="K89" s="26">
        <f t="shared" si="737"/>
        <v>0</v>
      </c>
      <c r="L89" s="26">
        <f t="shared" si="737"/>
        <v>3399970</v>
      </c>
      <c r="M89" s="26">
        <f t="shared" si="737"/>
        <v>0</v>
      </c>
      <c r="N89" s="26">
        <f t="shared" si="737"/>
        <v>2720300</v>
      </c>
      <c r="O89" s="26">
        <f t="shared" si="737"/>
        <v>0</v>
      </c>
      <c r="P89" s="26">
        <f t="shared" si="737"/>
        <v>2720300</v>
      </c>
      <c r="Q89" s="26">
        <f t="shared" si="737"/>
        <v>0</v>
      </c>
      <c r="R89" s="26">
        <f t="shared" si="737"/>
        <v>2720300</v>
      </c>
      <c r="S89" s="26">
        <f t="shared" si="737"/>
        <v>0</v>
      </c>
      <c r="T89" s="26">
        <f t="shared" si="737"/>
        <v>2720300</v>
      </c>
      <c r="U89" s="26">
        <f t="shared" si="737"/>
        <v>0</v>
      </c>
      <c r="V89" s="21">
        <f t="shared" ref="V89:V147" si="738">J89-AB89</f>
        <v>154300</v>
      </c>
      <c r="W89" s="21">
        <f t="shared" ref="W89:W147" si="739">K89-AC89</f>
        <v>0</v>
      </c>
      <c r="X89" s="21">
        <f t="shared" ref="X89:X147" si="740">L89-AD89</f>
        <v>154300</v>
      </c>
      <c r="Y89" s="26">
        <f t="shared" si="737"/>
        <v>0</v>
      </c>
      <c r="Z89" s="278">
        <f t="shared" si="374"/>
        <v>104.75402613327911</v>
      </c>
      <c r="AA89" s="26">
        <f t="shared" ref="AA89:BY89" si="741">AA90</f>
        <v>0</v>
      </c>
      <c r="AB89" s="26">
        <f t="shared" si="741"/>
        <v>3245670</v>
      </c>
      <c r="AC89" s="26">
        <f t="shared" si="741"/>
        <v>0</v>
      </c>
      <c r="AD89" s="26">
        <f t="shared" si="741"/>
        <v>3245670</v>
      </c>
      <c r="AE89" s="26">
        <f t="shared" si="741"/>
        <v>0</v>
      </c>
      <c r="AF89" s="26">
        <f t="shared" si="741"/>
        <v>29216</v>
      </c>
      <c r="AG89" s="26">
        <f t="shared" si="741"/>
        <v>0</v>
      </c>
      <c r="AH89" s="26">
        <f t="shared" si="741"/>
        <v>29216</v>
      </c>
      <c r="AI89" s="26">
        <f t="shared" si="741"/>
        <v>0</v>
      </c>
      <c r="AJ89" s="21">
        <f t="shared" si="376"/>
        <v>3274886</v>
      </c>
      <c r="AK89" s="21">
        <f t="shared" si="377"/>
        <v>0</v>
      </c>
      <c r="AL89" s="21">
        <f t="shared" si="378"/>
        <v>3274886</v>
      </c>
      <c r="AM89" s="21">
        <f t="shared" si="379"/>
        <v>0</v>
      </c>
      <c r="AN89" s="213">
        <f t="shared" si="741"/>
        <v>0</v>
      </c>
      <c r="AO89" s="26">
        <f t="shared" si="741"/>
        <v>0</v>
      </c>
      <c r="AP89" s="26">
        <f t="shared" si="741"/>
        <v>0</v>
      </c>
      <c r="AQ89" s="26">
        <f t="shared" si="741"/>
        <v>0</v>
      </c>
      <c r="AR89" s="21">
        <f t="shared" si="659"/>
        <v>3274886</v>
      </c>
      <c r="AS89" s="21">
        <f t="shared" si="660"/>
        <v>0</v>
      </c>
      <c r="AT89" s="21">
        <f t="shared" si="661"/>
        <v>3274886</v>
      </c>
      <c r="AU89" s="21">
        <f t="shared" si="662"/>
        <v>0</v>
      </c>
      <c r="AV89" s="195">
        <f t="shared" si="681"/>
        <v>0</v>
      </c>
      <c r="AW89" s="26">
        <f t="shared" si="741"/>
        <v>3245670</v>
      </c>
      <c r="AX89" s="26">
        <f t="shared" si="741"/>
        <v>0</v>
      </c>
      <c r="AY89" s="26">
        <f t="shared" si="741"/>
        <v>3245670</v>
      </c>
      <c r="AZ89" s="26">
        <f t="shared" si="741"/>
        <v>0</v>
      </c>
      <c r="BA89" s="26">
        <f t="shared" si="741"/>
        <v>0</v>
      </c>
      <c r="BB89" s="26">
        <f t="shared" si="741"/>
        <v>0</v>
      </c>
      <c r="BC89" s="26">
        <f t="shared" si="741"/>
        <v>0</v>
      </c>
      <c r="BD89" s="26">
        <f t="shared" si="741"/>
        <v>0</v>
      </c>
      <c r="BE89" s="21">
        <f t="shared" si="384"/>
        <v>3245670</v>
      </c>
      <c r="BF89" s="21">
        <f t="shared" si="341"/>
        <v>0</v>
      </c>
      <c r="BG89" s="21">
        <f t="shared" si="342"/>
        <v>3245670</v>
      </c>
      <c r="BH89" s="21">
        <f t="shared" si="343"/>
        <v>0</v>
      </c>
      <c r="BI89" s="26">
        <f t="shared" si="741"/>
        <v>0</v>
      </c>
      <c r="BJ89" s="26">
        <f t="shared" si="741"/>
        <v>0</v>
      </c>
      <c r="BK89" s="26">
        <f t="shared" si="741"/>
        <v>0</v>
      </c>
      <c r="BL89" s="26">
        <f t="shared" si="741"/>
        <v>0</v>
      </c>
      <c r="BM89" s="21">
        <f t="shared" si="663"/>
        <v>3245670</v>
      </c>
      <c r="BN89" s="21">
        <f t="shared" si="664"/>
        <v>0</v>
      </c>
      <c r="BO89" s="21">
        <f t="shared" si="665"/>
        <v>3245670</v>
      </c>
      <c r="BP89" s="21">
        <f t="shared" si="666"/>
        <v>0</v>
      </c>
      <c r="BQ89" s="201">
        <f t="shared" si="674"/>
        <v>0</v>
      </c>
      <c r="BR89" s="26">
        <f t="shared" si="741"/>
        <v>3245670</v>
      </c>
      <c r="BS89" s="26">
        <f t="shared" si="741"/>
        <v>0</v>
      </c>
      <c r="BT89" s="26">
        <f t="shared" si="741"/>
        <v>3245670</v>
      </c>
      <c r="BU89" s="26">
        <f t="shared" si="741"/>
        <v>0</v>
      </c>
      <c r="BV89" s="26">
        <f t="shared" si="741"/>
        <v>0</v>
      </c>
      <c r="BW89" s="26">
        <f t="shared" si="741"/>
        <v>0</v>
      </c>
      <c r="BX89" s="26">
        <f t="shared" si="741"/>
        <v>0</v>
      </c>
      <c r="BY89" s="26">
        <f t="shared" si="741"/>
        <v>0</v>
      </c>
      <c r="BZ89" s="21">
        <f t="shared" si="389"/>
        <v>3245670</v>
      </c>
      <c r="CA89" s="62">
        <f t="shared" si="347"/>
        <v>0</v>
      </c>
      <c r="CB89" s="62">
        <f t="shared" si="348"/>
        <v>3245670</v>
      </c>
      <c r="CC89" s="62">
        <f t="shared" si="349"/>
        <v>0</v>
      </c>
      <c r="CD89" s="26">
        <f t="shared" ref="CD89:CG89" si="742">CD90</f>
        <v>0</v>
      </c>
      <c r="CE89" s="26">
        <f t="shared" si="742"/>
        <v>0</v>
      </c>
      <c r="CF89" s="26">
        <f t="shared" si="742"/>
        <v>0</v>
      </c>
      <c r="CG89" s="26">
        <f t="shared" si="742"/>
        <v>0</v>
      </c>
      <c r="CH89" s="21">
        <f t="shared" si="669"/>
        <v>3245670</v>
      </c>
      <c r="CI89" s="62">
        <f t="shared" si="670"/>
        <v>0</v>
      </c>
      <c r="CJ89" s="62">
        <f t="shared" si="671"/>
        <v>3245670</v>
      </c>
      <c r="CK89" s="62">
        <f t="shared" si="672"/>
        <v>0</v>
      </c>
      <c r="CL89" s="194"/>
      <c r="CM89" s="62"/>
      <c r="CN89" s="62"/>
      <c r="CO89" s="62"/>
      <c r="CP89" s="62"/>
      <c r="CQ89" s="94">
        <f t="shared" si="710"/>
        <v>0</v>
      </c>
      <c r="CR89" s="94"/>
      <c r="CS89" s="56">
        <f t="shared" ref="CS89:DT89" si="743">CS90</f>
        <v>3159400</v>
      </c>
      <c r="CT89" s="56">
        <f t="shared" si="743"/>
        <v>0</v>
      </c>
      <c r="CU89" s="56">
        <f t="shared" si="743"/>
        <v>3159400</v>
      </c>
      <c r="CV89" s="56">
        <f t="shared" si="743"/>
        <v>0</v>
      </c>
      <c r="CW89" s="56">
        <f t="shared" si="743"/>
        <v>192065</v>
      </c>
      <c r="CX89" s="77">
        <f t="shared" si="743"/>
        <v>0</v>
      </c>
      <c r="CY89" s="77">
        <f t="shared" si="743"/>
        <v>192065</v>
      </c>
      <c r="CZ89" s="56">
        <f t="shared" si="743"/>
        <v>0</v>
      </c>
      <c r="DA89" s="56">
        <f t="shared" si="743"/>
        <v>3351465</v>
      </c>
      <c r="DB89" s="77">
        <f t="shared" si="743"/>
        <v>0</v>
      </c>
      <c r="DC89" s="77">
        <f t="shared" si="743"/>
        <v>3351465</v>
      </c>
      <c r="DD89" s="77">
        <f t="shared" si="743"/>
        <v>0</v>
      </c>
      <c r="DE89" s="56">
        <f t="shared" si="743"/>
        <v>0</v>
      </c>
      <c r="DF89" s="77">
        <f t="shared" si="743"/>
        <v>0</v>
      </c>
      <c r="DG89" s="77">
        <f t="shared" si="743"/>
        <v>0</v>
      </c>
      <c r="DH89" s="56">
        <f t="shared" si="743"/>
        <v>0</v>
      </c>
      <c r="DI89" s="56">
        <f t="shared" si="743"/>
        <v>3351465</v>
      </c>
      <c r="DJ89" s="77">
        <f t="shared" si="743"/>
        <v>0</v>
      </c>
      <c r="DK89" s="77">
        <f t="shared" si="743"/>
        <v>3351465</v>
      </c>
      <c r="DL89" s="77">
        <f t="shared" si="743"/>
        <v>0</v>
      </c>
      <c r="DM89" s="56">
        <f t="shared" si="743"/>
        <v>0</v>
      </c>
      <c r="DN89" s="77">
        <f t="shared" si="743"/>
        <v>0</v>
      </c>
      <c r="DO89" s="77">
        <f t="shared" si="743"/>
        <v>0</v>
      </c>
      <c r="DP89" s="56">
        <f t="shared" si="743"/>
        <v>0</v>
      </c>
      <c r="DQ89" s="56">
        <f t="shared" si="743"/>
        <v>3351465</v>
      </c>
      <c r="DR89" s="77">
        <f t="shared" si="743"/>
        <v>0</v>
      </c>
      <c r="DS89" s="77">
        <f t="shared" si="743"/>
        <v>3351465</v>
      </c>
      <c r="DT89" s="77">
        <f t="shared" si="743"/>
        <v>0</v>
      </c>
    </row>
    <row r="90" spans="1:124" s="23" customFormat="1" ht="32.25" customHeight="1" x14ac:dyDescent="0.25">
      <c r="A90" s="111" t="s">
        <v>362</v>
      </c>
      <c r="B90" s="44"/>
      <c r="C90" s="44"/>
      <c r="D90" s="44"/>
      <c r="E90" s="4">
        <v>851</v>
      </c>
      <c r="F90" s="19" t="s">
        <v>46</v>
      </c>
      <c r="G90" s="19" t="s">
        <v>93</v>
      </c>
      <c r="H90" s="176" t="s">
        <v>48</v>
      </c>
      <c r="I90" s="19"/>
      <c r="J90" s="22">
        <f t="shared" ref="J90:Y90" si="744">J91+J98</f>
        <v>3399970</v>
      </c>
      <c r="K90" s="22">
        <f t="shared" ref="K90:M90" si="745">K91+K98</f>
        <v>0</v>
      </c>
      <c r="L90" s="22">
        <f t="shared" si="745"/>
        <v>3399970</v>
      </c>
      <c r="M90" s="22">
        <f t="shared" si="745"/>
        <v>0</v>
      </c>
      <c r="N90" s="22">
        <f t="shared" si="744"/>
        <v>2720300</v>
      </c>
      <c r="O90" s="22">
        <f t="shared" si="744"/>
        <v>0</v>
      </c>
      <c r="P90" s="22">
        <f t="shared" si="744"/>
        <v>2720300</v>
      </c>
      <c r="Q90" s="22">
        <f t="shared" si="744"/>
        <v>0</v>
      </c>
      <c r="R90" s="22">
        <f t="shared" si="744"/>
        <v>2720300</v>
      </c>
      <c r="S90" s="22">
        <f t="shared" si="744"/>
        <v>0</v>
      </c>
      <c r="T90" s="22">
        <f t="shared" si="744"/>
        <v>2720300</v>
      </c>
      <c r="U90" s="22">
        <f t="shared" si="744"/>
        <v>0</v>
      </c>
      <c r="V90" s="21">
        <f t="shared" si="738"/>
        <v>154300</v>
      </c>
      <c r="W90" s="21">
        <f t="shared" si="739"/>
        <v>0</v>
      </c>
      <c r="X90" s="21">
        <f t="shared" si="740"/>
        <v>154300</v>
      </c>
      <c r="Y90" s="22">
        <f t="shared" si="744"/>
        <v>0</v>
      </c>
      <c r="Z90" s="278">
        <f t="shared" si="374"/>
        <v>104.75402613327911</v>
      </c>
      <c r="AA90" s="22">
        <f t="shared" ref="AA90" si="746">AA91+AA98</f>
        <v>0</v>
      </c>
      <c r="AB90" s="22">
        <f t="shared" ref="AB90:AE90" si="747">AB91+AB98</f>
        <v>3245670</v>
      </c>
      <c r="AC90" s="22">
        <f t="shared" si="747"/>
        <v>0</v>
      </c>
      <c r="AD90" s="22">
        <f t="shared" si="747"/>
        <v>3245670</v>
      </c>
      <c r="AE90" s="22">
        <f t="shared" si="747"/>
        <v>0</v>
      </c>
      <c r="AF90" s="22">
        <f t="shared" ref="AF90:AI90" si="748">AF91+AF98</f>
        <v>29216</v>
      </c>
      <c r="AG90" s="22">
        <f t="shared" si="748"/>
        <v>0</v>
      </c>
      <c r="AH90" s="22">
        <f t="shared" si="748"/>
        <v>29216</v>
      </c>
      <c r="AI90" s="22">
        <f t="shared" si="748"/>
        <v>0</v>
      </c>
      <c r="AJ90" s="21">
        <f t="shared" si="376"/>
        <v>3274886</v>
      </c>
      <c r="AK90" s="21">
        <f t="shared" si="377"/>
        <v>0</v>
      </c>
      <c r="AL90" s="21">
        <f t="shared" si="378"/>
        <v>3274886</v>
      </c>
      <c r="AM90" s="21">
        <f t="shared" si="379"/>
        <v>0</v>
      </c>
      <c r="AN90" s="214">
        <f t="shared" ref="AN90:AQ90" si="749">AN91+AN98</f>
        <v>0</v>
      </c>
      <c r="AO90" s="22">
        <f t="shared" si="749"/>
        <v>0</v>
      </c>
      <c r="AP90" s="22">
        <f t="shared" si="749"/>
        <v>0</v>
      </c>
      <c r="AQ90" s="22">
        <f t="shared" si="749"/>
        <v>0</v>
      </c>
      <c r="AR90" s="21">
        <f t="shared" si="659"/>
        <v>3274886</v>
      </c>
      <c r="AS90" s="21">
        <f t="shared" si="660"/>
        <v>0</v>
      </c>
      <c r="AT90" s="21">
        <f t="shared" si="661"/>
        <v>3274886</v>
      </c>
      <c r="AU90" s="21">
        <f t="shared" si="662"/>
        <v>0</v>
      </c>
      <c r="AV90" s="195">
        <f t="shared" si="681"/>
        <v>0</v>
      </c>
      <c r="AW90" s="22">
        <f t="shared" ref="AW90:BR90" si="750">AW91+AW98</f>
        <v>3245670</v>
      </c>
      <c r="AX90" s="22">
        <f t="shared" si="750"/>
        <v>0</v>
      </c>
      <c r="AY90" s="22">
        <f t="shared" si="750"/>
        <v>3245670</v>
      </c>
      <c r="AZ90" s="22">
        <f t="shared" si="750"/>
        <v>0</v>
      </c>
      <c r="BA90" s="22">
        <f t="shared" si="750"/>
        <v>0</v>
      </c>
      <c r="BB90" s="22">
        <f t="shared" si="750"/>
        <v>0</v>
      </c>
      <c r="BC90" s="22">
        <f t="shared" si="750"/>
        <v>0</v>
      </c>
      <c r="BD90" s="22">
        <f t="shared" si="750"/>
        <v>0</v>
      </c>
      <c r="BE90" s="21">
        <f t="shared" si="384"/>
        <v>3245670</v>
      </c>
      <c r="BF90" s="21">
        <f t="shared" si="341"/>
        <v>0</v>
      </c>
      <c r="BG90" s="21">
        <f t="shared" si="342"/>
        <v>3245670</v>
      </c>
      <c r="BH90" s="21">
        <f t="shared" si="343"/>
        <v>0</v>
      </c>
      <c r="BI90" s="22">
        <f t="shared" ref="BI90:BL90" si="751">BI91+BI98</f>
        <v>0</v>
      </c>
      <c r="BJ90" s="22">
        <f t="shared" si="751"/>
        <v>0</v>
      </c>
      <c r="BK90" s="22">
        <f t="shared" si="751"/>
        <v>0</v>
      </c>
      <c r="BL90" s="22">
        <f t="shared" si="751"/>
        <v>0</v>
      </c>
      <c r="BM90" s="21">
        <f t="shared" si="663"/>
        <v>3245670</v>
      </c>
      <c r="BN90" s="21">
        <f t="shared" si="664"/>
        <v>0</v>
      </c>
      <c r="BO90" s="21">
        <f t="shared" si="665"/>
        <v>3245670</v>
      </c>
      <c r="BP90" s="21">
        <f t="shared" si="666"/>
        <v>0</v>
      </c>
      <c r="BQ90" s="201">
        <f t="shared" si="674"/>
        <v>0</v>
      </c>
      <c r="BR90" s="22">
        <f t="shared" si="750"/>
        <v>3245670</v>
      </c>
      <c r="BS90" s="22">
        <f t="shared" ref="BS90:BY90" si="752">BS91+BS98</f>
        <v>0</v>
      </c>
      <c r="BT90" s="22">
        <f t="shared" si="752"/>
        <v>3245670</v>
      </c>
      <c r="BU90" s="22">
        <f t="shared" si="752"/>
        <v>0</v>
      </c>
      <c r="BV90" s="22">
        <f t="shared" si="752"/>
        <v>0</v>
      </c>
      <c r="BW90" s="22">
        <f t="shared" si="752"/>
        <v>0</v>
      </c>
      <c r="BX90" s="22">
        <f t="shared" si="752"/>
        <v>0</v>
      </c>
      <c r="BY90" s="22">
        <f t="shared" si="752"/>
        <v>0</v>
      </c>
      <c r="BZ90" s="21">
        <f t="shared" si="389"/>
        <v>3245670</v>
      </c>
      <c r="CA90" s="62">
        <f t="shared" si="347"/>
        <v>0</v>
      </c>
      <c r="CB90" s="62">
        <f t="shared" si="348"/>
        <v>3245670</v>
      </c>
      <c r="CC90" s="62">
        <f t="shared" si="349"/>
        <v>0</v>
      </c>
      <c r="CD90" s="22">
        <f t="shared" ref="CD90:CG90" si="753">CD91+CD98</f>
        <v>0</v>
      </c>
      <c r="CE90" s="22">
        <f t="shared" si="753"/>
        <v>0</v>
      </c>
      <c r="CF90" s="22">
        <f t="shared" si="753"/>
        <v>0</v>
      </c>
      <c r="CG90" s="22">
        <f t="shared" si="753"/>
        <v>0</v>
      </c>
      <c r="CH90" s="21">
        <f t="shared" si="669"/>
        <v>3245670</v>
      </c>
      <c r="CI90" s="62">
        <f t="shared" si="670"/>
        <v>0</v>
      </c>
      <c r="CJ90" s="62">
        <f t="shared" si="671"/>
        <v>3245670</v>
      </c>
      <c r="CK90" s="62">
        <f t="shared" si="672"/>
        <v>0</v>
      </c>
      <c r="CL90" s="194"/>
      <c r="CM90" s="62"/>
      <c r="CN90" s="62"/>
      <c r="CO90" s="62"/>
      <c r="CP90" s="62"/>
      <c r="CQ90" s="94">
        <f t="shared" si="710"/>
        <v>0</v>
      </c>
      <c r="CR90" s="94"/>
      <c r="CS90" s="57">
        <f>CS91+CS98</f>
        <v>3159400</v>
      </c>
      <c r="CT90" s="57">
        <f t="shared" ref="CT90:DD90" si="754">CT91+CT98</f>
        <v>0</v>
      </c>
      <c r="CU90" s="57">
        <f t="shared" si="754"/>
        <v>3159400</v>
      </c>
      <c r="CV90" s="57">
        <f t="shared" si="754"/>
        <v>0</v>
      </c>
      <c r="CW90" s="57">
        <f t="shared" si="754"/>
        <v>192065</v>
      </c>
      <c r="CX90" s="78">
        <f t="shared" ref="CX90" si="755">CX91+CX98</f>
        <v>0</v>
      </c>
      <c r="CY90" s="78">
        <f t="shared" ref="CY90" si="756">CY91+CY98</f>
        <v>192065</v>
      </c>
      <c r="CZ90" s="57">
        <f t="shared" ref="CZ90" si="757">CZ91+CZ98</f>
        <v>0</v>
      </c>
      <c r="DA90" s="57">
        <f t="shared" si="754"/>
        <v>3351465</v>
      </c>
      <c r="DB90" s="78">
        <f t="shared" si="754"/>
        <v>0</v>
      </c>
      <c r="DC90" s="78">
        <f t="shared" si="754"/>
        <v>3351465</v>
      </c>
      <c r="DD90" s="78">
        <f t="shared" si="754"/>
        <v>0</v>
      </c>
      <c r="DE90" s="57">
        <f t="shared" ref="DE90:DL90" si="758">DE91+DE98</f>
        <v>0</v>
      </c>
      <c r="DF90" s="78">
        <f t="shared" si="758"/>
        <v>0</v>
      </c>
      <c r="DG90" s="78">
        <f t="shared" si="758"/>
        <v>0</v>
      </c>
      <c r="DH90" s="57">
        <f t="shared" si="758"/>
        <v>0</v>
      </c>
      <c r="DI90" s="57">
        <f t="shared" si="758"/>
        <v>3351465</v>
      </c>
      <c r="DJ90" s="78">
        <f t="shared" si="758"/>
        <v>0</v>
      </c>
      <c r="DK90" s="78">
        <f t="shared" si="758"/>
        <v>3351465</v>
      </c>
      <c r="DL90" s="78">
        <f t="shared" si="758"/>
        <v>0</v>
      </c>
      <c r="DM90" s="57">
        <f t="shared" ref="DM90:DT90" si="759">DM91+DM98</f>
        <v>0</v>
      </c>
      <c r="DN90" s="78">
        <f t="shared" si="759"/>
        <v>0</v>
      </c>
      <c r="DO90" s="78">
        <f t="shared" si="759"/>
        <v>0</v>
      </c>
      <c r="DP90" s="57">
        <f t="shared" si="759"/>
        <v>0</v>
      </c>
      <c r="DQ90" s="57">
        <f t="shared" si="759"/>
        <v>3351465</v>
      </c>
      <c r="DR90" s="78">
        <f t="shared" si="759"/>
        <v>0</v>
      </c>
      <c r="DS90" s="78">
        <f t="shared" si="759"/>
        <v>3351465</v>
      </c>
      <c r="DT90" s="78">
        <f t="shared" si="759"/>
        <v>0</v>
      </c>
    </row>
    <row r="91" spans="1:124" ht="32.25" customHeight="1" x14ac:dyDescent="0.25">
      <c r="A91" s="87" t="s">
        <v>51</v>
      </c>
      <c r="B91" s="156"/>
      <c r="C91" s="156"/>
      <c r="D91" s="156"/>
      <c r="E91" s="4">
        <v>851</v>
      </c>
      <c r="F91" s="3" t="s">
        <v>46</v>
      </c>
      <c r="G91" s="3" t="s">
        <v>93</v>
      </c>
      <c r="H91" s="176" t="s">
        <v>416</v>
      </c>
      <c r="I91" s="3"/>
      <c r="J91" s="21">
        <f t="shared" ref="J91:Y91" si="760">J92+J94+J96</f>
        <v>3278200</v>
      </c>
      <c r="K91" s="21">
        <f t="shared" ref="K91:M91" si="761">K92+K94+K96</f>
        <v>0</v>
      </c>
      <c r="L91" s="21">
        <f t="shared" si="761"/>
        <v>3278200</v>
      </c>
      <c r="M91" s="21">
        <f t="shared" si="761"/>
        <v>0</v>
      </c>
      <c r="N91" s="21">
        <f t="shared" si="760"/>
        <v>2660300</v>
      </c>
      <c r="O91" s="21">
        <f t="shared" si="760"/>
        <v>0</v>
      </c>
      <c r="P91" s="21">
        <f t="shared" si="760"/>
        <v>2660300</v>
      </c>
      <c r="Q91" s="21">
        <f t="shared" si="760"/>
        <v>0</v>
      </c>
      <c r="R91" s="21">
        <f t="shared" si="760"/>
        <v>2660300</v>
      </c>
      <c r="S91" s="21">
        <f t="shared" si="760"/>
        <v>0</v>
      </c>
      <c r="T91" s="21">
        <f t="shared" si="760"/>
        <v>2660300</v>
      </c>
      <c r="U91" s="21">
        <f t="shared" si="760"/>
        <v>0</v>
      </c>
      <c r="V91" s="21">
        <f t="shared" si="738"/>
        <v>154300</v>
      </c>
      <c r="W91" s="21">
        <f t="shared" si="739"/>
        <v>0</v>
      </c>
      <c r="X91" s="21">
        <f t="shared" si="740"/>
        <v>154300</v>
      </c>
      <c r="Y91" s="21">
        <f t="shared" si="760"/>
        <v>0</v>
      </c>
      <c r="Z91" s="276">
        <f t="shared" ref="Z91:Z149" si="762">J91/AB91*100</f>
        <v>104.93933864720381</v>
      </c>
      <c r="AA91" s="21">
        <f t="shared" ref="AA91" si="763">AA92+AA94+AA96</f>
        <v>0</v>
      </c>
      <c r="AB91" s="21">
        <f t="shared" ref="AB91:AE91" si="764">AB92+AB94+AB96</f>
        <v>3123900</v>
      </c>
      <c r="AC91" s="21">
        <f t="shared" si="764"/>
        <v>0</v>
      </c>
      <c r="AD91" s="21">
        <f t="shared" si="764"/>
        <v>3123900</v>
      </c>
      <c r="AE91" s="21">
        <f t="shared" si="764"/>
        <v>0</v>
      </c>
      <c r="AF91" s="21">
        <f t="shared" ref="AF91:AI91" si="765">AF92+AF94+AF96</f>
        <v>29216</v>
      </c>
      <c r="AG91" s="21">
        <f t="shared" si="765"/>
        <v>0</v>
      </c>
      <c r="AH91" s="21">
        <f t="shared" si="765"/>
        <v>29216</v>
      </c>
      <c r="AI91" s="21">
        <f t="shared" si="765"/>
        <v>0</v>
      </c>
      <c r="AJ91" s="21">
        <f t="shared" si="376"/>
        <v>3153116</v>
      </c>
      <c r="AK91" s="21">
        <f t="shared" si="377"/>
        <v>0</v>
      </c>
      <c r="AL91" s="21">
        <f t="shared" si="378"/>
        <v>3153116</v>
      </c>
      <c r="AM91" s="21">
        <f t="shared" si="379"/>
        <v>0</v>
      </c>
      <c r="AN91" s="215">
        <f t="shared" ref="AN91:AQ91" si="766">AN92+AN94+AN96</f>
        <v>0</v>
      </c>
      <c r="AO91" s="21">
        <f t="shared" si="766"/>
        <v>0</v>
      </c>
      <c r="AP91" s="21">
        <f t="shared" si="766"/>
        <v>0</v>
      </c>
      <c r="AQ91" s="21">
        <f t="shared" si="766"/>
        <v>0</v>
      </c>
      <c r="AR91" s="21">
        <f t="shared" si="659"/>
        <v>3153116</v>
      </c>
      <c r="AS91" s="21">
        <f t="shared" si="660"/>
        <v>0</v>
      </c>
      <c r="AT91" s="21">
        <f t="shared" si="661"/>
        <v>3153116</v>
      </c>
      <c r="AU91" s="21">
        <f t="shared" si="662"/>
        <v>0</v>
      </c>
      <c r="AV91" s="195">
        <f t="shared" si="681"/>
        <v>0</v>
      </c>
      <c r="AW91" s="21">
        <f t="shared" ref="AW91:BR91" si="767">AW92+AW94+AW96</f>
        <v>3123900</v>
      </c>
      <c r="AX91" s="21">
        <f t="shared" si="767"/>
        <v>0</v>
      </c>
      <c r="AY91" s="21">
        <f t="shared" si="767"/>
        <v>3123900</v>
      </c>
      <c r="AZ91" s="21">
        <f t="shared" si="767"/>
        <v>0</v>
      </c>
      <c r="BA91" s="21">
        <f t="shared" si="767"/>
        <v>0</v>
      </c>
      <c r="BB91" s="21">
        <f t="shared" si="767"/>
        <v>0</v>
      </c>
      <c r="BC91" s="21">
        <f t="shared" si="767"/>
        <v>0</v>
      </c>
      <c r="BD91" s="21">
        <f t="shared" si="767"/>
        <v>0</v>
      </c>
      <c r="BE91" s="21">
        <f t="shared" si="384"/>
        <v>3123900</v>
      </c>
      <c r="BF91" s="21">
        <f t="shared" ref="BF91:BF155" si="768">AX91+BB91</f>
        <v>0</v>
      </c>
      <c r="BG91" s="21">
        <f t="shared" ref="BG91:BG155" si="769">AY91+BC91</f>
        <v>3123900</v>
      </c>
      <c r="BH91" s="21">
        <f t="shared" ref="BH91:BH155" si="770">AZ91+BD91</f>
        <v>0</v>
      </c>
      <c r="BI91" s="21">
        <f t="shared" ref="BI91:BL91" si="771">BI92+BI94+BI96</f>
        <v>0</v>
      </c>
      <c r="BJ91" s="21">
        <f t="shared" si="771"/>
        <v>0</v>
      </c>
      <c r="BK91" s="21">
        <f t="shared" si="771"/>
        <v>0</v>
      </c>
      <c r="BL91" s="21">
        <f t="shared" si="771"/>
        <v>0</v>
      </c>
      <c r="BM91" s="21">
        <f t="shared" si="663"/>
        <v>3123900</v>
      </c>
      <c r="BN91" s="21">
        <f t="shared" si="664"/>
        <v>0</v>
      </c>
      <c r="BO91" s="21">
        <f t="shared" si="665"/>
        <v>3123900</v>
      </c>
      <c r="BP91" s="21">
        <f t="shared" si="666"/>
        <v>0</v>
      </c>
      <c r="BQ91" s="201">
        <f t="shared" si="674"/>
        <v>0</v>
      </c>
      <c r="BR91" s="21">
        <f t="shared" si="767"/>
        <v>3123900</v>
      </c>
      <c r="BS91" s="21">
        <f t="shared" ref="BS91:BY91" si="772">BS92+BS94+BS96</f>
        <v>0</v>
      </c>
      <c r="BT91" s="21">
        <f t="shared" si="772"/>
        <v>3123900</v>
      </c>
      <c r="BU91" s="21">
        <f t="shared" si="772"/>
        <v>0</v>
      </c>
      <c r="BV91" s="21">
        <f t="shared" si="772"/>
        <v>0</v>
      </c>
      <c r="BW91" s="21">
        <f t="shared" si="772"/>
        <v>0</v>
      </c>
      <c r="BX91" s="21">
        <f t="shared" si="772"/>
        <v>0</v>
      </c>
      <c r="BY91" s="21">
        <f t="shared" si="772"/>
        <v>0</v>
      </c>
      <c r="BZ91" s="21">
        <f t="shared" si="389"/>
        <v>3123900</v>
      </c>
      <c r="CA91" s="62">
        <f t="shared" ref="CA91:CA155" si="773">BS91+BW91</f>
        <v>0</v>
      </c>
      <c r="CB91" s="62">
        <f t="shared" ref="CB91:CB155" si="774">BT91+BX91</f>
        <v>3123900</v>
      </c>
      <c r="CC91" s="62">
        <f t="shared" ref="CC91:CC155" si="775">BU91+BY91</f>
        <v>0</v>
      </c>
      <c r="CD91" s="21">
        <f t="shared" ref="CD91:CG91" si="776">CD92+CD94+CD96</f>
        <v>0</v>
      </c>
      <c r="CE91" s="21">
        <f t="shared" si="776"/>
        <v>0</v>
      </c>
      <c r="CF91" s="21">
        <f t="shared" si="776"/>
        <v>0</v>
      </c>
      <c r="CG91" s="21">
        <f t="shared" si="776"/>
        <v>0</v>
      </c>
      <c r="CH91" s="21">
        <f t="shared" si="669"/>
        <v>3123900</v>
      </c>
      <c r="CI91" s="62">
        <f t="shared" si="670"/>
        <v>0</v>
      </c>
      <c r="CJ91" s="62">
        <f t="shared" si="671"/>
        <v>3123900</v>
      </c>
      <c r="CK91" s="62">
        <f t="shared" si="672"/>
        <v>0</v>
      </c>
      <c r="CL91" s="194"/>
      <c r="CM91" s="62"/>
      <c r="CN91" s="62"/>
      <c r="CO91" s="62"/>
      <c r="CP91" s="62"/>
      <c r="CQ91" s="94">
        <f t="shared" si="710"/>
        <v>0</v>
      </c>
      <c r="CR91" s="94"/>
      <c r="CS91" s="58">
        <f t="shared" ref="CS91" si="777">CS92+CS94+CS96</f>
        <v>3040600</v>
      </c>
      <c r="CT91" s="58">
        <f t="shared" ref="CT91:DD91" si="778">CT92+CT94+CT96</f>
        <v>0</v>
      </c>
      <c r="CU91" s="58">
        <f t="shared" si="778"/>
        <v>3040600</v>
      </c>
      <c r="CV91" s="58">
        <f t="shared" si="778"/>
        <v>0</v>
      </c>
      <c r="CW91" s="58">
        <f t="shared" si="778"/>
        <v>192065</v>
      </c>
      <c r="CX91" s="62">
        <f t="shared" ref="CX91:CZ91" si="779">CX92+CX94+CX96</f>
        <v>0</v>
      </c>
      <c r="CY91" s="62">
        <f t="shared" si="779"/>
        <v>192065</v>
      </c>
      <c r="CZ91" s="58">
        <f t="shared" si="779"/>
        <v>0</v>
      </c>
      <c r="DA91" s="58">
        <f t="shared" si="778"/>
        <v>3232665</v>
      </c>
      <c r="DB91" s="62">
        <f t="shared" si="778"/>
        <v>0</v>
      </c>
      <c r="DC91" s="62">
        <f t="shared" si="778"/>
        <v>3232665</v>
      </c>
      <c r="DD91" s="62">
        <f t="shared" si="778"/>
        <v>0</v>
      </c>
      <c r="DE91" s="58">
        <f t="shared" ref="DE91:DL91" si="780">DE92+DE94+DE96</f>
        <v>0</v>
      </c>
      <c r="DF91" s="62">
        <f t="shared" si="780"/>
        <v>0</v>
      </c>
      <c r="DG91" s="62">
        <f t="shared" si="780"/>
        <v>0</v>
      </c>
      <c r="DH91" s="58">
        <f t="shared" si="780"/>
        <v>0</v>
      </c>
      <c r="DI91" s="58">
        <f t="shared" si="780"/>
        <v>3232665</v>
      </c>
      <c r="DJ91" s="62">
        <f t="shared" si="780"/>
        <v>0</v>
      </c>
      <c r="DK91" s="62">
        <f t="shared" si="780"/>
        <v>3232665</v>
      </c>
      <c r="DL91" s="62">
        <f t="shared" si="780"/>
        <v>0</v>
      </c>
      <c r="DM91" s="58">
        <f t="shared" ref="DM91:DT91" si="781">DM92+DM94+DM96</f>
        <v>0</v>
      </c>
      <c r="DN91" s="62">
        <f t="shared" si="781"/>
        <v>0</v>
      </c>
      <c r="DO91" s="62">
        <f t="shared" si="781"/>
        <v>0</v>
      </c>
      <c r="DP91" s="58">
        <f t="shared" si="781"/>
        <v>0</v>
      </c>
      <c r="DQ91" s="58">
        <f t="shared" si="781"/>
        <v>3232665</v>
      </c>
      <c r="DR91" s="62">
        <f t="shared" si="781"/>
        <v>0</v>
      </c>
      <c r="DS91" s="62">
        <f t="shared" si="781"/>
        <v>3232665</v>
      </c>
      <c r="DT91" s="62">
        <f t="shared" si="781"/>
        <v>0</v>
      </c>
    </row>
    <row r="92" spans="1:124" ht="32.25" customHeight="1" x14ac:dyDescent="0.25">
      <c r="A92" s="87" t="s">
        <v>15</v>
      </c>
      <c r="B92" s="156"/>
      <c r="C92" s="156"/>
      <c r="D92" s="156"/>
      <c r="E92" s="4">
        <v>851</v>
      </c>
      <c r="F92" s="3" t="s">
        <v>46</v>
      </c>
      <c r="G92" s="4" t="s">
        <v>93</v>
      </c>
      <c r="H92" s="176" t="s">
        <v>416</v>
      </c>
      <c r="I92" s="3" t="s">
        <v>17</v>
      </c>
      <c r="J92" s="21">
        <f t="shared" ref="J92:Y92" si="782">J93</f>
        <v>2311300</v>
      </c>
      <c r="K92" s="21">
        <f t="shared" si="782"/>
        <v>0</v>
      </c>
      <c r="L92" s="21">
        <f t="shared" si="782"/>
        <v>2311300</v>
      </c>
      <c r="M92" s="21">
        <f t="shared" si="782"/>
        <v>0</v>
      </c>
      <c r="N92" s="21">
        <f t="shared" si="782"/>
        <v>2311300</v>
      </c>
      <c r="O92" s="21">
        <f t="shared" si="782"/>
        <v>0</v>
      </c>
      <c r="P92" s="21">
        <f t="shared" si="782"/>
        <v>2311300</v>
      </c>
      <c r="Q92" s="21">
        <f t="shared" si="782"/>
        <v>0</v>
      </c>
      <c r="R92" s="21">
        <f t="shared" si="782"/>
        <v>2311300</v>
      </c>
      <c r="S92" s="21">
        <f t="shared" si="782"/>
        <v>0</v>
      </c>
      <c r="T92" s="21">
        <f t="shared" si="782"/>
        <v>2311300</v>
      </c>
      <c r="U92" s="21">
        <f t="shared" si="782"/>
        <v>0</v>
      </c>
      <c r="V92" s="21">
        <f t="shared" si="738"/>
        <v>140800</v>
      </c>
      <c r="W92" s="21">
        <f t="shared" si="739"/>
        <v>0</v>
      </c>
      <c r="X92" s="21">
        <f t="shared" si="740"/>
        <v>140800</v>
      </c>
      <c r="Y92" s="21">
        <f t="shared" si="782"/>
        <v>0</v>
      </c>
      <c r="Z92" s="276">
        <f t="shared" si="762"/>
        <v>106.48698456576827</v>
      </c>
      <c r="AA92" s="21">
        <f t="shared" ref="AA92:BY92" si="783">AA93</f>
        <v>0</v>
      </c>
      <c r="AB92" s="21">
        <f t="shared" si="783"/>
        <v>2170500</v>
      </c>
      <c r="AC92" s="21">
        <f t="shared" si="783"/>
        <v>0</v>
      </c>
      <c r="AD92" s="21">
        <f t="shared" si="783"/>
        <v>2170500</v>
      </c>
      <c r="AE92" s="21">
        <f t="shared" si="783"/>
        <v>0</v>
      </c>
      <c r="AF92" s="21">
        <f t="shared" si="783"/>
        <v>0</v>
      </c>
      <c r="AG92" s="21">
        <f t="shared" si="783"/>
        <v>0</v>
      </c>
      <c r="AH92" s="21">
        <f t="shared" si="783"/>
        <v>0</v>
      </c>
      <c r="AI92" s="21">
        <f t="shared" si="783"/>
        <v>0</v>
      </c>
      <c r="AJ92" s="21">
        <f t="shared" ref="AJ92:AJ156" si="784">AB92+AF92</f>
        <v>2170500</v>
      </c>
      <c r="AK92" s="21">
        <f t="shared" ref="AK92:AK156" si="785">AC92+AG92</f>
        <v>0</v>
      </c>
      <c r="AL92" s="21">
        <f t="shared" ref="AL92:AL156" si="786">AD92+AH92</f>
        <v>2170500</v>
      </c>
      <c r="AM92" s="21">
        <f t="shared" ref="AM92:AM156" si="787">AE92+AI92</f>
        <v>0</v>
      </c>
      <c r="AN92" s="215">
        <f t="shared" si="783"/>
        <v>0</v>
      </c>
      <c r="AO92" s="21">
        <f t="shared" si="783"/>
        <v>0</v>
      </c>
      <c r="AP92" s="21">
        <f t="shared" si="783"/>
        <v>0</v>
      </c>
      <c r="AQ92" s="21">
        <f t="shared" si="783"/>
        <v>0</v>
      </c>
      <c r="AR92" s="21">
        <f t="shared" si="659"/>
        <v>2170500</v>
      </c>
      <c r="AS92" s="21">
        <f t="shared" si="660"/>
        <v>0</v>
      </c>
      <c r="AT92" s="21">
        <f t="shared" si="661"/>
        <v>2170500</v>
      </c>
      <c r="AU92" s="21">
        <f t="shared" si="662"/>
        <v>0</v>
      </c>
      <c r="AV92" s="195">
        <f t="shared" si="681"/>
        <v>0</v>
      </c>
      <c r="AW92" s="21">
        <f t="shared" si="783"/>
        <v>2170500</v>
      </c>
      <c r="AX92" s="21">
        <f t="shared" si="783"/>
        <v>0</v>
      </c>
      <c r="AY92" s="21">
        <f t="shared" si="783"/>
        <v>2170500</v>
      </c>
      <c r="AZ92" s="21">
        <f t="shared" si="783"/>
        <v>0</v>
      </c>
      <c r="BA92" s="21">
        <f t="shared" si="783"/>
        <v>0</v>
      </c>
      <c r="BB92" s="21">
        <f t="shared" si="783"/>
        <v>0</v>
      </c>
      <c r="BC92" s="21">
        <f t="shared" si="783"/>
        <v>0</v>
      </c>
      <c r="BD92" s="21">
        <f t="shared" si="783"/>
        <v>0</v>
      </c>
      <c r="BE92" s="21">
        <f t="shared" ref="BE92:BE156" si="788">AW92+BA92</f>
        <v>2170500</v>
      </c>
      <c r="BF92" s="21">
        <f t="shared" si="768"/>
        <v>0</v>
      </c>
      <c r="BG92" s="21">
        <f t="shared" si="769"/>
        <v>2170500</v>
      </c>
      <c r="BH92" s="21">
        <f t="shared" si="770"/>
        <v>0</v>
      </c>
      <c r="BI92" s="21">
        <f t="shared" si="783"/>
        <v>0</v>
      </c>
      <c r="BJ92" s="21">
        <f t="shared" si="783"/>
        <v>0</v>
      </c>
      <c r="BK92" s="21">
        <f t="shared" si="783"/>
        <v>0</v>
      </c>
      <c r="BL92" s="21">
        <f t="shared" si="783"/>
        <v>0</v>
      </c>
      <c r="BM92" s="21">
        <f t="shared" si="663"/>
        <v>2170500</v>
      </c>
      <c r="BN92" s="21">
        <f t="shared" si="664"/>
        <v>0</v>
      </c>
      <c r="BO92" s="21">
        <f t="shared" si="665"/>
        <v>2170500</v>
      </c>
      <c r="BP92" s="21">
        <f t="shared" si="666"/>
        <v>0</v>
      </c>
      <c r="BQ92" s="201">
        <f t="shared" si="674"/>
        <v>0</v>
      </c>
      <c r="BR92" s="21">
        <f t="shared" si="783"/>
        <v>2170500</v>
      </c>
      <c r="BS92" s="21">
        <f t="shared" si="783"/>
        <v>0</v>
      </c>
      <c r="BT92" s="21">
        <f t="shared" si="783"/>
        <v>2170500</v>
      </c>
      <c r="BU92" s="21">
        <f t="shared" si="783"/>
        <v>0</v>
      </c>
      <c r="BV92" s="21">
        <f t="shared" si="783"/>
        <v>0</v>
      </c>
      <c r="BW92" s="21">
        <f t="shared" si="783"/>
        <v>0</v>
      </c>
      <c r="BX92" s="21">
        <f t="shared" si="783"/>
        <v>0</v>
      </c>
      <c r="BY92" s="21">
        <f t="shared" si="783"/>
        <v>0</v>
      </c>
      <c r="BZ92" s="21">
        <f t="shared" ref="BZ92:BZ156" si="789">BR92+BV92</f>
        <v>2170500</v>
      </c>
      <c r="CA92" s="62">
        <f t="shared" si="773"/>
        <v>0</v>
      </c>
      <c r="CB92" s="62">
        <f t="shared" si="774"/>
        <v>2170500</v>
      </c>
      <c r="CC92" s="62">
        <f t="shared" si="775"/>
        <v>0</v>
      </c>
      <c r="CD92" s="21">
        <f t="shared" ref="CD92:CG92" si="790">CD93</f>
        <v>0</v>
      </c>
      <c r="CE92" s="21">
        <f t="shared" si="790"/>
        <v>0</v>
      </c>
      <c r="CF92" s="21">
        <f t="shared" si="790"/>
        <v>0</v>
      </c>
      <c r="CG92" s="21">
        <f t="shared" si="790"/>
        <v>0</v>
      </c>
      <c r="CH92" s="21">
        <f t="shared" si="669"/>
        <v>2170500</v>
      </c>
      <c r="CI92" s="62">
        <f t="shared" si="670"/>
        <v>0</v>
      </c>
      <c r="CJ92" s="62">
        <f t="shared" si="671"/>
        <v>2170500</v>
      </c>
      <c r="CK92" s="62">
        <f t="shared" si="672"/>
        <v>0</v>
      </c>
      <c r="CL92" s="194"/>
      <c r="CM92" s="62"/>
      <c r="CN92" s="62"/>
      <c r="CO92" s="62"/>
      <c r="CP92" s="62"/>
      <c r="CQ92" s="94">
        <f t="shared" si="710"/>
        <v>0</v>
      </c>
      <c r="CR92" s="94"/>
      <c r="CS92" s="58">
        <f t="shared" ref="CS92:DT92" si="791">CS93</f>
        <v>2112700</v>
      </c>
      <c r="CT92" s="58">
        <f t="shared" si="791"/>
        <v>0</v>
      </c>
      <c r="CU92" s="58">
        <f t="shared" si="791"/>
        <v>2112700</v>
      </c>
      <c r="CV92" s="58">
        <f t="shared" si="791"/>
        <v>0</v>
      </c>
      <c r="CW92" s="58">
        <f t="shared" si="791"/>
        <v>0</v>
      </c>
      <c r="CX92" s="62">
        <f t="shared" si="791"/>
        <v>0</v>
      </c>
      <c r="CY92" s="62">
        <f t="shared" si="791"/>
        <v>0</v>
      </c>
      <c r="CZ92" s="58">
        <f t="shared" si="791"/>
        <v>0</v>
      </c>
      <c r="DA92" s="58">
        <f t="shared" si="791"/>
        <v>2112700</v>
      </c>
      <c r="DB92" s="62">
        <f t="shared" si="791"/>
        <v>0</v>
      </c>
      <c r="DC92" s="62">
        <f t="shared" si="791"/>
        <v>2112700</v>
      </c>
      <c r="DD92" s="62">
        <f t="shared" si="791"/>
        <v>0</v>
      </c>
      <c r="DE92" s="58">
        <f t="shared" si="791"/>
        <v>0</v>
      </c>
      <c r="DF92" s="62">
        <f t="shared" si="791"/>
        <v>0</v>
      </c>
      <c r="DG92" s="62">
        <f t="shared" si="791"/>
        <v>0</v>
      </c>
      <c r="DH92" s="58">
        <f t="shared" si="791"/>
        <v>0</v>
      </c>
      <c r="DI92" s="58">
        <f t="shared" si="791"/>
        <v>2112700</v>
      </c>
      <c r="DJ92" s="62">
        <f t="shared" si="791"/>
        <v>0</v>
      </c>
      <c r="DK92" s="62">
        <f t="shared" si="791"/>
        <v>2112700</v>
      </c>
      <c r="DL92" s="62">
        <f t="shared" si="791"/>
        <v>0</v>
      </c>
      <c r="DM92" s="58">
        <f t="shared" si="791"/>
        <v>0</v>
      </c>
      <c r="DN92" s="62">
        <f t="shared" si="791"/>
        <v>0</v>
      </c>
      <c r="DO92" s="62">
        <f t="shared" si="791"/>
        <v>0</v>
      </c>
      <c r="DP92" s="58">
        <f t="shared" si="791"/>
        <v>0</v>
      </c>
      <c r="DQ92" s="58">
        <f t="shared" si="791"/>
        <v>2112700</v>
      </c>
      <c r="DR92" s="62">
        <f t="shared" si="791"/>
        <v>0</v>
      </c>
      <c r="DS92" s="62">
        <f t="shared" si="791"/>
        <v>2112700</v>
      </c>
      <c r="DT92" s="62">
        <f t="shared" si="791"/>
        <v>0</v>
      </c>
    </row>
    <row r="93" spans="1:124" ht="32.25" customHeight="1" x14ac:dyDescent="0.25">
      <c r="A93" s="87" t="s">
        <v>7</v>
      </c>
      <c r="B93" s="156"/>
      <c r="C93" s="156"/>
      <c r="D93" s="156"/>
      <c r="E93" s="4">
        <v>851</v>
      </c>
      <c r="F93" s="3" t="s">
        <v>46</v>
      </c>
      <c r="G93" s="4" t="s">
        <v>93</v>
      </c>
      <c r="H93" s="176" t="s">
        <v>416</v>
      </c>
      <c r="I93" s="3" t="s">
        <v>52</v>
      </c>
      <c r="J93" s="21">
        <v>2311300</v>
      </c>
      <c r="K93" s="21"/>
      <c r="L93" s="21">
        <f>J93</f>
        <v>2311300</v>
      </c>
      <c r="M93" s="21"/>
      <c r="N93" s="21">
        <v>2311300</v>
      </c>
      <c r="O93" s="21"/>
      <c r="P93" s="21">
        <f>N93</f>
        <v>2311300</v>
      </c>
      <c r="Q93" s="21"/>
      <c r="R93" s="21">
        <v>2311300</v>
      </c>
      <c r="S93" s="21"/>
      <c r="T93" s="21">
        <f>R93</f>
        <v>2311300</v>
      </c>
      <c r="U93" s="21"/>
      <c r="V93" s="21">
        <f t="shared" si="738"/>
        <v>140800</v>
      </c>
      <c r="W93" s="21">
        <f t="shared" si="739"/>
        <v>0</v>
      </c>
      <c r="X93" s="21">
        <f t="shared" si="740"/>
        <v>140800</v>
      </c>
      <c r="Y93" s="21"/>
      <c r="Z93" s="276">
        <f t="shared" si="762"/>
        <v>106.48698456576827</v>
      </c>
      <c r="AA93" s="21"/>
      <c r="AB93" s="21">
        <v>2170500</v>
      </c>
      <c r="AC93" s="21"/>
      <c r="AD93" s="21">
        <f>AB93</f>
        <v>2170500</v>
      </c>
      <c r="AE93" s="21"/>
      <c r="AF93" s="21"/>
      <c r="AG93" s="21"/>
      <c r="AH93" s="21">
        <f>AF93</f>
        <v>0</v>
      </c>
      <c r="AI93" s="21"/>
      <c r="AJ93" s="21">
        <f t="shared" si="784"/>
        <v>2170500</v>
      </c>
      <c r="AK93" s="21">
        <f t="shared" si="785"/>
        <v>0</v>
      </c>
      <c r="AL93" s="21">
        <f t="shared" si="786"/>
        <v>2170500</v>
      </c>
      <c r="AM93" s="21">
        <f t="shared" si="787"/>
        <v>0</v>
      </c>
      <c r="AN93" s="215"/>
      <c r="AO93" s="21"/>
      <c r="AP93" s="21">
        <f>AN93</f>
        <v>0</v>
      </c>
      <c r="AQ93" s="21"/>
      <c r="AR93" s="21">
        <f t="shared" si="659"/>
        <v>2170500</v>
      </c>
      <c r="AS93" s="21">
        <f t="shared" si="660"/>
        <v>0</v>
      </c>
      <c r="AT93" s="21">
        <f t="shared" si="661"/>
        <v>2170500</v>
      </c>
      <c r="AU93" s="21">
        <f t="shared" si="662"/>
        <v>0</v>
      </c>
      <c r="AV93" s="195">
        <f t="shared" si="681"/>
        <v>0</v>
      </c>
      <c r="AW93" s="21">
        <v>2170500</v>
      </c>
      <c r="AX93" s="21"/>
      <c r="AY93" s="21">
        <f>AW93</f>
        <v>2170500</v>
      </c>
      <c r="AZ93" s="21"/>
      <c r="BA93" s="21"/>
      <c r="BB93" s="21"/>
      <c r="BC93" s="21">
        <f>BA93</f>
        <v>0</v>
      </c>
      <c r="BD93" s="21"/>
      <c r="BE93" s="21">
        <f t="shared" si="788"/>
        <v>2170500</v>
      </c>
      <c r="BF93" s="21">
        <f t="shared" si="768"/>
        <v>0</v>
      </c>
      <c r="BG93" s="21">
        <f t="shared" si="769"/>
        <v>2170500</v>
      </c>
      <c r="BH93" s="21">
        <f t="shared" si="770"/>
        <v>0</v>
      </c>
      <c r="BI93" s="21"/>
      <c r="BJ93" s="21"/>
      <c r="BK93" s="21">
        <f>BI93</f>
        <v>0</v>
      </c>
      <c r="BL93" s="21"/>
      <c r="BM93" s="21">
        <f t="shared" si="663"/>
        <v>2170500</v>
      </c>
      <c r="BN93" s="21">
        <f t="shared" si="664"/>
        <v>0</v>
      </c>
      <c r="BO93" s="21">
        <f t="shared" si="665"/>
        <v>2170500</v>
      </c>
      <c r="BP93" s="21">
        <f t="shared" si="666"/>
        <v>0</v>
      </c>
      <c r="BQ93" s="201">
        <f t="shared" si="674"/>
        <v>0</v>
      </c>
      <c r="BR93" s="21">
        <v>2170500</v>
      </c>
      <c r="BS93" s="21"/>
      <c r="BT93" s="21">
        <f>BR93</f>
        <v>2170500</v>
      </c>
      <c r="BU93" s="21"/>
      <c r="BV93" s="21"/>
      <c r="BW93" s="21"/>
      <c r="BX93" s="21">
        <f>BV93</f>
        <v>0</v>
      </c>
      <c r="BY93" s="21"/>
      <c r="BZ93" s="21">
        <f t="shared" si="789"/>
        <v>2170500</v>
      </c>
      <c r="CA93" s="62">
        <f t="shared" si="773"/>
        <v>0</v>
      </c>
      <c r="CB93" s="62">
        <f t="shared" si="774"/>
        <v>2170500</v>
      </c>
      <c r="CC93" s="62">
        <f t="shared" si="775"/>
        <v>0</v>
      </c>
      <c r="CD93" s="21"/>
      <c r="CE93" s="21"/>
      <c r="CF93" s="21">
        <f>CD93</f>
        <v>0</v>
      </c>
      <c r="CG93" s="21"/>
      <c r="CH93" s="21">
        <f t="shared" si="669"/>
        <v>2170500</v>
      </c>
      <c r="CI93" s="62">
        <f t="shared" si="670"/>
        <v>0</v>
      </c>
      <c r="CJ93" s="62">
        <f t="shared" si="671"/>
        <v>2170500</v>
      </c>
      <c r="CK93" s="62">
        <f t="shared" si="672"/>
        <v>0</v>
      </c>
      <c r="CL93" s="194"/>
      <c r="CM93" s="62"/>
      <c r="CN93" s="62"/>
      <c r="CO93" s="62"/>
      <c r="CP93" s="62"/>
      <c r="CQ93" s="94">
        <f t="shared" si="710"/>
        <v>0</v>
      </c>
      <c r="CR93" s="94"/>
      <c r="CS93" s="58">
        <v>2112700</v>
      </c>
      <c r="CT93" s="58"/>
      <c r="CU93" s="58">
        <f>CS93</f>
        <v>2112700</v>
      </c>
      <c r="CV93" s="58"/>
      <c r="CW93" s="58"/>
      <c r="CX93" s="62"/>
      <c r="CY93" s="62">
        <f>CW93</f>
        <v>0</v>
      </c>
      <c r="CZ93" s="58"/>
      <c r="DA93" s="58">
        <f t="shared" si="353"/>
        <v>2112700</v>
      </c>
      <c r="DB93" s="62">
        <f t="shared" ref="DB93" si="792">CT93+CX93</f>
        <v>0</v>
      </c>
      <c r="DC93" s="62">
        <f t="shared" ref="DC93" si="793">CU93+CY93</f>
        <v>2112700</v>
      </c>
      <c r="DD93" s="62">
        <f t="shared" ref="DD93" si="794">CV93+CZ93</f>
        <v>0</v>
      </c>
      <c r="DE93" s="58"/>
      <c r="DF93" s="62"/>
      <c r="DG93" s="62">
        <f>DE93</f>
        <v>0</v>
      </c>
      <c r="DH93" s="58"/>
      <c r="DI93" s="58">
        <f t="shared" ref="DI93" si="795">DA93+DE93</f>
        <v>2112700</v>
      </c>
      <c r="DJ93" s="62">
        <f t="shared" ref="DJ93" si="796">DB93+DF93</f>
        <v>0</v>
      </c>
      <c r="DK93" s="62">
        <f t="shared" ref="DK93" si="797">DC93+DG93</f>
        <v>2112700</v>
      </c>
      <c r="DL93" s="62">
        <f t="shared" ref="DL93" si="798">DD93+DH93</f>
        <v>0</v>
      </c>
      <c r="DM93" s="58"/>
      <c r="DN93" s="62"/>
      <c r="DO93" s="62">
        <f>DM93</f>
        <v>0</v>
      </c>
      <c r="DP93" s="58"/>
      <c r="DQ93" s="58">
        <f t="shared" ref="DQ93" si="799">DI93+DM93</f>
        <v>2112700</v>
      </c>
      <c r="DR93" s="62">
        <f t="shared" ref="DR93" si="800">DJ93+DN93</f>
        <v>0</v>
      </c>
      <c r="DS93" s="62">
        <f t="shared" ref="DS93" si="801">DK93+DO93</f>
        <v>2112700</v>
      </c>
      <c r="DT93" s="62">
        <f t="shared" ref="DT93" si="802">DL93+DP93</f>
        <v>0</v>
      </c>
    </row>
    <row r="94" spans="1:124" ht="32.25" customHeight="1" x14ac:dyDescent="0.25">
      <c r="A94" s="87" t="s">
        <v>20</v>
      </c>
      <c r="B94" s="155"/>
      <c r="C94" s="155"/>
      <c r="D94" s="155"/>
      <c r="E94" s="4">
        <v>851</v>
      </c>
      <c r="F94" s="3" t="s">
        <v>46</v>
      </c>
      <c r="G94" s="4" t="s">
        <v>93</v>
      </c>
      <c r="H94" s="176" t="s">
        <v>416</v>
      </c>
      <c r="I94" s="3" t="s">
        <v>21</v>
      </c>
      <c r="J94" s="21">
        <f t="shared" ref="J94:Y94" si="803">J95</f>
        <v>935500</v>
      </c>
      <c r="K94" s="21">
        <f t="shared" si="803"/>
        <v>0</v>
      </c>
      <c r="L94" s="21">
        <f t="shared" si="803"/>
        <v>935500</v>
      </c>
      <c r="M94" s="21">
        <f t="shared" si="803"/>
        <v>0</v>
      </c>
      <c r="N94" s="21">
        <f t="shared" si="803"/>
        <v>333400</v>
      </c>
      <c r="O94" s="21">
        <f t="shared" si="803"/>
        <v>0</v>
      </c>
      <c r="P94" s="21">
        <f t="shared" si="803"/>
        <v>333400</v>
      </c>
      <c r="Q94" s="21">
        <f t="shared" si="803"/>
        <v>0</v>
      </c>
      <c r="R94" s="21">
        <f t="shared" si="803"/>
        <v>333400</v>
      </c>
      <c r="S94" s="21">
        <f t="shared" si="803"/>
        <v>0</v>
      </c>
      <c r="T94" s="21">
        <f t="shared" si="803"/>
        <v>333400</v>
      </c>
      <c r="U94" s="21">
        <f t="shared" si="803"/>
        <v>0</v>
      </c>
      <c r="V94" s="21">
        <f t="shared" si="738"/>
        <v>15700</v>
      </c>
      <c r="W94" s="21">
        <f t="shared" si="739"/>
        <v>0</v>
      </c>
      <c r="X94" s="21">
        <f t="shared" si="740"/>
        <v>15700</v>
      </c>
      <c r="Y94" s="21">
        <f t="shared" si="803"/>
        <v>0</v>
      </c>
      <c r="Z94" s="276">
        <f t="shared" si="762"/>
        <v>101.70689280278322</v>
      </c>
      <c r="AA94" s="21">
        <f t="shared" ref="AA94:BY94" si="804">AA95</f>
        <v>0</v>
      </c>
      <c r="AB94" s="21">
        <f t="shared" si="804"/>
        <v>919800</v>
      </c>
      <c r="AC94" s="21">
        <f t="shared" si="804"/>
        <v>0</v>
      </c>
      <c r="AD94" s="21">
        <f t="shared" si="804"/>
        <v>919800</v>
      </c>
      <c r="AE94" s="21">
        <f t="shared" si="804"/>
        <v>0</v>
      </c>
      <c r="AF94" s="21">
        <f t="shared" si="804"/>
        <v>29216</v>
      </c>
      <c r="AG94" s="21">
        <f t="shared" si="804"/>
        <v>0</v>
      </c>
      <c r="AH94" s="21">
        <f t="shared" si="804"/>
        <v>29216</v>
      </c>
      <c r="AI94" s="21">
        <f t="shared" si="804"/>
        <v>0</v>
      </c>
      <c r="AJ94" s="21">
        <f t="shared" si="784"/>
        <v>949016</v>
      </c>
      <c r="AK94" s="21">
        <f t="shared" si="785"/>
        <v>0</v>
      </c>
      <c r="AL94" s="21">
        <f t="shared" si="786"/>
        <v>949016</v>
      </c>
      <c r="AM94" s="21">
        <f t="shared" si="787"/>
        <v>0</v>
      </c>
      <c r="AN94" s="215">
        <f t="shared" si="804"/>
        <v>0</v>
      </c>
      <c r="AO94" s="21">
        <f t="shared" si="804"/>
        <v>0</v>
      </c>
      <c r="AP94" s="21">
        <f t="shared" si="804"/>
        <v>0</v>
      </c>
      <c r="AQ94" s="21">
        <f t="shared" si="804"/>
        <v>0</v>
      </c>
      <c r="AR94" s="21">
        <f t="shared" si="659"/>
        <v>949016</v>
      </c>
      <c r="AS94" s="21">
        <f t="shared" si="660"/>
        <v>0</v>
      </c>
      <c r="AT94" s="21">
        <f t="shared" si="661"/>
        <v>949016</v>
      </c>
      <c r="AU94" s="21">
        <f t="shared" si="662"/>
        <v>0</v>
      </c>
      <c r="AV94" s="195">
        <f t="shared" si="681"/>
        <v>0</v>
      </c>
      <c r="AW94" s="21">
        <f t="shared" si="804"/>
        <v>919800</v>
      </c>
      <c r="AX94" s="21">
        <f t="shared" si="804"/>
        <v>0</v>
      </c>
      <c r="AY94" s="21">
        <f t="shared" si="804"/>
        <v>919800</v>
      </c>
      <c r="AZ94" s="21">
        <f t="shared" si="804"/>
        <v>0</v>
      </c>
      <c r="BA94" s="21">
        <f t="shared" si="804"/>
        <v>0</v>
      </c>
      <c r="BB94" s="21">
        <f t="shared" si="804"/>
        <v>0</v>
      </c>
      <c r="BC94" s="21">
        <f t="shared" si="804"/>
        <v>0</v>
      </c>
      <c r="BD94" s="21">
        <f t="shared" si="804"/>
        <v>0</v>
      </c>
      <c r="BE94" s="21">
        <f t="shared" si="788"/>
        <v>919800</v>
      </c>
      <c r="BF94" s="21">
        <f t="shared" si="768"/>
        <v>0</v>
      </c>
      <c r="BG94" s="21">
        <f t="shared" si="769"/>
        <v>919800</v>
      </c>
      <c r="BH94" s="21">
        <f t="shared" si="770"/>
        <v>0</v>
      </c>
      <c r="BI94" s="21">
        <f t="shared" si="804"/>
        <v>0</v>
      </c>
      <c r="BJ94" s="21">
        <f t="shared" si="804"/>
        <v>0</v>
      </c>
      <c r="BK94" s="21">
        <f t="shared" si="804"/>
        <v>0</v>
      </c>
      <c r="BL94" s="21">
        <f t="shared" si="804"/>
        <v>0</v>
      </c>
      <c r="BM94" s="21">
        <f t="shared" si="663"/>
        <v>919800</v>
      </c>
      <c r="BN94" s="21">
        <f t="shared" si="664"/>
        <v>0</v>
      </c>
      <c r="BO94" s="21">
        <f t="shared" si="665"/>
        <v>919800</v>
      </c>
      <c r="BP94" s="21">
        <f t="shared" si="666"/>
        <v>0</v>
      </c>
      <c r="BQ94" s="201">
        <f t="shared" si="674"/>
        <v>0</v>
      </c>
      <c r="BR94" s="21">
        <f t="shared" si="804"/>
        <v>919800</v>
      </c>
      <c r="BS94" s="21">
        <f t="shared" si="804"/>
        <v>0</v>
      </c>
      <c r="BT94" s="21">
        <f t="shared" si="804"/>
        <v>919800</v>
      </c>
      <c r="BU94" s="21">
        <f t="shared" si="804"/>
        <v>0</v>
      </c>
      <c r="BV94" s="21">
        <f t="shared" si="804"/>
        <v>0</v>
      </c>
      <c r="BW94" s="21">
        <f t="shared" si="804"/>
        <v>0</v>
      </c>
      <c r="BX94" s="21">
        <f t="shared" si="804"/>
        <v>0</v>
      </c>
      <c r="BY94" s="21">
        <f t="shared" si="804"/>
        <v>0</v>
      </c>
      <c r="BZ94" s="21">
        <f t="shared" si="789"/>
        <v>919800</v>
      </c>
      <c r="CA94" s="62">
        <f t="shared" si="773"/>
        <v>0</v>
      </c>
      <c r="CB94" s="62">
        <f t="shared" si="774"/>
        <v>919800</v>
      </c>
      <c r="CC94" s="62">
        <f t="shared" si="775"/>
        <v>0</v>
      </c>
      <c r="CD94" s="21">
        <f t="shared" ref="CD94:CG94" si="805">CD95</f>
        <v>0</v>
      </c>
      <c r="CE94" s="21">
        <f t="shared" si="805"/>
        <v>0</v>
      </c>
      <c r="CF94" s="21">
        <f t="shared" si="805"/>
        <v>0</v>
      </c>
      <c r="CG94" s="21">
        <f t="shared" si="805"/>
        <v>0</v>
      </c>
      <c r="CH94" s="21">
        <f t="shared" si="669"/>
        <v>919800</v>
      </c>
      <c r="CI94" s="62">
        <f t="shared" si="670"/>
        <v>0</v>
      </c>
      <c r="CJ94" s="62">
        <f t="shared" si="671"/>
        <v>919800</v>
      </c>
      <c r="CK94" s="62">
        <f t="shared" si="672"/>
        <v>0</v>
      </c>
      <c r="CL94" s="194"/>
      <c r="CM94" s="62"/>
      <c r="CN94" s="62"/>
      <c r="CO94" s="62"/>
      <c r="CP94" s="62"/>
      <c r="CQ94" s="94">
        <f t="shared" si="710"/>
        <v>0</v>
      </c>
      <c r="CR94" s="94"/>
      <c r="CS94" s="58">
        <f t="shared" ref="CS94:DT94" si="806">CS95</f>
        <v>884900</v>
      </c>
      <c r="CT94" s="58">
        <f t="shared" si="806"/>
        <v>0</v>
      </c>
      <c r="CU94" s="58">
        <f t="shared" si="806"/>
        <v>884900</v>
      </c>
      <c r="CV94" s="58">
        <f t="shared" si="806"/>
        <v>0</v>
      </c>
      <c r="CW94" s="58">
        <f t="shared" si="806"/>
        <v>192065</v>
      </c>
      <c r="CX94" s="62">
        <f t="shared" si="806"/>
        <v>0</v>
      </c>
      <c r="CY94" s="62">
        <f t="shared" si="806"/>
        <v>192065</v>
      </c>
      <c r="CZ94" s="58">
        <f t="shared" si="806"/>
        <v>0</v>
      </c>
      <c r="DA94" s="58">
        <f t="shared" si="806"/>
        <v>1076965</v>
      </c>
      <c r="DB94" s="62">
        <f t="shared" si="806"/>
        <v>0</v>
      </c>
      <c r="DC94" s="62">
        <f t="shared" si="806"/>
        <v>1076965</v>
      </c>
      <c r="DD94" s="62">
        <f t="shared" si="806"/>
        <v>0</v>
      </c>
      <c r="DE94" s="58">
        <f t="shared" si="806"/>
        <v>0</v>
      </c>
      <c r="DF94" s="62">
        <f t="shared" si="806"/>
        <v>0</v>
      </c>
      <c r="DG94" s="62">
        <f t="shared" si="806"/>
        <v>0</v>
      </c>
      <c r="DH94" s="58">
        <f t="shared" si="806"/>
        <v>0</v>
      </c>
      <c r="DI94" s="58">
        <f t="shared" si="806"/>
        <v>1076965</v>
      </c>
      <c r="DJ94" s="62">
        <f t="shared" si="806"/>
        <v>0</v>
      </c>
      <c r="DK94" s="62">
        <f t="shared" si="806"/>
        <v>1076965</v>
      </c>
      <c r="DL94" s="62">
        <f t="shared" si="806"/>
        <v>0</v>
      </c>
      <c r="DM94" s="58">
        <f t="shared" si="806"/>
        <v>0</v>
      </c>
      <c r="DN94" s="62">
        <f t="shared" si="806"/>
        <v>0</v>
      </c>
      <c r="DO94" s="62">
        <f t="shared" si="806"/>
        <v>0</v>
      </c>
      <c r="DP94" s="58">
        <f t="shared" si="806"/>
        <v>0</v>
      </c>
      <c r="DQ94" s="58">
        <f t="shared" si="806"/>
        <v>1076965</v>
      </c>
      <c r="DR94" s="62">
        <f t="shared" si="806"/>
        <v>0</v>
      </c>
      <c r="DS94" s="62">
        <f t="shared" si="806"/>
        <v>1076965</v>
      </c>
      <c r="DT94" s="62">
        <f t="shared" si="806"/>
        <v>0</v>
      </c>
    </row>
    <row r="95" spans="1:124" ht="32.25" customHeight="1" x14ac:dyDescent="0.25">
      <c r="A95" s="87" t="s">
        <v>9</v>
      </c>
      <c r="B95" s="156"/>
      <c r="C95" s="156"/>
      <c r="D95" s="156"/>
      <c r="E95" s="4">
        <v>851</v>
      </c>
      <c r="F95" s="3" t="s">
        <v>46</v>
      </c>
      <c r="G95" s="4" t="s">
        <v>93</v>
      </c>
      <c r="H95" s="176" t="s">
        <v>416</v>
      </c>
      <c r="I95" s="3" t="s">
        <v>22</v>
      </c>
      <c r="J95" s="21">
        <v>935500</v>
      </c>
      <c r="K95" s="21"/>
      <c r="L95" s="21">
        <f>J95</f>
        <v>935500</v>
      </c>
      <c r="M95" s="21"/>
      <c r="N95" s="21">
        <v>333400</v>
      </c>
      <c r="O95" s="21"/>
      <c r="P95" s="21">
        <f>N95</f>
        <v>333400</v>
      </c>
      <c r="Q95" s="21"/>
      <c r="R95" s="21">
        <v>333400</v>
      </c>
      <c r="S95" s="21"/>
      <c r="T95" s="21">
        <f>R95</f>
        <v>333400</v>
      </c>
      <c r="U95" s="21"/>
      <c r="V95" s="21">
        <f t="shared" si="738"/>
        <v>15700</v>
      </c>
      <c r="W95" s="21">
        <f t="shared" si="739"/>
        <v>0</v>
      </c>
      <c r="X95" s="21">
        <f t="shared" si="740"/>
        <v>15700</v>
      </c>
      <c r="Y95" s="21"/>
      <c r="Z95" s="276">
        <f t="shared" si="762"/>
        <v>101.70689280278322</v>
      </c>
      <c r="AA95" s="21"/>
      <c r="AB95" s="21">
        <v>919800</v>
      </c>
      <c r="AC95" s="21"/>
      <c r="AD95" s="21">
        <f>AB95</f>
        <v>919800</v>
      </c>
      <c r="AE95" s="21"/>
      <c r="AF95" s="21">
        <v>29216</v>
      </c>
      <c r="AG95" s="21"/>
      <c r="AH95" s="21">
        <f>AF95</f>
        <v>29216</v>
      </c>
      <c r="AI95" s="21"/>
      <c r="AJ95" s="21">
        <f t="shared" si="784"/>
        <v>949016</v>
      </c>
      <c r="AK95" s="21">
        <f t="shared" si="785"/>
        <v>0</v>
      </c>
      <c r="AL95" s="21">
        <f t="shared" si="786"/>
        <v>949016</v>
      </c>
      <c r="AM95" s="21">
        <f t="shared" si="787"/>
        <v>0</v>
      </c>
      <c r="AN95" s="215"/>
      <c r="AO95" s="21"/>
      <c r="AP95" s="21">
        <f>AN95</f>
        <v>0</v>
      </c>
      <c r="AQ95" s="21"/>
      <c r="AR95" s="21">
        <f t="shared" si="659"/>
        <v>949016</v>
      </c>
      <c r="AS95" s="21">
        <f t="shared" si="660"/>
        <v>0</v>
      </c>
      <c r="AT95" s="21">
        <f t="shared" si="661"/>
        <v>949016</v>
      </c>
      <c r="AU95" s="21">
        <f t="shared" si="662"/>
        <v>0</v>
      </c>
      <c r="AV95" s="195">
        <f t="shared" si="681"/>
        <v>0</v>
      </c>
      <c r="AW95" s="21">
        <v>919800</v>
      </c>
      <c r="AX95" s="21"/>
      <c r="AY95" s="21">
        <f>AW95</f>
        <v>919800</v>
      </c>
      <c r="AZ95" s="21"/>
      <c r="BA95" s="21"/>
      <c r="BB95" s="21"/>
      <c r="BC95" s="21">
        <f>BA95</f>
        <v>0</v>
      </c>
      <c r="BD95" s="21"/>
      <c r="BE95" s="21">
        <f t="shared" si="788"/>
        <v>919800</v>
      </c>
      <c r="BF95" s="21">
        <f t="shared" si="768"/>
        <v>0</v>
      </c>
      <c r="BG95" s="21">
        <f t="shared" si="769"/>
        <v>919800</v>
      </c>
      <c r="BH95" s="21">
        <f t="shared" si="770"/>
        <v>0</v>
      </c>
      <c r="BI95" s="21"/>
      <c r="BJ95" s="21"/>
      <c r="BK95" s="21">
        <f>BI95</f>
        <v>0</v>
      </c>
      <c r="BL95" s="21"/>
      <c r="BM95" s="21">
        <f t="shared" si="663"/>
        <v>919800</v>
      </c>
      <c r="BN95" s="21">
        <f t="shared" si="664"/>
        <v>0</v>
      </c>
      <c r="BO95" s="21">
        <f t="shared" si="665"/>
        <v>919800</v>
      </c>
      <c r="BP95" s="21">
        <f t="shared" si="666"/>
        <v>0</v>
      </c>
      <c r="BQ95" s="201">
        <f t="shared" si="674"/>
        <v>0</v>
      </c>
      <c r="BR95" s="21">
        <v>919800</v>
      </c>
      <c r="BS95" s="21"/>
      <c r="BT95" s="21">
        <f>BR95</f>
        <v>919800</v>
      </c>
      <c r="BU95" s="21"/>
      <c r="BV95" s="21"/>
      <c r="BW95" s="21"/>
      <c r="BX95" s="21">
        <f>BV95</f>
        <v>0</v>
      </c>
      <c r="BY95" s="21"/>
      <c r="BZ95" s="21">
        <f t="shared" si="789"/>
        <v>919800</v>
      </c>
      <c r="CA95" s="62">
        <f t="shared" si="773"/>
        <v>0</v>
      </c>
      <c r="CB95" s="62">
        <f t="shared" si="774"/>
        <v>919800</v>
      </c>
      <c r="CC95" s="62">
        <f t="shared" si="775"/>
        <v>0</v>
      </c>
      <c r="CD95" s="21"/>
      <c r="CE95" s="21"/>
      <c r="CF95" s="21">
        <f>CD95</f>
        <v>0</v>
      </c>
      <c r="CG95" s="21"/>
      <c r="CH95" s="21">
        <f t="shared" si="669"/>
        <v>919800</v>
      </c>
      <c r="CI95" s="62">
        <f t="shared" si="670"/>
        <v>0</v>
      </c>
      <c r="CJ95" s="62">
        <f t="shared" si="671"/>
        <v>919800</v>
      </c>
      <c r="CK95" s="62">
        <f t="shared" si="672"/>
        <v>0</v>
      </c>
      <c r="CL95" s="194"/>
      <c r="CM95" s="62"/>
      <c r="CN95" s="62"/>
      <c r="CO95" s="62"/>
      <c r="CP95" s="62"/>
      <c r="CQ95" s="94">
        <f t="shared" si="710"/>
        <v>0</v>
      </c>
      <c r="CR95" s="94"/>
      <c r="CS95" s="58">
        <v>884900</v>
      </c>
      <c r="CT95" s="58"/>
      <c r="CU95" s="58">
        <f>CS95</f>
        <v>884900</v>
      </c>
      <c r="CV95" s="58"/>
      <c r="CW95" s="58">
        <v>192065</v>
      </c>
      <c r="CX95" s="62"/>
      <c r="CY95" s="62">
        <f>CW95</f>
        <v>192065</v>
      </c>
      <c r="CZ95" s="58"/>
      <c r="DA95" s="58">
        <f t="shared" ref="DA95:DA167" si="807">CS95+CW95</f>
        <v>1076965</v>
      </c>
      <c r="DB95" s="62">
        <f t="shared" ref="DB95" si="808">CT95+CX95</f>
        <v>0</v>
      </c>
      <c r="DC95" s="62">
        <f t="shared" ref="DC95" si="809">CU95+CY95</f>
        <v>1076965</v>
      </c>
      <c r="DD95" s="62">
        <f t="shared" ref="DD95" si="810">CV95+CZ95</f>
        <v>0</v>
      </c>
      <c r="DE95" s="58"/>
      <c r="DF95" s="62"/>
      <c r="DG95" s="62">
        <f>DE95</f>
        <v>0</v>
      </c>
      <c r="DH95" s="58"/>
      <c r="DI95" s="58">
        <f t="shared" ref="DI95" si="811">DA95+DE95</f>
        <v>1076965</v>
      </c>
      <c r="DJ95" s="62">
        <f t="shared" ref="DJ95" si="812">DB95+DF95</f>
        <v>0</v>
      </c>
      <c r="DK95" s="62">
        <f t="shared" ref="DK95" si="813">DC95+DG95</f>
        <v>1076965</v>
      </c>
      <c r="DL95" s="62">
        <f t="shared" ref="DL95" si="814">DD95+DH95</f>
        <v>0</v>
      </c>
      <c r="DM95" s="58"/>
      <c r="DN95" s="62"/>
      <c r="DO95" s="62">
        <f>DM95</f>
        <v>0</v>
      </c>
      <c r="DP95" s="58"/>
      <c r="DQ95" s="58">
        <f t="shared" ref="DQ95" si="815">DI95+DM95</f>
        <v>1076965</v>
      </c>
      <c r="DR95" s="62">
        <f t="shared" ref="DR95" si="816">DJ95+DN95</f>
        <v>0</v>
      </c>
      <c r="DS95" s="62">
        <f t="shared" ref="DS95" si="817">DK95+DO95</f>
        <v>1076965</v>
      </c>
      <c r="DT95" s="62">
        <f t="shared" ref="DT95" si="818">DL95+DP95</f>
        <v>0</v>
      </c>
    </row>
    <row r="96" spans="1:124" ht="32.25" customHeight="1" x14ac:dyDescent="0.25">
      <c r="A96" s="87" t="s">
        <v>23</v>
      </c>
      <c r="B96" s="156"/>
      <c r="C96" s="156"/>
      <c r="D96" s="156"/>
      <c r="E96" s="4">
        <v>851</v>
      </c>
      <c r="F96" s="3" t="s">
        <v>46</v>
      </c>
      <c r="G96" s="4" t="s">
        <v>93</v>
      </c>
      <c r="H96" s="176" t="s">
        <v>416</v>
      </c>
      <c r="I96" s="3" t="s">
        <v>24</v>
      </c>
      <c r="J96" s="21">
        <f t="shared" ref="J96:Y96" si="819">J97</f>
        <v>31400</v>
      </c>
      <c r="K96" s="21">
        <f t="shared" si="819"/>
        <v>0</v>
      </c>
      <c r="L96" s="21">
        <f t="shared" si="819"/>
        <v>31400</v>
      </c>
      <c r="M96" s="21">
        <f t="shared" si="819"/>
        <v>0</v>
      </c>
      <c r="N96" s="21">
        <f t="shared" si="819"/>
        <v>15600</v>
      </c>
      <c r="O96" s="21">
        <f t="shared" si="819"/>
        <v>0</v>
      </c>
      <c r="P96" s="21">
        <f t="shared" si="819"/>
        <v>15600</v>
      </c>
      <c r="Q96" s="21">
        <f t="shared" si="819"/>
        <v>0</v>
      </c>
      <c r="R96" s="21">
        <f t="shared" si="819"/>
        <v>15600</v>
      </c>
      <c r="S96" s="21">
        <f t="shared" si="819"/>
        <v>0</v>
      </c>
      <c r="T96" s="21">
        <f t="shared" si="819"/>
        <v>15600</v>
      </c>
      <c r="U96" s="21">
        <f t="shared" si="819"/>
        <v>0</v>
      </c>
      <c r="V96" s="21">
        <f t="shared" si="738"/>
        <v>-2200</v>
      </c>
      <c r="W96" s="21">
        <f t="shared" si="739"/>
        <v>0</v>
      </c>
      <c r="X96" s="21">
        <f t="shared" si="740"/>
        <v>-2200</v>
      </c>
      <c r="Y96" s="21">
        <f t="shared" si="819"/>
        <v>0</v>
      </c>
      <c r="Z96" s="276">
        <f t="shared" si="762"/>
        <v>93.452380952380949</v>
      </c>
      <c r="AA96" s="21">
        <f t="shared" ref="AA96:BY96" si="820">AA97</f>
        <v>0</v>
      </c>
      <c r="AB96" s="21">
        <f t="shared" si="820"/>
        <v>33600</v>
      </c>
      <c r="AC96" s="21">
        <f t="shared" si="820"/>
        <v>0</v>
      </c>
      <c r="AD96" s="21">
        <f t="shared" si="820"/>
        <v>33600</v>
      </c>
      <c r="AE96" s="21">
        <f t="shared" si="820"/>
        <v>0</v>
      </c>
      <c r="AF96" s="21">
        <f t="shared" si="820"/>
        <v>0</v>
      </c>
      <c r="AG96" s="21">
        <f t="shared" si="820"/>
        <v>0</v>
      </c>
      <c r="AH96" s="21">
        <f t="shared" si="820"/>
        <v>0</v>
      </c>
      <c r="AI96" s="21">
        <f t="shared" si="820"/>
        <v>0</v>
      </c>
      <c r="AJ96" s="21">
        <f t="shared" si="784"/>
        <v>33600</v>
      </c>
      <c r="AK96" s="21">
        <f t="shared" si="785"/>
        <v>0</v>
      </c>
      <c r="AL96" s="21">
        <f t="shared" si="786"/>
        <v>33600</v>
      </c>
      <c r="AM96" s="21">
        <f t="shared" si="787"/>
        <v>0</v>
      </c>
      <c r="AN96" s="215">
        <f t="shared" si="820"/>
        <v>0</v>
      </c>
      <c r="AO96" s="21">
        <f t="shared" si="820"/>
        <v>0</v>
      </c>
      <c r="AP96" s="21">
        <f t="shared" si="820"/>
        <v>0</v>
      </c>
      <c r="AQ96" s="21">
        <f t="shared" si="820"/>
        <v>0</v>
      </c>
      <c r="AR96" s="21">
        <f t="shared" si="659"/>
        <v>33600</v>
      </c>
      <c r="AS96" s="21">
        <f t="shared" si="660"/>
        <v>0</v>
      </c>
      <c r="AT96" s="21">
        <f t="shared" si="661"/>
        <v>33600</v>
      </c>
      <c r="AU96" s="21">
        <f t="shared" si="662"/>
        <v>0</v>
      </c>
      <c r="AV96" s="195">
        <f t="shared" si="681"/>
        <v>0</v>
      </c>
      <c r="AW96" s="21">
        <f t="shared" si="820"/>
        <v>33600</v>
      </c>
      <c r="AX96" s="21">
        <f t="shared" si="820"/>
        <v>0</v>
      </c>
      <c r="AY96" s="21">
        <f t="shared" si="820"/>
        <v>33600</v>
      </c>
      <c r="AZ96" s="21">
        <f t="shared" si="820"/>
        <v>0</v>
      </c>
      <c r="BA96" s="21">
        <f t="shared" si="820"/>
        <v>0</v>
      </c>
      <c r="BB96" s="21">
        <f t="shared" si="820"/>
        <v>0</v>
      </c>
      <c r="BC96" s="21">
        <f t="shared" si="820"/>
        <v>0</v>
      </c>
      <c r="BD96" s="21">
        <f t="shared" si="820"/>
        <v>0</v>
      </c>
      <c r="BE96" s="21">
        <f t="shared" si="788"/>
        <v>33600</v>
      </c>
      <c r="BF96" s="21">
        <f t="shared" si="768"/>
        <v>0</v>
      </c>
      <c r="BG96" s="21">
        <f t="shared" si="769"/>
        <v>33600</v>
      </c>
      <c r="BH96" s="21">
        <f t="shared" si="770"/>
        <v>0</v>
      </c>
      <c r="BI96" s="21">
        <f t="shared" si="820"/>
        <v>0</v>
      </c>
      <c r="BJ96" s="21">
        <f t="shared" si="820"/>
        <v>0</v>
      </c>
      <c r="BK96" s="21">
        <f t="shared" si="820"/>
        <v>0</v>
      </c>
      <c r="BL96" s="21">
        <f t="shared" si="820"/>
        <v>0</v>
      </c>
      <c r="BM96" s="21">
        <f t="shared" si="663"/>
        <v>33600</v>
      </c>
      <c r="BN96" s="21">
        <f t="shared" si="664"/>
        <v>0</v>
      </c>
      <c r="BO96" s="21">
        <f t="shared" si="665"/>
        <v>33600</v>
      </c>
      <c r="BP96" s="21">
        <f t="shared" si="666"/>
        <v>0</v>
      </c>
      <c r="BQ96" s="201">
        <f t="shared" si="674"/>
        <v>0</v>
      </c>
      <c r="BR96" s="21">
        <f t="shared" si="820"/>
        <v>33600</v>
      </c>
      <c r="BS96" s="21">
        <f t="shared" si="820"/>
        <v>0</v>
      </c>
      <c r="BT96" s="21">
        <f t="shared" si="820"/>
        <v>33600</v>
      </c>
      <c r="BU96" s="21">
        <f t="shared" si="820"/>
        <v>0</v>
      </c>
      <c r="BV96" s="21">
        <f t="shared" si="820"/>
        <v>0</v>
      </c>
      <c r="BW96" s="21">
        <f t="shared" si="820"/>
        <v>0</v>
      </c>
      <c r="BX96" s="21">
        <f t="shared" si="820"/>
        <v>0</v>
      </c>
      <c r="BY96" s="21">
        <f t="shared" si="820"/>
        <v>0</v>
      </c>
      <c r="BZ96" s="21">
        <f t="shared" si="789"/>
        <v>33600</v>
      </c>
      <c r="CA96" s="62">
        <f t="shared" si="773"/>
        <v>0</v>
      </c>
      <c r="CB96" s="62">
        <f t="shared" si="774"/>
        <v>33600</v>
      </c>
      <c r="CC96" s="62">
        <f t="shared" si="775"/>
        <v>0</v>
      </c>
      <c r="CD96" s="21">
        <f t="shared" ref="CD96:CG96" si="821">CD97</f>
        <v>0</v>
      </c>
      <c r="CE96" s="21">
        <f t="shared" si="821"/>
        <v>0</v>
      </c>
      <c r="CF96" s="21">
        <f t="shared" si="821"/>
        <v>0</v>
      </c>
      <c r="CG96" s="21">
        <f t="shared" si="821"/>
        <v>0</v>
      </c>
      <c r="CH96" s="21">
        <f t="shared" si="669"/>
        <v>33600</v>
      </c>
      <c r="CI96" s="62">
        <f t="shared" si="670"/>
        <v>0</v>
      </c>
      <c r="CJ96" s="62">
        <f t="shared" si="671"/>
        <v>33600</v>
      </c>
      <c r="CK96" s="62">
        <f t="shared" si="672"/>
        <v>0</v>
      </c>
      <c r="CL96" s="194"/>
      <c r="CM96" s="62"/>
      <c r="CN96" s="62"/>
      <c r="CO96" s="62"/>
      <c r="CP96" s="62"/>
      <c r="CQ96" s="94">
        <f t="shared" si="710"/>
        <v>0</v>
      </c>
      <c r="CR96" s="94"/>
      <c r="CS96" s="58">
        <f t="shared" ref="CS96:DT96" si="822">CS97</f>
        <v>43000</v>
      </c>
      <c r="CT96" s="58">
        <f t="shared" si="822"/>
        <v>0</v>
      </c>
      <c r="CU96" s="58">
        <f t="shared" si="822"/>
        <v>43000</v>
      </c>
      <c r="CV96" s="58">
        <f t="shared" si="822"/>
        <v>0</v>
      </c>
      <c r="CW96" s="58">
        <f t="shared" si="822"/>
        <v>0</v>
      </c>
      <c r="CX96" s="62">
        <f t="shared" si="822"/>
        <v>0</v>
      </c>
      <c r="CY96" s="62">
        <f t="shared" si="822"/>
        <v>0</v>
      </c>
      <c r="CZ96" s="58">
        <f t="shared" si="822"/>
        <v>0</v>
      </c>
      <c r="DA96" s="58">
        <f t="shared" si="822"/>
        <v>43000</v>
      </c>
      <c r="DB96" s="62">
        <f t="shared" si="822"/>
        <v>0</v>
      </c>
      <c r="DC96" s="62">
        <f t="shared" si="822"/>
        <v>43000</v>
      </c>
      <c r="DD96" s="62">
        <f t="shared" si="822"/>
        <v>0</v>
      </c>
      <c r="DE96" s="58">
        <f t="shared" si="822"/>
        <v>0</v>
      </c>
      <c r="DF96" s="62">
        <f t="shared" si="822"/>
        <v>0</v>
      </c>
      <c r="DG96" s="62">
        <f t="shared" si="822"/>
        <v>0</v>
      </c>
      <c r="DH96" s="58">
        <f t="shared" si="822"/>
        <v>0</v>
      </c>
      <c r="DI96" s="58">
        <f t="shared" si="822"/>
        <v>43000</v>
      </c>
      <c r="DJ96" s="62">
        <f t="shared" si="822"/>
        <v>0</v>
      </c>
      <c r="DK96" s="62">
        <f t="shared" si="822"/>
        <v>43000</v>
      </c>
      <c r="DL96" s="62">
        <f t="shared" si="822"/>
        <v>0</v>
      </c>
      <c r="DM96" s="58">
        <f t="shared" si="822"/>
        <v>0</v>
      </c>
      <c r="DN96" s="62">
        <f t="shared" si="822"/>
        <v>0</v>
      </c>
      <c r="DO96" s="62">
        <f t="shared" si="822"/>
        <v>0</v>
      </c>
      <c r="DP96" s="58">
        <f t="shared" si="822"/>
        <v>0</v>
      </c>
      <c r="DQ96" s="58">
        <f t="shared" si="822"/>
        <v>43000</v>
      </c>
      <c r="DR96" s="62">
        <f t="shared" si="822"/>
        <v>0</v>
      </c>
      <c r="DS96" s="62">
        <f t="shared" si="822"/>
        <v>43000</v>
      </c>
      <c r="DT96" s="62">
        <f t="shared" si="822"/>
        <v>0</v>
      </c>
    </row>
    <row r="97" spans="1:124" ht="32.25" customHeight="1" x14ac:dyDescent="0.25">
      <c r="A97" s="87" t="s">
        <v>25</v>
      </c>
      <c r="B97" s="156"/>
      <c r="C97" s="156"/>
      <c r="D97" s="156"/>
      <c r="E97" s="4">
        <v>851</v>
      </c>
      <c r="F97" s="3" t="s">
        <v>46</v>
      </c>
      <c r="G97" s="4" t="s">
        <v>93</v>
      </c>
      <c r="H97" s="176" t="s">
        <v>416</v>
      </c>
      <c r="I97" s="3" t="s">
        <v>26</v>
      </c>
      <c r="J97" s="21">
        <v>31400</v>
      </c>
      <c r="K97" s="21"/>
      <c r="L97" s="21">
        <f>J97</f>
        <v>31400</v>
      </c>
      <c r="M97" s="21"/>
      <c r="N97" s="21">
        <v>15600</v>
      </c>
      <c r="O97" s="21"/>
      <c r="P97" s="21">
        <f>N97</f>
        <v>15600</v>
      </c>
      <c r="Q97" s="21"/>
      <c r="R97" s="21">
        <v>15600</v>
      </c>
      <c r="S97" s="21"/>
      <c r="T97" s="21">
        <f>R97</f>
        <v>15600</v>
      </c>
      <c r="U97" s="21"/>
      <c r="V97" s="21">
        <f t="shared" si="738"/>
        <v>-2200</v>
      </c>
      <c r="W97" s="21">
        <f t="shared" si="739"/>
        <v>0</v>
      </c>
      <c r="X97" s="21">
        <f t="shared" si="740"/>
        <v>-2200</v>
      </c>
      <c r="Y97" s="21"/>
      <c r="Z97" s="276">
        <f t="shared" si="762"/>
        <v>93.452380952380949</v>
      </c>
      <c r="AA97" s="21"/>
      <c r="AB97" s="21">
        <v>33600</v>
      </c>
      <c r="AC97" s="21"/>
      <c r="AD97" s="21">
        <f>AB97</f>
        <v>33600</v>
      </c>
      <c r="AE97" s="21"/>
      <c r="AF97" s="21"/>
      <c r="AG97" s="21"/>
      <c r="AH97" s="21">
        <f>AF97</f>
        <v>0</v>
      </c>
      <c r="AI97" s="21"/>
      <c r="AJ97" s="21">
        <f t="shared" si="784"/>
        <v>33600</v>
      </c>
      <c r="AK97" s="21">
        <f t="shared" si="785"/>
        <v>0</v>
      </c>
      <c r="AL97" s="21">
        <f t="shared" si="786"/>
        <v>33600</v>
      </c>
      <c r="AM97" s="21">
        <f t="shared" si="787"/>
        <v>0</v>
      </c>
      <c r="AN97" s="215"/>
      <c r="AO97" s="21"/>
      <c r="AP97" s="21">
        <f>AN97</f>
        <v>0</v>
      </c>
      <c r="AQ97" s="21"/>
      <c r="AR97" s="21">
        <f t="shared" si="659"/>
        <v>33600</v>
      </c>
      <c r="AS97" s="21">
        <f t="shared" si="660"/>
        <v>0</v>
      </c>
      <c r="AT97" s="21">
        <f t="shared" si="661"/>
        <v>33600</v>
      </c>
      <c r="AU97" s="21">
        <f t="shared" si="662"/>
        <v>0</v>
      </c>
      <c r="AV97" s="195">
        <f t="shared" si="681"/>
        <v>0</v>
      </c>
      <c r="AW97" s="21">
        <v>33600</v>
      </c>
      <c r="AX97" s="21"/>
      <c r="AY97" s="21">
        <f>AW97</f>
        <v>33600</v>
      </c>
      <c r="AZ97" s="21"/>
      <c r="BA97" s="21"/>
      <c r="BB97" s="21"/>
      <c r="BC97" s="21">
        <f>BA97</f>
        <v>0</v>
      </c>
      <c r="BD97" s="21"/>
      <c r="BE97" s="21">
        <f t="shared" si="788"/>
        <v>33600</v>
      </c>
      <c r="BF97" s="21">
        <f t="shared" si="768"/>
        <v>0</v>
      </c>
      <c r="BG97" s="21">
        <f t="shared" si="769"/>
        <v>33600</v>
      </c>
      <c r="BH97" s="21">
        <f t="shared" si="770"/>
        <v>0</v>
      </c>
      <c r="BI97" s="21"/>
      <c r="BJ97" s="21"/>
      <c r="BK97" s="21">
        <f>BI97</f>
        <v>0</v>
      </c>
      <c r="BL97" s="21"/>
      <c r="BM97" s="21">
        <f t="shared" si="663"/>
        <v>33600</v>
      </c>
      <c r="BN97" s="21">
        <f t="shared" si="664"/>
        <v>0</v>
      </c>
      <c r="BO97" s="21">
        <f t="shared" si="665"/>
        <v>33600</v>
      </c>
      <c r="BP97" s="21">
        <f t="shared" si="666"/>
        <v>0</v>
      </c>
      <c r="BQ97" s="201">
        <f t="shared" si="674"/>
        <v>0</v>
      </c>
      <c r="BR97" s="21">
        <v>33600</v>
      </c>
      <c r="BS97" s="21"/>
      <c r="BT97" s="21">
        <f>BR97</f>
        <v>33600</v>
      </c>
      <c r="BU97" s="21"/>
      <c r="BV97" s="21"/>
      <c r="BW97" s="21"/>
      <c r="BX97" s="21">
        <f>BV97</f>
        <v>0</v>
      </c>
      <c r="BY97" s="21"/>
      <c r="BZ97" s="21">
        <f t="shared" si="789"/>
        <v>33600</v>
      </c>
      <c r="CA97" s="62">
        <f t="shared" si="773"/>
        <v>0</v>
      </c>
      <c r="CB97" s="62">
        <f t="shared" si="774"/>
        <v>33600</v>
      </c>
      <c r="CC97" s="62">
        <f t="shared" si="775"/>
        <v>0</v>
      </c>
      <c r="CD97" s="21"/>
      <c r="CE97" s="21"/>
      <c r="CF97" s="21">
        <f>CD97</f>
        <v>0</v>
      </c>
      <c r="CG97" s="21"/>
      <c r="CH97" s="21">
        <f t="shared" si="669"/>
        <v>33600</v>
      </c>
      <c r="CI97" s="62">
        <f t="shared" si="670"/>
        <v>0</v>
      </c>
      <c r="CJ97" s="62">
        <f t="shared" si="671"/>
        <v>33600</v>
      </c>
      <c r="CK97" s="62">
        <f t="shared" si="672"/>
        <v>0</v>
      </c>
      <c r="CL97" s="193">
        <f t="shared" ref="CL97:CL152" si="823">BZ97-CA97-CB97-CC97</f>
        <v>0</v>
      </c>
      <c r="CM97" s="62"/>
      <c r="CN97" s="62"/>
      <c r="CO97" s="62"/>
      <c r="CP97" s="62"/>
      <c r="CQ97" s="94">
        <f t="shared" si="710"/>
        <v>0</v>
      </c>
      <c r="CR97" s="94"/>
      <c r="CS97" s="58">
        <v>43000</v>
      </c>
      <c r="CT97" s="58"/>
      <c r="CU97" s="58">
        <f>CS97</f>
        <v>43000</v>
      </c>
      <c r="CV97" s="58"/>
      <c r="CW97" s="58"/>
      <c r="CX97" s="62"/>
      <c r="CY97" s="62">
        <f>CW97</f>
        <v>0</v>
      </c>
      <c r="CZ97" s="58"/>
      <c r="DA97" s="58">
        <f t="shared" si="807"/>
        <v>43000</v>
      </c>
      <c r="DB97" s="62">
        <f t="shared" ref="DB97" si="824">CT97+CX97</f>
        <v>0</v>
      </c>
      <c r="DC97" s="62">
        <f t="shared" ref="DC97" si="825">CU97+CY97</f>
        <v>43000</v>
      </c>
      <c r="DD97" s="62">
        <f t="shared" ref="DD97" si="826">CV97+CZ97</f>
        <v>0</v>
      </c>
      <c r="DE97" s="58"/>
      <c r="DF97" s="62"/>
      <c r="DG97" s="62">
        <f>DE97</f>
        <v>0</v>
      </c>
      <c r="DH97" s="58"/>
      <c r="DI97" s="58">
        <f t="shared" ref="DI97" si="827">DA97+DE97</f>
        <v>43000</v>
      </c>
      <c r="DJ97" s="62">
        <f t="shared" ref="DJ97" si="828">DB97+DF97</f>
        <v>0</v>
      </c>
      <c r="DK97" s="62">
        <f t="shared" ref="DK97" si="829">DC97+DG97</f>
        <v>43000</v>
      </c>
      <c r="DL97" s="62">
        <f t="shared" ref="DL97" si="830">DD97+DH97</f>
        <v>0</v>
      </c>
      <c r="DM97" s="58"/>
      <c r="DN97" s="62"/>
      <c r="DO97" s="62">
        <f>DM97</f>
        <v>0</v>
      </c>
      <c r="DP97" s="58"/>
      <c r="DQ97" s="58">
        <f t="shared" ref="DQ97" si="831">DI97+DM97</f>
        <v>43000</v>
      </c>
      <c r="DR97" s="62">
        <f t="shared" ref="DR97" si="832">DJ97+DN97</f>
        <v>0</v>
      </c>
      <c r="DS97" s="62">
        <f t="shared" ref="DS97" si="833">DK97+DO97</f>
        <v>43000</v>
      </c>
      <c r="DT97" s="62">
        <f t="shared" ref="DT97" si="834">DL97+DP97</f>
        <v>0</v>
      </c>
    </row>
    <row r="98" spans="1:124" ht="32.25" customHeight="1" x14ac:dyDescent="0.25">
      <c r="A98" s="87" t="s">
        <v>273</v>
      </c>
      <c r="B98" s="156"/>
      <c r="C98" s="156"/>
      <c r="D98" s="156"/>
      <c r="E98" s="4">
        <v>851</v>
      </c>
      <c r="F98" s="3" t="s">
        <v>46</v>
      </c>
      <c r="G98" s="3" t="s">
        <v>93</v>
      </c>
      <c r="H98" s="176" t="s">
        <v>417</v>
      </c>
      <c r="I98" s="3"/>
      <c r="J98" s="21">
        <f t="shared" ref="J98:Y99" si="835">J99</f>
        <v>121770</v>
      </c>
      <c r="K98" s="21">
        <f t="shared" si="835"/>
        <v>0</v>
      </c>
      <c r="L98" s="21">
        <f t="shared" si="835"/>
        <v>121770</v>
      </c>
      <c r="M98" s="21">
        <f t="shared" si="835"/>
        <v>0</v>
      </c>
      <c r="N98" s="21">
        <f t="shared" si="835"/>
        <v>60000</v>
      </c>
      <c r="O98" s="21">
        <f t="shared" si="835"/>
        <v>0</v>
      </c>
      <c r="P98" s="21">
        <f t="shared" si="835"/>
        <v>60000</v>
      </c>
      <c r="Q98" s="21">
        <f t="shared" si="835"/>
        <v>0</v>
      </c>
      <c r="R98" s="21">
        <f t="shared" si="835"/>
        <v>60000</v>
      </c>
      <c r="S98" s="21">
        <f t="shared" si="835"/>
        <v>0</v>
      </c>
      <c r="T98" s="21">
        <f t="shared" si="835"/>
        <v>60000</v>
      </c>
      <c r="U98" s="21">
        <f t="shared" si="835"/>
        <v>0</v>
      </c>
      <c r="V98" s="21">
        <f t="shared" si="738"/>
        <v>0</v>
      </c>
      <c r="W98" s="21">
        <f t="shared" si="739"/>
        <v>0</v>
      </c>
      <c r="X98" s="21">
        <f t="shared" si="740"/>
        <v>0</v>
      </c>
      <c r="Y98" s="21">
        <f t="shared" si="835"/>
        <v>0</v>
      </c>
      <c r="Z98" s="276">
        <f t="shared" si="762"/>
        <v>100</v>
      </c>
      <c r="AA98" s="21">
        <f t="shared" ref="AA98:BV99" si="836">AA99</f>
        <v>0</v>
      </c>
      <c r="AB98" s="21">
        <f t="shared" si="836"/>
        <v>121770</v>
      </c>
      <c r="AC98" s="21">
        <f t="shared" si="836"/>
        <v>0</v>
      </c>
      <c r="AD98" s="21">
        <f t="shared" si="836"/>
        <v>121770</v>
      </c>
      <c r="AE98" s="21">
        <f t="shared" si="836"/>
        <v>0</v>
      </c>
      <c r="AF98" s="21">
        <f t="shared" si="836"/>
        <v>0</v>
      </c>
      <c r="AG98" s="21">
        <f t="shared" si="836"/>
        <v>0</v>
      </c>
      <c r="AH98" s="21">
        <f t="shared" si="836"/>
        <v>0</v>
      </c>
      <c r="AI98" s="21">
        <f t="shared" si="836"/>
        <v>0</v>
      </c>
      <c r="AJ98" s="21">
        <f t="shared" si="784"/>
        <v>121770</v>
      </c>
      <c r="AK98" s="21">
        <f t="shared" si="785"/>
        <v>0</v>
      </c>
      <c r="AL98" s="21">
        <f t="shared" si="786"/>
        <v>121770</v>
      </c>
      <c r="AM98" s="21">
        <f t="shared" si="787"/>
        <v>0</v>
      </c>
      <c r="AN98" s="215">
        <f t="shared" si="836"/>
        <v>0</v>
      </c>
      <c r="AO98" s="21">
        <f t="shared" si="836"/>
        <v>0</v>
      </c>
      <c r="AP98" s="21">
        <f t="shared" si="836"/>
        <v>0</v>
      </c>
      <c r="AQ98" s="21">
        <f t="shared" si="836"/>
        <v>0</v>
      </c>
      <c r="AR98" s="21">
        <f t="shared" si="659"/>
        <v>121770</v>
      </c>
      <c r="AS98" s="21">
        <f t="shared" si="660"/>
        <v>0</v>
      </c>
      <c r="AT98" s="21">
        <f t="shared" si="661"/>
        <v>121770</v>
      </c>
      <c r="AU98" s="21">
        <f t="shared" si="662"/>
        <v>0</v>
      </c>
      <c r="AV98" s="195">
        <f t="shared" si="681"/>
        <v>0</v>
      </c>
      <c r="AW98" s="21">
        <f t="shared" si="836"/>
        <v>121770</v>
      </c>
      <c r="AX98" s="21">
        <f t="shared" si="836"/>
        <v>0</v>
      </c>
      <c r="AY98" s="21">
        <f t="shared" si="836"/>
        <v>121770</v>
      </c>
      <c r="AZ98" s="21">
        <f t="shared" si="836"/>
        <v>0</v>
      </c>
      <c r="BA98" s="21">
        <f t="shared" si="836"/>
        <v>0</v>
      </c>
      <c r="BB98" s="21">
        <f t="shared" si="836"/>
        <v>0</v>
      </c>
      <c r="BC98" s="21">
        <f t="shared" si="836"/>
        <v>0</v>
      </c>
      <c r="BD98" s="21">
        <f t="shared" si="836"/>
        <v>0</v>
      </c>
      <c r="BE98" s="21">
        <f t="shared" si="788"/>
        <v>121770</v>
      </c>
      <c r="BF98" s="21">
        <f t="shared" si="768"/>
        <v>0</v>
      </c>
      <c r="BG98" s="21">
        <f t="shared" si="769"/>
        <v>121770</v>
      </c>
      <c r="BH98" s="21">
        <f t="shared" si="770"/>
        <v>0</v>
      </c>
      <c r="BI98" s="21">
        <f t="shared" si="836"/>
        <v>0</v>
      </c>
      <c r="BJ98" s="21">
        <f t="shared" si="836"/>
        <v>0</v>
      </c>
      <c r="BK98" s="21">
        <f t="shared" si="836"/>
        <v>0</v>
      </c>
      <c r="BL98" s="21">
        <f t="shared" si="836"/>
        <v>0</v>
      </c>
      <c r="BM98" s="21">
        <f t="shared" si="663"/>
        <v>121770</v>
      </c>
      <c r="BN98" s="21">
        <f t="shared" si="664"/>
        <v>0</v>
      </c>
      <c r="BO98" s="21">
        <f t="shared" si="665"/>
        <v>121770</v>
      </c>
      <c r="BP98" s="21">
        <f t="shared" si="666"/>
        <v>0</v>
      </c>
      <c r="BQ98" s="201">
        <f t="shared" si="674"/>
        <v>0</v>
      </c>
      <c r="BR98" s="21">
        <f t="shared" si="836"/>
        <v>121770</v>
      </c>
      <c r="BS98" s="21">
        <f t="shared" si="836"/>
        <v>0</v>
      </c>
      <c r="BT98" s="21">
        <f t="shared" si="836"/>
        <v>121770</v>
      </c>
      <c r="BU98" s="21">
        <f t="shared" si="836"/>
        <v>0</v>
      </c>
      <c r="BV98" s="21">
        <f t="shared" si="836"/>
        <v>0</v>
      </c>
      <c r="BW98" s="21">
        <f t="shared" ref="BV98:BY99" si="837">BW99</f>
        <v>0</v>
      </c>
      <c r="BX98" s="21">
        <f t="shared" si="837"/>
        <v>0</v>
      </c>
      <c r="BY98" s="21">
        <f t="shared" si="837"/>
        <v>0</v>
      </c>
      <c r="BZ98" s="21">
        <f t="shared" si="789"/>
        <v>121770</v>
      </c>
      <c r="CA98" s="62">
        <f t="shared" si="773"/>
        <v>0</v>
      </c>
      <c r="CB98" s="62">
        <f t="shared" si="774"/>
        <v>121770</v>
      </c>
      <c r="CC98" s="62">
        <f t="shared" si="775"/>
        <v>0</v>
      </c>
      <c r="CD98" s="21">
        <f t="shared" ref="CD98:CG99" si="838">CD99</f>
        <v>0</v>
      </c>
      <c r="CE98" s="21">
        <f t="shared" si="838"/>
        <v>0</v>
      </c>
      <c r="CF98" s="21">
        <f t="shared" si="838"/>
        <v>0</v>
      </c>
      <c r="CG98" s="21">
        <f t="shared" si="838"/>
        <v>0</v>
      </c>
      <c r="CH98" s="21">
        <f t="shared" si="669"/>
        <v>121770</v>
      </c>
      <c r="CI98" s="62">
        <f t="shared" si="670"/>
        <v>0</v>
      </c>
      <c r="CJ98" s="62">
        <f t="shared" si="671"/>
        <v>121770</v>
      </c>
      <c r="CK98" s="62">
        <f t="shared" si="672"/>
        <v>0</v>
      </c>
      <c r="CL98" s="193">
        <f t="shared" si="823"/>
        <v>0</v>
      </c>
      <c r="CM98" s="62"/>
      <c r="CN98" s="62"/>
      <c r="CO98" s="62"/>
      <c r="CP98" s="62"/>
      <c r="CQ98" s="94">
        <f t="shared" si="710"/>
        <v>0</v>
      </c>
      <c r="CR98" s="94"/>
      <c r="CS98" s="58">
        <f t="shared" ref="CS98:DT98" si="839">CS99</f>
        <v>118800</v>
      </c>
      <c r="CT98" s="58">
        <f t="shared" si="839"/>
        <v>0</v>
      </c>
      <c r="CU98" s="58">
        <f t="shared" si="839"/>
        <v>118800</v>
      </c>
      <c r="CV98" s="58">
        <f t="shared" si="839"/>
        <v>0</v>
      </c>
      <c r="CW98" s="58">
        <f t="shared" si="839"/>
        <v>0</v>
      </c>
      <c r="CX98" s="62">
        <f t="shared" si="839"/>
        <v>0</v>
      </c>
      <c r="CY98" s="62">
        <f t="shared" si="839"/>
        <v>0</v>
      </c>
      <c r="CZ98" s="58">
        <f t="shared" si="839"/>
        <v>0</v>
      </c>
      <c r="DA98" s="58">
        <f t="shared" si="839"/>
        <v>118800</v>
      </c>
      <c r="DB98" s="62">
        <f t="shared" si="839"/>
        <v>0</v>
      </c>
      <c r="DC98" s="62">
        <f t="shared" si="839"/>
        <v>118800</v>
      </c>
      <c r="DD98" s="62">
        <f t="shared" si="839"/>
        <v>0</v>
      </c>
      <c r="DE98" s="58">
        <f t="shared" si="839"/>
        <v>0</v>
      </c>
      <c r="DF98" s="62">
        <f t="shared" si="839"/>
        <v>0</v>
      </c>
      <c r="DG98" s="62">
        <f t="shared" si="839"/>
        <v>0</v>
      </c>
      <c r="DH98" s="58">
        <f t="shared" si="839"/>
        <v>0</v>
      </c>
      <c r="DI98" s="58">
        <f t="shared" si="839"/>
        <v>118800</v>
      </c>
      <c r="DJ98" s="62">
        <f t="shared" si="839"/>
        <v>0</v>
      </c>
      <c r="DK98" s="62">
        <f t="shared" si="839"/>
        <v>118800</v>
      </c>
      <c r="DL98" s="62">
        <f t="shared" si="839"/>
        <v>0</v>
      </c>
      <c r="DM98" s="58">
        <f t="shared" si="839"/>
        <v>0</v>
      </c>
      <c r="DN98" s="62">
        <f t="shared" si="839"/>
        <v>0</v>
      </c>
      <c r="DO98" s="62">
        <f t="shared" si="839"/>
        <v>0</v>
      </c>
      <c r="DP98" s="58">
        <f t="shared" si="839"/>
        <v>0</v>
      </c>
      <c r="DQ98" s="58">
        <f t="shared" si="839"/>
        <v>118800</v>
      </c>
      <c r="DR98" s="62">
        <f t="shared" si="839"/>
        <v>0</v>
      </c>
      <c r="DS98" s="62">
        <f t="shared" si="839"/>
        <v>118800</v>
      </c>
      <c r="DT98" s="62">
        <f t="shared" si="839"/>
        <v>0</v>
      </c>
    </row>
    <row r="99" spans="1:124" ht="32.25" customHeight="1" x14ac:dyDescent="0.25">
      <c r="A99" s="87" t="s">
        <v>20</v>
      </c>
      <c r="B99" s="155"/>
      <c r="C99" s="155"/>
      <c r="D99" s="155"/>
      <c r="E99" s="4">
        <v>851</v>
      </c>
      <c r="F99" s="3" t="s">
        <v>46</v>
      </c>
      <c r="G99" s="4" t="s">
        <v>93</v>
      </c>
      <c r="H99" s="176" t="s">
        <v>417</v>
      </c>
      <c r="I99" s="3" t="s">
        <v>21</v>
      </c>
      <c r="J99" s="21">
        <f t="shared" si="835"/>
        <v>121770</v>
      </c>
      <c r="K99" s="21">
        <f t="shared" si="835"/>
        <v>0</v>
      </c>
      <c r="L99" s="21">
        <f t="shared" si="835"/>
        <v>121770</v>
      </c>
      <c r="M99" s="21">
        <f t="shared" si="835"/>
        <v>0</v>
      </c>
      <c r="N99" s="21">
        <f t="shared" si="835"/>
        <v>60000</v>
      </c>
      <c r="O99" s="21">
        <f t="shared" si="835"/>
        <v>0</v>
      </c>
      <c r="P99" s="21">
        <f t="shared" si="835"/>
        <v>60000</v>
      </c>
      <c r="Q99" s="21">
        <f t="shared" si="835"/>
        <v>0</v>
      </c>
      <c r="R99" s="21">
        <f t="shared" si="835"/>
        <v>60000</v>
      </c>
      <c r="S99" s="21">
        <f t="shared" si="835"/>
        <v>0</v>
      </c>
      <c r="T99" s="21">
        <f t="shared" si="835"/>
        <v>60000</v>
      </c>
      <c r="U99" s="21">
        <f t="shared" si="835"/>
        <v>0</v>
      </c>
      <c r="V99" s="21">
        <f t="shared" si="738"/>
        <v>0</v>
      </c>
      <c r="W99" s="21">
        <f t="shared" si="739"/>
        <v>0</v>
      </c>
      <c r="X99" s="21">
        <f t="shared" si="740"/>
        <v>0</v>
      </c>
      <c r="Y99" s="21">
        <f t="shared" si="835"/>
        <v>0</v>
      </c>
      <c r="Z99" s="276">
        <f t="shared" si="762"/>
        <v>100</v>
      </c>
      <c r="AA99" s="21">
        <f t="shared" si="836"/>
        <v>0</v>
      </c>
      <c r="AB99" s="21">
        <f t="shared" si="836"/>
        <v>121770</v>
      </c>
      <c r="AC99" s="21">
        <f t="shared" si="836"/>
        <v>0</v>
      </c>
      <c r="AD99" s="21">
        <f t="shared" si="836"/>
        <v>121770</v>
      </c>
      <c r="AE99" s="21">
        <f t="shared" si="836"/>
        <v>0</v>
      </c>
      <c r="AF99" s="21">
        <f t="shared" si="836"/>
        <v>0</v>
      </c>
      <c r="AG99" s="21">
        <f t="shared" si="836"/>
        <v>0</v>
      </c>
      <c r="AH99" s="21">
        <f t="shared" si="836"/>
        <v>0</v>
      </c>
      <c r="AI99" s="21">
        <f t="shared" si="836"/>
        <v>0</v>
      </c>
      <c r="AJ99" s="21">
        <f t="shared" si="784"/>
        <v>121770</v>
      </c>
      <c r="AK99" s="21">
        <f t="shared" si="785"/>
        <v>0</v>
      </c>
      <c r="AL99" s="21">
        <f t="shared" si="786"/>
        <v>121770</v>
      </c>
      <c r="AM99" s="21">
        <f t="shared" si="787"/>
        <v>0</v>
      </c>
      <c r="AN99" s="215">
        <f t="shared" si="836"/>
        <v>0</v>
      </c>
      <c r="AO99" s="21">
        <f t="shared" si="836"/>
        <v>0</v>
      </c>
      <c r="AP99" s="21">
        <f t="shared" si="836"/>
        <v>0</v>
      </c>
      <c r="AQ99" s="21">
        <f t="shared" si="836"/>
        <v>0</v>
      </c>
      <c r="AR99" s="21">
        <f t="shared" si="659"/>
        <v>121770</v>
      </c>
      <c r="AS99" s="21">
        <f t="shared" si="660"/>
        <v>0</v>
      </c>
      <c r="AT99" s="21">
        <f t="shared" si="661"/>
        <v>121770</v>
      </c>
      <c r="AU99" s="21">
        <f t="shared" si="662"/>
        <v>0</v>
      </c>
      <c r="AV99" s="195">
        <f t="shared" si="681"/>
        <v>0</v>
      </c>
      <c r="AW99" s="21">
        <f t="shared" si="836"/>
        <v>121770</v>
      </c>
      <c r="AX99" s="21">
        <f t="shared" si="836"/>
        <v>0</v>
      </c>
      <c r="AY99" s="21">
        <f t="shared" si="836"/>
        <v>121770</v>
      </c>
      <c r="AZ99" s="21">
        <f t="shared" si="836"/>
        <v>0</v>
      </c>
      <c r="BA99" s="21">
        <f t="shared" si="836"/>
        <v>0</v>
      </c>
      <c r="BB99" s="21">
        <f t="shared" si="836"/>
        <v>0</v>
      </c>
      <c r="BC99" s="21">
        <f t="shared" si="836"/>
        <v>0</v>
      </c>
      <c r="BD99" s="21">
        <f t="shared" si="836"/>
        <v>0</v>
      </c>
      <c r="BE99" s="21">
        <f t="shared" si="788"/>
        <v>121770</v>
      </c>
      <c r="BF99" s="21">
        <f t="shared" si="768"/>
        <v>0</v>
      </c>
      <c r="BG99" s="21">
        <f t="shared" si="769"/>
        <v>121770</v>
      </c>
      <c r="BH99" s="21">
        <f t="shared" si="770"/>
        <v>0</v>
      </c>
      <c r="BI99" s="21">
        <f t="shared" si="836"/>
        <v>0</v>
      </c>
      <c r="BJ99" s="21">
        <f t="shared" si="836"/>
        <v>0</v>
      </c>
      <c r="BK99" s="21">
        <f t="shared" si="836"/>
        <v>0</v>
      </c>
      <c r="BL99" s="21">
        <f t="shared" si="836"/>
        <v>0</v>
      </c>
      <c r="BM99" s="21">
        <f t="shared" si="663"/>
        <v>121770</v>
      </c>
      <c r="BN99" s="21">
        <f t="shared" si="664"/>
        <v>0</v>
      </c>
      <c r="BO99" s="21">
        <f t="shared" si="665"/>
        <v>121770</v>
      </c>
      <c r="BP99" s="21">
        <f t="shared" si="666"/>
        <v>0</v>
      </c>
      <c r="BQ99" s="201">
        <f t="shared" si="674"/>
        <v>0</v>
      </c>
      <c r="BR99" s="21">
        <f t="shared" si="836"/>
        <v>121770</v>
      </c>
      <c r="BS99" s="21">
        <f t="shared" si="836"/>
        <v>0</v>
      </c>
      <c r="BT99" s="21">
        <f t="shared" si="836"/>
        <v>121770</v>
      </c>
      <c r="BU99" s="21">
        <f t="shared" si="836"/>
        <v>0</v>
      </c>
      <c r="BV99" s="21">
        <f t="shared" si="837"/>
        <v>0</v>
      </c>
      <c r="BW99" s="21">
        <f t="shared" si="837"/>
        <v>0</v>
      </c>
      <c r="BX99" s="21">
        <f t="shared" si="837"/>
        <v>0</v>
      </c>
      <c r="BY99" s="21">
        <f t="shared" si="837"/>
        <v>0</v>
      </c>
      <c r="BZ99" s="21">
        <f t="shared" si="789"/>
        <v>121770</v>
      </c>
      <c r="CA99" s="62">
        <f t="shared" si="773"/>
        <v>0</v>
      </c>
      <c r="CB99" s="62">
        <f t="shared" si="774"/>
        <v>121770</v>
      </c>
      <c r="CC99" s="62">
        <f t="shared" si="775"/>
        <v>0</v>
      </c>
      <c r="CD99" s="21">
        <f t="shared" si="838"/>
        <v>0</v>
      </c>
      <c r="CE99" s="21">
        <f t="shared" si="838"/>
        <v>0</v>
      </c>
      <c r="CF99" s="21">
        <f t="shared" si="838"/>
        <v>0</v>
      </c>
      <c r="CG99" s="21">
        <f t="shared" si="838"/>
        <v>0</v>
      </c>
      <c r="CH99" s="21">
        <f t="shared" si="669"/>
        <v>121770</v>
      </c>
      <c r="CI99" s="62">
        <f t="shared" si="670"/>
        <v>0</v>
      </c>
      <c r="CJ99" s="62">
        <f t="shared" si="671"/>
        <v>121770</v>
      </c>
      <c r="CK99" s="62">
        <f t="shared" si="672"/>
        <v>0</v>
      </c>
      <c r="CL99" s="193">
        <f t="shared" si="823"/>
        <v>0</v>
      </c>
      <c r="CM99" s="62"/>
      <c r="CN99" s="62"/>
      <c r="CO99" s="62"/>
      <c r="CP99" s="62"/>
      <c r="CQ99" s="94">
        <f t="shared" si="710"/>
        <v>0</v>
      </c>
      <c r="CR99" s="94"/>
      <c r="CS99" s="58">
        <f t="shared" ref="CS99:DT99" si="840">CS100</f>
        <v>118800</v>
      </c>
      <c r="CT99" s="58">
        <f t="shared" si="840"/>
        <v>0</v>
      </c>
      <c r="CU99" s="58">
        <f t="shared" si="840"/>
        <v>118800</v>
      </c>
      <c r="CV99" s="58">
        <f t="shared" si="840"/>
        <v>0</v>
      </c>
      <c r="CW99" s="58">
        <f t="shared" si="840"/>
        <v>0</v>
      </c>
      <c r="CX99" s="62">
        <f t="shared" si="840"/>
        <v>0</v>
      </c>
      <c r="CY99" s="62">
        <f t="shared" si="840"/>
        <v>0</v>
      </c>
      <c r="CZ99" s="58">
        <f t="shared" si="840"/>
        <v>0</v>
      </c>
      <c r="DA99" s="58">
        <f t="shared" si="840"/>
        <v>118800</v>
      </c>
      <c r="DB99" s="62">
        <f t="shared" si="840"/>
        <v>0</v>
      </c>
      <c r="DC99" s="62">
        <f t="shared" si="840"/>
        <v>118800</v>
      </c>
      <c r="DD99" s="62">
        <f t="shared" si="840"/>
        <v>0</v>
      </c>
      <c r="DE99" s="58">
        <f t="shared" si="840"/>
        <v>0</v>
      </c>
      <c r="DF99" s="62">
        <f t="shared" si="840"/>
        <v>0</v>
      </c>
      <c r="DG99" s="62">
        <f t="shared" si="840"/>
        <v>0</v>
      </c>
      <c r="DH99" s="58">
        <f t="shared" si="840"/>
        <v>0</v>
      </c>
      <c r="DI99" s="58">
        <f t="shared" si="840"/>
        <v>118800</v>
      </c>
      <c r="DJ99" s="62">
        <f t="shared" si="840"/>
        <v>0</v>
      </c>
      <c r="DK99" s="62">
        <f t="shared" si="840"/>
        <v>118800</v>
      </c>
      <c r="DL99" s="62">
        <f t="shared" si="840"/>
        <v>0</v>
      </c>
      <c r="DM99" s="58">
        <f t="shared" si="840"/>
        <v>0</v>
      </c>
      <c r="DN99" s="62">
        <f t="shared" si="840"/>
        <v>0</v>
      </c>
      <c r="DO99" s="62">
        <f t="shared" si="840"/>
        <v>0</v>
      </c>
      <c r="DP99" s="58">
        <f t="shared" si="840"/>
        <v>0</v>
      </c>
      <c r="DQ99" s="58">
        <f t="shared" si="840"/>
        <v>118800</v>
      </c>
      <c r="DR99" s="62">
        <f t="shared" si="840"/>
        <v>0</v>
      </c>
      <c r="DS99" s="62">
        <f t="shared" si="840"/>
        <v>118800</v>
      </c>
      <c r="DT99" s="62">
        <f t="shared" si="840"/>
        <v>0</v>
      </c>
    </row>
    <row r="100" spans="1:124" ht="32.25" customHeight="1" x14ac:dyDescent="0.25">
      <c r="A100" s="87" t="s">
        <v>9</v>
      </c>
      <c r="B100" s="156"/>
      <c r="C100" s="156"/>
      <c r="D100" s="156"/>
      <c r="E100" s="4">
        <v>851</v>
      </c>
      <c r="F100" s="3" t="s">
        <v>46</v>
      </c>
      <c r="G100" s="4" t="s">
        <v>93</v>
      </c>
      <c r="H100" s="176" t="s">
        <v>417</v>
      </c>
      <c r="I100" s="3" t="s">
        <v>22</v>
      </c>
      <c r="J100" s="21">
        <v>121770</v>
      </c>
      <c r="K100" s="21"/>
      <c r="L100" s="21">
        <f>J100</f>
        <v>121770</v>
      </c>
      <c r="M100" s="21"/>
      <c r="N100" s="21">
        <v>60000</v>
      </c>
      <c r="O100" s="21"/>
      <c r="P100" s="21">
        <f>N100</f>
        <v>60000</v>
      </c>
      <c r="Q100" s="21"/>
      <c r="R100" s="21">
        <v>60000</v>
      </c>
      <c r="S100" s="21"/>
      <c r="T100" s="21">
        <f>R100</f>
        <v>60000</v>
      </c>
      <c r="U100" s="21"/>
      <c r="V100" s="21">
        <f t="shared" si="738"/>
        <v>0</v>
      </c>
      <c r="W100" s="21">
        <f t="shared" si="739"/>
        <v>0</v>
      </c>
      <c r="X100" s="21">
        <f t="shared" si="740"/>
        <v>0</v>
      </c>
      <c r="Y100" s="21"/>
      <c r="Z100" s="276">
        <f t="shared" si="762"/>
        <v>100</v>
      </c>
      <c r="AA100" s="21"/>
      <c r="AB100" s="21">
        <v>121770</v>
      </c>
      <c r="AC100" s="21"/>
      <c r="AD100" s="21">
        <f>AB100</f>
        <v>121770</v>
      </c>
      <c r="AE100" s="21"/>
      <c r="AF100" s="21"/>
      <c r="AG100" s="21"/>
      <c r="AH100" s="21">
        <f>AF100</f>
        <v>0</v>
      </c>
      <c r="AI100" s="21"/>
      <c r="AJ100" s="21">
        <f t="shared" si="784"/>
        <v>121770</v>
      </c>
      <c r="AK100" s="21">
        <f t="shared" si="785"/>
        <v>0</v>
      </c>
      <c r="AL100" s="21">
        <f t="shared" si="786"/>
        <v>121770</v>
      </c>
      <c r="AM100" s="21">
        <f t="shared" si="787"/>
        <v>0</v>
      </c>
      <c r="AN100" s="215"/>
      <c r="AO100" s="21"/>
      <c r="AP100" s="21">
        <f>AN100</f>
        <v>0</v>
      </c>
      <c r="AQ100" s="21"/>
      <c r="AR100" s="21">
        <f t="shared" si="659"/>
        <v>121770</v>
      </c>
      <c r="AS100" s="21">
        <f t="shared" si="660"/>
        <v>0</v>
      </c>
      <c r="AT100" s="21">
        <f t="shared" si="661"/>
        <v>121770</v>
      </c>
      <c r="AU100" s="21">
        <f t="shared" si="662"/>
        <v>0</v>
      </c>
      <c r="AV100" s="195">
        <f t="shared" si="681"/>
        <v>0</v>
      </c>
      <c r="AW100" s="21">
        <v>121770</v>
      </c>
      <c r="AX100" s="21"/>
      <c r="AY100" s="21">
        <f>AW100</f>
        <v>121770</v>
      </c>
      <c r="AZ100" s="21"/>
      <c r="BA100" s="21"/>
      <c r="BB100" s="21"/>
      <c r="BC100" s="21">
        <f>BA100</f>
        <v>0</v>
      </c>
      <c r="BD100" s="21"/>
      <c r="BE100" s="21">
        <f t="shared" si="788"/>
        <v>121770</v>
      </c>
      <c r="BF100" s="21">
        <f t="shared" si="768"/>
        <v>0</v>
      </c>
      <c r="BG100" s="21">
        <f t="shared" si="769"/>
        <v>121770</v>
      </c>
      <c r="BH100" s="21">
        <f t="shared" si="770"/>
        <v>0</v>
      </c>
      <c r="BI100" s="21"/>
      <c r="BJ100" s="21"/>
      <c r="BK100" s="21">
        <f>BI100</f>
        <v>0</v>
      </c>
      <c r="BL100" s="21"/>
      <c r="BM100" s="21">
        <f t="shared" si="663"/>
        <v>121770</v>
      </c>
      <c r="BN100" s="21">
        <f t="shared" si="664"/>
        <v>0</v>
      </c>
      <c r="BO100" s="21">
        <f t="shared" si="665"/>
        <v>121770</v>
      </c>
      <c r="BP100" s="21">
        <f t="shared" si="666"/>
        <v>0</v>
      </c>
      <c r="BQ100" s="201">
        <f t="shared" si="674"/>
        <v>0</v>
      </c>
      <c r="BR100" s="21">
        <v>121770</v>
      </c>
      <c r="BS100" s="21"/>
      <c r="BT100" s="21">
        <f>BR100</f>
        <v>121770</v>
      </c>
      <c r="BU100" s="21"/>
      <c r="BV100" s="21"/>
      <c r="BW100" s="21"/>
      <c r="BX100" s="21">
        <f>BV100</f>
        <v>0</v>
      </c>
      <c r="BY100" s="21"/>
      <c r="BZ100" s="21">
        <f t="shared" si="789"/>
        <v>121770</v>
      </c>
      <c r="CA100" s="62">
        <f t="shared" si="773"/>
        <v>0</v>
      </c>
      <c r="CB100" s="62">
        <f t="shared" si="774"/>
        <v>121770</v>
      </c>
      <c r="CC100" s="62">
        <f t="shared" si="775"/>
        <v>0</v>
      </c>
      <c r="CD100" s="21"/>
      <c r="CE100" s="21"/>
      <c r="CF100" s="21">
        <f>CD100</f>
        <v>0</v>
      </c>
      <c r="CG100" s="21"/>
      <c r="CH100" s="21">
        <f t="shared" si="669"/>
        <v>121770</v>
      </c>
      <c r="CI100" s="62">
        <f t="shared" si="670"/>
        <v>0</v>
      </c>
      <c r="CJ100" s="62">
        <f t="shared" si="671"/>
        <v>121770</v>
      </c>
      <c r="CK100" s="62">
        <f t="shared" si="672"/>
        <v>0</v>
      </c>
      <c r="CL100" s="193">
        <f t="shared" si="823"/>
        <v>0</v>
      </c>
      <c r="CM100" s="62"/>
      <c r="CN100" s="62"/>
      <c r="CO100" s="62"/>
      <c r="CP100" s="62"/>
      <c r="CQ100" s="94">
        <f t="shared" si="710"/>
        <v>0</v>
      </c>
      <c r="CR100" s="94"/>
      <c r="CS100" s="58">
        <v>118800</v>
      </c>
      <c r="CT100" s="58"/>
      <c r="CU100" s="58">
        <f>CS100</f>
        <v>118800</v>
      </c>
      <c r="CV100" s="58"/>
      <c r="CW100" s="58"/>
      <c r="CX100" s="62"/>
      <c r="CY100" s="62">
        <f>CW100</f>
        <v>0</v>
      </c>
      <c r="CZ100" s="58"/>
      <c r="DA100" s="58">
        <f t="shared" si="807"/>
        <v>118800</v>
      </c>
      <c r="DB100" s="62">
        <f t="shared" ref="DB100" si="841">CT100+CX100</f>
        <v>0</v>
      </c>
      <c r="DC100" s="62">
        <f t="shared" ref="DC100" si="842">CU100+CY100</f>
        <v>118800</v>
      </c>
      <c r="DD100" s="62">
        <f t="shared" ref="DD100" si="843">CV100+CZ100</f>
        <v>0</v>
      </c>
      <c r="DE100" s="58"/>
      <c r="DF100" s="62"/>
      <c r="DG100" s="62">
        <f>DE100</f>
        <v>0</v>
      </c>
      <c r="DH100" s="58"/>
      <c r="DI100" s="58">
        <f t="shared" ref="DI100" si="844">DA100+DE100</f>
        <v>118800</v>
      </c>
      <c r="DJ100" s="62">
        <f t="shared" ref="DJ100" si="845">DB100+DF100</f>
        <v>0</v>
      </c>
      <c r="DK100" s="62">
        <f t="shared" ref="DK100" si="846">DC100+DG100</f>
        <v>118800</v>
      </c>
      <c r="DL100" s="62">
        <f t="shared" ref="DL100" si="847">DD100+DH100</f>
        <v>0</v>
      </c>
      <c r="DM100" s="58"/>
      <c r="DN100" s="62"/>
      <c r="DO100" s="62">
        <f>DM100</f>
        <v>0</v>
      </c>
      <c r="DP100" s="58"/>
      <c r="DQ100" s="58">
        <f t="shared" ref="DQ100" si="848">DI100+DM100</f>
        <v>118800</v>
      </c>
      <c r="DR100" s="62">
        <f t="shared" ref="DR100" si="849">DJ100+DN100</f>
        <v>0</v>
      </c>
      <c r="DS100" s="62">
        <f t="shared" ref="DS100" si="850">DK100+DO100</f>
        <v>118800</v>
      </c>
      <c r="DT100" s="62">
        <f t="shared" ref="DT100" si="851">DL100+DP100</f>
        <v>0</v>
      </c>
    </row>
    <row r="101" spans="1:124" s="33" customFormat="1" ht="32.25" customHeight="1" x14ac:dyDescent="0.25">
      <c r="A101" s="111" t="s">
        <v>53</v>
      </c>
      <c r="B101" s="34"/>
      <c r="C101" s="34"/>
      <c r="D101" s="34"/>
      <c r="E101" s="4">
        <v>851</v>
      </c>
      <c r="F101" s="17" t="s">
        <v>13</v>
      </c>
      <c r="G101" s="17"/>
      <c r="H101" s="176" t="s">
        <v>48</v>
      </c>
      <c r="I101" s="17"/>
      <c r="J101" s="26">
        <f t="shared" ref="J101:Y101" si="852">J102+J106+J113+J117</f>
        <v>11107800.34</v>
      </c>
      <c r="K101" s="26">
        <f t="shared" ref="K101:M101" si="853">K102+K106+K113+K117</f>
        <v>124200.34</v>
      </c>
      <c r="L101" s="26">
        <f t="shared" si="853"/>
        <v>10983600</v>
      </c>
      <c r="M101" s="26">
        <f t="shared" si="853"/>
        <v>0</v>
      </c>
      <c r="N101" s="26">
        <f t="shared" si="852"/>
        <v>9163063.4800000004</v>
      </c>
      <c r="O101" s="26">
        <f t="shared" si="852"/>
        <v>117663.48</v>
      </c>
      <c r="P101" s="26">
        <f t="shared" si="852"/>
        <v>9045400</v>
      </c>
      <c r="Q101" s="26">
        <f t="shared" si="852"/>
        <v>0</v>
      </c>
      <c r="R101" s="26">
        <f t="shared" si="852"/>
        <v>9121963.4800000004</v>
      </c>
      <c r="S101" s="26">
        <f t="shared" si="852"/>
        <v>117663.48</v>
      </c>
      <c r="T101" s="26">
        <f t="shared" si="852"/>
        <v>9004300</v>
      </c>
      <c r="U101" s="26">
        <f t="shared" si="852"/>
        <v>0</v>
      </c>
      <c r="V101" s="21">
        <f t="shared" si="738"/>
        <v>2452304.3100000005</v>
      </c>
      <c r="W101" s="21">
        <f t="shared" si="739"/>
        <v>10604.309999999998</v>
      </c>
      <c r="X101" s="21">
        <f t="shared" si="740"/>
        <v>2441700</v>
      </c>
      <c r="Y101" s="26">
        <f t="shared" si="852"/>
        <v>0</v>
      </c>
      <c r="Z101" s="278">
        <f t="shared" si="762"/>
        <v>128.33233706653323</v>
      </c>
      <c r="AA101" s="26">
        <f t="shared" ref="AA101" si="854">AA102+AA106+AA113+AA117</f>
        <v>0</v>
      </c>
      <c r="AB101" s="26">
        <f t="shared" ref="AB101:AE101" si="855">AB102+AB106+AB113+AB117</f>
        <v>8655496.0299999993</v>
      </c>
      <c r="AC101" s="26">
        <f t="shared" si="855"/>
        <v>113596.03</v>
      </c>
      <c r="AD101" s="26">
        <f t="shared" si="855"/>
        <v>8541900</v>
      </c>
      <c r="AE101" s="26">
        <f t="shared" si="855"/>
        <v>0</v>
      </c>
      <c r="AF101" s="26">
        <f t="shared" ref="AF101:AI101" si="856">AF102+AF106+AF113+AF117</f>
        <v>3123768.9400000004</v>
      </c>
      <c r="AG101" s="26">
        <f t="shared" si="856"/>
        <v>0</v>
      </c>
      <c r="AH101" s="26">
        <f t="shared" si="856"/>
        <v>3123768.9400000004</v>
      </c>
      <c r="AI101" s="26">
        <f t="shared" si="856"/>
        <v>0</v>
      </c>
      <c r="AJ101" s="21">
        <f t="shared" si="784"/>
        <v>11779264.969999999</v>
      </c>
      <c r="AK101" s="21">
        <f t="shared" si="785"/>
        <v>113596.03</v>
      </c>
      <c r="AL101" s="21">
        <f t="shared" si="786"/>
        <v>11665668.940000001</v>
      </c>
      <c r="AM101" s="21">
        <f t="shared" si="787"/>
        <v>0</v>
      </c>
      <c r="AN101" s="213">
        <f t="shared" ref="AN101:AQ101" si="857">AN102+AN106+AN113+AN117</f>
        <v>0</v>
      </c>
      <c r="AO101" s="26">
        <f t="shared" si="857"/>
        <v>0</v>
      </c>
      <c r="AP101" s="26">
        <f t="shared" si="857"/>
        <v>0</v>
      </c>
      <c r="AQ101" s="26">
        <f t="shared" si="857"/>
        <v>0</v>
      </c>
      <c r="AR101" s="21">
        <f t="shared" si="659"/>
        <v>11779264.969999999</v>
      </c>
      <c r="AS101" s="21">
        <f t="shared" si="660"/>
        <v>113596.03</v>
      </c>
      <c r="AT101" s="21">
        <f t="shared" si="661"/>
        <v>11665668.940000001</v>
      </c>
      <c r="AU101" s="21">
        <f t="shared" si="662"/>
        <v>0</v>
      </c>
      <c r="AV101" s="195">
        <f t="shared" si="681"/>
        <v>-1.862645149230957E-9</v>
      </c>
      <c r="AW101" s="26">
        <f t="shared" ref="AW101:BR101" si="858">AW102+AW106+AW113+AW117</f>
        <v>9011696.5999999996</v>
      </c>
      <c r="AX101" s="26">
        <f t="shared" si="858"/>
        <v>70096.600000000006</v>
      </c>
      <c r="AY101" s="26">
        <f t="shared" si="858"/>
        <v>8941600</v>
      </c>
      <c r="AZ101" s="26">
        <f t="shared" si="858"/>
        <v>0</v>
      </c>
      <c r="BA101" s="26">
        <f t="shared" si="858"/>
        <v>0</v>
      </c>
      <c r="BB101" s="26">
        <f t="shared" si="858"/>
        <v>0</v>
      </c>
      <c r="BC101" s="26">
        <f t="shared" si="858"/>
        <v>0</v>
      </c>
      <c r="BD101" s="26">
        <f t="shared" si="858"/>
        <v>0</v>
      </c>
      <c r="BE101" s="21">
        <f t="shared" si="788"/>
        <v>9011696.5999999996</v>
      </c>
      <c r="BF101" s="21">
        <f t="shared" si="768"/>
        <v>70096.600000000006</v>
      </c>
      <c r="BG101" s="21">
        <f t="shared" si="769"/>
        <v>8941600</v>
      </c>
      <c r="BH101" s="21">
        <f t="shared" si="770"/>
        <v>0</v>
      </c>
      <c r="BI101" s="26">
        <f t="shared" ref="BI101:BL101" si="859">BI102+BI106+BI113+BI117</f>
        <v>0</v>
      </c>
      <c r="BJ101" s="26">
        <f t="shared" si="859"/>
        <v>0</v>
      </c>
      <c r="BK101" s="26">
        <f t="shared" si="859"/>
        <v>0</v>
      </c>
      <c r="BL101" s="26">
        <f t="shared" si="859"/>
        <v>0</v>
      </c>
      <c r="BM101" s="21">
        <f t="shared" si="663"/>
        <v>9011696.5999999996</v>
      </c>
      <c r="BN101" s="21">
        <f t="shared" si="664"/>
        <v>70096.600000000006</v>
      </c>
      <c r="BO101" s="21">
        <f t="shared" si="665"/>
        <v>8941600</v>
      </c>
      <c r="BP101" s="21">
        <f t="shared" si="666"/>
        <v>0</v>
      </c>
      <c r="BQ101" s="201">
        <f t="shared" si="674"/>
        <v>0</v>
      </c>
      <c r="BR101" s="26">
        <f t="shared" si="858"/>
        <v>7961672.4500000002</v>
      </c>
      <c r="BS101" s="26">
        <f t="shared" ref="BS101:BY101" si="860">BS102+BS106+BS113+BS117</f>
        <v>52572.45</v>
      </c>
      <c r="BT101" s="26">
        <f t="shared" si="860"/>
        <v>7909100</v>
      </c>
      <c r="BU101" s="26">
        <f t="shared" si="860"/>
        <v>0</v>
      </c>
      <c r="BV101" s="26">
        <f t="shared" si="860"/>
        <v>0</v>
      </c>
      <c r="BW101" s="26">
        <f t="shared" si="860"/>
        <v>0</v>
      </c>
      <c r="BX101" s="26">
        <f t="shared" si="860"/>
        <v>0</v>
      </c>
      <c r="BY101" s="26">
        <f t="shared" si="860"/>
        <v>0</v>
      </c>
      <c r="BZ101" s="21">
        <f t="shared" si="789"/>
        <v>7961672.4500000002</v>
      </c>
      <c r="CA101" s="62">
        <f t="shared" si="773"/>
        <v>52572.45</v>
      </c>
      <c r="CB101" s="62">
        <f t="shared" si="774"/>
        <v>7909100</v>
      </c>
      <c r="CC101" s="62">
        <f t="shared" si="775"/>
        <v>0</v>
      </c>
      <c r="CD101" s="26">
        <f t="shared" ref="CD101:CG101" si="861">CD102+CD106+CD113+CD117</f>
        <v>0</v>
      </c>
      <c r="CE101" s="26">
        <f t="shared" si="861"/>
        <v>0</v>
      </c>
      <c r="CF101" s="26">
        <f t="shared" si="861"/>
        <v>0</v>
      </c>
      <c r="CG101" s="26">
        <f t="shared" si="861"/>
        <v>0</v>
      </c>
      <c r="CH101" s="21">
        <f t="shared" si="669"/>
        <v>7961672.4500000002</v>
      </c>
      <c r="CI101" s="62">
        <f t="shared" si="670"/>
        <v>52572.45</v>
      </c>
      <c r="CJ101" s="62">
        <f t="shared" si="671"/>
        <v>7909100</v>
      </c>
      <c r="CK101" s="62">
        <f t="shared" si="672"/>
        <v>0</v>
      </c>
      <c r="CL101" s="193">
        <f t="shared" si="823"/>
        <v>0</v>
      </c>
      <c r="CM101" s="62"/>
      <c r="CN101" s="62"/>
      <c r="CO101" s="62"/>
      <c r="CP101" s="62"/>
      <c r="CQ101" s="94">
        <f t="shared" si="710"/>
        <v>0</v>
      </c>
      <c r="CR101" s="94"/>
      <c r="CS101" s="56" t="e">
        <f>CS102+CS106+CS113+CS117</f>
        <v>#REF!</v>
      </c>
      <c r="CT101" s="56" t="e">
        <f t="shared" ref="CT101:DD101" si="862">CT102+CT106+CT113+CT117</f>
        <v>#REF!</v>
      </c>
      <c r="CU101" s="56" t="e">
        <f t="shared" si="862"/>
        <v>#REF!</v>
      </c>
      <c r="CV101" s="56" t="e">
        <f t="shared" si="862"/>
        <v>#REF!</v>
      </c>
      <c r="CW101" s="56" t="e">
        <f t="shared" si="862"/>
        <v>#REF!</v>
      </c>
      <c r="CX101" s="77" t="e">
        <f t="shared" ref="CX101" si="863">CX102+CX106+CX113+CX117</f>
        <v>#REF!</v>
      </c>
      <c r="CY101" s="77" t="e">
        <f t="shared" ref="CY101" si="864">CY102+CY106+CY113+CY117</f>
        <v>#REF!</v>
      </c>
      <c r="CZ101" s="56" t="e">
        <f t="shared" ref="CZ101" si="865">CZ102+CZ106+CZ113+CZ117</f>
        <v>#REF!</v>
      </c>
      <c r="DA101" s="56" t="e">
        <f t="shared" si="862"/>
        <v>#REF!</v>
      </c>
      <c r="DB101" s="77" t="e">
        <f t="shared" si="862"/>
        <v>#REF!</v>
      </c>
      <c r="DC101" s="77" t="e">
        <f t="shared" si="862"/>
        <v>#REF!</v>
      </c>
      <c r="DD101" s="77" t="e">
        <f t="shared" si="862"/>
        <v>#REF!</v>
      </c>
      <c r="DE101" s="56" t="e">
        <f t="shared" ref="DE101:DL101" si="866">DE102+DE106+DE113+DE117</f>
        <v>#REF!</v>
      </c>
      <c r="DF101" s="77" t="e">
        <f t="shared" si="866"/>
        <v>#REF!</v>
      </c>
      <c r="DG101" s="77" t="e">
        <f t="shared" si="866"/>
        <v>#REF!</v>
      </c>
      <c r="DH101" s="56" t="e">
        <f t="shared" si="866"/>
        <v>#REF!</v>
      </c>
      <c r="DI101" s="56" t="e">
        <f t="shared" si="866"/>
        <v>#REF!</v>
      </c>
      <c r="DJ101" s="77" t="e">
        <f t="shared" si="866"/>
        <v>#REF!</v>
      </c>
      <c r="DK101" s="77" t="e">
        <f t="shared" si="866"/>
        <v>#REF!</v>
      </c>
      <c r="DL101" s="77" t="e">
        <f t="shared" si="866"/>
        <v>#REF!</v>
      </c>
      <c r="DM101" s="56" t="e">
        <f t="shared" ref="DM101:DT101" si="867">DM102+DM106+DM113+DM117</f>
        <v>#REF!</v>
      </c>
      <c r="DN101" s="77" t="e">
        <f t="shared" si="867"/>
        <v>#REF!</v>
      </c>
      <c r="DO101" s="77" t="e">
        <f t="shared" si="867"/>
        <v>#REF!</v>
      </c>
      <c r="DP101" s="56" t="e">
        <f t="shared" si="867"/>
        <v>#REF!</v>
      </c>
      <c r="DQ101" s="56" t="e">
        <f t="shared" si="867"/>
        <v>#REF!</v>
      </c>
      <c r="DR101" s="77" t="e">
        <f t="shared" si="867"/>
        <v>#REF!</v>
      </c>
      <c r="DS101" s="77" t="e">
        <f t="shared" si="867"/>
        <v>#REF!</v>
      </c>
      <c r="DT101" s="77" t="e">
        <f t="shared" si="867"/>
        <v>#REF!</v>
      </c>
    </row>
    <row r="102" spans="1:124" s="23" customFormat="1" ht="32.25" customHeight="1" x14ac:dyDescent="0.25">
      <c r="A102" s="111" t="s">
        <v>54</v>
      </c>
      <c r="B102" s="44"/>
      <c r="C102" s="44"/>
      <c r="D102" s="44"/>
      <c r="E102" s="4">
        <v>851</v>
      </c>
      <c r="F102" s="19" t="s">
        <v>13</v>
      </c>
      <c r="G102" s="19" t="s">
        <v>30</v>
      </c>
      <c r="H102" s="176"/>
      <c r="I102" s="19"/>
      <c r="J102" s="22">
        <f t="shared" ref="J102:Y104" si="868">J103</f>
        <v>124200.34</v>
      </c>
      <c r="K102" s="22">
        <f t="shared" si="868"/>
        <v>124200.34</v>
      </c>
      <c r="L102" s="22">
        <f t="shared" si="868"/>
        <v>0</v>
      </c>
      <c r="M102" s="22">
        <f t="shared" si="868"/>
        <v>0</v>
      </c>
      <c r="N102" s="22">
        <f t="shared" si="868"/>
        <v>117663.48</v>
      </c>
      <c r="O102" s="22">
        <f t="shared" si="868"/>
        <v>117663.48</v>
      </c>
      <c r="P102" s="22">
        <f t="shared" si="868"/>
        <v>0</v>
      </c>
      <c r="Q102" s="22">
        <f t="shared" si="868"/>
        <v>0</v>
      </c>
      <c r="R102" s="22">
        <f t="shared" si="868"/>
        <v>117663.48</v>
      </c>
      <c r="S102" s="22">
        <f t="shared" si="868"/>
        <v>117663.48</v>
      </c>
      <c r="T102" s="22">
        <f t="shared" si="868"/>
        <v>0</v>
      </c>
      <c r="U102" s="22">
        <f t="shared" si="868"/>
        <v>0</v>
      </c>
      <c r="V102" s="21">
        <f t="shared" si="738"/>
        <v>10604.309999999998</v>
      </c>
      <c r="W102" s="21">
        <f t="shared" si="739"/>
        <v>10604.309999999998</v>
      </c>
      <c r="X102" s="21">
        <f t="shared" si="740"/>
        <v>0</v>
      </c>
      <c r="Y102" s="22">
        <f t="shared" si="868"/>
        <v>0</v>
      </c>
      <c r="Z102" s="278">
        <f t="shared" si="762"/>
        <v>109.33510616524187</v>
      </c>
      <c r="AA102" s="22">
        <f t="shared" ref="AA102:BV104" si="869">AA103</f>
        <v>0</v>
      </c>
      <c r="AB102" s="22">
        <f t="shared" si="869"/>
        <v>113596.03</v>
      </c>
      <c r="AC102" s="22">
        <f t="shared" si="869"/>
        <v>113596.03</v>
      </c>
      <c r="AD102" s="22">
        <f t="shared" si="869"/>
        <v>0</v>
      </c>
      <c r="AE102" s="22">
        <f t="shared" si="869"/>
        <v>0</v>
      </c>
      <c r="AF102" s="22">
        <f t="shared" si="869"/>
        <v>0</v>
      </c>
      <c r="AG102" s="22">
        <f t="shared" si="869"/>
        <v>0</v>
      </c>
      <c r="AH102" s="22">
        <f t="shared" si="869"/>
        <v>0</v>
      </c>
      <c r="AI102" s="22">
        <f t="shared" si="869"/>
        <v>0</v>
      </c>
      <c r="AJ102" s="21">
        <f t="shared" si="784"/>
        <v>113596.03</v>
      </c>
      <c r="AK102" s="21">
        <f t="shared" si="785"/>
        <v>113596.03</v>
      </c>
      <c r="AL102" s="21">
        <f t="shared" si="786"/>
        <v>0</v>
      </c>
      <c r="AM102" s="21">
        <f t="shared" si="787"/>
        <v>0</v>
      </c>
      <c r="AN102" s="214">
        <f t="shared" si="869"/>
        <v>0</v>
      </c>
      <c r="AO102" s="22">
        <f t="shared" si="869"/>
        <v>0</v>
      </c>
      <c r="AP102" s="22">
        <f t="shared" si="869"/>
        <v>0</v>
      </c>
      <c r="AQ102" s="22">
        <f t="shared" si="869"/>
        <v>0</v>
      </c>
      <c r="AR102" s="21">
        <f t="shared" si="659"/>
        <v>113596.03</v>
      </c>
      <c r="AS102" s="21">
        <f t="shared" si="660"/>
        <v>113596.03</v>
      </c>
      <c r="AT102" s="21">
        <f t="shared" si="661"/>
        <v>0</v>
      </c>
      <c r="AU102" s="21">
        <f t="shared" si="662"/>
        <v>0</v>
      </c>
      <c r="AV102" s="195">
        <f t="shared" si="681"/>
        <v>0</v>
      </c>
      <c r="AW102" s="22">
        <f t="shared" si="869"/>
        <v>70096.600000000006</v>
      </c>
      <c r="AX102" s="22">
        <f t="shared" si="869"/>
        <v>70096.600000000006</v>
      </c>
      <c r="AY102" s="22">
        <f t="shared" si="869"/>
        <v>0</v>
      </c>
      <c r="AZ102" s="22">
        <f t="shared" si="869"/>
        <v>0</v>
      </c>
      <c r="BA102" s="22">
        <f t="shared" si="869"/>
        <v>0</v>
      </c>
      <c r="BB102" s="22">
        <f t="shared" si="869"/>
        <v>0</v>
      </c>
      <c r="BC102" s="22">
        <f t="shared" si="869"/>
        <v>0</v>
      </c>
      <c r="BD102" s="22">
        <f t="shared" si="869"/>
        <v>0</v>
      </c>
      <c r="BE102" s="21">
        <f t="shared" si="788"/>
        <v>70096.600000000006</v>
      </c>
      <c r="BF102" s="21">
        <f t="shared" si="768"/>
        <v>70096.600000000006</v>
      </c>
      <c r="BG102" s="21">
        <f t="shared" si="769"/>
        <v>0</v>
      </c>
      <c r="BH102" s="21">
        <f t="shared" si="770"/>
        <v>0</v>
      </c>
      <c r="BI102" s="22">
        <f t="shared" si="869"/>
        <v>0</v>
      </c>
      <c r="BJ102" s="22">
        <f t="shared" si="869"/>
        <v>0</v>
      </c>
      <c r="BK102" s="22">
        <f t="shared" si="869"/>
        <v>0</v>
      </c>
      <c r="BL102" s="22">
        <f t="shared" si="869"/>
        <v>0</v>
      </c>
      <c r="BM102" s="21">
        <f t="shared" si="663"/>
        <v>70096.600000000006</v>
      </c>
      <c r="BN102" s="21">
        <f t="shared" si="664"/>
        <v>70096.600000000006</v>
      </c>
      <c r="BO102" s="21">
        <f t="shared" si="665"/>
        <v>0</v>
      </c>
      <c r="BP102" s="21">
        <f t="shared" si="666"/>
        <v>0</v>
      </c>
      <c r="BQ102" s="201">
        <f t="shared" si="674"/>
        <v>0</v>
      </c>
      <c r="BR102" s="22">
        <f t="shared" si="869"/>
        <v>52572.45</v>
      </c>
      <c r="BS102" s="22">
        <f t="shared" si="869"/>
        <v>52572.45</v>
      </c>
      <c r="BT102" s="22">
        <f t="shared" si="869"/>
        <v>0</v>
      </c>
      <c r="BU102" s="22">
        <f t="shared" si="869"/>
        <v>0</v>
      </c>
      <c r="BV102" s="22">
        <f t="shared" si="869"/>
        <v>0</v>
      </c>
      <c r="BW102" s="22">
        <f t="shared" ref="BV102:BY104" si="870">BW103</f>
        <v>0</v>
      </c>
      <c r="BX102" s="22">
        <f t="shared" si="870"/>
        <v>0</v>
      </c>
      <c r="BY102" s="22">
        <f t="shared" si="870"/>
        <v>0</v>
      </c>
      <c r="BZ102" s="21">
        <f t="shared" si="789"/>
        <v>52572.45</v>
      </c>
      <c r="CA102" s="62">
        <f t="shared" si="773"/>
        <v>52572.45</v>
      </c>
      <c r="CB102" s="62">
        <f t="shared" si="774"/>
        <v>0</v>
      </c>
      <c r="CC102" s="62">
        <f t="shared" si="775"/>
        <v>0</v>
      </c>
      <c r="CD102" s="22">
        <f t="shared" ref="CD102:CG104" si="871">CD103</f>
        <v>0</v>
      </c>
      <c r="CE102" s="22">
        <f t="shared" si="871"/>
        <v>0</v>
      </c>
      <c r="CF102" s="22">
        <f t="shared" si="871"/>
        <v>0</v>
      </c>
      <c r="CG102" s="22">
        <f t="shared" si="871"/>
        <v>0</v>
      </c>
      <c r="CH102" s="21">
        <f t="shared" si="669"/>
        <v>52572.45</v>
      </c>
      <c r="CI102" s="62">
        <f t="shared" si="670"/>
        <v>52572.45</v>
      </c>
      <c r="CJ102" s="62">
        <f t="shared" si="671"/>
        <v>0</v>
      </c>
      <c r="CK102" s="62">
        <f t="shared" si="672"/>
        <v>0</v>
      </c>
      <c r="CL102" s="193">
        <f t="shared" si="823"/>
        <v>0</v>
      </c>
      <c r="CM102" s="62"/>
      <c r="CN102" s="62"/>
      <c r="CO102" s="62"/>
      <c r="CP102" s="62"/>
      <c r="CQ102" s="94">
        <f t="shared" si="710"/>
        <v>0</v>
      </c>
      <c r="CR102" s="94"/>
      <c r="CS102" s="57">
        <f t="shared" ref="CS102:DT102" si="872">CS103</f>
        <v>52370.2</v>
      </c>
      <c r="CT102" s="57">
        <f t="shared" si="872"/>
        <v>52370.2</v>
      </c>
      <c r="CU102" s="57">
        <f t="shared" si="872"/>
        <v>0</v>
      </c>
      <c r="CV102" s="57">
        <f t="shared" si="872"/>
        <v>0</v>
      </c>
      <c r="CW102" s="57">
        <f t="shared" si="872"/>
        <v>0</v>
      </c>
      <c r="CX102" s="78">
        <f t="shared" si="872"/>
        <v>0</v>
      </c>
      <c r="CY102" s="78">
        <f t="shared" si="872"/>
        <v>0</v>
      </c>
      <c r="CZ102" s="57">
        <f t="shared" si="872"/>
        <v>0</v>
      </c>
      <c r="DA102" s="57">
        <f t="shared" si="872"/>
        <v>52370.2</v>
      </c>
      <c r="DB102" s="78">
        <f t="shared" si="872"/>
        <v>52370.2</v>
      </c>
      <c r="DC102" s="78">
        <f t="shared" si="872"/>
        <v>0</v>
      </c>
      <c r="DD102" s="78">
        <f t="shared" si="872"/>
        <v>0</v>
      </c>
      <c r="DE102" s="57">
        <f t="shared" si="872"/>
        <v>0</v>
      </c>
      <c r="DF102" s="78">
        <f t="shared" si="872"/>
        <v>0</v>
      </c>
      <c r="DG102" s="78">
        <f t="shared" si="872"/>
        <v>0</v>
      </c>
      <c r="DH102" s="57">
        <f t="shared" si="872"/>
        <v>0</v>
      </c>
      <c r="DI102" s="57">
        <f t="shared" si="872"/>
        <v>52370.2</v>
      </c>
      <c r="DJ102" s="78">
        <f t="shared" si="872"/>
        <v>52370.2</v>
      </c>
      <c r="DK102" s="78">
        <f t="shared" si="872"/>
        <v>0</v>
      </c>
      <c r="DL102" s="78">
        <f t="shared" si="872"/>
        <v>0</v>
      </c>
      <c r="DM102" s="57">
        <f t="shared" si="872"/>
        <v>0</v>
      </c>
      <c r="DN102" s="78">
        <f t="shared" si="872"/>
        <v>0</v>
      </c>
      <c r="DO102" s="78">
        <f t="shared" si="872"/>
        <v>0</v>
      </c>
      <c r="DP102" s="57">
        <f t="shared" si="872"/>
        <v>0</v>
      </c>
      <c r="DQ102" s="57">
        <f t="shared" si="872"/>
        <v>52370.2</v>
      </c>
      <c r="DR102" s="78">
        <f t="shared" si="872"/>
        <v>52370.2</v>
      </c>
      <c r="DS102" s="78">
        <f t="shared" si="872"/>
        <v>0</v>
      </c>
      <c r="DT102" s="78">
        <f t="shared" si="872"/>
        <v>0</v>
      </c>
    </row>
    <row r="103" spans="1:124" s="23" customFormat="1" ht="32.25" customHeight="1" x14ac:dyDescent="0.25">
      <c r="A103" s="87" t="s">
        <v>359</v>
      </c>
      <c r="B103" s="44"/>
      <c r="C103" s="44"/>
      <c r="D103" s="44"/>
      <c r="E103" s="4">
        <v>851</v>
      </c>
      <c r="F103" s="3" t="s">
        <v>13</v>
      </c>
      <c r="G103" s="3" t="s">
        <v>30</v>
      </c>
      <c r="H103" s="176" t="s">
        <v>418</v>
      </c>
      <c r="I103" s="3"/>
      <c r="J103" s="21">
        <f t="shared" si="868"/>
        <v>124200.34</v>
      </c>
      <c r="K103" s="21">
        <f t="shared" si="868"/>
        <v>124200.34</v>
      </c>
      <c r="L103" s="21">
        <f t="shared" si="868"/>
        <v>0</v>
      </c>
      <c r="M103" s="21">
        <f t="shared" si="868"/>
        <v>0</v>
      </c>
      <c r="N103" s="21">
        <f t="shared" si="868"/>
        <v>117663.48</v>
      </c>
      <c r="O103" s="21">
        <f t="shared" si="868"/>
        <v>117663.48</v>
      </c>
      <c r="P103" s="21">
        <f t="shared" si="868"/>
        <v>0</v>
      </c>
      <c r="Q103" s="21">
        <f t="shared" si="868"/>
        <v>0</v>
      </c>
      <c r="R103" s="21">
        <f t="shared" si="868"/>
        <v>117663.48</v>
      </c>
      <c r="S103" s="21">
        <f t="shared" si="868"/>
        <v>117663.48</v>
      </c>
      <c r="T103" s="21">
        <f t="shared" si="868"/>
        <v>0</v>
      </c>
      <c r="U103" s="21">
        <f t="shared" si="868"/>
        <v>0</v>
      </c>
      <c r="V103" s="21">
        <f t="shared" si="738"/>
        <v>10604.309999999998</v>
      </c>
      <c r="W103" s="21">
        <f t="shared" si="739"/>
        <v>10604.309999999998</v>
      </c>
      <c r="X103" s="21">
        <f t="shared" si="740"/>
        <v>0</v>
      </c>
      <c r="Y103" s="21">
        <f t="shared" si="868"/>
        <v>0</v>
      </c>
      <c r="Z103" s="276">
        <f t="shared" si="762"/>
        <v>109.33510616524187</v>
      </c>
      <c r="AA103" s="21">
        <f t="shared" si="869"/>
        <v>0</v>
      </c>
      <c r="AB103" s="21">
        <f t="shared" si="869"/>
        <v>113596.03</v>
      </c>
      <c r="AC103" s="21">
        <f t="shared" si="869"/>
        <v>113596.03</v>
      </c>
      <c r="AD103" s="21">
        <f t="shared" si="869"/>
        <v>0</v>
      </c>
      <c r="AE103" s="21">
        <f t="shared" si="869"/>
        <v>0</v>
      </c>
      <c r="AF103" s="21">
        <f t="shared" si="869"/>
        <v>0</v>
      </c>
      <c r="AG103" s="21">
        <f t="shared" si="869"/>
        <v>0</v>
      </c>
      <c r="AH103" s="21">
        <f t="shared" si="869"/>
        <v>0</v>
      </c>
      <c r="AI103" s="21">
        <f t="shared" si="869"/>
        <v>0</v>
      </c>
      <c r="AJ103" s="21">
        <f t="shared" si="784"/>
        <v>113596.03</v>
      </c>
      <c r="AK103" s="21">
        <f t="shared" si="785"/>
        <v>113596.03</v>
      </c>
      <c r="AL103" s="21">
        <f t="shared" si="786"/>
        <v>0</v>
      </c>
      <c r="AM103" s="21">
        <f t="shared" si="787"/>
        <v>0</v>
      </c>
      <c r="AN103" s="215">
        <f t="shared" si="869"/>
        <v>0</v>
      </c>
      <c r="AO103" s="21">
        <f t="shared" si="869"/>
        <v>0</v>
      </c>
      <c r="AP103" s="21">
        <f t="shared" si="869"/>
        <v>0</v>
      </c>
      <c r="AQ103" s="21">
        <f t="shared" si="869"/>
        <v>0</v>
      </c>
      <c r="AR103" s="21">
        <f t="shared" si="659"/>
        <v>113596.03</v>
      </c>
      <c r="AS103" s="21">
        <f t="shared" si="660"/>
        <v>113596.03</v>
      </c>
      <c r="AT103" s="21">
        <f t="shared" si="661"/>
        <v>0</v>
      </c>
      <c r="AU103" s="21">
        <f t="shared" si="662"/>
        <v>0</v>
      </c>
      <c r="AV103" s="195">
        <f t="shared" si="681"/>
        <v>0</v>
      </c>
      <c r="AW103" s="21">
        <f t="shared" si="869"/>
        <v>70096.600000000006</v>
      </c>
      <c r="AX103" s="21">
        <f t="shared" si="869"/>
        <v>70096.600000000006</v>
      </c>
      <c r="AY103" s="21">
        <f t="shared" si="869"/>
        <v>0</v>
      </c>
      <c r="AZ103" s="21">
        <f t="shared" si="869"/>
        <v>0</v>
      </c>
      <c r="BA103" s="21">
        <f t="shared" si="869"/>
        <v>0</v>
      </c>
      <c r="BB103" s="21">
        <f t="shared" si="869"/>
        <v>0</v>
      </c>
      <c r="BC103" s="21">
        <f t="shared" si="869"/>
        <v>0</v>
      </c>
      <c r="BD103" s="21">
        <f t="shared" si="869"/>
        <v>0</v>
      </c>
      <c r="BE103" s="21">
        <f t="shared" si="788"/>
        <v>70096.600000000006</v>
      </c>
      <c r="BF103" s="21">
        <f t="shared" si="768"/>
        <v>70096.600000000006</v>
      </c>
      <c r="BG103" s="21">
        <f t="shared" si="769"/>
        <v>0</v>
      </c>
      <c r="BH103" s="21">
        <f t="shared" si="770"/>
        <v>0</v>
      </c>
      <c r="BI103" s="21">
        <f t="shared" si="869"/>
        <v>0</v>
      </c>
      <c r="BJ103" s="21">
        <f t="shared" si="869"/>
        <v>0</v>
      </c>
      <c r="BK103" s="21">
        <f t="shared" si="869"/>
        <v>0</v>
      </c>
      <c r="BL103" s="21">
        <f t="shared" si="869"/>
        <v>0</v>
      </c>
      <c r="BM103" s="21">
        <f t="shared" si="663"/>
        <v>70096.600000000006</v>
      </c>
      <c r="BN103" s="21">
        <f t="shared" si="664"/>
        <v>70096.600000000006</v>
      </c>
      <c r="BO103" s="21">
        <f t="shared" si="665"/>
        <v>0</v>
      </c>
      <c r="BP103" s="21">
        <f t="shared" si="666"/>
        <v>0</v>
      </c>
      <c r="BQ103" s="201">
        <f t="shared" si="674"/>
        <v>0</v>
      </c>
      <c r="BR103" s="21">
        <f t="shared" si="869"/>
        <v>52572.45</v>
      </c>
      <c r="BS103" s="21">
        <f t="shared" si="869"/>
        <v>52572.45</v>
      </c>
      <c r="BT103" s="21">
        <f t="shared" si="869"/>
        <v>0</v>
      </c>
      <c r="BU103" s="21">
        <f t="shared" si="869"/>
        <v>0</v>
      </c>
      <c r="BV103" s="21">
        <f t="shared" si="870"/>
        <v>0</v>
      </c>
      <c r="BW103" s="21">
        <f t="shared" si="870"/>
        <v>0</v>
      </c>
      <c r="BX103" s="21">
        <f t="shared" si="870"/>
        <v>0</v>
      </c>
      <c r="BY103" s="21">
        <f t="shared" si="870"/>
        <v>0</v>
      </c>
      <c r="BZ103" s="21">
        <f t="shared" si="789"/>
        <v>52572.45</v>
      </c>
      <c r="CA103" s="62">
        <f t="shared" si="773"/>
        <v>52572.45</v>
      </c>
      <c r="CB103" s="62">
        <f t="shared" si="774"/>
        <v>0</v>
      </c>
      <c r="CC103" s="62">
        <f t="shared" si="775"/>
        <v>0</v>
      </c>
      <c r="CD103" s="21">
        <f t="shared" si="871"/>
        <v>0</v>
      </c>
      <c r="CE103" s="21">
        <f t="shared" si="871"/>
        <v>0</v>
      </c>
      <c r="CF103" s="21">
        <f t="shared" si="871"/>
        <v>0</v>
      </c>
      <c r="CG103" s="21">
        <f t="shared" si="871"/>
        <v>0</v>
      </c>
      <c r="CH103" s="21">
        <f t="shared" si="669"/>
        <v>52572.45</v>
      </c>
      <c r="CI103" s="62">
        <f t="shared" si="670"/>
        <v>52572.45</v>
      </c>
      <c r="CJ103" s="62">
        <f t="shared" si="671"/>
        <v>0</v>
      </c>
      <c r="CK103" s="62">
        <f t="shared" si="672"/>
        <v>0</v>
      </c>
      <c r="CL103" s="193">
        <f t="shared" si="823"/>
        <v>0</v>
      </c>
      <c r="CM103" s="62"/>
      <c r="CN103" s="62"/>
      <c r="CO103" s="62"/>
      <c r="CP103" s="62"/>
      <c r="CQ103" s="94">
        <f t="shared" si="710"/>
        <v>0</v>
      </c>
      <c r="CR103" s="94"/>
      <c r="CS103" s="58">
        <f t="shared" ref="CS103:DT104" si="873">CS104</f>
        <v>52370.2</v>
      </c>
      <c r="CT103" s="58">
        <f t="shared" si="873"/>
        <v>52370.2</v>
      </c>
      <c r="CU103" s="58">
        <f t="shared" si="873"/>
        <v>0</v>
      </c>
      <c r="CV103" s="58">
        <f t="shared" si="873"/>
        <v>0</v>
      </c>
      <c r="CW103" s="58">
        <f t="shared" si="873"/>
        <v>0</v>
      </c>
      <c r="CX103" s="62">
        <f t="shared" si="873"/>
        <v>0</v>
      </c>
      <c r="CY103" s="62">
        <f t="shared" si="873"/>
        <v>0</v>
      </c>
      <c r="CZ103" s="58">
        <f t="shared" si="873"/>
        <v>0</v>
      </c>
      <c r="DA103" s="58">
        <f t="shared" si="873"/>
        <v>52370.2</v>
      </c>
      <c r="DB103" s="62">
        <f t="shared" si="873"/>
        <v>52370.2</v>
      </c>
      <c r="DC103" s="62">
        <f t="shared" si="873"/>
        <v>0</v>
      </c>
      <c r="DD103" s="62">
        <f t="shared" si="873"/>
        <v>0</v>
      </c>
      <c r="DE103" s="58">
        <f t="shared" si="873"/>
        <v>0</v>
      </c>
      <c r="DF103" s="62">
        <f t="shared" si="873"/>
        <v>0</v>
      </c>
      <c r="DG103" s="62">
        <f t="shared" si="873"/>
        <v>0</v>
      </c>
      <c r="DH103" s="58">
        <f t="shared" si="873"/>
        <v>0</v>
      </c>
      <c r="DI103" s="58">
        <f t="shared" si="873"/>
        <v>52370.2</v>
      </c>
      <c r="DJ103" s="62">
        <f t="shared" si="873"/>
        <v>52370.2</v>
      </c>
      <c r="DK103" s="62">
        <f t="shared" si="873"/>
        <v>0</v>
      </c>
      <c r="DL103" s="62">
        <f t="shared" si="873"/>
        <v>0</v>
      </c>
      <c r="DM103" s="58">
        <f t="shared" si="873"/>
        <v>0</v>
      </c>
      <c r="DN103" s="62">
        <f t="shared" si="873"/>
        <v>0</v>
      </c>
      <c r="DO103" s="62">
        <f t="shared" si="873"/>
        <v>0</v>
      </c>
      <c r="DP103" s="58">
        <f t="shared" si="873"/>
        <v>0</v>
      </c>
      <c r="DQ103" s="58">
        <f t="shared" si="873"/>
        <v>52370.2</v>
      </c>
      <c r="DR103" s="62">
        <f t="shared" si="873"/>
        <v>52370.2</v>
      </c>
      <c r="DS103" s="62">
        <f t="shared" si="873"/>
        <v>0</v>
      </c>
      <c r="DT103" s="62">
        <f t="shared" si="873"/>
        <v>0</v>
      </c>
    </row>
    <row r="104" spans="1:124" s="23" customFormat="1" ht="32.25" customHeight="1" x14ac:dyDescent="0.25">
      <c r="A104" s="87" t="s">
        <v>20</v>
      </c>
      <c r="B104" s="155"/>
      <c r="C104" s="155"/>
      <c r="D104" s="155"/>
      <c r="E104" s="4">
        <v>851</v>
      </c>
      <c r="F104" s="3" t="s">
        <v>13</v>
      </c>
      <c r="G104" s="3" t="s">
        <v>30</v>
      </c>
      <c r="H104" s="176" t="s">
        <v>418</v>
      </c>
      <c r="I104" s="3" t="s">
        <v>21</v>
      </c>
      <c r="J104" s="21">
        <f t="shared" si="868"/>
        <v>124200.34</v>
      </c>
      <c r="K104" s="21">
        <f t="shared" si="868"/>
        <v>124200.34</v>
      </c>
      <c r="L104" s="21">
        <f t="shared" si="868"/>
        <v>0</v>
      </c>
      <c r="M104" s="21">
        <f t="shared" si="868"/>
        <v>0</v>
      </c>
      <c r="N104" s="21">
        <f t="shared" si="868"/>
        <v>117663.48</v>
      </c>
      <c r="O104" s="21">
        <f t="shared" si="868"/>
        <v>117663.48</v>
      </c>
      <c r="P104" s="21">
        <f t="shared" si="868"/>
        <v>0</v>
      </c>
      <c r="Q104" s="21">
        <f t="shared" si="868"/>
        <v>0</v>
      </c>
      <c r="R104" s="21">
        <f t="shared" si="868"/>
        <v>117663.48</v>
      </c>
      <c r="S104" s="21">
        <f t="shared" si="868"/>
        <v>117663.48</v>
      </c>
      <c r="T104" s="21">
        <f t="shared" si="868"/>
        <v>0</v>
      </c>
      <c r="U104" s="21">
        <f t="shared" si="868"/>
        <v>0</v>
      </c>
      <c r="V104" s="21">
        <f t="shared" si="738"/>
        <v>10604.309999999998</v>
      </c>
      <c r="W104" s="21">
        <f t="shared" si="739"/>
        <v>10604.309999999998</v>
      </c>
      <c r="X104" s="21">
        <f t="shared" si="740"/>
        <v>0</v>
      </c>
      <c r="Y104" s="21">
        <f t="shared" si="868"/>
        <v>0</v>
      </c>
      <c r="Z104" s="276">
        <f t="shared" si="762"/>
        <v>109.33510616524187</v>
      </c>
      <c r="AA104" s="21">
        <f t="shared" si="869"/>
        <v>0</v>
      </c>
      <c r="AB104" s="21">
        <f t="shared" si="869"/>
        <v>113596.03</v>
      </c>
      <c r="AC104" s="21">
        <f t="shared" si="869"/>
        <v>113596.03</v>
      </c>
      <c r="AD104" s="21">
        <f t="shared" si="869"/>
        <v>0</v>
      </c>
      <c r="AE104" s="21">
        <f t="shared" si="869"/>
        <v>0</v>
      </c>
      <c r="AF104" s="21">
        <f t="shared" si="869"/>
        <v>0</v>
      </c>
      <c r="AG104" s="21">
        <f t="shared" si="869"/>
        <v>0</v>
      </c>
      <c r="AH104" s="21">
        <f t="shared" si="869"/>
        <v>0</v>
      </c>
      <c r="AI104" s="21">
        <f t="shared" si="869"/>
        <v>0</v>
      </c>
      <c r="AJ104" s="21">
        <f t="shared" si="784"/>
        <v>113596.03</v>
      </c>
      <c r="AK104" s="21">
        <f t="shared" si="785"/>
        <v>113596.03</v>
      </c>
      <c r="AL104" s="21">
        <f t="shared" si="786"/>
        <v>0</v>
      </c>
      <c r="AM104" s="21">
        <f t="shared" si="787"/>
        <v>0</v>
      </c>
      <c r="AN104" s="215">
        <f t="shared" si="869"/>
        <v>0</v>
      </c>
      <c r="AO104" s="21">
        <f t="shared" si="869"/>
        <v>0</v>
      </c>
      <c r="AP104" s="21">
        <f t="shared" si="869"/>
        <v>0</v>
      </c>
      <c r="AQ104" s="21">
        <f t="shared" si="869"/>
        <v>0</v>
      </c>
      <c r="AR104" s="21">
        <f t="shared" si="659"/>
        <v>113596.03</v>
      </c>
      <c r="AS104" s="21">
        <f t="shared" si="660"/>
        <v>113596.03</v>
      </c>
      <c r="AT104" s="21">
        <f t="shared" si="661"/>
        <v>0</v>
      </c>
      <c r="AU104" s="21">
        <f t="shared" si="662"/>
        <v>0</v>
      </c>
      <c r="AV104" s="195">
        <f t="shared" si="681"/>
        <v>0</v>
      </c>
      <c r="AW104" s="21">
        <f t="shared" si="869"/>
        <v>70096.600000000006</v>
      </c>
      <c r="AX104" s="21">
        <f t="shared" si="869"/>
        <v>70096.600000000006</v>
      </c>
      <c r="AY104" s="21">
        <f t="shared" si="869"/>
        <v>0</v>
      </c>
      <c r="AZ104" s="21">
        <f t="shared" si="869"/>
        <v>0</v>
      </c>
      <c r="BA104" s="21">
        <f t="shared" si="869"/>
        <v>0</v>
      </c>
      <c r="BB104" s="21">
        <f t="shared" si="869"/>
        <v>0</v>
      </c>
      <c r="BC104" s="21">
        <f t="shared" si="869"/>
        <v>0</v>
      </c>
      <c r="BD104" s="21">
        <f t="shared" si="869"/>
        <v>0</v>
      </c>
      <c r="BE104" s="21">
        <f t="shared" si="788"/>
        <v>70096.600000000006</v>
      </c>
      <c r="BF104" s="21">
        <f t="shared" si="768"/>
        <v>70096.600000000006</v>
      </c>
      <c r="BG104" s="21">
        <f t="shared" si="769"/>
        <v>0</v>
      </c>
      <c r="BH104" s="21">
        <f t="shared" si="770"/>
        <v>0</v>
      </c>
      <c r="BI104" s="21">
        <f t="shared" si="869"/>
        <v>0</v>
      </c>
      <c r="BJ104" s="21">
        <f t="shared" si="869"/>
        <v>0</v>
      </c>
      <c r="BK104" s="21">
        <f t="shared" si="869"/>
        <v>0</v>
      </c>
      <c r="BL104" s="21">
        <f t="shared" si="869"/>
        <v>0</v>
      </c>
      <c r="BM104" s="21">
        <f t="shared" si="663"/>
        <v>70096.600000000006</v>
      </c>
      <c r="BN104" s="21">
        <f t="shared" si="664"/>
        <v>70096.600000000006</v>
      </c>
      <c r="BO104" s="21">
        <f t="shared" si="665"/>
        <v>0</v>
      </c>
      <c r="BP104" s="21">
        <f t="shared" si="666"/>
        <v>0</v>
      </c>
      <c r="BQ104" s="201">
        <f t="shared" si="674"/>
        <v>0</v>
      </c>
      <c r="BR104" s="21">
        <f t="shared" si="869"/>
        <v>52572.45</v>
      </c>
      <c r="BS104" s="21">
        <f t="shared" si="869"/>
        <v>52572.45</v>
      </c>
      <c r="BT104" s="21">
        <f t="shared" si="869"/>
        <v>0</v>
      </c>
      <c r="BU104" s="21">
        <f t="shared" si="869"/>
        <v>0</v>
      </c>
      <c r="BV104" s="21">
        <f t="shared" si="870"/>
        <v>0</v>
      </c>
      <c r="BW104" s="21">
        <f t="shared" si="870"/>
        <v>0</v>
      </c>
      <c r="BX104" s="21">
        <f t="shared" si="870"/>
        <v>0</v>
      </c>
      <c r="BY104" s="21">
        <f t="shared" si="870"/>
        <v>0</v>
      </c>
      <c r="BZ104" s="21">
        <f t="shared" si="789"/>
        <v>52572.45</v>
      </c>
      <c r="CA104" s="62">
        <f t="shared" si="773"/>
        <v>52572.45</v>
      </c>
      <c r="CB104" s="62">
        <f t="shared" si="774"/>
        <v>0</v>
      </c>
      <c r="CC104" s="62">
        <f t="shared" si="775"/>
        <v>0</v>
      </c>
      <c r="CD104" s="21">
        <f t="shared" si="871"/>
        <v>0</v>
      </c>
      <c r="CE104" s="21">
        <f t="shared" si="871"/>
        <v>0</v>
      </c>
      <c r="CF104" s="21">
        <f t="shared" si="871"/>
        <v>0</v>
      </c>
      <c r="CG104" s="21">
        <f t="shared" si="871"/>
        <v>0</v>
      </c>
      <c r="CH104" s="21">
        <f t="shared" si="669"/>
        <v>52572.45</v>
      </c>
      <c r="CI104" s="62">
        <f t="shared" si="670"/>
        <v>52572.45</v>
      </c>
      <c r="CJ104" s="62">
        <f t="shared" si="671"/>
        <v>0</v>
      </c>
      <c r="CK104" s="62">
        <f t="shared" si="672"/>
        <v>0</v>
      </c>
      <c r="CL104" s="193">
        <f t="shared" si="823"/>
        <v>0</v>
      </c>
      <c r="CM104" s="62"/>
      <c r="CN104" s="62"/>
      <c r="CO104" s="62"/>
      <c r="CP104" s="62"/>
      <c r="CQ104" s="94">
        <f t="shared" si="710"/>
        <v>0</v>
      </c>
      <c r="CR104" s="94"/>
      <c r="CS104" s="58">
        <f t="shared" si="873"/>
        <v>52370.2</v>
      </c>
      <c r="CT104" s="58">
        <f t="shared" si="873"/>
        <v>52370.2</v>
      </c>
      <c r="CU104" s="58">
        <f t="shared" si="873"/>
        <v>0</v>
      </c>
      <c r="CV104" s="58">
        <f t="shared" si="873"/>
        <v>0</v>
      </c>
      <c r="CW104" s="58">
        <f t="shared" si="873"/>
        <v>0</v>
      </c>
      <c r="CX104" s="62">
        <f t="shared" si="873"/>
        <v>0</v>
      </c>
      <c r="CY104" s="62">
        <f t="shared" si="873"/>
        <v>0</v>
      </c>
      <c r="CZ104" s="58">
        <f t="shared" si="873"/>
        <v>0</v>
      </c>
      <c r="DA104" s="58">
        <f t="shared" si="873"/>
        <v>52370.2</v>
      </c>
      <c r="DB104" s="62">
        <f t="shared" si="873"/>
        <v>52370.2</v>
      </c>
      <c r="DC104" s="62">
        <f t="shared" si="873"/>
        <v>0</v>
      </c>
      <c r="DD104" s="62">
        <f t="shared" si="873"/>
        <v>0</v>
      </c>
      <c r="DE104" s="58">
        <f t="shared" si="873"/>
        <v>0</v>
      </c>
      <c r="DF104" s="62">
        <f t="shared" si="873"/>
        <v>0</v>
      </c>
      <c r="DG104" s="62">
        <f t="shared" si="873"/>
        <v>0</v>
      </c>
      <c r="DH104" s="58">
        <f t="shared" si="873"/>
        <v>0</v>
      </c>
      <c r="DI104" s="58">
        <f t="shared" si="873"/>
        <v>52370.2</v>
      </c>
      <c r="DJ104" s="62">
        <f t="shared" si="873"/>
        <v>52370.2</v>
      </c>
      <c r="DK104" s="62">
        <f t="shared" si="873"/>
        <v>0</v>
      </c>
      <c r="DL104" s="62">
        <f t="shared" si="873"/>
        <v>0</v>
      </c>
      <c r="DM104" s="58">
        <f t="shared" si="873"/>
        <v>0</v>
      </c>
      <c r="DN104" s="62">
        <f t="shared" si="873"/>
        <v>0</v>
      </c>
      <c r="DO104" s="62">
        <f t="shared" si="873"/>
        <v>0</v>
      </c>
      <c r="DP104" s="58">
        <f t="shared" si="873"/>
        <v>0</v>
      </c>
      <c r="DQ104" s="58">
        <f t="shared" si="873"/>
        <v>52370.2</v>
      </c>
      <c r="DR104" s="62">
        <f t="shared" si="873"/>
        <v>52370.2</v>
      </c>
      <c r="DS104" s="62">
        <f t="shared" si="873"/>
        <v>0</v>
      </c>
      <c r="DT104" s="62">
        <f t="shared" si="873"/>
        <v>0</v>
      </c>
    </row>
    <row r="105" spans="1:124" s="23" customFormat="1" ht="32.25" customHeight="1" x14ac:dyDescent="0.25">
      <c r="A105" s="87" t="s">
        <v>9</v>
      </c>
      <c r="B105" s="156"/>
      <c r="C105" s="156"/>
      <c r="D105" s="156"/>
      <c r="E105" s="4">
        <v>851</v>
      </c>
      <c r="F105" s="3" t="s">
        <v>13</v>
      </c>
      <c r="G105" s="3" t="s">
        <v>30</v>
      </c>
      <c r="H105" s="176" t="s">
        <v>418</v>
      </c>
      <c r="I105" s="3" t="s">
        <v>22</v>
      </c>
      <c r="J105" s="21">
        <v>124200.34</v>
      </c>
      <c r="K105" s="21">
        <f>J105</f>
        <v>124200.34</v>
      </c>
      <c r="L105" s="21"/>
      <c r="M105" s="21"/>
      <c r="N105" s="21">
        <v>117663.48</v>
      </c>
      <c r="O105" s="21">
        <f>N105</f>
        <v>117663.48</v>
      </c>
      <c r="P105" s="21"/>
      <c r="Q105" s="21"/>
      <c r="R105" s="21">
        <v>117663.48</v>
      </c>
      <c r="S105" s="21">
        <f>R105</f>
        <v>117663.48</v>
      </c>
      <c r="T105" s="21"/>
      <c r="U105" s="21"/>
      <c r="V105" s="21">
        <f t="shared" si="738"/>
        <v>10604.309999999998</v>
      </c>
      <c r="W105" s="21">
        <f t="shared" si="739"/>
        <v>10604.309999999998</v>
      </c>
      <c r="X105" s="21">
        <f t="shared" si="740"/>
        <v>0</v>
      </c>
      <c r="Y105" s="21"/>
      <c r="Z105" s="276">
        <f t="shared" si="762"/>
        <v>109.33510616524187</v>
      </c>
      <c r="AA105" s="21"/>
      <c r="AB105" s="21">
        <f>70096.6+43499.43</f>
        <v>113596.03</v>
      </c>
      <c r="AC105" s="21">
        <f>AB105</f>
        <v>113596.03</v>
      </c>
      <c r="AD105" s="21"/>
      <c r="AE105" s="21"/>
      <c r="AF105" s="21"/>
      <c r="AG105" s="21">
        <f>AF105</f>
        <v>0</v>
      </c>
      <c r="AH105" s="21"/>
      <c r="AI105" s="21"/>
      <c r="AJ105" s="21">
        <f t="shared" si="784"/>
        <v>113596.03</v>
      </c>
      <c r="AK105" s="21">
        <f t="shared" si="785"/>
        <v>113596.03</v>
      </c>
      <c r="AL105" s="21">
        <f t="shared" si="786"/>
        <v>0</v>
      </c>
      <c r="AM105" s="21">
        <f t="shared" si="787"/>
        <v>0</v>
      </c>
      <c r="AN105" s="215"/>
      <c r="AO105" s="21">
        <f>AN105</f>
        <v>0</v>
      </c>
      <c r="AP105" s="21"/>
      <c r="AQ105" s="21"/>
      <c r="AR105" s="21">
        <f t="shared" si="659"/>
        <v>113596.03</v>
      </c>
      <c r="AS105" s="21">
        <f t="shared" si="660"/>
        <v>113596.03</v>
      </c>
      <c r="AT105" s="21">
        <f t="shared" si="661"/>
        <v>0</v>
      </c>
      <c r="AU105" s="21">
        <f t="shared" si="662"/>
        <v>0</v>
      </c>
      <c r="AV105" s="195">
        <f t="shared" si="681"/>
        <v>0</v>
      </c>
      <c r="AW105" s="21">
        <v>70096.600000000006</v>
      </c>
      <c r="AX105" s="21">
        <f>AW105</f>
        <v>70096.600000000006</v>
      </c>
      <c r="AY105" s="21"/>
      <c r="AZ105" s="21"/>
      <c r="BA105" s="21"/>
      <c r="BB105" s="21">
        <f>BA105</f>
        <v>0</v>
      </c>
      <c r="BC105" s="21"/>
      <c r="BD105" s="21"/>
      <c r="BE105" s="21">
        <f t="shared" si="788"/>
        <v>70096.600000000006</v>
      </c>
      <c r="BF105" s="21">
        <f t="shared" si="768"/>
        <v>70096.600000000006</v>
      </c>
      <c r="BG105" s="21">
        <f t="shared" si="769"/>
        <v>0</v>
      </c>
      <c r="BH105" s="21">
        <f t="shared" si="770"/>
        <v>0</v>
      </c>
      <c r="BI105" s="21"/>
      <c r="BJ105" s="21">
        <f>BI105</f>
        <v>0</v>
      </c>
      <c r="BK105" s="21"/>
      <c r="BL105" s="21"/>
      <c r="BM105" s="21">
        <f t="shared" si="663"/>
        <v>70096.600000000006</v>
      </c>
      <c r="BN105" s="21">
        <f t="shared" si="664"/>
        <v>70096.600000000006</v>
      </c>
      <c r="BO105" s="21">
        <f t="shared" si="665"/>
        <v>0</v>
      </c>
      <c r="BP105" s="21">
        <f t="shared" si="666"/>
        <v>0</v>
      </c>
      <c r="BQ105" s="201">
        <f t="shared" si="674"/>
        <v>0</v>
      </c>
      <c r="BR105" s="21">
        <v>52572.45</v>
      </c>
      <c r="BS105" s="21">
        <f>BR105</f>
        <v>52572.45</v>
      </c>
      <c r="BT105" s="21"/>
      <c r="BU105" s="21"/>
      <c r="BV105" s="21"/>
      <c r="BW105" s="21">
        <f>BV105</f>
        <v>0</v>
      </c>
      <c r="BX105" s="21"/>
      <c r="BY105" s="21"/>
      <c r="BZ105" s="21">
        <f t="shared" si="789"/>
        <v>52572.45</v>
      </c>
      <c r="CA105" s="62">
        <f t="shared" si="773"/>
        <v>52572.45</v>
      </c>
      <c r="CB105" s="62">
        <f t="shared" si="774"/>
        <v>0</v>
      </c>
      <c r="CC105" s="62">
        <f t="shared" si="775"/>
        <v>0</v>
      </c>
      <c r="CD105" s="21"/>
      <c r="CE105" s="21">
        <f>CD105</f>
        <v>0</v>
      </c>
      <c r="CF105" s="21"/>
      <c r="CG105" s="21"/>
      <c r="CH105" s="21">
        <f t="shared" si="669"/>
        <v>52572.45</v>
      </c>
      <c r="CI105" s="62">
        <f t="shared" si="670"/>
        <v>52572.45</v>
      </c>
      <c r="CJ105" s="62">
        <f t="shared" si="671"/>
        <v>0</v>
      </c>
      <c r="CK105" s="62">
        <f t="shared" si="672"/>
        <v>0</v>
      </c>
      <c r="CL105" s="193">
        <f t="shared" si="823"/>
        <v>0</v>
      </c>
      <c r="CM105" s="62"/>
      <c r="CN105" s="62"/>
      <c r="CO105" s="62"/>
      <c r="CP105" s="62"/>
      <c r="CQ105" s="94">
        <f t="shared" si="710"/>
        <v>0</v>
      </c>
      <c r="CR105" s="94"/>
      <c r="CS105" s="58">
        <v>52370.2</v>
      </c>
      <c r="CT105" s="58">
        <f>CS105</f>
        <v>52370.2</v>
      </c>
      <c r="CU105" s="58"/>
      <c r="CV105" s="58"/>
      <c r="CW105" s="58"/>
      <c r="CX105" s="62">
        <f>CW105</f>
        <v>0</v>
      </c>
      <c r="CY105" s="62"/>
      <c r="CZ105" s="58"/>
      <c r="DA105" s="58">
        <f t="shared" si="807"/>
        <v>52370.2</v>
      </c>
      <c r="DB105" s="62">
        <f t="shared" ref="DB105" si="874">CT105+CX105</f>
        <v>52370.2</v>
      </c>
      <c r="DC105" s="62">
        <f t="shared" ref="DC105" si="875">CU105+CY105</f>
        <v>0</v>
      </c>
      <c r="DD105" s="62">
        <f t="shared" ref="DD105" si="876">CV105+CZ105</f>
        <v>0</v>
      </c>
      <c r="DE105" s="58"/>
      <c r="DF105" s="62">
        <f>DE105</f>
        <v>0</v>
      </c>
      <c r="DG105" s="62"/>
      <c r="DH105" s="58"/>
      <c r="DI105" s="58">
        <f t="shared" ref="DI105" si="877">DA105+DE105</f>
        <v>52370.2</v>
      </c>
      <c r="DJ105" s="62">
        <f t="shared" ref="DJ105" si="878">DB105+DF105</f>
        <v>52370.2</v>
      </c>
      <c r="DK105" s="62">
        <f t="shared" ref="DK105" si="879">DC105+DG105</f>
        <v>0</v>
      </c>
      <c r="DL105" s="62">
        <f t="shared" ref="DL105" si="880">DD105+DH105</f>
        <v>0</v>
      </c>
      <c r="DM105" s="58"/>
      <c r="DN105" s="62">
        <f>DM105</f>
        <v>0</v>
      </c>
      <c r="DO105" s="62"/>
      <c r="DP105" s="58"/>
      <c r="DQ105" s="58">
        <f t="shared" ref="DQ105" si="881">DI105+DM105</f>
        <v>52370.2</v>
      </c>
      <c r="DR105" s="62">
        <f t="shared" ref="DR105" si="882">DJ105+DN105</f>
        <v>52370.2</v>
      </c>
      <c r="DS105" s="62">
        <f t="shared" ref="DS105" si="883">DK105+DO105</f>
        <v>0</v>
      </c>
      <c r="DT105" s="62">
        <f t="shared" ref="DT105" si="884">DL105+DP105</f>
        <v>0</v>
      </c>
    </row>
    <row r="106" spans="1:124" s="23" customFormat="1" ht="32.25" customHeight="1" x14ac:dyDescent="0.25">
      <c r="A106" s="111" t="s">
        <v>57</v>
      </c>
      <c r="B106" s="44"/>
      <c r="C106" s="44"/>
      <c r="D106" s="44"/>
      <c r="E106" s="24">
        <v>851</v>
      </c>
      <c r="F106" s="19" t="s">
        <v>13</v>
      </c>
      <c r="G106" s="19" t="s">
        <v>58</v>
      </c>
      <c r="H106" s="176" t="s">
        <v>48</v>
      </c>
      <c r="I106" s="19"/>
      <c r="J106" s="22">
        <f t="shared" ref="J106:Y106" si="885">J107+J110</f>
        <v>3200000</v>
      </c>
      <c r="K106" s="22">
        <f t="shared" ref="K106:M106" si="886">K107+K110</f>
        <v>0</v>
      </c>
      <c r="L106" s="22">
        <f t="shared" si="886"/>
        <v>3200000</v>
      </c>
      <c r="M106" s="22">
        <f t="shared" si="886"/>
        <v>0</v>
      </c>
      <c r="N106" s="22">
        <f t="shared" si="885"/>
        <v>1323000</v>
      </c>
      <c r="O106" s="22">
        <f t="shared" si="885"/>
        <v>0</v>
      </c>
      <c r="P106" s="22">
        <f t="shared" si="885"/>
        <v>1323000</v>
      </c>
      <c r="Q106" s="22">
        <f t="shared" si="885"/>
        <v>0</v>
      </c>
      <c r="R106" s="22">
        <f t="shared" si="885"/>
        <v>1323000</v>
      </c>
      <c r="S106" s="22">
        <f t="shared" si="885"/>
        <v>0</v>
      </c>
      <c r="T106" s="22">
        <f t="shared" si="885"/>
        <v>1323000</v>
      </c>
      <c r="U106" s="22">
        <f t="shared" si="885"/>
        <v>0</v>
      </c>
      <c r="V106" s="21">
        <f t="shared" si="738"/>
        <v>2108500</v>
      </c>
      <c r="W106" s="21">
        <f t="shared" si="739"/>
        <v>0</v>
      </c>
      <c r="X106" s="21">
        <f t="shared" si="740"/>
        <v>2108500</v>
      </c>
      <c r="Y106" s="22">
        <f t="shared" si="885"/>
        <v>0</v>
      </c>
      <c r="Z106" s="278">
        <f t="shared" si="762"/>
        <v>293.17453046266604</v>
      </c>
      <c r="AA106" s="22">
        <f t="shared" ref="AA106" si="887">AA107+AA110</f>
        <v>0</v>
      </c>
      <c r="AB106" s="22">
        <f t="shared" ref="AB106:AE106" si="888">AB107+AB110</f>
        <v>1091500</v>
      </c>
      <c r="AC106" s="22">
        <f t="shared" si="888"/>
        <v>0</v>
      </c>
      <c r="AD106" s="22">
        <f t="shared" si="888"/>
        <v>1091500</v>
      </c>
      <c r="AE106" s="22">
        <f t="shared" si="888"/>
        <v>0</v>
      </c>
      <c r="AF106" s="22">
        <f t="shared" ref="AF106:AI106" si="889">AF107+AF110</f>
        <v>1084786.8400000001</v>
      </c>
      <c r="AG106" s="22">
        <f t="shared" si="889"/>
        <v>0</v>
      </c>
      <c r="AH106" s="22">
        <f t="shared" si="889"/>
        <v>1084786.8400000001</v>
      </c>
      <c r="AI106" s="22">
        <f t="shared" si="889"/>
        <v>0</v>
      </c>
      <c r="AJ106" s="21">
        <f t="shared" si="784"/>
        <v>2176286.84</v>
      </c>
      <c r="AK106" s="21">
        <f t="shared" si="785"/>
        <v>0</v>
      </c>
      <c r="AL106" s="21">
        <f t="shared" si="786"/>
        <v>2176286.84</v>
      </c>
      <c r="AM106" s="21">
        <f t="shared" si="787"/>
        <v>0</v>
      </c>
      <c r="AN106" s="214">
        <f t="shared" ref="AN106:AQ106" si="890">AN107+AN110</f>
        <v>0</v>
      </c>
      <c r="AO106" s="22">
        <f t="shared" si="890"/>
        <v>0</v>
      </c>
      <c r="AP106" s="22">
        <f t="shared" si="890"/>
        <v>0</v>
      </c>
      <c r="AQ106" s="22">
        <f t="shared" si="890"/>
        <v>0</v>
      </c>
      <c r="AR106" s="21">
        <f t="shared" si="659"/>
        <v>2176286.84</v>
      </c>
      <c r="AS106" s="21">
        <f t="shared" si="660"/>
        <v>0</v>
      </c>
      <c r="AT106" s="21">
        <f t="shared" si="661"/>
        <v>2176286.84</v>
      </c>
      <c r="AU106" s="21">
        <f t="shared" si="662"/>
        <v>0</v>
      </c>
      <c r="AV106" s="195">
        <f t="shared" si="681"/>
        <v>0</v>
      </c>
      <c r="AW106" s="22">
        <f t="shared" ref="AW106:BR106" si="891">AW107+AW110</f>
        <v>1091500</v>
      </c>
      <c r="AX106" s="22">
        <f t="shared" si="891"/>
        <v>0</v>
      </c>
      <c r="AY106" s="22">
        <f t="shared" si="891"/>
        <v>1091500</v>
      </c>
      <c r="AZ106" s="22">
        <f t="shared" si="891"/>
        <v>0</v>
      </c>
      <c r="BA106" s="22">
        <f t="shared" si="891"/>
        <v>0</v>
      </c>
      <c r="BB106" s="22">
        <f t="shared" si="891"/>
        <v>0</v>
      </c>
      <c r="BC106" s="22">
        <f t="shared" si="891"/>
        <v>0</v>
      </c>
      <c r="BD106" s="22">
        <f t="shared" si="891"/>
        <v>0</v>
      </c>
      <c r="BE106" s="21">
        <f t="shared" si="788"/>
        <v>1091500</v>
      </c>
      <c r="BF106" s="21">
        <f t="shared" si="768"/>
        <v>0</v>
      </c>
      <c r="BG106" s="21">
        <f t="shared" si="769"/>
        <v>1091500</v>
      </c>
      <c r="BH106" s="21">
        <f t="shared" si="770"/>
        <v>0</v>
      </c>
      <c r="BI106" s="22">
        <f t="shared" ref="BI106:BL106" si="892">BI107+BI110</f>
        <v>0</v>
      </c>
      <c r="BJ106" s="22">
        <f t="shared" si="892"/>
        <v>0</v>
      </c>
      <c r="BK106" s="22">
        <f t="shared" si="892"/>
        <v>0</v>
      </c>
      <c r="BL106" s="22">
        <f t="shared" si="892"/>
        <v>0</v>
      </c>
      <c r="BM106" s="21">
        <f t="shared" si="663"/>
        <v>1091500</v>
      </c>
      <c r="BN106" s="21">
        <f t="shared" si="664"/>
        <v>0</v>
      </c>
      <c r="BO106" s="21">
        <f t="shared" si="665"/>
        <v>1091500</v>
      </c>
      <c r="BP106" s="21">
        <f t="shared" si="666"/>
        <v>0</v>
      </c>
      <c r="BQ106" s="201">
        <f t="shared" si="674"/>
        <v>0</v>
      </c>
      <c r="BR106" s="22">
        <f t="shared" si="891"/>
        <v>0</v>
      </c>
      <c r="BS106" s="22">
        <f t="shared" ref="BS106:BY106" si="893">BS107+BS110</f>
        <v>0</v>
      </c>
      <c r="BT106" s="22">
        <f t="shared" si="893"/>
        <v>0</v>
      </c>
      <c r="BU106" s="22">
        <f t="shared" si="893"/>
        <v>0</v>
      </c>
      <c r="BV106" s="22">
        <f t="shared" si="893"/>
        <v>0</v>
      </c>
      <c r="BW106" s="22">
        <f t="shared" si="893"/>
        <v>0</v>
      </c>
      <c r="BX106" s="22">
        <f t="shared" si="893"/>
        <v>0</v>
      </c>
      <c r="BY106" s="22">
        <f t="shared" si="893"/>
        <v>0</v>
      </c>
      <c r="BZ106" s="21">
        <f t="shared" si="789"/>
        <v>0</v>
      </c>
      <c r="CA106" s="62">
        <f t="shared" si="773"/>
        <v>0</v>
      </c>
      <c r="CB106" s="62">
        <f t="shared" si="774"/>
        <v>0</v>
      </c>
      <c r="CC106" s="62">
        <f t="shared" si="775"/>
        <v>0</v>
      </c>
      <c r="CD106" s="22">
        <f t="shared" ref="CD106:CG106" si="894">CD107+CD110</f>
        <v>0</v>
      </c>
      <c r="CE106" s="22">
        <f t="shared" si="894"/>
        <v>0</v>
      </c>
      <c r="CF106" s="22">
        <f t="shared" si="894"/>
        <v>0</v>
      </c>
      <c r="CG106" s="22">
        <f t="shared" si="894"/>
        <v>0</v>
      </c>
      <c r="CH106" s="21">
        <f t="shared" si="669"/>
        <v>0</v>
      </c>
      <c r="CI106" s="62">
        <f t="shared" si="670"/>
        <v>0</v>
      </c>
      <c r="CJ106" s="62">
        <f t="shared" si="671"/>
        <v>0</v>
      </c>
      <c r="CK106" s="62">
        <f t="shared" si="672"/>
        <v>0</v>
      </c>
      <c r="CL106" s="193">
        <f t="shared" si="823"/>
        <v>0</v>
      </c>
      <c r="CM106" s="62"/>
      <c r="CN106" s="62"/>
      <c r="CO106" s="62"/>
      <c r="CP106" s="62"/>
      <c r="CQ106" s="94">
        <f t="shared" si="710"/>
        <v>0</v>
      </c>
      <c r="CR106" s="94"/>
      <c r="CS106" s="57">
        <f>CS107+CS110</f>
        <v>1590974</v>
      </c>
      <c r="CT106" s="57">
        <f t="shared" ref="CT106:DD106" si="895">CT107+CT110</f>
        <v>0</v>
      </c>
      <c r="CU106" s="57">
        <f t="shared" si="895"/>
        <v>1590974</v>
      </c>
      <c r="CV106" s="57">
        <f t="shared" si="895"/>
        <v>0</v>
      </c>
      <c r="CW106" s="57">
        <f t="shared" si="895"/>
        <v>580416.75</v>
      </c>
      <c r="CX106" s="78">
        <f t="shared" ref="CX106" si="896">CX107+CX110</f>
        <v>0</v>
      </c>
      <c r="CY106" s="78">
        <f t="shared" ref="CY106" si="897">CY107+CY110</f>
        <v>580416.75</v>
      </c>
      <c r="CZ106" s="57">
        <f t="shared" ref="CZ106" si="898">CZ107+CZ110</f>
        <v>0</v>
      </c>
      <c r="DA106" s="57">
        <f t="shared" si="895"/>
        <v>2171390.75</v>
      </c>
      <c r="DB106" s="78">
        <f t="shared" si="895"/>
        <v>0</v>
      </c>
      <c r="DC106" s="78">
        <f t="shared" si="895"/>
        <v>2171390.75</v>
      </c>
      <c r="DD106" s="78">
        <f t="shared" si="895"/>
        <v>0</v>
      </c>
      <c r="DE106" s="57">
        <f t="shared" ref="DE106:DL106" si="899">DE107+DE110</f>
        <v>0</v>
      </c>
      <c r="DF106" s="78">
        <f t="shared" si="899"/>
        <v>0</v>
      </c>
      <c r="DG106" s="78">
        <f t="shared" si="899"/>
        <v>0</v>
      </c>
      <c r="DH106" s="57">
        <f t="shared" si="899"/>
        <v>0</v>
      </c>
      <c r="DI106" s="57">
        <f t="shared" si="899"/>
        <v>2171390.75</v>
      </c>
      <c r="DJ106" s="78">
        <f t="shared" si="899"/>
        <v>0</v>
      </c>
      <c r="DK106" s="78">
        <f t="shared" si="899"/>
        <v>2171390.75</v>
      </c>
      <c r="DL106" s="78">
        <f t="shared" si="899"/>
        <v>0</v>
      </c>
      <c r="DM106" s="57">
        <f t="shared" ref="DM106:DT106" si="900">DM107+DM110</f>
        <v>0</v>
      </c>
      <c r="DN106" s="78">
        <f t="shared" si="900"/>
        <v>0</v>
      </c>
      <c r="DO106" s="78">
        <f t="shared" si="900"/>
        <v>0</v>
      </c>
      <c r="DP106" s="57">
        <f t="shared" si="900"/>
        <v>0</v>
      </c>
      <c r="DQ106" s="57">
        <f t="shared" si="900"/>
        <v>2171390.75</v>
      </c>
      <c r="DR106" s="78">
        <f t="shared" si="900"/>
        <v>0</v>
      </c>
      <c r="DS106" s="78">
        <f t="shared" si="900"/>
        <v>2171390.75</v>
      </c>
      <c r="DT106" s="78">
        <f t="shared" si="900"/>
        <v>0</v>
      </c>
    </row>
    <row r="107" spans="1:124" ht="32.25" customHeight="1" x14ac:dyDescent="0.25">
      <c r="A107" s="87" t="s">
        <v>299</v>
      </c>
      <c r="B107" s="156"/>
      <c r="C107" s="156"/>
      <c r="D107" s="156"/>
      <c r="E107" s="4">
        <v>851</v>
      </c>
      <c r="F107" s="3" t="s">
        <v>13</v>
      </c>
      <c r="G107" s="3" t="s">
        <v>58</v>
      </c>
      <c r="H107" s="176" t="s">
        <v>419</v>
      </c>
      <c r="I107" s="3"/>
      <c r="J107" s="21">
        <f t="shared" ref="J107:Y108" si="901">J108</f>
        <v>3144900</v>
      </c>
      <c r="K107" s="21">
        <f t="shared" si="901"/>
        <v>0</v>
      </c>
      <c r="L107" s="21">
        <f t="shared" si="901"/>
        <v>3144900</v>
      </c>
      <c r="M107" s="21">
        <f t="shared" si="901"/>
        <v>0</v>
      </c>
      <c r="N107" s="21">
        <f t="shared" si="901"/>
        <v>1300000</v>
      </c>
      <c r="O107" s="21">
        <f t="shared" si="901"/>
        <v>0</v>
      </c>
      <c r="P107" s="21">
        <f t="shared" si="901"/>
        <v>1300000</v>
      </c>
      <c r="Q107" s="21">
        <f t="shared" si="901"/>
        <v>0</v>
      </c>
      <c r="R107" s="21">
        <f t="shared" si="901"/>
        <v>1300000</v>
      </c>
      <c r="S107" s="21">
        <f t="shared" si="901"/>
        <v>0</v>
      </c>
      <c r="T107" s="21">
        <f t="shared" si="901"/>
        <v>1300000</v>
      </c>
      <c r="U107" s="21">
        <f t="shared" si="901"/>
        <v>0</v>
      </c>
      <c r="V107" s="21">
        <f t="shared" si="738"/>
        <v>2111500</v>
      </c>
      <c r="W107" s="21">
        <f t="shared" si="739"/>
        <v>0</v>
      </c>
      <c r="X107" s="21">
        <f t="shared" si="740"/>
        <v>2111500</v>
      </c>
      <c r="Y107" s="21">
        <f t="shared" si="901"/>
        <v>0</v>
      </c>
      <c r="Z107" s="276">
        <f t="shared" si="762"/>
        <v>304.32552738532996</v>
      </c>
      <c r="AA107" s="21">
        <f t="shared" ref="AA107:BV108" si="902">AA108</f>
        <v>0</v>
      </c>
      <c r="AB107" s="21">
        <f t="shared" si="902"/>
        <v>1033400</v>
      </c>
      <c r="AC107" s="21">
        <f t="shared" si="902"/>
        <v>0</v>
      </c>
      <c r="AD107" s="21">
        <f t="shared" si="902"/>
        <v>1033400</v>
      </c>
      <c r="AE107" s="21">
        <f t="shared" si="902"/>
        <v>0</v>
      </c>
      <c r="AF107" s="21">
        <f t="shared" si="902"/>
        <v>1084786.8400000001</v>
      </c>
      <c r="AG107" s="21">
        <f t="shared" si="902"/>
        <v>0</v>
      </c>
      <c r="AH107" s="21">
        <f t="shared" si="902"/>
        <v>1084786.8400000001</v>
      </c>
      <c r="AI107" s="21">
        <f t="shared" si="902"/>
        <v>0</v>
      </c>
      <c r="AJ107" s="21">
        <f t="shared" si="784"/>
        <v>2118186.84</v>
      </c>
      <c r="AK107" s="21">
        <f t="shared" si="785"/>
        <v>0</v>
      </c>
      <c r="AL107" s="21">
        <f t="shared" si="786"/>
        <v>2118186.84</v>
      </c>
      <c r="AM107" s="21">
        <f t="shared" si="787"/>
        <v>0</v>
      </c>
      <c r="AN107" s="215">
        <f t="shared" si="902"/>
        <v>0</v>
      </c>
      <c r="AO107" s="21">
        <f t="shared" si="902"/>
        <v>0</v>
      </c>
      <c r="AP107" s="21">
        <f t="shared" si="902"/>
        <v>0</v>
      </c>
      <c r="AQ107" s="21">
        <f t="shared" si="902"/>
        <v>0</v>
      </c>
      <c r="AR107" s="21">
        <f t="shared" si="659"/>
        <v>2118186.84</v>
      </c>
      <c r="AS107" s="21">
        <f t="shared" si="660"/>
        <v>0</v>
      </c>
      <c r="AT107" s="21">
        <f t="shared" si="661"/>
        <v>2118186.84</v>
      </c>
      <c r="AU107" s="21">
        <f t="shared" si="662"/>
        <v>0</v>
      </c>
      <c r="AV107" s="195">
        <f t="shared" si="681"/>
        <v>0</v>
      </c>
      <c r="AW107" s="21">
        <f t="shared" si="902"/>
        <v>1033400</v>
      </c>
      <c r="AX107" s="21">
        <f t="shared" si="902"/>
        <v>0</v>
      </c>
      <c r="AY107" s="21">
        <f t="shared" si="902"/>
        <v>1033400</v>
      </c>
      <c r="AZ107" s="21">
        <f t="shared" si="902"/>
        <v>0</v>
      </c>
      <c r="BA107" s="21">
        <f t="shared" si="902"/>
        <v>0</v>
      </c>
      <c r="BB107" s="21">
        <f t="shared" si="902"/>
        <v>0</v>
      </c>
      <c r="BC107" s="21">
        <f t="shared" si="902"/>
        <v>0</v>
      </c>
      <c r="BD107" s="21">
        <f t="shared" si="902"/>
        <v>0</v>
      </c>
      <c r="BE107" s="21">
        <f t="shared" si="788"/>
        <v>1033400</v>
      </c>
      <c r="BF107" s="21">
        <f t="shared" si="768"/>
        <v>0</v>
      </c>
      <c r="BG107" s="21">
        <f t="shared" si="769"/>
        <v>1033400</v>
      </c>
      <c r="BH107" s="21">
        <f t="shared" si="770"/>
        <v>0</v>
      </c>
      <c r="BI107" s="21">
        <f t="shared" si="902"/>
        <v>0</v>
      </c>
      <c r="BJ107" s="21">
        <f t="shared" si="902"/>
        <v>0</v>
      </c>
      <c r="BK107" s="21">
        <f t="shared" si="902"/>
        <v>0</v>
      </c>
      <c r="BL107" s="21">
        <f t="shared" si="902"/>
        <v>0</v>
      </c>
      <c r="BM107" s="21">
        <f t="shared" si="663"/>
        <v>1033400</v>
      </c>
      <c r="BN107" s="21">
        <f t="shared" si="664"/>
        <v>0</v>
      </c>
      <c r="BO107" s="21">
        <f t="shared" si="665"/>
        <v>1033400</v>
      </c>
      <c r="BP107" s="21">
        <f t="shared" si="666"/>
        <v>0</v>
      </c>
      <c r="BQ107" s="201">
        <f t="shared" si="674"/>
        <v>0</v>
      </c>
      <c r="BR107" s="21">
        <f t="shared" si="902"/>
        <v>0</v>
      </c>
      <c r="BS107" s="21">
        <f t="shared" si="902"/>
        <v>0</v>
      </c>
      <c r="BT107" s="21">
        <f t="shared" si="902"/>
        <v>0</v>
      </c>
      <c r="BU107" s="21">
        <f t="shared" si="902"/>
        <v>0</v>
      </c>
      <c r="BV107" s="21">
        <f t="shared" si="902"/>
        <v>0</v>
      </c>
      <c r="BW107" s="21">
        <f t="shared" ref="BV107:BY108" si="903">BW108</f>
        <v>0</v>
      </c>
      <c r="BX107" s="21">
        <f t="shared" si="903"/>
        <v>0</v>
      </c>
      <c r="BY107" s="21">
        <f t="shared" si="903"/>
        <v>0</v>
      </c>
      <c r="BZ107" s="21">
        <f t="shared" si="789"/>
        <v>0</v>
      </c>
      <c r="CA107" s="62">
        <f t="shared" si="773"/>
        <v>0</v>
      </c>
      <c r="CB107" s="62">
        <f t="shared" si="774"/>
        <v>0</v>
      </c>
      <c r="CC107" s="62">
        <f t="shared" si="775"/>
        <v>0</v>
      </c>
      <c r="CD107" s="21">
        <f t="shared" ref="CD107:CG108" si="904">CD108</f>
        <v>0</v>
      </c>
      <c r="CE107" s="21">
        <f t="shared" si="904"/>
        <v>0</v>
      </c>
      <c r="CF107" s="21">
        <f t="shared" si="904"/>
        <v>0</v>
      </c>
      <c r="CG107" s="21">
        <f t="shared" si="904"/>
        <v>0</v>
      </c>
      <c r="CH107" s="21">
        <f t="shared" si="669"/>
        <v>0</v>
      </c>
      <c r="CI107" s="62">
        <f t="shared" si="670"/>
        <v>0</v>
      </c>
      <c r="CJ107" s="62">
        <f t="shared" si="671"/>
        <v>0</v>
      </c>
      <c r="CK107" s="62">
        <f t="shared" si="672"/>
        <v>0</v>
      </c>
      <c r="CL107" s="193">
        <f t="shared" si="823"/>
        <v>0</v>
      </c>
      <c r="CM107" s="62"/>
      <c r="CN107" s="62"/>
      <c r="CO107" s="62"/>
      <c r="CP107" s="62"/>
      <c r="CQ107" s="94">
        <f t="shared" si="710"/>
        <v>0</v>
      </c>
      <c r="CR107" s="94"/>
      <c r="CS107" s="58">
        <f t="shared" ref="CS107:DT108" si="905">CS108</f>
        <v>1540814</v>
      </c>
      <c r="CT107" s="58">
        <f t="shared" si="905"/>
        <v>0</v>
      </c>
      <c r="CU107" s="58">
        <f t="shared" si="905"/>
        <v>1540814</v>
      </c>
      <c r="CV107" s="58">
        <f t="shared" si="905"/>
        <v>0</v>
      </c>
      <c r="CW107" s="58">
        <f t="shared" si="905"/>
        <v>580416.75</v>
      </c>
      <c r="CX107" s="62">
        <f t="shared" si="905"/>
        <v>0</v>
      </c>
      <c r="CY107" s="62">
        <f t="shared" si="905"/>
        <v>580416.75</v>
      </c>
      <c r="CZ107" s="58">
        <f t="shared" si="905"/>
        <v>0</v>
      </c>
      <c r="DA107" s="58">
        <f t="shared" si="905"/>
        <v>2121230.75</v>
      </c>
      <c r="DB107" s="62">
        <f t="shared" si="905"/>
        <v>0</v>
      </c>
      <c r="DC107" s="62">
        <f t="shared" si="905"/>
        <v>2121230.75</v>
      </c>
      <c r="DD107" s="62">
        <f t="shared" si="905"/>
        <v>0</v>
      </c>
      <c r="DE107" s="58">
        <f t="shared" si="905"/>
        <v>0</v>
      </c>
      <c r="DF107" s="62">
        <f t="shared" si="905"/>
        <v>0</v>
      </c>
      <c r="DG107" s="62">
        <f t="shared" si="905"/>
        <v>0</v>
      </c>
      <c r="DH107" s="58">
        <f t="shared" si="905"/>
        <v>0</v>
      </c>
      <c r="DI107" s="58">
        <f t="shared" si="905"/>
        <v>2121230.75</v>
      </c>
      <c r="DJ107" s="62">
        <f t="shared" si="905"/>
        <v>0</v>
      </c>
      <c r="DK107" s="62">
        <f t="shared" si="905"/>
        <v>2121230.75</v>
      </c>
      <c r="DL107" s="62">
        <f t="shared" si="905"/>
        <v>0</v>
      </c>
      <c r="DM107" s="58">
        <f t="shared" si="905"/>
        <v>0</v>
      </c>
      <c r="DN107" s="62">
        <f t="shared" si="905"/>
        <v>0</v>
      </c>
      <c r="DO107" s="62">
        <f t="shared" si="905"/>
        <v>0</v>
      </c>
      <c r="DP107" s="58">
        <f t="shared" si="905"/>
        <v>0</v>
      </c>
      <c r="DQ107" s="58">
        <f t="shared" si="905"/>
        <v>2121230.75</v>
      </c>
      <c r="DR107" s="62">
        <f t="shared" si="905"/>
        <v>0</v>
      </c>
      <c r="DS107" s="62">
        <f t="shared" si="905"/>
        <v>2121230.75</v>
      </c>
      <c r="DT107" s="62">
        <f t="shared" si="905"/>
        <v>0</v>
      </c>
    </row>
    <row r="108" spans="1:124" ht="32.25" customHeight="1" x14ac:dyDescent="0.25">
      <c r="A108" s="87" t="s">
        <v>23</v>
      </c>
      <c r="B108" s="156"/>
      <c r="C108" s="156"/>
      <c r="D108" s="156"/>
      <c r="E108" s="4">
        <v>851</v>
      </c>
      <c r="F108" s="3" t="s">
        <v>13</v>
      </c>
      <c r="G108" s="3" t="s">
        <v>58</v>
      </c>
      <c r="H108" s="176" t="s">
        <v>419</v>
      </c>
      <c r="I108" s="3" t="s">
        <v>24</v>
      </c>
      <c r="J108" s="21">
        <f t="shared" si="901"/>
        <v>3144900</v>
      </c>
      <c r="K108" s="21">
        <f t="shared" si="901"/>
        <v>0</v>
      </c>
      <c r="L108" s="21">
        <f t="shared" si="901"/>
        <v>3144900</v>
      </c>
      <c r="M108" s="21">
        <f t="shared" si="901"/>
        <v>0</v>
      </c>
      <c r="N108" s="21">
        <f t="shared" si="901"/>
        <v>1300000</v>
      </c>
      <c r="O108" s="21">
        <f t="shared" si="901"/>
        <v>0</v>
      </c>
      <c r="P108" s="21">
        <f t="shared" si="901"/>
        <v>1300000</v>
      </c>
      <c r="Q108" s="21">
        <f t="shared" si="901"/>
        <v>0</v>
      </c>
      <c r="R108" s="21">
        <f t="shared" si="901"/>
        <v>1300000</v>
      </c>
      <c r="S108" s="21">
        <f t="shared" si="901"/>
        <v>0</v>
      </c>
      <c r="T108" s="21">
        <f t="shared" si="901"/>
        <v>1300000</v>
      </c>
      <c r="U108" s="21">
        <f t="shared" si="901"/>
        <v>0</v>
      </c>
      <c r="V108" s="21">
        <f t="shared" si="738"/>
        <v>2111500</v>
      </c>
      <c r="W108" s="21">
        <f t="shared" si="739"/>
        <v>0</v>
      </c>
      <c r="X108" s="21">
        <f t="shared" si="740"/>
        <v>2111500</v>
      </c>
      <c r="Y108" s="21">
        <f t="shared" si="901"/>
        <v>0</v>
      </c>
      <c r="Z108" s="276">
        <f t="shared" si="762"/>
        <v>304.32552738532996</v>
      </c>
      <c r="AA108" s="21">
        <f t="shared" si="902"/>
        <v>0</v>
      </c>
      <c r="AB108" s="21">
        <f t="shared" si="902"/>
        <v>1033400</v>
      </c>
      <c r="AC108" s="21">
        <f t="shared" si="902"/>
        <v>0</v>
      </c>
      <c r="AD108" s="21">
        <f t="shared" si="902"/>
        <v>1033400</v>
      </c>
      <c r="AE108" s="21">
        <f t="shared" si="902"/>
        <v>0</v>
      </c>
      <c r="AF108" s="21">
        <f t="shared" si="902"/>
        <v>1084786.8400000001</v>
      </c>
      <c r="AG108" s="21">
        <f t="shared" si="902"/>
        <v>0</v>
      </c>
      <c r="AH108" s="21">
        <f t="shared" si="902"/>
        <v>1084786.8400000001</v>
      </c>
      <c r="AI108" s="21">
        <f t="shared" si="902"/>
        <v>0</v>
      </c>
      <c r="AJ108" s="21">
        <f t="shared" si="784"/>
        <v>2118186.84</v>
      </c>
      <c r="AK108" s="21">
        <f t="shared" si="785"/>
        <v>0</v>
      </c>
      <c r="AL108" s="21">
        <f t="shared" si="786"/>
        <v>2118186.84</v>
      </c>
      <c r="AM108" s="21">
        <f t="shared" si="787"/>
        <v>0</v>
      </c>
      <c r="AN108" s="215">
        <f t="shared" si="902"/>
        <v>0</v>
      </c>
      <c r="AO108" s="21">
        <f t="shared" si="902"/>
        <v>0</v>
      </c>
      <c r="AP108" s="21">
        <f t="shared" si="902"/>
        <v>0</v>
      </c>
      <c r="AQ108" s="21">
        <f t="shared" si="902"/>
        <v>0</v>
      </c>
      <c r="AR108" s="21">
        <f t="shared" si="659"/>
        <v>2118186.84</v>
      </c>
      <c r="AS108" s="21">
        <f t="shared" si="660"/>
        <v>0</v>
      </c>
      <c r="AT108" s="21">
        <f t="shared" si="661"/>
        <v>2118186.84</v>
      </c>
      <c r="AU108" s="21">
        <f t="shared" si="662"/>
        <v>0</v>
      </c>
      <c r="AV108" s="195">
        <f t="shared" si="681"/>
        <v>0</v>
      </c>
      <c r="AW108" s="21">
        <f t="shared" si="902"/>
        <v>1033400</v>
      </c>
      <c r="AX108" s="21">
        <f t="shared" si="902"/>
        <v>0</v>
      </c>
      <c r="AY108" s="21">
        <f t="shared" si="902"/>
        <v>1033400</v>
      </c>
      <c r="AZ108" s="21">
        <f t="shared" si="902"/>
        <v>0</v>
      </c>
      <c r="BA108" s="21">
        <f t="shared" si="902"/>
        <v>0</v>
      </c>
      <c r="BB108" s="21">
        <f t="shared" si="902"/>
        <v>0</v>
      </c>
      <c r="BC108" s="21">
        <f t="shared" si="902"/>
        <v>0</v>
      </c>
      <c r="BD108" s="21">
        <f t="shared" si="902"/>
        <v>0</v>
      </c>
      <c r="BE108" s="21">
        <f t="shared" si="788"/>
        <v>1033400</v>
      </c>
      <c r="BF108" s="21">
        <f t="shared" si="768"/>
        <v>0</v>
      </c>
      <c r="BG108" s="21">
        <f t="shared" si="769"/>
        <v>1033400</v>
      </c>
      <c r="BH108" s="21">
        <f t="shared" si="770"/>
        <v>0</v>
      </c>
      <c r="BI108" s="21">
        <f t="shared" si="902"/>
        <v>0</v>
      </c>
      <c r="BJ108" s="21">
        <f t="shared" si="902"/>
        <v>0</v>
      </c>
      <c r="BK108" s="21">
        <f t="shared" si="902"/>
        <v>0</v>
      </c>
      <c r="BL108" s="21">
        <f t="shared" si="902"/>
        <v>0</v>
      </c>
      <c r="BM108" s="21">
        <f t="shared" si="663"/>
        <v>1033400</v>
      </c>
      <c r="BN108" s="21">
        <f t="shared" si="664"/>
        <v>0</v>
      </c>
      <c r="BO108" s="21">
        <f t="shared" si="665"/>
        <v>1033400</v>
      </c>
      <c r="BP108" s="21">
        <f t="shared" si="666"/>
        <v>0</v>
      </c>
      <c r="BQ108" s="201">
        <f t="shared" si="674"/>
        <v>0</v>
      </c>
      <c r="BR108" s="21">
        <f t="shared" si="902"/>
        <v>0</v>
      </c>
      <c r="BS108" s="21">
        <f t="shared" si="902"/>
        <v>0</v>
      </c>
      <c r="BT108" s="21">
        <f t="shared" si="902"/>
        <v>0</v>
      </c>
      <c r="BU108" s="21">
        <f t="shared" si="902"/>
        <v>0</v>
      </c>
      <c r="BV108" s="21">
        <f t="shared" si="903"/>
        <v>0</v>
      </c>
      <c r="BW108" s="21">
        <f t="shared" si="903"/>
        <v>0</v>
      </c>
      <c r="BX108" s="21">
        <f t="shared" si="903"/>
        <v>0</v>
      </c>
      <c r="BY108" s="21">
        <f t="shared" si="903"/>
        <v>0</v>
      </c>
      <c r="BZ108" s="21">
        <f t="shared" si="789"/>
        <v>0</v>
      </c>
      <c r="CA108" s="62">
        <f t="shared" si="773"/>
        <v>0</v>
      </c>
      <c r="CB108" s="62">
        <f t="shared" si="774"/>
        <v>0</v>
      </c>
      <c r="CC108" s="62">
        <f t="shared" si="775"/>
        <v>0</v>
      </c>
      <c r="CD108" s="21">
        <f t="shared" si="904"/>
        <v>0</v>
      </c>
      <c r="CE108" s="21">
        <f t="shared" si="904"/>
        <v>0</v>
      </c>
      <c r="CF108" s="21">
        <f t="shared" si="904"/>
        <v>0</v>
      </c>
      <c r="CG108" s="21">
        <f t="shared" si="904"/>
        <v>0</v>
      </c>
      <c r="CH108" s="21">
        <f t="shared" si="669"/>
        <v>0</v>
      </c>
      <c r="CI108" s="62">
        <f t="shared" si="670"/>
        <v>0</v>
      </c>
      <c r="CJ108" s="62">
        <f t="shared" si="671"/>
        <v>0</v>
      </c>
      <c r="CK108" s="62">
        <f t="shared" si="672"/>
        <v>0</v>
      </c>
      <c r="CL108" s="193">
        <f t="shared" si="823"/>
        <v>0</v>
      </c>
      <c r="CM108" s="62"/>
      <c r="CN108" s="62"/>
      <c r="CO108" s="62"/>
      <c r="CP108" s="62"/>
      <c r="CQ108" s="94">
        <f t="shared" si="710"/>
        <v>0</v>
      </c>
      <c r="CR108" s="94"/>
      <c r="CS108" s="58">
        <f t="shared" si="905"/>
        <v>1540814</v>
      </c>
      <c r="CT108" s="58">
        <f t="shared" si="905"/>
        <v>0</v>
      </c>
      <c r="CU108" s="58">
        <f t="shared" si="905"/>
        <v>1540814</v>
      </c>
      <c r="CV108" s="58">
        <f t="shared" si="905"/>
        <v>0</v>
      </c>
      <c r="CW108" s="58">
        <f t="shared" si="905"/>
        <v>580416.75</v>
      </c>
      <c r="CX108" s="62">
        <f t="shared" si="905"/>
        <v>0</v>
      </c>
      <c r="CY108" s="62">
        <f t="shared" si="905"/>
        <v>580416.75</v>
      </c>
      <c r="CZ108" s="58">
        <f t="shared" si="905"/>
        <v>0</v>
      </c>
      <c r="DA108" s="58">
        <f t="shared" si="905"/>
        <v>2121230.75</v>
      </c>
      <c r="DB108" s="62">
        <f t="shared" si="905"/>
        <v>0</v>
      </c>
      <c r="DC108" s="62">
        <f t="shared" si="905"/>
        <v>2121230.75</v>
      </c>
      <c r="DD108" s="62">
        <f t="shared" si="905"/>
        <v>0</v>
      </c>
      <c r="DE108" s="58">
        <f t="shared" si="905"/>
        <v>0</v>
      </c>
      <c r="DF108" s="62">
        <f t="shared" si="905"/>
        <v>0</v>
      </c>
      <c r="DG108" s="62">
        <f t="shared" si="905"/>
        <v>0</v>
      </c>
      <c r="DH108" s="58">
        <f t="shared" si="905"/>
        <v>0</v>
      </c>
      <c r="DI108" s="58">
        <f t="shared" si="905"/>
        <v>2121230.75</v>
      </c>
      <c r="DJ108" s="62">
        <f t="shared" si="905"/>
        <v>0</v>
      </c>
      <c r="DK108" s="62">
        <f t="shared" si="905"/>
        <v>2121230.75</v>
      </c>
      <c r="DL108" s="62">
        <f t="shared" si="905"/>
        <v>0</v>
      </c>
      <c r="DM108" s="58">
        <f t="shared" si="905"/>
        <v>0</v>
      </c>
      <c r="DN108" s="62">
        <f t="shared" si="905"/>
        <v>0</v>
      </c>
      <c r="DO108" s="62">
        <f t="shared" si="905"/>
        <v>0</v>
      </c>
      <c r="DP108" s="58">
        <f t="shared" si="905"/>
        <v>0</v>
      </c>
      <c r="DQ108" s="58">
        <f t="shared" si="905"/>
        <v>2121230.75</v>
      </c>
      <c r="DR108" s="62">
        <f t="shared" si="905"/>
        <v>0</v>
      </c>
      <c r="DS108" s="62">
        <f t="shared" si="905"/>
        <v>2121230.75</v>
      </c>
      <c r="DT108" s="62">
        <f t="shared" si="905"/>
        <v>0</v>
      </c>
    </row>
    <row r="109" spans="1:124" ht="32.25" customHeight="1" x14ac:dyDescent="0.25">
      <c r="A109" s="87" t="s">
        <v>55</v>
      </c>
      <c r="B109" s="156"/>
      <c r="C109" s="156"/>
      <c r="D109" s="156"/>
      <c r="E109" s="4">
        <v>851</v>
      </c>
      <c r="F109" s="3" t="s">
        <v>13</v>
      </c>
      <c r="G109" s="3" t="s">
        <v>58</v>
      </c>
      <c r="H109" s="176" t="s">
        <v>419</v>
      </c>
      <c r="I109" s="3" t="s">
        <v>56</v>
      </c>
      <c r="J109" s="21">
        <f>2695618+449270+12</f>
        <v>3144900</v>
      </c>
      <c r="K109" s="21"/>
      <c r="L109" s="21">
        <f>J109</f>
        <v>3144900</v>
      </c>
      <c r="M109" s="21"/>
      <c r="N109" s="21">
        <v>1300000</v>
      </c>
      <c r="O109" s="21"/>
      <c r="P109" s="21">
        <f>N109</f>
        <v>1300000</v>
      </c>
      <c r="Q109" s="21"/>
      <c r="R109" s="21">
        <v>1300000</v>
      </c>
      <c r="S109" s="21"/>
      <c r="T109" s="21">
        <f>R109</f>
        <v>1300000</v>
      </c>
      <c r="U109" s="21"/>
      <c r="V109" s="21">
        <f t="shared" si="738"/>
        <v>2111500</v>
      </c>
      <c r="W109" s="21">
        <f t="shared" si="739"/>
        <v>0</v>
      </c>
      <c r="X109" s="21">
        <f t="shared" si="740"/>
        <v>2111500</v>
      </c>
      <c r="Y109" s="21"/>
      <c r="Z109" s="276">
        <f t="shared" si="762"/>
        <v>304.32552738532996</v>
      </c>
      <c r="AA109" s="21"/>
      <c r="AB109" s="21">
        <v>1033400</v>
      </c>
      <c r="AC109" s="21"/>
      <c r="AD109" s="21">
        <f>AB109</f>
        <v>1033400</v>
      </c>
      <c r="AE109" s="21"/>
      <c r="AF109" s="21">
        <v>1084786.8400000001</v>
      </c>
      <c r="AG109" s="21"/>
      <c r="AH109" s="21">
        <f>AF109</f>
        <v>1084786.8400000001</v>
      </c>
      <c r="AI109" s="21"/>
      <c r="AJ109" s="21">
        <f t="shared" si="784"/>
        <v>2118186.84</v>
      </c>
      <c r="AK109" s="21">
        <f t="shared" si="785"/>
        <v>0</v>
      </c>
      <c r="AL109" s="21">
        <f t="shared" si="786"/>
        <v>2118186.84</v>
      </c>
      <c r="AM109" s="21">
        <f t="shared" si="787"/>
        <v>0</v>
      </c>
      <c r="AN109" s="215"/>
      <c r="AO109" s="21"/>
      <c r="AP109" s="21">
        <f>AN109</f>
        <v>0</v>
      </c>
      <c r="AQ109" s="21"/>
      <c r="AR109" s="21">
        <f t="shared" si="659"/>
        <v>2118186.84</v>
      </c>
      <c r="AS109" s="21">
        <f t="shared" si="660"/>
        <v>0</v>
      </c>
      <c r="AT109" s="21">
        <f t="shared" si="661"/>
        <v>2118186.84</v>
      </c>
      <c r="AU109" s="21">
        <f t="shared" si="662"/>
        <v>0</v>
      </c>
      <c r="AV109" s="195">
        <f t="shared" si="681"/>
        <v>0</v>
      </c>
      <c r="AW109" s="21">
        <v>1033400</v>
      </c>
      <c r="AX109" s="21"/>
      <c r="AY109" s="21">
        <f>AW109</f>
        <v>1033400</v>
      </c>
      <c r="AZ109" s="21"/>
      <c r="BA109" s="21"/>
      <c r="BB109" s="21"/>
      <c r="BC109" s="21">
        <f>BA109</f>
        <v>0</v>
      </c>
      <c r="BD109" s="21"/>
      <c r="BE109" s="21">
        <f t="shared" si="788"/>
        <v>1033400</v>
      </c>
      <c r="BF109" s="21">
        <f t="shared" si="768"/>
        <v>0</v>
      </c>
      <c r="BG109" s="21">
        <f t="shared" si="769"/>
        <v>1033400</v>
      </c>
      <c r="BH109" s="21">
        <f t="shared" si="770"/>
        <v>0</v>
      </c>
      <c r="BI109" s="21"/>
      <c r="BJ109" s="21"/>
      <c r="BK109" s="21">
        <f>BI109</f>
        <v>0</v>
      </c>
      <c r="BL109" s="21"/>
      <c r="BM109" s="21">
        <f t="shared" si="663"/>
        <v>1033400</v>
      </c>
      <c r="BN109" s="21">
        <f t="shared" si="664"/>
        <v>0</v>
      </c>
      <c r="BO109" s="21">
        <f t="shared" si="665"/>
        <v>1033400</v>
      </c>
      <c r="BP109" s="21">
        <f t="shared" si="666"/>
        <v>0</v>
      </c>
      <c r="BQ109" s="201">
        <f t="shared" si="674"/>
        <v>0</v>
      </c>
      <c r="BR109" s="21"/>
      <c r="BS109" s="21"/>
      <c r="BT109" s="21">
        <f>BR109</f>
        <v>0</v>
      </c>
      <c r="BU109" s="21"/>
      <c r="BV109" s="21"/>
      <c r="BW109" s="21"/>
      <c r="BX109" s="21">
        <f>BV109</f>
        <v>0</v>
      </c>
      <c r="BY109" s="21"/>
      <c r="BZ109" s="21">
        <f t="shared" si="789"/>
        <v>0</v>
      </c>
      <c r="CA109" s="62">
        <f t="shared" si="773"/>
        <v>0</v>
      </c>
      <c r="CB109" s="62">
        <f t="shared" si="774"/>
        <v>0</v>
      </c>
      <c r="CC109" s="62">
        <f t="shared" si="775"/>
        <v>0</v>
      </c>
      <c r="CD109" s="21"/>
      <c r="CE109" s="21"/>
      <c r="CF109" s="21">
        <f>CD109</f>
        <v>0</v>
      </c>
      <c r="CG109" s="21"/>
      <c r="CH109" s="21">
        <f t="shared" si="669"/>
        <v>0</v>
      </c>
      <c r="CI109" s="62">
        <f t="shared" si="670"/>
        <v>0</v>
      </c>
      <c r="CJ109" s="62">
        <f t="shared" si="671"/>
        <v>0</v>
      </c>
      <c r="CK109" s="62">
        <f t="shared" si="672"/>
        <v>0</v>
      </c>
      <c r="CL109" s="193">
        <f t="shared" si="823"/>
        <v>0</v>
      </c>
      <c r="CM109" s="62"/>
      <c r="CN109" s="62"/>
      <c r="CO109" s="62"/>
      <c r="CP109" s="62"/>
      <c r="CQ109" s="94">
        <f t="shared" si="710"/>
        <v>0</v>
      </c>
      <c r="CR109" s="94"/>
      <c r="CS109" s="58">
        <v>1540814</v>
      </c>
      <c r="CT109" s="58"/>
      <c r="CU109" s="58">
        <f>CS109</f>
        <v>1540814</v>
      </c>
      <c r="CV109" s="58"/>
      <c r="CW109" s="58">
        <v>580416.75</v>
      </c>
      <c r="CX109" s="62"/>
      <c r="CY109" s="62">
        <f>CW109</f>
        <v>580416.75</v>
      </c>
      <c r="CZ109" s="58"/>
      <c r="DA109" s="58">
        <f t="shared" si="807"/>
        <v>2121230.75</v>
      </c>
      <c r="DB109" s="62">
        <f t="shared" ref="DB109" si="906">CT109+CX109</f>
        <v>0</v>
      </c>
      <c r="DC109" s="62">
        <f t="shared" ref="DC109" si="907">CU109+CY109</f>
        <v>2121230.75</v>
      </c>
      <c r="DD109" s="62">
        <f t="shared" ref="DD109" si="908">CV109+CZ109</f>
        <v>0</v>
      </c>
      <c r="DE109" s="58"/>
      <c r="DF109" s="62"/>
      <c r="DG109" s="62">
        <f>DE109</f>
        <v>0</v>
      </c>
      <c r="DH109" s="58"/>
      <c r="DI109" s="58">
        <f t="shared" ref="DI109" si="909">DA109+DE109</f>
        <v>2121230.75</v>
      </c>
      <c r="DJ109" s="62">
        <f t="shared" ref="DJ109" si="910">DB109+DF109</f>
        <v>0</v>
      </c>
      <c r="DK109" s="62">
        <f t="shared" ref="DK109" si="911">DC109+DG109</f>
        <v>2121230.75</v>
      </c>
      <c r="DL109" s="62">
        <f t="shared" ref="DL109" si="912">DD109+DH109</f>
        <v>0</v>
      </c>
      <c r="DM109" s="58"/>
      <c r="DN109" s="62"/>
      <c r="DO109" s="62">
        <f>DM109</f>
        <v>0</v>
      </c>
      <c r="DP109" s="58"/>
      <c r="DQ109" s="58">
        <f t="shared" ref="DQ109" si="913">DI109+DM109</f>
        <v>2121230.75</v>
      </c>
      <c r="DR109" s="62">
        <f t="shared" ref="DR109" si="914">DJ109+DN109</f>
        <v>0</v>
      </c>
      <c r="DS109" s="62">
        <f t="shared" ref="DS109" si="915">DK109+DO109</f>
        <v>2121230.75</v>
      </c>
      <c r="DT109" s="62">
        <f t="shared" ref="DT109" si="916">DL109+DP109</f>
        <v>0</v>
      </c>
    </row>
    <row r="110" spans="1:124" ht="32.25" customHeight="1" x14ac:dyDescent="0.25">
      <c r="A110" s="87" t="s">
        <v>300</v>
      </c>
      <c r="B110" s="156"/>
      <c r="C110" s="156"/>
      <c r="D110" s="156"/>
      <c r="E110" s="4">
        <v>851</v>
      </c>
      <c r="F110" s="3" t="s">
        <v>13</v>
      </c>
      <c r="G110" s="3" t="s">
        <v>58</v>
      </c>
      <c r="H110" s="176" t="s">
        <v>420</v>
      </c>
      <c r="I110" s="3"/>
      <c r="J110" s="21">
        <f t="shared" ref="J110:Y111" si="917">J111</f>
        <v>55100</v>
      </c>
      <c r="K110" s="21">
        <f t="shared" si="917"/>
        <v>0</v>
      </c>
      <c r="L110" s="21">
        <f t="shared" si="917"/>
        <v>55100</v>
      </c>
      <c r="M110" s="21">
        <f t="shared" si="917"/>
        <v>0</v>
      </c>
      <c r="N110" s="21">
        <f t="shared" si="917"/>
        <v>23000</v>
      </c>
      <c r="O110" s="21">
        <f t="shared" si="917"/>
        <v>0</v>
      </c>
      <c r="P110" s="21">
        <f t="shared" si="917"/>
        <v>23000</v>
      </c>
      <c r="Q110" s="21">
        <f t="shared" si="917"/>
        <v>0</v>
      </c>
      <c r="R110" s="21">
        <f t="shared" si="917"/>
        <v>23000</v>
      </c>
      <c r="S110" s="21">
        <f t="shared" si="917"/>
        <v>0</v>
      </c>
      <c r="T110" s="21">
        <f t="shared" si="917"/>
        <v>23000</v>
      </c>
      <c r="U110" s="21">
        <f t="shared" si="917"/>
        <v>0</v>
      </c>
      <c r="V110" s="21">
        <f t="shared" si="738"/>
        <v>-3000</v>
      </c>
      <c r="W110" s="21">
        <f t="shared" si="739"/>
        <v>0</v>
      </c>
      <c r="X110" s="21">
        <f t="shared" si="740"/>
        <v>-3000</v>
      </c>
      <c r="Y110" s="21">
        <f t="shared" si="917"/>
        <v>0</v>
      </c>
      <c r="Z110" s="276">
        <f t="shared" si="762"/>
        <v>94.836488812392432</v>
      </c>
      <c r="AA110" s="21">
        <f t="shared" ref="AA110:BV111" si="918">AA111</f>
        <v>0</v>
      </c>
      <c r="AB110" s="21">
        <f t="shared" si="918"/>
        <v>58100</v>
      </c>
      <c r="AC110" s="21">
        <f t="shared" si="918"/>
        <v>0</v>
      </c>
      <c r="AD110" s="21">
        <f t="shared" si="918"/>
        <v>58100</v>
      </c>
      <c r="AE110" s="21">
        <f t="shared" si="918"/>
        <v>0</v>
      </c>
      <c r="AF110" s="21">
        <f t="shared" si="918"/>
        <v>0</v>
      </c>
      <c r="AG110" s="21">
        <f>AG111</f>
        <v>0</v>
      </c>
      <c r="AH110" s="21">
        <f t="shared" si="918"/>
        <v>0</v>
      </c>
      <c r="AI110" s="21">
        <f t="shared" si="918"/>
        <v>0</v>
      </c>
      <c r="AJ110" s="21">
        <f t="shared" si="784"/>
        <v>58100</v>
      </c>
      <c r="AK110" s="21">
        <f t="shared" si="785"/>
        <v>0</v>
      </c>
      <c r="AL110" s="21">
        <f t="shared" si="786"/>
        <v>58100</v>
      </c>
      <c r="AM110" s="21">
        <f t="shared" si="787"/>
        <v>0</v>
      </c>
      <c r="AN110" s="215">
        <f t="shared" si="918"/>
        <v>0</v>
      </c>
      <c r="AO110" s="21">
        <f t="shared" si="918"/>
        <v>0</v>
      </c>
      <c r="AP110" s="21">
        <f t="shared" si="918"/>
        <v>0</v>
      </c>
      <c r="AQ110" s="21">
        <f t="shared" si="918"/>
        <v>0</v>
      </c>
      <c r="AR110" s="21">
        <f t="shared" si="659"/>
        <v>58100</v>
      </c>
      <c r="AS110" s="21">
        <f t="shared" si="660"/>
        <v>0</v>
      </c>
      <c r="AT110" s="21">
        <f t="shared" si="661"/>
        <v>58100</v>
      </c>
      <c r="AU110" s="21">
        <f t="shared" si="662"/>
        <v>0</v>
      </c>
      <c r="AV110" s="195">
        <f t="shared" si="681"/>
        <v>0</v>
      </c>
      <c r="AW110" s="21">
        <f t="shared" si="918"/>
        <v>58100</v>
      </c>
      <c r="AX110" s="21">
        <f t="shared" si="918"/>
        <v>0</v>
      </c>
      <c r="AY110" s="21">
        <f t="shared" si="918"/>
        <v>58100</v>
      </c>
      <c r="AZ110" s="21">
        <f t="shared" si="918"/>
        <v>0</v>
      </c>
      <c r="BA110" s="21">
        <f t="shared" si="918"/>
        <v>0</v>
      </c>
      <c r="BB110" s="21">
        <f t="shared" si="918"/>
        <v>0</v>
      </c>
      <c r="BC110" s="21">
        <f t="shared" si="918"/>
        <v>0</v>
      </c>
      <c r="BD110" s="21">
        <f t="shared" si="918"/>
        <v>0</v>
      </c>
      <c r="BE110" s="21">
        <f t="shared" si="788"/>
        <v>58100</v>
      </c>
      <c r="BF110" s="21">
        <f t="shared" si="768"/>
        <v>0</v>
      </c>
      <c r="BG110" s="21">
        <f t="shared" si="769"/>
        <v>58100</v>
      </c>
      <c r="BH110" s="21">
        <f t="shared" si="770"/>
        <v>0</v>
      </c>
      <c r="BI110" s="21">
        <f t="shared" si="918"/>
        <v>0</v>
      </c>
      <c r="BJ110" s="21">
        <f t="shared" si="918"/>
        <v>0</v>
      </c>
      <c r="BK110" s="21">
        <f t="shared" si="918"/>
        <v>0</v>
      </c>
      <c r="BL110" s="21">
        <f t="shared" si="918"/>
        <v>0</v>
      </c>
      <c r="BM110" s="21">
        <f t="shared" si="663"/>
        <v>58100</v>
      </c>
      <c r="BN110" s="21">
        <f t="shared" si="664"/>
        <v>0</v>
      </c>
      <c r="BO110" s="21">
        <f t="shared" si="665"/>
        <v>58100</v>
      </c>
      <c r="BP110" s="21">
        <f t="shared" si="666"/>
        <v>0</v>
      </c>
      <c r="BQ110" s="201">
        <f t="shared" si="674"/>
        <v>0</v>
      </c>
      <c r="BR110" s="21">
        <f t="shared" si="918"/>
        <v>0</v>
      </c>
      <c r="BS110" s="21">
        <f t="shared" si="918"/>
        <v>0</v>
      </c>
      <c r="BT110" s="21">
        <f t="shared" si="918"/>
        <v>0</v>
      </c>
      <c r="BU110" s="21">
        <f t="shared" si="918"/>
        <v>0</v>
      </c>
      <c r="BV110" s="21">
        <f t="shared" si="918"/>
        <v>0</v>
      </c>
      <c r="BW110" s="21">
        <f t="shared" ref="BV110:BY111" si="919">BW111</f>
        <v>0</v>
      </c>
      <c r="BX110" s="21">
        <f t="shared" si="919"/>
        <v>0</v>
      </c>
      <c r="BY110" s="21">
        <f t="shared" si="919"/>
        <v>0</v>
      </c>
      <c r="BZ110" s="21">
        <f t="shared" si="789"/>
        <v>0</v>
      </c>
      <c r="CA110" s="62">
        <f t="shared" si="773"/>
        <v>0</v>
      </c>
      <c r="CB110" s="62">
        <f t="shared" si="774"/>
        <v>0</v>
      </c>
      <c r="CC110" s="62">
        <f t="shared" si="775"/>
        <v>0</v>
      </c>
      <c r="CD110" s="21">
        <f t="shared" ref="CD110:CG111" si="920">CD111</f>
        <v>0</v>
      </c>
      <c r="CE110" s="21">
        <f t="shared" si="920"/>
        <v>0</v>
      </c>
      <c r="CF110" s="21">
        <f t="shared" si="920"/>
        <v>0</v>
      </c>
      <c r="CG110" s="21">
        <f t="shared" si="920"/>
        <v>0</v>
      </c>
      <c r="CH110" s="21">
        <f t="shared" si="669"/>
        <v>0</v>
      </c>
      <c r="CI110" s="62">
        <f t="shared" si="670"/>
        <v>0</v>
      </c>
      <c r="CJ110" s="62">
        <f t="shared" si="671"/>
        <v>0</v>
      </c>
      <c r="CK110" s="62">
        <f t="shared" si="672"/>
        <v>0</v>
      </c>
      <c r="CL110" s="193">
        <f t="shared" si="823"/>
        <v>0</v>
      </c>
      <c r="CM110" s="62"/>
      <c r="CN110" s="62"/>
      <c r="CO110" s="62"/>
      <c r="CP110" s="62"/>
      <c r="CQ110" s="94">
        <f t="shared" si="710"/>
        <v>0</v>
      </c>
      <c r="CR110" s="94"/>
      <c r="CS110" s="58">
        <f t="shared" ref="CS110:DT111" si="921">CS111</f>
        <v>50160</v>
      </c>
      <c r="CT110" s="58">
        <f t="shared" si="921"/>
        <v>0</v>
      </c>
      <c r="CU110" s="58">
        <f t="shared" si="921"/>
        <v>50160</v>
      </c>
      <c r="CV110" s="58">
        <f t="shared" si="921"/>
        <v>0</v>
      </c>
      <c r="CW110" s="58">
        <f t="shared" si="921"/>
        <v>0</v>
      </c>
      <c r="CX110" s="62">
        <f t="shared" si="921"/>
        <v>0</v>
      </c>
      <c r="CY110" s="62">
        <f t="shared" si="921"/>
        <v>0</v>
      </c>
      <c r="CZ110" s="58">
        <f t="shared" si="921"/>
        <v>0</v>
      </c>
      <c r="DA110" s="58">
        <f t="shared" si="921"/>
        <v>50160</v>
      </c>
      <c r="DB110" s="62">
        <f t="shared" si="921"/>
        <v>0</v>
      </c>
      <c r="DC110" s="62">
        <f t="shared" si="921"/>
        <v>50160</v>
      </c>
      <c r="DD110" s="62">
        <f t="shared" si="921"/>
        <v>0</v>
      </c>
      <c r="DE110" s="58">
        <f t="shared" si="921"/>
        <v>0</v>
      </c>
      <c r="DF110" s="62">
        <f t="shared" si="921"/>
        <v>0</v>
      </c>
      <c r="DG110" s="62">
        <f t="shared" si="921"/>
        <v>0</v>
      </c>
      <c r="DH110" s="58">
        <f t="shared" si="921"/>
        <v>0</v>
      </c>
      <c r="DI110" s="58">
        <f t="shared" si="921"/>
        <v>50160</v>
      </c>
      <c r="DJ110" s="62">
        <f t="shared" si="921"/>
        <v>0</v>
      </c>
      <c r="DK110" s="62">
        <f t="shared" si="921"/>
        <v>50160</v>
      </c>
      <c r="DL110" s="62">
        <f t="shared" si="921"/>
        <v>0</v>
      </c>
      <c r="DM110" s="58">
        <f t="shared" si="921"/>
        <v>0</v>
      </c>
      <c r="DN110" s="62">
        <f t="shared" si="921"/>
        <v>0</v>
      </c>
      <c r="DO110" s="62">
        <f t="shared" si="921"/>
        <v>0</v>
      </c>
      <c r="DP110" s="58">
        <f t="shared" si="921"/>
        <v>0</v>
      </c>
      <c r="DQ110" s="58">
        <f t="shared" si="921"/>
        <v>50160</v>
      </c>
      <c r="DR110" s="62">
        <f t="shared" si="921"/>
        <v>0</v>
      </c>
      <c r="DS110" s="62">
        <f t="shared" si="921"/>
        <v>50160</v>
      </c>
      <c r="DT110" s="62">
        <f t="shared" si="921"/>
        <v>0</v>
      </c>
    </row>
    <row r="111" spans="1:124" ht="32.25" customHeight="1" x14ac:dyDescent="0.25">
      <c r="A111" s="87" t="s">
        <v>23</v>
      </c>
      <c r="B111" s="156"/>
      <c r="C111" s="156"/>
      <c r="D111" s="156"/>
      <c r="E111" s="4">
        <v>851</v>
      </c>
      <c r="F111" s="3" t="s">
        <v>13</v>
      </c>
      <c r="G111" s="3" t="s">
        <v>58</v>
      </c>
      <c r="H111" s="176" t="s">
        <v>420</v>
      </c>
      <c r="I111" s="3" t="s">
        <v>24</v>
      </c>
      <c r="J111" s="21">
        <f t="shared" si="917"/>
        <v>55100</v>
      </c>
      <c r="K111" s="21">
        <f t="shared" si="917"/>
        <v>0</v>
      </c>
      <c r="L111" s="21">
        <f t="shared" si="917"/>
        <v>55100</v>
      </c>
      <c r="M111" s="21">
        <f t="shared" si="917"/>
        <v>0</v>
      </c>
      <c r="N111" s="21">
        <f t="shared" si="917"/>
        <v>23000</v>
      </c>
      <c r="O111" s="21">
        <f t="shared" si="917"/>
        <v>0</v>
      </c>
      <c r="P111" s="21">
        <f t="shared" si="917"/>
        <v>23000</v>
      </c>
      <c r="Q111" s="21">
        <f t="shared" si="917"/>
        <v>0</v>
      </c>
      <c r="R111" s="21">
        <f t="shared" si="917"/>
        <v>23000</v>
      </c>
      <c r="S111" s="21">
        <f t="shared" si="917"/>
        <v>0</v>
      </c>
      <c r="T111" s="21">
        <f t="shared" si="917"/>
        <v>23000</v>
      </c>
      <c r="U111" s="21">
        <f t="shared" si="917"/>
        <v>0</v>
      </c>
      <c r="V111" s="21">
        <f t="shared" si="738"/>
        <v>-3000</v>
      </c>
      <c r="W111" s="21">
        <f t="shared" si="739"/>
        <v>0</v>
      </c>
      <c r="X111" s="21">
        <f t="shared" si="740"/>
        <v>-3000</v>
      </c>
      <c r="Y111" s="21">
        <f t="shared" si="917"/>
        <v>0</v>
      </c>
      <c r="Z111" s="276">
        <f t="shared" si="762"/>
        <v>94.836488812392432</v>
      </c>
      <c r="AA111" s="21">
        <f t="shared" si="918"/>
        <v>0</v>
      </c>
      <c r="AB111" s="21">
        <f t="shared" si="918"/>
        <v>58100</v>
      </c>
      <c r="AC111" s="21">
        <f t="shared" si="918"/>
        <v>0</v>
      </c>
      <c r="AD111" s="21">
        <f t="shared" si="918"/>
        <v>58100</v>
      </c>
      <c r="AE111" s="21">
        <f t="shared" si="918"/>
        <v>0</v>
      </c>
      <c r="AF111" s="21">
        <f t="shared" si="918"/>
        <v>0</v>
      </c>
      <c r="AG111" s="21">
        <f t="shared" si="918"/>
        <v>0</v>
      </c>
      <c r="AH111" s="21">
        <f t="shared" si="918"/>
        <v>0</v>
      </c>
      <c r="AI111" s="21">
        <f t="shared" si="918"/>
        <v>0</v>
      </c>
      <c r="AJ111" s="21">
        <f t="shared" si="784"/>
        <v>58100</v>
      </c>
      <c r="AK111" s="21">
        <f t="shared" si="785"/>
        <v>0</v>
      </c>
      <c r="AL111" s="21">
        <f t="shared" si="786"/>
        <v>58100</v>
      </c>
      <c r="AM111" s="21">
        <f t="shared" si="787"/>
        <v>0</v>
      </c>
      <c r="AN111" s="215">
        <f t="shared" si="918"/>
        <v>0</v>
      </c>
      <c r="AO111" s="21">
        <f t="shared" si="918"/>
        <v>0</v>
      </c>
      <c r="AP111" s="21">
        <f t="shared" si="918"/>
        <v>0</v>
      </c>
      <c r="AQ111" s="21">
        <f t="shared" si="918"/>
        <v>0</v>
      </c>
      <c r="AR111" s="21">
        <f t="shared" si="659"/>
        <v>58100</v>
      </c>
      <c r="AS111" s="21">
        <f t="shared" si="660"/>
        <v>0</v>
      </c>
      <c r="AT111" s="21">
        <f t="shared" si="661"/>
        <v>58100</v>
      </c>
      <c r="AU111" s="21">
        <f t="shared" si="662"/>
        <v>0</v>
      </c>
      <c r="AV111" s="195">
        <f t="shared" si="681"/>
        <v>0</v>
      </c>
      <c r="AW111" s="21">
        <f t="shared" si="918"/>
        <v>58100</v>
      </c>
      <c r="AX111" s="21">
        <f t="shared" si="918"/>
        <v>0</v>
      </c>
      <c r="AY111" s="21">
        <f t="shared" si="918"/>
        <v>58100</v>
      </c>
      <c r="AZ111" s="21">
        <f t="shared" si="918"/>
        <v>0</v>
      </c>
      <c r="BA111" s="21">
        <f t="shared" si="918"/>
        <v>0</v>
      </c>
      <c r="BB111" s="21">
        <f t="shared" si="918"/>
        <v>0</v>
      </c>
      <c r="BC111" s="21">
        <f t="shared" si="918"/>
        <v>0</v>
      </c>
      <c r="BD111" s="21">
        <f t="shared" si="918"/>
        <v>0</v>
      </c>
      <c r="BE111" s="21">
        <f t="shared" si="788"/>
        <v>58100</v>
      </c>
      <c r="BF111" s="21">
        <f t="shared" si="768"/>
        <v>0</v>
      </c>
      <c r="BG111" s="21">
        <f t="shared" si="769"/>
        <v>58100</v>
      </c>
      <c r="BH111" s="21">
        <f t="shared" si="770"/>
        <v>0</v>
      </c>
      <c r="BI111" s="21">
        <f t="shared" si="918"/>
        <v>0</v>
      </c>
      <c r="BJ111" s="21">
        <f t="shared" si="918"/>
        <v>0</v>
      </c>
      <c r="BK111" s="21">
        <f t="shared" si="918"/>
        <v>0</v>
      </c>
      <c r="BL111" s="21">
        <f t="shared" si="918"/>
        <v>0</v>
      </c>
      <c r="BM111" s="21">
        <f t="shared" si="663"/>
        <v>58100</v>
      </c>
      <c r="BN111" s="21">
        <f t="shared" si="664"/>
        <v>0</v>
      </c>
      <c r="BO111" s="21">
        <f t="shared" si="665"/>
        <v>58100</v>
      </c>
      <c r="BP111" s="21">
        <f t="shared" si="666"/>
        <v>0</v>
      </c>
      <c r="BQ111" s="201">
        <f t="shared" si="674"/>
        <v>0</v>
      </c>
      <c r="BR111" s="21">
        <f t="shared" si="918"/>
        <v>0</v>
      </c>
      <c r="BS111" s="21">
        <f t="shared" si="918"/>
        <v>0</v>
      </c>
      <c r="BT111" s="21">
        <f t="shared" si="918"/>
        <v>0</v>
      </c>
      <c r="BU111" s="21">
        <f t="shared" si="918"/>
        <v>0</v>
      </c>
      <c r="BV111" s="21">
        <f t="shared" si="919"/>
        <v>0</v>
      </c>
      <c r="BW111" s="21">
        <f t="shared" si="919"/>
        <v>0</v>
      </c>
      <c r="BX111" s="21">
        <f t="shared" si="919"/>
        <v>0</v>
      </c>
      <c r="BY111" s="21">
        <f t="shared" si="919"/>
        <v>0</v>
      </c>
      <c r="BZ111" s="21">
        <f t="shared" si="789"/>
        <v>0</v>
      </c>
      <c r="CA111" s="62">
        <f t="shared" si="773"/>
        <v>0</v>
      </c>
      <c r="CB111" s="62">
        <f t="shared" si="774"/>
        <v>0</v>
      </c>
      <c r="CC111" s="62">
        <f t="shared" si="775"/>
        <v>0</v>
      </c>
      <c r="CD111" s="21">
        <f t="shared" si="920"/>
        <v>0</v>
      </c>
      <c r="CE111" s="21">
        <f t="shared" si="920"/>
        <v>0</v>
      </c>
      <c r="CF111" s="21">
        <f t="shared" si="920"/>
        <v>0</v>
      </c>
      <c r="CG111" s="21">
        <f t="shared" si="920"/>
        <v>0</v>
      </c>
      <c r="CH111" s="21">
        <f t="shared" si="669"/>
        <v>0</v>
      </c>
      <c r="CI111" s="62">
        <f t="shared" si="670"/>
        <v>0</v>
      </c>
      <c r="CJ111" s="62">
        <f t="shared" si="671"/>
        <v>0</v>
      </c>
      <c r="CK111" s="62">
        <f t="shared" si="672"/>
        <v>0</v>
      </c>
      <c r="CL111" s="193">
        <f t="shared" si="823"/>
        <v>0</v>
      </c>
      <c r="CM111" s="62"/>
      <c r="CN111" s="62"/>
      <c r="CO111" s="62"/>
      <c r="CP111" s="62"/>
      <c r="CQ111" s="94">
        <f t="shared" si="710"/>
        <v>0</v>
      </c>
      <c r="CR111" s="94"/>
      <c r="CS111" s="58">
        <f t="shared" si="921"/>
        <v>50160</v>
      </c>
      <c r="CT111" s="58">
        <f t="shared" si="921"/>
        <v>0</v>
      </c>
      <c r="CU111" s="58">
        <f t="shared" si="921"/>
        <v>50160</v>
      </c>
      <c r="CV111" s="58">
        <f t="shared" si="921"/>
        <v>0</v>
      </c>
      <c r="CW111" s="58">
        <f t="shared" si="921"/>
        <v>0</v>
      </c>
      <c r="CX111" s="62">
        <f t="shared" si="921"/>
        <v>0</v>
      </c>
      <c r="CY111" s="62">
        <f t="shared" si="921"/>
        <v>0</v>
      </c>
      <c r="CZ111" s="58">
        <f t="shared" si="921"/>
        <v>0</v>
      </c>
      <c r="DA111" s="58">
        <f t="shared" si="921"/>
        <v>50160</v>
      </c>
      <c r="DB111" s="62">
        <f t="shared" si="921"/>
        <v>0</v>
      </c>
      <c r="DC111" s="62">
        <f t="shared" si="921"/>
        <v>50160</v>
      </c>
      <c r="DD111" s="62">
        <f t="shared" si="921"/>
        <v>0</v>
      </c>
      <c r="DE111" s="58">
        <f t="shared" si="921"/>
        <v>0</v>
      </c>
      <c r="DF111" s="62">
        <f t="shared" si="921"/>
        <v>0</v>
      </c>
      <c r="DG111" s="62">
        <f t="shared" si="921"/>
        <v>0</v>
      </c>
      <c r="DH111" s="58">
        <f t="shared" si="921"/>
        <v>0</v>
      </c>
      <c r="DI111" s="58">
        <f t="shared" si="921"/>
        <v>50160</v>
      </c>
      <c r="DJ111" s="62">
        <f t="shared" si="921"/>
        <v>0</v>
      </c>
      <c r="DK111" s="62">
        <f t="shared" si="921"/>
        <v>50160</v>
      </c>
      <c r="DL111" s="62">
        <f t="shared" si="921"/>
        <v>0</v>
      </c>
      <c r="DM111" s="58">
        <f t="shared" si="921"/>
        <v>0</v>
      </c>
      <c r="DN111" s="62">
        <f t="shared" si="921"/>
        <v>0</v>
      </c>
      <c r="DO111" s="62">
        <f t="shared" si="921"/>
        <v>0</v>
      </c>
      <c r="DP111" s="58">
        <f t="shared" si="921"/>
        <v>0</v>
      </c>
      <c r="DQ111" s="58">
        <f t="shared" si="921"/>
        <v>50160</v>
      </c>
      <c r="DR111" s="62">
        <f t="shared" si="921"/>
        <v>0</v>
      </c>
      <c r="DS111" s="62">
        <f t="shared" si="921"/>
        <v>50160</v>
      </c>
      <c r="DT111" s="62">
        <f t="shared" si="921"/>
        <v>0</v>
      </c>
    </row>
    <row r="112" spans="1:124" ht="32.25" customHeight="1" x14ac:dyDescent="0.25">
      <c r="A112" s="87" t="s">
        <v>25</v>
      </c>
      <c r="B112" s="156"/>
      <c r="C112" s="156"/>
      <c r="D112" s="156"/>
      <c r="E112" s="4">
        <v>851</v>
      </c>
      <c r="F112" s="3" t="s">
        <v>13</v>
      </c>
      <c r="G112" s="3" t="s">
        <v>58</v>
      </c>
      <c r="H112" s="176" t="s">
        <v>420</v>
      </c>
      <c r="I112" s="3" t="s">
        <v>26</v>
      </c>
      <c r="J112" s="21">
        <v>55100</v>
      </c>
      <c r="K112" s="21"/>
      <c r="L112" s="21">
        <f>J112</f>
        <v>55100</v>
      </c>
      <c r="M112" s="21"/>
      <c r="N112" s="21">
        <v>23000</v>
      </c>
      <c r="O112" s="21"/>
      <c r="P112" s="21">
        <f>N112</f>
        <v>23000</v>
      </c>
      <c r="Q112" s="21"/>
      <c r="R112" s="21">
        <v>23000</v>
      </c>
      <c r="S112" s="21"/>
      <c r="T112" s="21">
        <f>R112</f>
        <v>23000</v>
      </c>
      <c r="U112" s="21"/>
      <c r="V112" s="21">
        <f t="shared" si="738"/>
        <v>-3000</v>
      </c>
      <c r="W112" s="21">
        <f t="shared" si="739"/>
        <v>0</v>
      </c>
      <c r="X112" s="21">
        <f t="shared" si="740"/>
        <v>-3000</v>
      </c>
      <c r="Y112" s="21"/>
      <c r="Z112" s="276">
        <f t="shared" si="762"/>
        <v>94.836488812392432</v>
      </c>
      <c r="AA112" s="21"/>
      <c r="AB112" s="21">
        <v>58100</v>
      </c>
      <c r="AC112" s="21"/>
      <c r="AD112" s="21">
        <f>AB112</f>
        <v>58100</v>
      </c>
      <c r="AE112" s="21"/>
      <c r="AF112" s="21"/>
      <c r="AG112" s="21"/>
      <c r="AH112" s="21">
        <f>AF112</f>
        <v>0</v>
      </c>
      <c r="AI112" s="21"/>
      <c r="AJ112" s="21">
        <f t="shared" si="784"/>
        <v>58100</v>
      </c>
      <c r="AK112" s="21">
        <f t="shared" si="785"/>
        <v>0</v>
      </c>
      <c r="AL112" s="21">
        <f t="shared" si="786"/>
        <v>58100</v>
      </c>
      <c r="AM112" s="21">
        <f t="shared" si="787"/>
        <v>0</v>
      </c>
      <c r="AN112" s="215"/>
      <c r="AO112" s="21"/>
      <c r="AP112" s="21">
        <f>AN112</f>
        <v>0</v>
      </c>
      <c r="AQ112" s="21"/>
      <c r="AR112" s="21">
        <f t="shared" si="659"/>
        <v>58100</v>
      </c>
      <c r="AS112" s="21">
        <f t="shared" si="660"/>
        <v>0</v>
      </c>
      <c r="AT112" s="21">
        <f t="shared" si="661"/>
        <v>58100</v>
      </c>
      <c r="AU112" s="21">
        <f t="shared" si="662"/>
        <v>0</v>
      </c>
      <c r="AV112" s="195">
        <f t="shared" si="681"/>
        <v>0</v>
      </c>
      <c r="AW112" s="21">
        <v>58100</v>
      </c>
      <c r="AX112" s="21"/>
      <c r="AY112" s="21">
        <f>AW112</f>
        <v>58100</v>
      </c>
      <c r="AZ112" s="21"/>
      <c r="BA112" s="21"/>
      <c r="BB112" s="21"/>
      <c r="BC112" s="21">
        <f>BA112</f>
        <v>0</v>
      </c>
      <c r="BD112" s="21"/>
      <c r="BE112" s="21">
        <f t="shared" si="788"/>
        <v>58100</v>
      </c>
      <c r="BF112" s="21">
        <f t="shared" si="768"/>
        <v>0</v>
      </c>
      <c r="BG112" s="21">
        <f t="shared" si="769"/>
        <v>58100</v>
      </c>
      <c r="BH112" s="21">
        <f t="shared" si="770"/>
        <v>0</v>
      </c>
      <c r="BI112" s="21"/>
      <c r="BJ112" s="21"/>
      <c r="BK112" s="21">
        <f>BI112</f>
        <v>0</v>
      </c>
      <c r="BL112" s="21"/>
      <c r="BM112" s="21">
        <f t="shared" si="663"/>
        <v>58100</v>
      </c>
      <c r="BN112" s="21">
        <f t="shared" si="664"/>
        <v>0</v>
      </c>
      <c r="BO112" s="21">
        <f t="shared" si="665"/>
        <v>58100</v>
      </c>
      <c r="BP112" s="21">
        <f t="shared" si="666"/>
        <v>0</v>
      </c>
      <c r="BQ112" s="201">
        <f t="shared" si="674"/>
        <v>0</v>
      </c>
      <c r="BR112" s="21"/>
      <c r="BS112" s="21"/>
      <c r="BT112" s="21">
        <f>BR112</f>
        <v>0</v>
      </c>
      <c r="BU112" s="21"/>
      <c r="BV112" s="21"/>
      <c r="BW112" s="21"/>
      <c r="BX112" s="21">
        <f>BV112</f>
        <v>0</v>
      </c>
      <c r="BY112" s="21"/>
      <c r="BZ112" s="21">
        <f t="shared" si="789"/>
        <v>0</v>
      </c>
      <c r="CA112" s="62">
        <f t="shared" si="773"/>
        <v>0</v>
      </c>
      <c r="CB112" s="62">
        <f t="shared" si="774"/>
        <v>0</v>
      </c>
      <c r="CC112" s="62">
        <f t="shared" si="775"/>
        <v>0</v>
      </c>
      <c r="CD112" s="21"/>
      <c r="CE112" s="21"/>
      <c r="CF112" s="21">
        <f>CD112</f>
        <v>0</v>
      </c>
      <c r="CG112" s="21"/>
      <c r="CH112" s="21">
        <f t="shared" si="669"/>
        <v>0</v>
      </c>
      <c r="CI112" s="62">
        <f t="shared" si="670"/>
        <v>0</v>
      </c>
      <c r="CJ112" s="62">
        <f t="shared" si="671"/>
        <v>0</v>
      </c>
      <c r="CK112" s="62">
        <f t="shared" si="672"/>
        <v>0</v>
      </c>
      <c r="CL112" s="193">
        <f t="shared" si="823"/>
        <v>0</v>
      </c>
      <c r="CM112" s="62"/>
      <c r="CN112" s="62"/>
      <c r="CO112" s="62"/>
      <c r="CP112" s="62"/>
      <c r="CQ112" s="94">
        <f t="shared" si="710"/>
        <v>0</v>
      </c>
      <c r="CR112" s="94"/>
      <c r="CS112" s="58">
        <v>50160</v>
      </c>
      <c r="CT112" s="58"/>
      <c r="CU112" s="58">
        <f>CS112</f>
        <v>50160</v>
      </c>
      <c r="CV112" s="58"/>
      <c r="CW112" s="58"/>
      <c r="CX112" s="62"/>
      <c r="CY112" s="62">
        <f>CW112</f>
        <v>0</v>
      </c>
      <c r="CZ112" s="58"/>
      <c r="DA112" s="58">
        <f t="shared" si="807"/>
        <v>50160</v>
      </c>
      <c r="DB112" s="62">
        <f t="shared" ref="DB112" si="922">CT112+CX112</f>
        <v>0</v>
      </c>
      <c r="DC112" s="62">
        <f t="shared" ref="DC112" si="923">CU112+CY112</f>
        <v>50160</v>
      </c>
      <c r="DD112" s="62">
        <f t="shared" ref="DD112" si="924">CV112+CZ112</f>
        <v>0</v>
      </c>
      <c r="DE112" s="58"/>
      <c r="DF112" s="62"/>
      <c r="DG112" s="62">
        <f>DE112</f>
        <v>0</v>
      </c>
      <c r="DH112" s="58"/>
      <c r="DI112" s="58">
        <f t="shared" ref="DI112" si="925">DA112+DE112</f>
        <v>50160</v>
      </c>
      <c r="DJ112" s="62">
        <f t="shared" ref="DJ112" si="926">DB112+DF112</f>
        <v>0</v>
      </c>
      <c r="DK112" s="62">
        <f t="shared" ref="DK112" si="927">DC112+DG112</f>
        <v>50160</v>
      </c>
      <c r="DL112" s="62">
        <f t="shared" ref="DL112" si="928">DD112+DH112</f>
        <v>0</v>
      </c>
      <c r="DM112" s="58"/>
      <c r="DN112" s="62"/>
      <c r="DO112" s="62">
        <f>DM112</f>
        <v>0</v>
      </c>
      <c r="DP112" s="58"/>
      <c r="DQ112" s="58">
        <f t="shared" ref="DQ112" si="929">DI112+DM112</f>
        <v>50160</v>
      </c>
      <c r="DR112" s="62">
        <f t="shared" ref="DR112" si="930">DJ112+DN112</f>
        <v>0</v>
      </c>
      <c r="DS112" s="62">
        <f t="shared" ref="DS112" si="931">DK112+DO112</f>
        <v>50160</v>
      </c>
      <c r="DT112" s="62">
        <f t="shared" ref="DT112" si="932">DL112+DP112</f>
        <v>0</v>
      </c>
    </row>
    <row r="113" spans="1:124" s="23" customFormat="1" ht="32.25" customHeight="1" x14ac:dyDescent="0.25">
      <c r="A113" s="111" t="s">
        <v>60</v>
      </c>
      <c r="B113" s="44"/>
      <c r="C113" s="44"/>
      <c r="D113" s="44"/>
      <c r="E113" s="24">
        <v>851</v>
      </c>
      <c r="F113" s="19" t="s">
        <v>13</v>
      </c>
      <c r="G113" s="19" t="s">
        <v>50</v>
      </c>
      <c r="H113" s="176" t="s">
        <v>48</v>
      </c>
      <c r="I113" s="19"/>
      <c r="J113" s="22">
        <f t="shared" ref="J113:Y115" si="933">J114</f>
        <v>7783600</v>
      </c>
      <c r="K113" s="22">
        <f t="shared" si="933"/>
        <v>0</v>
      </c>
      <c r="L113" s="22">
        <f t="shared" si="933"/>
        <v>7783600</v>
      </c>
      <c r="M113" s="22">
        <f t="shared" si="933"/>
        <v>0</v>
      </c>
      <c r="N113" s="22">
        <f t="shared" si="933"/>
        <v>7722400</v>
      </c>
      <c r="O113" s="22">
        <f t="shared" si="933"/>
        <v>0</v>
      </c>
      <c r="P113" s="22">
        <f t="shared" si="933"/>
        <v>7722400</v>
      </c>
      <c r="Q113" s="22">
        <f t="shared" si="933"/>
        <v>0</v>
      </c>
      <c r="R113" s="22">
        <f t="shared" si="933"/>
        <v>7681300</v>
      </c>
      <c r="S113" s="22">
        <f t="shared" si="933"/>
        <v>0</v>
      </c>
      <c r="T113" s="22">
        <f t="shared" si="933"/>
        <v>7681300</v>
      </c>
      <c r="U113" s="22">
        <f t="shared" si="933"/>
        <v>0</v>
      </c>
      <c r="V113" s="21">
        <f t="shared" si="738"/>
        <v>333200</v>
      </c>
      <c r="W113" s="21">
        <f t="shared" si="739"/>
        <v>0</v>
      </c>
      <c r="X113" s="21">
        <f t="shared" si="740"/>
        <v>333200</v>
      </c>
      <c r="Y113" s="22">
        <f t="shared" si="933"/>
        <v>0</v>
      </c>
      <c r="Z113" s="278">
        <f t="shared" si="762"/>
        <v>104.47224310104156</v>
      </c>
      <c r="AA113" s="22">
        <f t="shared" ref="AA113:BV115" si="934">AA114</f>
        <v>0</v>
      </c>
      <c r="AB113" s="22">
        <f t="shared" si="934"/>
        <v>7450400</v>
      </c>
      <c r="AC113" s="22">
        <f t="shared" si="934"/>
        <v>0</v>
      </c>
      <c r="AD113" s="22">
        <f t="shared" si="934"/>
        <v>7450400</v>
      </c>
      <c r="AE113" s="22">
        <f t="shared" si="934"/>
        <v>0</v>
      </c>
      <c r="AF113" s="22">
        <f t="shared" si="934"/>
        <v>1123982.1000000001</v>
      </c>
      <c r="AG113" s="22">
        <f t="shared" si="934"/>
        <v>0</v>
      </c>
      <c r="AH113" s="22">
        <f t="shared" si="934"/>
        <v>1123982.1000000001</v>
      </c>
      <c r="AI113" s="22">
        <f t="shared" si="934"/>
        <v>0</v>
      </c>
      <c r="AJ113" s="21">
        <f t="shared" si="784"/>
        <v>8574382.0999999996</v>
      </c>
      <c r="AK113" s="21">
        <f t="shared" si="785"/>
        <v>0</v>
      </c>
      <c r="AL113" s="21">
        <f t="shared" si="786"/>
        <v>8574382.0999999996</v>
      </c>
      <c r="AM113" s="21">
        <f t="shared" si="787"/>
        <v>0</v>
      </c>
      <c r="AN113" s="214">
        <f t="shared" si="934"/>
        <v>0</v>
      </c>
      <c r="AO113" s="22">
        <f t="shared" si="934"/>
        <v>0</v>
      </c>
      <c r="AP113" s="22">
        <f t="shared" si="934"/>
        <v>0</v>
      </c>
      <c r="AQ113" s="22">
        <f t="shared" si="934"/>
        <v>0</v>
      </c>
      <c r="AR113" s="21">
        <f t="shared" si="659"/>
        <v>8574382.0999999996</v>
      </c>
      <c r="AS113" s="21">
        <f t="shared" si="660"/>
        <v>0</v>
      </c>
      <c r="AT113" s="21">
        <f t="shared" si="661"/>
        <v>8574382.0999999996</v>
      </c>
      <c r="AU113" s="21">
        <f t="shared" si="662"/>
        <v>0</v>
      </c>
      <c r="AV113" s="195">
        <f t="shared" si="681"/>
        <v>0</v>
      </c>
      <c r="AW113" s="22">
        <f t="shared" si="934"/>
        <v>7850100</v>
      </c>
      <c r="AX113" s="22">
        <f t="shared" si="934"/>
        <v>0</v>
      </c>
      <c r="AY113" s="22">
        <f t="shared" si="934"/>
        <v>7850100</v>
      </c>
      <c r="AZ113" s="22">
        <f t="shared" si="934"/>
        <v>0</v>
      </c>
      <c r="BA113" s="22">
        <f t="shared" si="934"/>
        <v>0</v>
      </c>
      <c r="BB113" s="22">
        <f t="shared" si="934"/>
        <v>0</v>
      </c>
      <c r="BC113" s="22">
        <f t="shared" si="934"/>
        <v>0</v>
      </c>
      <c r="BD113" s="22">
        <f t="shared" si="934"/>
        <v>0</v>
      </c>
      <c r="BE113" s="21">
        <f t="shared" si="788"/>
        <v>7850100</v>
      </c>
      <c r="BF113" s="21">
        <f t="shared" si="768"/>
        <v>0</v>
      </c>
      <c r="BG113" s="21">
        <f t="shared" si="769"/>
        <v>7850100</v>
      </c>
      <c r="BH113" s="21">
        <f t="shared" si="770"/>
        <v>0</v>
      </c>
      <c r="BI113" s="22">
        <f t="shared" si="934"/>
        <v>0</v>
      </c>
      <c r="BJ113" s="22">
        <f t="shared" si="934"/>
        <v>0</v>
      </c>
      <c r="BK113" s="22">
        <f t="shared" si="934"/>
        <v>0</v>
      </c>
      <c r="BL113" s="22">
        <f t="shared" si="934"/>
        <v>0</v>
      </c>
      <c r="BM113" s="21">
        <f t="shared" si="663"/>
        <v>7850100</v>
      </c>
      <c r="BN113" s="21">
        <f t="shared" si="664"/>
        <v>0</v>
      </c>
      <c r="BO113" s="21">
        <f t="shared" si="665"/>
        <v>7850100</v>
      </c>
      <c r="BP113" s="21">
        <f t="shared" si="666"/>
        <v>0</v>
      </c>
      <c r="BQ113" s="201">
        <f t="shared" si="674"/>
        <v>0</v>
      </c>
      <c r="BR113" s="22">
        <f t="shared" si="934"/>
        <v>7909100</v>
      </c>
      <c r="BS113" s="22">
        <f t="shared" si="934"/>
        <v>0</v>
      </c>
      <c r="BT113" s="22">
        <f t="shared" si="934"/>
        <v>7909100</v>
      </c>
      <c r="BU113" s="22">
        <f t="shared" si="934"/>
        <v>0</v>
      </c>
      <c r="BV113" s="22">
        <f t="shared" si="934"/>
        <v>0</v>
      </c>
      <c r="BW113" s="22">
        <f t="shared" ref="BV113:BY115" si="935">BW114</f>
        <v>0</v>
      </c>
      <c r="BX113" s="22">
        <f t="shared" si="935"/>
        <v>0</v>
      </c>
      <c r="BY113" s="22">
        <f t="shared" si="935"/>
        <v>0</v>
      </c>
      <c r="BZ113" s="21">
        <f t="shared" si="789"/>
        <v>7909100</v>
      </c>
      <c r="CA113" s="62">
        <f t="shared" si="773"/>
        <v>0</v>
      </c>
      <c r="CB113" s="62">
        <f t="shared" si="774"/>
        <v>7909100</v>
      </c>
      <c r="CC113" s="62">
        <f t="shared" si="775"/>
        <v>0</v>
      </c>
      <c r="CD113" s="22">
        <f t="shared" ref="CD113:CG115" si="936">CD114</f>
        <v>0</v>
      </c>
      <c r="CE113" s="22">
        <f t="shared" si="936"/>
        <v>0</v>
      </c>
      <c r="CF113" s="22">
        <f t="shared" si="936"/>
        <v>0</v>
      </c>
      <c r="CG113" s="22">
        <f t="shared" si="936"/>
        <v>0</v>
      </c>
      <c r="CH113" s="21">
        <f t="shared" si="669"/>
        <v>7909100</v>
      </c>
      <c r="CI113" s="62">
        <f t="shared" si="670"/>
        <v>0</v>
      </c>
      <c r="CJ113" s="62">
        <f t="shared" si="671"/>
        <v>7909100</v>
      </c>
      <c r="CK113" s="62">
        <f t="shared" si="672"/>
        <v>0</v>
      </c>
      <c r="CL113" s="193">
        <f t="shared" si="823"/>
        <v>0</v>
      </c>
      <c r="CM113" s="62"/>
      <c r="CN113" s="62"/>
      <c r="CO113" s="62"/>
      <c r="CP113" s="62"/>
      <c r="CQ113" s="94">
        <f t="shared" si="710"/>
        <v>0</v>
      </c>
      <c r="CR113" s="94"/>
      <c r="CS113" s="57">
        <f t="shared" ref="CS113:DT113" si="937">CS114</f>
        <v>7317800</v>
      </c>
      <c r="CT113" s="57">
        <f t="shared" si="937"/>
        <v>0</v>
      </c>
      <c r="CU113" s="57">
        <f t="shared" si="937"/>
        <v>7317800</v>
      </c>
      <c r="CV113" s="57">
        <f t="shared" si="937"/>
        <v>0</v>
      </c>
      <c r="CW113" s="57">
        <f t="shared" si="937"/>
        <v>1567973.08</v>
      </c>
      <c r="CX113" s="78">
        <f t="shared" si="937"/>
        <v>0</v>
      </c>
      <c r="CY113" s="78">
        <f t="shared" si="937"/>
        <v>1567973.08</v>
      </c>
      <c r="CZ113" s="57">
        <f t="shared" si="937"/>
        <v>0</v>
      </c>
      <c r="DA113" s="57">
        <f t="shared" si="937"/>
        <v>8885773.0800000001</v>
      </c>
      <c r="DB113" s="78">
        <f t="shared" si="937"/>
        <v>0</v>
      </c>
      <c r="DC113" s="78">
        <f t="shared" si="937"/>
        <v>8885773.0800000001</v>
      </c>
      <c r="DD113" s="78">
        <f t="shared" si="937"/>
        <v>0</v>
      </c>
      <c r="DE113" s="57">
        <f t="shared" si="937"/>
        <v>0</v>
      </c>
      <c r="DF113" s="78">
        <f t="shared" si="937"/>
        <v>0</v>
      </c>
      <c r="DG113" s="78">
        <f t="shared" si="937"/>
        <v>0</v>
      </c>
      <c r="DH113" s="57">
        <f t="shared" si="937"/>
        <v>0</v>
      </c>
      <c r="DI113" s="57">
        <f t="shared" si="937"/>
        <v>8885773.0800000001</v>
      </c>
      <c r="DJ113" s="78">
        <f t="shared" si="937"/>
        <v>0</v>
      </c>
      <c r="DK113" s="78">
        <f t="shared" si="937"/>
        <v>8885773.0800000001</v>
      </c>
      <c r="DL113" s="78">
        <f t="shared" si="937"/>
        <v>0</v>
      </c>
      <c r="DM113" s="57">
        <f t="shared" si="937"/>
        <v>0</v>
      </c>
      <c r="DN113" s="78">
        <f t="shared" si="937"/>
        <v>0</v>
      </c>
      <c r="DO113" s="78">
        <f t="shared" si="937"/>
        <v>0</v>
      </c>
      <c r="DP113" s="57">
        <f t="shared" si="937"/>
        <v>0</v>
      </c>
      <c r="DQ113" s="57">
        <f t="shared" si="937"/>
        <v>8885773.0800000001</v>
      </c>
      <c r="DR113" s="78">
        <f t="shared" si="937"/>
        <v>0</v>
      </c>
      <c r="DS113" s="78">
        <f t="shared" si="937"/>
        <v>8885773.0800000001</v>
      </c>
      <c r="DT113" s="78">
        <f t="shared" si="937"/>
        <v>0</v>
      </c>
    </row>
    <row r="114" spans="1:124" ht="32.25" customHeight="1" x14ac:dyDescent="0.25">
      <c r="A114" s="87" t="s">
        <v>301</v>
      </c>
      <c r="B114" s="156"/>
      <c r="C114" s="156"/>
      <c r="D114" s="156"/>
      <c r="E114" s="4">
        <v>851</v>
      </c>
      <c r="F114" s="4" t="s">
        <v>13</v>
      </c>
      <c r="G114" s="4" t="s">
        <v>50</v>
      </c>
      <c r="H114" s="176" t="s">
        <v>421</v>
      </c>
      <c r="I114" s="4"/>
      <c r="J114" s="21">
        <f t="shared" si="933"/>
        <v>7783600</v>
      </c>
      <c r="K114" s="21">
        <f t="shared" si="933"/>
        <v>0</v>
      </c>
      <c r="L114" s="21">
        <f t="shared" si="933"/>
        <v>7783600</v>
      </c>
      <c r="M114" s="21">
        <f t="shared" si="933"/>
        <v>0</v>
      </c>
      <c r="N114" s="21">
        <f t="shared" si="933"/>
        <v>7722400</v>
      </c>
      <c r="O114" s="21">
        <f t="shared" si="933"/>
        <v>0</v>
      </c>
      <c r="P114" s="21">
        <f t="shared" si="933"/>
        <v>7722400</v>
      </c>
      <c r="Q114" s="21">
        <f t="shared" si="933"/>
        <v>0</v>
      </c>
      <c r="R114" s="21">
        <f t="shared" si="933"/>
        <v>7681300</v>
      </c>
      <c r="S114" s="21">
        <f t="shared" si="933"/>
        <v>0</v>
      </c>
      <c r="T114" s="21">
        <f t="shared" si="933"/>
        <v>7681300</v>
      </c>
      <c r="U114" s="21">
        <f t="shared" si="933"/>
        <v>0</v>
      </c>
      <c r="V114" s="21">
        <f t="shared" si="738"/>
        <v>333200</v>
      </c>
      <c r="W114" s="21">
        <f t="shared" si="739"/>
        <v>0</v>
      </c>
      <c r="X114" s="21">
        <f t="shared" si="740"/>
        <v>333200</v>
      </c>
      <c r="Y114" s="21">
        <f t="shared" si="933"/>
        <v>0</v>
      </c>
      <c r="Z114" s="276">
        <f t="shared" si="762"/>
        <v>104.47224310104156</v>
      </c>
      <c r="AA114" s="21">
        <f t="shared" si="934"/>
        <v>0</v>
      </c>
      <c r="AB114" s="21">
        <f t="shared" si="934"/>
        <v>7450400</v>
      </c>
      <c r="AC114" s="21">
        <f t="shared" si="934"/>
        <v>0</v>
      </c>
      <c r="AD114" s="21">
        <f t="shared" si="934"/>
        <v>7450400</v>
      </c>
      <c r="AE114" s="21">
        <f t="shared" si="934"/>
        <v>0</v>
      </c>
      <c r="AF114" s="21">
        <f t="shared" si="934"/>
        <v>1123982.1000000001</v>
      </c>
      <c r="AG114" s="21">
        <f t="shared" si="934"/>
        <v>0</v>
      </c>
      <c r="AH114" s="21">
        <f t="shared" si="934"/>
        <v>1123982.1000000001</v>
      </c>
      <c r="AI114" s="21">
        <f t="shared" si="934"/>
        <v>0</v>
      </c>
      <c r="AJ114" s="21">
        <f t="shared" si="784"/>
        <v>8574382.0999999996</v>
      </c>
      <c r="AK114" s="21">
        <f t="shared" si="785"/>
        <v>0</v>
      </c>
      <c r="AL114" s="21">
        <f t="shared" si="786"/>
        <v>8574382.0999999996</v>
      </c>
      <c r="AM114" s="21">
        <f t="shared" si="787"/>
        <v>0</v>
      </c>
      <c r="AN114" s="215">
        <f t="shared" si="934"/>
        <v>0</v>
      </c>
      <c r="AO114" s="21">
        <f t="shared" si="934"/>
        <v>0</v>
      </c>
      <c r="AP114" s="21">
        <f t="shared" si="934"/>
        <v>0</v>
      </c>
      <c r="AQ114" s="21">
        <f t="shared" si="934"/>
        <v>0</v>
      </c>
      <c r="AR114" s="21">
        <f t="shared" si="659"/>
        <v>8574382.0999999996</v>
      </c>
      <c r="AS114" s="21">
        <f t="shared" si="660"/>
        <v>0</v>
      </c>
      <c r="AT114" s="21">
        <f t="shared" si="661"/>
        <v>8574382.0999999996</v>
      </c>
      <c r="AU114" s="21">
        <f t="shared" si="662"/>
        <v>0</v>
      </c>
      <c r="AV114" s="195">
        <f t="shared" si="681"/>
        <v>0</v>
      </c>
      <c r="AW114" s="21">
        <f t="shared" si="934"/>
        <v>7850100</v>
      </c>
      <c r="AX114" s="21">
        <f t="shared" si="934"/>
        <v>0</v>
      </c>
      <c r="AY114" s="21">
        <f t="shared" si="934"/>
        <v>7850100</v>
      </c>
      <c r="AZ114" s="21">
        <f t="shared" si="934"/>
        <v>0</v>
      </c>
      <c r="BA114" s="21">
        <f t="shared" si="934"/>
        <v>0</v>
      </c>
      <c r="BB114" s="21">
        <f t="shared" si="934"/>
        <v>0</v>
      </c>
      <c r="BC114" s="21">
        <f t="shared" si="934"/>
        <v>0</v>
      </c>
      <c r="BD114" s="21">
        <f t="shared" si="934"/>
        <v>0</v>
      </c>
      <c r="BE114" s="21">
        <f t="shared" si="788"/>
        <v>7850100</v>
      </c>
      <c r="BF114" s="21">
        <f t="shared" si="768"/>
        <v>0</v>
      </c>
      <c r="BG114" s="21">
        <f t="shared" si="769"/>
        <v>7850100</v>
      </c>
      <c r="BH114" s="21">
        <f t="shared" si="770"/>
        <v>0</v>
      </c>
      <c r="BI114" s="21">
        <f t="shared" si="934"/>
        <v>0</v>
      </c>
      <c r="BJ114" s="21">
        <f t="shared" si="934"/>
        <v>0</v>
      </c>
      <c r="BK114" s="21">
        <f t="shared" si="934"/>
        <v>0</v>
      </c>
      <c r="BL114" s="21">
        <f t="shared" si="934"/>
        <v>0</v>
      </c>
      <c r="BM114" s="21">
        <f t="shared" si="663"/>
        <v>7850100</v>
      </c>
      <c r="BN114" s="21">
        <f t="shared" si="664"/>
        <v>0</v>
      </c>
      <c r="BO114" s="21">
        <f t="shared" si="665"/>
        <v>7850100</v>
      </c>
      <c r="BP114" s="21">
        <f t="shared" si="666"/>
        <v>0</v>
      </c>
      <c r="BQ114" s="201">
        <f t="shared" si="674"/>
        <v>0</v>
      </c>
      <c r="BR114" s="21">
        <f t="shared" si="934"/>
        <v>7909100</v>
      </c>
      <c r="BS114" s="21">
        <f t="shared" si="934"/>
        <v>0</v>
      </c>
      <c r="BT114" s="21">
        <f t="shared" si="934"/>
        <v>7909100</v>
      </c>
      <c r="BU114" s="21">
        <f t="shared" si="934"/>
        <v>0</v>
      </c>
      <c r="BV114" s="21">
        <f t="shared" si="935"/>
        <v>0</v>
      </c>
      <c r="BW114" s="21">
        <f t="shared" si="935"/>
        <v>0</v>
      </c>
      <c r="BX114" s="21">
        <f t="shared" si="935"/>
        <v>0</v>
      </c>
      <c r="BY114" s="21">
        <f t="shared" si="935"/>
        <v>0</v>
      </c>
      <c r="BZ114" s="21">
        <f t="shared" si="789"/>
        <v>7909100</v>
      </c>
      <c r="CA114" s="62">
        <f t="shared" si="773"/>
        <v>0</v>
      </c>
      <c r="CB114" s="62">
        <f t="shared" si="774"/>
        <v>7909100</v>
      </c>
      <c r="CC114" s="62">
        <f t="shared" si="775"/>
        <v>0</v>
      </c>
      <c r="CD114" s="21">
        <f t="shared" si="936"/>
        <v>0</v>
      </c>
      <c r="CE114" s="21">
        <f t="shared" si="936"/>
        <v>0</v>
      </c>
      <c r="CF114" s="21">
        <f t="shared" si="936"/>
        <v>0</v>
      </c>
      <c r="CG114" s="21">
        <f t="shared" si="936"/>
        <v>0</v>
      </c>
      <c r="CH114" s="21">
        <f t="shared" si="669"/>
        <v>7909100</v>
      </c>
      <c r="CI114" s="62">
        <f t="shared" si="670"/>
        <v>0</v>
      </c>
      <c r="CJ114" s="62">
        <f t="shared" si="671"/>
        <v>7909100</v>
      </c>
      <c r="CK114" s="62">
        <f t="shared" si="672"/>
        <v>0</v>
      </c>
      <c r="CL114" s="193">
        <f t="shared" si="823"/>
        <v>0</v>
      </c>
      <c r="CM114" s="62"/>
      <c r="CN114" s="62"/>
      <c r="CO114" s="62"/>
      <c r="CP114" s="62"/>
      <c r="CQ114" s="94">
        <f t="shared" si="710"/>
        <v>0</v>
      </c>
      <c r="CR114" s="94"/>
      <c r="CS114" s="58">
        <f t="shared" ref="CS114:DT115" si="938">CS115</f>
        <v>7317800</v>
      </c>
      <c r="CT114" s="58">
        <f t="shared" si="938"/>
        <v>0</v>
      </c>
      <c r="CU114" s="58">
        <f t="shared" si="938"/>
        <v>7317800</v>
      </c>
      <c r="CV114" s="58">
        <f t="shared" si="938"/>
        <v>0</v>
      </c>
      <c r="CW114" s="58">
        <f t="shared" si="938"/>
        <v>1567973.08</v>
      </c>
      <c r="CX114" s="62">
        <f t="shared" si="938"/>
        <v>0</v>
      </c>
      <c r="CY114" s="62">
        <f t="shared" si="938"/>
        <v>1567973.08</v>
      </c>
      <c r="CZ114" s="58">
        <f t="shared" si="938"/>
        <v>0</v>
      </c>
      <c r="DA114" s="58">
        <f t="shared" si="938"/>
        <v>8885773.0800000001</v>
      </c>
      <c r="DB114" s="62">
        <f t="shared" si="938"/>
        <v>0</v>
      </c>
      <c r="DC114" s="62">
        <f t="shared" si="938"/>
        <v>8885773.0800000001</v>
      </c>
      <c r="DD114" s="62">
        <f t="shared" si="938"/>
        <v>0</v>
      </c>
      <c r="DE114" s="58">
        <f t="shared" si="938"/>
        <v>0</v>
      </c>
      <c r="DF114" s="62">
        <f t="shared" si="938"/>
        <v>0</v>
      </c>
      <c r="DG114" s="62">
        <f t="shared" si="938"/>
        <v>0</v>
      </c>
      <c r="DH114" s="58">
        <f t="shared" si="938"/>
        <v>0</v>
      </c>
      <c r="DI114" s="58">
        <f t="shared" si="938"/>
        <v>8885773.0800000001</v>
      </c>
      <c r="DJ114" s="62">
        <f t="shared" si="938"/>
        <v>0</v>
      </c>
      <c r="DK114" s="62">
        <f t="shared" si="938"/>
        <v>8885773.0800000001</v>
      </c>
      <c r="DL114" s="62">
        <f t="shared" si="938"/>
        <v>0</v>
      </c>
      <c r="DM114" s="58">
        <f t="shared" si="938"/>
        <v>0</v>
      </c>
      <c r="DN114" s="62">
        <f t="shared" si="938"/>
        <v>0</v>
      </c>
      <c r="DO114" s="62">
        <f t="shared" si="938"/>
        <v>0</v>
      </c>
      <c r="DP114" s="58">
        <f t="shared" si="938"/>
        <v>0</v>
      </c>
      <c r="DQ114" s="58">
        <f t="shared" si="938"/>
        <v>8885773.0800000001</v>
      </c>
      <c r="DR114" s="62">
        <f t="shared" si="938"/>
        <v>0</v>
      </c>
      <c r="DS114" s="62">
        <f t="shared" si="938"/>
        <v>8885773.0800000001</v>
      </c>
      <c r="DT114" s="62">
        <f t="shared" si="938"/>
        <v>0</v>
      </c>
    </row>
    <row r="115" spans="1:124" ht="32.25" customHeight="1" x14ac:dyDescent="0.25">
      <c r="A115" s="87" t="s">
        <v>34</v>
      </c>
      <c r="B115" s="156"/>
      <c r="C115" s="156"/>
      <c r="D115" s="156"/>
      <c r="E115" s="4">
        <v>851</v>
      </c>
      <c r="F115" s="4" t="s">
        <v>13</v>
      </c>
      <c r="G115" s="4" t="s">
        <v>50</v>
      </c>
      <c r="H115" s="176" t="s">
        <v>421</v>
      </c>
      <c r="I115" s="3" t="s">
        <v>35</v>
      </c>
      <c r="J115" s="21">
        <f t="shared" si="933"/>
        <v>7783600</v>
      </c>
      <c r="K115" s="21">
        <f t="shared" si="933"/>
        <v>0</v>
      </c>
      <c r="L115" s="21">
        <f t="shared" si="933"/>
        <v>7783600</v>
      </c>
      <c r="M115" s="21">
        <f t="shared" si="933"/>
        <v>0</v>
      </c>
      <c r="N115" s="21">
        <f t="shared" si="933"/>
        <v>7722400</v>
      </c>
      <c r="O115" s="21">
        <f t="shared" si="933"/>
        <v>0</v>
      </c>
      <c r="P115" s="21">
        <f t="shared" si="933"/>
        <v>7722400</v>
      </c>
      <c r="Q115" s="21">
        <f t="shared" si="933"/>
        <v>0</v>
      </c>
      <c r="R115" s="21">
        <f t="shared" si="933"/>
        <v>7681300</v>
      </c>
      <c r="S115" s="21">
        <f t="shared" si="933"/>
        <v>0</v>
      </c>
      <c r="T115" s="21">
        <f t="shared" si="933"/>
        <v>7681300</v>
      </c>
      <c r="U115" s="21">
        <f t="shared" si="933"/>
        <v>0</v>
      </c>
      <c r="V115" s="21">
        <f t="shared" si="738"/>
        <v>333200</v>
      </c>
      <c r="W115" s="21">
        <f t="shared" si="739"/>
        <v>0</v>
      </c>
      <c r="X115" s="21">
        <f t="shared" si="740"/>
        <v>333200</v>
      </c>
      <c r="Y115" s="21">
        <f t="shared" si="933"/>
        <v>0</v>
      </c>
      <c r="Z115" s="276">
        <f t="shared" si="762"/>
        <v>104.47224310104156</v>
      </c>
      <c r="AA115" s="21">
        <f t="shared" si="934"/>
        <v>0</v>
      </c>
      <c r="AB115" s="21">
        <f t="shared" si="934"/>
        <v>7450400</v>
      </c>
      <c r="AC115" s="21">
        <f t="shared" si="934"/>
        <v>0</v>
      </c>
      <c r="AD115" s="21">
        <f t="shared" si="934"/>
        <v>7450400</v>
      </c>
      <c r="AE115" s="21">
        <f t="shared" si="934"/>
        <v>0</v>
      </c>
      <c r="AF115" s="21">
        <f t="shared" si="934"/>
        <v>1123982.1000000001</v>
      </c>
      <c r="AG115" s="21">
        <f t="shared" si="934"/>
        <v>0</v>
      </c>
      <c r="AH115" s="21">
        <f t="shared" si="934"/>
        <v>1123982.1000000001</v>
      </c>
      <c r="AI115" s="21">
        <f t="shared" si="934"/>
        <v>0</v>
      </c>
      <c r="AJ115" s="21">
        <f t="shared" si="784"/>
        <v>8574382.0999999996</v>
      </c>
      <c r="AK115" s="21">
        <f t="shared" si="785"/>
        <v>0</v>
      </c>
      <c r="AL115" s="21">
        <f t="shared" si="786"/>
        <v>8574382.0999999996</v>
      </c>
      <c r="AM115" s="21">
        <f t="shared" si="787"/>
        <v>0</v>
      </c>
      <c r="AN115" s="215">
        <f t="shared" si="934"/>
        <v>0</v>
      </c>
      <c r="AO115" s="21">
        <f t="shared" si="934"/>
        <v>0</v>
      </c>
      <c r="AP115" s="21">
        <f t="shared" si="934"/>
        <v>0</v>
      </c>
      <c r="AQ115" s="21">
        <f t="shared" si="934"/>
        <v>0</v>
      </c>
      <c r="AR115" s="21">
        <f t="shared" si="659"/>
        <v>8574382.0999999996</v>
      </c>
      <c r="AS115" s="21">
        <f t="shared" si="660"/>
        <v>0</v>
      </c>
      <c r="AT115" s="21">
        <f t="shared" si="661"/>
        <v>8574382.0999999996</v>
      </c>
      <c r="AU115" s="21">
        <f t="shared" si="662"/>
        <v>0</v>
      </c>
      <c r="AV115" s="195">
        <f t="shared" si="681"/>
        <v>0</v>
      </c>
      <c r="AW115" s="21">
        <f t="shared" si="934"/>
        <v>7850100</v>
      </c>
      <c r="AX115" s="21">
        <f t="shared" si="934"/>
        <v>0</v>
      </c>
      <c r="AY115" s="21">
        <f t="shared" si="934"/>
        <v>7850100</v>
      </c>
      <c r="AZ115" s="21">
        <f t="shared" si="934"/>
        <v>0</v>
      </c>
      <c r="BA115" s="21">
        <f t="shared" si="934"/>
        <v>0</v>
      </c>
      <c r="BB115" s="21">
        <f t="shared" si="934"/>
        <v>0</v>
      </c>
      <c r="BC115" s="21">
        <f t="shared" si="934"/>
        <v>0</v>
      </c>
      <c r="BD115" s="21">
        <f t="shared" si="934"/>
        <v>0</v>
      </c>
      <c r="BE115" s="21">
        <f t="shared" si="788"/>
        <v>7850100</v>
      </c>
      <c r="BF115" s="21">
        <f t="shared" si="768"/>
        <v>0</v>
      </c>
      <c r="BG115" s="21">
        <f t="shared" si="769"/>
        <v>7850100</v>
      </c>
      <c r="BH115" s="21">
        <f t="shared" si="770"/>
        <v>0</v>
      </c>
      <c r="BI115" s="21">
        <f t="shared" si="934"/>
        <v>0</v>
      </c>
      <c r="BJ115" s="21">
        <f t="shared" si="934"/>
        <v>0</v>
      </c>
      <c r="BK115" s="21">
        <f t="shared" si="934"/>
        <v>0</v>
      </c>
      <c r="BL115" s="21">
        <f t="shared" si="934"/>
        <v>0</v>
      </c>
      <c r="BM115" s="21">
        <f t="shared" si="663"/>
        <v>7850100</v>
      </c>
      <c r="BN115" s="21">
        <f t="shared" si="664"/>
        <v>0</v>
      </c>
      <c r="BO115" s="21">
        <f t="shared" si="665"/>
        <v>7850100</v>
      </c>
      <c r="BP115" s="21">
        <f t="shared" si="666"/>
        <v>0</v>
      </c>
      <c r="BQ115" s="201">
        <f t="shared" si="674"/>
        <v>0</v>
      </c>
      <c r="BR115" s="21">
        <f t="shared" si="934"/>
        <v>7909100</v>
      </c>
      <c r="BS115" s="21">
        <f t="shared" si="934"/>
        <v>0</v>
      </c>
      <c r="BT115" s="21">
        <f t="shared" si="934"/>
        <v>7909100</v>
      </c>
      <c r="BU115" s="21">
        <f t="shared" si="934"/>
        <v>0</v>
      </c>
      <c r="BV115" s="21">
        <f t="shared" si="935"/>
        <v>0</v>
      </c>
      <c r="BW115" s="21">
        <f t="shared" si="935"/>
        <v>0</v>
      </c>
      <c r="BX115" s="21">
        <f t="shared" si="935"/>
        <v>0</v>
      </c>
      <c r="BY115" s="21">
        <f t="shared" si="935"/>
        <v>0</v>
      </c>
      <c r="BZ115" s="21">
        <f t="shared" si="789"/>
        <v>7909100</v>
      </c>
      <c r="CA115" s="62">
        <f t="shared" si="773"/>
        <v>0</v>
      </c>
      <c r="CB115" s="62">
        <f t="shared" si="774"/>
        <v>7909100</v>
      </c>
      <c r="CC115" s="62">
        <f t="shared" si="775"/>
        <v>0</v>
      </c>
      <c r="CD115" s="21">
        <f t="shared" si="936"/>
        <v>0</v>
      </c>
      <c r="CE115" s="21">
        <f t="shared" si="936"/>
        <v>0</v>
      </c>
      <c r="CF115" s="21">
        <f t="shared" si="936"/>
        <v>0</v>
      </c>
      <c r="CG115" s="21">
        <f t="shared" si="936"/>
        <v>0</v>
      </c>
      <c r="CH115" s="21">
        <f t="shared" si="669"/>
        <v>7909100</v>
      </c>
      <c r="CI115" s="62">
        <f t="shared" si="670"/>
        <v>0</v>
      </c>
      <c r="CJ115" s="62">
        <f t="shared" si="671"/>
        <v>7909100</v>
      </c>
      <c r="CK115" s="62">
        <f t="shared" si="672"/>
        <v>0</v>
      </c>
      <c r="CL115" s="193">
        <f t="shared" si="823"/>
        <v>0</v>
      </c>
      <c r="CM115" s="62"/>
      <c r="CN115" s="62"/>
      <c r="CO115" s="62"/>
      <c r="CP115" s="62"/>
      <c r="CQ115" s="94">
        <f t="shared" si="710"/>
        <v>0</v>
      </c>
      <c r="CR115" s="94"/>
      <c r="CS115" s="58">
        <f t="shared" si="938"/>
        <v>7317800</v>
      </c>
      <c r="CT115" s="58">
        <f t="shared" si="938"/>
        <v>0</v>
      </c>
      <c r="CU115" s="58">
        <f t="shared" si="938"/>
        <v>7317800</v>
      </c>
      <c r="CV115" s="58">
        <f t="shared" si="938"/>
        <v>0</v>
      </c>
      <c r="CW115" s="58">
        <f t="shared" si="938"/>
        <v>1567973.08</v>
      </c>
      <c r="CX115" s="62">
        <f t="shared" si="938"/>
        <v>0</v>
      </c>
      <c r="CY115" s="62">
        <f t="shared" si="938"/>
        <v>1567973.08</v>
      </c>
      <c r="CZ115" s="58">
        <f t="shared" si="938"/>
        <v>0</v>
      </c>
      <c r="DA115" s="58">
        <f t="shared" si="938"/>
        <v>8885773.0800000001</v>
      </c>
      <c r="DB115" s="62">
        <f t="shared" si="938"/>
        <v>0</v>
      </c>
      <c r="DC115" s="62">
        <f t="shared" si="938"/>
        <v>8885773.0800000001</v>
      </c>
      <c r="DD115" s="62">
        <f t="shared" si="938"/>
        <v>0</v>
      </c>
      <c r="DE115" s="58">
        <f t="shared" si="938"/>
        <v>0</v>
      </c>
      <c r="DF115" s="62">
        <f t="shared" si="938"/>
        <v>0</v>
      </c>
      <c r="DG115" s="62">
        <f t="shared" si="938"/>
        <v>0</v>
      </c>
      <c r="DH115" s="58">
        <f t="shared" si="938"/>
        <v>0</v>
      </c>
      <c r="DI115" s="58">
        <f t="shared" si="938"/>
        <v>8885773.0800000001</v>
      </c>
      <c r="DJ115" s="62">
        <f t="shared" si="938"/>
        <v>0</v>
      </c>
      <c r="DK115" s="62">
        <f t="shared" si="938"/>
        <v>8885773.0800000001</v>
      </c>
      <c r="DL115" s="62">
        <f t="shared" si="938"/>
        <v>0</v>
      </c>
      <c r="DM115" s="58">
        <f t="shared" si="938"/>
        <v>0</v>
      </c>
      <c r="DN115" s="62">
        <f t="shared" si="938"/>
        <v>0</v>
      </c>
      <c r="DO115" s="62">
        <f t="shared" si="938"/>
        <v>0</v>
      </c>
      <c r="DP115" s="58">
        <f t="shared" si="938"/>
        <v>0</v>
      </c>
      <c r="DQ115" s="58">
        <f t="shared" si="938"/>
        <v>8885773.0800000001</v>
      </c>
      <c r="DR115" s="62">
        <f t="shared" si="938"/>
        <v>0</v>
      </c>
      <c r="DS115" s="62">
        <f t="shared" si="938"/>
        <v>8885773.0800000001</v>
      </c>
      <c r="DT115" s="62">
        <f t="shared" si="938"/>
        <v>0</v>
      </c>
    </row>
    <row r="116" spans="1:124" ht="32.25" customHeight="1" x14ac:dyDescent="0.25">
      <c r="A116" s="87" t="s">
        <v>61</v>
      </c>
      <c r="B116" s="156"/>
      <c r="C116" s="156"/>
      <c r="D116" s="156"/>
      <c r="E116" s="4">
        <v>851</v>
      </c>
      <c r="F116" s="4" t="s">
        <v>13</v>
      </c>
      <c r="G116" s="4" t="s">
        <v>50</v>
      </c>
      <c r="H116" s="176" t="s">
        <v>421</v>
      </c>
      <c r="I116" s="3" t="s">
        <v>62</v>
      </c>
      <c r="J116" s="159">
        <v>7783600</v>
      </c>
      <c r="K116" s="159"/>
      <c r="L116" s="21">
        <f>J116</f>
        <v>7783600</v>
      </c>
      <c r="M116" s="159"/>
      <c r="N116" s="159">
        <v>7722400</v>
      </c>
      <c r="O116" s="159"/>
      <c r="P116" s="21">
        <f>N116</f>
        <v>7722400</v>
      </c>
      <c r="Q116" s="159"/>
      <c r="R116" s="159">
        <v>7681300</v>
      </c>
      <c r="S116" s="159"/>
      <c r="T116" s="21">
        <f>R116</f>
        <v>7681300</v>
      </c>
      <c r="U116" s="159"/>
      <c r="V116" s="21">
        <f t="shared" si="738"/>
        <v>333200</v>
      </c>
      <c r="W116" s="21">
        <f t="shared" si="739"/>
        <v>0</v>
      </c>
      <c r="X116" s="21">
        <f t="shared" si="740"/>
        <v>333200</v>
      </c>
      <c r="Y116" s="159"/>
      <c r="Z116" s="276">
        <f t="shared" si="762"/>
        <v>104.47224310104156</v>
      </c>
      <c r="AA116" s="159"/>
      <c r="AB116" s="159">
        <v>7450400</v>
      </c>
      <c r="AC116" s="159"/>
      <c r="AD116" s="21">
        <f>AB116</f>
        <v>7450400</v>
      </c>
      <c r="AE116" s="159"/>
      <c r="AF116" s="159">
        <v>1123982.1000000001</v>
      </c>
      <c r="AG116" s="159"/>
      <c r="AH116" s="21">
        <f>AF116</f>
        <v>1123982.1000000001</v>
      </c>
      <c r="AI116" s="159"/>
      <c r="AJ116" s="21">
        <f t="shared" si="784"/>
        <v>8574382.0999999996</v>
      </c>
      <c r="AK116" s="21">
        <f t="shared" si="785"/>
        <v>0</v>
      </c>
      <c r="AL116" s="21">
        <f t="shared" si="786"/>
        <v>8574382.0999999996</v>
      </c>
      <c r="AM116" s="21">
        <f t="shared" si="787"/>
        <v>0</v>
      </c>
      <c r="AN116" s="217"/>
      <c r="AO116" s="159"/>
      <c r="AP116" s="21">
        <f>AN116</f>
        <v>0</v>
      </c>
      <c r="AQ116" s="159"/>
      <c r="AR116" s="21">
        <f t="shared" si="659"/>
        <v>8574382.0999999996</v>
      </c>
      <c r="AS116" s="21">
        <f t="shared" si="660"/>
        <v>0</v>
      </c>
      <c r="AT116" s="21">
        <f t="shared" si="661"/>
        <v>8574382.0999999996</v>
      </c>
      <c r="AU116" s="21">
        <f t="shared" si="662"/>
        <v>0</v>
      </c>
      <c r="AV116" s="195">
        <f t="shared" si="681"/>
        <v>0</v>
      </c>
      <c r="AW116" s="159">
        <v>7850100</v>
      </c>
      <c r="AX116" s="159"/>
      <c r="AY116" s="21">
        <f>AW116</f>
        <v>7850100</v>
      </c>
      <c r="AZ116" s="159"/>
      <c r="BA116" s="159"/>
      <c r="BB116" s="159"/>
      <c r="BC116" s="21">
        <f>BA116</f>
        <v>0</v>
      </c>
      <c r="BD116" s="159"/>
      <c r="BE116" s="21">
        <f t="shared" si="788"/>
        <v>7850100</v>
      </c>
      <c r="BF116" s="21">
        <f t="shared" si="768"/>
        <v>0</v>
      </c>
      <c r="BG116" s="21">
        <f t="shared" si="769"/>
        <v>7850100</v>
      </c>
      <c r="BH116" s="21">
        <f t="shared" si="770"/>
        <v>0</v>
      </c>
      <c r="BI116" s="159"/>
      <c r="BJ116" s="159"/>
      <c r="BK116" s="21">
        <f>BI116</f>
        <v>0</v>
      </c>
      <c r="BL116" s="159"/>
      <c r="BM116" s="21">
        <f t="shared" si="663"/>
        <v>7850100</v>
      </c>
      <c r="BN116" s="21">
        <f t="shared" si="664"/>
        <v>0</v>
      </c>
      <c r="BO116" s="21">
        <f t="shared" si="665"/>
        <v>7850100</v>
      </c>
      <c r="BP116" s="21">
        <f t="shared" si="666"/>
        <v>0</v>
      </c>
      <c r="BQ116" s="201">
        <f t="shared" si="674"/>
        <v>0</v>
      </c>
      <c r="BR116" s="159">
        <v>7909100</v>
      </c>
      <c r="BS116" s="159"/>
      <c r="BT116" s="21">
        <f>BR116</f>
        <v>7909100</v>
      </c>
      <c r="BU116" s="159"/>
      <c r="BV116" s="159"/>
      <c r="BW116" s="159"/>
      <c r="BX116" s="21">
        <f>BV116</f>
        <v>0</v>
      </c>
      <c r="BY116" s="159"/>
      <c r="BZ116" s="21">
        <f t="shared" si="789"/>
        <v>7909100</v>
      </c>
      <c r="CA116" s="62">
        <f t="shared" si="773"/>
        <v>0</v>
      </c>
      <c r="CB116" s="62">
        <f t="shared" si="774"/>
        <v>7909100</v>
      </c>
      <c r="CC116" s="62">
        <f t="shared" si="775"/>
        <v>0</v>
      </c>
      <c r="CD116" s="159"/>
      <c r="CE116" s="159"/>
      <c r="CF116" s="21">
        <f>CD116</f>
        <v>0</v>
      </c>
      <c r="CG116" s="159"/>
      <c r="CH116" s="21">
        <f t="shared" si="669"/>
        <v>7909100</v>
      </c>
      <c r="CI116" s="62">
        <f t="shared" si="670"/>
        <v>0</v>
      </c>
      <c r="CJ116" s="62">
        <f t="shared" si="671"/>
        <v>7909100</v>
      </c>
      <c r="CK116" s="62">
        <f t="shared" si="672"/>
        <v>0</v>
      </c>
      <c r="CL116" s="193">
        <f t="shared" si="823"/>
        <v>0</v>
      </c>
      <c r="CM116" s="62"/>
      <c r="CN116" s="62"/>
      <c r="CO116" s="62"/>
      <c r="CP116" s="62"/>
      <c r="CQ116" s="94">
        <f t="shared" si="710"/>
        <v>0</v>
      </c>
      <c r="CR116" s="136"/>
      <c r="CS116" s="105">
        <v>7317800</v>
      </c>
      <c r="CT116" s="105"/>
      <c r="CU116" s="58">
        <f>CS116</f>
        <v>7317800</v>
      </c>
      <c r="CV116" s="105"/>
      <c r="CW116" s="105">
        <v>1567973.08</v>
      </c>
      <c r="CX116" s="83"/>
      <c r="CY116" s="62">
        <f>CW116</f>
        <v>1567973.08</v>
      </c>
      <c r="CZ116" s="105"/>
      <c r="DA116" s="58">
        <f t="shared" si="807"/>
        <v>8885773.0800000001</v>
      </c>
      <c r="DB116" s="62">
        <f t="shared" ref="DB116" si="939">CT116+CX116</f>
        <v>0</v>
      </c>
      <c r="DC116" s="62">
        <f t="shared" ref="DC116" si="940">CU116+CY116</f>
        <v>8885773.0800000001</v>
      </c>
      <c r="DD116" s="62">
        <f t="shared" ref="DD116" si="941">CV116+CZ116</f>
        <v>0</v>
      </c>
      <c r="DE116" s="105"/>
      <c r="DF116" s="83"/>
      <c r="DG116" s="62">
        <f>DE116</f>
        <v>0</v>
      </c>
      <c r="DH116" s="105"/>
      <c r="DI116" s="58">
        <f t="shared" ref="DI116" si="942">DA116+DE116</f>
        <v>8885773.0800000001</v>
      </c>
      <c r="DJ116" s="62">
        <f t="shared" ref="DJ116" si="943">DB116+DF116</f>
        <v>0</v>
      </c>
      <c r="DK116" s="62">
        <f t="shared" ref="DK116" si="944">DC116+DG116</f>
        <v>8885773.0800000001</v>
      </c>
      <c r="DL116" s="62">
        <f t="shared" ref="DL116" si="945">DD116+DH116</f>
        <v>0</v>
      </c>
      <c r="DM116" s="105"/>
      <c r="DN116" s="83"/>
      <c r="DO116" s="62">
        <f>DM116</f>
        <v>0</v>
      </c>
      <c r="DP116" s="105"/>
      <c r="DQ116" s="58">
        <f t="shared" ref="DQ116" si="946">DI116+DM116</f>
        <v>8885773.0800000001</v>
      </c>
      <c r="DR116" s="62">
        <f t="shared" ref="DR116" si="947">DJ116+DN116</f>
        <v>0</v>
      </c>
      <c r="DS116" s="62">
        <f t="shared" ref="DS116" si="948">DK116+DO116</f>
        <v>8885773.0800000001</v>
      </c>
      <c r="DT116" s="62">
        <f t="shared" ref="DT116" si="949">DL116+DP116</f>
        <v>0</v>
      </c>
    </row>
    <row r="117" spans="1:124" s="23" customFormat="1" ht="32.25" customHeight="1" x14ac:dyDescent="0.25">
      <c r="A117" s="111" t="s">
        <v>63</v>
      </c>
      <c r="B117" s="44"/>
      <c r="C117" s="44"/>
      <c r="D117" s="44"/>
      <c r="E117" s="4">
        <v>851</v>
      </c>
      <c r="F117" s="19" t="s">
        <v>13</v>
      </c>
      <c r="G117" s="19" t="s">
        <v>64</v>
      </c>
      <c r="H117" s="176" t="s">
        <v>48</v>
      </c>
      <c r="I117" s="19"/>
      <c r="J117" s="22">
        <f>J118+J121</f>
        <v>0</v>
      </c>
      <c r="K117" s="22">
        <f t="shared" ref="K117:BV117" si="950">K118+K121</f>
        <v>0</v>
      </c>
      <c r="L117" s="22">
        <f t="shared" si="950"/>
        <v>0</v>
      </c>
      <c r="M117" s="22">
        <f t="shared" si="950"/>
        <v>0</v>
      </c>
      <c r="N117" s="22">
        <f t="shared" si="950"/>
        <v>0</v>
      </c>
      <c r="O117" s="22">
        <f t="shared" si="950"/>
        <v>0</v>
      </c>
      <c r="P117" s="22">
        <f t="shared" si="950"/>
        <v>0</v>
      </c>
      <c r="Q117" s="22">
        <f t="shared" si="950"/>
        <v>0</v>
      </c>
      <c r="R117" s="22">
        <f t="shared" si="950"/>
        <v>0</v>
      </c>
      <c r="S117" s="22">
        <f t="shared" si="950"/>
        <v>0</v>
      </c>
      <c r="T117" s="22">
        <f t="shared" si="950"/>
        <v>0</v>
      </c>
      <c r="U117" s="22">
        <f t="shared" si="950"/>
        <v>0</v>
      </c>
      <c r="V117" s="22">
        <f t="shared" si="950"/>
        <v>0</v>
      </c>
      <c r="W117" s="22">
        <f t="shared" si="950"/>
        <v>0</v>
      </c>
      <c r="X117" s="22">
        <f t="shared" si="950"/>
        <v>0</v>
      </c>
      <c r="Y117" s="22">
        <f t="shared" si="950"/>
        <v>0</v>
      </c>
      <c r="Z117" s="22" t="e">
        <f t="shared" si="950"/>
        <v>#DIV/0!</v>
      </c>
      <c r="AA117" s="22">
        <f t="shared" si="950"/>
        <v>0</v>
      </c>
      <c r="AB117" s="22">
        <f t="shared" si="950"/>
        <v>0</v>
      </c>
      <c r="AC117" s="22">
        <f t="shared" si="950"/>
        <v>0</v>
      </c>
      <c r="AD117" s="22">
        <f t="shared" si="950"/>
        <v>0</v>
      </c>
      <c r="AE117" s="22">
        <f t="shared" si="950"/>
        <v>0</v>
      </c>
      <c r="AF117" s="22">
        <f t="shared" si="950"/>
        <v>915000</v>
      </c>
      <c r="AG117" s="22">
        <f t="shared" si="950"/>
        <v>0</v>
      </c>
      <c r="AH117" s="22">
        <f t="shared" si="950"/>
        <v>915000</v>
      </c>
      <c r="AI117" s="22">
        <f t="shared" si="950"/>
        <v>0</v>
      </c>
      <c r="AJ117" s="22">
        <f t="shared" si="950"/>
        <v>915000</v>
      </c>
      <c r="AK117" s="22">
        <f t="shared" si="950"/>
        <v>0</v>
      </c>
      <c r="AL117" s="22">
        <f t="shared" si="950"/>
        <v>915000</v>
      </c>
      <c r="AM117" s="22">
        <f t="shared" si="950"/>
        <v>0</v>
      </c>
      <c r="AN117" s="22">
        <f t="shared" si="950"/>
        <v>0</v>
      </c>
      <c r="AO117" s="22">
        <f t="shared" si="950"/>
        <v>0</v>
      </c>
      <c r="AP117" s="22">
        <f t="shared" si="950"/>
        <v>0</v>
      </c>
      <c r="AQ117" s="22">
        <f t="shared" si="950"/>
        <v>0</v>
      </c>
      <c r="AR117" s="22">
        <f t="shared" si="950"/>
        <v>915000</v>
      </c>
      <c r="AS117" s="22">
        <f t="shared" si="950"/>
        <v>0</v>
      </c>
      <c r="AT117" s="22">
        <f t="shared" si="950"/>
        <v>915000</v>
      </c>
      <c r="AU117" s="22">
        <f t="shared" si="950"/>
        <v>0</v>
      </c>
      <c r="AV117" s="22">
        <f t="shared" si="950"/>
        <v>0</v>
      </c>
      <c r="AW117" s="22">
        <f t="shared" si="950"/>
        <v>0</v>
      </c>
      <c r="AX117" s="22">
        <f t="shared" si="950"/>
        <v>0</v>
      </c>
      <c r="AY117" s="22">
        <f t="shared" si="950"/>
        <v>0</v>
      </c>
      <c r="AZ117" s="22">
        <f t="shared" si="950"/>
        <v>0</v>
      </c>
      <c r="BA117" s="22">
        <f t="shared" si="950"/>
        <v>0</v>
      </c>
      <c r="BB117" s="22">
        <f t="shared" si="950"/>
        <v>0</v>
      </c>
      <c r="BC117" s="22">
        <f t="shared" si="950"/>
        <v>0</v>
      </c>
      <c r="BD117" s="22">
        <f t="shared" si="950"/>
        <v>0</v>
      </c>
      <c r="BE117" s="22">
        <f t="shared" si="950"/>
        <v>0</v>
      </c>
      <c r="BF117" s="22">
        <f t="shared" si="950"/>
        <v>0</v>
      </c>
      <c r="BG117" s="22">
        <f t="shared" si="950"/>
        <v>0</v>
      </c>
      <c r="BH117" s="22">
        <f t="shared" si="950"/>
        <v>0</v>
      </c>
      <c r="BI117" s="22">
        <f t="shared" si="950"/>
        <v>0</v>
      </c>
      <c r="BJ117" s="22">
        <f t="shared" si="950"/>
        <v>0</v>
      </c>
      <c r="BK117" s="22">
        <f t="shared" si="950"/>
        <v>0</v>
      </c>
      <c r="BL117" s="22">
        <f t="shared" si="950"/>
        <v>0</v>
      </c>
      <c r="BM117" s="22">
        <f t="shared" si="950"/>
        <v>0</v>
      </c>
      <c r="BN117" s="22">
        <f t="shared" si="950"/>
        <v>0</v>
      </c>
      <c r="BO117" s="22">
        <f t="shared" si="950"/>
        <v>0</v>
      </c>
      <c r="BP117" s="22">
        <f t="shared" si="950"/>
        <v>0</v>
      </c>
      <c r="BQ117" s="22">
        <f t="shared" si="950"/>
        <v>0</v>
      </c>
      <c r="BR117" s="22">
        <f t="shared" si="950"/>
        <v>0</v>
      </c>
      <c r="BS117" s="22">
        <f t="shared" si="950"/>
        <v>0</v>
      </c>
      <c r="BT117" s="22">
        <f t="shared" si="950"/>
        <v>0</v>
      </c>
      <c r="BU117" s="22">
        <f t="shared" si="950"/>
        <v>0</v>
      </c>
      <c r="BV117" s="22">
        <f t="shared" si="950"/>
        <v>0</v>
      </c>
      <c r="BW117" s="22">
        <f t="shared" ref="BW117:CR117" si="951">BW118+BW121</f>
        <v>0</v>
      </c>
      <c r="BX117" s="22">
        <f t="shared" si="951"/>
        <v>0</v>
      </c>
      <c r="BY117" s="22">
        <f t="shared" si="951"/>
        <v>0</v>
      </c>
      <c r="BZ117" s="22">
        <f t="shared" si="951"/>
        <v>0</v>
      </c>
      <c r="CA117" s="22">
        <f t="shared" si="951"/>
        <v>0</v>
      </c>
      <c r="CB117" s="22">
        <f t="shared" si="951"/>
        <v>0</v>
      </c>
      <c r="CC117" s="22">
        <f t="shared" si="951"/>
        <v>0</v>
      </c>
      <c r="CD117" s="22">
        <f t="shared" si="951"/>
        <v>0</v>
      </c>
      <c r="CE117" s="22">
        <f t="shared" si="951"/>
        <v>0</v>
      </c>
      <c r="CF117" s="22">
        <f t="shared" si="951"/>
        <v>0</v>
      </c>
      <c r="CG117" s="22">
        <f t="shared" si="951"/>
        <v>0</v>
      </c>
      <c r="CH117" s="22">
        <f t="shared" si="951"/>
        <v>0</v>
      </c>
      <c r="CI117" s="22">
        <f t="shared" si="951"/>
        <v>0</v>
      </c>
      <c r="CJ117" s="22">
        <f t="shared" si="951"/>
        <v>0</v>
      </c>
      <c r="CK117" s="22">
        <f t="shared" si="951"/>
        <v>0</v>
      </c>
      <c r="CL117" s="22">
        <f t="shared" si="951"/>
        <v>0</v>
      </c>
      <c r="CM117" s="22">
        <f t="shared" si="951"/>
        <v>0</v>
      </c>
      <c r="CN117" s="22">
        <f t="shared" si="951"/>
        <v>0</v>
      </c>
      <c r="CO117" s="22">
        <f t="shared" si="951"/>
        <v>0</v>
      </c>
      <c r="CP117" s="22">
        <f t="shared" si="951"/>
        <v>0</v>
      </c>
      <c r="CQ117" s="22">
        <f t="shared" si="951"/>
        <v>0</v>
      </c>
      <c r="CR117" s="22">
        <f t="shared" si="951"/>
        <v>0</v>
      </c>
      <c r="CS117" s="22" t="e">
        <f>#REF!+CS118+CS121</f>
        <v>#REF!</v>
      </c>
      <c r="CT117" s="22" t="e">
        <f>#REF!+CT118+CT121</f>
        <v>#REF!</v>
      </c>
      <c r="CU117" s="22" t="e">
        <f>#REF!+CU118+CU121</f>
        <v>#REF!</v>
      </c>
      <c r="CV117" s="22" t="e">
        <f>#REF!+CV118+CV121</f>
        <v>#REF!</v>
      </c>
      <c r="CW117" s="22" t="e">
        <f>#REF!+CW118+CW121</f>
        <v>#REF!</v>
      </c>
      <c r="CX117" s="22" t="e">
        <f>#REF!+CX118+CX121</f>
        <v>#REF!</v>
      </c>
      <c r="CY117" s="22" t="e">
        <f>#REF!+CY118+CY121</f>
        <v>#REF!</v>
      </c>
      <c r="CZ117" s="22" t="e">
        <f>#REF!+CZ118+CZ121</f>
        <v>#REF!</v>
      </c>
      <c r="DA117" s="22" t="e">
        <f>#REF!+DA118+DA121</f>
        <v>#REF!</v>
      </c>
      <c r="DB117" s="78" t="e">
        <f>#REF!</f>
        <v>#REF!</v>
      </c>
      <c r="DC117" s="78" t="e">
        <f>#REF!</f>
        <v>#REF!</v>
      </c>
      <c r="DD117" s="78" t="e">
        <f>#REF!</f>
        <v>#REF!</v>
      </c>
      <c r="DE117" s="57" t="e">
        <f>#REF!</f>
        <v>#REF!</v>
      </c>
      <c r="DF117" s="78" t="e">
        <f>#REF!</f>
        <v>#REF!</v>
      </c>
      <c r="DG117" s="78" t="e">
        <f>#REF!</f>
        <v>#REF!</v>
      </c>
      <c r="DH117" s="57" t="e">
        <f>#REF!</f>
        <v>#REF!</v>
      </c>
      <c r="DI117" s="57" t="e">
        <f>#REF!</f>
        <v>#REF!</v>
      </c>
      <c r="DJ117" s="78" t="e">
        <f>#REF!</f>
        <v>#REF!</v>
      </c>
      <c r="DK117" s="78" t="e">
        <f>#REF!</f>
        <v>#REF!</v>
      </c>
      <c r="DL117" s="78" t="e">
        <f>#REF!</f>
        <v>#REF!</v>
      </c>
      <c r="DM117" s="57" t="e">
        <f>#REF!</f>
        <v>#REF!</v>
      </c>
      <c r="DN117" s="78" t="e">
        <f>#REF!</f>
        <v>#REF!</v>
      </c>
      <c r="DO117" s="78" t="e">
        <f>#REF!</f>
        <v>#REF!</v>
      </c>
      <c r="DP117" s="57" t="e">
        <f>#REF!</f>
        <v>#REF!</v>
      </c>
      <c r="DQ117" s="57" t="e">
        <f>#REF!</f>
        <v>#REF!</v>
      </c>
      <c r="DR117" s="78" t="e">
        <f>#REF!</f>
        <v>#REF!</v>
      </c>
      <c r="DS117" s="78" t="e">
        <f>#REF!</f>
        <v>#REF!</v>
      </c>
      <c r="DT117" s="78" t="e">
        <f>#REF!</f>
        <v>#REF!</v>
      </c>
    </row>
    <row r="118" spans="1:124" ht="32.25" customHeight="1" x14ac:dyDescent="0.25">
      <c r="A118" s="87" t="s">
        <v>377</v>
      </c>
      <c r="B118" s="156"/>
      <c r="C118" s="156"/>
      <c r="D118" s="156"/>
      <c r="E118" s="4">
        <v>851</v>
      </c>
      <c r="F118" s="4" t="s">
        <v>13</v>
      </c>
      <c r="G118" s="4" t="s">
        <v>64</v>
      </c>
      <c r="H118" s="176" t="s">
        <v>423</v>
      </c>
      <c r="I118" s="3"/>
      <c r="J118" s="21">
        <f t="shared" ref="J118:Y119" si="952">J119</f>
        <v>0</v>
      </c>
      <c r="K118" s="21">
        <f t="shared" si="952"/>
        <v>0</v>
      </c>
      <c r="L118" s="21">
        <f t="shared" si="952"/>
        <v>0</v>
      </c>
      <c r="M118" s="21">
        <f t="shared" si="952"/>
        <v>0</v>
      </c>
      <c r="N118" s="21">
        <f t="shared" si="952"/>
        <v>0</v>
      </c>
      <c r="O118" s="21">
        <f t="shared" si="952"/>
        <v>0</v>
      </c>
      <c r="P118" s="21">
        <f t="shared" si="952"/>
        <v>0</v>
      </c>
      <c r="Q118" s="21">
        <f t="shared" si="952"/>
        <v>0</v>
      </c>
      <c r="R118" s="21">
        <f t="shared" si="952"/>
        <v>0</v>
      </c>
      <c r="S118" s="21">
        <f t="shared" si="952"/>
        <v>0</v>
      </c>
      <c r="T118" s="21">
        <f t="shared" si="952"/>
        <v>0</v>
      </c>
      <c r="U118" s="21">
        <f t="shared" si="952"/>
        <v>0</v>
      </c>
      <c r="V118" s="21">
        <f t="shared" si="738"/>
        <v>0</v>
      </c>
      <c r="W118" s="21">
        <f t="shared" si="739"/>
        <v>0</v>
      </c>
      <c r="X118" s="21">
        <f t="shared" si="740"/>
        <v>0</v>
      </c>
      <c r="Y118" s="21">
        <f t="shared" si="952"/>
        <v>0</v>
      </c>
      <c r="Z118" s="276" t="e">
        <f t="shared" si="762"/>
        <v>#DIV/0!</v>
      </c>
      <c r="AA118" s="21">
        <f>AA119</f>
        <v>0</v>
      </c>
      <c r="AB118" s="21">
        <f>AB119</f>
        <v>0</v>
      </c>
      <c r="AC118" s="21">
        <f t="shared" ref="AC118:CN119" si="953">AC119</f>
        <v>0</v>
      </c>
      <c r="AD118" s="21">
        <f t="shared" si="953"/>
        <v>0</v>
      </c>
      <c r="AE118" s="21">
        <f t="shared" si="953"/>
        <v>0</v>
      </c>
      <c r="AF118" s="21">
        <f t="shared" si="953"/>
        <v>315000</v>
      </c>
      <c r="AG118" s="21">
        <f t="shared" si="953"/>
        <v>0</v>
      </c>
      <c r="AH118" s="21">
        <f t="shared" si="953"/>
        <v>315000</v>
      </c>
      <c r="AI118" s="21">
        <f t="shared" si="953"/>
        <v>0</v>
      </c>
      <c r="AJ118" s="21">
        <f t="shared" si="953"/>
        <v>315000</v>
      </c>
      <c r="AK118" s="21">
        <f t="shared" si="953"/>
        <v>0</v>
      </c>
      <c r="AL118" s="21">
        <f t="shared" si="953"/>
        <v>315000</v>
      </c>
      <c r="AM118" s="21">
        <f t="shared" si="953"/>
        <v>0</v>
      </c>
      <c r="AN118" s="215">
        <f t="shared" si="953"/>
        <v>0</v>
      </c>
      <c r="AO118" s="21">
        <f t="shared" si="953"/>
        <v>0</v>
      </c>
      <c r="AP118" s="21">
        <f t="shared" si="953"/>
        <v>0</v>
      </c>
      <c r="AQ118" s="21">
        <f t="shared" si="953"/>
        <v>0</v>
      </c>
      <c r="AR118" s="21">
        <f t="shared" si="953"/>
        <v>315000</v>
      </c>
      <c r="AS118" s="21">
        <f t="shared" si="953"/>
        <v>0</v>
      </c>
      <c r="AT118" s="21">
        <f t="shared" si="953"/>
        <v>315000</v>
      </c>
      <c r="AU118" s="21">
        <f t="shared" si="953"/>
        <v>0</v>
      </c>
      <c r="AV118" s="195">
        <f t="shared" si="681"/>
        <v>0</v>
      </c>
      <c r="AW118" s="21">
        <f t="shared" si="953"/>
        <v>0</v>
      </c>
      <c r="AX118" s="21">
        <f t="shared" si="953"/>
        <v>0</v>
      </c>
      <c r="AY118" s="21">
        <f t="shared" si="953"/>
        <v>0</v>
      </c>
      <c r="AZ118" s="21">
        <f t="shared" si="953"/>
        <v>0</v>
      </c>
      <c r="BA118" s="21">
        <f t="shared" si="953"/>
        <v>0</v>
      </c>
      <c r="BB118" s="21">
        <f t="shared" si="953"/>
        <v>0</v>
      </c>
      <c r="BC118" s="21">
        <f t="shared" si="953"/>
        <v>0</v>
      </c>
      <c r="BD118" s="21">
        <f t="shared" si="953"/>
        <v>0</v>
      </c>
      <c r="BE118" s="21">
        <f t="shared" si="953"/>
        <v>0</v>
      </c>
      <c r="BF118" s="21">
        <f t="shared" si="953"/>
        <v>0</v>
      </c>
      <c r="BG118" s="21">
        <f t="shared" si="953"/>
        <v>0</v>
      </c>
      <c r="BH118" s="21">
        <f t="shared" si="953"/>
        <v>0</v>
      </c>
      <c r="BI118" s="21">
        <f t="shared" si="953"/>
        <v>0</v>
      </c>
      <c r="BJ118" s="21">
        <f t="shared" si="953"/>
        <v>0</v>
      </c>
      <c r="BK118" s="21">
        <f t="shared" si="953"/>
        <v>0</v>
      </c>
      <c r="BL118" s="21">
        <f t="shared" si="953"/>
        <v>0</v>
      </c>
      <c r="BM118" s="21">
        <f t="shared" si="953"/>
        <v>0</v>
      </c>
      <c r="BN118" s="21">
        <f t="shared" si="953"/>
        <v>0</v>
      </c>
      <c r="BO118" s="21">
        <f t="shared" si="953"/>
        <v>0</v>
      </c>
      <c r="BP118" s="21">
        <f t="shared" si="953"/>
        <v>0</v>
      </c>
      <c r="BQ118" s="201">
        <f t="shared" si="674"/>
        <v>0</v>
      </c>
      <c r="BR118" s="21">
        <f t="shared" si="953"/>
        <v>0</v>
      </c>
      <c r="BS118" s="21">
        <f t="shared" si="953"/>
        <v>0</v>
      </c>
      <c r="BT118" s="21">
        <f t="shared" si="953"/>
        <v>0</v>
      </c>
      <c r="BU118" s="21">
        <f t="shared" si="953"/>
        <v>0</v>
      </c>
      <c r="BV118" s="21">
        <f t="shared" si="953"/>
        <v>0</v>
      </c>
      <c r="BW118" s="21">
        <f t="shared" si="953"/>
        <v>0</v>
      </c>
      <c r="BX118" s="21">
        <f t="shared" si="953"/>
        <v>0</v>
      </c>
      <c r="BY118" s="21">
        <f t="shared" si="953"/>
        <v>0</v>
      </c>
      <c r="BZ118" s="21">
        <f t="shared" si="953"/>
        <v>0</v>
      </c>
      <c r="CA118" s="21">
        <f t="shared" si="953"/>
        <v>0</v>
      </c>
      <c r="CB118" s="21">
        <f t="shared" si="953"/>
        <v>0</v>
      </c>
      <c r="CC118" s="21">
        <f t="shared" si="953"/>
        <v>0</v>
      </c>
      <c r="CD118" s="21">
        <f t="shared" si="953"/>
        <v>0</v>
      </c>
      <c r="CE118" s="21">
        <f t="shared" si="953"/>
        <v>0</v>
      </c>
      <c r="CF118" s="21">
        <f t="shared" si="953"/>
        <v>0</v>
      </c>
      <c r="CG118" s="21">
        <f t="shared" si="953"/>
        <v>0</v>
      </c>
      <c r="CH118" s="21">
        <f t="shared" si="953"/>
        <v>0</v>
      </c>
      <c r="CI118" s="21">
        <f t="shared" si="953"/>
        <v>0</v>
      </c>
      <c r="CJ118" s="21">
        <f t="shared" si="953"/>
        <v>0</v>
      </c>
      <c r="CK118" s="21">
        <f t="shared" si="953"/>
        <v>0</v>
      </c>
      <c r="CL118" s="193">
        <f t="shared" si="823"/>
        <v>0</v>
      </c>
      <c r="CM118" s="21">
        <f t="shared" si="953"/>
        <v>0</v>
      </c>
      <c r="CN118" s="21">
        <f t="shared" si="953"/>
        <v>0</v>
      </c>
      <c r="CO118" s="62"/>
      <c r="CP118" s="62"/>
      <c r="CQ118" s="94"/>
      <c r="CR118" s="94"/>
      <c r="CS118" s="58"/>
      <c r="CT118" s="58"/>
      <c r="CU118" s="58"/>
      <c r="CV118" s="58"/>
      <c r="CW118" s="58"/>
      <c r="CX118" s="62"/>
      <c r="CY118" s="62"/>
      <c r="CZ118" s="58"/>
      <c r="DA118" s="58"/>
      <c r="DB118" s="62"/>
      <c r="DC118" s="62"/>
      <c r="DD118" s="62"/>
      <c r="DE118" s="58"/>
      <c r="DF118" s="62"/>
      <c r="DG118" s="62"/>
      <c r="DH118" s="58"/>
      <c r="DI118" s="58"/>
      <c r="DJ118" s="62"/>
      <c r="DK118" s="62"/>
      <c r="DL118" s="62"/>
      <c r="DM118" s="58"/>
      <c r="DN118" s="62"/>
      <c r="DO118" s="62"/>
      <c r="DP118" s="58"/>
      <c r="DQ118" s="58"/>
      <c r="DR118" s="62"/>
      <c r="DS118" s="62"/>
      <c r="DT118" s="62"/>
    </row>
    <row r="119" spans="1:124" ht="32.25" customHeight="1" x14ac:dyDescent="0.25">
      <c r="A119" s="87" t="s">
        <v>20</v>
      </c>
      <c r="B119" s="156"/>
      <c r="C119" s="156"/>
      <c r="D119" s="156"/>
      <c r="E119" s="4">
        <v>851</v>
      </c>
      <c r="F119" s="4" t="s">
        <v>13</v>
      </c>
      <c r="G119" s="4" t="s">
        <v>64</v>
      </c>
      <c r="H119" s="176" t="s">
        <v>423</v>
      </c>
      <c r="I119" s="3" t="s">
        <v>21</v>
      </c>
      <c r="J119" s="21">
        <f t="shared" si="952"/>
        <v>0</v>
      </c>
      <c r="K119" s="21">
        <f t="shared" si="952"/>
        <v>0</v>
      </c>
      <c r="L119" s="21">
        <f t="shared" si="952"/>
        <v>0</v>
      </c>
      <c r="M119" s="21">
        <f t="shared" si="952"/>
        <v>0</v>
      </c>
      <c r="N119" s="21">
        <f t="shared" si="952"/>
        <v>0</v>
      </c>
      <c r="O119" s="21">
        <f t="shared" si="952"/>
        <v>0</v>
      </c>
      <c r="P119" s="21">
        <f t="shared" si="952"/>
        <v>0</v>
      </c>
      <c r="Q119" s="21">
        <f t="shared" si="952"/>
        <v>0</v>
      </c>
      <c r="R119" s="21">
        <f t="shared" si="952"/>
        <v>0</v>
      </c>
      <c r="S119" s="21">
        <f t="shared" si="952"/>
        <v>0</v>
      </c>
      <c r="T119" s="21">
        <f t="shared" si="952"/>
        <v>0</v>
      </c>
      <c r="U119" s="21">
        <f t="shared" si="952"/>
        <v>0</v>
      </c>
      <c r="V119" s="21">
        <f t="shared" si="738"/>
        <v>0</v>
      </c>
      <c r="W119" s="21">
        <f t="shared" si="739"/>
        <v>0</v>
      </c>
      <c r="X119" s="21">
        <f t="shared" si="740"/>
        <v>0</v>
      </c>
      <c r="Y119" s="21">
        <f t="shared" si="952"/>
        <v>0</v>
      </c>
      <c r="Z119" s="276" t="e">
        <f t="shared" si="762"/>
        <v>#DIV/0!</v>
      </c>
      <c r="AA119" s="21">
        <f>AA120</f>
        <v>0</v>
      </c>
      <c r="AB119" s="21">
        <f>AB120</f>
        <v>0</v>
      </c>
      <c r="AC119" s="21">
        <f t="shared" si="953"/>
        <v>0</v>
      </c>
      <c r="AD119" s="21">
        <f t="shared" si="953"/>
        <v>0</v>
      </c>
      <c r="AE119" s="21">
        <f t="shared" si="953"/>
        <v>0</v>
      </c>
      <c r="AF119" s="21">
        <f t="shared" si="953"/>
        <v>315000</v>
      </c>
      <c r="AG119" s="21">
        <f t="shared" si="953"/>
        <v>0</v>
      </c>
      <c r="AH119" s="21">
        <f t="shared" si="953"/>
        <v>315000</v>
      </c>
      <c r="AI119" s="21">
        <f t="shared" si="953"/>
        <v>0</v>
      </c>
      <c r="AJ119" s="21">
        <f t="shared" si="953"/>
        <v>315000</v>
      </c>
      <c r="AK119" s="21">
        <f t="shared" si="953"/>
        <v>0</v>
      </c>
      <c r="AL119" s="21">
        <f t="shared" si="953"/>
        <v>315000</v>
      </c>
      <c r="AM119" s="21">
        <f t="shared" si="953"/>
        <v>0</v>
      </c>
      <c r="AN119" s="215">
        <f t="shared" si="953"/>
        <v>0</v>
      </c>
      <c r="AO119" s="21">
        <f t="shared" si="953"/>
        <v>0</v>
      </c>
      <c r="AP119" s="21">
        <f t="shared" si="953"/>
        <v>0</v>
      </c>
      <c r="AQ119" s="21">
        <f t="shared" si="953"/>
        <v>0</v>
      </c>
      <c r="AR119" s="21">
        <f t="shared" si="953"/>
        <v>315000</v>
      </c>
      <c r="AS119" s="21">
        <f t="shared" si="953"/>
        <v>0</v>
      </c>
      <c r="AT119" s="21">
        <f t="shared" si="953"/>
        <v>315000</v>
      </c>
      <c r="AU119" s="21">
        <f t="shared" si="953"/>
        <v>0</v>
      </c>
      <c r="AV119" s="195">
        <f t="shared" si="681"/>
        <v>0</v>
      </c>
      <c r="AW119" s="21">
        <f t="shared" si="953"/>
        <v>0</v>
      </c>
      <c r="AX119" s="21">
        <f t="shared" si="953"/>
        <v>0</v>
      </c>
      <c r="AY119" s="21">
        <f t="shared" si="953"/>
        <v>0</v>
      </c>
      <c r="AZ119" s="21">
        <f t="shared" si="953"/>
        <v>0</v>
      </c>
      <c r="BA119" s="21">
        <f t="shared" si="953"/>
        <v>0</v>
      </c>
      <c r="BB119" s="21">
        <f t="shared" si="953"/>
        <v>0</v>
      </c>
      <c r="BC119" s="21">
        <f t="shared" si="953"/>
        <v>0</v>
      </c>
      <c r="BD119" s="21">
        <f t="shared" si="953"/>
        <v>0</v>
      </c>
      <c r="BE119" s="21">
        <f t="shared" si="953"/>
        <v>0</v>
      </c>
      <c r="BF119" s="21">
        <f t="shared" si="953"/>
        <v>0</v>
      </c>
      <c r="BG119" s="21">
        <f t="shared" si="953"/>
        <v>0</v>
      </c>
      <c r="BH119" s="21">
        <f t="shared" si="953"/>
        <v>0</v>
      </c>
      <c r="BI119" s="21">
        <f t="shared" si="953"/>
        <v>0</v>
      </c>
      <c r="BJ119" s="21">
        <f t="shared" si="953"/>
        <v>0</v>
      </c>
      <c r="BK119" s="21">
        <f t="shared" si="953"/>
        <v>0</v>
      </c>
      <c r="BL119" s="21">
        <f t="shared" si="953"/>
        <v>0</v>
      </c>
      <c r="BM119" s="21">
        <f t="shared" si="953"/>
        <v>0</v>
      </c>
      <c r="BN119" s="21">
        <f t="shared" si="953"/>
        <v>0</v>
      </c>
      <c r="BO119" s="21">
        <f t="shared" si="953"/>
        <v>0</v>
      </c>
      <c r="BP119" s="21">
        <f t="shared" si="953"/>
        <v>0</v>
      </c>
      <c r="BQ119" s="201">
        <f t="shared" si="674"/>
        <v>0</v>
      </c>
      <c r="BR119" s="21">
        <f t="shared" si="953"/>
        <v>0</v>
      </c>
      <c r="BS119" s="21">
        <f t="shared" si="953"/>
        <v>0</v>
      </c>
      <c r="BT119" s="21">
        <f t="shared" si="953"/>
        <v>0</v>
      </c>
      <c r="BU119" s="21">
        <f t="shared" si="953"/>
        <v>0</v>
      </c>
      <c r="BV119" s="21">
        <f t="shared" si="953"/>
        <v>0</v>
      </c>
      <c r="BW119" s="21">
        <f t="shared" si="953"/>
        <v>0</v>
      </c>
      <c r="BX119" s="21">
        <f t="shared" si="953"/>
        <v>0</v>
      </c>
      <c r="BY119" s="21">
        <f t="shared" si="953"/>
        <v>0</v>
      </c>
      <c r="BZ119" s="21">
        <f t="shared" si="953"/>
        <v>0</v>
      </c>
      <c r="CA119" s="21">
        <f t="shared" si="953"/>
        <v>0</v>
      </c>
      <c r="CB119" s="21">
        <f t="shared" si="953"/>
        <v>0</v>
      </c>
      <c r="CC119" s="21">
        <f t="shared" si="953"/>
        <v>0</v>
      </c>
      <c r="CD119" s="21">
        <f t="shared" si="953"/>
        <v>0</v>
      </c>
      <c r="CE119" s="21">
        <f t="shared" si="953"/>
        <v>0</v>
      </c>
      <c r="CF119" s="21">
        <f t="shared" si="953"/>
        <v>0</v>
      </c>
      <c r="CG119" s="21">
        <f t="shared" si="953"/>
        <v>0</v>
      </c>
      <c r="CH119" s="21">
        <f t="shared" si="953"/>
        <v>0</v>
      </c>
      <c r="CI119" s="21">
        <f t="shared" si="953"/>
        <v>0</v>
      </c>
      <c r="CJ119" s="21">
        <f t="shared" si="953"/>
        <v>0</v>
      </c>
      <c r="CK119" s="21">
        <f t="shared" si="953"/>
        <v>0</v>
      </c>
      <c r="CL119" s="193">
        <f t="shared" si="823"/>
        <v>0</v>
      </c>
      <c r="CM119" s="21">
        <f t="shared" si="953"/>
        <v>0</v>
      </c>
      <c r="CN119" s="21">
        <f t="shared" si="953"/>
        <v>0</v>
      </c>
      <c r="CO119" s="62"/>
      <c r="CP119" s="62"/>
      <c r="CQ119" s="94"/>
      <c r="CR119" s="94"/>
      <c r="CS119" s="58"/>
      <c r="CT119" s="58"/>
      <c r="CU119" s="58"/>
      <c r="CV119" s="58"/>
      <c r="CW119" s="58"/>
      <c r="CX119" s="62"/>
      <c r="CY119" s="62"/>
      <c r="CZ119" s="58"/>
      <c r="DA119" s="58"/>
      <c r="DB119" s="62"/>
      <c r="DC119" s="62"/>
      <c r="DD119" s="62"/>
      <c r="DE119" s="58"/>
      <c r="DF119" s="62"/>
      <c r="DG119" s="62"/>
      <c r="DH119" s="58"/>
      <c r="DI119" s="58"/>
      <c r="DJ119" s="62"/>
      <c r="DK119" s="62"/>
      <c r="DL119" s="62"/>
      <c r="DM119" s="58"/>
      <c r="DN119" s="62"/>
      <c r="DO119" s="62"/>
      <c r="DP119" s="58"/>
      <c r="DQ119" s="58"/>
      <c r="DR119" s="62"/>
      <c r="DS119" s="62"/>
      <c r="DT119" s="62"/>
    </row>
    <row r="120" spans="1:124" ht="32.25" customHeight="1" x14ac:dyDescent="0.25">
      <c r="A120" s="87" t="s">
        <v>9</v>
      </c>
      <c r="B120" s="156"/>
      <c r="C120" s="156"/>
      <c r="D120" s="156"/>
      <c r="E120" s="4">
        <v>851</v>
      </c>
      <c r="F120" s="4" t="s">
        <v>13</v>
      </c>
      <c r="G120" s="4" t="s">
        <v>64</v>
      </c>
      <c r="H120" s="176" t="s">
        <v>423</v>
      </c>
      <c r="I120" s="3" t="s">
        <v>22</v>
      </c>
      <c r="J120" s="21"/>
      <c r="K120" s="21"/>
      <c r="L120" s="21">
        <f>J120</f>
        <v>0</v>
      </c>
      <c r="M120" s="21"/>
      <c r="N120" s="21"/>
      <c r="O120" s="21"/>
      <c r="P120" s="21">
        <f>N120</f>
        <v>0</v>
      </c>
      <c r="Q120" s="21"/>
      <c r="R120" s="21"/>
      <c r="S120" s="21"/>
      <c r="T120" s="21">
        <f>R120</f>
        <v>0</v>
      </c>
      <c r="U120" s="21"/>
      <c r="V120" s="21">
        <f t="shared" si="738"/>
        <v>0</v>
      </c>
      <c r="W120" s="21">
        <f t="shared" si="739"/>
        <v>0</v>
      </c>
      <c r="X120" s="21">
        <f t="shared" si="740"/>
        <v>0</v>
      </c>
      <c r="Y120" s="21"/>
      <c r="Z120" s="276" t="e">
        <f t="shared" si="762"/>
        <v>#DIV/0!</v>
      </c>
      <c r="AA120" s="21"/>
      <c r="AB120" s="21"/>
      <c r="AC120" s="21"/>
      <c r="AD120" s="21"/>
      <c r="AE120" s="21"/>
      <c r="AF120" s="21">
        <v>315000</v>
      </c>
      <c r="AG120" s="21"/>
      <c r="AH120" s="21">
        <f>AF120</f>
        <v>315000</v>
      </c>
      <c r="AI120" s="21"/>
      <c r="AJ120" s="21">
        <f t="shared" ref="AJ120" si="954">AB120+AF120</f>
        <v>315000</v>
      </c>
      <c r="AK120" s="21">
        <f t="shared" ref="AK120" si="955">AC120+AG120</f>
        <v>0</v>
      </c>
      <c r="AL120" s="21">
        <f t="shared" ref="AL120" si="956">AD120+AH120</f>
        <v>315000</v>
      </c>
      <c r="AM120" s="21">
        <f t="shared" ref="AM120" si="957">AE120+AI120</f>
        <v>0</v>
      </c>
      <c r="AN120" s="215"/>
      <c r="AO120" s="21"/>
      <c r="AP120" s="21">
        <f>AN120</f>
        <v>0</v>
      </c>
      <c r="AQ120" s="21"/>
      <c r="AR120" s="21">
        <f t="shared" ref="AR120" si="958">AJ120+AN120</f>
        <v>315000</v>
      </c>
      <c r="AS120" s="21">
        <f t="shared" ref="AS120" si="959">AK120+AO120</f>
        <v>0</v>
      </c>
      <c r="AT120" s="21">
        <f t="shared" ref="AT120" si="960">AL120+AP120</f>
        <v>315000</v>
      </c>
      <c r="AU120" s="21">
        <f t="shared" ref="AU120" si="961">AM120+AQ120</f>
        <v>0</v>
      </c>
      <c r="AV120" s="195">
        <f t="shared" si="681"/>
        <v>0</v>
      </c>
      <c r="AW120" s="21"/>
      <c r="AX120" s="21"/>
      <c r="AY120" s="21"/>
      <c r="AZ120" s="21"/>
      <c r="BA120" s="21"/>
      <c r="BB120" s="21"/>
      <c r="BC120" s="21"/>
      <c r="BD120" s="21"/>
      <c r="BE120" s="21"/>
      <c r="BF120" s="21"/>
      <c r="BG120" s="21"/>
      <c r="BH120" s="21"/>
      <c r="BI120" s="21"/>
      <c r="BJ120" s="21"/>
      <c r="BK120" s="21"/>
      <c r="BL120" s="21"/>
      <c r="BM120" s="21"/>
      <c r="BN120" s="21"/>
      <c r="BO120" s="21"/>
      <c r="BP120" s="21"/>
      <c r="BQ120" s="201">
        <f t="shared" si="674"/>
        <v>0</v>
      </c>
      <c r="BR120" s="21"/>
      <c r="BS120" s="21"/>
      <c r="BT120" s="21"/>
      <c r="BU120" s="21"/>
      <c r="BV120" s="21"/>
      <c r="BW120" s="21"/>
      <c r="BX120" s="21"/>
      <c r="BY120" s="21"/>
      <c r="BZ120" s="21"/>
      <c r="CA120" s="62"/>
      <c r="CB120" s="62"/>
      <c r="CC120" s="62"/>
      <c r="CD120" s="21"/>
      <c r="CE120" s="21"/>
      <c r="CF120" s="21"/>
      <c r="CG120" s="21"/>
      <c r="CH120" s="21"/>
      <c r="CI120" s="62"/>
      <c r="CJ120" s="62"/>
      <c r="CK120" s="62"/>
      <c r="CL120" s="193">
        <f t="shared" si="823"/>
        <v>0</v>
      </c>
      <c r="CM120" s="62"/>
      <c r="CN120" s="62"/>
      <c r="CO120" s="62"/>
      <c r="CP120" s="62"/>
      <c r="CQ120" s="94"/>
      <c r="CR120" s="94"/>
      <c r="CS120" s="58"/>
      <c r="CT120" s="58"/>
      <c r="CU120" s="58"/>
      <c r="CV120" s="58"/>
      <c r="CW120" s="58"/>
      <c r="CX120" s="62"/>
      <c r="CY120" s="62"/>
      <c r="CZ120" s="58"/>
      <c r="DA120" s="58"/>
      <c r="DB120" s="62"/>
      <c r="DC120" s="62"/>
      <c r="DD120" s="62"/>
      <c r="DE120" s="58"/>
      <c r="DF120" s="62"/>
      <c r="DG120" s="62"/>
      <c r="DH120" s="58"/>
      <c r="DI120" s="58"/>
      <c r="DJ120" s="62"/>
      <c r="DK120" s="62"/>
      <c r="DL120" s="62"/>
      <c r="DM120" s="58"/>
      <c r="DN120" s="62"/>
      <c r="DO120" s="62"/>
      <c r="DP120" s="58"/>
      <c r="DQ120" s="58"/>
      <c r="DR120" s="62"/>
      <c r="DS120" s="62"/>
      <c r="DT120" s="62"/>
    </row>
    <row r="121" spans="1:124" ht="78.75" customHeight="1" x14ac:dyDescent="0.25">
      <c r="A121" s="87" t="s">
        <v>375</v>
      </c>
      <c r="B121" s="156"/>
      <c r="C121" s="156"/>
      <c r="D121" s="156"/>
      <c r="E121" s="4" t="s">
        <v>282</v>
      </c>
      <c r="F121" s="4" t="s">
        <v>13</v>
      </c>
      <c r="G121" s="4" t="s">
        <v>64</v>
      </c>
      <c r="H121" s="176" t="s">
        <v>424</v>
      </c>
      <c r="I121" s="3"/>
      <c r="J121" s="21">
        <f t="shared" ref="J121:Y122" si="962">J122</f>
        <v>0</v>
      </c>
      <c r="K121" s="21"/>
      <c r="L121" s="21"/>
      <c r="M121" s="21"/>
      <c r="N121" s="21">
        <f t="shared" si="962"/>
        <v>0</v>
      </c>
      <c r="O121" s="21"/>
      <c r="P121" s="21"/>
      <c r="Q121" s="21"/>
      <c r="R121" s="21">
        <f t="shared" si="962"/>
        <v>0</v>
      </c>
      <c r="S121" s="21"/>
      <c r="T121" s="21"/>
      <c r="U121" s="21"/>
      <c r="V121" s="21">
        <f t="shared" si="738"/>
        <v>0</v>
      </c>
      <c r="W121" s="21">
        <f t="shared" si="739"/>
        <v>0</v>
      </c>
      <c r="X121" s="21">
        <f t="shared" si="740"/>
        <v>0</v>
      </c>
      <c r="Y121" s="21">
        <f t="shared" si="962"/>
        <v>0</v>
      </c>
      <c r="Z121" s="276" t="e">
        <f t="shared" si="762"/>
        <v>#DIV/0!</v>
      </c>
      <c r="AA121" s="21">
        <f>AA122</f>
        <v>0</v>
      </c>
      <c r="AB121" s="21">
        <f>AB122</f>
        <v>0</v>
      </c>
      <c r="AC121" s="21">
        <f t="shared" ref="AC121:AR122" si="963">AC122</f>
        <v>0</v>
      </c>
      <c r="AD121" s="21">
        <f t="shared" si="963"/>
        <v>0</v>
      </c>
      <c r="AE121" s="21">
        <f t="shared" si="963"/>
        <v>0</v>
      </c>
      <c r="AF121" s="21">
        <f t="shared" si="963"/>
        <v>600000</v>
      </c>
      <c r="AG121" s="21">
        <f t="shared" si="963"/>
        <v>0</v>
      </c>
      <c r="AH121" s="21">
        <f t="shared" si="963"/>
        <v>600000</v>
      </c>
      <c r="AI121" s="21">
        <f t="shared" si="963"/>
        <v>0</v>
      </c>
      <c r="AJ121" s="21">
        <f t="shared" si="963"/>
        <v>600000</v>
      </c>
      <c r="AK121" s="21">
        <f t="shared" si="963"/>
        <v>0</v>
      </c>
      <c r="AL121" s="21">
        <f t="shared" si="963"/>
        <v>600000</v>
      </c>
      <c r="AM121" s="21">
        <f t="shared" si="963"/>
        <v>0</v>
      </c>
      <c r="AN121" s="215">
        <f t="shared" si="963"/>
        <v>0</v>
      </c>
      <c r="AO121" s="21">
        <f t="shared" si="963"/>
        <v>0</v>
      </c>
      <c r="AP121" s="21">
        <f t="shared" si="963"/>
        <v>0</v>
      </c>
      <c r="AQ121" s="21">
        <f t="shared" si="963"/>
        <v>0</v>
      </c>
      <c r="AR121" s="21">
        <f t="shared" si="963"/>
        <v>600000</v>
      </c>
      <c r="AS121" s="21">
        <f t="shared" ref="AN121:AU122" si="964">AS122</f>
        <v>0</v>
      </c>
      <c r="AT121" s="21">
        <f t="shared" si="964"/>
        <v>600000</v>
      </c>
      <c r="AU121" s="21">
        <f t="shared" si="964"/>
        <v>0</v>
      </c>
      <c r="AV121" s="195">
        <f t="shared" si="681"/>
        <v>0</v>
      </c>
      <c r="AW121" s="21"/>
      <c r="AX121" s="21"/>
      <c r="AY121" s="21"/>
      <c r="AZ121" s="21"/>
      <c r="BA121" s="21"/>
      <c r="BB121" s="21"/>
      <c r="BC121" s="21"/>
      <c r="BD121" s="21"/>
      <c r="BE121" s="21"/>
      <c r="BF121" s="21"/>
      <c r="BG121" s="21"/>
      <c r="BH121" s="21"/>
      <c r="BI121" s="21"/>
      <c r="BJ121" s="21"/>
      <c r="BK121" s="21"/>
      <c r="BL121" s="21"/>
      <c r="BM121" s="21"/>
      <c r="BN121" s="21"/>
      <c r="BO121" s="21"/>
      <c r="BP121" s="21"/>
      <c r="BQ121" s="201">
        <f t="shared" si="674"/>
        <v>0</v>
      </c>
      <c r="BR121" s="21"/>
      <c r="BS121" s="21"/>
      <c r="BT121" s="21"/>
      <c r="BU121" s="21"/>
      <c r="BV121" s="21"/>
      <c r="BW121" s="21"/>
      <c r="BX121" s="21"/>
      <c r="BY121" s="21"/>
      <c r="BZ121" s="21"/>
      <c r="CA121" s="62"/>
      <c r="CB121" s="62"/>
      <c r="CC121" s="62"/>
      <c r="CD121" s="21"/>
      <c r="CE121" s="21"/>
      <c r="CF121" s="21"/>
      <c r="CG121" s="21"/>
      <c r="CH121" s="21"/>
      <c r="CI121" s="62"/>
      <c r="CJ121" s="62"/>
      <c r="CK121" s="62"/>
      <c r="CL121" s="193">
        <f t="shared" si="823"/>
        <v>0</v>
      </c>
      <c r="CM121" s="62"/>
      <c r="CN121" s="62"/>
      <c r="CO121" s="62"/>
      <c r="CP121" s="62"/>
      <c r="CQ121" s="94"/>
      <c r="CR121" s="94"/>
      <c r="CS121" s="58"/>
      <c r="CT121" s="58"/>
      <c r="CU121" s="58"/>
      <c r="CV121" s="58"/>
      <c r="CW121" s="58"/>
      <c r="CX121" s="62"/>
      <c r="CY121" s="62"/>
      <c r="CZ121" s="58"/>
      <c r="DA121" s="58"/>
      <c r="DB121" s="62"/>
      <c r="DC121" s="62"/>
      <c r="DD121" s="62"/>
      <c r="DE121" s="58"/>
      <c r="DF121" s="62"/>
      <c r="DG121" s="62"/>
      <c r="DH121" s="58"/>
      <c r="DI121" s="58"/>
      <c r="DJ121" s="62"/>
      <c r="DK121" s="62"/>
      <c r="DL121" s="62"/>
      <c r="DM121" s="58"/>
      <c r="DN121" s="62"/>
      <c r="DO121" s="62"/>
      <c r="DP121" s="58"/>
      <c r="DQ121" s="58"/>
      <c r="DR121" s="62"/>
      <c r="DS121" s="62"/>
      <c r="DT121" s="62"/>
    </row>
    <row r="122" spans="1:124" ht="25.5" customHeight="1" x14ac:dyDescent="0.25">
      <c r="A122" s="87" t="s">
        <v>34</v>
      </c>
      <c r="B122" s="156"/>
      <c r="C122" s="156"/>
      <c r="D122" s="156"/>
      <c r="E122" s="4" t="s">
        <v>282</v>
      </c>
      <c r="F122" s="4" t="s">
        <v>13</v>
      </c>
      <c r="G122" s="4" t="s">
        <v>64</v>
      </c>
      <c r="H122" s="176" t="s">
        <v>424</v>
      </c>
      <c r="I122" s="3" t="s">
        <v>35</v>
      </c>
      <c r="J122" s="21">
        <f t="shared" si="962"/>
        <v>0</v>
      </c>
      <c r="K122" s="21"/>
      <c r="L122" s="21"/>
      <c r="M122" s="21"/>
      <c r="N122" s="21">
        <f t="shared" si="962"/>
        <v>0</v>
      </c>
      <c r="O122" s="21"/>
      <c r="P122" s="21"/>
      <c r="Q122" s="21"/>
      <c r="R122" s="21">
        <f t="shared" si="962"/>
        <v>0</v>
      </c>
      <c r="S122" s="21"/>
      <c r="T122" s="21"/>
      <c r="U122" s="21"/>
      <c r="V122" s="21">
        <f t="shared" si="738"/>
        <v>0</v>
      </c>
      <c r="W122" s="21">
        <f t="shared" si="739"/>
        <v>0</v>
      </c>
      <c r="X122" s="21">
        <f t="shared" si="740"/>
        <v>0</v>
      </c>
      <c r="Y122" s="21">
        <f t="shared" si="962"/>
        <v>0</v>
      </c>
      <c r="Z122" s="276" t="e">
        <f t="shared" si="762"/>
        <v>#DIV/0!</v>
      </c>
      <c r="AA122" s="21">
        <f>AA123</f>
        <v>0</v>
      </c>
      <c r="AB122" s="21">
        <f>AB123</f>
        <v>0</v>
      </c>
      <c r="AC122" s="21">
        <f t="shared" si="963"/>
        <v>0</v>
      </c>
      <c r="AD122" s="21">
        <f t="shared" si="963"/>
        <v>0</v>
      </c>
      <c r="AE122" s="21">
        <f t="shared" si="963"/>
        <v>0</v>
      </c>
      <c r="AF122" s="21">
        <f t="shared" si="963"/>
        <v>600000</v>
      </c>
      <c r="AG122" s="21">
        <f t="shared" si="963"/>
        <v>0</v>
      </c>
      <c r="AH122" s="21">
        <f t="shared" si="963"/>
        <v>600000</v>
      </c>
      <c r="AI122" s="21">
        <f t="shared" si="963"/>
        <v>0</v>
      </c>
      <c r="AJ122" s="21">
        <f t="shared" si="963"/>
        <v>600000</v>
      </c>
      <c r="AK122" s="21">
        <f t="shared" si="963"/>
        <v>0</v>
      </c>
      <c r="AL122" s="21">
        <f t="shared" si="963"/>
        <v>600000</v>
      </c>
      <c r="AM122" s="21">
        <f t="shared" si="963"/>
        <v>0</v>
      </c>
      <c r="AN122" s="215">
        <f t="shared" si="964"/>
        <v>0</v>
      </c>
      <c r="AO122" s="21">
        <f t="shared" si="964"/>
        <v>0</v>
      </c>
      <c r="AP122" s="21">
        <f t="shared" si="964"/>
        <v>0</v>
      </c>
      <c r="AQ122" s="21">
        <f t="shared" si="964"/>
        <v>0</v>
      </c>
      <c r="AR122" s="21">
        <f t="shared" si="964"/>
        <v>600000</v>
      </c>
      <c r="AS122" s="21">
        <f t="shared" si="964"/>
        <v>0</v>
      </c>
      <c r="AT122" s="21">
        <f t="shared" si="964"/>
        <v>600000</v>
      </c>
      <c r="AU122" s="21">
        <f t="shared" si="964"/>
        <v>0</v>
      </c>
      <c r="AV122" s="195">
        <f t="shared" si="681"/>
        <v>0</v>
      </c>
      <c r="AW122" s="21"/>
      <c r="AX122" s="21"/>
      <c r="AY122" s="21"/>
      <c r="AZ122" s="21"/>
      <c r="BA122" s="21"/>
      <c r="BB122" s="21"/>
      <c r="BC122" s="21"/>
      <c r="BD122" s="21"/>
      <c r="BE122" s="21"/>
      <c r="BF122" s="21"/>
      <c r="BG122" s="21"/>
      <c r="BH122" s="21"/>
      <c r="BI122" s="21"/>
      <c r="BJ122" s="21"/>
      <c r="BK122" s="21"/>
      <c r="BL122" s="21"/>
      <c r="BM122" s="21"/>
      <c r="BN122" s="21"/>
      <c r="BO122" s="21"/>
      <c r="BP122" s="21"/>
      <c r="BQ122" s="201">
        <f t="shared" si="674"/>
        <v>0</v>
      </c>
      <c r="BR122" s="21"/>
      <c r="BS122" s="21"/>
      <c r="BT122" s="21"/>
      <c r="BU122" s="21"/>
      <c r="BV122" s="21"/>
      <c r="BW122" s="21"/>
      <c r="BX122" s="21"/>
      <c r="BY122" s="21"/>
      <c r="BZ122" s="21"/>
      <c r="CA122" s="62"/>
      <c r="CB122" s="62"/>
      <c r="CC122" s="62"/>
      <c r="CD122" s="21"/>
      <c r="CE122" s="21"/>
      <c r="CF122" s="21"/>
      <c r="CG122" s="21"/>
      <c r="CH122" s="21"/>
      <c r="CI122" s="62"/>
      <c r="CJ122" s="62"/>
      <c r="CK122" s="62"/>
      <c r="CL122" s="193">
        <f t="shared" si="823"/>
        <v>0</v>
      </c>
      <c r="CM122" s="62"/>
      <c r="CN122" s="62"/>
      <c r="CO122" s="62"/>
      <c r="CP122" s="62"/>
      <c r="CQ122" s="94"/>
      <c r="CR122" s="94"/>
      <c r="CS122" s="58"/>
      <c r="CT122" s="58"/>
      <c r="CU122" s="58"/>
      <c r="CV122" s="58"/>
      <c r="CW122" s="58"/>
      <c r="CX122" s="62"/>
      <c r="CY122" s="62"/>
      <c r="CZ122" s="58"/>
      <c r="DA122" s="58"/>
      <c r="DB122" s="62"/>
      <c r="DC122" s="62"/>
      <c r="DD122" s="62"/>
      <c r="DE122" s="58"/>
      <c r="DF122" s="62"/>
      <c r="DG122" s="62"/>
      <c r="DH122" s="58"/>
      <c r="DI122" s="58"/>
      <c r="DJ122" s="62"/>
      <c r="DK122" s="62"/>
      <c r="DL122" s="62"/>
      <c r="DM122" s="58"/>
      <c r="DN122" s="62"/>
      <c r="DO122" s="62"/>
      <c r="DP122" s="58"/>
      <c r="DQ122" s="58"/>
      <c r="DR122" s="62"/>
      <c r="DS122" s="62"/>
      <c r="DT122" s="62"/>
    </row>
    <row r="123" spans="1:124" ht="25.5" customHeight="1" x14ac:dyDescent="0.25">
      <c r="A123" s="87" t="s">
        <v>61</v>
      </c>
      <c r="B123" s="156"/>
      <c r="C123" s="156"/>
      <c r="D123" s="156"/>
      <c r="E123" s="4" t="s">
        <v>282</v>
      </c>
      <c r="F123" s="4" t="s">
        <v>13</v>
      </c>
      <c r="G123" s="4" t="s">
        <v>64</v>
      </c>
      <c r="H123" s="176" t="s">
        <v>424</v>
      </c>
      <c r="I123" s="3" t="s">
        <v>62</v>
      </c>
      <c r="J123" s="21"/>
      <c r="K123" s="21"/>
      <c r="L123" s="21"/>
      <c r="M123" s="21"/>
      <c r="N123" s="21"/>
      <c r="O123" s="21"/>
      <c r="P123" s="21"/>
      <c r="Q123" s="21"/>
      <c r="R123" s="21"/>
      <c r="S123" s="21"/>
      <c r="T123" s="21"/>
      <c r="U123" s="21"/>
      <c r="V123" s="21">
        <f t="shared" si="738"/>
        <v>0</v>
      </c>
      <c r="W123" s="21">
        <f t="shared" si="739"/>
        <v>0</v>
      </c>
      <c r="X123" s="21">
        <f t="shared" si="740"/>
        <v>0</v>
      </c>
      <c r="Y123" s="21"/>
      <c r="Z123" s="276" t="e">
        <f t="shared" si="762"/>
        <v>#DIV/0!</v>
      </c>
      <c r="AA123" s="21"/>
      <c r="AB123" s="21"/>
      <c r="AC123" s="21"/>
      <c r="AD123" s="21"/>
      <c r="AE123" s="21"/>
      <c r="AF123" s="21">
        <v>600000</v>
      </c>
      <c r="AG123" s="21"/>
      <c r="AH123" s="21">
        <f>AF123</f>
        <v>600000</v>
      </c>
      <c r="AI123" s="21"/>
      <c r="AJ123" s="21">
        <f t="shared" si="784"/>
        <v>600000</v>
      </c>
      <c r="AK123" s="21">
        <f t="shared" ref="AK123" si="965">AC123+AG123</f>
        <v>0</v>
      </c>
      <c r="AL123" s="21">
        <f t="shared" ref="AL123" si="966">AD123+AH123</f>
        <v>600000</v>
      </c>
      <c r="AM123" s="21">
        <f t="shared" ref="AM123" si="967">AE123+AI123</f>
        <v>0</v>
      </c>
      <c r="AN123" s="215"/>
      <c r="AO123" s="21"/>
      <c r="AP123" s="21">
        <f>AN123</f>
        <v>0</v>
      </c>
      <c r="AQ123" s="21"/>
      <c r="AR123" s="21">
        <f t="shared" ref="AR123:AR124" si="968">AJ123+AN123</f>
        <v>600000</v>
      </c>
      <c r="AS123" s="21">
        <f t="shared" ref="AS123:AS124" si="969">AK123+AO123</f>
        <v>0</v>
      </c>
      <c r="AT123" s="21">
        <f t="shared" ref="AT123:AT124" si="970">AL123+AP123</f>
        <v>600000</v>
      </c>
      <c r="AU123" s="21">
        <f t="shared" ref="AU123:AU124" si="971">AM123+AQ123</f>
        <v>0</v>
      </c>
      <c r="AV123" s="195">
        <f t="shared" si="681"/>
        <v>0</v>
      </c>
      <c r="AW123" s="21"/>
      <c r="AX123" s="21"/>
      <c r="AY123" s="21"/>
      <c r="AZ123" s="21"/>
      <c r="BA123" s="21"/>
      <c r="BB123" s="21"/>
      <c r="BC123" s="21"/>
      <c r="BD123" s="21"/>
      <c r="BE123" s="21"/>
      <c r="BF123" s="21"/>
      <c r="BG123" s="21"/>
      <c r="BH123" s="21"/>
      <c r="BI123" s="21"/>
      <c r="BJ123" s="21"/>
      <c r="BK123" s="21"/>
      <c r="BL123" s="21"/>
      <c r="BM123" s="21"/>
      <c r="BN123" s="21"/>
      <c r="BO123" s="21"/>
      <c r="BP123" s="21"/>
      <c r="BQ123" s="201">
        <f t="shared" si="674"/>
        <v>0</v>
      </c>
      <c r="BR123" s="21"/>
      <c r="BS123" s="21"/>
      <c r="BT123" s="21"/>
      <c r="BU123" s="21"/>
      <c r="BV123" s="21"/>
      <c r="BW123" s="21"/>
      <c r="BX123" s="21"/>
      <c r="BY123" s="21"/>
      <c r="BZ123" s="21"/>
      <c r="CA123" s="62"/>
      <c r="CB123" s="62"/>
      <c r="CC123" s="62"/>
      <c r="CD123" s="21"/>
      <c r="CE123" s="21"/>
      <c r="CF123" s="21"/>
      <c r="CG123" s="21"/>
      <c r="CH123" s="21"/>
      <c r="CI123" s="62"/>
      <c r="CJ123" s="62"/>
      <c r="CK123" s="62"/>
      <c r="CL123" s="193">
        <f t="shared" si="823"/>
        <v>0</v>
      </c>
      <c r="CM123" s="62"/>
      <c r="CN123" s="62"/>
      <c r="CO123" s="62"/>
      <c r="CP123" s="62"/>
      <c r="CQ123" s="94"/>
      <c r="CR123" s="94"/>
      <c r="CS123" s="58"/>
      <c r="CT123" s="58"/>
      <c r="CU123" s="58"/>
      <c r="CV123" s="58"/>
      <c r="CW123" s="58"/>
      <c r="CX123" s="62"/>
      <c r="CY123" s="62"/>
      <c r="CZ123" s="58"/>
      <c r="DA123" s="58"/>
      <c r="DB123" s="62"/>
      <c r="DC123" s="62"/>
      <c r="DD123" s="62"/>
      <c r="DE123" s="58"/>
      <c r="DF123" s="62"/>
      <c r="DG123" s="62"/>
      <c r="DH123" s="58"/>
      <c r="DI123" s="58"/>
      <c r="DJ123" s="62"/>
      <c r="DK123" s="62"/>
      <c r="DL123" s="62"/>
      <c r="DM123" s="58"/>
      <c r="DN123" s="62"/>
      <c r="DO123" s="62"/>
      <c r="DP123" s="58"/>
      <c r="DQ123" s="58"/>
      <c r="DR123" s="62"/>
      <c r="DS123" s="62"/>
      <c r="DT123" s="62"/>
    </row>
    <row r="124" spans="1:124" s="33" customFormat="1" ht="32.25" customHeight="1" x14ac:dyDescent="0.25">
      <c r="A124" s="111" t="s">
        <v>66</v>
      </c>
      <c r="B124" s="34"/>
      <c r="C124" s="34"/>
      <c r="D124" s="37"/>
      <c r="E124" s="160">
        <v>851</v>
      </c>
      <c r="F124" s="28" t="s">
        <v>30</v>
      </c>
      <c r="G124" s="28"/>
      <c r="H124" s="176" t="s">
        <v>48</v>
      </c>
      <c r="I124" s="17"/>
      <c r="J124" s="26">
        <f t="shared" ref="J124:Y124" si="972">J125+J135+J154+J158</f>
        <v>12049758.709999999</v>
      </c>
      <c r="K124" s="26">
        <f t="shared" ref="K124:M124" si="973">K125+K135+K154+K158</f>
        <v>11733824.51</v>
      </c>
      <c r="L124" s="26">
        <f t="shared" si="973"/>
        <v>315934.2</v>
      </c>
      <c r="M124" s="26">
        <f t="shared" si="973"/>
        <v>0</v>
      </c>
      <c r="N124" s="26">
        <f t="shared" si="972"/>
        <v>32066350.359999999</v>
      </c>
      <c r="O124" s="26">
        <f t="shared" si="972"/>
        <v>31224762.829999998</v>
      </c>
      <c r="P124" s="26">
        <f t="shared" si="972"/>
        <v>841587.53</v>
      </c>
      <c r="Q124" s="26">
        <f t="shared" si="972"/>
        <v>0</v>
      </c>
      <c r="R124" s="26">
        <f t="shared" si="972"/>
        <v>4862244.22</v>
      </c>
      <c r="S124" s="26">
        <f t="shared" si="972"/>
        <v>4716659</v>
      </c>
      <c r="T124" s="26">
        <f t="shared" si="972"/>
        <v>145585.22</v>
      </c>
      <c r="U124" s="26">
        <f t="shared" si="972"/>
        <v>0</v>
      </c>
      <c r="V124" s="21">
        <f t="shared" si="738"/>
        <v>-8451843.0299999993</v>
      </c>
      <c r="W124" s="21">
        <f t="shared" si="739"/>
        <v>-8418659.2299999986</v>
      </c>
      <c r="X124" s="21">
        <f t="shared" si="740"/>
        <v>-33183.799999999988</v>
      </c>
      <c r="Y124" s="26">
        <f t="shared" si="972"/>
        <v>0</v>
      </c>
      <c r="Z124" s="278">
        <f t="shared" si="762"/>
        <v>58.774718496702192</v>
      </c>
      <c r="AA124" s="26">
        <f t="shared" ref="AA124" si="974">AA125+AA135+AA154+AA158</f>
        <v>0</v>
      </c>
      <c r="AB124" s="26">
        <f t="shared" ref="AB124:AI124" si="975">AB125+AB135+AB154+AB158</f>
        <v>20501601.739999998</v>
      </c>
      <c r="AC124" s="26">
        <f t="shared" si="975"/>
        <v>20152483.739999998</v>
      </c>
      <c r="AD124" s="26">
        <f t="shared" si="975"/>
        <v>349118</v>
      </c>
      <c r="AE124" s="26">
        <f t="shared" si="975"/>
        <v>0</v>
      </c>
      <c r="AF124" s="26">
        <f t="shared" si="975"/>
        <v>9048650.5300000012</v>
      </c>
      <c r="AG124" s="26">
        <f t="shared" si="975"/>
        <v>5417631.5</v>
      </c>
      <c r="AH124" s="26">
        <f t="shared" si="975"/>
        <v>3631019.03</v>
      </c>
      <c r="AI124" s="26">
        <f t="shared" si="975"/>
        <v>0</v>
      </c>
      <c r="AJ124" s="21">
        <f t="shared" si="784"/>
        <v>29550252.27</v>
      </c>
      <c r="AK124" s="21">
        <f t="shared" si="785"/>
        <v>25570115.239999998</v>
      </c>
      <c r="AL124" s="21">
        <f t="shared" si="786"/>
        <v>3980137.03</v>
      </c>
      <c r="AM124" s="21">
        <f t="shared" si="787"/>
        <v>0</v>
      </c>
      <c r="AN124" s="213">
        <f>AN125+AN135+AN154+AN158</f>
        <v>0</v>
      </c>
      <c r="AO124" s="26">
        <f>AO125+AO135+AO154+AO158</f>
        <v>0</v>
      </c>
      <c r="AP124" s="26">
        <f>AP125+AP135+AP154+AP158</f>
        <v>0</v>
      </c>
      <c r="AQ124" s="26">
        <f>AQ125+AQ135+AQ154+AQ158</f>
        <v>0</v>
      </c>
      <c r="AR124" s="21">
        <f t="shared" si="968"/>
        <v>29550252.27</v>
      </c>
      <c r="AS124" s="21">
        <f t="shared" si="969"/>
        <v>25570115.239999998</v>
      </c>
      <c r="AT124" s="21">
        <f t="shared" si="970"/>
        <v>3980137.03</v>
      </c>
      <c r="AU124" s="21">
        <f t="shared" si="971"/>
        <v>0</v>
      </c>
      <c r="AV124" s="195">
        <f t="shared" si="681"/>
        <v>1.3969838619232178E-9</v>
      </c>
      <c r="AW124" s="26">
        <f t="shared" ref="AW124:BD124" si="976">AW125+AW135+AW154+AW158</f>
        <v>14028026</v>
      </c>
      <c r="AX124" s="26">
        <f t="shared" si="976"/>
        <v>13812500</v>
      </c>
      <c r="AY124" s="26">
        <f t="shared" si="976"/>
        <v>215526</v>
      </c>
      <c r="AZ124" s="26">
        <f t="shared" si="976"/>
        <v>0</v>
      </c>
      <c r="BA124" s="26">
        <f t="shared" si="976"/>
        <v>0</v>
      </c>
      <c r="BB124" s="26">
        <f t="shared" si="976"/>
        <v>0</v>
      </c>
      <c r="BC124" s="26">
        <f t="shared" si="976"/>
        <v>0</v>
      </c>
      <c r="BD124" s="26">
        <f t="shared" si="976"/>
        <v>0</v>
      </c>
      <c r="BE124" s="21">
        <f t="shared" si="788"/>
        <v>14028026</v>
      </c>
      <c r="BF124" s="21">
        <f t="shared" si="768"/>
        <v>13812500</v>
      </c>
      <c r="BG124" s="21">
        <f t="shared" si="769"/>
        <v>215526</v>
      </c>
      <c r="BH124" s="21">
        <f t="shared" si="770"/>
        <v>0</v>
      </c>
      <c r="BI124" s="26">
        <f>BI125+BI135+BI154+BI158</f>
        <v>0</v>
      </c>
      <c r="BJ124" s="26">
        <f>BJ125+BJ135+BJ154+BJ158</f>
        <v>0</v>
      </c>
      <c r="BK124" s="26">
        <f>BK125+BK135+BK154+BK158</f>
        <v>0</v>
      </c>
      <c r="BL124" s="26">
        <f>BL125+BL135+BL154+BL158</f>
        <v>0</v>
      </c>
      <c r="BM124" s="21">
        <f t="shared" ref="BM124" si="977">BE124+BI124</f>
        <v>14028026</v>
      </c>
      <c r="BN124" s="21">
        <f t="shared" ref="BN124" si="978">BF124+BJ124</f>
        <v>13812500</v>
      </c>
      <c r="BO124" s="21">
        <f t="shared" ref="BO124" si="979">BG124+BK124</f>
        <v>215526</v>
      </c>
      <c r="BP124" s="21">
        <f t="shared" ref="BP124" si="980">BH124+BL124</f>
        <v>0</v>
      </c>
      <c r="BQ124" s="201">
        <f t="shared" si="674"/>
        <v>0</v>
      </c>
      <c r="BR124" s="26">
        <f t="shared" ref="BR124:BY124" si="981">BR125+BR135+BR154+BR158</f>
        <v>12825775</v>
      </c>
      <c r="BS124" s="26">
        <f t="shared" si="981"/>
        <v>12399162</v>
      </c>
      <c r="BT124" s="26">
        <f t="shared" si="981"/>
        <v>426613</v>
      </c>
      <c r="BU124" s="26">
        <f t="shared" si="981"/>
        <v>0</v>
      </c>
      <c r="BV124" s="26">
        <f t="shared" si="981"/>
        <v>0</v>
      </c>
      <c r="BW124" s="26">
        <f t="shared" si="981"/>
        <v>0</v>
      </c>
      <c r="BX124" s="26">
        <f t="shared" si="981"/>
        <v>0</v>
      </c>
      <c r="BY124" s="26">
        <f t="shared" si="981"/>
        <v>0</v>
      </c>
      <c r="BZ124" s="21">
        <f t="shared" si="789"/>
        <v>12825775</v>
      </c>
      <c r="CA124" s="62">
        <f t="shared" si="773"/>
        <v>12399162</v>
      </c>
      <c r="CB124" s="62">
        <f t="shared" si="774"/>
        <v>426613</v>
      </c>
      <c r="CC124" s="62">
        <f t="shared" si="775"/>
        <v>0</v>
      </c>
      <c r="CD124" s="26">
        <f>CD125+CD135+CD154+CD158</f>
        <v>0</v>
      </c>
      <c r="CE124" s="26">
        <f>CE125+CE135+CE154+CE158</f>
        <v>0</v>
      </c>
      <c r="CF124" s="26">
        <f>CF125+CF135+CF154+CF158</f>
        <v>0</v>
      </c>
      <c r="CG124" s="26">
        <f>CG125+CG135+CG154+CG158</f>
        <v>0</v>
      </c>
      <c r="CH124" s="21">
        <f t="shared" ref="CH124" si="982">BZ124+CD124</f>
        <v>12825775</v>
      </c>
      <c r="CI124" s="62">
        <f t="shared" ref="CI124" si="983">CA124+CE124</f>
        <v>12399162</v>
      </c>
      <c r="CJ124" s="62">
        <f t="shared" ref="CJ124" si="984">CB124+CF124</f>
        <v>426613</v>
      </c>
      <c r="CK124" s="62">
        <f t="shared" ref="CK124" si="985">CC124+CG124</f>
        <v>0</v>
      </c>
      <c r="CL124" s="193">
        <f t="shared" si="823"/>
        <v>0</v>
      </c>
      <c r="CM124" s="62"/>
      <c r="CN124" s="62"/>
      <c r="CO124" s="62"/>
      <c r="CP124" s="62"/>
      <c r="CQ124" s="94">
        <f t="shared" si="710"/>
        <v>0</v>
      </c>
      <c r="CR124" s="94"/>
      <c r="CS124" s="56">
        <f t="shared" ref="CS124:DT124" si="986">CS125+CS135+CS154+CS158</f>
        <v>2070691.18</v>
      </c>
      <c r="CT124" s="56">
        <f t="shared" si="986"/>
        <v>1793001</v>
      </c>
      <c r="CU124" s="56">
        <f t="shared" si="986"/>
        <v>277690.18</v>
      </c>
      <c r="CV124" s="56">
        <f t="shared" si="986"/>
        <v>0</v>
      </c>
      <c r="CW124" s="56">
        <f t="shared" si="986"/>
        <v>3206354</v>
      </c>
      <c r="CX124" s="77">
        <f t="shared" si="986"/>
        <v>0</v>
      </c>
      <c r="CY124" s="77">
        <f t="shared" si="986"/>
        <v>3206354</v>
      </c>
      <c r="CZ124" s="56">
        <f t="shared" si="986"/>
        <v>0</v>
      </c>
      <c r="DA124" s="56">
        <f t="shared" si="986"/>
        <v>5277045.18</v>
      </c>
      <c r="DB124" s="77">
        <f t="shared" si="986"/>
        <v>1793001</v>
      </c>
      <c r="DC124" s="77">
        <f t="shared" si="986"/>
        <v>3484044.18</v>
      </c>
      <c r="DD124" s="77">
        <f t="shared" si="986"/>
        <v>0</v>
      </c>
      <c r="DE124" s="56">
        <f t="shared" si="986"/>
        <v>10843110.09</v>
      </c>
      <c r="DF124" s="77">
        <f t="shared" si="986"/>
        <v>10858410.09</v>
      </c>
      <c r="DG124" s="77">
        <f t="shared" si="986"/>
        <v>-15300</v>
      </c>
      <c r="DH124" s="56">
        <f t="shared" si="986"/>
        <v>0</v>
      </c>
      <c r="DI124" s="56">
        <f t="shared" si="986"/>
        <v>16120155.27</v>
      </c>
      <c r="DJ124" s="77">
        <f t="shared" si="986"/>
        <v>12651411.09</v>
      </c>
      <c r="DK124" s="77">
        <f t="shared" si="986"/>
        <v>3468744.18</v>
      </c>
      <c r="DL124" s="77">
        <f t="shared" si="986"/>
        <v>0</v>
      </c>
      <c r="DM124" s="56">
        <f t="shared" si="986"/>
        <v>0</v>
      </c>
      <c r="DN124" s="77">
        <f t="shared" si="986"/>
        <v>0</v>
      </c>
      <c r="DO124" s="77" t="e">
        <f t="shared" si="986"/>
        <v>#REF!</v>
      </c>
      <c r="DP124" s="56" t="e">
        <f t="shared" si="986"/>
        <v>#REF!</v>
      </c>
      <c r="DQ124" s="56" t="e">
        <f t="shared" si="986"/>
        <v>#REF!</v>
      </c>
      <c r="DR124" s="77" t="e">
        <f t="shared" si="986"/>
        <v>#REF!</v>
      </c>
      <c r="DS124" s="77" t="e">
        <f t="shared" si="986"/>
        <v>#REF!</v>
      </c>
      <c r="DT124" s="77" t="e">
        <f t="shared" si="986"/>
        <v>#REF!</v>
      </c>
    </row>
    <row r="125" spans="1:124" s="23" customFormat="1" ht="18.75" customHeight="1" x14ac:dyDescent="0.25">
      <c r="A125" s="111" t="s">
        <v>67</v>
      </c>
      <c r="B125" s="44"/>
      <c r="C125" s="44"/>
      <c r="D125" s="27"/>
      <c r="E125" s="4">
        <v>851</v>
      </c>
      <c r="F125" s="24" t="s">
        <v>30</v>
      </c>
      <c r="G125" s="24" t="s">
        <v>11</v>
      </c>
      <c r="H125" s="176" t="s">
        <v>48</v>
      </c>
      <c r="I125" s="19"/>
      <c r="J125" s="22">
        <f t="shared" ref="J125:Y125" si="987">J129+J126+J132</f>
        <v>123748.2</v>
      </c>
      <c r="K125" s="22">
        <f t="shared" ref="K125:M125" si="988">K129+K126+K132</f>
        <v>0</v>
      </c>
      <c r="L125" s="22">
        <f t="shared" si="988"/>
        <v>123748.2</v>
      </c>
      <c r="M125" s="22">
        <f t="shared" si="988"/>
        <v>0</v>
      </c>
      <c r="N125" s="22">
        <f t="shared" si="987"/>
        <v>57340</v>
      </c>
      <c r="O125" s="22">
        <f t="shared" si="987"/>
        <v>0</v>
      </c>
      <c r="P125" s="22">
        <f t="shared" si="987"/>
        <v>57340</v>
      </c>
      <c r="Q125" s="22">
        <f t="shared" si="987"/>
        <v>0</v>
      </c>
      <c r="R125" s="22">
        <f t="shared" si="987"/>
        <v>57340</v>
      </c>
      <c r="S125" s="22">
        <f t="shared" si="987"/>
        <v>0</v>
      </c>
      <c r="T125" s="22">
        <f t="shared" si="987"/>
        <v>57340</v>
      </c>
      <c r="U125" s="22">
        <f t="shared" si="987"/>
        <v>0</v>
      </c>
      <c r="V125" s="21">
        <f t="shared" si="738"/>
        <v>-10000.800000000003</v>
      </c>
      <c r="W125" s="21">
        <f t="shared" si="739"/>
        <v>0</v>
      </c>
      <c r="X125" s="21">
        <f t="shared" si="740"/>
        <v>-10000.800000000003</v>
      </c>
      <c r="Y125" s="22">
        <f t="shared" si="987"/>
        <v>0</v>
      </c>
      <c r="Z125" s="278">
        <f t="shared" si="762"/>
        <v>92.522710450171587</v>
      </c>
      <c r="AA125" s="22">
        <f t="shared" ref="AA125" si="989">AA129+AA126+AA132</f>
        <v>0</v>
      </c>
      <c r="AB125" s="22">
        <f t="shared" ref="AB125:AU125" si="990">AB129+AB126+AB132</f>
        <v>133749</v>
      </c>
      <c r="AC125" s="22">
        <f t="shared" si="990"/>
        <v>0</v>
      </c>
      <c r="AD125" s="22">
        <f t="shared" si="990"/>
        <v>133749</v>
      </c>
      <c r="AE125" s="22">
        <f t="shared" si="990"/>
        <v>0</v>
      </c>
      <c r="AF125" s="22">
        <f t="shared" si="990"/>
        <v>287582</v>
      </c>
      <c r="AG125" s="22">
        <f t="shared" si="990"/>
        <v>0</v>
      </c>
      <c r="AH125" s="22">
        <f t="shared" si="990"/>
        <v>287582</v>
      </c>
      <c r="AI125" s="22">
        <f t="shared" si="990"/>
        <v>0</v>
      </c>
      <c r="AJ125" s="22">
        <f t="shared" si="990"/>
        <v>421331</v>
      </c>
      <c r="AK125" s="22">
        <f t="shared" si="990"/>
        <v>0</v>
      </c>
      <c r="AL125" s="22">
        <f t="shared" si="990"/>
        <v>421331</v>
      </c>
      <c r="AM125" s="22">
        <f t="shared" si="990"/>
        <v>0</v>
      </c>
      <c r="AN125" s="214">
        <f t="shared" si="990"/>
        <v>0</v>
      </c>
      <c r="AO125" s="22">
        <f t="shared" si="990"/>
        <v>0</v>
      </c>
      <c r="AP125" s="22">
        <f t="shared" si="990"/>
        <v>0</v>
      </c>
      <c r="AQ125" s="22">
        <f t="shared" si="990"/>
        <v>0</v>
      </c>
      <c r="AR125" s="22">
        <f t="shared" si="990"/>
        <v>421331</v>
      </c>
      <c r="AS125" s="22">
        <f t="shared" si="990"/>
        <v>0</v>
      </c>
      <c r="AT125" s="22">
        <f t="shared" si="990"/>
        <v>421331</v>
      </c>
      <c r="AU125" s="22">
        <f t="shared" si="990"/>
        <v>0</v>
      </c>
      <c r="AV125" s="195">
        <f t="shared" si="681"/>
        <v>0</v>
      </c>
      <c r="AW125" s="22">
        <f t="shared" ref="AW125:BP125" si="991">AW129+AW126+AW132</f>
        <v>66899</v>
      </c>
      <c r="AX125" s="22">
        <f t="shared" si="991"/>
        <v>0</v>
      </c>
      <c r="AY125" s="22">
        <f t="shared" si="991"/>
        <v>66899</v>
      </c>
      <c r="AZ125" s="22">
        <f t="shared" si="991"/>
        <v>0</v>
      </c>
      <c r="BA125" s="22">
        <f t="shared" si="991"/>
        <v>0</v>
      </c>
      <c r="BB125" s="22">
        <f t="shared" si="991"/>
        <v>0</v>
      </c>
      <c r="BC125" s="22">
        <f t="shared" si="991"/>
        <v>0</v>
      </c>
      <c r="BD125" s="22">
        <f t="shared" si="991"/>
        <v>0</v>
      </c>
      <c r="BE125" s="22">
        <f t="shared" si="991"/>
        <v>66899</v>
      </c>
      <c r="BF125" s="22">
        <f t="shared" si="991"/>
        <v>0</v>
      </c>
      <c r="BG125" s="22">
        <f t="shared" si="991"/>
        <v>66899</v>
      </c>
      <c r="BH125" s="22">
        <f t="shared" si="991"/>
        <v>0</v>
      </c>
      <c r="BI125" s="22">
        <f t="shared" si="991"/>
        <v>0</v>
      </c>
      <c r="BJ125" s="22">
        <f t="shared" si="991"/>
        <v>0</v>
      </c>
      <c r="BK125" s="22">
        <f t="shared" si="991"/>
        <v>0</v>
      </c>
      <c r="BL125" s="22">
        <f t="shared" si="991"/>
        <v>0</v>
      </c>
      <c r="BM125" s="22">
        <f t="shared" si="991"/>
        <v>66899</v>
      </c>
      <c r="BN125" s="22">
        <f t="shared" si="991"/>
        <v>0</v>
      </c>
      <c r="BO125" s="22">
        <f t="shared" si="991"/>
        <v>66899</v>
      </c>
      <c r="BP125" s="22">
        <f t="shared" si="991"/>
        <v>0</v>
      </c>
      <c r="BQ125" s="201">
        <f t="shared" si="674"/>
        <v>0</v>
      </c>
      <c r="BR125" s="22">
        <f t="shared" ref="BR125:CK125" si="992">BR129+BR126+BR132</f>
        <v>66899.199999999997</v>
      </c>
      <c r="BS125" s="22">
        <f t="shared" si="992"/>
        <v>0</v>
      </c>
      <c r="BT125" s="22">
        <f t="shared" si="992"/>
        <v>66899.199999999997</v>
      </c>
      <c r="BU125" s="22">
        <f t="shared" si="992"/>
        <v>0</v>
      </c>
      <c r="BV125" s="22">
        <f t="shared" si="992"/>
        <v>0</v>
      </c>
      <c r="BW125" s="22">
        <f t="shared" si="992"/>
        <v>0</v>
      </c>
      <c r="BX125" s="22">
        <f t="shared" si="992"/>
        <v>0</v>
      </c>
      <c r="BY125" s="22">
        <f t="shared" si="992"/>
        <v>0</v>
      </c>
      <c r="BZ125" s="22">
        <f t="shared" si="992"/>
        <v>66899.199999999997</v>
      </c>
      <c r="CA125" s="78">
        <f t="shared" si="992"/>
        <v>0</v>
      </c>
      <c r="CB125" s="78">
        <f t="shared" si="992"/>
        <v>66899.199999999997</v>
      </c>
      <c r="CC125" s="78">
        <f t="shared" si="992"/>
        <v>0</v>
      </c>
      <c r="CD125" s="22">
        <f t="shared" si="992"/>
        <v>0</v>
      </c>
      <c r="CE125" s="22">
        <f t="shared" si="992"/>
        <v>0</v>
      </c>
      <c r="CF125" s="22">
        <f t="shared" si="992"/>
        <v>0</v>
      </c>
      <c r="CG125" s="22">
        <f t="shared" si="992"/>
        <v>0</v>
      </c>
      <c r="CH125" s="22">
        <f t="shared" si="992"/>
        <v>66899.199999999997</v>
      </c>
      <c r="CI125" s="78">
        <f t="shared" si="992"/>
        <v>0</v>
      </c>
      <c r="CJ125" s="78">
        <f t="shared" si="992"/>
        <v>66899.199999999997</v>
      </c>
      <c r="CK125" s="78">
        <f t="shared" si="992"/>
        <v>0</v>
      </c>
      <c r="CL125" s="193">
        <f t="shared" si="823"/>
        <v>0</v>
      </c>
      <c r="CM125" s="78">
        <f t="shared" ref="CM125:DL125" si="993">CM129+CM126+CM132</f>
        <v>0</v>
      </c>
      <c r="CN125" s="78">
        <f t="shared" si="993"/>
        <v>0</v>
      </c>
      <c r="CO125" s="78">
        <f t="shared" si="993"/>
        <v>0</v>
      </c>
      <c r="CP125" s="78">
        <f t="shared" si="993"/>
        <v>0</v>
      </c>
      <c r="CQ125" s="78">
        <f t="shared" si="993"/>
        <v>0</v>
      </c>
      <c r="CR125" s="78">
        <f t="shared" si="993"/>
        <v>0</v>
      </c>
      <c r="CS125" s="78">
        <f t="shared" si="993"/>
        <v>162935</v>
      </c>
      <c r="CT125" s="78">
        <f t="shared" si="993"/>
        <v>0</v>
      </c>
      <c r="CU125" s="78">
        <f t="shared" si="993"/>
        <v>162935</v>
      </c>
      <c r="CV125" s="78">
        <f t="shared" si="993"/>
        <v>0</v>
      </c>
      <c r="CW125" s="78">
        <f t="shared" si="993"/>
        <v>0</v>
      </c>
      <c r="CX125" s="78">
        <f t="shared" si="993"/>
        <v>0</v>
      </c>
      <c r="CY125" s="78">
        <f t="shared" si="993"/>
        <v>0</v>
      </c>
      <c r="CZ125" s="78">
        <f t="shared" si="993"/>
        <v>0</v>
      </c>
      <c r="DA125" s="78">
        <f t="shared" si="993"/>
        <v>162935</v>
      </c>
      <c r="DB125" s="78">
        <f t="shared" si="993"/>
        <v>0</v>
      </c>
      <c r="DC125" s="78">
        <f t="shared" si="993"/>
        <v>162935</v>
      </c>
      <c r="DD125" s="78">
        <f t="shared" si="993"/>
        <v>0</v>
      </c>
      <c r="DE125" s="78">
        <f t="shared" si="993"/>
        <v>0</v>
      </c>
      <c r="DF125" s="78">
        <f t="shared" si="993"/>
        <v>0</v>
      </c>
      <c r="DG125" s="78">
        <f t="shared" si="993"/>
        <v>0</v>
      </c>
      <c r="DH125" s="78">
        <f t="shared" si="993"/>
        <v>0</v>
      </c>
      <c r="DI125" s="78">
        <f t="shared" si="993"/>
        <v>162935</v>
      </c>
      <c r="DJ125" s="78">
        <f t="shared" si="993"/>
        <v>0</v>
      </c>
      <c r="DK125" s="78">
        <f t="shared" si="993"/>
        <v>162935</v>
      </c>
      <c r="DL125" s="78">
        <f t="shared" si="993"/>
        <v>0</v>
      </c>
      <c r="DM125" s="57">
        <f t="shared" ref="DM125:DT125" si="994">DM126+DM132</f>
        <v>0</v>
      </c>
      <c r="DN125" s="78">
        <f t="shared" si="994"/>
        <v>0</v>
      </c>
      <c r="DO125" s="78">
        <f t="shared" si="994"/>
        <v>0</v>
      </c>
      <c r="DP125" s="57">
        <f t="shared" si="994"/>
        <v>0</v>
      </c>
      <c r="DQ125" s="57">
        <f t="shared" si="994"/>
        <v>162935</v>
      </c>
      <c r="DR125" s="78">
        <f t="shared" si="994"/>
        <v>0</v>
      </c>
      <c r="DS125" s="78">
        <f t="shared" si="994"/>
        <v>162935</v>
      </c>
      <c r="DT125" s="78">
        <f t="shared" si="994"/>
        <v>0</v>
      </c>
    </row>
    <row r="126" spans="1:124" s="23" customFormat="1" ht="32.25" customHeight="1" x14ac:dyDescent="0.25">
      <c r="A126" s="87" t="s">
        <v>68</v>
      </c>
      <c r="B126" s="156"/>
      <c r="C126" s="156"/>
      <c r="D126" s="25"/>
      <c r="E126" s="4">
        <v>851</v>
      </c>
      <c r="F126" s="4" t="s">
        <v>30</v>
      </c>
      <c r="G126" s="4" t="s">
        <v>11</v>
      </c>
      <c r="H126" s="176" t="s">
        <v>426</v>
      </c>
      <c r="I126" s="3"/>
      <c r="J126" s="21">
        <f t="shared" ref="J126:Y127" si="995">J127</f>
        <v>66408.2</v>
      </c>
      <c r="K126" s="21">
        <f t="shared" si="995"/>
        <v>0</v>
      </c>
      <c r="L126" s="21">
        <f t="shared" si="995"/>
        <v>66408.2</v>
      </c>
      <c r="M126" s="21">
        <f t="shared" si="995"/>
        <v>0</v>
      </c>
      <c r="N126" s="21">
        <f t="shared" si="995"/>
        <v>0</v>
      </c>
      <c r="O126" s="21">
        <f t="shared" si="995"/>
        <v>0</v>
      </c>
      <c r="P126" s="21">
        <f t="shared" si="995"/>
        <v>0</v>
      </c>
      <c r="Q126" s="21">
        <f t="shared" si="995"/>
        <v>0</v>
      </c>
      <c r="R126" s="21">
        <f t="shared" si="995"/>
        <v>0</v>
      </c>
      <c r="S126" s="21">
        <f t="shared" si="995"/>
        <v>0</v>
      </c>
      <c r="T126" s="21">
        <f t="shared" si="995"/>
        <v>0</v>
      </c>
      <c r="U126" s="21">
        <f t="shared" si="995"/>
        <v>0</v>
      </c>
      <c r="V126" s="21">
        <f t="shared" si="738"/>
        <v>-8507.8000000000029</v>
      </c>
      <c r="W126" s="21">
        <f t="shared" si="739"/>
        <v>0</v>
      </c>
      <c r="X126" s="21">
        <f t="shared" si="740"/>
        <v>-8507.8000000000029</v>
      </c>
      <c r="Y126" s="21">
        <f t="shared" si="995"/>
        <v>0</v>
      </c>
      <c r="Z126" s="276">
        <f t="shared" si="762"/>
        <v>88.643547439799235</v>
      </c>
      <c r="AA126" s="21">
        <f t="shared" ref="AA126:AI127" si="996">AA127</f>
        <v>0</v>
      </c>
      <c r="AB126" s="21">
        <f t="shared" si="996"/>
        <v>74916</v>
      </c>
      <c r="AC126" s="21">
        <f t="shared" si="996"/>
        <v>0</v>
      </c>
      <c r="AD126" s="21">
        <f t="shared" si="996"/>
        <v>74916</v>
      </c>
      <c r="AE126" s="21">
        <f t="shared" si="996"/>
        <v>0</v>
      </c>
      <c r="AF126" s="21">
        <f t="shared" si="996"/>
        <v>0</v>
      </c>
      <c r="AG126" s="21">
        <f t="shared" si="996"/>
        <v>0</v>
      </c>
      <c r="AH126" s="21">
        <f t="shared" si="996"/>
        <v>0</v>
      </c>
      <c r="AI126" s="21">
        <f t="shared" si="996"/>
        <v>0</v>
      </c>
      <c r="AJ126" s="21">
        <f t="shared" ref="AJ126:AM128" si="997">AB126+AF126</f>
        <v>74916</v>
      </c>
      <c r="AK126" s="21">
        <f t="shared" si="997"/>
        <v>0</v>
      </c>
      <c r="AL126" s="21">
        <f t="shared" si="997"/>
        <v>74916</v>
      </c>
      <c r="AM126" s="21">
        <f t="shared" si="997"/>
        <v>0</v>
      </c>
      <c r="AN126" s="215">
        <f t="shared" ref="AN126:AQ127" si="998">AN127</f>
        <v>0</v>
      </c>
      <c r="AO126" s="21">
        <f t="shared" si="998"/>
        <v>0</v>
      </c>
      <c r="AP126" s="21">
        <f t="shared" si="998"/>
        <v>0</v>
      </c>
      <c r="AQ126" s="21">
        <f t="shared" si="998"/>
        <v>0</v>
      </c>
      <c r="AR126" s="21">
        <f t="shared" ref="AR126:AU128" si="999">AJ126+AN126</f>
        <v>74916</v>
      </c>
      <c r="AS126" s="21">
        <f t="shared" si="999"/>
        <v>0</v>
      </c>
      <c r="AT126" s="21">
        <f t="shared" si="999"/>
        <v>74916</v>
      </c>
      <c r="AU126" s="21">
        <f t="shared" si="999"/>
        <v>0</v>
      </c>
      <c r="AV126" s="195">
        <f>AR126-AS126-AT126-AU126</f>
        <v>0</v>
      </c>
      <c r="AW126" s="21">
        <f t="shared" ref="AW126:BD127" si="1000">AW127</f>
        <v>8066</v>
      </c>
      <c r="AX126" s="21">
        <f t="shared" si="1000"/>
        <v>0</v>
      </c>
      <c r="AY126" s="21">
        <f t="shared" si="1000"/>
        <v>8066</v>
      </c>
      <c r="AZ126" s="21">
        <f t="shared" si="1000"/>
        <v>0</v>
      </c>
      <c r="BA126" s="21">
        <f t="shared" si="1000"/>
        <v>0</v>
      </c>
      <c r="BB126" s="21">
        <f t="shared" si="1000"/>
        <v>0</v>
      </c>
      <c r="BC126" s="21">
        <f t="shared" si="1000"/>
        <v>0</v>
      </c>
      <c r="BD126" s="21">
        <f t="shared" si="1000"/>
        <v>0</v>
      </c>
      <c r="BE126" s="21">
        <f t="shared" ref="BE126:BH128" si="1001">AW126+BA126</f>
        <v>8066</v>
      </c>
      <c r="BF126" s="21">
        <f t="shared" si="1001"/>
        <v>0</v>
      </c>
      <c r="BG126" s="21">
        <f t="shared" si="1001"/>
        <v>8066</v>
      </c>
      <c r="BH126" s="21">
        <f t="shared" si="1001"/>
        <v>0</v>
      </c>
      <c r="BI126" s="21">
        <f t="shared" ref="BI126:BL127" si="1002">BI127</f>
        <v>0</v>
      </c>
      <c r="BJ126" s="21">
        <f t="shared" si="1002"/>
        <v>0</v>
      </c>
      <c r="BK126" s="21">
        <f t="shared" si="1002"/>
        <v>0</v>
      </c>
      <c r="BL126" s="21">
        <f t="shared" si="1002"/>
        <v>0</v>
      </c>
      <c r="BM126" s="21">
        <f t="shared" ref="BM126:BP128" si="1003">BE126+BI126</f>
        <v>8066</v>
      </c>
      <c r="BN126" s="21">
        <f t="shared" si="1003"/>
        <v>0</v>
      </c>
      <c r="BO126" s="21">
        <f t="shared" si="1003"/>
        <v>8066</v>
      </c>
      <c r="BP126" s="21">
        <f t="shared" si="1003"/>
        <v>0</v>
      </c>
      <c r="BQ126" s="201">
        <f>BE126-BF126-BG126-BH126</f>
        <v>0</v>
      </c>
      <c r="BR126" s="21">
        <f t="shared" ref="BR126:BY127" si="1004">BR127</f>
        <v>8066.2</v>
      </c>
      <c r="BS126" s="21">
        <f t="shared" si="1004"/>
        <v>0</v>
      </c>
      <c r="BT126" s="21">
        <f t="shared" si="1004"/>
        <v>8066.2</v>
      </c>
      <c r="BU126" s="21">
        <f t="shared" si="1004"/>
        <v>0</v>
      </c>
      <c r="BV126" s="21">
        <f t="shared" si="1004"/>
        <v>0</v>
      </c>
      <c r="BW126" s="21">
        <f t="shared" si="1004"/>
        <v>0</v>
      </c>
      <c r="BX126" s="21">
        <f t="shared" si="1004"/>
        <v>0</v>
      </c>
      <c r="BY126" s="21">
        <f t="shared" si="1004"/>
        <v>0</v>
      </c>
      <c r="BZ126" s="21">
        <f t="shared" ref="BZ126:CC128" si="1005">BR126+BV126</f>
        <v>8066.2</v>
      </c>
      <c r="CA126" s="62">
        <f t="shared" si="1005"/>
        <v>0</v>
      </c>
      <c r="CB126" s="62">
        <f t="shared" si="1005"/>
        <v>8066.2</v>
      </c>
      <c r="CC126" s="62">
        <f t="shared" si="1005"/>
        <v>0</v>
      </c>
      <c r="CD126" s="21">
        <f t="shared" ref="CD126:CG127" si="1006">CD127</f>
        <v>0</v>
      </c>
      <c r="CE126" s="21">
        <f t="shared" si="1006"/>
        <v>0</v>
      </c>
      <c r="CF126" s="21">
        <f t="shared" si="1006"/>
        <v>0</v>
      </c>
      <c r="CG126" s="21">
        <f t="shared" si="1006"/>
        <v>0</v>
      </c>
      <c r="CH126" s="21">
        <f t="shared" ref="CH126:CK128" si="1007">BZ126+CD126</f>
        <v>8066.2</v>
      </c>
      <c r="CI126" s="62">
        <f t="shared" si="1007"/>
        <v>0</v>
      </c>
      <c r="CJ126" s="62">
        <f t="shared" si="1007"/>
        <v>8066.2</v>
      </c>
      <c r="CK126" s="62">
        <f t="shared" si="1007"/>
        <v>0</v>
      </c>
      <c r="CL126" s="193">
        <f>BZ126-CA126-CB126-CC126</f>
        <v>0</v>
      </c>
      <c r="CM126" s="62"/>
      <c r="CN126" s="62"/>
      <c r="CO126" s="62"/>
      <c r="CP126" s="62"/>
      <c r="CQ126" s="94">
        <f>BR126-BS126-BT126-BU126</f>
        <v>0</v>
      </c>
      <c r="CR126" s="94"/>
      <c r="CS126" s="58">
        <f t="shared" ref="CS126:DB127" si="1008">CS127</f>
        <v>81051</v>
      </c>
      <c r="CT126" s="58">
        <f t="shared" si="1008"/>
        <v>0</v>
      </c>
      <c r="CU126" s="58">
        <f t="shared" si="1008"/>
        <v>81051</v>
      </c>
      <c r="CV126" s="58">
        <f t="shared" si="1008"/>
        <v>0</v>
      </c>
      <c r="CW126" s="58">
        <f t="shared" si="1008"/>
        <v>0</v>
      </c>
      <c r="CX126" s="62">
        <f t="shared" si="1008"/>
        <v>0</v>
      </c>
      <c r="CY126" s="62">
        <f t="shared" si="1008"/>
        <v>0</v>
      </c>
      <c r="CZ126" s="58">
        <f t="shared" si="1008"/>
        <v>0</v>
      </c>
      <c r="DA126" s="58">
        <f t="shared" si="1008"/>
        <v>81051</v>
      </c>
      <c r="DB126" s="62">
        <f t="shared" si="1008"/>
        <v>0</v>
      </c>
      <c r="DC126" s="62">
        <f t="shared" ref="DC126:DL127" si="1009">DC127</f>
        <v>81051</v>
      </c>
      <c r="DD126" s="62">
        <f t="shared" si="1009"/>
        <v>0</v>
      </c>
      <c r="DE126" s="58">
        <f t="shared" si="1009"/>
        <v>0</v>
      </c>
      <c r="DF126" s="62">
        <f t="shared" si="1009"/>
        <v>0</v>
      </c>
      <c r="DG126" s="62">
        <f t="shared" si="1009"/>
        <v>0</v>
      </c>
      <c r="DH126" s="58">
        <f t="shared" si="1009"/>
        <v>0</v>
      </c>
      <c r="DI126" s="58">
        <f t="shared" si="1009"/>
        <v>81051</v>
      </c>
      <c r="DJ126" s="62">
        <f t="shared" si="1009"/>
        <v>0</v>
      </c>
      <c r="DK126" s="62">
        <f t="shared" si="1009"/>
        <v>81051</v>
      </c>
      <c r="DL126" s="62">
        <f t="shared" si="1009"/>
        <v>0</v>
      </c>
      <c r="DM126" s="58">
        <f t="shared" ref="DM126:DT127" si="1010">DM127</f>
        <v>0</v>
      </c>
      <c r="DN126" s="62">
        <f t="shared" si="1010"/>
        <v>0</v>
      </c>
      <c r="DO126" s="62">
        <f t="shared" si="1010"/>
        <v>0</v>
      </c>
      <c r="DP126" s="58">
        <f t="shared" si="1010"/>
        <v>0</v>
      </c>
      <c r="DQ126" s="58">
        <f t="shared" si="1010"/>
        <v>81051</v>
      </c>
      <c r="DR126" s="62">
        <f t="shared" si="1010"/>
        <v>0</v>
      </c>
      <c r="DS126" s="62">
        <f t="shared" si="1010"/>
        <v>81051</v>
      </c>
      <c r="DT126" s="62">
        <f t="shared" si="1010"/>
        <v>0</v>
      </c>
    </row>
    <row r="127" spans="1:124" s="23" customFormat="1" ht="32.25" customHeight="1" x14ac:dyDescent="0.25">
      <c r="A127" s="87" t="s">
        <v>20</v>
      </c>
      <c r="B127" s="156"/>
      <c r="C127" s="156"/>
      <c r="D127" s="156"/>
      <c r="E127" s="4">
        <v>851</v>
      </c>
      <c r="F127" s="4" t="s">
        <v>30</v>
      </c>
      <c r="G127" s="4" t="s">
        <v>11</v>
      </c>
      <c r="H127" s="176" t="s">
        <v>426</v>
      </c>
      <c r="I127" s="3" t="s">
        <v>21</v>
      </c>
      <c r="J127" s="21">
        <f t="shared" si="995"/>
        <v>66408.2</v>
      </c>
      <c r="K127" s="21">
        <f t="shared" si="995"/>
        <v>0</v>
      </c>
      <c r="L127" s="21">
        <f t="shared" si="995"/>
        <v>66408.2</v>
      </c>
      <c r="M127" s="21">
        <f t="shared" si="995"/>
        <v>0</v>
      </c>
      <c r="N127" s="21">
        <f t="shared" si="995"/>
        <v>0</v>
      </c>
      <c r="O127" s="21">
        <f t="shared" si="995"/>
        <v>0</v>
      </c>
      <c r="P127" s="21">
        <f t="shared" si="995"/>
        <v>0</v>
      </c>
      <c r="Q127" s="21">
        <f t="shared" si="995"/>
        <v>0</v>
      </c>
      <c r="R127" s="21">
        <f t="shared" si="995"/>
        <v>0</v>
      </c>
      <c r="S127" s="21">
        <f t="shared" si="995"/>
        <v>0</v>
      </c>
      <c r="T127" s="21">
        <f t="shared" si="995"/>
        <v>0</v>
      </c>
      <c r="U127" s="21">
        <f t="shared" si="995"/>
        <v>0</v>
      </c>
      <c r="V127" s="21">
        <f t="shared" si="738"/>
        <v>-8507.8000000000029</v>
      </c>
      <c r="W127" s="21">
        <f t="shared" si="739"/>
        <v>0</v>
      </c>
      <c r="X127" s="21">
        <f t="shared" si="740"/>
        <v>-8507.8000000000029</v>
      </c>
      <c r="Y127" s="21">
        <f t="shared" si="995"/>
        <v>0</v>
      </c>
      <c r="Z127" s="276">
        <f t="shared" si="762"/>
        <v>88.643547439799235</v>
      </c>
      <c r="AA127" s="21">
        <f t="shared" si="996"/>
        <v>0</v>
      </c>
      <c r="AB127" s="21">
        <f t="shared" si="996"/>
        <v>74916</v>
      </c>
      <c r="AC127" s="21">
        <f t="shared" si="996"/>
        <v>0</v>
      </c>
      <c r="AD127" s="21">
        <f t="shared" si="996"/>
        <v>74916</v>
      </c>
      <c r="AE127" s="21">
        <f t="shared" si="996"/>
        <v>0</v>
      </c>
      <c r="AF127" s="21">
        <f t="shared" si="996"/>
        <v>0</v>
      </c>
      <c r="AG127" s="21">
        <f t="shared" si="996"/>
        <v>0</v>
      </c>
      <c r="AH127" s="21">
        <f t="shared" si="996"/>
        <v>0</v>
      </c>
      <c r="AI127" s="21">
        <f t="shared" si="996"/>
        <v>0</v>
      </c>
      <c r="AJ127" s="21">
        <f t="shared" si="997"/>
        <v>74916</v>
      </c>
      <c r="AK127" s="21">
        <f t="shared" si="997"/>
        <v>0</v>
      </c>
      <c r="AL127" s="21">
        <f t="shared" si="997"/>
        <v>74916</v>
      </c>
      <c r="AM127" s="21">
        <f t="shared" si="997"/>
        <v>0</v>
      </c>
      <c r="AN127" s="215">
        <f t="shared" si="998"/>
        <v>0</v>
      </c>
      <c r="AO127" s="21">
        <f t="shared" si="998"/>
        <v>0</v>
      </c>
      <c r="AP127" s="21">
        <f t="shared" si="998"/>
        <v>0</v>
      </c>
      <c r="AQ127" s="21">
        <f t="shared" si="998"/>
        <v>0</v>
      </c>
      <c r="AR127" s="21">
        <f t="shared" si="999"/>
        <v>74916</v>
      </c>
      <c r="AS127" s="21">
        <f t="shared" si="999"/>
        <v>0</v>
      </c>
      <c r="AT127" s="21">
        <f t="shared" si="999"/>
        <v>74916</v>
      </c>
      <c r="AU127" s="21">
        <f t="shared" si="999"/>
        <v>0</v>
      </c>
      <c r="AV127" s="195">
        <f>AR127-AS127-AT127-AU127</f>
        <v>0</v>
      </c>
      <c r="AW127" s="21">
        <f t="shared" si="1000"/>
        <v>8066</v>
      </c>
      <c r="AX127" s="21">
        <f t="shared" si="1000"/>
        <v>0</v>
      </c>
      <c r="AY127" s="21">
        <f t="shared" si="1000"/>
        <v>8066</v>
      </c>
      <c r="AZ127" s="21">
        <f t="shared" si="1000"/>
        <v>0</v>
      </c>
      <c r="BA127" s="21">
        <f t="shared" si="1000"/>
        <v>0</v>
      </c>
      <c r="BB127" s="21">
        <f t="shared" si="1000"/>
        <v>0</v>
      </c>
      <c r="BC127" s="21">
        <f t="shared" si="1000"/>
        <v>0</v>
      </c>
      <c r="BD127" s="21">
        <f t="shared" si="1000"/>
        <v>0</v>
      </c>
      <c r="BE127" s="21">
        <f t="shared" si="1001"/>
        <v>8066</v>
      </c>
      <c r="BF127" s="21">
        <f t="shared" si="1001"/>
        <v>0</v>
      </c>
      <c r="BG127" s="21">
        <f t="shared" si="1001"/>
        <v>8066</v>
      </c>
      <c r="BH127" s="21">
        <f t="shared" si="1001"/>
        <v>0</v>
      </c>
      <c r="BI127" s="21">
        <f t="shared" si="1002"/>
        <v>0</v>
      </c>
      <c r="BJ127" s="21">
        <f t="shared" si="1002"/>
        <v>0</v>
      </c>
      <c r="BK127" s="21">
        <f t="shared" si="1002"/>
        <v>0</v>
      </c>
      <c r="BL127" s="21">
        <f t="shared" si="1002"/>
        <v>0</v>
      </c>
      <c r="BM127" s="21">
        <f t="shared" si="1003"/>
        <v>8066</v>
      </c>
      <c r="BN127" s="21">
        <f t="shared" si="1003"/>
        <v>0</v>
      </c>
      <c r="BO127" s="21">
        <f t="shared" si="1003"/>
        <v>8066</v>
      </c>
      <c r="BP127" s="21">
        <f t="shared" si="1003"/>
        <v>0</v>
      </c>
      <c r="BQ127" s="201">
        <f>BE127-BF127-BG127-BH127</f>
        <v>0</v>
      </c>
      <c r="BR127" s="21">
        <f t="shared" si="1004"/>
        <v>8066.2</v>
      </c>
      <c r="BS127" s="21">
        <f t="shared" si="1004"/>
        <v>0</v>
      </c>
      <c r="BT127" s="21">
        <f t="shared" si="1004"/>
        <v>8066.2</v>
      </c>
      <c r="BU127" s="21">
        <f t="shared" si="1004"/>
        <v>0</v>
      </c>
      <c r="BV127" s="21">
        <f t="shared" si="1004"/>
        <v>0</v>
      </c>
      <c r="BW127" s="21">
        <f t="shared" si="1004"/>
        <v>0</v>
      </c>
      <c r="BX127" s="21">
        <f t="shared" si="1004"/>
        <v>0</v>
      </c>
      <c r="BY127" s="21">
        <f t="shared" si="1004"/>
        <v>0</v>
      </c>
      <c r="BZ127" s="21">
        <f t="shared" si="1005"/>
        <v>8066.2</v>
      </c>
      <c r="CA127" s="62">
        <f t="shared" si="1005"/>
        <v>0</v>
      </c>
      <c r="CB127" s="62">
        <f t="shared" si="1005"/>
        <v>8066.2</v>
      </c>
      <c r="CC127" s="62">
        <f t="shared" si="1005"/>
        <v>0</v>
      </c>
      <c r="CD127" s="21">
        <f t="shared" si="1006"/>
        <v>0</v>
      </c>
      <c r="CE127" s="21">
        <f t="shared" si="1006"/>
        <v>0</v>
      </c>
      <c r="CF127" s="21">
        <f t="shared" si="1006"/>
        <v>0</v>
      </c>
      <c r="CG127" s="21">
        <f t="shared" si="1006"/>
        <v>0</v>
      </c>
      <c r="CH127" s="21">
        <f t="shared" si="1007"/>
        <v>8066.2</v>
      </c>
      <c r="CI127" s="62">
        <f t="shared" si="1007"/>
        <v>0</v>
      </c>
      <c r="CJ127" s="62">
        <f t="shared" si="1007"/>
        <v>8066.2</v>
      </c>
      <c r="CK127" s="62">
        <f t="shared" si="1007"/>
        <v>0</v>
      </c>
      <c r="CL127" s="193">
        <f>BZ127-CA127-CB127-CC127</f>
        <v>0</v>
      </c>
      <c r="CM127" s="62"/>
      <c r="CN127" s="62"/>
      <c r="CO127" s="62"/>
      <c r="CP127" s="62"/>
      <c r="CQ127" s="94">
        <f>BR127-BS127-BT127-BU127</f>
        <v>0</v>
      </c>
      <c r="CR127" s="94"/>
      <c r="CS127" s="58">
        <f t="shared" si="1008"/>
        <v>81051</v>
      </c>
      <c r="CT127" s="58">
        <f t="shared" si="1008"/>
        <v>0</v>
      </c>
      <c r="CU127" s="58">
        <f t="shared" si="1008"/>
        <v>81051</v>
      </c>
      <c r="CV127" s="58">
        <f t="shared" si="1008"/>
        <v>0</v>
      </c>
      <c r="CW127" s="58">
        <f t="shared" si="1008"/>
        <v>0</v>
      </c>
      <c r="CX127" s="62">
        <f t="shared" si="1008"/>
        <v>0</v>
      </c>
      <c r="CY127" s="62">
        <f t="shared" si="1008"/>
        <v>0</v>
      </c>
      <c r="CZ127" s="58">
        <f t="shared" si="1008"/>
        <v>0</v>
      </c>
      <c r="DA127" s="58">
        <f t="shared" si="1008"/>
        <v>81051</v>
      </c>
      <c r="DB127" s="62">
        <f t="shared" si="1008"/>
        <v>0</v>
      </c>
      <c r="DC127" s="62">
        <f t="shared" si="1009"/>
        <v>81051</v>
      </c>
      <c r="DD127" s="62">
        <f t="shared" si="1009"/>
        <v>0</v>
      </c>
      <c r="DE127" s="58">
        <f t="shared" si="1009"/>
        <v>0</v>
      </c>
      <c r="DF127" s="62">
        <f t="shared" si="1009"/>
        <v>0</v>
      </c>
      <c r="DG127" s="62">
        <f t="shared" si="1009"/>
        <v>0</v>
      </c>
      <c r="DH127" s="58">
        <f t="shared" si="1009"/>
        <v>0</v>
      </c>
      <c r="DI127" s="58">
        <f t="shared" si="1009"/>
        <v>81051</v>
      </c>
      <c r="DJ127" s="62">
        <f t="shared" si="1009"/>
        <v>0</v>
      </c>
      <c r="DK127" s="62">
        <f t="shared" si="1009"/>
        <v>81051</v>
      </c>
      <c r="DL127" s="62">
        <f t="shared" si="1009"/>
        <v>0</v>
      </c>
      <c r="DM127" s="58">
        <f t="shared" si="1010"/>
        <v>0</v>
      </c>
      <c r="DN127" s="62">
        <f t="shared" si="1010"/>
        <v>0</v>
      </c>
      <c r="DO127" s="62">
        <f t="shared" si="1010"/>
        <v>0</v>
      </c>
      <c r="DP127" s="58">
        <f t="shared" si="1010"/>
        <v>0</v>
      </c>
      <c r="DQ127" s="58">
        <f t="shared" si="1010"/>
        <v>81051</v>
      </c>
      <c r="DR127" s="62">
        <f t="shared" si="1010"/>
        <v>0</v>
      </c>
      <c r="DS127" s="62">
        <f t="shared" si="1010"/>
        <v>81051</v>
      </c>
      <c r="DT127" s="62">
        <f t="shared" si="1010"/>
        <v>0</v>
      </c>
    </row>
    <row r="128" spans="1:124" s="23" customFormat="1" ht="32.25" customHeight="1" x14ac:dyDescent="0.25">
      <c r="A128" s="87" t="s">
        <v>9</v>
      </c>
      <c r="B128" s="156"/>
      <c r="C128" s="156"/>
      <c r="D128" s="156"/>
      <c r="E128" s="4">
        <v>851</v>
      </c>
      <c r="F128" s="4" t="s">
        <v>30</v>
      </c>
      <c r="G128" s="4" t="s">
        <v>11</v>
      </c>
      <c r="H128" s="176" t="s">
        <v>426</v>
      </c>
      <c r="I128" s="3" t="s">
        <v>22</v>
      </c>
      <c r="J128" s="21">
        <v>66408.2</v>
      </c>
      <c r="K128" s="21"/>
      <c r="L128" s="21">
        <f>J128</f>
        <v>66408.2</v>
      </c>
      <c r="M128" s="21"/>
      <c r="N128" s="21"/>
      <c r="O128" s="21"/>
      <c r="P128" s="21">
        <f>N128</f>
        <v>0</v>
      </c>
      <c r="Q128" s="21"/>
      <c r="R128" s="21"/>
      <c r="S128" s="21"/>
      <c r="T128" s="21">
        <f>R128</f>
        <v>0</v>
      </c>
      <c r="U128" s="21"/>
      <c r="V128" s="21">
        <f t="shared" si="738"/>
        <v>-8507.8000000000029</v>
      </c>
      <c r="W128" s="21">
        <f t="shared" si="739"/>
        <v>0</v>
      </c>
      <c r="X128" s="21">
        <f t="shared" si="740"/>
        <v>-8507.8000000000029</v>
      </c>
      <c r="Y128" s="21"/>
      <c r="Z128" s="276">
        <f t="shared" si="762"/>
        <v>88.643547439799235</v>
      </c>
      <c r="AA128" s="21"/>
      <c r="AB128" s="21">
        <v>74916</v>
      </c>
      <c r="AC128" s="21"/>
      <c r="AD128" s="21">
        <f>AB128</f>
        <v>74916</v>
      </c>
      <c r="AE128" s="21"/>
      <c r="AF128" s="21"/>
      <c r="AG128" s="21"/>
      <c r="AH128" s="21">
        <f>AF128</f>
        <v>0</v>
      </c>
      <c r="AI128" s="21"/>
      <c r="AJ128" s="21">
        <f t="shared" si="997"/>
        <v>74916</v>
      </c>
      <c r="AK128" s="21">
        <f t="shared" si="997"/>
        <v>0</v>
      </c>
      <c r="AL128" s="21">
        <f t="shared" si="997"/>
        <v>74916</v>
      </c>
      <c r="AM128" s="21">
        <f t="shared" si="997"/>
        <v>0</v>
      </c>
      <c r="AN128" s="215"/>
      <c r="AO128" s="21"/>
      <c r="AP128" s="21">
        <f>AN128</f>
        <v>0</v>
      </c>
      <c r="AQ128" s="21"/>
      <c r="AR128" s="21">
        <f t="shared" si="999"/>
        <v>74916</v>
      </c>
      <c r="AS128" s="21">
        <f t="shared" si="999"/>
        <v>0</v>
      </c>
      <c r="AT128" s="21">
        <f t="shared" si="999"/>
        <v>74916</v>
      </c>
      <c r="AU128" s="21">
        <f t="shared" si="999"/>
        <v>0</v>
      </c>
      <c r="AV128" s="195">
        <f>AR128-AS128-AT128-AU128</f>
        <v>0</v>
      </c>
      <c r="AW128" s="21">
        <v>8066</v>
      </c>
      <c r="AX128" s="21"/>
      <c r="AY128" s="21">
        <f>AW128</f>
        <v>8066</v>
      </c>
      <c r="AZ128" s="21"/>
      <c r="BA128" s="21"/>
      <c r="BB128" s="21"/>
      <c r="BC128" s="21">
        <f>BA128</f>
        <v>0</v>
      </c>
      <c r="BD128" s="21"/>
      <c r="BE128" s="21">
        <f t="shared" si="1001"/>
        <v>8066</v>
      </c>
      <c r="BF128" s="21">
        <f t="shared" si="1001"/>
        <v>0</v>
      </c>
      <c r="BG128" s="21">
        <f t="shared" si="1001"/>
        <v>8066</v>
      </c>
      <c r="BH128" s="21">
        <f t="shared" si="1001"/>
        <v>0</v>
      </c>
      <c r="BI128" s="21"/>
      <c r="BJ128" s="21"/>
      <c r="BK128" s="21">
        <f>BI128</f>
        <v>0</v>
      </c>
      <c r="BL128" s="21"/>
      <c r="BM128" s="21">
        <f t="shared" si="1003"/>
        <v>8066</v>
      </c>
      <c r="BN128" s="21">
        <f t="shared" si="1003"/>
        <v>0</v>
      </c>
      <c r="BO128" s="21">
        <f t="shared" si="1003"/>
        <v>8066</v>
      </c>
      <c r="BP128" s="21">
        <f t="shared" si="1003"/>
        <v>0</v>
      </c>
      <c r="BQ128" s="201">
        <f>BE128-BF128-BG128-BH128</f>
        <v>0</v>
      </c>
      <c r="BR128" s="21">
        <v>8066.2</v>
      </c>
      <c r="BS128" s="21"/>
      <c r="BT128" s="21">
        <f>BR128</f>
        <v>8066.2</v>
      </c>
      <c r="BU128" s="21"/>
      <c r="BV128" s="21"/>
      <c r="BW128" s="21"/>
      <c r="BX128" s="21">
        <f>BV128</f>
        <v>0</v>
      </c>
      <c r="BY128" s="21"/>
      <c r="BZ128" s="21">
        <f t="shared" si="1005"/>
        <v>8066.2</v>
      </c>
      <c r="CA128" s="62">
        <f t="shared" si="1005"/>
        <v>0</v>
      </c>
      <c r="CB128" s="62">
        <f t="shared" si="1005"/>
        <v>8066.2</v>
      </c>
      <c r="CC128" s="62">
        <f t="shared" si="1005"/>
        <v>0</v>
      </c>
      <c r="CD128" s="21"/>
      <c r="CE128" s="21"/>
      <c r="CF128" s="21">
        <f>CD128</f>
        <v>0</v>
      </c>
      <c r="CG128" s="21"/>
      <c r="CH128" s="21">
        <f t="shared" si="1007"/>
        <v>8066.2</v>
      </c>
      <c r="CI128" s="62">
        <f t="shared" si="1007"/>
        <v>0</v>
      </c>
      <c r="CJ128" s="62">
        <f t="shared" si="1007"/>
        <v>8066.2</v>
      </c>
      <c r="CK128" s="62">
        <f t="shared" si="1007"/>
        <v>0</v>
      </c>
      <c r="CL128" s="193">
        <f>BZ128-CA128-CB128-CC128</f>
        <v>0</v>
      </c>
      <c r="CM128" s="62"/>
      <c r="CN128" s="62"/>
      <c r="CO128" s="62"/>
      <c r="CP128" s="62"/>
      <c r="CQ128" s="94">
        <f>BR128-BS128-BT128-BU128</f>
        <v>0</v>
      </c>
      <c r="CR128" s="94"/>
      <c r="CS128" s="58">
        <v>81051</v>
      </c>
      <c r="CT128" s="58"/>
      <c r="CU128" s="58">
        <f>CS128</f>
        <v>81051</v>
      </c>
      <c r="CV128" s="58"/>
      <c r="CW128" s="58"/>
      <c r="CX128" s="62"/>
      <c r="CY128" s="62">
        <f>CW128</f>
        <v>0</v>
      </c>
      <c r="CZ128" s="58"/>
      <c r="DA128" s="58">
        <f>CS128+CW128</f>
        <v>81051</v>
      </c>
      <c r="DB128" s="62">
        <f t="shared" ref="DB128" si="1011">CT128+CX128</f>
        <v>0</v>
      </c>
      <c r="DC128" s="62">
        <f t="shared" ref="DC128" si="1012">CU128+CY128</f>
        <v>81051</v>
      </c>
      <c r="DD128" s="62">
        <f t="shared" ref="DD128" si="1013">CV128+CZ128</f>
        <v>0</v>
      </c>
      <c r="DE128" s="58"/>
      <c r="DF128" s="62"/>
      <c r="DG128" s="62">
        <f>DE128</f>
        <v>0</v>
      </c>
      <c r="DH128" s="58"/>
      <c r="DI128" s="58">
        <f t="shared" ref="DI128" si="1014">DA128+DE128</f>
        <v>81051</v>
      </c>
      <c r="DJ128" s="62">
        <f t="shared" ref="DJ128" si="1015">DB128+DF128</f>
        <v>0</v>
      </c>
      <c r="DK128" s="62">
        <f t="shared" ref="DK128" si="1016">DC128+DG128</f>
        <v>81051</v>
      </c>
      <c r="DL128" s="62">
        <f t="shared" ref="DL128" si="1017">DD128+DH128</f>
        <v>0</v>
      </c>
      <c r="DM128" s="58"/>
      <c r="DN128" s="62"/>
      <c r="DO128" s="62">
        <f>DM128</f>
        <v>0</v>
      </c>
      <c r="DP128" s="58"/>
      <c r="DQ128" s="58">
        <f t="shared" ref="DQ128" si="1018">DI128+DM128</f>
        <v>81051</v>
      </c>
      <c r="DR128" s="62">
        <f t="shared" ref="DR128" si="1019">DJ128+DN128</f>
        <v>0</v>
      </c>
      <c r="DS128" s="62">
        <f t="shared" ref="DS128" si="1020">DK128+DO128</f>
        <v>81051</v>
      </c>
      <c r="DT128" s="62">
        <f t="shared" ref="DT128" si="1021">DL128+DP128</f>
        <v>0</v>
      </c>
    </row>
    <row r="129" spans="1:124" s="23" customFormat="1" ht="27" customHeight="1" x14ac:dyDescent="0.25">
      <c r="A129" s="112" t="s">
        <v>382</v>
      </c>
      <c r="B129" s="44"/>
      <c r="C129" s="44"/>
      <c r="D129" s="27"/>
      <c r="E129" s="4">
        <v>851</v>
      </c>
      <c r="F129" s="4" t="s">
        <v>30</v>
      </c>
      <c r="G129" s="4" t="s">
        <v>11</v>
      </c>
      <c r="H129" s="176" t="s">
        <v>425</v>
      </c>
      <c r="I129" s="3"/>
      <c r="J129" s="22"/>
      <c r="K129" s="22"/>
      <c r="L129" s="22"/>
      <c r="M129" s="22"/>
      <c r="N129" s="22"/>
      <c r="O129" s="22"/>
      <c r="P129" s="22"/>
      <c r="Q129" s="22"/>
      <c r="R129" s="22"/>
      <c r="S129" s="22"/>
      <c r="T129" s="22"/>
      <c r="U129" s="22"/>
      <c r="V129" s="21">
        <f t="shared" si="738"/>
        <v>0</v>
      </c>
      <c r="W129" s="21">
        <f t="shared" si="739"/>
        <v>0</v>
      </c>
      <c r="X129" s="21">
        <f t="shared" si="740"/>
        <v>0</v>
      </c>
      <c r="Y129" s="22"/>
      <c r="Z129" s="276" t="e">
        <f t="shared" si="762"/>
        <v>#DIV/0!</v>
      </c>
      <c r="AA129" s="22"/>
      <c r="AB129" s="22"/>
      <c r="AC129" s="22"/>
      <c r="AD129" s="22"/>
      <c r="AE129" s="22"/>
      <c r="AF129" s="21">
        <f t="shared" ref="AF129:AI130" si="1022">AF130</f>
        <v>287582</v>
      </c>
      <c r="AG129" s="21">
        <f t="shared" si="1022"/>
        <v>0</v>
      </c>
      <c r="AH129" s="21">
        <f t="shared" si="1022"/>
        <v>287582</v>
      </c>
      <c r="AI129" s="21">
        <f t="shared" si="1022"/>
        <v>0</v>
      </c>
      <c r="AJ129" s="21">
        <f t="shared" ref="AJ129:AJ131" si="1023">AB129+AF129</f>
        <v>287582</v>
      </c>
      <c r="AK129" s="21">
        <f t="shared" ref="AK129:AK131" si="1024">AC129+AG129</f>
        <v>0</v>
      </c>
      <c r="AL129" s="21">
        <f t="shared" ref="AL129:AL131" si="1025">AD129+AH129</f>
        <v>287582</v>
      </c>
      <c r="AM129" s="21">
        <f t="shared" ref="AM129:AM131" si="1026">AE129+AI129</f>
        <v>0</v>
      </c>
      <c r="AN129" s="215">
        <f t="shared" ref="AN129:AQ130" si="1027">AN130</f>
        <v>0</v>
      </c>
      <c r="AO129" s="21">
        <f t="shared" si="1027"/>
        <v>0</v>
      </c>
      <c r="AP129" s="21">
        <f t="shared" si="1027"/>
        <v>0</v>
      </c>
      <c r="AQ129" s="21">
        <f t="shared" si="1027"/>
        <v>0</v>
      </c>
      <c r="AR129" s="21">
        <f t="shared" ref="AR129:AR134" si="1028">AJ129+AN129</f>
        <v>287582</v>
      </c>
      <c r="AS129" s="21">
        <f t="shared" ref="AS129:AS134" si="1029">AK129+AO129</f>
        <v>0</v>
      </c>
      <c r="AT129" s="21">
        <f t="shared" ref="AT129:AT134" si="1030">AL129+AP129</f>
        <v>287582</v>
      </c>
      <c r="AU129" s="21">
        <f t="shared" ref="AU129:AU134" si="1031">AM129+AQ129</f>
        <v>0</v>
      </c>
      <c r="AV129" s="195">
        <f t="shared" si="681"/>
        <v>0</v>
      </c>
      <c r="AW129" s="22"/>
      <c r="AX129" s="22"/>
      <c r="AY129" s="22"/>
      <c r="AZ129" s="22"/>
      <c r="BA129" s="22"/>
      <c r="BB129" s="22"/>
      <c r="BC129" s="22"/>
      <c r="BD129" s="22"/>
      <c r="BE129" s="21"/>
      <c r="BF129" s="21"/>
      <c r="BG129" s="21"/>
      <c r="BH129" s="21"/>
      <c r="BI129" s="22"/>
      <c r="BJ129" s="22"/>
      <c r="BK129" s="22"/>
      <c r="BL129" s="22"/>
      <c r="BM129" s="21"/>
      <c r="BN129" s="21"/>
      <c r="BO129" s="21"/>
      <c r="BP129" s="21"/>
      <c r="BQ129" s="201">
        <f t="shared" si="674"/>
        <v>0</v>
      </c>
      <c r="BR129" s="22"/>
      <c r="BS129" s="22"/>
      <c r="BT129" s="22"/>
      <c r="BU129" s="22"/>
      <c r="BV129" s="22"/>
      <c r="BW129" s="22"/>
      <c r="BX129" s="22"/>
      <c r="BY129" s="22"/>
      <c r="BZ129" s="21"/>
      <c r="CA129" s="62"/>
      <c r="CB129" s="62"/>
      <c r="CC129" s="62"/>
      <c r="CD129" s="22"/>
      <c r="CE129" s="22"/>
      <c r="CF129" s="22"/>
      <c r="CG129" s="22"/>
      <c r="CH129" s="21"/>
      <c r="CI129" s="62"/>
      <c r="CJ129" s="62"/>
      <c r="CK129" s="62"/>
      <c r="CL129" s="193">
        <f t="shared" si="823"/>
        <v>0</v>
      </c>
      <c r="CM129" s="62"/>
      <c r="CN129" s="62"/>
      <c r="CO129" s="62"/>
      <c r="CP129" s="62"/>
      <c r="CQ129" s="94"/>
      <c r="CR129" s="94"/>
      <c r="CS129" s="57"/>
      <c r="CT129" s="57"/>
      <c r="CU129" s="57"/>
      <c r="CV129" s="57"/>
      <c r="CW129" s="57"/>
      <c r="CX129" s="78"/>
      <c r="CY129" s="78"/>
      <c r="CZ129" s="57"/>
      <c r="DA129" s="57"/>
      <c r="DB129" s="78"/>
      <c r="DC129" s="78"/>
      <c r="DD129" s="78"/>
      <c r="DE129" s="57"/>
      <c r="DF129" s="78"/>
      <c r="DG129" s="78"/>
      <c r="DH129" s="57"/>
      <c r="DI129" s="57"/>
      <c r="DJ129" s="78"/>
      <c r="DK129" s="78"/>
      <c r="DL129" s="78"/>
      <c r="DM129" s="57"/>
      <c r="DN129" s="78"/>
      <c r="DO129" s="78"/>
      <c r="DP129" s="57"/>
      <c r="DQ129" s="57"/>
      <c r="DR129" s="78"/>
      <c r="DS129" s="78"/>
      <c r="DT129" s="78"/>
    </row>
    <row r="130" spans="1:124" s="23" customFormat="1" ht="32.25" customHeight="1" x14ac:dyDescent="0.25">
      <c r="A130" s="87" t="s">
        <v>20</v>
      </c>
      <c r="B130" s="44"/>
      <c r="C130" s="44"/>
      <c r="D130" s="27"/>
      <c r="E130" s="4">
        <v>851</v>
      </c>
      <c r="F130" s="4" t="s">
        <v>30</v>
      </c>
      <c r="G130" s="4" t="s">
        <v>11</v>
      </c>
      <c r="H130" s="176" t="s">
        <v>425</v>
      </c>
      <c r="I130" s="3" t="s">
        <v>21</v>
      </c>
      <c r="J130" s="22"/>
      <c r="K130" s="22"/>
      <c r="L130" s="22"/>
      <c r="M130" s="22"/>
      <c r="N130" s="22"/>
      <c r="O130" s="22"/>
      <c r="P130" s="22"/>
      <c r="Q130" s="22"/>
      <c r="R130" s="22"/>
      <c r="S130" s="22"/>
      <c r="T130" s="22"/>
      <c r="U130" s="22"/>
      <c r="V130" s="21">
        <f t="shared" si="738"/>
        <v>0</v>
      </c>
      <c r="W130" s="21">
        <f t="shared" si="739"/>
        <v>0</v>
      </c>
      <c r="X130" s="21">
        <f t="shared" si="740"/>
        <v>0</v>
      </c>
      <c r="Y130" s="22"/>
      <c r="Z130" s="276" t="e">
        <f t="shared" si="762"/>
        <v>#DIV/0!</v>
      </c>
      <c r="AA130" s="22"/>
      <c r="AB130" s="22"/>
      <c r="AC130" s="22"/>
      <c r="AD130" s="22"/>
      <c r="AE130" s="22"/>
      <c r="AF130" s="21">
        <f t="shared" si="1022"/>
        <v>287582</v>
      </c>
      <c r="AG130" s="21">
        <f t="shared" si="1022"/>
        <v>0</v>
      </c>
      <c r="AH130" s="21">
        <f t="shared" si="1022"/>
        <v>287582</v>
      </c>
      <c r="AI130" s="21">
        <f t="shared" si="1022"/>
        <v>0</v>
      </c>
      <c r="AJ130" s="21">
        <f t="shared" si="1023"/>
        <v>287582</v>
      </c>
      <c r="AK130" s="21">
        <f t="shared" si="1024"/>
        <v>0</v>
      </c>
      <c r="AL130" s="21">
        <f t="shared" si="1025"/>
        <v>287582</v>
      </c>
      <c r="AM130" s="21">
        <f t="shared" si="1026"/>
        <v>0</v>
      </c>
      <c r="AN130" s="215">
        <f t="shared" si="1027"/>
        <v>0</v>
      </c>
      <c r="AO130" s="21">
        <f t="shared" si="1027"/>
        <v>0</v>
      </c>
      <c r="AP130" s="21">
        <f t="shared" si="1027"/>
        <v>0</v>
      </c>
      <c r="AQ130" s="21">
        <f t="shared" si="1027"/>
        <v>0</v>
      </c>
      <c r="AR130" s="21">
        <f t="shared" si="1028"/>
        <v>287582</v>
      </c>
      <c r="AS130" s="21">
        <f t="shared" si="1029"/>
        <v>0</v>
      </c>
      <c r="AT130" s="21">
        <f t="shared" si="1030"/>
        <v>287582</v>
      </c>
      <c r="AU130" s="21">
        <f t="shared" si="1031"/>
        <v>0</v>
      </c>
      <c r="AV130" s="195">
        <f t="shared" si="681"/>
        <v>0</v>
      </c>
      <c r="AW130" s="22"/>
      <c r="AX130" s="22"/>
      <c r="AY130" s="22"/>
      <c r="AZ130" s="22"/>
      <c r="BA130" s="22"/>
      <c r="BB130" s="22"/>
      <c r="BC130" s="22"/>
      <c r="BD130" s="22"/>
      <c r="BE130" s="21"/>
      <c r="BF130" s="21"/>
      <c r="BG130" s="21"/>
      <c r="BH130" s="21"/>
      <c r="BI130" s="22"/>
      <c r="BJ130" s="22"/>
      <c r="BK130" s="22"/>
      <c r="BL130" s="22"/>
      <c r="BM130" s="21"/>
      <c r="BN130" s="21"/>
      <c r="BO130" s="21"/>
      <c r="BP130" s="21"/>
      <c r="BQ130" s="201">
        <f t="shared" si="674"/>
        <v>0</v>
      </c>
      <c r="BR130" s="22"/>
      <c r="BS130" s="22"/>
      <c r="BT130" s="22"/>
      <c r="BU130" s="22"/>
      <c r="BV130" s="22"/>
      <c r="BW130" s="22"/>
      <c r="BX130" s="22"/>
      <c r="BY130" s="22"/>
      <c r="BZ130" s="21"/>
      <c r="CA130" s="62"/>
      <c r="CB130" s="62"/>
      <c r="CC130" s="62"/>
      <c r="CD130" s="22"/>
      <c r="CE130" s="22"/>
      <c r="CF130" s="22"/>
      <c r="CG130" s="22"/>
      <c r="CH130" s="21"/>
      <c r="CI130" s="62"/>
      <c r="CJ130" s="62"/>
      <c r="CK130" s="62"/>
      <c r="CL130" s="193">
        <f t="shared" si="823"/>
        <v>0</v>
      </c>
      <c r="CM130" s="62"/>
      <c r="CN130" s="62"/>
      <c r="CO130" s="62"/>
      <c r="CP130" s="62"/>
      <c r="CQ130" s="94"/>
      <c r="CR130" s="94"/>
      <c r="CS130" s="57"/>
      <c r="CT130" s="57"/>
      <c r="CU130" s="57"/>
      <c r="CV130" s="57"/>
      <c r="CW130" s="57"/>
      <c r="CX130" s="78"/>
      <c r="CY130" s="78"/>
      <c r="CZ130" s="57"/>
      <c r="DA130" s="57"/>
      <c r="DB130" s="78"/>
      <c r="DC130" s="78"/>
      <c r="DD130" s="78"/>
      <c r="DE130" s="57"/>
      <c r="DF130" s="78"/>
      <c r="DG130" s="78"/>
      <c r="DH130" s="57"/>
      <c r="DI130" s="57"/>
      <c r="DJ130" s="78"/>
      <c r="DK130" s="78"/>
      <c r="DL130" s="78"/>
      <c r="DM130" s="57"/>
      <c r="DN130" s="78"/>
      <c r="DO130" s="78"/>
      <c r="DP130" s="57"/>
      <c r="DQ130" s="57"/>
      <c r="DR130" s="78"/>
      <c r="DS130" s="78"/>
      <c r="DT130" s="78"/>
    </row>
    <row r="131" spans="1:124" s="23" customFormat="1" ht="32.25" customHeight="1" x14ac:dyDescent="0.25">
      <c r="A131" s="87" t="s">
        <v>9</v>
      </c>
      <c r="B131" s="44"/>
      <c r="C131" s="44"/>
      <c r="D131" s="27"/>
      <c r="E131" s="4">
        <v>851</v>
      </c>
      <c r="F131" s="4" t="s">
        <v>30</v>
      </c>
      <c r="G131" s="4" t="s">
        <v>11</v>
      </c>
      <c r="H131" s="176" t="s">
        <v>425</v>
      </c>
      <c r="I131" s="3" t="s">
        <v>22</v>
      </c>
      <c r="J131" s="22"/>
      <c r="K131" s="22"/>
      <c r="L131" s="21">
        <f>J131</f>
        <v>0</v>
      </c>
      <c r="M131" s="22"/>
      <c r="N131" s="22"/>
      <c r="O131" s="22"/>
      <c r="P131" s="21">
        <f>N131</f>
        <v>0</v>
      </c>
      <c r="Q131" s="22"/>
      <c r="R131" s="22"/>
      <c r="S131" s="22"/>
      <c r="T131" s="21">
        <f>R131</f>
        <v>0</v>
      </c>
      <c r="U131" s="22"/>
      <c r="V131" s="21">
        <f t="shared" si="738"/>
        <v>0</v>
      </c>
      <c r="W131" s="21">
        <f t="shared" si="739"/>
        <v>0</v>
      </c>
      <c r="X131" s="21">
        <f t="shared" si="740"/>
        <v>0</v>
      </c>
      <c r="Y131" s="22"/>
      <c r="Z131" s="276" t="e">
        <f t="shared" si="762"/>
        <v>#DIV/0!</v>
      </c>
      <c r="AA131" s="22"/>
      <c r="AB131" s="22"/>
      <c r="AC131" s="22"/>
      <c r="AD131" s="22"/>
      <c r="AE131" s="22"/>
      <c r="AF131" s="151">
        <f>286946+636</f>
        <v>287582</v>
      </c>
      <c r="AG131" s="21"/>
      <c r="AH131" s="21">
        <f>AF131</f>
        <v>287582</v>
      </c>
      <c r="AI131" s="21"/>
      <c r="AJ131" s="21">
        <f t="shared" si="1023"/>
        <v>287582</v>
      </c>
      <c r="AK131" s="21">
        <f t="shared" si="1024"/>
        <v>0</v>
      </c>
      <c r="AL131" s="21">
        <f t="shared" si="1025"/>
        <v>287582</v>
      </c>
      <c r="AM131" s="21">
        <f t="shared" si="1026"/>
        <v>0</v>
      </c>
      <c r="AN131" s="216"/>
      <c r="AO131" s="21"/>
      <c r="AP131" s="21">
        <f>AN131</f>
        <v>0</v>
      </c>
      <c r="AQ131" s="21"/>
      <c r="AR131" s="21">
        <f t="shared" si="1028"/>
        <v>287582</v>
      </c>
      <c r="AS131" s="21">
        <f t="shared" si="1029"/>
        <v>0</v>
      </c>
      <c r="AT131" s="21">
        <f t="shared" si="1030"/>
        <v>287582</v>
      </c>
      <c r="AU131" s="21">
        <f t="shared" si="1031"/>
        <v>0</v>
      </c>
      <c r="AV131" s="195">
        <f t="shared" si="681"/>
        <v>0</v>
      </c>
      <c r="AW131" s="22"/>
      <c r="AX131" s="22"/>
      <c r="AY131" s="22"/>
      <c r="AZ131" s="22"/>
      <c r="BA131" s="22"/>
      <c r="BB131" s="22"/>
      <c r="BC131" s="22"/>
      <c r="BD131" s="22"/>
      <c r="BE131" s="21"/>
      <c r="BF131" s="21"/>
      <c r="BG131" s="21"/>
      <c r="BH131" s="21"/>
      <c r="BI131" s="22"/>
      <c r="BJ131" s="22"/>
      <c r="BK131" s="22"/>
      <c r="BL131" s="22"/>
      <c r="BM131" s="21"/>
      <c r="BN131" s="21"/>
      <c r="BO131" s="21"/>
      <c r="BP131" s="21"/>
      <c r="BQ131" s="201">
        <f t="shared" si="674"/>
        <v>0</v>
      </c>
      <c r="BR131" s="22"/>
      <c r="BS131" s="22"/>
      <c r="BT131" s="22"/>
      <c r="BU131" s="22"/>
      <c r="BV131" s="22"/>
      <c r="BW131" s="22"/>
      <c r="BX131" s="22"/>
      <c r="BY131" s="22"/>
      <c r="BZ131" s="21"/>
      <c r="CA131" s="62"/>
      <c r="CB131" s="62"/>
      <c r="CC131" s="62"/>
      <c r="CD131" s="22"/>
      <c r="CE131" s="22"/>
      <c r="CF131" s="22"/>
      <c r="CG131" s="22"/>
      <c r="CH131" s="21"/>
      <c r="CI131" s="62"/>
      <c r="CJ131" s="62"/>
      <c r="CK131" s="62"/>
      <c r="CL131" s="193">
        <f t="shared" si="823"/>
        <v>0</v>
      </c>
      <c r="CM131" s="62"/>
      <c r="CN131" s="62"/>
      <c r="CO131" s="62"/>
      <c r="CP131" s="62"/>
      <c r="CQ131" s="94"/>
      <c r="CR131" s="94"/>
      <c r="CS131" s="57"/>
      <c r="CT131" s="57"/>
      <c r="CU131" s="57"/>
      <c r="CV131" s="57"/>
      <c r="CW131" s="57"/>
      <c r="CX131" s="78"/>
      <c r="CY131" s="78"/>
      <c r="CZ131" s="57"/>
      <c r="DA131" s="57"/>
      <c r="DB131" s="78"/>
      <c r="DC131" s="78"/>
      <c r="DD131" s="78"/>
      <c r="DE131" s="57"/>
      <c r="DF131" s="78"/>
      <c r="DG131" s="78"/>
      <c r="DH131" s="57"/>
      <c r="DI131" s="57"/>
      <c r="DJ131" s="78"/>
      <c r="DK131" s="78"/>
      <c r="DL131" s="78"/>
      <c r="DM131" s="57"/>
      <c r="DN131" s="78"/>
      <c r="DO131" s="78"/>
      <c r="DP131" s="57"/>
      <c r="DQ131" s="57"/>
      <c r="DR131" s="78"/>
      <c r="DS131" s="78"/>
      <c r="DT131" s="78"/>
    </row>
    <row r="132" spans="1:124" s="23" customFormat="1" ht="32.25" customHeight="1" x14ac:dyDescent="0.25">
      <c r="A132" s="87" t="s">
        <v>69</v>
      </c>
      <c r="B132" s="156"/>
      <c r="C132" s="156"/>
      <c r="D132" s="156"/>
      <c r="E132" s="4">
        <v>851</v>
      </c>
      <c r="F132" s="4" t="s">
        <v>30</v>
      </c>
      <c r="G132" s="4" t="s">
        <v>11</v>
      </c>
      <c r="H132" s="176" t="s">
        <v>427</v>
      </c>
      <c r="I132" s="3"/>
      <c r="J132" s="21">
        <f t="shared" ref="J132:Y133" si="1032">J133</f>
        <v>57340</v>
      </c>
      <c r="K132" s="21">
        <f t="shared" si="1032"/>
        <v>0</v>
      </c>
      <c r="L132" s="21">
        <f t="shared" si="1032"/>
        <v>57340</v>
      </c>
      <c r="M132" s="21">
        <f t="shared" si="1032"/>
        <v>0</v>
      </c>
      <c r="N132" s="21">
        <f t="shared" si="1032"/>
        <v>57340</v>
      </c>
      <c r="O132" s="21">
        <f t="shared" si="1032"/>
        <v>0</v>
      </c>
      <c r="P132" s="21">
        <f t="shared" si="1032"/>
        <v>57340</v>
      </c>
      <c r="Q132" s="21">
        <f t="shared" si="1032"/>
        <v>0</v>
      </c>
      <c r="R132" s="21">
        <f t="shared" si="1032"/>
        <v>57340</v>
      </c>
      <c r="S132" s="21">
        <f t="shared" si="1032"/>
        <v>0</v>
      </c>
      <c r="T132" s="21">
        <f t="shared" si="1032"/>
        <v>57340</v>
      </c>
      <c r="U132" s="21">
        <f t="shared" si="1032"/>
        <v>0</v>
      </c>
      <c r="V132" s="21">
        <f t="shared" si="738"/>
        <v>-1493</v>
      </c>
      <c r="W132" s="21">
        <f t="shared" si="739"/>
        <v>0</v>
      </c>
      <c r="X132" s="21">
        <f t="shared" si="740"/>
        <v>-1493</v>
      </c>
      <c r="Y132" s="21">
        <f t="shared" si="1032"/>
        <v>0</v>
      </c>
      <c r="Z132" s="276">
        <f t="shared" si="762"/>
        <v>97.462308568320495</v>
      </c>
      <c r="AA132" s="21">
        <f t="shared" ref="AA132:BU133" si="1033">AA133</f>
        <v>0</v>
      </c>
      <c r="AB132" s="21">
        <f t="shared" si="1033"/>
        <v>58833</v>
      </c>
      <c r="AC132" s="21">
        <f t="shared" si="1033"/>
        <v>0</v>
      </c>
      <c r="AD132" s="21">
        <f t="shared" si="1033"/>
        <v>58833</v>
      </c>
      <c r="AE132" s="21">
        <f t="shared" si="1033"/>
        <v>0</v>
      </c>
      <c r="AF132" s="21">
        <f t="shared" si="1033"/>
        <v>0</v>
      </c>
      <c r="AG132" s="21">
        <f t="shared" si="1033"/>
        <v>0</v>
      </c>
      <c r="AH132" s="21">
        <f t="shared" si="1033"/>
        <v>0</v>
      </c>
      <c r="AI132" s="21">
        <f t="shared" si="1033"/>
        <v>0</v>
      </c>
      <c r="AJ132" s="21">
        <f t="shared" si="784"/>
        <v>58833</v>
      </c>
      <c r="AK132" s="21">
        <f t="shared" si="785"/>
        <v>0</v>
      </c>
      <c r="AL132" s="21">
        <f t="shared" si="786"/>
        <v>58833</v>
      </c>
      <c r="AM132" s="21">
        <f t="shared" si="787"/>
        <v>0</v>
      </c>
      <c r="AN132" s="215">
        <f t="shared" si="1033"/>
        <v>0</v>
      </c>
      <c r="AO132" s="21">
        <f t="shared" si="1033"/>
        <v>0</v>
      </c>
      <c r="AP132" s="21">
        <f t="shared" si="1033"/>
        <v>0</v>
      </c>
      <c r="AQ132" s="21">
        <f t="shared" si="1033"/>
        <v>0</v>
      </c>
      <c r="AR132" s="21">
        <f t="shared" si="1028"/>
        <v>58833</v>
      </c>
      <c r="AS132" s="21">
        <f t="shared" si="1029"/>
        <v>0</v>
      </c>
      <c r="AT132" s="21">
        <f t="shared" si="1030"/>
        <v>58833</v>
      </c>
      <c r="AU132" s="21">
        <f t="shared" si="1031"/>
        <v>0</v>
      </c>
      <c r="AV132" s="195">
        <f t="shared" si="681"/>
        <v>0</v>
      </c>
      <c r="AW132" s="21">
        <f t="shared" si="1033"/>
        <v>58833</v>
      </c>
      <c r="AX132" s="21">
        <f t="shared" si="1033"/>
        <v>0</v>
      </c>
      <c r="AY132" s="21">
        <f t="shared" si="1033"/>
        <v>58833</v>
      </c>
      <c r="AZ132" s="21">
        <f t="shared" si="1033"/>
        <v>0</v>
      </c>
      <c r="BA132" s="21">
        <f t="shared" si="1033"/>
        <v>0</v>
      </c>
      <c r="BB132" s="21">
        <f t="shared" si="1033"/>
        <v>0</v>
      </c>
      <c r="BC132" s="21">
        <f t="shared" si="1033"/>
        <v>0</v>
      </c>
      <c r="BD132" s="21">
        <f t="shared" si="1033"/>
        <v>0</v>
      </c>
      <c r="BE132" s="21">
        <f t="shared" si="788"/>
        <v>58833</v>
      </c>
      <c r="BF132" s="21">
        <f t="shared" si="768"/>
        <v>0</v>
      </c>
      <c r="BG132" s="21">
        <f t="shared" si="769"/>
        <v>58833</v>
      </c>
      <c r="BH132" s="21">
        <f t="shared" si="770"/>
        <v>0</v>
      </c>
      <c r="BI132" s="21">
        <f t="shared" si="1033"/>
        <v>0</v>
      </c>
      <c r="BJ132" s="21">
        <f t="shared" si="1033"/>
        <v>0</v>
      </c>
      <c r="BK132" s="21">
        <f t="shared" si="1033"/>
        <v>0</v>
      </c>
      <c r="BL132" s="21">
        <f t="shared" si="1033"/>
        <v>0</v>
      </c>
      <c r="BM132" s="21">
        <f t="shared" ref="BM132:BM134" si="1034">BE132+BI132</f>
        <v>58833</v>
      </c>
      <c r="BN132" s="21">
        <f t="shared" ref="BN132:BN134" si="1035">BF132+BJ132</f>
        <v>0</v>
      </c>
      <c r="BO132" s="21">
        <f t="shared" ref="BO132:BO134" si="1036">BG132+BK132</f>
        <v>58833</v>
      </c>
      <c r="BP132" s="21">
        <f t="shared" ref="BP132:BP134" si="1037">BH132+BL132</f>
        <v>0</v>
      </c>
      <c r="BQ132" s="201">
        <f t="shared" si="674"/>
        <v>0</v>
      </c>
      <c r="BR132" s="21">
        <f t="shared" si="1033"/>
        <v>58833</v>
      </c>
      <c r="BS132" s="21">
        <f t="shared" si="1033"/>
        <v>0</v>
      </c>
      <c r="BT132" s="21">
        <f t="shared" si="1033"/>
        <v>58833</v>
      </c>
      <c r="BU132" s="21">
        <f t="shared" si="1033"/>
        <v>0</v>
      </c>
      <c r="BV132" s="21">
        <f t="shared" ref="BV132:BY133" si="1038">BV133</f>
        <v>0</v>
      </c>
      <c r="BW132" s="21">
        <f t="shared" si="1038"/>
        <v>0</v>
      </c>
      <c r="BX132" s="21">
        <f t="shared" si="1038"/>
        <v>0</v>
      </c>
      <c r="BY132" s="21">
        <f t="shared" si="1038"/>
        <v>0</v>
      </c>
      <c r="BZ132" s="21">
        <f t="shared" si="789"/>
        <v>58833</v>
      </c>
      <c r="CA132" s="62">
        <f t="shared" si="773"/>
        <v>0</v>
      </c>
      <c r="CB132" s="62">
        <f t="shared" si="774"/>
        <v>58833</v>
      </c>
      <c r="CC132" s="62">
        <f t="shared" si="775"/>
        <v>0</v>
      </c>
      <c r="CD132" s="21">
        <f t="shared" ref="CD132:CG133" si="1039">CD133</f>
        <v>0</v>
      </c>
      <c r="CE132" s="21">
        <f t="shared" si="1039"/>
        <v>0</v>
      </c>
      <c r="CF132" s="21">
        <f t="shared" si="1039"/>
        <v>0</v>
      </c>
      <c r="CG132" s="21">
        <f t="shared" si="1039"/>
        <v>0</v>
      </c>
      <c r="CH132" s="21">
        <f t="shared" ref="CH132:CH134" si="1040">BZ132+CD132</f>
        <v>58833</v>
      </c>
      <c r="CI132" s="62">
        <f t="shared" ref="CI132:CI134" si="1041">CA132+CE132</f>
        <v>0</v>
      </c>
      <c r="CJ132" s="62">
        <f t="shared" ref="CJ132:CJ134" si="1042">CB132+CF132</f>
        <v>58833</v>
      </c>
      <c r="CK132" s="62">
        <f t="shared" ref="CK132:CK134" si="1043">CC132+CG132</f>
        <v>0</v>
      </c>
      <c r="CL132" s="193">
        <f t="shared" si="823"/>
        <v>0</v>
      </c>
      <c r="CM132" s="62"/>
      <c r="CN132" s="62"/>
      <c r="CO132" s="62"/>
      <c r="CP132" s="62"/>
      <c r="CQ132" s="94">
        <f t="shared" si="710"/>
        <v>0</v>
      </c>
      <c r="CR132" s="94"/>
      <c r="CS132" s="58">
        <f t="shared" ref="CS132:DT133" si="1044">CS133</f>
        <v>81884</v>
      </c>
      <c r="CT132" s="58">
        <f t="shared" si="1044"/>
        <v>0</v>
      </c>
      <c r="CU132" s="58">
        <f t="shared" si="1044"/>
        <v>81884</v>
      </c>
      <c r="CV132" s="58">
        <f t="shared" si="1044"/>
        <v>0</v>
      </c>
      <c r="CW132" s="58">
        <f t="shared" si="1044"/>
        <v>0</v>
      </c>
      <c r="CX132" s="62">
        <f t="shared" si="1044"/>
        <v>0</v>
      </c>
      <c r="CY132" s="62">
        <f t="shared" si="1044"/>
        <v>0</v>
      </c>
      <c r="CZ132" s="58">
        <f t="shared" si="1044"/>
        <v>0</v>
      </c>
      <c r="DA132" s="58">
        <f t="shared" si="1044"/>
        <v>81884</v>
      </c>
      <c r="DB132" s="62">
        <f t="shared" si="1044"/>
        <v>0</v>
      </c>
      <c r="DC132" s="62">
        <f t="shared" si="1044"/>
        <v>81884</v>
      </c>
      <c r="DD132" s="62">
        <f t="shared" si="1044"/>
        <v>0</v>
      </c>
      <c r="DE132" s="58">
        <f t="shared" si="1044"/>
        <v>0</v>
      </c>
      <c r="DF132" s="62">
        <f t="shared" si="1044"/>
        <v>0</v>
      </c>
      <c r="DG132" s="62">
        <f t="shared" si="1044"/>
        <v>0</v>
      </c>
      <c r="DH132" s="58">
        <f t="shared" si="1044"/>
        <v>0</v>
      </c>
      <c r="DI132" s="58">
        <f t="shared" si="1044"/>
        <v>81884</v>
      </c>
      <c r="DJ132" s="62">
        <f t="shared" si="1044"/>
        <v>0</v>
      </c>
      <c r="DK132" s="62">
        <f t="shared" si="1044"/>
        <v>81884</v>
      </c>
      <c r="DL132" s="62">
        <f t="shared" si="1044"/>
        <v>0</v>
      </c>
      <c r="DM132" s="58">
        <f t="shared" si="1044"/>
        <v>0</v>
      </c>
      <c r="DN132" s="62">
        <f t="shared" si="1044"/>
        <v>0</v>
      </c>
      <c r="DO132" s="62">
        <f t="shared" si="1044"/>
        <v>0</v>
      </c>
      <c r="DP132" s="58">
        <f t="shared" si="1044"/>
        <v>0</v>
      </c>
      <c r="DQ132" s="58">
        <f t="shared" si="1044"/>
        <v>81884</v>
      </c>
      <c r="DR132" s="62">
        <f t="shared" si="1044"/>
        <v>0</v>
      </c>
      <c r="DS132" s="62">
        <f t="shared" si="1044"/>
        <v>81884</v>
      </c>
      <c r="DT132" s="62">
        <f t="shared" si="1044"/>
        <v>0</v>
      </c>
    </row>
    <row r="133" spans="1:124" s="23" customFormat="1" ht="32.25" customHeight="1" x14ac:dyDescent="0.25">
      <c r="A133" s="87" t="s">
        <v>34</v>
      </c>
      <c r="B133" s="156"/>
      <c r="C133" s="156"/>
      <c r="D133" s="156"/>
      <c r="E133" s="4">
        <v>851</v>
      </c>
      <c r="F133" s="4" t="s">
        <v>30</v>
      </c>
      <c r="G133" s="4" t="s">
        <v>11</v>
      </c>
      <c r="H133" s="176" t="s">
        <v>427</v>
      </c>
      <c r="I133" s="3" t="s">
        <v>35</v>
      </c>
      <c r="J133" s="21">
        <f t="shared" si="1032"/>
        <v>57340</v>
      </c>
      <c r="K133" s="21">
        <f t="shared" si="1032"/>
        <v>0</v>
      </c>
      <c r="L133" s="21">
        <f t="shared" si="1032"/>
        <v>57340</v>
      </c>
      <c r="M133" s="21">
        <f t="shared" si="1032"/>
        <v>0</v>
      </c>
      <c r="N133" s="21">
        <f t="shared" si="1032"/>
        <v>57340</v>
      </c>
      <c r="O133" s="21">
        <f t="shared" si="1032"/>
        <v>0</v>
      </c>
      <c r="P133" s="21">
        <f t="shared" si="1032"/>
        <v>57340</v>
      </c>
      <c r="Q133" s="21">
        <f t="shared" si="1032"/>
        <v>0</v>
      </c>
      <c r="R133" s="21">
        <f t="shared" si="1032"/>
        <v>57340</v>
      </c>
      <c r="S133" s="21">
        <f t="shared" si="1032"/>
        <v>0</v>
      </c>
      <c r="T133" s="21">
        <f t="shared" si="1032"/>
        <v>57340</v>
      </c>
      <c r="U133" s="21">
        <f t="shared" si="1032"/>
        <v>0</v>
      </c>
      <c r="V133" s="21">
        <f t="shared" si="738"/>
        <v>-1493</v>
      </c>
      <c r="W133" s="21">
        <f t="shared" si="739"/>
        <v>0</v>
      </c>
      <c r="X133" s="21">
        <f t="shared" si="740"/>
        <v>-1493</v>
      </c>
      <c r="Y133" s="21">
        <f t="shared" si="1032"/>
        <v>0</v>
      </c>
      <c r="Z133" s="276">
        <f t="shared" si="762"/>
        <v>97.462308568320495</v>
      </c>
      <c r="AA133" s="21">
        <f t="shared" si="1033"/>
        <v>0</v>
      </c>
      <c r="AB133" s="21">
        <f t="shared" si="1033"/>
        <v>58833</v>
      </c>
      <c r="AC133" s="21">
        <f t="shared" si="1033"/>
        <v>0</v>
      </c>
      <c r="AD133" s="21">
        <f t="shared" si="1033"/>
        <v>58833</v>
      </c>
      <c r="AE133" s="21">
        <f t="shared" si="1033"/>
        <v>0</v>
      </c>
      <c r="AF133" s="21">
        <f t="shared" si="1033"/>
        <v>0</v>
      </c>
      <c r="AG133" s="21">
        <f t="shared" si="1033"/>
        <v>0</v>
      </c>
      <c r="AH133" s="21">
        <f t="shared" si="1033"/>
        <v>0</v>
      </c>
      <c r="AI133" s="21">
        <f t="shared" si="1033"/>
        <v>0</v>
      </c>
      <c r="AJ133" s="21">
        <f t="shared" si="784"/>
        <v>58833</v>
      </c>
      <c r="AK133" s="21">
        <f t="shared" si="785"/>
        <v>0</v>
      </c>
      <c r="AL133" s="21">
        <f t="shared" si="786"/>
        <v>58833</v>
      </c>
      <c r="AM133" s="21">
        <f t="shared" si="787"/>
        <v>0</v>
      </c>
      <c r="AN133" s="215">
        <f t="shared" si="1033"/>
        <v>0</v>
      </c>
      <c r="AO133" s="21">
        <f t="shared" si="1033"/>
        <v>0</v>
      </c>
      <c r="AP133" s="21">
        <f t="shared" si="1033"/>
        <v>0</v>
      </c>
      <c r="AQ133" s="21">
        <f t="shared" si="1033"/>
        <v>0</v>
      </c>
      <c r="AR133" s="21">
        <f t="shared" si="1028"/>
        <v>58833</v>
      </c>
      <c r="AS133" s="21">
        <f t="shared" si="1029"/>
        <v>0</v>
      </c>
      <c r="AT133" s="21">
        <f t="shared" si="1030"/>
        <v>58833</v>
      </c>
      <c r="AU133" s="21">
        <f t="shared" si="1031"/>
        <v>0</v>
      </c>
      <c r="AV133" s="195">
        <f t="shared" si="681"/>
        <v>0</v>
      </c>
      <c r="AW133" s="21">
        <f t="shared" si="1033"/>
        <v>58833</v>
      </c>
      <c r="AX133" s="21">
        <f t="shared" si="1033"/>
        <v>0</v>
      </c>
      <c r="AY133" s="21">
        <f t="shared" si="1033"/>
        <v>58833</v>
      </c>
      <c r="AZ133" s="21">
        <f t="shared" si="1033"/>
        <v>0</v>
      </c>
      <c r="BA133" s="21">
        <f t="shared" si="1033"/>
        <v>0</v>
      </c>
      <c r="BB133" s="21">
        <f t="shared" si="1033"/>
        <v>0</v>
      </c>
      <c r="BC133" s="21">
        <f t="shared" si="1033"/>
        <v>0</v>
      </c>
      <c r="BD133" s="21">
        <f t="shared" si="1033"/>
        <v>0</v>
      </c>
      <c r="BE133" s="21">
        <f t="shared" si="788"/>
        <v>58833</v>
      </c>
      <c r="BF133" s="21">
        <f t="shared" si="768"/>
        <v>0</v>
      </c>
      <c r="BG133" s="21">
        <f t="shared" si="769"/>
        <v>58833</v>
      </c>
      <c r="BH133" s="21">
        <f t="shared" si="770"/>
        <v>0</v>
      </c>
      <c r="BI133" s="21">
        <f t="shared" si="1033"/>
        <v>0</v>
      </c>
      <c r="BJ133" s="21">
        <f t="shared" si="1033"/>
        <v>0</v>
      </c>
      <c r="BK133" s="21">
        <f t="shared" si="1033"/>
        <v>0</v>
      </c>
      <c r="BL133" s="21">
        <f t="shared" si="1033"/>
        <v>0</v>
      </c>
      <c r="BM133" s="21">
        <f t="shared" si="1034"/>
        <v>58833</v>
      </c>
      <c r="BN133" s="21">
        <f t="shared" si="1035"/>
        <v>0</v>
      </c>
      <c r="BO133" s="21">
        <f t="shared" si="1036"/>
        <v>58833</v>
      </c>
      <c r="BP133" s="21">
        <f t="shared" si="1037"/>
        <v>0</v>
      </c>
      <c r="BQ133" s="201">
        <f t="shared" si="674"/>
        <v>0</v>
      </c>
      <c r="BR133" s="21">
        <f t="shared" si="1033"/>
        <v>58833</v>
      </c>
      <c r="BS133" s="21">
        <f t="shared" si="1033"/>
        <v>0</v>
      </c>
      <c r="BT133" s="21">
        <f t="shared" si="1033"/>
        <v>58833</v>
      </c>
      <c r="BU133" s="21">
        <f t="shared" si="1033"/>
        <v>0</v>
      </c>
      <c r="BV133" s="21">
        <f t="shared" si="1038"/>
        <v>0</v>
      </c>
      <c r="BW133" s="21">
        <f t="shared" si="1038"/>
        <v>0</v>
      </c>
      <c r="BX133" s="21">
        <f t="shared" si="1038"/>
        <v>0</v>
      </c>
      <c r="BY133" s="21">
        <f t="shared" si="1038"/>
        <v>0</v>
      </c>
      <c r="BZ133" s="21">
        <f t="shared" si="789"/>
        <v>58833</v>
      </c>
      <c r="CA133" s="62">
        <f t="shared" si="773"/>
        <v>0</v>
      </c>
      <c r="CB133" s="62">
        <f t="shared" si="774"/>
        <v>58833</v>
      </c>
      <c r="CC133" s="62">
        <f t="shared" si="775"/>
        <v>0</v>
      </c>
      <c r="CD133" s="21">
        <f t="shared" si="1039"/>
        <v>0</v>
      </c>
      <c r="CE133" s="21">
        <f t="shared" si="1039"/>
        <v>0</v>
      </c>
      <c r="CF133" s="21">
        <f t="shared" si="1039"/>
        <v>0</v>
      </c>
      <c r="CG133" s="21">
        <f t="shared" si="1039"/>
        <v>0</v>
      </c>
      <c r="CH133" s="21">
        <f t="shared" si="1040"/>
        <v>58833</v>
      </c>
      <c r="CI133" s="62">
        <f t="shared" si="1041"/>
        <v>0</v>
      </c>
      <c r="CJ133" s="62">
        <f t="shared" si="1042"/>
        <v>58833</v>
      </c>
      <c r="CK133" s="62">
        <f t="shared" si="1043"/>
        <v>0</v>
      </c>
      <c r="CL133" s="193">
        <f t="shared" si="823"/>
        <v>0</v>
      </c>
      <c r="CM133" s="62"/>
      <c r="CN133" s="62"/>
      <c r="CO133" s="62"/>
      <c r="CP133" s="62"/>
      <c r="CQ133" s="94">
        <f t="shared" si="710"/>
        <v>0</v>
      </c>
      <c r="CR133" s="94"/>
      <c r="CS133" s="58">
        <f t="shared" si="1044"/>
        <v>81884</v>
      </c>
      <c r="CT133" s="58">
        <f t="shared" si="1044"/>
        <v>0</v>
      </c>
      <c r="CU133" s="58">
        <f t="shared" si="1044"/>
        <v>81884</v>
      </c>
      <c r="CV133" s="58">
        <f t="shared" si="1044"/>
        <v>0</v>
      </c>
      <c r="CW133" s="58">
        <f t="shared" si="1044"/>
        <v>0</v>
      </c>
      <c r="CX133" s="62">
        <f t="shared" si="1044"/>
        <v>0</v>
      </c>
      <c r="CY133" s="62">
        <f t="shared" si="1044"/>
        <v>0</v>
      </c>
      <c r="CZ133" s="58">
        <f t="shared" si="1044"/>
        <v>0</v>
      </c>
      <c r="DA133" s="58">
        <f t="shared" si="1044"/>
        <v>81884</v>
      </c>
      <c r="DB133" s="62">
        <f t="shared" si="1044"/>
        <v>0</v>
      </c>
      <c r="DC133" s="62">
        <f t="shared" si="1044"/>
        <v>81884</v>
      </c>
      <c r="DD133" s="62">
        <f t="shared" si="1044"/>
        <v>0</v>
      </c>
      <c r="DE133" s="58">
        <f t="shared" si="1044"/>
        <v>0</v>
      </c>
      <c r="DF133" s="62">
        <f t="shared" si="1044"/>
        <v>0</v>
      </c>
      <c r="DG133" s="62">
        <f t="shared" si="1044"/>
        <v>0</v>
      </c>
      <c r="DH133" s="58">
        <f t="shared" si="1044"/>
        <v>0</v>
      </c>
      <c r="DI133" s="58">
        <f t="shared" si="1044"/>
        <v>81884</v>
      </c>
      <c r="DJ133" s="62">
        <f t="shared" si="1044"/>
        <v>0</v>
      </c>
      <c r="DK133" s="62">
        <f t="shared" si="1044"/>
        <v>81884</v>
      </c>
      <c r="DL133" s="62">
        <f t="shared" si="1044"/>
        <v>0</v>
      </c>
      <c r="DM133" s="58">
        <f t="shared" si="1044"/>
        <v>0</v>
      </c>
      <c r="DN133" s="62">
        <f t="shared" si="1044"/>
        <v>0</v>
      </c>
      <c r="DO133" s="62">
        <f t="shared" si="1044"/>
        <v>0</v>
      </c>
      <c r="DP133" s="58">
        <f t="shared" si="1044"/>
        <v>0</v>
      </c>
      <c r="DQ133" s="58">
        <f t="shared" si="1044"/>
        <v>81884</v>
      </c>
      <c r="DR133" s="62">
        <f t="shared" si="1044"/>
        <v>0</v>
      </c>
      <c r="DS133" s="62">
        <f t="shared" si="1044"/>
        <v>81884</v>
      </c>
      <c r="DT133" s="62">
        <f t="shared" si="1044"/>
        <v>0</v>
      </c>
    </row>
    <row r="134" spans="1:124" s="23" customFormat="1" ht="32.25" customHeight="1" x14ac:dyDescent="0.25">
      <c r="A134" s="87" t="s">
        <v>61</v>
      </c>
      <c r="B134" s="156"/>
      <c r="C134" s="156"/>
      <c r="D134" s="156"/>
      <c r="E134" s="4">
        <v>851</v>
      </c>
      <c r="F134" s="4" t="s">
        <v>30</v>
      </c>
      <c r="G134" s="4" t="s">
        <v>11</v>
      </c>
      <c r="H134" s="176" t="s">
        <v>427</v>
      </c>
      <c r="I134" s="3" t="s">
        <v>62</v>
      </c>
      <c r="J134" s="21">
        <v>57340</v>
      </c>
      <c r="K134" s="21"/>
      <c r="L134" s="21">
        <f>J134</f>
        <v>57340</v>
      </c>
      <c r="M134" s="21"/>
      <c r="N134" s="21">
        <v>57340</v>
      </c>
      <c r="O134" s="21"/>
      <c r="P134" s="21">
        <f>N134</f>
        <v>57340</v>
      </c>
      <c r="Q134" s="21"/>
      <c r="R134" s="21">
        <v>57340</v>
      </c>
      <c r="S134" s="21"/>
      <c r="T134" s="21">
        <f>R134</f>
        <v>57340</v>
      </c>
      <c r="U134" s="21"/>
      <c r="V134" s="21">
        <f t="shared" si="738"/>
        <v>-1493</v>
      </c>
      <c r="W134" s="21">
        <f t="shared" si="739"/>
        <v>0</v>
      </c>
      <c r="X134" s="21">
        <f t="shared" si="740"/>
        <v>-1493</v>
      </c>
      <c r="Y134" s="21"/>
      <c r="Z134" s="276">
        <f t="shared" si="762"/>
        <v>97.462308568320495</v>
      </c>
      <c r="AA134" s="21"/>
      <c r="AB134" s="21">
        <v>58833</v>
      </c>
      <c r="AC134" s="21"/>
      <c r="AD134" s="21">
        <f>AB134</f>
        <v>58833</v>
      </c>
      <c r="AE134" s="21"/>
      <c r="AF134" s="21"/>
      <c r="AG134" s="21"/>
      <c r="AH134" s="21">
        <f>AF134</f>
        <v>0</v>
      </c>
      <c r="AI134" s="21"/>
      <c r="AJ134" s="21">
        <f t="shared" si="784"/>
        <v>58833</v>
      </c>
      <c r="AK134" s="21">
        <f t="shared" si="785"/>
        <v>0</v>
      </c>
      <c r="AL134" s="21">
        <f t="shared" si="786"/>
        <v>58833</v>
      </c>
      <c r="AM134" s="21">
        <f t="shared" si="787"/>
        <v>0</v>
      </c>
      <c r="AN134" s="215"/>
      <c r="AO134" s="21"/>
      <c r="AP134" s="21">
        <f>AN134</f>
        <v>0</v>
      </c>
      <c r="AQ134" s="21"/>
      <c r="AR134" s="21">
        <f t="shared" si="1028"/>
        <v>58833</v>
      </c>
      <c r="AS134" s="21">
        <f t="shared" si="1029"/>
        <v>0</v>
      </c>
      <c r="AT134" s="21">
        <f t="shared" si="1030"/>
        <v>58833</v>
      </c>
      <c r="AU134" s="21">
        <f t="shared" si="1031"/>
        <v>0</v>
      </c>
      <c r="AV134" s="195">
        <f t="shared" si="681"/>
        <v>0</v>
      </c>
      <c r="AW134" s="21">
        <v>58833</v>
      </c>
      <c r="AX134" s="21"/>
      <c r="AY134" s="21">
        <f>AW134</f>
        <v>58833</v>
      </c>
      <c r="AZ134" s="21"/>
      <c r="BA134" s="21"/>
      <c r="BB134" s="21"/>
      <c r="BC134" s="21">
        <f>BA134</f>
        <v>0</v>
      </c>
      <c r="BD134" s="21"/>
      <c r="BE134" s="21">
        <f t="shared" si="788"/>
        <v>58833</v>
      </c>
      <c r="BF134" s="21">
        <f t="shared" si="768"/>
        <v>0</v>
      </c>
      <c r="BG134" s="21">
        <f t="shared" si="769"/>
        <v>58833</v>
      </c>
      <c r="BH134" s="21">
        <f t="shared" si="770"/>
        <v>0</v>
      </c>
      <c r="BI134" s="21"/>
      <c r="BJ134" s="21"/>
      <c r="BK134" s="21">
        <f>BI134</f>
        <v>0</v>
      </c>
      <c r="BL134" s="21"/>
      <c r="BM134" s="21">
        <f t="shared" si="1034"/>
        <v>58833</v>
      </c>
      <c r="BN134" s="21">
        <f t="shared" si="1035"/>
        <v>0</v>
      </c>
      <c r="BO134" s="21">
        <f t="shared" si="1036"/>
        <v>58833</v>
      </c>
      <c r="BP134" s="21">
        <f t="shared" si="1037"/>
        <v>0</v>
      </c>
      <c r="BQ134" s="201">
        <f t="shared" si="674"/>
        <v>0</v>
      </c>
      <c r="BR134" s="21">
        <v>58833</v>
      </c>
      <c r="BS134" s="21"/>
      <c r="BT134" s="21">
        <f>BR134</f>
        <v>58833</v>
      </c>
      <c r="BU134" s="21"/>
      <c r="BV134" s="21"/>
      <c r="BW134" s="21"/>
      <c r="BX134" s="21">
        <f>BV134</f>
        <v>0</v>
      </c>
      <c r="BY134" s="21"/>
      <c r="BZ134" s="21">
        <f t="shared" si="789"/>
        <v>58833</v>
      </c>
      <c r="CA134" s="62">
        <f t="shared" si="773"/>
        <v>0</v>
      </c>
      <c r="CB134" s="62">
        <f t="shared" si="774"/>
        <v>58833</v>
      </c>
      <c r="CC134" s="62">
        <f t="shared" si="775"/>
        <v>0</v>
      </c>
      <c r="CD134" s="21"/>
      <c r="CE134" s="21"/>
      <c r="CF134" s="21">
        <f>CD134</f>
        <v>0</v>
      </c>
      <c r="CG134" s="21"/>
      <c r="CH134" s="21">
        <f t="shared" si="1040"/>
        <v>58833</v>
      </c>
      <c r="CI134" s="62">
        <f t="shared" si="1041"/>
        <v>0</v>
      </c>
      <c r="CJ134" s="62">
        <f t="shared" si="1042"/>
        <v>58833</v>
      </c>
      <c r="CK134" s="62">
        <f t="shared" si="1043"/>
        <v>0</v>
      </c>
      <c r="CL134" s="193">
        <f t="shared" si="823"/>
        <v>0</v>
      </c>
      <c r="CM134" s="62"/>
      <c r="CN134" s="62"/>
      <c r="CO134" s="62"/>
      <c r="CP134" s="62"/>
      <c r="CQ134" s="94">
        <f t="shared" si="710"/>
        <v>0</v>
      </c>
      <c r="CR134" s="94"/>
      <c r="CS134" s="58">
        <v>81884</v>
      </c>
      <c r="CT134" s="58"/>
      <c r="CU134" s="58">
        <f>CS134</f>
        <v>81884</v>
      </c>
      <c r="CV134" s="58"/>
      <c r="CW134" s="58"/>
      <c r="CX134" s="62"/>
      <c r="CY134" s="62">
        <f>CW134</f>
        <v>0</v>
      </c>
      <c r="CZ134" s="58"/>
      <c r="DA134" s="58">
        <f t="shared" si="807"/>
        <v>81884</v>
      </c>
      <c r="DB134" s="62">
        <f t="shared" ref="DB134" si="1045">CT134+CX134</f>
        <v>0</v>
      </c>
      <c r="DC134" s="62">
        <f t="shared" ref="DC134" si="1046">CU134+CY134</f>
        <v>81884</v>
      </c>
      <c r="DD134" s="62">
        <f t="shared" ref="DD134" si="1047">CV134+CZ134</f>
        <v>0</v>
      </c>
      <c r="DE134" s="58"/>
      <c r="DF134" s="62"/>
      <c r="DG134" s="62">
        <f>DE134</f>
        <v>0</v>
      </c>
      <c r="DH134" s="58"/>
      <c r="DI134" s="58">
        <f t="shared" ref="DI134" si="1048">DA134+DE134</f>
        <v>81884</v>
      </c>
      <c r="DJ134" s="62">
        <f t="shared" ref="DJ134" si="1049">DB134+DF134</f>
        <v>0</v>
      </c>
      <c r="DK134" s="62">
        <f t="shared" ref="DK134" si="1050">DC134+DG134</f>
        <v>81884</v>
      </c>
      <c r="DL134" s="62">
        <f t="shared" ref="DL134" si="1051">DD134+DH134</f>
        <v>0</v>
      </c>
      <c r="DM134" s="58"/>
      <c r="DN134" s="62"/>
      <c r="DO134" s="62">
        <f>DM134</f>
        <v>0</v>
      </c>
      <c r="DP134" s="58"/>
      <c r="DQ134" s="58">
        <f t="shared" ref="DQ134" si="1052">DI134+DM134</f>
        <v>81884</v>
      </c>
      <c r="DR134" s="62">
        <f t="shared" ref="DR134" si="1053">DJ134+DN134</f>
        <v>0</v>
      </c>
      <c r="DS134" s="62">
        <f t="shared" ref="DS134" si="1054">DK134+DO134</f>
        <v>81884</v>
      </c>
      <c r="DT134" s="62">
        <f t="shared" ref="DT134" si="1055">DL134+DP134</f>
        <v>0</v>
      </c>
    </row>
    <row r="135" spans="1:124" s="23" customFormat="1" ht="32.25" customHeight="1" x14ac:dyDescent="0.25">
      <c r="A135" s="161" t="s">
        <v>70</v>
      </c>
      <c r="B135" s="162"/>
      <c r="C135" s="162"/>
      <c r="D135" s="163"/>
      <c r="E135" s="90">
        <v>851</v>
      </c>
      <c r="F135" s="164" t="s">
        <v>30</v>
      </c>
      <c r="G135" s="164" t="s">
        <v>44</v>
      </c>
      <c r="H135" s="252" t="s">
        <v>48</v>
      </c>
      <c r="I135" s="165"/>
      <c r="J135" s="143">
        <f t="shared" ref="J135:Y135" si="1056">J136+J139+J142+J145+J148+J151</f>
        <v>73662</v>
      </c>
      <c r="K135" s="143">
        <f t="shared" ref="K135:M135" si="1057">K136+K139+K142+K145+K148+K151</f>
        <v>0</v>
      </c>
      <c r="L135" s="143">
        <f t="shared" si="1057"/>
        <v>73662</v>
      </c>
      <c r="M135" s="143">
        <f t="shared" si="1057"/>
        <v>0</v>
      </c>
      <c r="N135" s="143">
        <f t="shared" si="1056"/>
        <v>8235637</v>
      </c>
      <c r="O135" s="143">
        <f t="shared" si="1056"/>
        <v>7822205</v>
      </c>
      <c r="P135" s="143">
        <f t="shared" si="1056"/>
        <v>413432</v>
      </c>
      <c r="Q135" s="143">
        <f t="shared" si="1056"/>
        <v>0</v>
      </c>
      <c r="R135" s="143">
        <f t="shared" si="1056"/>
        <v>0</v>
      </c>
      <c r="S135" s="143">
        <f t="shared" si="1056"/>
        <v>0</v>
      </c>
      <c r="T135" s="143">
        <f t="shared" si="1056"/>
        <v>0</v>
      </c>
      <c r="U135" s="143">
        <f t="shared" si="1056"/>
        <v>0</v>
      </c>
      <c r="V135" s="21">
        <f t="shared" si="738"/>
        <v>73062</v>
      </c>
      <c r="W135" s="21">
        <f t="shared" si="739"/>
        <v>0</v>
      </c>
      <c r="X135" s="21">
        <f t="shared" si="740"/>
        <v>73062</v>
      </c>
      <c r="Y135" s="143">
        <f t="shared" si="1056"/>
        <v>0</v>
      </c>
      <c r="Z135" s="278">
        <f t="shared" si="762"/>
        <v>12277</v>
      </c>
      <c r="AA135" s="143">
        <f>AA136+AA139+AA142+AA145+AA148+AA151</f>
        <v>0</v>
      </c>
      <c r="AB135" s="143">
        <f>AB136+AB139+AB142+AB145+AB148+AB151</f>
        <v>600</v>
      </c>
      <c r="AC135" s="143">
        <f t="shared" ref="AC135:CN135" si="1058">AC136+AC139+AC142+AC145+AC148+AC151</f>
        <v>0</v>
      </c>
      <c r="AD135" s="143">
        <f t="shared" si="1058"/>
        <v>600</v>
      </c>
      <c r="AE135" s="143">
        <f t="shared" si="1058"/>
        <v>0</v>
      </c>
      <c r="AF135" s="143">
        <f t="shared" si="1058"/>
        <v>8761069</v>
      </c>
      <c r="AG135" s="143">
        <f t="shared" si="1058"/>
        <v>5417631.5</v>
      </c>
      <c r="AH135" s="143">
        <f t="shared" si="1058"/>
        <v>3343437.5</v>
      </c>
      <c r="AI135" s="143">
        <f t="shared" si="1058"/>
        <v>0</v>
      </c>
      <c r="AJ135" s="143">
        <f t="shared" si="1058"/>
        <v>8761669</v>
      </c>
      <c r="AK135" s="143">
        <f t="shared" si="1058"/>
        <v>5417631.5</v>
      </c>
      <c r="AL135" s="143">
        <f t="shared" si="1058"/>
        <v>3344037.5</v>
      </c>
      <c r="AM135" s="143">
        <f t="shared" si="1058"/>
        <v>0</v>
      </c>
      <c r="AN135" s="143">
        <f t="shared" si="1058"/>
        <v>0</v>
      </c>
      <c r="AO135" s="143">
        <f t="shared" si="1058"/>
        <v>0</v>
      </c>
      <c r="AP135" s="143">
        <f t="shared" si="1058"/>
        <v>0</v>
      </c>
      <c r="AQ135" s="143">
        <f t="shared" si="1058"/>
        <v>0</v>
      </c>
      <c r="AR135" s="143">
        <f t="shared" si="1058"/>
        <v>8761669</v>
      </c>
      <c r="AS135" s="143">
        <f t="shared" si="1058"/>
        <v>5417631.5</v>
      </c>
      <c r="AT135" s="143">
        <f t="shared" si="1058"/>
        <v>3344037.5</v>
      </c>
      <c r="AU135" s="143">
        <f t="shared" si="1058"/>
        <v>0</v>
      </c>
      <c r="AV135" s="143">
        <f t="shared" si="1058"/>
        <v>0</v>
      </c>
      <c r="AW135" s="143">
        <f t="shared" si="1058"/>
        <v>211127</v>
      </c>
      <c r="AX135" s="143">
        <f t="shared" si="1058"/>
        <v>200000</v>
      </c>
      <c r="AY135" s="143">
        <f t="shared" si="1058"/>
        <v>11127</v>
      </c>
      <c r="AZ135" s="143">
        <f t="shared" si="1058"/>
        <v>0</v>
      </c>
      <c r="BA135" s="143">
        <f t="shared" si="1058"/>
        <v>0</v>
      </c>
      <c r="BB135" s="143">
        <f t="shared" si="1058"/>
        <v>0</v>
      </c>
      <c r="BC135" s="143">
        <f t="shared" si="1058"/>
        <v>0</v>
      </c>
      <c r="BD135" s="143">
        <f t="shared" si="1058"/>
        <v>0</v>
      </c>
      <c r="BE135" s="143">
        <f t="shared" si="1058"/>
        <v>211127</v>
      </c>
      <c r="BF135" s="143">
        <f t="shared" si="1058"/>
        <v>200000</v>
      </c>
      <c r="BG135" s="143">
        <f t="shared" si="1058"/>
        <v>11127</v>
      </c>
      <c r="BH135" s="143">
        <f t="shared" si="1058"/>
        <v>0</v>
      </c>
      <c r="BI135" s="143">
        <f t="shared" si="1058"/>
        <v>0</v>
      </c>
      <c r="BJ135" s="143">
        <f t="shared" si="1058"/>
        <v>0</v>
      </c>
      <c r="BK135" s="143">
        <f t="shared" si="1058"/>
        <v>0</v>
      </c>
      <c r="BL135" s="143">
        <f t="shared" si="1058"/>
        <v>0</v>
      </c>
      <c r="BM135" s="143">
        <f t="shared" si="1058"/>
        <v>211127</v>
      </c>
      <c r="BN135" s="143">
        <f t="shared" si="1058"/>
        <v>200000</v>
      </c>
      <c r="BO135" s="143">
        <f t="shared" si="1058"/>
        <v>11127</v>
      </c>
      <c r="BP135" s="143">
        <f t="shared" si="1058"/>
        <v>0</v>
      </c>
      <c r="BQ135" s="143">
        <f t="shared" si="1058"/>
        <v>0</v>
      </c>
      <c r="BR135" s="143">
        <f t="shared" si="1058"/>
        <v>600</v>
      </c>
      <c r="BS135" s="143">
        <f t="shared" si="1058"/>
        <v>0</v>
      </c>
      <c r="BT135" s="143">
        <f t="shared" si="1058"/>
        <v>600</v>
      </c>
      <c r="BU135" s="143">
        <f t="shared" si="1058"/>
        <v>0</v>
      </c>
      <c r="BV135" s="143">
        <f t="shared" si="1058"/>
        <v>0</v>
      </c>
      <c r="BW135" s="143">
        <f t="shared" si="1058"/>
        <v>0</v>
      </c>
      <c r="BX135" s="143">
        <f t="shared" si="1058"/>
        <v>0</v>
      </c>
      <c r="BY135" s="143">
        <f t="shared" si="1058"/>
        <v>0</v>
      </c>
      <c r="BZ135" s="143">
        <f t="shared" si="1058"/>
        <v>600</v>
      </c>
      <c r="CA135" s="143">
        <f t="shared" si="1058"/>
        <v>0</v>
      </c>
      <c r="CB135" s="143">
        <f t="shared" si="1058"/>
        <v>600</v>
      </c>
      <c r="CC135" s="143">
        <f t="shared" si="1058"/>
        <v>0</v>
      </c>
      <c r="CD135" s="143">
        <f t="shared" si="1058"/>
        <v>0</v>
      </c>
      <c r="CE135" s="143">
        <f t="shared" si="1058"/>
        <v>0</v>
      </c>
      <c r="CF135" s="143">
        <f t="shared" si="1058"/>
        <v>0</v>
      </c>
      <c r="CG135" s="143">
        <f t="shared" si="1058"/>
        <v>0</v>
      </c>
      <c r="CH135" s="143">
        <f t="shared" si="1058"/>
        <v>600</v>
      </c>
      <c r="CI135" s="143">
        <f t="shared" si="1058"/>
        <v>0</v>
      </c>
      <c r="CJ135" s="143">
        <f t="shared" si="1058"/>
        <v>600</v>
      </c>
      <c r="CK135" s="143">
        <f t="shared" si="1058"/>
        <v>0</v>
      </c>
      <c r="CL135" s="143">
        <f t="shared" si="1058"/>
        <v>0</v>
      </c>
      <c r="CM135" s="143">
        <f t="shared" si="1058"/>
        <v>0</v>
      </c>
      <c r="CN135" s="143">
        <f t="shared" si="1058"/>
        <v>0</v>
      </c>
      <c r="CO135" s="143">
        <f t="shared" ref="CO135:DN135" si="1059">CO136+CO139+CO142+CO145+CO148+CO151</f>
        <v>0</v>
      </c>
      <c r="CP135" s="143">
        <f t="shared" si="1059"/>
        <v>0</v>
      </c>
      <c r="CQ135" s="143">
        <f t="shared" si="1059"/>
        <v>0</v>
      </c>
      <c r="CR135" s="143">
        <f t="shared" si="1059"/>
        <v>0</v>
      </c>
      <c r="CS135" s="143">
        <f t="shared" si="1059"/>
        <v>1907756.18</v>
      </c>
      <c r="CT135" s="143">
        <f t="shared" si="1059"/>
        <v>1793001</v>
      </c>
      <c r="CU135" s="143">
        <f t="shared" si="1059"/>
        <v>114755.18000000001</v>
      </c>
      <c r="CV135" s="143">
        <f t="shared" si="1059"/>
        <v>0</v>
      </c>
      <c r="CW135" s="143">
        <f t="shared" si="1059"/>
        <v>3206354</v>
      </c>
      <c r="CX135" s="143">
        <f t="shared" si="1059"/>
        <v>0</v>
      </c>
      <c r="CY135" s="143">
        <f t="shared" si="1059"/>
        <v>3206354</v>
      </c>
      <c r="CZ135" s="143">
        <f t="shared" si="1059"/>
        <v>0</v>
      </c>
      <c r="DA135" s="143">
        <f t="shared" si="1059"/>
        <v>5114110.18</v>
      </c>
      <c r="DB135" s="143">
        <f t="shared" si="1059"/>
        <v>1793001</v>
      </c>
      <c r="DC135" s="143">
        <f t="shared" si="1059"/>
        <v>3321109.18</v>
      </c>
      <c r="DD135" s="143">
        <f t="shared" si="1059"/>
        <v>0</v>
      </c>
      <c r="DE135" s="143">
        <f t="shared" si="1059"/>
        <v>-124980.91</v>
      </c>
      <c r="DF135" s="143">
        <f t="shared" si="1059"/>
        <v>0</v>
      </c>
      <c r="DG135" s="143">
        <f t="shared" si="1059"/>
        <v>-124980.91</v>
      </c>
      <c r="DH135" s="143">
        <f t="shared" si="1059"/>
        <v>0</v>
      </c>
      <c r="DI135" s="143">
        <f t="shared" si="1059"/>
        <v>4989129.2699999996</v>
      </c>
      <c r="DJ135" s="143">
        <f t="shared" si="1059"/>
        <v>1793001</v>
      </c>
      <c r="DK135" s="143">
        <f t="shared" si="1059"/>
        <v>3196128.27</v>
      </c>
      <c r="DL135" s="143">
        <f t="shared" si="1059"/>
        <v>0</v>
      </c>
      <c r="DM135" s="143">
        <f t="shared" si="1059"/>
        <v>0</v>
      </c>
      <c r="DN135" s="143">
        <f t="shared" si="1059"/>
        <v>0</v>
      </c>
      <c r="DO135" s="78" t="e">
        <f>DO136+DO139+DO145+#REF!+DO148+DO151</f>
        <v>#REF!</v>
      </c>
      <c r="DP135" s="57" t="e">
        <f>DP136+DP139+DP145+#REF!+DP148+DP151</f>
        <v>#REF!</v>
      </c>
      <c r="DQ135" s="57" t="e">
        <f>DQ136+DQ139+DQ145+#REF!+DQ148+DQ151</f>
        <v>#REF!</v>
      </c>
      <c r="DR135" s="78" t="e">
        <f>DR136+DR139+DR145+#REF!+DR148+DR151</f>
        <v>#REF!</v>
      </c>
      <c r="DS135" s="78" t="e">
        <f>DS136+DS139+DS145+#REF!+DS148+DS151</f>
        <v>#REF!</v>
      </c>
      <c r="DT135" s="78" t="e">
        <f>DT136+DT139+DT145+#REF!+DT148+DT151</f>
        <v>#REF!</v>
      </c>
    </row>
    <row r="136" spans="1:124" ht="32.25" customHeight="1" x14ac:dyDescent="0.25">
      <c r="A136" s="15" t="s">
        <v>75</v>
      </c>
      <c r="B136" s="156"/>
      <c r="C136" s="156"/>
      <c r="D136" s="25"/>
      <c r="E136" s="4">
        <v>851</v>
      </c>
      <c r="F136" s="4" t="s">
        <v>30</v>
      </c>
      <c r="G136" s="4" t="s">
        <v>44</v>
      </c>
      <c r="H136" s="175" t="s">
        <v>428</v>
      </c>
      <c r="I136" s="3"/>
      <c r="J136" s="21">
        <f t="shared" ref="J136:Y140" si="1060">J137</f>
        <v>0</v>
      </c>
      <c r="K136" s="21">
        <f t="shared" si="1060"/>
        <v>0</v>
      </c>
      <c r="L136" s="21">
        <f t="shared" si="1060"/>
        <v>0</v>
      </c>
      <c r="M136" s="21">
        <f t="shared" si="1060"/>
        <v>0</v>
      </c>
      <c r="N136" s="21">
        <f t="shared" si="1060"/>
        <v>0</v>
      </c>
      <c r="O136" s="21">
        <f t="shared" si="1060"/>
        <v>0</v>
      </c>
      <c r="P136" s="21">
        <f t="shared" si="1060"/>
        <v>0</v>
      </c>
      <c r="Q136" s="21">
        <f t="shared" si="1060"/>
        <v>0</v>
      </c>
      <c r="R136" s="21">
        <f t="shared" si="1060"/>
        <v>0</v>
      </c>
      <c r="S136" s="21">
        <f t="shared" si="1060"/>
        <v>0</v>
      </c>
      <c r="T136" s="21">
        <f t="shared" si="1060"/>
        <v>0</v>
      </c>
      <c r="U136" s="21">
        <f t="shared" si="1060"/>
        <v>0</v>
      </c>
      <c r="V136" s="21">
        <f t="shared" si="738"/>
        <v>0</v>
      </c>
      <c r="W136" s="21">
        <f t="shared" si="739"/>
        <v>0</v>
      </c>
      <c r="X136" s="21">
        <f t="shared" si="740"/>
        <v>0</v>
      </c>
      <c r="Y136" s="21">
        <f t="shared" si="1060"/>
        <v>0</v>
      </c>
      <c r="Z136" s="276" t="e">
        <f t="shared" si="762"/>
        <v>#DIV/0!</v>
      </c>
      <c r="AA136" s="21">
        <f t="shared" ref="AA136:BV140" si="1061">AA137</f>
        <v>0</v>
      </c>
      <c r="AB136" s="21">
        <f t="shared" si="1061"/>
        <v>0</v>
      </c>
      <c r="AC136" s="21">
        <f t="shared" si="1061"/>
        <v>0</v>
      </c>
      <c r="AD136" s="21">
        <f t="shared" si="1061"/>
        <v>0</v>
      </c>
      <c r="AE136" s="21">
        <f t="shared" si="1061"/>
        <v>0</v>
      </c>
      <c r="AF136" s="21">
        <f t="shared" si="1061"/>
        <v>2826800</v>
      </c>
      <c r="AG136" s="21">
        <f t="shared" si="1061"/>
        <v>0</v>
      </c>
      <c r="AH136" s="21">
        <f t="shared" si="1061"/>
        <v>2826800</v>
      </c>
      <c r="AI136" s="21">
        <f t="shared" si="1061"/>
        <v>0</v>
      </c>
      <c r="AJ136" s="21">
        <f t="shared" si="784"/>
        <v>2826800</v>
      </c>
      <c r="AK136" s="21">
        <f t="shared" si="785"/>
        <v>0</v>
      </c>
      <c r="AL136" s="21">
        <f t="shared" si="786"/>
        <v>2826800</v>
      </c>
      <c r="AM136" s="21">
        <f t="shared" si="787"/>
        <v>0</v>
      </c>
      <c r="AN136" s="215">
        <f t="shared" si="1061"/>
        <v>0</v>
      </c>
      <c r="AO136" s="21">
        <f t="shared" si="1061"/>
        <v>0</v>
      </c>
      <c r="AP136" s="21">
        <f t="shared" si="1061"/>
        <v>0</v>
      </c>
      <c r="AQ136" s="21">
        <f t="shared" si="1061"/>
        <v>0</v>
      </c>
      <c r="AR136" s="21">
        <f t="shared" ref="AR136:AR141" si="1062">AJ136+AN136</f>
        <v>2826800</v>
      </c>
      <c r="AS136" s="21">
        <f t="shared" ref="AS136:AS141" si="1063">AK136+AO136</f>
        <v>0</v>
      </c>
      <c r="AT136" s="21">
        <f t="shared" ref="AT136:AT141" si="1064">AL136+AP136</f>
        <v>2826800</v>
      </c>
      <c r="AU136" s="21">
        <f t="shared" ref="AU136:AU141" si="1065">AM136+AQ136</f>
        <v>0</v>
      </c>
      <c r="AV136" s="195">
        <f t="shared" si="681"/>
        <v>0</v>
      </c>
      <c r="AW136" s="21">
        <f t="shared" si="1061"/>
        <v>0</v>
      </c>
      <c r="AX136" s="21">
        <f t="shared" si="1061"/>
        <v>0</v>
      </c>
      <c r="AY136" s="21">
        <f t="shared" si="1061"/>
        <v>0</v>
      </c>
      <c r="AZ136" s="21">
        <f t="shared" si="1061"/>
        <v>0</v>
      </c>
      <c r="BA136" s="21">
        <f t="shared" si="1061"/>
        <v>0</v>
      </c>
      <c r="BB136" s="21">
        <f t="shared" si="1061"/>
        <v>0</v>
      </c>
      <c r="BC136" s="21">
        <f t="shared" si="1061"/>
        <v>0</v>
      </c>
      <c r="BD136" s="21">
        <f t="shared" si="1061"/>
        <v>0</v>
      </c>
      <c r="BE136" s="21">
        <f t="shared" si="788"/>
        <v>0</v>
      </c>
      <c r="BF136" s="21">
        <f t="shared" si="768"/>
        <v>0</v>
      </c>
      <c r="BG136" s="21">
        <f t="shared" si="769"/>
        <v>0</v>
      </c>
      <c r="BH136" s="21">
        <f t="shared" si="770"/>
        <v>0</v>
      </c>
      <c r="BI136" s="21">
        <f t="shared" si="1061"/>
        <v>0</v>
      </c>
      <c r="BJ136" s="21">
        <f t="shared" si="1061"/>
        <v>0</v>
      </c>
      <c r="BK136" s="21">
        <f t="shared" si="1061"/>
        <v>0</v>
      </c>
      <c r="BL136" s="21">
        <f t="shared" si="1061"/>
        <v>0</v>
      </c>
      <c r="BM136" s="21">
        <f t="shared" ref="BM136:BM141" si="1066">BE136+BI136</f>
        <v>0</v>
      </c>
      <c r="BN136" s="21">
        <f t="shared" ref="BN136:BN141" si="1067">BF136+BJ136</f>
        <v>0</v>
      </c>
      <c r="BO136" s="21">
        <f t="shared" ref="BO136:BO141" si="1068">BG136+BK136</f>
        <v>0</v>
      </c>
      <c r="BP136" s="21">
        <f t="shared" ref="BP136:BP141" si="1069">BH136+BL136</f>
        <v>0</v>
      </c>
      <c r="BQ136" s="201">
        <f t="shared" si="674"/>
        <v>0</v>
      </c>
      <c r="BR136" s="21">
        <f t="shared" si="1061"/>
        <v>0</v>
      </c>
      <c r="BS136" s="21">
        <f t="shared" si="1061"/>
        <v>0</v>
      </c>
      <c r="BT136" s="21">
        <f t="shared" si="1061"/>
        <v>0</v>
      </c>
      <c r="BU136" s="21">
        <f t="shared" si="1061"/>
        <v>0</v>
      </c>
      <c r="BV136" s="21">
        <f t="shared" si="1061"/>
        <v>0</v>
      </c>
      <c r="BW136" s="21">
        <f t="shared" ref="BV136:BY140" si="1070">BW137</f>
        <v>0</v>
      </c>
      <c r="BX136" s="21">
        <f t="shared" si="1070"/>
        <v>0</v>
      </c>
      <c r="BY136" s="21">
        <f t="shared" si="1070"/>
        <v>0</v>
      </c>
      <c r="BZ136" s="21">
        <f t="shared" si="789"/>
        <v>0</v>
      </c>
      <c r="CA136" s="62">
        <f t="shared" si="773"/>
        <v>0</v>
      </c>
      <c r="CB136" s="62">
        <f t="shared" si="774"/>
        <v>0</v>
      </c>
      <c r="CC136" s="62">
        <f t="shared" si="775"/>
        <v>0</v>
      </c>
      <c r="CD136" s="21">
        <f t="shared" ref="CD136:CG140" si="1071">CD137</f>
        <v>0</v>
      </c>
      <c r="CE136" s="21">
        <f t="shared" si="1071"/>
        <v>0</v>
      </c>
      <c r="CF136" s="21">
        <f t="shared" si="1071"/>
        <v>0</v>
      </c>
      <c r="CG136" s="21">
        <f t="shared" si="1071"/>
        <v>0</v>
      </c>
      <c r="CH136" s="21">
        <f t="shared" ref="CH136:CH141" si="1072">BZ136+CD136</f>
        <v>0</v>
      </c>
      <c r="CI136" s="62">
        <f t="shared" ref="CI136:CI141" si="1073">CA136+CE136</f>
        <v>0</v>
      </c>
      <c r="CJ136" s="62">
        <f t="shared" ref="CJ136:CJ141" si="1074">CB136+CF136</f>
        <v>0</v>
      </c>
      <c r="CK136" s="62">
        <f t="shared" ref="CK136:CK141" si="1075">CC136+CG136</f>
        <v>0</v>
      </c>
      <c r="CL136" s="193">
        <f t="shared" si="823"/>
        <v>0</v>
      </c>
      <c r="CM136" s="62"/>
      <c r="CN136" s="62"/>
      <c r="CO136" s="62"/>
      <c r="CP136" s="62"/>
      <c r="CQ136" s="94">
        <f t="shared" si="710"/>
        <v>0</v>
      </c>
      <c r="CR136" s="94"/>
      <c r="CS136" s="58">
        <f t="shared" ref="CS136:DT140" si="1076">CS137</f>
        <v>0</v>
      </c>
      <c r="CT136" s="58">
        <f t="shared" si="1076"/>
        <v>0</v>
      </c>
      <c r="CU136" s="58">
        <f t="shared" si="1076"/>
        <v>0</v>
      </c>
      <c r="CV136" s="58">
        <f t="shared" si="1076"/>
        <v>0</v>
      </c>
      <c r="CW136" s="58">
        <f t="shared" si="1076"/>
        <v>3195926</v>
      </c>
      <c r="CX136" s="62">
        <f t="shared" si="1076"/>
        <v>0</v>
      </c>
      <c r="CY136" s="62">
        <f t="shared" si="1076"/>
        <v>3195926</v>
      </c>
      <c r="CZ136" s="58">
        <f t="shared" si="1076"/>
        <v>0</v>
      </c>
      <c r="DA136" s="58">
        <f t="shared" si="1076"/>
        <v>3195926</v>
      </c>
      <c r="DB136" s="62">
        <f t="shared" si="1076"/>
        <v>0</v>
      </c>
      <c r="DC136" s="62">
        <f t="shared" si="1076"/>
        <v>3195926</v>
      </c>
      <c r="DD136" s="62">
        <f t="shared" si="1076"/>
        <v>0</v>
      </c>
      <c r="DE136" s="58">
        <f t="shared" si="1076"/>
        <v>-226676.31</v>
      </c>
      <c r="DF136" s="62">
        <f t="shared" si="1076"/>
        <v>0</v>
      </c>
      <c r="DG136" s="62">
        <f t="shared" si="1076"/>
        <v>-226676.31</v>
      </c>
      <c r="DH136" s="58">
        <f t="shared" si="1076"/>
        <v>0</v>
      </c>
      <c r="DI136" s="58">
        <f t="shared" si="1076"/>
        <v>2969249.69</v>
      </c>
      <c r="DJ136" s="62">
        <f t="shared" si="1076"/>
        <v>0</v>
      </c>
      <c r="DK136" s="62">
        <f t="shared" si="1076"/>
        <v>2969249.69</v>
      </c>
      <c r="DL136" s="62">
        <f t="shared" si="1076"/>
        <v>0</v>
      </c>
      <c r="DM136" s="58">
        <f t="shared" si="1076"/>
        <v>0</v>
      </c>
      <c r="DN136" s="62">
        <f t="shared" si="1076"/>
        <v>0</v>
      </c>
      <c r="DO136" s="62">
        <f t="shared" si="1076"/>
        <v>0</v>
      </c>
      <c r="DP136" s="58">
        <f t="shared" si="1076"/>
        <v>0</v>
      </c>
      <c r="DQ136" s="58">
        <f t="shared" si="1076"/>
        <v>2969249.69</v>
      </c>
      <c r="DR136" s="62">
        <f t="shared" si="1076"/>
        <v>0</v>
      </c>
      <c r="DS136" s="62">
        <f t="shared" si="1076"/>
        <v>2969249.69</v>
      </c>
      <c r="DT136" s="62">
        <f t="shared" si="1076"/>
        <v>0</v>
      </c>
    </row>
    <row r="137" spans="1:124" ht="32.25" customHeight="1" x14ac:dyDescent="0.25">
      <c r="A137" s="156" t="s">
        <v>71</v>
      </c>
      <c r="B137" s="156"/>
      <c r="C137" s="156"/>
      <c r="D137" s="25"/>
      <c r="E137" s="4">
        <v>851</v>
      </c>
      <c r="F137" s="4" t="s">
        <v>30</v>
      </c>
      <c r="G137" s="4" t="s">
        <v>44</v>
      </c>
      <c r="H137" s="175" t="s">
        <v>428</v>
      </c>
      <c r="I137" s="3" t="s">
        <v>72</v>
      </c>
      <c r="J137" s="21">
        <f t="shared" si="1060"/>
        <v>0</v>
      </c>
      <c r="K137" s="21">
        <f t="shared" si="1060"/>
        <v>0</v>
      </c>
      <c r="L137" s="21">
        <f t="shared" si="1060"/>
        <v>0</v>
      </c>
      <c r="M137" s="21">
        <f t="shared" si="1060"/>
        <v>0</v>
      </c>
      <c r="N137" s="21">
        <f t="shared" si="1060"/>
        <v>0</v>
      </c>
      <c r="O137" s="21">
        <f t="shared" si="1060"/>
        <v>0</v>
      </c>
      <c r="P137" s="21">
        <f t="shared" si="1060"/>
        <v>0</v>
      </c>
      <c r="Q137" s="21">
        <f t="shared" si="1060"/>
        <v>0</v>
      </c>
      <c r="R137" s="21">
        <f t="shared" si="1060"/>
        <v>0</v>
      </c>
      <c r="S137" s="21">
        <f t="shared" si="1060"/>
        <v>0</v>
      </c>
      <c r="T137" s="21">
        <f t="shared" si="1060"/>
        <v>0</v>
      </c>
      <c r="U137" s="21">
        <f t="shared" si="1060"/>
        <v>0</v>
      </c>
      <c r="V137" s="21">
        <f t="shared" si="738"/>
        <v>0</v>
      </c>
      <c r="W137" s="21">
        <f t="shared" si="739"/>
        <v>0</v>
      </c>
      <c r="X137" s="21">
        <f t="shared" si="740"/>
        <v>0</v>
      </c>
      <c r="Y137" s="21">
        <f t="shared" si="1060"/>
        <v>0</v>
      </c>
      <c r="Z137" s="276" t="e">
        <f t="shared" si="762"/>
        <v>#DIV/0!</v>
      </c>
      <c r="AA137" s="21">
        <f t="shared" si="1061"/>
        <v>0</v>
      </c>
      <c r="AB137" s="21">
        <f t="shared" si="1061"/>
        <v>0</v>
      </c>
      <c r="AC137" s="21">
        <f t="shared" si="1061"/>
        <v>0</v>
      </c>
      <c r="AD137" s="21">
        <f t="shared" si="1061"/>
        <v>0</v>
      </c>
      <c r="AE137" s="21">
        <f t="shared" si="1061"/>
        <v>0</v>
      </c>
      <c r="AF137" s="21">
        <f t="shared" si="1061"/>
        <v>2826800</v>
      </c>
      <c r="AG137" s="21">
        <f t="shared" si="1061"/>
        <v>0</v>
      </c>
      <c r="AH137" s="21">
        <f t="shared" si="1061"/>
        <v>2826800</v>
      </c>
      <c r="AI137" s="21">
        <f t="shared" si="1061"/>
        <v>0</v>
      </c>
      <c r="AJ137" s="21">
        <f t="shared" si="784"/>
        <v>2826800</v>
      </c>
      <c r="AK137" s="21">
        <f t="shared" si="785"/>
        <v>0</v>
      </c>
      <c r="AL137" s="21">
        <f t="shared" si="786"/>
        <v>2826800</v>
      </c>
      <c r="AM137" s="21">
        <f t="shared" si="787"/>
        <v>0</v>
      </c>
      <c r="AN137" s="215">
        <f t="shared" si="1061"/>
        <v>0</v>
      </c>
      <c r="AO137" s="21">
        <f t="shared" si="1061"/>
        <v>0</v>
      </c>
      <c r="AP137" s="21">
        <f t="shared" si="1061"/>
        <v>0</v>
      </c>
      <c r="AQ137" s="21">
        <f t="shared" si="1061"/>
        <v>0</v>
      </c>
      <c r="AR137" s="21">
        <f t="shared" si="1062"/>
        <v>2826800</v>
      </c>
      <c r="AS137" s="21">
        <f t="shared" si="1063"/>
        <v>0</v>
      </c>
      <c r="AT137" s="21">
        <f t="shared" si="1064"/>
        <v>2826800</v>
      </c>
      <c r="AU137" s="21">
        <f t="shared" si="1065"/>
        <v>0</v>
      </c>
      <c r="AV137" s="195">
        <f t="shared" si="681"/>
        <v>0</v>
      </c>
      <c r="AW137" s="21">
        <f t="shared" si="1061"/>
        <v>0</v>
      </c>
      <c r="AX137" s="21">
        <f t="shared" si="1061"/>
        <v>0</v>
      </c>
      <c r="AY137" s="21">
        <f t="shared" si="1061"/>
        <v>0</v>
      </c>
      <c r="AZ137" s="21">
        <f t="shared" si="1061"/>
        <v>0</v>
      </c>
      <c r="BA137" s="21">
        <f t="shared" si="1061"/>
        <v>0</v>
      </c>
      <c r="BB137" s="21">
        <f t="shared" si="1061"/>
        <v>0</v>
      </c>
      <c r="BC137" s="21">
        <f t="shared" si="1061"/>
        <v>0</v>
      </c>
      <c r="BD137" s="21">
        <f t="shared" si="1061"/>
        <v>0</v>
      </c>
      <c r="BE137" s="21">
        <f t="shared" si="788"/>
        <v>0</v>
      </c>
      <c r="BF137" s="21">
        <f t="shared" si="768"/>
        <v>0</v>
      </c>
      <c r="BG137" s="21">
        <f t="shared" si="769"/>
        <v>0</v>
      </c>
      <c r="BH137" s="21">
        <f t="shared" si="770"/>
        <v>0</v>
      </c>
      <c r="BI137" s="21">
        <f t="shared" si="1061"/>
        <v>0</v>
      </c>
      <c r="BJ137" s="21">
        <f t="shared" si="1061"/>
        <v>0</v>
      </c>
      <c r="BK137" s="21">
        <f t="shared" si="1061"/>
        <v>0</v>
      </c>
      <c r="BL137" s="21">
        <f t="shared" si="1061"/>
        <v>0</v>
      </c>
      <c r="BM137" s="21">
        <f t="shared" si="1066"/>
        <v>0</v>
      </c>
      <c r="BN137" s="21">
        <f t="shared" si="1067"/>
        <v>0</v>
      </c>
      <c r="BO137" s="21">
        <f t="shared" si="1068"/>
        <v>0</v>
      </c>
      <c r="BP137" s="21">
        <f t="shared" si="1069"/>
        <v>0</v>
      </c>
      <c r="BQ137" s="201">
        <f t="shared" si="674"/>
        <v>0</v>
      </c>
      <c r="BR137" s="21">
        <f t="shared" si="1061"/>
        <v>0</v>
      </c>
      <c r="BS137" s="21">
        <f t="shared" si="1061"/>
        <v>0</v>
      </c>
      <c r="BT137" s="21">
        <f t="shared" si="1061"/>
        <v>0</v>
      </c>
      <c r="BU137" s="21">
        <f t="shared" si="1061"/>
        <v>0</v>
      </c>
      <c r="BV137" s="21">
        <f t="shared" si="1070"/>
        <v>0</v>
      </c>
      <c r="BW137" s="21">
        <f t="shared" si="1070"/>
        <v>0</v>
      </c>
      <c r="BX137" s="21">
        <f t="shared" si="1070"/>
        <v>0</v>
      </c>
      <c r="BY137" s="21">
        <f t="shared" si="1070"/>
        <v>0</v>
      </c>
      <c r="BZ137" s="21">
        <f t="shared" si="789"/>
        <v>0</v>
      </c>
      <c r="CA137" s="62">
        <f t="shared" si="773"/>
        <v>0</v>
      </c>
      <c r="CB137" s="62">
        <f t="shared" si="774"/>
        <v>0</v>
      </c>
      <c r="CC137" s="62">
        <f t="shared" si="775"/>
        <v>0</v>
      </c>
      <c r="CD137" s="21">
        <f t="shared" si="1071"/>
        <v>0</v>
      </c>
      <c r="CE137" s="21">
        <f t="shared" si="1071"/>
        <v>0</v>
      </c>
      <c r="CF137" s="21">
        <f t="shared" si="1071"/>
        <v>0</v>
      </c>
      <c r="CG137" s="21">
        <f t="shared" si="1071"/>
        <v>0</v>
      </c>
      <c r="CH137" s="21">
        <f t="shared" si="1072"/>
        <v>0</v>
      </c>
      <c r="CI137" s="62">
        <f t="shared" si="1073"/>
        <v>0</v>
      </c>
      <c r="CJ137" s="62">
        <f t="shared" si="1074"/>
        <v>0</v>
      </c>
      <c r="CK137" s="62">
        <f t="shared" si="1075"/>
        <v>0</v>
      </c>
      <c r="CL137" s="193">
        <f t="shared" si="823"/>
        <v>0</v>
      </c>
      <c r="CM137" s="62"/>
      <c r="CN137" s="62"/>
      <c r="CO137" s="62"/>
      <c r="CP137" s="62"/>
      <c r="CQ137" s="94">
        <f t="shared" si="710"/>
        <v>0</v>
      </c>
      <c r="CR137" s="94"/>
      <c r="CS137" s="58">
        <f t="shared" si="1076"/>
        <v>0</v>
      </c>
      <c r="CT137" s="58">
        <f t="shared" si="1076"/>
        <v>0</v>
      </c>
      <c r="CU137" s="58">
        <f t="shared" si="1076"/>
        <v>0</v>
      </c>
      <c r="CV137" s="58">
        <f t="shared" si="1076"/>
        <v>0</v>
      </c>
      <c r="CW137" s="58">
        <f t="shared" si="1076"/>
        <v>3195926</v>
      </c>
      <c r="CX137" s="62">
        <f t="shared" si="1076"/>
        <v>0</v>
      </c>
      <c r="CY137" s="62">
        <f t="shared" si="1076"/>
        <v>3195926</v>
      </c>
      <c r="CZ137" s="58">
        <f t="shared" si="1076"/>
        <v>0</v>
      </c>
      <c r="DA137" s="58">
        <f t="shared" si="1076"/>
        <v>3195926</v>
      </c>
      <c r="DB137" s="62">
        <f t="shared" si="1076"/>
        <v>0</v>
      </c>
      <c r="DC137" s="62">
        <f t="shared" si="1076"/>
        <v>3195926</v>
      </c>
      <c r="DD137" s="62">
        <f t="shared" si="1076"/>
        <v>0</v>
      </c>
      <c r="DE137" s="58">
        <f t="shared" si="1076"/>
        <v>-226676.31</v>
      </c>
      <c r="DF137" s="62">
        <f t="shared" si="1076"/>
        <v>0</v>
      </c>
      <c r="DG137" s="62">
        <f t="shared" si="1076"/>
        <v>-226676.31</v>
      </c>
      <c r="DH137" s="58">
        <f t="shared" si="1076"/>
        <v>0</v>
      </c>
      <c r="DI137" s="58">
        <f t="shared" si="1076"/>
        <v>2969249.69</v>
      </c>
      <c r="DJ137" s="62">
        <f t="shared" si="1076"/>
        <v>0</v>
      </c>
      <c r="DK137" s="62">
        <f t="shared" si="1076"/>
        <v>2969249.69</v>
      </c>
      <c r="DL137" s="62">
        <f t="shared" si="1076"/>
        <v>0</v>
      </c>
      <c r="DM137" s="58">
        <f t="shared" si="1076"/>
        <v>0</v>
      </c>
      <c r="DN137" s="62">
        <f t="shared" si="1076"/>
        <v>0</v>
      </c>
      <c r="DO137" s="62">
        <f t="shared" si="1076"/>
        <v>0</v>
      </c>
      <c r="DP137" s="58">
        <f t="shared" si="1076"/>
        <v>0</v>
      </c>
      <c r="DQ137" s="58">
        <f t="shared" si="1076"/>
        <v>2969249.69</v>
      </c>
      <c r="DR137" s="62">
        <f t="shared" si="1076"/>
        <v>0</v>
      </c>
      <c r="DS137" s="62">
        <f t="shared" si="1076"/>
        <v>2969249.69</v>
      </c>
      <c r="DT137" s="62">
        <f t="shared" si="1076"/>
        <v>0</v>
      </c>
    </row>
    <row r="138" spans="1:124" ht="32.25" customHeight="1" x14ac:dyDescent="0.25">
      <c r="A138" s="156" t="s">
        <v>73</v>
      </c>
      <c r="B138" s="156"/>
      <c r="C138" s="156"/>
      <c r="D138" s="25"/>
      <c r="E138" s="4">
        <v>851</v>
      </c>
      <c r="F138" s="4" t="s">
        <v>30</v>
      </c>
      <c r="G138" s="4" t="s">
        <v>44</v>
      </c>
      <c r="H138" s="175" t="s">
        <v>428</v>
      </c>
      <c r="I138" s="3" t="s">
        <v>74</v>
      </c>
      <c r="J138" s="21"/>
      <c r="K138" s="21"/>
      <c r="L138" s="21">
        <f>J138</f>
        <v>0</v>
      </c>
      <c r="M138" s="21"/>
      <c r="N138" s="21"/>
      <c r="O138" s="21"/>
      <c r="P138" s="21">
        <f>N138</f>
        <v>0</v>
      </c>
      <c r="Q138" s="21"/>
      <c r="R138" s="21"/>
      <c r="S138" s="21"/>
      <c r="T138" s="21">
        <f>R138</f>
        <v>0</v>
      </c>
      <c r="U138" s="21"/>
      <c r="V138" s="21">
        <f t="shared" si="738"/>
        <v>0</v>
      </c>
      <c r="W138" s="21">
        <f t="shared" si="739"/>
        <v>0</v>
      </c>
      <c r="X138" s="21">
        <f t="shared" si="740"/>
        <v>0</v>
      </c>
      <c r="Y138" s="21"/>
      <c r="Z138" s="276" t="e">
        <f t="shared" si="762"/>
        <v>#DIV/0!</v>
      </c>
      <c r="AA138" s="21"/>
      <c r="AB138" s="21"/>
      <c r="AC138" s="21"/>
      <c r="AD138" s="21">
        <f>AB138</f>
        <v>0</v>
      </c>
      <c r="AE138" s="21"/>
      <c r="AF138" s="21">
        <v>2826800</v>
      </c>
      <c r="AG138" s="21"/>
      <c r="AH138" s="21">
        <f>AF138</f>
        <v>2826800</v>
      </c>
      <c r="AI138" s="21"/>
      <c r="AJ138" s="21">
        <f t="shared" si="784"/>
        <v>2826800</v>
      </c>
      <c r="AK138" s="21">
        <f t="shared" si="785"/>
        <v>0</v>
      </c>
      <c r="AL138" s="21">
        <f t="shared" si="786"/>
        <v>2826800</v>
      </c>
      <c r="AM138" s="21">
        <f t="shared" si="787"/>
        <v>0</v>
      </c>
      <c r="AN138" s="215"/>
      <c r="AO138" s="21"/>
      <c r="AP138" s="21">
        <f>AN138</f>
        <v>0</v>
      </c>
      <c r="AQ138" s="21"/>
      <c r="AR138" s="21">
        <f t="shared" si="1062"/>
        <v>2826800</v>
      </c>
      <c r="AS138" s="21">
        <f t="shared" si="1063"/>
        <v>0</v>
      </c>
      <c r="AT138" s="21">
        <f t="shared" si="1064"/>
        <v>2826800</v>
      </c>
      <c r="AU138" s="21">
        <f t="shared" si="1065"/>
        <v>0</v>
      </c>
      <c r="AV138" s="195">
        <f t="shared" si="681"/>
        <v>0</v>
      </c>
      <c r="AW138" s="21"/>
      <c r="AX138" s="21"/>
      <c r="AY138" s="21">
        <f>AW138</f>
        <v>0</v>
      </c>
      <c r="AZ138" s="21"/>
      <c r="BA138" s="21"/>
      <c r="BB138" s="21"/>
      <c r="BC138" s="21">
        <f>BA138</f>
        <v>0</v>
      </c>
      <c r="BD138" s="21"/>
      <c r="BE138" s="21">
        <f t="shared" si="788"/>
        <v>0</v>
      </c>
      <c r="BF138" s="21">
        <f t="shared" si="768"/>
        <v>0</v>
      </c>
      <c r="BG138" s="21">
        <f t="shared" si="769"/>
        <v>0</v>
      </c>
      <c r="BH138" s="21">
        <f t="shared" si="770"/>
        <v>0</v>
      </c>
      <c r="BI138" s="21"/>
      <c r="BJ138" s="21"/>
      <c r="BK138" s="21">
        <f>BI138</f>
        <v>0</v>
      </c>
      <c r="BL138" s="21"/>
      <c r="BM138" s="21">
        <f t="shared" si="1066"/>
        <v>0</v>
      </c>
      <c r="BN138" s="21">
        <f t="shared" si="1067"/>
        <v>0</v>
      </c>
      <c r="BO138" s="21">
        <f t="shared" si="1068"/>
        <v>0</v>
      </c>
      <c r="BP138" s="21">
        <f t="shared" si="1069"/>
        <v>0</v>
      </c>
      <c r="BQ138" s="201">
        <f t="shared" si="674"/>
        <v>0</v>
      </c>
      <c r="BR138" s="21"/>
      <c r="BS138" s="21"/>
      <c r="BT138" s="21">
        <f>BR138</f>
        <v>0</v>
      </c>
      <c r="BU138" s="21"/>
      <c r="BV138" s="21"/>
      <c r="BW138" s="21"/>
      <c r="BX138" s="21">
        <f>BV138</f>
        <v>0</v>
      </c>
      <c r="BY138" s="21"/>
      <c r="BZ138" s="21">
        <f t="shared" si="789"/>
        <v>0</v>
      </c>
      <c r="CA138" s="62">
        <f t="shared" si="773"/>
        <v>0</v>
      </c>
      <c r="CB138" s="62">
        <f t="shared" si="774"/>
        <v>0</v>
      </c>
      <c r="CC138" s="62">
        <f t="shared" si="775"/>
        <v>0</v>
      </c>
      <c r="CD138" s="21"/>
      <c r="CE138" s="21"/>
      <c r="CF138" s="21">
        <f>CD138</f>
        <v>0</v>
      </c>
      <c r="CG138" s="21"/>
      <c r="CH138" s="21">
        <f t="shared" si="1072"/>
        <v>0</v>
      </c>
      <c r="CI138" s="62">
        <f t="shared" si="1073"/>
        <v>0</v>
      </c>
      <c r="CJ138" s="62">
        <f t="shared" si="1074"/>
        <v>0</v>
      </c>
      <c r="CK138" s="62">
        <f t="shared" si="1075"/>
        <v>0</v>
      </c>
      <c r="CL138" s="193">
        <f t="shared" si="823"/>
        <v>0</v>
      </c>
      <c r="CM138" s="62"/>
      <c r="CN138" s="62"/>
      <c r="CO138" s="62"/>
      <c r="CP138" s="62"/>
      <c r="CQ138" s="94">
        <f t="shared" si="710"/>
        <v>0</v>
      </c>
      <c r="CR138" s="94"/>
      <c r="CS138" s="58"/>
      <c r="CT138" s="58"/>
      <c r="CU138" s="58">
        <f>CS138</f>
        <v>0</v>
      </c>
      <c r="CV138" s="58"/>
      <c r="CW138" s="58">
        <v>3195926</v>
      </c>
      <c r="CX138" s="62"/>
      <c r="CY138" s="62">
        <f>CW138</f>
        <v>3195926</v>
      </c>
      <c r="CZ138" s="58"/>
      <c r="DA138" s="58">
        <f t="shared" si="807"/>
        <v>3195926</v>
      </c>
      <c r="DB138" s="62">
        <f t="shared" ref="DB138" si="1077">CT138+CX138</f>
        <v>0</v>
      </c>
      <c r="DC138" s="62">
        <f t="shared" ref="DC138" si="1078">CU138+CY138</f>
        <v>3195926</v>
      </c>
      <c r="DD138" s="62">
        <f t="shared" ref="DD138" si="1079">CV138+CZ138</f>
        <v>0</v>
      </c>
      <c r="DE138" s="58">
        <f>50000+30600+227000+20600+265000-215000-340000-227123.69-37752.62</f>
        <v>-226676.31</v>
      </c>
      <c r="DF138" s="62"/>
      <c r="DG138" s="62">
        <f>DE138</f>
        <v>-226676.31</v>
      </c>
      <c r="DH138" s="58"/>
      <c r="DI138" s="58">
        <f t="shared" ref="DI138" si="1080">DA138+DE138</f>
        <v>2969249.69</v>
      </c>
      <c r="DJ138" s="62">
        <f t="shared" ref="DJ138" si="1081">DB138+DF138</f>
        <v>0</v>
      </c>
      <c r="DK138" s="62">
        <f t="shared" ref="DK138" si="1082">DC138+DG138</f>
        <v>2969249.69</v>
      </c>
      <c r="DL138" s="62">
        <f t="shared" ref="DL138" si="1083">DD138+DH138</f>
        <v>0</v>
      </c>
      <c r="DM138" s="58"/>
      <c r="DN138" s="62"/>
      <c r="DO138" s="62">
        <f>DM138</f>
        <v>0</v>
      </c>
      <c r="DP138" s="58"/>
      <c r="DQ138" s="58">
        <f t="shared" ref="DQ138" si="1084">DI138+DM138</f>
        <v>2969249.69</v>
      </c>
      <c r="DR138" s="62">
        <f t="shared" ref="DR138" si="1085">DJ138+DN138</f>
        <v>0</v>
      </c>
      <c r="DS138" s="62">
        <f t="shared" ref="DS138" si="1086">DK138+DO138</f>
        <v>2969249.69</v>
      </c>
      <c r="DT138" s="62">
        <f t="shared" ref="DT138" si="1087">DL138+DP138</f>
        <v>0</v>
      </c>
    </row>
    <row r="139" spans="1:124" ht="32.25" customHeight="1" x14ac:dyDescent="0.25">
      <c r="A139" s="9" t="s">
        <v>250</v>
      </c>
      <c r="B139" s="156"/>
      <c r="C139" s="156"/>
      <c r="D139" s="25"/>
      <c r="E139" s="4">
        <v>851</v>
      </c>
      <c r="F139" s="4" t="s">
        <v>30</v>
      </c>
      <c r="G139" s="4" t="s">
        <v>44</v>
      </c>
      <c r="H139" s="175" t="s">
        <v>429</v>
      </c>
      <c r="I139" s="3"/>
      <c r="J139" s="21">
        <f t="shared" si="1060"/>
        <v>73662</v>
      </c>
      <c r="K139" s="21">
        <f t="shared" si="1060"/>
        <v>0</v>
      </c>
      <c r="L139" s="21">
        <f t="shared" si="1060"/>
        <v>73662</v>
      </c>
      <c r="M139" s="21">
        <f t="shared" si="1060"/>
        <v>0</v>
      </c>
      <c r="N139" s="21">
        <f t="shared" si="1060"/>
        <v>0</v>
      </c>
      <c r="O139" s="21">
        <f t="shared" si="1060"/>
        <v>0</v>
      </c>
      <c r="P139" s="21">
        <f t="shared" si="1060"/>
        <v>0</v>
      </c>
      <c r="Q139" s="21">
        <f t="shared" si="1060"/>
        <v>0</v>
      </c>
      <c r="R139" s="21">
        <f t="shared" si="1060"/>
        <v>0</v>
      </c>
      <c r="S139" s="21">
        <f t="shared" si="1060"/>
        <v>0</v>
      </c>
      <c r="T139" s="21">
        <f t="shared" si="1060"/>
        <v>0</v>
      </c>
      <c r="U139" s="21">
        <f t="shared" si="1060"/>
        <v>0</v>
      </c>
      <c r="V139" s="21">
        <f t="shared" si="738"/>
        <v>73662</v>
      </c>
      <c r="W139" s="21">
        <f t="shared" si="739"/>
        <v>0</v>
      </c>
      <c r="X139" s="21">
        <f t="shared" si="740"/>
        <v>73662</v>
      </c>
      <c r="Y139" s="21">
        <f t="shared" si="1060"/>
        <v>0</v>
      </c>
      <c r="Z139" s="276" t="e">
        <f t="shared" si="762"/>
        <v>#DIV/0!</v>
      </c>
      <c r="AA139" s="21">
        <f t="shared" si="1061"/>
        <v>0</v>
      </c>
      <c r="AB139" s="21">
        <f t="shared" si="1061"/>
        <v>0</v>
      </c>
      <c r="AC139" s="21">
        <f t="shared" si="1061"/>
        <v>0</v>
      </c>
      <c r="AD139" s="21">
        <f t="shared" si="1061"/>
        <v>0</v>
      </c>
      <c r="AE139" s="21">
        <f t="shared" si="1061"/>
        <v>0</v>
      </c>
      <c r="AF139" s="21">
        <f t="shared" si="1061"/>
        <v>73662</v>
      </c>
      <c r="AG139" s="21">
        <f t="shared" si="1061"/>
        <v>0</v>
      </c>
      <c r="AH139" s="21">
        <f t="shared" si="1061"/>
        <v>73662</v>
      </c>
      <c r="AI139" s="21">
        <f t="shared" si="1061"/>
        <v>0</v>
      </c>
      <c r="AJ139" s="21">
        <f t="shared" si="784"/>
        <v>73662</v>
      </c>
      <c r="AK139" s="21">
        <f t="shared" si="785"/>
        <v>0</v>
      </c>
      <c r="AL139" s="21">
        <f t="shared" si="786"/>
        <v>73662</v>
      </c>
      <c r="AM139" s="21">
        <f t="shared" si="787"/>
        <v>0</v>
      </c>
      <c r="AN139" s="215">
        <f t="shared" si="1061"/>
        <v>0</v>
      </c>
      <c r="AO139" s="21">
        <f t="shared" si="1061"/>
        <v>0</v>
      </c>
      <c r="AP139" s="21">
        <f t="shared" si="1061"/>
        <v>0</v>
      </c>
      <c r="AQ139" s="21">
        <f t="shared" si="1061"/>
        <v>0</v>
      </c>
      <c r="AR139" s="21">
        <f t="shared" si="1062"/>
        <v>73662</v>
      </c>
      <c r="AS139" s="21">
        <f t="shared" si="1063"/>
        <v>0</v>
      </c>
      <c r="AT139" s="21">
        <f t="shared" si="1064"/>
        <v>73662</v>
      </c>
      <c r="AU139" s="21">
        <f t="shared" si="1065"/>
        <v>0</v>
      </c>
      <c r="AV139" s="195">
        <f t="shared" si="681"/>
        <v>0</v>
      </c>
      <c r="AW139" s="21">
        <f t="shared" si="1061"/>
        <v>0</v>
      </c>
      <c r="AX139" s="21">
        <f t="shared" si="1061"/>
        <v>0</v>
      </c>
      <c r="AY139" s="21">
        <f t="shared" si="1061"/>
        <v>0</v>
      </c>
      <c r="AZ139" s="21">
        <f t="shared" si="1061"/>
        <v>0</v>
      </c>
      <c r="BA139" s="21">
        <f t="shared" si="1061"/>
        <v>0</v>
      </c>
      <c r="BB139" s="21">
        <f t="shared" si="1061"/>
        <v>0</v>
      </c>
      <c r="BC139" s="21">
        <f t="shared" si="1061"/>
        <v>0</v>
      </c>
      <c r="BD139" s="21">
        <f t="shared" si="1061"/>
        <v>0</v>
      </c>
      <c r="BE139" s="21">
        <f t="shared" si="788"/>
        <v>0</v>
      </c>
      <c r="BF139" s="21">
        <f t="shared" si="768"/>
        <v>0</v>
      </c>
      <c r="BG139" s="21">
        <f t="shared" si="769"/>
        <v>0</v>
      </c>
      <c r="BH139" s="21">
        <f t="shared" si="770"/>
        <v>0</v>
      </c>
      <c r="BI139" s="21">
        <f t="shared" si="1061"/>
        <v>0</v>
      </c>
      <c r="BJ139" s="21">
        <f t="shared" si="1061"/>
        <v>0</v>
      </c>
      <c r="BK139" s="21">
        <f t="shared" si="1061"/>
        <v>0</v>
      </c>
      <c r="BL139" s="21">
        <f t="shared" si="1061"/>
        <v>0</v>
      </c>
      <c r="BM139" s="21">
        <f t="shared" si="1066"/>
        <v>0</v>
      </c>
      <c r="BN139" s="21">
        <f t="shared" si="1067"/>
        <v>0</v>
      </c>
      <c r="BO139" s="21">
        <f t="shared" si="1068"/>
        <v>0</v>
      </c>
      <c r="BP139" s="21">
        <f t="shared" si="1069"/>
        <v>0</v>
      </c>
      <c r="BQ139" s="201">
        <f t="shared" si="674"/>
        <v>0</v>
      </c>
      <c r="BR139" s="21">
        <f t="shared" si="1061"/>
        <v>0</v>
      </c>
      <c r="BS139" s="21">
        <f t="shared" si="1061"/>
        <v>0</v>
      </c>
      <c r="BT139" s="21">
        <f t="shared" si="1061"/>
        <v>0</v>
      </c>
      <c r="BU139" s="21">
        <f t="shared" si="1061"/>
        <v>0</v>
      </c>
      <c r="BV139" s="21">
        <f t="shared" si="1070"/>
        <v>0</v>
      </c>
      <c r="BW139" s="21">
        <f t="shared" si="1070"/>
        <v>0</v>
      </c>
      <c r="BX139" s="21">
        <f t="shared" si="1070"/>
        <v>0</v>
      </c>
      <c r="BY139" s="21">
        <f t="shared" si="1070"/>
        <v>0</v>
      </c>
      <c r="BZ139" s="21">
        <f t="shared" si="789"/>
        <v>0</v>
      </c>
      <c r="CA139" s="62">
        <f t="shared" si="773"/>
        <v>0</v>
      </c>
      <c r="CB139" s="62">
        <f t="shared" si="774"/>
        <v>0</v>
      </c>
      <c r="CC139" s="62">
        <f t="shared" si="775"/>
        <v>0</v>
      </c>
      <c r="CD139" s="21">
        <f t="shared" si="1071"/>
        <v>0</v>
      </c>
      <c r="CE139" s="21">
        <f t="shared" si="1071"/>
        <v>0</v>
      </c>
      <c r="CF139" s="21">
        <f t="shared" si="1071"/>
        <v>0</v>
      </c>
      <c r="CG139" s="21">
        <f t="shared" si="1071"/>
        <v>0</v>
      </c>
      <c r="CH139" s="21">
        <f t="shared" si="1072"/>
        <v>0</v>
      </c>
      <c r="CI139" s="62">
        <f t="shared" si="1073"/>
        <v>0</v>
      </c>
      <c r="CJ139" s="62">
        <f t="shared" si="1074"/>
        <v>0</v>
      </c>
      <c r="CK139" s="62">
        <f t="shared" si="1075"/>
        <v>0</v>
      </c>
      <c r="CL139" s="193">
        <f t="shared" si="823"/>
        <v>0</v>
      </c>
      <c r="CM139" s="62"/>
      <c r="CN139" s="62"/>
      <c r="CO139" s="62"/>
      <c r="CP139" s="62"/>
      <c r="CQ139" s="94">
        <f t="shared" si="710"/>
        <v>0</v>
      </c>
      <c r="CR139" s="94"/>
      <c r="CS139" s="58">
        <f t="shared" si="1076"/>
        <v>0</v>
      </c>
      <c r="CT139" s="58">
        <f t="shared" si="1076"/>
        <v>0</v>
      </c>
      <c r="CU139" s="58">
        <f t="shared" si="1076"/>
        <v>0</v>
      </c>
      <c r="CV139" s="58">
        <f t="shared" si="1076"/>
        <v>0</v>
      </c>
      <c r="CW139" s="58">
        <f t="shared" si="1076"/>
        <v>10428</v>
      </c>
      <c r="CX139" s="62">
        <f t="shared" si="1076"/>
        <v>0</v>
      </c>
      <c r="CY139" s="62">
        <f t="shared" si="1076"/>
        <v>10428</v>
      </c>
      <c r="CZ139" s="58">
        <f t="shared" si="1076"/>
        <v>0</v>
      </c>
      <c r="DA139" s="58">
        <f t="shared" si="1076"/>
        <v>10428</v>
      </c>
      <c r="DB139" s="62">
        <f t="shared" si="1076"/>
        <v>0</v>
      </c>
      <c r="DC139" s="62">
        <f t="shared" si="1076"/>
        <v>10428</v>
      </c>
      <c r="DD139" s="62">
        <f t="shared" si="1076"/>
        <v>0</v>
      </c>
      <c r="DE139" s="58">
        <f t="shared" si="1076"/>
        <v>101695.4</v>
      </c>
      <c r="DF139" s="62">
        <f t="shared" si="1076"/>
        <v>0</v>
      </c>
      <c r="DG139" s="62">
        <f t="shared" si="1076"/>
        <v>101695.4</v>
      </c>
      <c r="DH139" s="58">
        <f t="shared" si="1076"/>
        <v>0</v>
      </c>
      <c r="DI139" s="58">
        <f t="shared" si="1076"/>
        <v>112123.4</v>
      </c>
      <c r="DJ139" s="62">
        <f t="shared" si="1076"/>
        <v>0</v>
      </c>
      <c r="DK139" s="62">
        <f t="shared" si="1076"/>
        <v>112123.4</v>
      </c>
      <c r="DL139" s="62">
        <f t="shared" si="1076"/>
        <v>0</v>
      </c>
      <c r="DM139" s="58">
        <f t="shared" si="1076"/>
        <v>0</v>
      </c>
      <c r="DN139" s="62">
        <f t="shared" si="1076"/>
        <v>0</v>
      </c>
      <c r="DO139" s="62">
        <f t="shared" si="1076"/>
        <v>0</v>
      </c>
      <c r="DP139" s="58">
        <f t="shared" si="1076"/>
        <v>0</v>
      </c>
      <c r="DQ139" s="58">
        <f t="shared" si="1076"/>
        <v>112123.4</v>
      </c>
      <c r="DR139" s="62">
        <f t="shared" si="1076"/>
        <v>0</v>
      </c>
      <c r="DS139" s="62">
        <f t="shared" si="1076"/>
        <v>112123.4</v>
      </c>
      <c r="DT139" s="62">
        <f t="shared" si="1076"/>
        <v>0</v>
      </c>
    </row>
    <row r="140" spans="1:124" ht="32.25" customHeight="1" x14ac:dyDescent="0.25">
      <c r="A140" s="156" t="s">
        <v>20</v>
      </c>
      <c r="B140" s="156"/>
      <c r="C140" s="156"/>
      <c r="D140" s="25"/>
      <c r="E140" s="4">
        <v>851</v>
      </c>
      <c r="F140" s="4" t="s">
        <v>30</v>
      </c>
      <c r="G140" s="4" t="s">
        <v>44</v>
      </c>
      <c r="H140" s="175" t="s">
        <v>429</v>
      </c>
      <c r="I140" s="3" t="s">
        <v>21</v>
      </c>
      <c r="J140" s="21">
        <f t="shared" si="1060"/>
        <v>73662</v>
      </c>
      <c r="K140" s="21">
        <f t="shared" si="1060"/>
        <v>0</v>
      </c>
      <c r="L140" s="21">
        <f t="shared" si="1060"/>
        <v>73662</v>
      </c>
      <c r="M140" s="21">
        <f t="shared" si="1060"/>
        <v>0</v>
      </c>
      <c r="N140" s="21">
        <f t="shared" si="1060"/>
        <v>0</v>
      </c>
      <c r="O140" s="21">
        <f t="shared" si="1060"/>
        <v>0</v>
      </c>
      <c r="P140" s="21">
        <f t="shared" si="1060"/>
        <v>0</v>
      </c>
      <c r="Q140" s="21">
        <f t="shared" si="1060"/>
        <v>0</v>
      </c>
      <c r="R140" s="21">
        <f t="shared" si="1060"/>
        <v>0</v>
      </c>
      <c r="S140" s="21">
        <f t="shared" si="1060"/>
        <v>0</v>
      </c>
      <c r="T140" s="21">
        <f t="shared" si="1060"/>
        <v>0</v>
      </c>
      <c r="U140" s="21">
        <f t="shared" si="1060"/>
        <v>0</v>
      </c>
      <c r="V140" s="21">
        <f t="shared" si="738"/>
        <v>73662</v>
      </c>
      <c r="W140" s="21">
        <f t="shared" si="739"/>
        <v>0</v>
      </c>
      <c r="X140" s="21">
        <f t="shared" si="740"/>
        <v>73662</v>
      </c>
      <c r="Y140" s="21">
        <f t="shared" si="1060"/>
        <v>0</v>
      </c>
      <c r="Z140" s="276" t="e">
        <f t="shared" si="762"/>
        <v>#DIV/0!</v>
      </c>
      <c r="AA140" s="21">
        <f t="shared" si="1061"/>
        <v>0</v>
      </c>
      <c r="AB140" s="21">
        <f t="shared" si="1061"/>
        <v>0</v>
      </c>
      <c r="AC140" s="21">
        <f t="shared" si="1061"/>
        <v>0</v>
      </c>
      <c r="AD140" s="21">
        <f t="shared" si="1061"/>
        <v>0</v>
      </c>
      <c r="AE140" s="21">
        <f t="shared" si="1061"/>
        <v>0</v>
      </c>
      <c r="AF140" s="21">
        <f t="shared" si="1061"/>
        <v>73662</v>
      </c>
      <c r="AG140" s="21">
        <f t="shared" si="1061"/>
        <v>0</v>
      </c>
      <c r="AH140" s="21">
        <f t="shared" si="1061"/>
        <v>73662</v>
      </c>
      <c r="AI140" s="21">
        <f t="shared" si="1061"/>
        <v>0</v>
      </c>
      <c r="AJ140" s="21">
        <f t="shared" si="784"/>
        <v>73662</v>
      </c>
      <c r="AK140" s="21">
        <f t="shared" si="785"/>
        <v>0</v>
      </c>
      <c r="AL140" s="21">
        <f t="shared" si="786"/>
        <v>73662</v>
      </c>
      <c r="AM140" s="21">
        <f t="shared" si="787"/>
        <v>0</v>
      </c>
      <c r="AN140" s="215">
        <f t="shared" si="1061"/>
        <v>0</v>
      </c>
      <c r="AO140" s="21">
        <f t="shared" si="1061"/>
        <v>0</v>
      </c>
      <c r="AP140" s="21">
        <f t="shared" si="1061"/>
        <v>0</v>
      </c>
      <c r="AQ140" s="21">
        <f t="shared" si="1061"/>
        <v>0</v>
      </c>
      <c r="AR140" s="21">
        <f t="shared" si="1062"/>
        <v>73662</v>
      </c>
      <c r="AS140" s="21">
        <f t="shared" si="1063"/>
        <v>0</v>
      </c>
      <c r="AT140" s="21">
        <f t="shared" si="1064"/>
        <v>73662</v>
      </c>
      <c r="AU140" s="21">
        <f t="shared" si="1065"/>
        <v>0</v>
      </c>
      <c r="AV140" s="195">
        <f t="shared" si="681"/>
        <v>0</v>
      </c>
      <c r="AW140" s="21">
        <f t="shared" si="1061"/>
        <v>0</v>
      </c>
      <c r="AX140" s="21">
        <f t="shared" si="1061"/>
        <v>0</v>
      </c>
      <c r="AY140" s="21">
        <f t="shared" si="1061"/>
        <v>0</v>
      </c>
      <c r="AZ140" s="21">
        <f t="shared" si="1061"/>
        <v>0</v>
      </c>
      <c r="BA140" s="21">
        <f t="shared" si="1061"/>
        <v>0</v>
      </c>
      <c r="BB140" s="21">
        <f t="shared" si="1061"/>
        <v>0</v>
      </c>
      <c r="BC140" s="21">
        <f t="shared" si="1061"/>
        <v>0</v>
      </c>
      <c r="BD140" s="21">
        <f t="shared" si="1061"/>
        <v>0</v>
      </c>
      <c r="BE140" s="21">
        <f t="shared" si="788"/>
        <v>0</v>
      </c>
      <c r="BF140" s="21">
        <f t="shared" si="768"/>
        <v>0</v>
      </c>
      <c r="BG140" s="21">
        <f t="shared" si="769"/>
        <v>0</v>
      </c>
      <c r="BH140" s="21">
        <f t="shared" si="770"/>
        <v>0</v>
      </c>
      <c r="BI140" s="21">
        <f t="shared" si="1061"/>
        <v>0</v>
      </c>
      <c r="BJ140" s="21">
        <f t="shared" si="1061"/>
        <v>0</v>
      </c>
      <c r="BK140" s="21">
        <f t="shared" si="1061"/>
        <v>0</v>
      </c>
      <c r="BL140" s="21">
        <f t="shared" si="1061"/>
        <v>0</v>
      </c>
      <c r="BM140" s="21">
        <f t="shared" si="1066"/>
        <v>0</v>
      </c>
      <c r="BN140" s="21">
        <f t="shared" si="1067"/>
        <v>0</v>
      </c>
      <c r="BO140" s="21">
        <f t="shared" si="1068"/>
        <v>0</v>
      </c>
      <c r="BP140" s="21">
        <f t="shared" si="1069"/>
        <v>0</v>
      </c>
      <c r="BQ140" s="201">
        <f t="shared" ref="BQ140:BQ200" si="1088">BE140-BF140-BG140-BH140</f>
        <v>0</v>
      </c>
      <c r="BR140" s="21">
        <f t="shared" si="1061"/>
        <v>0</v>
      </c>
      <c r="BS140" s="21">
        <f t="shared" si="1061"/>
        <v>0</v>
      </c>
      <c r="BT140" s="21">
        <f t="shared" si="1061"/>
        <v>0</v>
      </c>
      <c r="BU140" s="21">
        <f t="shared" si="1061"/>
        <v>0</v>
      </c>
      <c r="BV140" s="21">
        <f t="shared" si="1070"/>
        <v>0</v>
      </c>
      <c r="BW140" s="21">
        <f t="shared" si="1070"/>
        <v>0</v>
      </c>
      <c r="BX140" s="21">
        <f t="shared" si="1070"/>
        <v>0</v>
      </c>
      <c r="BY140" s="21">
        <f t="shared" si="1070"/>
        <v>0</v>
      </c>
      <c r="BZ140" s="21">
        <f t="shared" si="789"/>
        <v>0</v>
      </c>
      <c r="CA140" s="62">
        <f t="shared" si="773"/>
        <v>0</v>
      </c>
      <c r="CB140" s="62">
        <f t="shared" si="774"/>
        <v>0</v>
      </c>
      <c r="CC140" s="62">
        <f t="shared" si="775"/>
        <v>0</v>
      </c>
      <c r="CD140" s="21">
        <f t="shared" si="1071"/>
        <v>0</v>
      </c>
      <c r="CE140" s="21">
        <f t="shared" si="1071"/>
        <v>0</v>
      </c>
      <c r="CF140" s="21">
        <f t="shared" si="1071"/>
        <v>0</v>
      </c>
      <c r="CG140" s="21">
        <f t="shared" si="1071"/>
        <v>0</v>
      </c>
      <c r="CH140" s="21">
        <f t="shared" si="1072"/>
        <v>0</v>
      </c>
      <c r="CI140" s="62">
        <f t="shared" si="1073"/>
        <v>0</v>
      </c>
      <c r="CJ140" s="62">
        <f t="shared" si="1074"/>
        <v>0</v>
      </c>
      <c r="CK140" s="62">
        <f t="shared" si="1075"/>
        <v>0</v>
      </c>
      <c r="CL140" s="193">
        <f t="shared" si="823"/>
        <v>0</v>
      </c>
      <c r="CM140" s="62"/>
      <c r="CN140" s="62"/>
      <c r="CO140" s="62"/>
      <c r="CP140" s="62"/>
      <c r="CQ140" s="94">
        <f t="shared" si="710"/>
        <v>0</v>
      </c>
      <c r="CR140" s="94"/>
      <c r="CS140" s="58">
        <f t="shared" si="1076"/>
        <v>0</v>
      </c>
      <c r="CT140" s="58">
        <f t="shared" si="1076"/>
        <v>0</v>
      </c>
      <c r="CU140" s="58">
        <f t="shared" si="1076"/>
        <v>0</v>
      </c>
      <c r="CV140" s="58">
        <f t="shared" si="1076"/>
        <v>0</v>
      </c>
      <c r="CW140" s="58">
        <f t="shared" si="1076"/>
        <v>10428</v>
      </c>
      <c r="CX140" s="62">
        <f t="shared" si="1076"/>
        <v>0</v>
      </c>
      <c r="CY140" s="62">
        <f t="shared" si="1076"/>
        <v>10428</v>
      </c>
      <c r="CZ140" s="58">
        <f t="shared" si="1076"/>
        <v>0</v>
      </c>
      <c r="DA140" s="58">
        <f t="shared" si="1076"/>
        <v>10428</v>
      </c>
      <c r="DB140" s="62">
        <f t="shared" si="1076"/>
        <v>0</v>
      </c>
      <c r="DC140" s="62">
        <f t="shared" si="1076"/>
        <v>10428</v>
      </c>
      <c r="DD140" s="62">
        <f t="shared" si="1076"/>
        <v>0</v>
      </c>
      <c r="DE140" s="58">
        <f t="shared" si="1076"/>
        <v>101695.4</v>
      </c>
      <c r="DF140" s="62">
        <f t="shared" si="1076"/>
        <v>0</v>
      </c>
      <c r="DG140" s="62">
        <f t="shared" si="1076"/>
        <v>101695.4</v>
      </c>
      <c r="DH140" s="58">
        <f t="shared" si="1076"/>
        <v>0</v>
      </c>
      <c r="DI140" s="58">
        <f t="shared" si="1076"/>
        <v>112123.4</v>
      </c>
      <c r="DJ140" s="62">
        <f t="shared" si="1076"/>
        <v>0</v>
      </c>
      <c r="DK140" s="62">
        <f t="shared" si="1076"/>
        <v>112123.4</v>
      </c>
      <c r="DL140" s="62">
        <f t="shared" si="1076"/>
        <v>0</v>
      </c>
      <c r="DM140" s="58">
        <f t="shared" si="1076"/>
        <v>0</v>
      </c>
      <c r="DN140" s="62">
        <f t="shared" si="1076"/>
        <v>0</v>
      </c>
      <c r="DO140" s="62">
        <f t="shared" si="1076"/>
        <v>0</v>
      </c>
      <c r="DP140" s="58">
        <f t="shared" si="1076"/>
        <v>0</v>
      </c>
      <c r="DQ140" s="58">
        <f t="shared" si="1076"/>
        <v>112123.4</v>
      </c>
      <c r="DR140" s="62">
        <f t="shared" si="1076"/>
        <v>0</v>
      </c>
      <c r="DS140" s="62">
        <f t="shared" si="1076"/>
        <v>112123.4</v>
      </c>
      <c r="DT140" s="62">
        <f t="shared" si="1076"/>
        <v>0</v>
      </c>
    </row>
    <row r="141" spans="1:124" ht="32.25" customHeight="1" x14ac:dyDescent="0.25">
      <c r="A141" s="156" t="s">
        <v>9</v>
      </c>
      <c r="B141" s="156"/>
      <c r="C141" s="156"/>
      <c r="D141" s="25"/>
      <c r="E141" s="4">
        <v>851</v>
      </c>
      <c r="F141" s="4" t="s">
        <v>30</v>
      </c>
      <c r="G141" s="4" t="s">
        <v>44</v>
      </c>
      <c r="H141" s="175" t="s">
        <v>429</v>
      </c>
      <c r="I141" s="3" t="s">
        <v>22</v>
      </c>
      <c r="J141" s="21">
        <v>73662</v>
      </c>
      <c r="K141" s="21"/>
      <c r="L141" s="21">
        <f>J141</f>
        <v>73662</v>
      </c>
      <c r="M141" s="21"/>
      <c r="N141" s="21"/>
      <c r="O141" s="21"/>
      <c r="P141" s="21">
        <f>N141</f>
        <v>0</v>
      </c>
      <c r="Q141" s="21"/>
      <c r="R141" s="21"/>
      <c r="S141" s="21"/>
      <c r="T141" s="21">
        <f>R141</f>
        <v>0</v>
      </c>
      <c r="U141" s="21"/>
      <c r="V141" s="21">
        <f t="shared" si="738"/>
        <v>73662</v>
      </c>
      <c r="W141" s="21">
        <f t="shared" si="739"/>
        <v>0</v>
      </c>
      <c r="X141" s="21">
        <f t="shared" si="740"/>
        <v>73662</v>
      </c>
      <c r="Y141" s="21"/>
      <c r="Z141" s="276" t="e">
        <f t="shared" si="762"/>
        <v>#DIV/0!</v>
      </c>
      <c r="AA141" s="21"/>
      <c r="AB141" s="21"/>
      <c r="AC141" s="21"/>
      <c r="AD141" s="21">
        <f>AB141</f>
        <v>0</v>
      </c>
      <c r="AE141" s="21"/>
      <c r="AF141" s="21">
        <f>70100+3562</f>
        <v>73662</v>
      </c>
      <c r="AG141" s="21"/>
      <c r="AH141" s="21">
        <f>AF141</f>
        <v>73662</v>
      </c>
      <c r="AI141" s="21"/>
      <c r="AJ141" s="21">
        <f t="shared" si="784"/>
        <v>73662</v>
      </c>
      <c r="AK141" s="21">
        <f t="shared" si="785"/>
        <v>0</v>
      </c>
      <c r="AL141" s="21">
        <f t="shared" si="786"/>
        <v>73662</v>
      </c>
      <c r="AM141" s="21">
        <f t="shared" si="787"/>
        <v>0</v>
      </c>
      <c r="AN141" s="215"/>
      <c r="AO141" s="21"/>
      <c r="AP141" s="21">
        <f>AN141</f>
        <v>0</v>
      </c>
      <c r="AQ141" s="21"/>
      <c r="AR141" s="21">
        <f t="shared" si="1062"/>
        <v>73662</v>
      </c>
      <c r="AS141" s="21">
        <f t="shared" si="1063"/>
        <v>0</v>
      </c>
      <c r="AT141" s="21">
        <f t="shared" si="1064"/>
        <v>73662</v>
      </c>
      <c r="AU141" s="21">
        <f t="shared" si="1065"/>
        <v>0</v>
      </c>
      <c r="AV141" s="195">
        <f t="shared" ref="AV141:AV201" si="1089">AR141-AS141-AT141-AU141</f>
        <v>0</v>
      </c>
      <c r="AW141" s="21"/>
      <c r="AX141" s="21"/>
      <c r="AY141" s="21">
        <f>AW141</f>
        <v>0</v>
      </c>
      <c r="AZ141" s="21"/>
      <c r="BA141" s="21"/>
      <c r="BB141" s="21"/>
      <c r="BC141" s="21">
        <f>BA141</f>
        <v>0</v>
      </c>
      <c r="BD141" s="21"/>
      <c r="BE141" s="21">
        <f t="shared" si="788"/>
        <v>0</v>
      </c>
      <c r="BF141" s="21">
        <f t="shared" si="768"/>
        <v>0</v>
      </c>
      <c r="BG141" s="21">
        <f t="shared" si="769"/>
        <v>0</v>
      </c>
      <c r="BH141" s="21">
        <f t="shared" si="770"/>
        <v>0</v>
      </c>
      <c r="BI141" s="21"/>
      <c r="BJ141" s="21"/>
      <c r="BK141" s="21">
        <f>BI141</f>
        <v>0</v>
      </c>
      <c r="BL141" s="21"/>
      <c r="BM141" s="21">
        <f t="shared" si="1066"/>
        <v>0</v>
      </c>
      <c r="BN141" s="21">
        <f t="shared" si="1067"/>
        <v>0</v>
      </c>
      <c r="BO141" s="21">
        <f t="shared" si="1068"/>
        <v>0</v>
      </c>
      <c r="BP141" s="21">
        <f t="shared" si="1069"/>
        <v>0</v>
      </c>
      <c r="BQ141" s="201">
        <f t="shared" si="1088"/>
        <v>0</v>
      </c>
      <c r="BR141" s="21"/>
      <c r="BS141" s="21"/>
      <c r="BT141" s="21">
        <f>BR141</f>
        <v>0</v>
      </c>
      <c r="BU141" s="21"/>
      <c r="BV141" s="21"/>
      <c r="BW141" s="21"/>
      <c r="BX141" s="21">
        <f>BV141</f>
        <v>0</v>
      </c>
      <c r="BY141" s="21"/>
      <c r="BZ141" s="21">
        <f t="shared" si="789"/>
        <v>0</v>
      </c>
      <c r="CA141" s="62">
        <f t="shared" si="773"/>
        <v>0</v>
      </c>
      <c r="CB141" s="62">
        <f t="shared" si="774"/>
        <v>0</v>
      </c>
      <c r="CC141" s="62">
        <f t="shared" si="775"/>
        <v>0</v>
      </c>
      <c r="CD141" s="21"/>
      <c r="CE141" s="21"/>
      <c r="CF141" s="21">
        <f>CD141</f>
        <v>0</v>
      </c>
      <c r="CG141" s="21"/>
      <c r="CH141" s="21">
        <f t="shared" si="1072"/>
        <v>0</v>
      </c>
      <c r="CI141" s="62">
        <f t="shared" si="1073"/>
        <v>0</v>
      </c>
      <c r="CJ141" s="62">
        <f t="shared" si="1074"/>
        <v>0</v>
      </c>
      <c r="CK141" s="62">
        <f t="shared" si="1075"/>
        <v>0</v>
      </c>
      <c r="CL141" s="193">
        <f t="shared" si="823"/>
        <v>0</v>
      </c>
      <c r="CM141" s="62"/>
      <c r="CN141" s="62"/>
      <c r="CO141" s="62"/>
      <c r="CP141" s="62"/>
      <c r="CQ141" s="94">
        <f t="shared" si="710"/>
        <v>0</v>
      </c>
      <c r="CR141" s="94"/>
      <c r="CS141" s="58"/>
      <c r="CT141" s="58"/>
      <c r="CU141" s="58">
        <f>CS141</f>
        <v>0</v>
      </c>
      <c r="CV141" s="58"/>
      <c r="CW141" s="58">
        <v>10428</v>
      </c>
      <c r="CX141" s="62"/>
      <c r="CY141" s="62">
        <f>CW141</f>
        <v>10428</v>
      </c>
      <c r="CZ141" s="58"/>
      <c r="DA141" s="58">
        <f t="shared" si="807"/>
        <v>10428</v>
      </c>
      <c r="DB141" s="62">
        <f t="shared" ref="DB141" si="1090">CT141+CX141</f>
        <v>0</v>
      </c>
      <c r="DC141" s="62">
        <f t="shared" ref="DC141" si="1091">CU141+CY141</f>
        <v>10428</v>
      </c>
      <c r="DD141" s="62">
        <f t="shared" ref="DD141" si="1092">CV141+CZ141</f>
        <v>0</v>
      </c>
      <c r="DE141" s="58">
        <f>27992.7+40572+29180.7+3950</f>
        <v>101695.4</v>
      </c>
      <c r="DF141" s="62"/>
      <c r="DG141" s="62">
        <f>DE141</f>
        <v>101695.4</v>
      </c>
      <c r="DH141" s="58"/>
      <c r="DI141" s="58">
        <f t="shared" ref="DI141" si="1093">DA141+DE141</f>
        <v>112123.4</v>
      </c>
      <c r="DJ141" s="62">
        <f t="shared" ref="DJ141" si="1094">DB141+DF141</f>
        <v>0</v>
      </c>
      <c r="DK141" s="62">
        <f t="shared" ref="DK141" si="1095">DC141+DG141</f>
        <v>112123.4</v>
      </c>
      <c r="DL141" s="62">
        <f t="shared" ref="DL141" si="1096">DD141+DH141</f>
        <v>0</v>
      </c>
      <c r="DM141" s="58"/>
      <c r="DN141" s="62"/>
      <c r="DO141" s="62">
        <f>DM141</f>
        <v>0</v>
      </c>
      <c r="DP141" s="58"/>
      <c r="DQ141" s="58">
        <f t="shared" ref="DQ141" si="1097">DI141+DM141</f>
        <v>112123.4</v>
      </c>
      <c r="DR141" s="62">
        <f t="shared" ref="DR141" si="1098">DJ141+DN141</f>
        <v>0</v>
      </c>
      <c r="DS141" s="62">
        <f t="shared" ref="DS141" si="1099">DK141+DO141</f>
        <v>112123.4</v>
      </c>
      <c r="DT141" s="62">
        <f t="shared" ref="DT141" si="1100">DL141+DP141</f>
        <v>0</v>
      </c>
    </row>
    <row r="142" spans="1:124" ht="32.25" customHeight="1" x14ac:dyDescent="0.25">
      <c r="A142" s="156" t="s">
        <v>379</v>
      </c>
      <c r="B142" s="156"/>
      <c r="C142" s="156"/>
      <c r="D142" s="25"/>
      <c r="E142" s="4" t="s">
        <v>282</v>
      </c>
      <c r="F142" s="4" t="s">
        <v>30</v>
      </c>
      <c r="G142" s="4" t="s">
        <v>44</v>
      </c>
      <c r="H142" s="175" t="s">
        <v>430</v>
      </c>
      <c r="I142" s="3"/>
      <c r="J142" s="21">
        <f t="shared" ref="J142:Y143" si="1101">J143</f>
        <v>0</v>
      </c>
      <c r="K142" s="21">
        <f t="shared" si="1101"/>
        <v>0</v>
      </c>
      <c r="L142" s="21">
        <f t="shared" si="1101"/>
        <v>0</v>
      </c>
      <c r="M142" s="21">
        <f t="shared" si="1101"/>
        <v>0</v>
      </c>
      <c r="N142" s="21">
        <f t="shared" si="1101"/>
        <v>0</v>
      </c>
      <c r="O142" s="21">
        <f t="shared" si="1101"/>
        <v>0</v>
      </c>
      <c r="P142" s="21">
        <f t="shared" si="1101"/>
        <v>0</v>
      </c>
      <c r="Q142" s="21">
        <f t="shared" si="1101"/>
        <v>0</v>
      </c>
      <c r="R142" s="21">
        <f t="shared" si="1101"/>
        <v>0</v>
      </c>
      <c r="S142" s="21">
        <f t="shared" si="1101"/>
        <v>0</v>
      </c>
      <c r="T142" s="21">
        <f t="shared" si="1101"/>
        <v>0</v>
      </c>
      <c r="U142" s="21">
        <f t="shared" si="1101"/>
        <v>0</v>
      </c>
      <c r="V142" s="21">
        <f t="shared" si="738"/>
        <v>0</v>
      </c>
      <c r="W142" s="21">
        <f t="shared" si="739"/>
        <v>0</v>
      </c>
      <c r="X142" s="21">
        <f t="shared" si="740"/>
        <v>0</v>
      </c>
      <c r="Y142" s="21">
        <f t="shared" si="1101"/>
        <v>0</v>
      </c>
      <c r="Z142" s="276" t="e">
        <f t="shared" si="762"/>
        <v>#DIV/0!</v>
      </c>
      <c r="AA142" s="21">
        <f>AA143</f>
        <v>0</v>
      </c>
      <c r="AB142" s="21">
        <f>AB143</f>
        <v>0</v>
      </c>
      <c r="AC142" s="21">
        <f t="shared" ref="AC142:AI143" si="1102">AC143</f>
        <v>0</v>
      </c>
      <c r="AD142" s="21">
        <f t="shared" si="1102"/>
        <v>0</v>
      </c>
      <c r="AE142" s="21">
        <f t="shared" si="1102"/>
        <v>0</v>
      </c>
      <c r="AF142" s="21">
        <f t="shared" si="1102"/>
        <v>157837</v>
      </c>
      <c r="AG142" s="21">
        <f t="shared" si="1102"/>
        <v>0</v>
      </c>
      <c r="AH142" s="21">
        <f t="shared" si="1102"/>
        <v>157837</v>
      </c>
      <c r="AI142" s="21">
        <f t="shared" si="1102"/>
        <v>0</v>
      </c>
      <c r="AJ142" s="21">
        <f t="shared" ref="AJ142:AU143" si="1103">AJ143</f>
        <v>157837</v>
      </c>
      <c r="AK142" s="21">
        <f t="shared" si="1103"/>
        <v>0</v>
      </c>
      <c r="AL142" s="21">
        <f t="shared" si="1103"/>
        <v>157837</v>
      </c>
      <c r="AM142" s="21">
        <f t="shared" si="1103"/>
        <v>0</v>
      </c>
      <c r="AN142" s="215">
        <f t="shared" si="1103"/>
        <v>0</v>
      </c>
      <c r="AO142" s="21">
        <f t="shared" si="1103"/>
        <v>0</v>
      </c>
      <c r="AP142" s="21">
        <f t="shared" si="1103"/>
        <v>0</v>
      </c>
      <c r="AQ142" s="21">
        <f t="shared" si="1103"/>
        <v>0</v>
      </c>
      <c r="AR142" s="21">
        <f t="shared" si="1103"/>
        <v>157837</v>
      </c>
      <c r="AS142" s="21">
        <f t="shared" si="1103"/>
        <v>0</v>
      </c>
      <c r="AT142" s="21">
        <f t="shared" si="1103"/>
        <v>157837</v>
      </c>
      <c r="AU142" s="21">
        <f t="shared" si="1103"/>
        <v>0</v>
      </c>
      <c r="AV142" s="195">
        <f t="shared" si="1089"/>
        <v>0</v>
      </c>
      <c r="AW142" s="21">
        <f t="shared" ref="AW142:AW143" si="1104">AW143</f>
        <v>0</v>
      </c>
      <c r="AX142" s="21">
        <f t="shared" ref="AX142:AX143" si="1105">AX143</f>
        <v>0</v>
      </c>
      <c r="AY142" s="21">
        <f t="shared" ref="AY142:AY143" si="1106">AY143</f>
        <v>0</v>
      </c>
      <c r="AZ142" s="21">
        <f t="shared" ref="AZ142:AZ143" si="1107">AZ143</f>
        <v>0</v>
      </c>
      <c r="BA142" s="21">
        <f t="shared" ref="BA142:BA143" si="1108">BA143</f>
        <v>0</v>
      </c>
      <c r="BB142" s="21">
        <f t="shared" ref="BB142:BB143" si="1109">BB143</f>
        <v>0</v>
      </c>
      <c r="BC142" s="21">
        <f t="shared" ref="BC142:BC143" si="1110">BC143</f>
        <v>0</v>
      </c>
      <c r="BD142" s="21">
        <f t="shared" ref="BD142:BD143" si="1111">BD143</f>
        <v>0</v>
      </c>
      <c r="BE142" s="21">
        <f t="shared" ref="BE142:BE143" si="1112">BE143</f>
        <v>0</v>
      </c>
      <c r="BF142" s="21">
        <f t="shared" ref="BF142:BF143" si="1113">BF143</f>
        <v>0</v>
      </c>
      <c r="BG142" s="21">
        <f t="shared" ref="BG142:BG143" si="1114">BG143</f>
        <v>0</v>
      </c>
      <c r="BH142" s="21">
        <f t="shared" ref="BH142:BP143" si="1115">BH143</f>
        <v>0</v>
      </c>
      <c r="BI142" s="21">
        <f t="shared" si="1115"/>
        <v>0</v>
      </c>
      <c r="BJ142" s="21">
        <f t="shared" si="1115"/>
        <v>0</v>
      </c>
      <c r="BK142" s="21">
        <f t="shared" si="1115"/>
        <v>0</v>
      </c>
      <c r="BL142" s="21">
        <f t="shared" si="1115"/>
        <v>0</v>
      </c>
      <c r="BM142" s="21">
        <f t="shared" si="1115"/>
        <v>0</v>
      </c>
      <c r="BN142" s="21">
        <f t="shared" si="1115"/>
        <v>0</v>
      </c>
      <c r="BO142" s="21">
        <f t="shared" si="1115"/>
        <v>0</v>
      </c>
      <c r="BP142" s="21">
        <f t="shared" si="1115"/>
        <v>0</v>
      </c>
      <c r="BQ142" s="201">
        <f t="shared" si="1088"/>
        <v>0</v>
      </c>
      <c r="BR142" s="21">
        <f t="shared" ref="BR142:BR143" si="1116">BR143</f>
        <v>0</v>
      </c>
      <c r="BS142" s="21">
        <f t="shared" ref="BS142:BS143" si="1117">BS143</f>
        <v>0</v>
      </c>
      <c r="BT142" s="21">
        <f t="shared" ref="BT142:BT143" si="1118">BT143</f>
        <v>0</v>
      </c>
      <c r="BU142" s="21">
        <f t="shared" ref="BU142:BU143" si="1119">BU143</f>
        <v>0</v>
      </c>
      <c r="BV142" s="21">
        <f t="shared" ref="BV142:BV143" si="1120">BV143</f>
        <v>0</v>
      </c>
      <c r="BW142" s="21">
        <f t="shared" ref="BW142:BW143" si="1121">BW143</f>
        <v>0</v>
      </c>
      <c r="BX142" s="21">
        <f t="shared" ref="BX142:BX143" si="1122">BX143</f>
        <v>0</v>
      </c>
      <c r="BY142" s="21">
        <f t="shared" ref="BY142:BY143" si="1123">BY143</f>
        <v>0</v>
      </c>
      <c r="BZ142" s="21">
        <f t="shared" ref="BZ142:BZ143" si="1124">BZ143</f>
        <v>0</v>
      </c>
      <c r="CA142" s="21">
        <f t="shared" ref="CA142:CA143" si="1125">CA143</f>
        <v>0</v>
      </c>
      <c r="CB142" s="21">
        <f t="shared" ref="CB142:CB143" si="1126">CB143</f>
        <v>0</v>
      </c>
      <c r="CC142" s="21">
        <f t="shared" ref="CC142:CK143" si="1127">CC143</f>
        <v>0</v>
      </c>
      <c r="CD142" s="21">
        <f t="shared" si="1127"/>
        <v>0</v>
      </c>
      <c r="CE142" s="21">
        <f t="shared" si="1127"/>
        <v>0</v>
      </c>
      <c r="CF142" s="21">
        <f t="shared" si="1127"/>
        <v>0</v>
      </c>
      <c r="CG142" s="21">
        <f t="shared" si="1127"/>
        <v>0</v>
      </c>
      <c r="CH142" s="21">
        <f t="shared" si="1127"/>
        <v>0</v>
      </c>
      <c r="CI142" s="21">
        <f t="shared" si="1127"/>
        <v>0</v>
      </c>
      <c r="CJ142" s="21">
        <f t="shared" si="1127"/>
        <v>0</v>
      </c>
      <c r="CK142" s="21">
        <f t="shared" si="1127"/>
        <v>0</v>
      </c>
      <c r="CL142" s="193">
        <f t="shared" si="823"/>
        <v>0</v>
      </c>
      <c r="CM142" s="21">
        <f t="shared" ref="CM142:CM143" si="1128">CM143</f>
        <v>0</v>
      </c>
      <c r="CN142" s="21">
        <f t="shared" ref="CN142:CN143" si="1129">CN143</f>
        <v>0</v>
      </c>
      <c r="CO142" s="21">
        <f t="shared" ref="CO142:CO143" si="1130">CO143</f>
        <v>0</v>
      </c>
      <c r="CP142" s="21">
        <f t="shared" ref="CP142:CP143" si="1131">CP143</f>
        <v>0</v>
      </c>
      <c r="CQ142" s="21">
        <f t="shared" ref="CQ142:CQ143" si="1132">CQ143</f>
        <v>0</v>
      </c>
      <c r="CR142" s="21">
        <f t="shared" ref="CR142:CR143" si="1133">CR143</f>
        <v>0</v>
      </c>
      <c r="CS142" s="21">
        <f t="shared" ref="CS142:CS143" si="1134">CS143</f>
        <v>0</v>
      </c>
      <c r="CT142" s="21">
        <f t="shared" ref="CT142:CT143" si="1135">CT143</f>
        <v>0</v>
      </c>
      <c r="CU142" s="21">
        <f t="shared" ref="CU142:CU143" si="1136">CU143</f>
        <v>0</v>
      </c>
      <c r="CV142" s="21">
        <f t="shared" ref="CV142:CV143" si="1137">CV143</f>
        <v>0</v>
      </c>
      <c r="CW142" s="21">
        <f t="shared" ref="CW142:CW143" si="1138">CW143</f>
        <v>0</v>
      </c>
      <c r="CX142" s="21">
        <f t="shared" ref="CX142:CX143" si="1139">CX143</f>
        <v>0</v>
      </c>
      <c r="CY142" s="21">
        <f t="shared" ref="CY142:CY143" si="1140">CY143</f>
        <v>0</v>
      </c>
      <c r="CZ142" s="21">
        <f t="shared" ref="CZ142:CZ143" si="1141">CZ143</f>
        <v>0</v>
      </c>
      <c r="DA142" s="21">
        <f t="shared" ref="DA142:DA143" si="1142">DA143</f>
        <v>0</v>
      </c>
      <c r="DB142" s="21">
        <f t="shared" ref="DB142:DB143" si="1143">DB143</f>
        <v>0</v>
      </c>
      <c r="DC142" s="21">
        <f t="shared" ref="DC142:DC143" si="1144">DC143</f>
        <v>0</v>
      </c>
      <c r="DD142" s="21">
        <f t="shared" ref="DD142:DD143" si="1145">DD143</f>
        <v>0</v>
      </c>
      <c r="DE142" s="58"/>
      <c r="DF142" s="62"/>
      <c r="DG142" s="62"/>
      <c r="DH142" s="58"/>
      <c r="DI142" s="58"/>
      <c r="DJ142" s="62"/>
      <c r="DK142" s="62"/>
      <c r="DL142" s="62"/>
      <c r="DM142" s="58"/>
      <c r="DN142" s="62"/>
      <c r="DO142" s="62"/>
      <c r="DP142" s="58"/>
      <c r="DQ142" s="58"/>
      <c r="DR142" s="62"/>
      <c r="DS142" s="62"/>
      <c r="DT142" s="62"/>
    </row>
    <row r="143" spans="1:124" ht="32.25" customHeight="1" x14ac:dyDescent="0.25">
      <c r="A143" s="156" t="s">
        <v>20</v>
      </c>
      <c r="B143" s="156"/>
      <c r="C143" s="156"/>
      <c r="D143" s="25"/>
      <c r="E143" s="4" t="s">
        <v>282</v>
      </c>
      <c r="F143" s="4" t="s">
        <v>30</v>
      </c>
      <c r="G143" s="4" t="s">
        <v>44</v>
      </c>
      <c r="H143" s="175" t="s">
        <v>430</v>
      </c>
      <c r="I143" s="3" t="s">
        <v>21</v>
      </c>
      <c r="J143" s="21">
        <f t="shared" si="1101"/>
        <v>0</v>
      </c>
      <c r="K143" s="21">
        <f t="shared" si="1101"/>
        <v>0</v>
      </c>
      <c r="L143" s="21">
        <f t="shared" si="1101"/>
        <v>0</v>
      </c>
      <c r="M143" s="21">
        <f t="shared" si="1101"/>
        <v>0</v>
      </c>
      <c r="N143" s="21">
        <f t="shared" si="1101"/>
        <v>0</v>
      </c>
      <c r="O143" s="21">
        <f t="shared" si="1101"/>
        <v>0</v>
      </c>
      <c r="P143" s="21">
        <f t="shared" si="1101"/>
        <v>0</v>
      </c>
      <c r="Q143" s="21">
        <f t="shared" si="1101"/>
        <v>0</v>
      </c>
      <c r="R143" s="21">
        <f t="shared" si="1101"/>
        <v>0</v>
      </c>
      <c r="S143" s="21">
        <f t="shared" si="1101"/>
        <v>0</v>
      </c>
      <c r="T143" s="21">
        <f t="shared" si="1101"/>
        <v>0</v>
      </c>
      <c r="U143" s="21">
        <f t="shared" si="1101"/>
        <v>0</v>
      </c>
      <c r="V143" s="21">
        <f t="shared" si="738"/>
        <v>0</v>
      </c>
      <c r="W143" s="21">
        <f t="shared" si="739"/>
        <v>0</v>
      </c>
      <c r="X143" s="21">
        <f t="shared" si="740"/>
        <v>0</v>
      </c>
      <c r="Y143" s="21">
        <f t="shared" si="1101"/>
        <v>0</v>
      </c>
      <c r="Z143" s="276" t="e">
        <f t="shared" si="762"/>
        <v>#DIV/0!</v>
      </c>
      <c r="AA143" s="21">
        <f>AA144</f>
        <v>0</v>
      </c>
      <c r="AB143" s="21">
        <f>AB144</f>
        <v>0</v>
      </c>
      <c r="AC143" s="21">
        <f t="shared" si="1102"/>
        <v>0</v>
      </c>
      <c r="AD143" s="21">
        <f t="shared" si="1102"/>
        <v>0</v>
      </c>
      <c r="AE143" s="21">
        <f t="shared" si="1102"/>
        <v>0</v>
      </c>
      <c r="AF143" s="21">
        <f t="shared" si="1102"/>
        <v>157837</v>
      </c>
      <c r="AG143" s="21">
        <f t="shared" si="1102"/>
        <v>0</v>
      </c>
      <c r="AH143" s="21">
        <f t="shared" si="1102"/>
        <v>157837</v>
      </c>
      <c r="AI143" s="21">
        <f t="shared" si="1102"/>
        <v>0</v>
      </c>
      <c r="AJ143" s="21">
        <f t="shared" si="1103"/>
        <v>157837</v>
      </c>
      <c r="AK143" s="21">
        <f t="shared" si="1103"/>
        <v>0</v>
      </c>
      <c r="AL143" s="21">
        <f t="shared" si="1103"/>
        <v>157837</v>
      </c>
      <c r="AM143" s="21">
        <f t="shared" si="1103"/>
        <v>0</v>
      </c>
      <c r="AN143" s="215">
        <f t="shared" si="1103"/>
        <v>0</v>
      </c>
      <c r="AO143" s="21">
        <f t="shared" si="1103"/>
        <v>0</v>
      </c>
      <c r="AP143" s="21">
        <f t="shared" si="1103"/>
        <v>0</v>
      </c>
      <c r="AQ143" s="21">
        <f t="shared" si="1103"/>
        <v>0</v>
      </c>
      <c r="AR143" s="21">
        <f t="shared" si="1103"/>
        <v>157837</v>
      </c>
      <c r="AS143" s="21">
        <f t="shared" si="1103"/>
        <v>0</v>
      </c>
      <c r="AT143" s="21">
        <f t="shared" si="1103"/>
        <v>157837</v>
      </c>
      <c r="AU143" s="21">
        <f t="shared" si="1103"/>
        <v>0</v>
      </c>
      <c r="AV143" s="195">
        <f t="shared" si="1089"/>
        <v>0</v>
      </c>
      <c r="AW143" s="21">
        <f t="shared" si="1104"/>
        <v>0</v>
      </c>
      <c r="AX143" s="21">
        <f t="shared" si="1105"/>
        <v>0</v>
      </c>
      <c r="AY143" s="21">
        <f t="shared" si="1106"/>
        <v>0</v>
      </c>
      <c r="AZ143" s="21">
        <f t="shared" si="1107"/>
        <v>0</v>
      </c>
      <c r="BA143" s="21">
        <f t="shared" si="1108"/>
        <v>0</v>
      </c>
      <c r="BB143" s="21">
        <f t="shared" si="1109"/>
        <v>0</v>
      </c>
      <c r="BC143" s="21">
        <f t="shared" si="1110"/>
        <v>0</v>
      </c>
      <c r="BD143" s="21">
        <f t="shared" si="1111"/>
        <v>0</v>
      </c>
      <c r="BE143" s="21">
        <f t="shared" si="1112"/>
        <v>0</v>
      </c>
      <c r="BF143" s="21">
        <f t="shared" si="1113"/>
        <v>0</v>
      </c>
      <c r="BG143" s="21">
        <f t="shared" si="1114"/>
        <v>0</v>
      </c>
      <c r="BH143" s="21">
        <f t="shared" si="1115"/>
        <v>0</v>
      </c>
      <c r="BI143" s="21">
        <f t="shared" si="1115"/>
        <v>0</v>
      </c>
      <c r="BJ143" s="21">
        <f t="shared" si="1115"/>
        <v>0</v>
      </c>
      <c r="BK143" s="21">
        <f t="shared" si="1115"/>
        <v>0</v>
      </c>
      <c r="BL143" s="21">
        <f t="shared" si="1115"/>
        <v>0</v>
      </c>
      <c r="BM143" s="21">
        <f t="shared" si="1115"/>
        <v>0</v>
      </c>
      <c r="BN143" s="21">
        <f t="shared" si="1115"/>
        <v>0</v>
      </c>
      <c r="BO143" s="21">
        <f t="shared" si="1115"/>
        <v>0</v>
      </c>
      <c r="BP143" s="21">
        <f t="shared" si="1115"/>
        <v>0</v>
      </c>
      <c r="BQ143" s="201">
        <f t="shared" si="1088"/>
        <v>0</v>
      </c>
      <c r="BR143" s="21">
        <f t="shared" si="1116"/>
        <v>0</v>
      </c>
      <c r="BS143" s="21">
        <f t="shared" si="1117"/>
        <v>0</v>
      </c>
      <c r="BT143" s="21">
        <f t="shared" si="1118"/>
        <v>0</v>
      </c>
      <c r="BU143" s="21">
        <f t="shared" si="1119"/>
        <v>0</v>
      </c>
      <c r="BV143" s="21">
        <f t="shared" si="1120"/>
        <v>0</v>
      </c>
      <c r="BW143" s="21">
        <f t="shared" si="1121"/>
        <v>0</v>
      </c>
      <c r="BX143" s="21">
        <f t="shared" si="1122"/>
        <v>0</v>
      </c>
      <c r="BY143" s="21">
        <f t="shared" si="1123"/>
        <v>0</v>
      </c>
      <c r="BZ143" s="21">
        <f t="shared" si="1124"/>
        <v>0</v>
      </c>
      <c r="CA143" s="21">
        <f t="shared" si="1125"/>
        <v>0</v>
      </c>
      <c r="CB143" s="21">
        <f t="shared" si="1126"/>
        <v>0</v>
      </c>
      <c r="CC143" s="21">
        <f t="shared" si="1127"/>
        <v>0</v>
      </c>
      <c r="CD143" s="21">
        <f t="shared" si="1127"/>
        <v>0</v>
      </c>
      <c r="CE143" s="21">
        <f t="shared" si="1127"/>
        <v>0</v>
      </c>
      <c r="CF143" s="21">
        <f t="shared" si="1127"/>
        <v>0</v>
      </c>
      <c r="CG143" s="21">
        <f t="shared" si="1127"/>
        <v>0</v>
      </c>
      <c r="CH143" s="21">
        <f t="shared" si="1127"/>
        <v>0</v>
      </c>
      <c r="CI143" s="21">
        <f t="shared" si="1127"/>
        <v>0</v>
      </c>
      <c r="CJ143" s="21">
        <f t="shared" si="1127"/>
        <v>0</v>
      </c>
      <c r="CK143" s="21">
        <f t="shared" si="1127"/>
        <v>0</v>
      </c>
      <c r="CL143" s="193">
        <f t="shared" si="823"/>
        <v>0</v>
      </c>
      <c r="CM143" s="21">
        <f t="shared" si="1128"/>
        <v>0</v>
      </c>
      <c r="CN143" s="21">
        <f t="shared" si="1129"/>
        <v>0</v>
      </c>
      <c r="CO143" s="21">
        <f t="shared" si="1130"/>
        <v>0</v>
      </c>
      <c r="CP143" s="21">
        <f t="shared" si="1131"/>
        <v>0</v>
      </c>
      <c r="CQ143" s="21">
        <f t="shared" si="1132"/>
        <v>0</v>
      </c>
      <c r="CR143" s="21">
        <f t="shared" si="1133"/>
        <v>0</v>
      </c>
      <c r="CS143" s="21">
        <f t="shared" si="1134"/>
        <v>0</v>
      </c>
      <c r="CT143" s="21">
        <f t="shared" si="1135"/>
        <v>0</v>
      </c>
      <c r="CU143" s="21">
        <f t="shared" si="1136"/>
        <v>0</v>
      </c>
      <c r="CV143" s="21">
        <f t="shared" si="1137"/>
        <v>0</v>
      </c>
      <c r="CW143" s="21">
        <f t="shared" si="1138"/>
        <v>0</v>
      </c>
      <c r="CX143" s="21">
        <f t="shared" si="1139"/>
        <v>0</v>
      </c>
      <c r="CY143" s="21">
        <f t="shared" si="1140"/>
        <v>0</v>
      </c>
      <c r="CZ143" s="21">
        <f t="shared" si="1141"/>
        <v>0</v>
      </c>
      <c r="DA143" s="21">
        <f t="shared" si="1142"/>
        <v>0</v>
      </c>
      <c r="DB143" s="21">
        <f t="shared" si="1143"/>
        <v>0</v>
      </c>
      <c r="DC143" s="21">
        <f t="shared" si="1144"/>
        <v>0</v>
      </c>
      <c r="DD143" s="21">
        <f t="shared" si="1145"/>
        <v>0</v>
      </c>
      <c r="DE143" s="58"/>
      <c r="DF143" s="62"/>
      <c r="DG143" s="62"/>
      <c r="DH143" s="58"/>
      <c r="DI143" s="58"/>
      <c r="DJ143" s="62"/>
      <c r="DK143" s="62"/>
      <c r="DL143" s="62"/>
      <c r="DM143" s="58"/>
      <c r="DN143" s="62"/>
      <c r="DO143" s="62"/>
      <c r="DP143" s="58"/>
      <c r="DQ143" s="58"/>
      <c r="DR143" s="62"/>
      <c r="DS143" s="62"/>
      <c r="DT143" s="62"/>
    </row>
    <row r="144" spans="1:124" ht="32.25" customHeight="1" x14ac:dyDescent="0.25">
      <c r="A144" s="156" t="s">
        <v>9</v>
      </c>
      <c r="B144" s="156"/>
      <c r="C144" s="156"/>
      <c r="D144" s="25"/>
      <c r="E144" s="4" t="s">
        <v>282</v>
      </c>
      <c r="F144" s="4" t="s">
        <v>30</v>
      </c>
      <c r="G144" s="4" t="s">
        <v>44</v>
      </c>
      <c r="H144" s="175" t="s">
        <v>430</v>
      </c>
      <c r="I144" s="3" t="s">
        <v>22</v>
      </c>
      <c r="J144" s="21"/>
      <c r="K144" s="21"/>
      <c r="L144" s="21">
        <f>J144</f>
        <v>0</v>
      </c>
      <c r="M144" s="21"/>
      <c r="N144" s="21"/>
      <c r="O144" s="21"/>
      <c r="P144" s="21">
        <f>N144</f>
        <v>0</v>
      </c>
      <c r="Q144" s="21"/>
      <c r="R144" s="21"/>
      <c r="S144" s="21"/>
      <c r="T144" s="21">
        <f>R144</f>
        <v>0</v>
      </c>
      <c r="U144" s="21"/>
      <c r="V144" s="21">
        <f t="shared" si="738"/>
        <v>0</v>
      </c>
      <c r="W144" s="21">
        <f t="shared" si="739"/>
        <v>0</v>
      </c>
      <c r="X144" s="21">
        <f t="shared" si="740"/>
        <v>0</v>
      </c>
      <c r="Y144" s="21"/>
      <c r="Z144" s="276" t="e">
        <f t="shared" si="762"/>
        <v>#DIV/0!</v>
      </c>
      <c r="AA144" s="21"/>
      <c r="AB144" s="21"/>
      <c r="AC144" s="21"/>
      <c r="AD144" s="21"/>
      <c r="AE144" s="21"/>
      <c r="AF144" s="21">
        <v>157837</v>
      </c>
      <c r="AG144" s="21"/>
      <c r="AH144" s="21">
        <f>AF144</f>
        <v>157837</v>
      </c>
      <c r="AI144" s="21"/>
      <c r="AJ144" s="21">
        <f t="shared" si="784"/>
        <v>157837</v>
      </c>
      <c r="AK144" s="21">
        <f t="shared" ref="AK144" si="1146">AC144+AG144</f>
        <v>0</v>
      </c>
      <c r="AL144" s="21">
        <f t="shared" ref="AL144" si="1147">AD144+AH144</f>
        <v>157837</v>
      </c>
      <c r="AM144" s="21">
        <f t="shared" ref="AM144" si="1148">AE144+AI144</f>
        <v>0</v>
      </c>
      <c r="AN144" s="215"/>
      <c r="AO144" s="21"/>
      <c r="AP144" s="21">
        <f>AN144</f>
        <v>0</v>
      </c>
      <c r="AQ144" s="21"/>
      <c r="AR144" s="21">
        <f t="shared" ref="AR144:AR157" si="1149">AJ144+AN144</f>
        <v>157837</v>
      </c>
      <c r="AS144" s="21">
        <f t="shared" ref="AS144:AS157" si="1150">AK144+AO144</f>
        <v>0</v>
      </c>
      <c r="AT144" s="21">
        <f t="shared" ref="AT144:AT157" si="1151">AL144+AP144</f>
        <v>157837</v>
      </c>
      <c r="AU144" s="21">
        <f t="shared" ref="AU144:AU157" si="1152">AM144+AQ144</f>
        <v>0</v>
      </c>
      <c r="AV144" s="195">
        <f t="shared" si="1089"/>
        <v>0</v>
      </c>
      <c r="AW144" s="21"/>
      <c r="AX144" s="21"/>
      <c r="AY144" s="21"/>
      <c r="AZ144" s="21"/>
      <c r="BA144" s="21"/>
      <c r="BB144" s="21"/>
      <c r="BC144" s="21"/>
      <c r="BD144" s="21"/>
      <c r="BE144" s="21"/>
      <c r="BF144" s="21"/>
      <c r="BG144" s="21"/>
      <c r="BH144" s="21"/>
      <c r="BI144" s="21"/>
      <c r="BJ144" s="21"/>
      <c r="BK144" s="21"/>
      <c r="BL144" s="21"/>
      <c r="BM144" s="21"/>
      <c r="BN144" s="21"/>
      <c r="BO144" s="21"/>
      <c r="BP144" s="21"/>
      <c r="BQ144" s="201">
        <f t="shared" si="1088"/>
        <v>0</v>
      </c>
      <c r="BR144" s="21"/>
      <c r="BS144" s="21"/>
      <c r="BT144" s="21"/>
      <c r="BU144" s="21"/>
      <c r="BV144" s="21"/>
      <c r="BW144" s="21"/>
      <c r="BX144" s="21"/>
      <c r="BY144" s="21"/>
      <c r="BZ144" s="21"/>
      <c r="CA144" s="62"/>
      <c r="CB144" s="62"/>
      <c r="CC144" s="62"/>
      <c r="CD144" s="21"/>
      <c r="CE144" s="21"/>
      <c r="CF144" s="21"/>
      <c r="CG144" s="21"/>
      <c r="CH144" s="21"/>
      <c r="CI144" s="62"/>
      <c r="CJ144" s="62"/>
      <c r="CK144" s="62"/>
      <c r="CL144" s="193">
        <f t="shared" si="823"/>
        <v>0</v>
      </c>
      <c r="CM144" s="62"/>
      <c r="CN144" s="62"/>
      <c r="CO144" s="62"/>
      <c r="CP144" s="62"/>
      <c r="CQ144" s="94"/>
      <c r="CR144" s="94"/>
      <c r="CS144" s="58"/>
      <c r="CT144" s="58"/>
      <c r="CU144" s="58"/>
      <c r="CV144" s="58"/>
      <c r="CW144" s="58"/>
      <c r="CX144" s="62"/>
      <c r="CY144" s="62"/>
      <c r="CZ144" s="58"/>
      <c r="DA144" s="58"/>
      <c r="DB144" s="62"/>
      <c r="DC144" s="62"/>
      <c r="DD144" s="62"/>
      <c r="DE144" s="58"/>
      <c r="DF144" s="62"/>
      <c r="DG144" s="62"/>
      <c r="DH144" s="58"/>
      <c r="DI144" s="58"/>
      <c r="DJ144" s="62"/>
      <c r="DK144" s="62"/>
      <c r="DL144" s="62"/>
      <c r="DM144" s="58"/>
      <c r="DN144" s="62"/>
      <c r="DO144" s="62"/>
      <c r="DP144" s="58"/>
      <c r="DQ144" s="58"/>
      <c r="DR144" s="62"/>
      <c r="DS144" s="62"/>
      <c r="DT144" s="62"/>
    </row>
    <row r="145" spans="1:124" s="23" customFormat="1" ht="32.25" customHeight="1" x14ac:dyDescent="0.25">
      <c r="A145" s="166" t="s">
        <v>302</v>
      </c>
      <c r="B145" s="167"/>
      <c r="C145" s="167"/>
      <c r="D145" s="167"/>
      <c r="E145" s="168">
        <v>851</v>
      </c>
      <c r="F145" s="168" t="s">
        <v>30</v>
      </c>
      <c r="G145" s="168" t="s">
        <v>44</v>
      </c>
      <c r="H145" s="253" t="s">
        <v>431</v>
      </c>
      <c r="I145" s="169"/>
      <c r="J145" s="170">
        <f t="shared" ref="J145:Y146" si="1153">J146</f>
        <v>0</v>
      </c>
      <c r="K145" s="170">
        <f t="shared" si="1153"/>
        <v>0</v>
      </c>
      <c r="L145" s="170">
        <f t="shared" si="1153"/>
        <v>0</v>
      </c>
      <c r="M145" s="170">
        <f t="shared" si="1153"/>
        <v>0</v>
      </c>
      <c r="N145" s="170">
        <f t="shared" si="1153"/>
        <v>0</v>
      </c>
      <c r="O145" s="170">
        <f t="shared" si="1153"/>
        <v>0</v>
      </c>
      <c r="P145" s="170">
        <f t="shared" si="1153"/>
        <v>0</v>
      </c>
      <c r="Q145" s="170">
        <f t="shared" si="1153"/>
        <v>0</v>
      </c>
      <c r="R145" s="170">
        <f t="shared" si="1153"/>
        <v>0</v>
      </c>
      <c r="S145" s="170">
        <f t="shared" si="1153"/>
        <v>0</v>
      </c>
      <c r="T145" s="170">
        <f t="shared" si="1153"/>
        <v>0</v>
      </c>
      <c r="U145" s="170">
        <f t="shared" si="1153"/>
        <v>0</v>
      </c>
      <c r="V145" s="21">
        <f t="shared" si="738"/>
        <v>-600</v>
      </c>
      <c r="W145" s="21">
        <f t="shared" si="739"/>
        <v>0</v>
      </c>
      <c r="X145" s="21">
        <f t="shared" si="740"/>
        <v>-600</v>
      </c>
      <c r="Y145" s="170">
        <f t="shared" si="1153"/>
        <v>0</v>
      </c>
      <c r="Z145" s="276">
        <f t="shared" si="762"/>
        <v>0</v>
      </c>
      <c r="AA145" s="170">
        <f t="shared" ref="AA145:BV146" si="1154">AA146</f>
        <v>0</v>
      </c>
      <c r="AB145" s="170">
        <f t="shared" si="1154"/>
        <v>600</v>
      </c>
      <c r="AC145" s="21">
        <f t="shared" si="1154"/>
        <v>0</v>
      </c>
      <c r="AD145" s="21">
        <f t="shared" si="1154"/>
        <v>600</v>
      </c>
      <c r="AE145" s="21">
        <f t="shared" si="1154"/>
        <v>0</v>
      </c>
      <c r="AF145" s="21">
        <f t="shared" si="1154"/>
        <v>0</v>
      </c>
      <c r="AG145" s="21">
        <f t="shared" si="1154"/>
        <v>0</v>
      </c>
      <c r="AH145" s="21">
        <f t="shared" si="1154"/>
        <v>0</v>
      </c>
      <c r="AI145" s="21">
        <f t="shared" si="1154"/>
        <v>0</v>
      </c>
      <c r="AJ145" s="21">
        <f t="shared" si="784"/>
        <v>600</v>
      </c>
      <c r="AK145" s="21">
        <f t="shared" si="785"/>
        <v>0</v>
      </c>
      <c r="AL145" s="21">
        <f t="shared" si="786"/>
        <v>600</v>
      </c>
      <c r="AM145" s="21">
        <f t="shared" si="787"/>
        <v>0</v>
      </c>
      <c r="AN145" s="215">
        <f t="shared" si="1154"/>
        <v>0</v>
      </c>
      <c r="AO145" s="21">
        <f t="shared" si="1154"/>
        <v>0</v>
      </c>
      <c r="AP145" s="21">
        <f t="shared" si="1154"/>
        <v>0</v>
      </c>
      <c r="AQ145" s="21">
        <f t="shared" si="1154"/>
        <v>0</v>
      </c>
      <c r="AR145" s="21">
        <f t="shared" si="1149"/>
        <v>600</v>
      </c>
      <c r="AS145" s="21">
        <f t="shared" si="1150"/>
        <v>0</v>
      </c>
      <c r="AT145" s="21">
        <f t="shared" si="1151"/>
        <v>600</v>
      </c>
      <c r="AU145" s="21">
        <f t="shared" si="1152"/>
        <v>0</v>
      </c>
      <c r="AV145" s="195">
        <f t="shared" si="1089"/>
        <v>0</v>
      </c>
      <c r="AW145" s="21">
        <f t="shared" si="1154"/>
        <v>600</v>
      </c>
      <c r="AX145" s="21">
        <f t="shared" si="1154"/>
        <v>0</v>
      </c>
      <c r="AY145" s="21">
        <f t="shared" si="1154"/>
        <v>600</v>
      </c>
      <c r="AZ145" s="21">
        <f t="shared" si="1154"/>
        <v>0</v>
      </c>
      <c r="BA145" s="21">
        <f t="shared" si="1154"/>
        <v>0</v>
      </c>
      <c r="BB145" s="21">
        <f t="shared" si="1154"/>
        <v>0</v>
      </c>
      <c r="BC145" s="21">
        <f t="shared" si="1154"/>
        <v>0</v>
      </c>
      <c r="BD145" s="21">
        <f t="shared" si="1154"/>
        <v>0</v>
      </c>
      <c r="BE145" s="21">
        <f t="shared" si="788"/>
        <v>600</v>
      </c>
      <c r="BF145" s="21">
        <f t="shared" si="768"/>
        <v>0</v>
      </c>
      <c r="BG145" s="21">
        <f t="shared" si="769"/>
        <v>600</v>
      </c>
      <c r="BH145" s="21">
        <f t="shared" si="770"/>
        <v>0</v>
      </c>
      <c r="BI145" s="21">
        <f t="shared" si="1154"/>
        <v>0</v>
      </c>
      <c r="BJ145" s="21">
        <f t="shared" si="1154"/>
        <v>0</v>
      </c>
      <c r="BK145" s="21">
        <f t="shared" si="1154"/>
        <v>0</v>
      </c>
      <c r="BL145" s="21">
        <f t="shared" si="1154"/>
        <v>0</v>
      </c>
      <c r="BM145" s="21">
        <f t="shared" ref="BM145:BM157" si="1155">BE145+BI145</f>
        <v>600</v>
      </c>
      <c r="BN145" s="21">
        <f t="shared" ref="BN145:BN157" si="1156">BF145+BJ145</f>
        <v>0</v>
      </c>
      <c r="BO145" s="21">
        <f t="shared" ref="BO145:BO157" si="1157">BG145+BK145</f>
        <v>600</v>
      </c>
      <c r="BP145" s="21">
        <f t="shared" ref="BP145:BP157" si="1158">BH145+BL145</f>
        <v>0</v>
      </c>
      <c r="BQ145" s="201">
        <f t="shared" si="1088"/>
        <v>0</v>
      </c>
      <c r="BR145" s="21">
        <f t="shared" si="1154"/>
        <v>600</v>
      </c>
      <c r="BS145" s="21">
        <f t="shared" si="1154"/>
        <v>0</v>
      </c>
      <c r="BT145" s="21">
        <f t="shared" si="1154"/>
        <v>600</v>
      </c>
      <c r="BU145" s="21">
        <f t="shared" si="1154"/>
        <v>0</v>
      </c>
      <c r="BV145" s="21">
        <f t="shared" si="1154"/>
        <v>0</v>
      </c>
      <c r="BW145" s="21">
        <f t="shared" ref="BV145:BY146" si="1159">BW146</f>
        <v>0</v>
      </c>
      <c r="BX145" s="21">
        <f t="shared" si="1159"/>
        <v>0</v>
      </c>
      <c r="BY145" s="21">
        <f t="shared" si="1159"/>
        <v>0</v>
      </c>
      <c r="BZ145" s="21">
        <f t="shared" si="789"/>
        <v>600</v>
      </c>
      <c r="CA145" s="62">
        <f t="shared" si="773"/>
        <v>0</v>
      </c>
      <c r="CB145" s="62">
        <f t="shared" si="774"/>
        <v>600</v>
      </c>
      <c r="CC145" s="62">
        <f t="shared" si="775"/>
        <v>0</v>
      </c>
      <c r="CD145" s="21">
        <f t="shared" ref="CD145:CG146" si="1160">CD146</f>
        <v>0</v>
      </c>
      <c r="CE145" s="21">
        <f t="shared" si="1160"/>
        <v>0</v>
      </c>
      <c r="CF145" s="21">
        <f t="shared" si="1160"/>
        <v>0</v>
      </c>
      <c r="CG145" s="21">
        <f t="shared" si="1160"/>
        <v>0</v>
      </c>
      <c r="CH145" s="21">
        <f t="shared" ref="CH145:CH157" si="1161">BZ145+CD145</f>
        <v>600</v>
      </c>
      <c r="CI145" s="62">
        <f t="shared" ref="CI145:CI157" si="1162">CA145+CE145</f>
        <v>0</v>
      </c>
      <c r="CJ145" s="62">
        <f t="shared" ref="CJ145:CJ157" si="1163">CB145+CF145</f>
        <v>600</v>
      </c>
      <c r="CK145" s="62">
        <f t="shared" ref="CK145:CK157" si="1164">CC145+CG145</f>
        <v>0</v>
      </c>
      <c r="CL145" s="193">
        <f t="shared" si="823"/>
        <v>0</v>
      </c>
      <c r="CM145" s="62"/>
      <c r="CN145" s="62"/>
      <c r="CO145" s="62"/>
      <c r="CP145" s="62"/>
      <c r="CQ145" s="94">
        <f t="shared" si="710"/>
        <v>0</v>
      </c>
      <c r="CR145" s="94"/>
      <c r="CS145" s="58">
        <f t="shared" ref="CS145:DT146" si="1165">CS146</f>
        <v>600</v>
      </c>
      <c r="CT145" s="58">
        <f t="shared" si="1165"/>
        <v>0</v>
      </c>
      <c r="CU145" s="58">
        <f t="shared" si="1165"/>
        <v>600</v>
      </c>
      <c r="CV145" s="58">
        <f t="shared" si="1165"/>
        <v>0</v>
      </c>
      <c r="CW145" s="58">
        <f t="shared" si="1165"/>
        <v>0</v>
      </c>
      <c r="CX145" s="62">
        <f t="shared" si="1165"/>
        <v>0</v>
      </c>
      <c r="CY145" s="62">
        <f t="shared" si="1165"/>
        <v>0</v>
      </c>
      <c r="CZ145" s="58">
        <f t="shared" si="1165"/>
        <v>0</v>
      </c>
      <c r="DA145" s="58">
        <f t="shared" si="1165"/>
        <v>600</v>
      </c>
      <c r="DB145" s="62">
        <f t="shared" si="1165"/>
        <v>0</v>
      </c>
      <c r="DC145" s="62">
        <f t="shared" si="1165"/>
        <v>600</v>
      </c>
      <c r="DD145" s="62">
        <f t="shared" si="1165"/>
        <v>0</v>
      </c>
      <c r="DE145" s="58">
        <f t="shared" si="1165"/>
        <v>0</v>
      </c>
      <c r="DF145" s="62">
        <f t="shared" si="1165"/>
        <v>0</v>
      </c>
      <c r="DG145" s="62">
        <f t="shared" si="1165"/>
        <v>0</v>
      </c>
      <c r="DH145" s="58">
        <f t="shared" si="1165"/>
        <v>0</v>
      </c>
      <c r="DI145" s="58">
        <f t="shared" si="1165"/>
        <v>600</v>
      </c>
      <c r="DJ145" s="62">
        <f t="shared" si="1165"/>
        <v>0</v>
      </c>
      <c r="DK145" s="62">
        <f t="shared" si="1165"/>
        <v>600</v>
      </c>
      <c r="DL145" s="62">
        <f t="shared" si="1165"/>
        <v>0</v>
      </c>
      <c r="DM145" s="58">
        <f t="shared" si="1165"/>
        <v>0</v>
      </c>
      <c r="DN145" s="62">
        <f t="shared" si="1165"/>
        <v>0</v>
      </c>
      <c r="DO145" s="62">
        <f t="shared" si="1165"/>
        <v>0</v>
      </c>
      <c r="DP145" s="58">
        <f t="shared" si="1165"/>
        <v>0</v>
      </c>
      <c r="DQ145" s="58">
        <f t="shared" si="1165"/>
        <v>600</v>
      </c>
      <c r="DR145" s="62">
        <f t="shared" si="1165"/>
        <v>0</v>
      </c>
      <c r="DS145" s="62">
        <f t="shared" si="1165"/>
        <v>600</v>
      </c>
      <c r="DT145" s="62">
        <f t="shared" si="1165"/>
        <v>0</v>
      </c>
    </row>
    <row r="146" spans="1:124" s="23" customFormat="1" ht="32.25" customHeight="1" x14ac:dyDescent="0.25">
      <c r="A146" s="87" t="s">
        <v>34</v>
      </c>
      <c r="B146" s="156"/>
      <c r="C146" s="156"/>
      <c r="D146" s="156"/>
      <c r="E146" s="4">
        <v>851</v>
      </c>
      <c r="F146" s="4" t="s">
        <v>30</v>
      </c>
      <c r="G146" s="4" t="s">
        <v>44</v>
      </c>
      <c r="H146" s="253" t="s">
        <v>431</v>
      </c>
      <c r="I146" s="3" t="s">
        <v>35</v>
      </c>
      <c r="J146" s="21">
        <f t="shared" si="1153"/>
        <v>0</v>
      </c>
      <c r="K146" s="21">
        <f t="shared" si="1153"/>
        <v>0</v>
      </c>
      <c r="L146" s="21">
        <f t="shared" si="1153"/>
        <v>0</v>
      </c>
      <c r="M146" s="21">
        <f t="shared" si="1153"/>
        <v>0</v>
      </c>
      <c r="N146" s="21">
        <f t="shared" si="1153"/>
        <v>0</v>
      </c>
      <c r="O146" s="21">
        <f t="shared" si="1153"/>
        <v>0</v>
      </c>
      <c r="P146" s="21">
        <f t="shared" si="1153"/>
        <v>0</v>
      </c>
      <c r="Q146" s="21">
        <f t="shared" si="1153"/>
        <v>0</v>
      </c>
      <c r="R146" s="21">
        <f t="shared" si="1153"/>
        <v>0</v>
      </c>
      <c r="S146" s="21">
        <f t="shared" si="1153"/>
        <v>0</v>
      </c>
      <c r="T146" s="21">
        <f t="shared" si="1153"/>
        <v>0</v>
      </c>
      <c r="U146" s="21">
        <f t="shared" si="1153"/>
        <v>0</v>
      </c>
      <c r="V146" s="21">
        <f t="shared" si="738"/>
        <v>-600</v>
      </c>
      <c r="W146" s="21">
        <f t="shared" si="739"/>
        <v>0</v>
      </c>
      <c r="X146" s="21">
        <f t="shared" si="740"/>
        <v>-600</v>
      </c>
      <c r="Y146" s="21">
        <f t="shared" si="1153"/>
        <v>0</v>
      </c>
      <c r="Z146" s="276">
        <f t="shared" si="762"/>
        <v>0</v>
      </c>
      <c r="AA146" s="21">
        <f t="shared" si="1154"/>
        <v>0</v>
      </c>
      <c r="AB146" s="21">
        <f t="shared" si="1154"/>
        <v>600</v>
      </c>
      <c r="AC146" s="21">
        <f t="shared" si="1154"/>
        <v>0</v>
      </c>
      <c r="AD146" s="21">
        <f t="shared" si="1154"/>
        <v>600</v>
      </c>
      <c r="AE146" s="21">
        <f t="shared" si="1154"/>
        <v>0</v>
      </c>
      <c r="AF146" s="21">
        <f t="shared" si="1154"/>
        <v>0</v>
      </c>
      <c r="AG146" s="21">
        <f t="shared" si="1154"/>
        <v>0</v>
      </c>
      <c r="AH146" s="21">
        <f t="shared" si="1154"/>
        <v>0</v>
      </c>
      <c r="AI146" s="21">
        <f t="shared" si="1154"/>
        <v>0</v>
      </c>
      <c r="AJ146" s="21">
        <f t="shared" si="784"/>
        <v>600</v>
      </c>
      <c r="AK146" s="21">
        <f t="shared" si="785"/>
        <v>0</v>
      </c>
      <c r="AL146" s="21">
        <f t="shared" si="786"/>
        <v>600</v>
      </c>
      <c r="AM146" s="21">
        <f t="shared" si="787"/>
        <v>0</v>
      </c>
      <c r="AN146" s="215">
        <f t="shared" si="1154"/>
        <v>0</v>
      </c>
      <c r="AO146" s="21">
        <f t="shared" si="1154"/>
        <v>0</v>
      </c>
      <c r="AP146" s="21">
        <f t="shared" si="1154"/>
        <v>0</v>
      </c>
      <c r="AQ146" s="21">
        <f t="shared" si="1154"/>
        <v>0</v>
      </c>
      <c r="AR146" s="21">
        <f t="shared" si="1149"/>
        <v>600</v>
      </c>
      <c r="AS146" s="21">
        <f t="shared" si="1150"/>
        <v>0</v>
      </c>
      <c r="AT146" s="21">
        <f t="shared" si="1151"/>
        <v>600</v>
      </c>
      <c r="AU146" s="21">
        <f t="shared" si="1152"/>
        <v>0</v>
      </c>
      <c r="AV146" s="195">
        <f t="shared" si="1089"/>
        <v>0</v>
      </c>
      <c r="AW146" s="21">
        <f t="shared" si="1154"/>
        <v>600</v>
      </c>
      <c r="AX146" s="21">
        <f t="shared" si="1154"/>
        <v>0</v>
      </c>
      <c r="AY146" s="21">
        <f t="shared" si="1154"/>
        <v>600</v>
      </c>
      <c r="AZ146" s="21">
        <f t="shared" si="1154"/>
        <v>0</v>
      </c>
      <c r="BA146" s="21">
        <f t="shared" si="1154"/>
        <v>0</v>
      </c>
      <c r="BB146" s="21">
        <f t="shared" si="1154"/>
        <v>0</v>
      </c>
      <c r="BC146" s="21">
        <f t="shared" si="1154"/>
        <v>0</v>
      </c>
      <c r="BD146" s="21">
        <f t="shared" si="1154"/>
        <v>0</v>
      </c>
      <c r="BE146" s="21">
        <f t="shared" si="788"/>
        <v>600</v>
      </c>
      <c r="BF146" s="21">
        <f t="shared" si="768"/>
        <v>0</v>
      </c>
      <c r="BG146" s="21">
        <f t="shared" si="769"/>
        <v>600</v>
      </c>
      <c r="BH146" s="21">
        <f t="shared" si="770"/>
        <v>0</v>
      </c>
      <c r="BI146" s="21">
        <f t="shared" si="1154"/>
        <v>0</v>
      </c>
      <c r="BJ146" s="21">
        <f t="shared" si="1154"/>
        <v>0</v>
      </c>
      <c r="BK146" s="21">
        <f t="shared" si="1154"/>
        <v>0</v>
      </c>
      <c r="BL146" s="21">
        <f t="shared" si="1154"/>
        <v>0</v>
      </c>
      <c r="BM146" s="21">
        <f t="shared" si="1155"/>
        <v>600</v>
      </c>
      <c r="BN146" s="21">
        <f t="shared" si="1156"/>
        <v>0</v>
      </c>
      <c r="BO146" s="21">
        <f t="shared" si="1157"/>
        <v>600</v>
      </c>
      <c r="BP146" s="21">
        <f t="shared" si="1158"/>
        <v>0</v>
      </c>
      <c r="BQ146" s="201">
        <f t="shared" si="1088"/>
        <v>0</v>
      </c>
      <c r="BR146" s="21">
        <f t="shared" si="1154"/>
        <v>600</v>
      </c>
      <c r="BS146" s="21">
        <f t="shared" si="1154"/>
        <v>0</v>
      </c>
      <c r="BT146" s="21">
        <f t="shared" si="1154"/>
        <v>600</v>
      </c>
      <c r="BU146" s="21">
        <f t="shared" si="1154"/>
        <v>0</v>
      </c>
      <c r="BV146" s="21">
        <f t="shared" si="1159"/>
        <v>0</v>
      </c>
      <c r="BW146" s="21">
        <f t="shared" si="1159"/>
        <v>0</v>
      </c>
      <c r="BX146" s="21">
        <f t="shared" si="1159"/>
        <v>0</v>
      </c>
      <c r="BY146" s="21">
        <f t="shared" si="1159"/>
        <v>0</v>
      </c>
      <c r="BZ146" s="21">
        <f t="shared" si="789"/>
        <v>600</v>
      </c>
      <c r="CA146" s="62">
        <f t="shared" si="773"/>
        <v>0</v>
      </c>
      <c r="CB146" s="62">
        <f t="shared" si="774"/>
        <v>600</v>
      </c>
      <c r="CC146" s="62">
        <f t="shared" si="775"/>
        <v>0</v>
      </c>
      <c r="CD146" s="21">
        <f t="shared" si="1160"/>
        <v>0</v>
      </c>
      <c r="CE146" s="21">
        <f t="shared" si="1160"/>
        <v>0</v>
      </c>
      <c r="CF146" s="21">
        <f t="shared" si="1160"/>
        <v>0</v>
      </c>
      <c r="CG146" s="21">
        <f t="shared" si="1160"/>
        <v>0</v>
      </c>
      <c r="CH146" s="21">
        <f t="shared" si="1161"/>
        <v>600</v>
      </c>
      <c r="CI146" s="62">
        <f t="shared" si="1162"/>
        <v>0</v>
      </c>
      <c r="CJ146" s="62">
        <f t="shared" si="1163"/>
        <v>600</v>
      </c>
      <c r="CK146" s="62">
        <f t="shared" si="1164"/>
        <v>0</v>
      </c>
      <c r="CL146" s="193">
        <f t="shared" si="823"/>
        <v>0</v>
      </c>
      <c r="CM146" s="62"/>
      <c r="CN146" s="62"/>
      <c r="CO146" s="62"/>
      <c r="CP146" s="62"/>
      <c r="CQ146" s="94">
        <f t="shared" si="710"/>
        <v>0</v>
      </c>
      <c r="CR146" s="94"/>
      <c r="CS146" s="58">
        <f t="shared" si="1165"/>
        <v>600</v>
      </c>
      <c r="CT146" s="58">
        <f t="shared" si="1165"/>
        <v>0</v>
      </c>
      <c r="CU146" s="58">
        <f t="shared" si="1165"/>
        <v>600</v>
      </c>
      <c r="CV146" s="58">
        <f t="shared" si="1165"/>
        <v>0</v>
      </c>
      <c r="CW146" s="58">
        <f t="shared" si="1165"/>
        <v>0</v>
      </c>
      <c r="CX146" s="62">
        <f t="shared" si="1165"/>
        <v>0</v>
      </c>
      <c r="CY146" s="62">
        <f t="shared" si="1165"/>
        <v>0</v>
      </c>
      <c r="CZ146" s="58">
        <f t="shared" si="1165"/>
        <v>0</v>
      </c>
      <c r="DA146" s="58">
        <f t="shared" si="1165"/>
        <v>600</v>
      </c>
      <c r="DB146" s="62">
        <f t="shared" si="1165"/>
        <v>0</v>
      </c>
      <c r="DC146" s="62">
        <f t="shared" si="1165"/>
        <v>600</v>
      </c>
      <c r="DD146" s="62">
        <f t="shared" si="1165"/>
        <v>0</v>
      </c>
      <c r="DE146" s="58">
        <f t="shared" si="1165"/>
        <v>0</v>
      </c>
      <c r="DF146" s="62">
        <f t="shared" si="1165"/>
        <v>0</v>
      </c>
      <c r="DG146" s="62">
        <f t="shared" si="1165"/>
        <v>0</v>
      </c>
      <c r="DH146" s="58">
        <f t="shared" si="1165"/>
        <v>0</v>
      </c>
      <c r="DI146" s="58">
        <f t="shared" si="1165"/>
        <v>600</v>
      </c>
      <c r="DJ146" s="62">
        <f t="shared" si="1165"/>
        <v>0</v>
      </c>
      <c r="DK146" s="62">
        <f t="shared" si="1165"/>
        <v>600</v>
      </c>
      <c r="DL146" s="62">
        <f t="shared" si="1165"/>
        <v>0</v>
      </c>
      <c r="DM146" s="58">
        <f t="shared" si="1165"/>
        <v>0</v>
      </c>
      <c r="DN146" s="62">
        <f t="shared" si="1165"/>
        <v>0</v>
      </c>
      <c r="DO146" s="62">
        <f t="shared" si="1165"/>
        <v>0</v>
      </c>
      <c r="DP146" s="58">
        <f t="shared" si="1165"/>
        <v>0</v>
      </c>
      <c r="DQ146" s="58">
        <f t="shared" si="1165"/>
        <v>600</v>
      </c>
      <c r="DR146" s="62">
        <f t="shared" si="1165"/>
        <v>0</v>
      </c>
      <c r="DS146" s="62">
        <f t="shared" si="1165"/>
        <v>600</v>
      </c>
      <c r="DT146" s="62">
        <f t="shared" si="1165"/>
        <v>0</v>
      </c>
    </row>
    <row r="147" spans="1:124" s="23" customFormat="1" ht="32.25" customHeight="1" x14ac:dyDescent="0.25">
      <c r="A147" s="87" t="s">
        <v>61</v>
      </c>
      <c r="B147" s="156"/>
      <c r="C147" s="156"/>
      <c r="D147" s="156"/>
      <c r="E147" s="4">
        <v>851</v>
      </c>
      <c r="F147" s="4" t="s">
        <v>30</v>
      </c>
      <c r="G147" s="4" t="s">
        <v>44</v>
      </c>
      <c r="H147" s="253" t="s">
        <v>431</v>
      </c>
      <c r="I147" s="3" t="s">
        <v>62</v>
      </c>
      <c r="J147" s="21"/>
      <c r="K147" s="21"/>
      <c r="L147" s="21">
        <f>J147</f>
        <v>0</v>
      </c>
      <c r="M147" s="21"/>
      <c r="N147" s="21"/>
      <c r="O147" s="21"/>
      <c r="P147" s="21">
        <f>N147</f>
        <v>0</v>
      </c>
      <c r="Q147" s="21"/>
      <c r="R147" s="21"/>
      <c r="S147" s="21"/>
      <c r="T147" s="21">
        <f>R147</f>
        <v>0</v>
      </c>
      <c r="U147" s="21"/>
      <c r="V147" s="21">
        <f t="shared" si="738"/>
        <v>-600</v>
      </c>
      <c r="W147" s="21">
        <f t="shared" si="739"/>
        <v>0</v>
      </c>
      <c r="X147" s="21">
        <f t="shared" si="740"/>
        <v>-600</v>
      </c>
      <c r="Y147" s="21"/>
      <c r="Z147" s="276">
        <f t="shared" si="762"/>
        <v>0</v>
      </c>
      <c r="AA147" s="21"/>
      <c r="AB147" s="21">
        <v>600</v>
      </c>
      <c r="AC147" s="21"/>
      <c r="AD147" s="21">
        <f>AB147</f>
        <v>600</v>
      </c>
      <c r="AE147" s="21"/>
      <c r="AF147" s="151"/>
      <c r="AG147" s="21"/>
      <c r="AH147" s="21">
        <f>AF147</f>
        <v>0</v>
      </c>
      <c r="AI147" s="21"/>
      <c r="AJ147" s="21">
        <f t="shared" si="784"/>
        <v>600</v>
      </c>
      <c r="AK147" s="21">
        <f t="shared" si="785"/>
        <v>0</v>
      </c>
      <c r="AL147" s="21">
        <f t="shared" si="786"/>
        <v>600</v>
      </c>
      <c r="AM147" s="21">
        <f t="shared" si="787"/>
        <v>0</v>
      </c>
      <c r="AN147" s="216"/>
      <c r="AO147" s="21"/>
      <c r="AP147" s="21">
        <f>AN147</f>
        <v>0</v>
      </c>
      <c r="AQ147" s="21"/>
      <c r="AR147" s="21">
        <f t="shared" si="1149"/>
        <v>600</v>
      </c>
      <c r="AS147" s="21">
        <f t="shared" si="1150"/>
        <v>0</v>
      </c>
      <c r="AT147" s="21">
        <f t="shared" si="1151"/>
        <v>600</v>
      </c>
      <c r="AU147" s="21">
        <f t="shared" si="1152"/>
        <v>0</v>
      </c>
      <c r="AV147" s="195">
        <f t="shared" si="1089"/>
        <v>0</v>
      </c>
      <c r="AW147" s="21">
        <v>600</v>
      </c>
      <c r="AX147" s="21"/>
      <c r="AY147" s="21">
        <f>AW147</f>
        <v>600</v>
      </c>
      <c r="AZ147" s="21"/>
      <c r="BA147" s="151"/>
      <c r="BB147" s="21"/>
      <c r="BC147" s="21">
        <f>BA147</f>
        <v>0</v>
      </c>
      <c r="BD147" s="21"/>
      <c r="BE147" s="21">
        <f t="shared" si="788"/>
        <v>600</v>
      </c>
      <c r="BF147" s="21">
        <f t="shared" si="768"/>
        <v>0</v>
      </c>
      <c r="BG147" s="21">
        <f t="shared" si="769"/>
        <v>600</v>
      </c>
      <c r="BH147" s="21">
        <f t="shared" si="770"/>
        <v>0</v>
      </c>
      <c r="BI147" s="151"/>
      <c r="BJ147" s="21"/>
      <c r="BK147" s="21">
        <f>BI147</f>
        <v>0</v>
      </c>
      <c r="BL147" s="21"/>
      <c r="BM147" s="21">
        <f t="shared" si="1155"/>
        <v>600</v>
      </c>
      <c r="BN147" s="21">
        <f t="shared" si="1156"/>
        <v>0</v>
      </c>
      <c r="BO147" s="21">
        <f t="shared" si="1157"/>
        <v>600</v>
      </c>
      <c r="BP147" s="21">
        <f t="shared" si="1158"/>
        <v>0</v>
      </c>
      <c r="BQ147" s="201">
        <f t="shared" si="1088"/>
        <v>0</v>
      </c>
      <c r="BR147" s="21">
        <v>600</v>
      </c>
      <c r="BS147" s="21"/>
      <c r="BT147" s="21">
        <f>BR147</f>
        <v>600</v>
      </c>
      <c r="BU147" s="21"/>
      <c r="BV147" s="21"/>
      <c r="BW147" s="21"/>
      <c r="BX147" s="21">
        <f>BV147</f>
        <v>0</v>
      </c>
      <c r="BY147" s="21"/>
      <c r="BZ147" s="21">
        <f t="shared" si="789"/>
        <v>600</v>
      </c>
      <c r="CA147" s="62">
        <f t="shared" si="773"/>
        <v>0</v>
      </c>
      <c r="CB147" s="62">
        <f t="shared" si="774"/>
        <v>600</v>
      </c>
      <c r="CC147" s="62">
        <f t="shared" si="775"/>
        <v>0</v>
      </c>
      <c r="CD147" s="21"/>
      <c r="CE147" s="21"/>
      <c r="CF147" s="21">
        <f>CD147</f>
        <v>0</v>
      </c>
      <c r="CG147" s="21"/>
      <c r="CH147" s="21">
        <f t="shared" si="1161"/>
        <v>600</v>
      </c>
      <c r="CI147" s="62">
        <f t="shared" si="1162"/>
        <v>0</v>
      </c>
      <c r="CJ147" s="62">
        <f t="shared" si="1163"/>
        <v>600</v>
      </c>
      <c r="CK147" s="62">
        <f t="shared" si="1164"/>
        <v>0</v>
      </c>
      <c r="CL147" s="193">
        <f t="shared" si="823"/>
        <v>0</v>
      </c>
      <c r="CM147" s="62"/>
      <c r="CN147" s="62"/>
      <c r="CO147" s="62"/>
      <c r="CP147" s="62"/>
      <c r="CQ147" s="94">
        <f t="shared" si="710"/>
        <v>0</v>
      </c>
      <c r="CR147" s="94"/>
      <c r="CS147" s="58">
        <v>600</v>
      </c>
      <c r="CT147" s="58"/>
      <c r="CU147" s="58">
        <f>CS147</f>
        <v>600</v>
      </c>
      <c r="CV147" s="58"/>
      <c r="CW147" s="58"/>
      <c r="CX147" s="62"/>
      <c r="CY147" s="62">
        <f>CW147</f>
        <v>0</v>
      </c>
      <c r="CZ147" s="58"/>
      <c r="DA147" s="58">
        <f t="shared" si="807"/>
        <v>600</v>
      </c>
      <c r="DB147" s="62">
        <f t="shared" ref="DB147" si="1166">CT147+CX147</f>
        <v>0</v>
      </c>
      <c r="DC147" s="62">
        <f t="shared" ref="DC147" si="1167">CU147+CY147</f>
        <v>600</v>
      </c>
      <c r="DD147" s="62">
        <f t="shared" ref="DD147" si="1168">CV147+CZ147</f>
        <v>0</v>
      </c>
      <c r="DE147" s="58"/>
      <c r="DF147" s="62"/>
      <c r="DG147" s="62">
        <f>DE147</f>
        <v>0</v>
      </c>
      <c r="DH147" s="58"/>
      <c r="DI147" s="58">
        <f t="shared" ref="DI147" si="1169">DA147+DE147</f>
        <v>600</v>
      </c>
      <c r="DJ147" s="62">
        <f t="shared" ref="DJ147" si="1170">DB147+DF147</f>
        <v>0</v>
      </c>
      <c r="DK147" s="62">
        <f t="shared" ref="DK147" si="1171">DC147+DG147</f>
        <v>600</v>
      </c>
      <c r="DL147" s="62">
        <f t="shared" ref="DL147" si="1172">DD147+DH147</f>
        <v>0</v>
      </c>
      <c r="DM147" s="58"/>
      <c r="DN147" s="62"/>
      <c r="DO147" s="62">
        <f>DM147</f>
        <v>0</v>
      </c>
      <c r="DP147" s="58"/>
      <c r="DQ147" s="58">
        <f t="shared" ref="DQ147" si="1173">DI147+DM147</f>
        <v>600</v>
      </c>
      <c r="DR147" s="62">
        <f t="shared" ref="DR147" si="1174">DJ147+DN147</f>
        <v>0</v>
      </c>
      <c r="DS147" s="62">
        <f t="shared" ref="DS147" si="1175">DK147+DO147</f>
        <v>600</v>
      </c>
      <c r="DT147" s="62">
        <f t="shared" ref="DT147" si="1176">DL147+DP147</f>
        <v>0</v>
      </c>
    </row>
    <row r="148" spans="1:124" ht="32.25" customHeight="1" x14ac:dyDescent="0.25">
      <c r="A148" s="87" t="s">
        <v>303</v>
      </c>
      <c r="B148" s="156"/>
      <c r="C148" s="156"/>
      <c r="D148" s="25"/>
      <c r="E148" s="4">
        <v>851</v>
      </c>
      <c r="F148" s="4" t="s">
        <v>30</v>
      </c>
      <c r="G148" s="4" t="s">
        <v>44</v>
      </c>
      <c r="H148" s="176" t="s">
        <v>432</v>
      </c>
      <c r="I148" s="3"/>
      <c r="J148" s="21">
        <f t="shared" ref="J148:Y149" si="1177">J149</f>
        <v>0</v>
      </c>
      <c r="K148" s="21">
        <f t="shared" si="1177"/>
        <v>0</v>
      </c>
      <c r="L148" s="21">
        <f t="shared" si="1177"/>
        <v>0</v>
      </c>
      <c r="M148" s="21">
        <f t="shared" si="1177"/>
        <v>0</v>
      </c>
      <c r="N148" s="21">
        <f t="shared" si="1177"/>
        <v>8235637</v>
      </c>
      <c r="O148" s="21">
        <f t="shared" si="1177"/>
        <v>7822205</v>
      </c>
      <c r="P148" s="21">
        <f t="shared" si="1177"/>
        <v>413432</v>
      </c>
      <c r="Q148" s="21">
        <f t="shared" si="1177"/>
        <v>0</v>
      </c>
      <c r="R148" s="21">
        <f t="shared" si="1177"/>
        <v>0</v>
      </c>
      <c r="S148" s="21">
        <f t="shared" si="1177"/>
        <v>0</v>
      </c>
      <c r="T148" s="21">
        <f t="shared" si="1177"/>
        <v>0</v>
      </c>
      <c r="U148" s="21">
        <f t="shared" si="1177"/>
        <v>0</v>
      </c>
      <c r="V148" s="21">
        <f t="shared" ref="V148:V211" si="1178">J148-AB148</f>
        <v>0</v>
      </c>
      <c r="W148" s="21">
        <f t="shared" ref="W148:W211" si="1179">K148-AC148</f>
        <v>0</v>
      </c>
      <c r="X148" s="21">
        <f t="shared" ref="X148:X211" si="1180">L148-AD148</f>
        <v>0</v>
      </c>
      <c r="Y148" s="21">
        <f t="shared" si="1177"/>
        <v>0</v>
      </c>
      <c r="Z148" s="276" t="e">
        <f t="shared" si="762"/>
        <v>#DIV/0!</v>
      </c>
      <c r="AA148" s="21">
        <f t="shared" ref="AA148:BV149" si="1181">AA149</f>
        <v>0</v>
      </c>
      <c r="AB148" s="21">
        <f t="shared" si="1181"/>
        <v>0</v>
      </c>
      <c r="AC148" s="21">
        <f t="shared" si="1181"/>
        <v>0</v>
      </c>
      <c r="AD148" s="21">
        <f t="shared" si="1181"/>
        <v>0</v>
      </c>
      <c r="AE148" s="21">
        <f t="shared" si="1181"/>
        <v>0</v>
      </c>
      <c r="AF148" s="21">
        <f t="shared" si="1181"/>
        <v>5702770</v>
      </c>
      <c r="AG148" s="21">
        <f t="shared" si="1181"/>
        <v>5417631.5</v>
      </c>
      <c r="AH148" s="21">
        <f t="shared" si="1181"/>
        <v>285138.5</v>
      </c>
      <c r="AI148" s="21">
        <f t="shared" si="1181"/>
        <v>0</v>
      </c>
      <c r="AJ148" s="21">
        <f t="shared" si="784"/>
        <v>5702770</v>
      </c>
      <c r="AK148" s="21">
        <f t="shared" si="785"/>
        <v>5417631.5</v>
      </c>
      <c r="AL148" s="21">
        <f t="shared" si="786"/>
        <v>285138.5</v>
      </c>
      <c r="AM148" s="21">
        <f t="shared" si="787"/>
        <v>0</v>
      </c>
      <c r="AN148" s="215">
        <f t="shared" si="1181"/>
        <v>0</v>
      </c>
      <c r="AO148" s="21">
        <f t="shared" si="1181"/>
        <v>0</v>
      </c>
      <c r="AP148" s="21">
        <f t="shared" si="1181"/>
        <v>0</v>
      </c>
      <c r="AQ148" s="21">
        <f t="shared" si="1181"/>
        <v>0</v>
      </c>
      <c r="AR148" s="21">
        <f t="shared" si="1149"/>
        <v>5702770</v>
      </c>
      <c r="AS148" s="21">
        <f t="shared" si="1150"/>
        <v>5417631.5</v>
      </c>
      <c r="AT148" s="21">
        <f t="shared" si="1151"/>
        <v>285138.5</v>
      </c>
      <c r="AU148" s="21">
        <f t="shared" si="1152"/>
        <v>0</v>
      </c>
      <c r="AV148" s="195">
        <f t="shared" si="1089"/>
        <v>0</v>
      </c>
      <c r="AW148" s="21">
        <f t="shared" si="1181"/>
        <v>0</v>
      </c>
      <c r="AX148" s="21">
        <f t="shared" si="1181"/>
        <v>0</v>
      </c>
      <c r="AY148" s="21">
        <f t="shared" si="1181"/>
        <v>0</v>
      </c>
      <c r="AZ148" s="21">
        <f t="shared" si="1181"/>
        <v>0</v>
      </c>
      <c r="BA148" s="21">
        <f t="shared" si="1181"/>
        <v>0</v>
      </c>
      <c r="BB148" s="21">
        <f t="shared" si="1181"/>
        <v>0</v>
      </c>
      <c r="BC148" s="21">
        <f t="shared" si="1181"/>
        <v>0</v>
      </c>
      <c r="BD148" s="21">
        <f t="shared" si="1181"/>
        <v>0</v>
      </c>
      <c r="BE148" s="21">
        <f t="shared" si="788"/>
        <v>0</v>
      </c>
      <c r="BF148" s="21">
        <f t="shared" si="768"/>
        <v>0</v>
      </c>
      <c r="BG148" s="21">
        <f t="shared" si="769"/>
        <v>0</v>
      </c>
      <c r="BH148" s="21">
        <f t="shared" si="770"/>
        <v>0</v>
      </c>
      <c r="BI148" s="21">
        <f t="shared" si="1181"/>
        <v>0</v>
      </c>
      <c r="BJ148" s="21">
        <f t="shared" si="1181"/>
        <v>0</v>
      </c>
      <c r="BK148" s="21">
        <f t="shared" si="1181"/>
        <v>0</v>
      </c>
      <c r="BL148" s="21">
        <f t="shared" si="1181"/>
        <v>0</v>
      </c>
      <c r="BM148" s="21">
        <f t="shared" si="1155"/>
        <v>0</v>
      </c>
      <c r="BN148" s="21">
        <f t="shared" si="1156"/>
        <v>0</v>
      </c>
      <c r="BO148" s="21">
        <f t="shared" si="1157"/>
        <v>0</v>
      </c>
      <c r="BP148" s="21">
        <f t="shared" si="1158"/>
        <v>0</v>
      </c>
      <c r="BQ148" s="201">
        <f t="shared" si="1088"/>
        <v>0</v>
      </c>
      <c r="BR148" s="21">
        <f t="shared" si="1181"/>
        <v>0</v>
      </c>
      <c r="BS148" s="21">
        <f t="shared" si="1181"/>
        <v>0</v>
      </c>
      <c r="BT148" s="21">
        <f t="shared" si="1181"/>
        <v>0</v>
      </c>
      <c r="BU148" s="21">
        <f t="shared" si="1181"/>
        <v>0</v>
      </c>
      <c r="BV148" s="21">
        <f t="shared" si="1181"/>
        <v>0</v>
      </c>
      <c r="BW148" s="21">
        <f t="shared" ref="BV148:BY149" si="1182">BW149</f>
        <v>0</v>
      </c>
      <c r="BX148" s="21">
        <f t="shared" si="1182"/>
        <v>0</v>
      </c>
      <c r="BY148" s="21">
        <f t="shared" si="1182"/>
        <v>0</v>
      </c>
      <c r="BZ148" s="21">
        <f t="shared" si="789"/>
        <v>0</v>
      </c>
      <c r="CA148" s="62">
        <f t="shared" si="773"/>
        <v>0</v>
      </c>
      <c r="CB148" s="62">
        <f t="shared" si="774"/>
        <v>0</v>
      </c>
      <c r="CC148" s="62">
        <f t="shared" si="775"/>
        <v>0</v>
      </c>
      <c r="CD148" s="21">
        <f t="shared" ref="CD148:CG149" si="1183">CD149</f>
        <v>0</v>
      </c>
      <c r="CE148" s="21">
        <f t="shared" si="1183"/>
        <v>0</v>
      </c>
      <c r="CF148" s="21">
        <f t="shared" si="1183"/>
        <v>0</v>
      </c>
      <c r="CG148" s="21">
        <f t="shared" si="1183"/>
        <v>0</v>
      </c>
      <c r="CH148" s="21">
        <f t="shared" si="1161"/>
        <v>0</v>
      </c>
      <c r="CI148" s="62">
        <f t="shared" si="1162"/>
        <v>0</v>
      </c>
      <c r="CJ148" s="62">
        <f t="shared" si="1163"/>
        <v>0</v>
      </c>
      <c r="CK148" s="62">
        <f t="shared" si="1164"/>
        <v>0</v>
      </c>
      <c r="CL148" s="193">
        <f t="shared" si="823"/>
        <v>0</v>
      </c>
      <c r="CM148" s="62"/>
      <c r="CN148" s="62"/>
      <c r="CO148" s="62"/>
      <c r="CP148" s="62"/>
      <c r="CQ148" s="94">
        <f t="shared" si="710"/>
        <v>0</v>
      </c>
      <c r="CR148" s="94"/>
      <c r="CS148" s="58">
        <f>CS149</f>
        <v>1591366.71</v>
      </c>
      <c r="CT148" s="58">
        <f t="shared" ref="CT148:DI149" si="1184">CT149</f>
        <v>1493001</v>
      </c>
      <c r="CU148" s="58">
        <f t="shared" si="1184"/>
        <v>98365.71</v>
      </c>
      <c r="CV148" s="58">
        <f t="shared" si="1184"/>
        <v>0</v>
      </c>
      <c r="CW148" s="58">
        <f t="shared" si="1184"/>
        <v>0</v>
      </c>
      <c r="CX148" s="62">
        <f t="shared" ref="CX148:CX149" si="1185">CX149</f>
        <v>0</v>
      </c>
      <c r="CY148" s="62">
        <f t="shared" ref="CY148:CY149" si="1186">CY149</f>
        <v>0</v>
      </c>
      <c r="CZ148" s="58">
        <f t="shared" ref="CZ148:CZ149" si="1187">CZ149</f>
        <v>0</v>
      </c>
      <c r="DA148" s="58">
        <f t="shared" si="1184"/>
        <v>1591366.71</v>
      </c>
      <c r="DB148" s="62">
        <f t="shared" si="1184"/>
        <v>1493001</v>
      </c>
      <c r="DC148" s="62">
        <f t="shared" si="1184"/>
        <v>98365.71</v>
      </c>
      <c r="DD148" s="62">
        <f t="shared" si="1184"/>
        <v>0</v>
      </c>
      <c r="DE148" s="58">
        <f t="shared" si="1184"/>
        <v>0</v>
      </c>
      <c r="DF148" s="62">
        <f t="shared" si="1184"/>
        <v>0</v>
      </c>
      <c r="DG148" s="62">
        <f t="shared" si="1184"/>
        <v>0</v>
      </c>
      <c r="DH148" s="58">
        <f t="shared" si="1184"/>
        <v>0</v>
      </c>
      <c r="DI148" s="58">
        <f t="shared" si="1184"/>
        <v>1591366.71</v>
      </c>
      <c r="DJ148" s="62">
        <f t="shared" ref="DE148:DT149" si="1188">DJ149</f>
        <v>1493001</v>
      </c>
      <c r="DK148" s="62">
        <f t="shared" si="1188"/>
        <v>98365.71</v>
      </c>
      <c r="DL148" s="62">
        <f t="shared" si="1188"/>
        <v>0</v>
      </c>
      <c r="DM148" s="58">
        <f t="shared" si="1188"/>
        <v>0</v>
      </c>
      <c r="DN148" s="62">
        <f t="shared" si="1188"/>
        <v>0</v>
      </c>
      <c r="DO148" s="62">
        <f t="shared" si="1188"/>
        <v>0</v>
      </c>
      <c r="DP148" s="58">
        <f t="shared" si="1188"/>
        <v>0</v>
      </c>
      <c r="DQ148" s="58">
        <f t="shared" si="1188"/>
        <v>1591366.71</v>
      </c>
      <c r="DR148" s="62">
        <f t="shared" si="1188"/>
        <v>1493001</v>
      </c>
      <c r="DS148" s="62">
        <f t="shared" si="1188"/>
        <v>98365.71</v>
      </c>
      <c r="DT148" s="62">
        <f t="shared" si="1188"/>
        <v>0</v>
      </c>
    </row>
    <row r="149" spans="1:124" ht="32.25" customHeight="1" x14ac:dyDescent="0.25">
      <c r="A149" s="87" t="s">
        <v>71</v>
      </c>
      <c r="B149" s="156"/>
      <c r="C149" s="156"/>
      <c r="D149" s="25"/>
      <c r="E149" s="4">
        <v>851</v>
      </c>
      <c r="F149" s="4" t="s">
        <v>30</v>
      </c>
      <c r="G149" s="4" t="s">
        <v>44</v>
      </c>
      <c r="H149" s="176" t="s">
        <v>432</v>
      </c>
      <c r="I149" s="3" t="s">
        <v>72</v>
      </c>
      <c r="J149" s="21">
        <f t="shared" si="1177"/>
        <v>0</v>
      </c>
      <c r="K149" s="21">
        <f t="shared" si="1177"/>
        <v>0</v>
      </c>
      <c r="L149" s="21">
        <f t="shared" si="1177"/>
        <v>0</v>
      </c>
      <c r="M149" s="21">
        <f t="shared" si="1177"/>
        <v>0</v>
      </c>
      <c r="N149" s="21">
        <f t="shared" si="1177"/>
        <v>8235637</v>
      </c>
      <c r="O149" s="21">
        <f t="shared" si="1177"/>
        <v>7822205</v>
      </c>
      <c r="P149" s="21">
        <f t="shared" si="1177"/>
        <v>413432</v>
      </c>
      <c r="Q149" s="21">
        <f t="shared" si="1177"/>
        <v>0</v>
      </c>
      <c r="R149" s="21">
        <f t="shared" si="1177"/>
        <v>0</v>
      </c>
      <c r="S149" s="21">
        <f t="shared" si="1177"/>
        <v>0</v>
      </c>
      <c r="T149" s="21">
        <f t="shared" si="1177"/>
        <v>0</v>
      </c>
      <c r="U149" s="21">
        <f t="shared" si="1177"/>
        <v>0</v>
      </c>
      <c r="V149" s="21">
        <f t="shared" si="1178"/>
        <v>0</v>
      </c>
      <c r="W149" s="21">
        <f t="shared" si="1179"/>
        <v>0</v>
      </c>
      <c r="X149" s="21">
        <f t="shared" si="1180"/>
        <v>0</v>
      </c>
      <c r="Y149" s="21">
        <f t="shared" si="1177"/>
        <v>0</v>
      </c>
      <c r="Z149" s="276" t="e">
        <f t="shared" si="762"/>
        <v>#DIV/0!</v>
      </c>
      <c r="AA149" s="21">
        <f t="shared" si="1181"/>
        <v>0</v>
      </c>
      <c r="AB149" s="21">
        <f t="shared" si="1181"/>
        <v>0</v>
      </c>
      <c r="AC149" s="21">
        <f t="shared" si="1181"/>
        <v>0</v>
      </c>
      <c r="AD149" s="21">
        <f t="shared" si="1181"/>
        <v>0</v>
      </c>
      <c r="AE149" s="21">
        <f t="shared" si="1181"/>
        <v>0</v>
      </c>
      <c r="AF149" s="21">
        <f t="shared" si="1181"/>
        <v>5702770</v>
      </c>
      <c r="AG149" s="21">
        <f t="shared" si="1181"/>
        <v>5417631.5</v>
      </c>
      <c r="AH149" s="21">
        <f t="shared" si="1181"/>
        <v>285138.5</v>
      </c>
      <c r="AI149" s="21">
        <f t="shared" si="1181"/>
        <v>0</v>
      </c>
      <c r="AJ149" s="21">
        <f t="shared" si="784"/>
        <v>5702770</v>
      </c>
      <c r="AK149" s="21">
        <f t="shared" si="785"/>
        <v>5417631.5</v>
      </c>
      <c r="AL149" s="21">
        <f t="shared" si="786"/>
        <v>285138.5</v>
      </c>
      <c r="AM149" s="21">
        <f t="shared" si="787"/>
        <v>0</v>
      </c>
      <c r="AN149" s="215">
        <f t="shared" si="1181"/>
        <v>0</v>
      </c>
      <c r="AO149" s="21">
        <f t="shared" si="1181"/>
        <v>0</v>
      </c>
      <c r="AP149" s="21">
        <f t="shared" si="1181"/>
        <v>0</v>
      </c>
      <c r="AQ149" s="21">
        <f t="shared" si="1181"/>
        <v>0</v>
      </c>
      <c r="AR149" s="21">
        <f t="shared" si="1149"/>
        <v>5702770</v>
      </c>
      <c r="AS149" s="21">
        <f t="shared" si="1150"/>
        <v>5417631.5</v>
      </c>
      <c r="AT149" s="21">
        <f t="shared" si="1151"/>
        <v>285138.5</v>
      </c>
      <c r="AU149" s="21">
        <f t="shared" si="1152"/>
        <v>0</v>
      </c>
      <c r="AV149" s="195">
        <f t="shared" si="1089"/>
        <v>0</v>
      </c>
      <c r="AW149" s="21">
        <f t="shared" si="1181"/>
        <v>0</v>
      </c>
      <c r="AX149" s="21">
        <f t="shared" si="1181"/>
        <v>0</v>
      </c>
      <c r="AY149" s="21">
        <f t="shared" si="1181"/>
        <v>0</v>
      </c>
      <c r="AZ149" s="21">
        <f t="shared" si="1181"/>
        <v>0</v>
      </c>
      <c r="BA149" s="21">
        <f t="shared" si="1181"/>
        <v>0</v>
      </c>
      <c r="BB149" s="21">
        <f t="shared" si="1181"/>
        <v>0</v>
      </c>
      <c r="BC149" s="21">
        <f t="shared" si="1181"/>
        <v>0</v>
      </c>
      <c r="BD149" s="21">
        <f t="shared" si="1181"/>
        <v>0</v>
      </c>
      <c r="BE149" s="21">
        <f t="shared" si="788"/>
        <v>0</v>
      </c>
      <c r="BF149" s="21">
        <f t="shared" si="768"/>
        <v>0</v>
      </c>
      <c r="BG149" s="21">
        <f t="shared" si="769"/>
        <v>0</v>
      </c>
      <c r="BH149" s="21">
        <f t="shared" si="770"/>
        <v>0</v>
      </c>
      <c r="BI149" s="21">
        <f t="shared" si="1181"/>
        <v>0</v>
      </c>
      <c r="BJ149" s="21">
        <f t="shared" si="1181"/>
        <v>0</v>
      </c>
      <c r="BK149" s="21">
        <f t="shared" si="1181"/>
        <v>0</v>
      </c>
      <c r="BL149" s="21">
        <f t="shared" si="1181"/>
        <v>0</v>
      </c>
      <c r="BM149" s="21">
        <f t="shared" si="1155"/>
        <v>0</v>
      </c>
      <c r="BN149" s="21">
        <f t="shared" si="1156"/>
        <v>0</v>
      </c>
      <c r="BO149" s="21">
        <f t="shared" si="1157"/>
        <v>0</v>
      </c>
      <c r="BP149" s="21">
        <f t="shared" si="1158"/>
        <v>0</v>
      </c>
      <c r="BQ149" s="201">
        <f t="shared" si="1088"/>
        <v>0</v>
      </c>
      <c r="BR149" s="21">
        <f t="shared" si="1181"/>
        <v>0</v>
      </c>
      <c r="BS149" s="21">
        <f t="shared" si="1181"/>
        <v>0</v>
      </c>
      <c r="BT149" s="21">
        <f t="shared" si="1181"/>
        <v>0</v>
      </c>
      <c r="BU149" s="21">
        <f t="shared" si="1181"/>
        <v>0</v>
      </c>
      <c r="BV149" s="21">
        <f t="shared" si="1182"/>
        <v>0</v>
      </c>
      <c r="BW149" s="21">
        <f t="shared" si="1182"/>
        <v>0</v>
      </c>
      <c r="BX149" s="21">
        <f t="shared" si="1182"/>
        <v>0</v>
      </c>
      <c r="BY149" s="21">
        <f t="shared" si="1182"/>
        <v>0</v>
      </c>
      <c r="BZ149" s="21">
        <f t="shared" si="789"/>
        <v>0</v>
      </c>
      <c r="CA149" s="62">
        <f t="shared" si="773"/>
        <v>0</v>
      </c>
      <c r="CB149" s="62">
        <f t="shared" si="774"/>
        <v>0</v>
      </c>
      <c r="CC149" s="62">
        <f t="shared" si="775"/>
        <v>0</v>
      </c>
      <c r="CD149" s="21">
        <f t="shared" si="1183"/>
        <v>0</v>
      </c>
      <c r="CE149" s="21">
        <f t="shared" si="1183"/>
        <v>0</v>
      </c>
      <c r="CF149" s="21">
        <f t="shared" si="1183"/>
        <v>0</v>
      </c>
      <c r="CG149" s="21">
        <f t="shared" si="1183"/>
        <v>0</v>
      </c>
      <c r="CH149" s="21">
        <f t="shared" si="1161"/>
        <v>0</v>
      </c>
      <c r="CI149" s="62">
        <f t="shared" si="1162"/>
        <v>0</v>
      </c>
      <c r="CJ149" s="62">
        <f t="shared" si="1163"/>
        <v>0</v>
      </c>
      <c r="CK149" s="62">
        <f t="shared" si="1164"/>
        <v>0</v>
      </c>
      <c r="CL149" s="193">
        <f t="shared" si="823"/>
        <v>0</v>
      </c>
      <c r="CM149" s="62"/>
      <c r="CN149" s="62"/>
      <c r="CO149" s="62"/>
      <c r="CP149" s="62"/>
      <c r="CQ149" s="94">
        <f t="shared" si="710"/>
        <v>0</v>
      </c>
      <c r="CR149" s="94"/>
      <c r="CS149" s="58">
        <f>CS150</f>
        <v>1591366.71</v>
      </c>
      <c r="CT149" s="58">
        <f t="shared" si="1184"/>
        <v>1493001</v>
      </c>
      <c r="CU149" s="58">
        <f t="shared" si="1184"/>
        <v>98365.71</v>
      </c>
      <c r="CV149" s="58">
        <f t="shared" si="1184"/>
        <v>0</v>
      </c>
      <c r="CW149" s="58">
        <f t="shared" si="1184"/>
        <v>0</v>
      </c>
      <c r="CX149" s="62">
        <f t="shared" si="1185"/>
        <v>0</v>
      </c>
      <c r="CY149" s="62">
        <f t="shared" si="1186"/>
        <v>0</v>
      </c>
      <c r="CZ149" s="58">
        <f t="shared" si="1187"/>
        <v>0</v>
      </c>
      <c r="DA149" s="58">
        <f t="shared" si="1184"/>
        <v>1591366.71</v>
      </c>
      <c r="DB149" s="62">
        <f t="shared" si="1184"/>
        <v>1493001</v>
      </c>
      <c r="DC149" s="62">
        <f t="shared" si="1184"/>
        <v>98365.71</v>
      </c>
      <c r="DD149" s="62">
        <f t="shared" si="1184"/>
        <v>0</v>
      </c>
      <c r="DE149" s="58">
        <f t="shared" si="1188"/>
        <v>0</v>
      </c>
      <c r="DF149" s="62">
        <f t="shared" si="1184"/>
        <v>0</v>
      </c>
      <c r="DG149" s="62">
        <f t="shared" si="1184"/>
        <v>0</v>
      </c>
      <c r="DH149" s="58">
        <f t="shared" si="1184"/>
        <v>0</v>
      </c>
      <c r="DI149" s="58">
        <f t="shared" si="1188"/>
        <v>1591366.71</v>
      </c>
      <c r="DJ149" s="62">
        <f t="shared" si="1188"/>
        <v>1493001</v>
      </c>
      <c r="DK149" s="62">
        <f t="shared" si="1188"/>
        <v>98365.71</v>
      </c>
      <c r="DL149" s="62">
        <f t="shared" si="1188"/>
        <v>0</v>
      </c>
      <c r="DM149" s="58">
        <f t="shared" si="1188"/>
        <v>0</v>
      </c>
      <c r="DN149" s="62">
        <f t="shared" si="1188"/>
        <v>0</v>
      </c>
      <c r="DO149" s="62">
        <f t="shared" si="1188"/>
        <v>0</v>
      </c>
      <c r="DP149" s="58">
        <f t="shared" si="1188"/>
        <v>0</v>
      </c>
      <c r="DQ149" s="58">
        <f t="shared" si="1188"/>
        <v>1591366.71</v>
      </c>
      <c r="DR149" s="62">
        <f t="shared" si="1188"/>
        <v>1493001</v>
      </c>
      <c r="DS149" s="62">
        <f t="shared" si="1188"/>
        <v>98365.71</v>
      </c>
      <c r="DT149" s="62">
        <f t="shared" si="1188"/>
        <v>0</v>
      </c>
    </row>
    <row r="150" spans="1:124" ht="32.25" customHeight="1" x14ac:dyDescent="0.25">
      <c r="A150" s="87" t="s">
        <v>73</v>
      </c>
      <c r="B150" s="156"/>
      <c r="C150" s="156"/>
      <c r="D150" s="25"/>
      <c r="E150" s="4">
        <v>851</v>
      </c>
      <c r="F150" s="4" t="s">
        <v>30</v>
      </c>
      <c r="G150" s="4" t="s">
        <v>44</v>
      </c>
      <c r="H150" s="176" t="s">
        <v>432</v>
      </c>
      <c r="I150" s="3" t="s">
        <v>74</v>
      </c>
      <c r="J150" s="47"/>
      <c r="K150" s="47"/>
      <c r="L150" s="47"/>
      <c r="M150" s="47"/>
      <c r="N150" s="47">
        <v>8235637</v>
      </c>
      <c r="O150" s="47">
        <v>7822205</v>
      </c>
      <c r="P150" s="47">
        <v>413432</v>
      </c>
      <c r="Q150" s="47"/>
      <c r="R150" s="47"/>
      <c r="S150" s="47"/>
      <c r="T150" s="47"/>
      <c r="U150" s="47"/>
      <c r="V150" s="21">
        <f t="shared" si="1178"/>
        <v>0</v>
      </c>
      <c r="W150" s="21">
        <f t="shared" si="1179"/>
        <v>0</v>
      </c>
      <c r="X150" s="21">
        <f t="shared" si="1180"/>
        <v>0</v>
      </c>
      <c r="Y150" s="47"/>
      <c r="Z150" s="276" t="e">
        <f t="shared" ref="Z150:Z213" si="1189">J150/AB150*100</f>
        <v>#DIV/0!</v>
      </c>
      <c r="AA150" s="47"/>
      <c r="AB150" s="47"/>
      <c r="AC150" s="47"/>
      <c r="AD150" s="47"/>
      <c r="AE150" s="47"/>
      <c r="AF150" s="47">
        <f>AG150+AH150</f>
        <v>5702770</v>
      </c>
      <c r="AG150" s="21">
        <v>5417631.5</v>
      </c>
      <c r="AH150" s="21">
        <v>285138.5</v>
      </c>
      <c r="AI150" s="47"/>
      <c r="AJ150" s="21">
        <f t="shared" si="784"/>
        <v>5702770</v>
      </c>
      <c r="AK150" s="21">
        <f t="shared" si="785"/>
        <v>5417631.5</v>
      </c>
      <c r="AL150" s="21">
        <f t="shared" si="786"/>
        <v>285138.5</v>
      </c>
      <c r="AM150" s="21">
        <f t="shared" si="787"/>
        <v>0</v>
      </c>
      <c r="AN150" s="218"/>
      <c r="AO150" s="21"/>
      <c r="AP150" s="21"/>
      <c r="AQ150" s="47"/>
      <c r="AR150" s="21">
        <f t="shared" si="1149"/>
        <v>5702770</v>
      </c>
      <c r="AS150" s="21">
        <f t="shared" si="1150"/>
        <v>5417631.5</v>
      </c>
      <c r="AT150" s="21">
        <f t="shared" si="1151"/>
        <v>285138.5</v>
      </c>
      <c r="AU150" s="21">
        <f t="shared" si="1152"/>
        <v>0</v>
      </c>
      <c r="AV150" s="195">
        <f t="shared" si="1089"/>
        <v>0</v>
      </c>
      <c r="AW150" s="47"/>
      <c r="AX150" s="47"/>
      <c r="AY150" s="47"/>
      <c r="AZ150" s="47"/>
      <c r="BA150" s="47"/>
      <c r="BB150" s="47"/>
      <c r="BC150" s="47"/>
      <c r="BD150" s="47"/>
      <c r="BE150" s="21">
        <f t="shared" si="788"/>
        <v>0</v>
      </c>
      <c r="BF150" s="21">
        <f t="shared" si="768"/>
        <v>0</v>
      </c>
      <c r="BG150" s="21">
        <f t="shared" si="769"/>
        <v>0</v>
      </c>
      <c r="BH150" s="21">
        <f t="shared" si="770"/>
        <v>0</v>
      </c>
      <c r="BI150" s="47"/>
      <c r="BJ150" s="47"/>
      <c r="BK150" s="47"/>
      <c r="BL150" s="47"/>
      <c r="BM150" s="21">
        <f t="shared" si="1155"/>
        <v>0</v>
      </c>
      <c r="BN150" s="21">
        <f t="shared" si="1156"/>
        <v>0</v>
      </c>
      <c r="BO150" s="21">
        <f t="shared" si="1157"/>
        <v>0</v>
      </c>
      <c r="BP150" s="21">
        <f t="shared" si="1158"/>
        <v>0</v>
      </c>
      <c r="BQ150" s="201">
        <f t="shared" si="1088"/>
        <v>0</v>
      </c>
      <c r="BR150" s="47"/>
      <c r="BS150" s="47"/>
      <c r="BT150" s="47"/>
      <c r="BU150" s="47"/>
      <c r="BV150" s="47"/>
      <c r="BW150" s="47"/>
      <c r="BX150" s="47"/>
      <c r="BY150" s="47"/>
      <c r="BZ150" s="21">
        <f t="shared" si="789"/>
        <v>0</v>
      </c>
      <c r="CA150" s="62">
        <f t="shared" si="773"/>
        <v>0</v>
      </c>
      <c r="CB150" s="62">
        <f t="shared" si="774"/>
        <v>0</v>
      </c>
      <c r="CC150" s="62">
        <f t="shared" si="775"/>
        <v>0</v>
      </c>
      <c r="CD150" s="47"/>
      <c r="CE150" s="47"/>
      <c r="CF150" s="47"/>
      <c r="CG150" s="47"/>
      <c r="CH150" s="21">
        <f t="shared" si="1161"/>
        <v>0</v>
      </c>
      <c r="CI150" s="62">
        <f t="shared" si="1162"/>
        <v>0</v>
      </c>
      <c r="CJ150" s="62">
        <f t="shared" si="1163"/>
        <v>0</v>
      </c>
      <c r="CK150" s="62">
        <f t="shared" si="1164"/>
        <v>0</v>
      </c>
      <c r="CL150" s="193">
        <f t="shared" si="823"/>
        <v>0</v>
      </c>
      <c r="CM150" s="62"/>
      <c r="CN150" s="62"/>
      <c r="CO150" s="62"/>
      <c r="CP150" s="62"/>
      <c r="CQ150" s="94">
        <f t="shared" si="710"/>
        <v>0</v>
      </c>
      <c r="CR150" s="94"/>
      <c r="CS150" s="92">
        <v>1591366.71</v>
      </c>
      <c r="CT150" s="92">
        <v>1493001</v>
      </c>
      <c r="CU150" s="92">
        <v>98365.71</v>
      </c>
      <c r="CV150" s="92"/>
      <c r="CW150" s="92"/>
      <c r="CX150" s="72"/>
      <c r="CY150" s="72"/>
      <c r="CZ150" s="92"/>
      <c r="DA150" s="58">
        <f t="shared" si="807"/>
        <v>1591366.71</v>
      </c>
      <c r="DB150" s="62">
        <f t="shared" ref="DB150" si="1190">CT150+CX150</f>
        <v>1493001</v>
      </c>
      <c r="DC150" s="62">
        <f t="shared" ref="DC150" si="1191">CU150+CY150</f>
        <v>98365.71</v>
      </c>
      <c r="DD150" s="62">
        <f t="shared" ref="DD150" si="1192">CV150+CZ150</f>
        <v>0</v>
      </c>
      <c r="DE150" s="92"/>
      <c r="DF150" s="72"/>
      <c r="DG150" s="72"/>
      <c r="DH150" s="92"/>
      <c r="DI150" s="58">
        <f t="shared" ref="DI150" si="1193">DA150+DE150</f>
        <v>1591366.71</v>
      </c>
      <c r="DJ150" s="62">
        <f t="shared" ref="DJ150" si="1194">DB150+DF150</f>
        <v>1493001</v>
      </c>
      <c r="DK150" s="62">
        <f t="shared" ref="DK150" si="1195">DC150+DG150</f>
        <v>98365.71</v>
      </c>
      <c r="DL150" s="62">
        <f t="shared" ref="DL150" si="1196">DD150+DH150</f>
        <v>0</v>
      </c>
      <c r="DM150" s="92"/>
      <c r="DN150" s="72"/>
      <c r="DO150" s="72"/>
      <c r="DP150" s="92"/>
      <c r="DQ150" s="58">
        <f t="shared" ref="DQ150" si="1197">DI150+DM150</f>
        <v>1591366.71</v>
      </c>
      <c r="DR150" s="62">
        <f t="shared" ref="DR150" si="1198">DJ150+DN150</f>
        <v>1493001</v>
      </c>
      <c r="DS150" s="62">
        <f t="shared" ref="DS150" si="1199">DK150+DO150</f>
        <v>98365.71</v>
      </c>
      <c r="DT150" s="62">
        <f t="shared" ref="DT150" si="1200">DL150+DP150</f>
        <v>0</v>
      </c>
    </row>
    <row r="151" spans="1:124" ht="32.25" customHeight="1" x14ac:dyDescent="0.25">
      <c r="A151" s="87" t="s">
        <v>284</v>
      </c>
      <c r="B151" s="156"/>
      <c r="C151" s="156"/>
      <c r="D151" s="25"/>
      <c r="E151" s="4">
        <v>851</v>
      </c>
      <c r="F151" s="4" t="s">
        <v>30</v>
      </c>
      <c r="G151" s="4" t="s">
        <v>44</v>
      </c>
      <c r="H151" s="176" t="s">
        <v>433</v>
      </c>
      <c r="I151" s="3"/>
      <c r="J151" s="21">
        <f t="shared" ref="J151:Y152" si="1201">J152</f>
        <v>0</v>
      </c>
      <c r="K151" s="21">
        <f t="shared" si="1201"/>
        <v>0</v>
      </c>
      <c r="L151" s="21">
        <f t="shared" si="1201"/>
        <v>0</v>
      </c>
      <c r="M151" s="21">
        <f t="shared" si="1201"/>
        <v>0</v>
      </c>
      <c r="N151" s="21">
        <f t="shared" si="1201"/>
        <v>0</v>
      </c>
      <c r="O151" s="21">
        <f t="shared" si="1201"/>
        <v>0</v>
      </c>
      <c r="P151" s="21">
        <f t="shared" si="1201"/>
        <v>0</v>
      </c>
      <c r="Q151" s="21">
        <f t="shared" si="1201"/>
        <v>0</v>
      </c>
      <c r="R151" s="21">
        <f t="shared" si="1201"/>
        <v>0</v>
      </c>
      <c r="S151" s="21">
        <f t="shared" si="1201"/>
        <v>0</v>
      </c>
      <c r="T151" s="21">
        <f t="shared" si="1201"/>
        <v>0</v>
      </c>
      <c r="U151" s="21">
        <f t="shared" si="1201"/>
        <v>0</v>
      </c>
      <c r="V151" s="21">
        <f t="shared" si="1178"/>
        <v>0</v>
      </c>
      <c r="W151" s="21">
        <f t="shared" si="1179"/>
        <v>0</v>
      </c>
      <c r="X151" s="21">
        <f t="shared" si="1180"/>
        <v>0</v>
      </c>
      <c r="Y151" s="21">
        <f t="shared" si="1201"/>
        <v>0</v>
      </c>
      <c r="Z151" s="276" t="e">
        <f t="shared" si="1189"/>
        <v>#DIV/0!</v>
      </c>
      <c r="AA151" s="21">
        <f t="shared" ref="AA151:BV152" si="1202">AA152</f>
        <v>0</v>
      </c>
      <c r="AB151" s="21">
        <f t="shared" si="1202"/>
        <v>0</v>
      </c>
      <c r="AC151" s="21">
        <f t="shared" si="1202"/>
        <v>0</v>
      </c>
      <c r="AD151" s="21">
        <f t="shared" si="1202"/>
        <v>0</v>
      </c>
      <c r="AE151" s="21">
        <f t="shared" si="1202"/>
        <v>0</v>
      </c>
      <c r="AF151" s="21">
        <f t="shared" si="1202"/>
        <v>0</v>
      </c>
      <c r="AG151" s="21">
        <f t="shared" si="1202"/>
        <v>0</v>
      </c>
      <c r="AH151" s="21">
        <f t="shared" si="1202"/>
        <v>0</v>
      </c>
      <c r="AI151" s="21">
        <f t="shared" si="1202"/>
        <v>0</v>
      </c>
      <c r="AJ151" s="21">
        <f t="shared" si="784"/>
        <v>0</v>
      </c>
      <c r="AK151" s="21">
        <f t="shared" si="785"/>
        <v>0</v>
      </c>
      <c r="AL151" s="21">
        <f t="shared" si="786"/>
        <v>0</v>
      </c>
      <c r="AM151" s="21">
        <f t="shared" si="787"/>
        <v>0</v>
      </c>
      <c r="AN151" s="215">
        <f t="shared" si="1202"/>
        <v>0</v>
      </c>
      <c r="AO151" s="21">
        <f t="shared" si="1202"/>
        <v>0</v>
      </c>
      <c r="AP151" s="21">
        <f t="shared" si="1202"/>
        <v>0</v>
      </c>
      <c r="AQ151" s="21">
        <f t="shared" si="1202"/>
        <v>0</v>
      </c>
      <c r="AR151" s="21">
        <f t="shared" si="1149"/>
        <v>0</v>
      </c>
      <c r="AS151" s="21">
        <f t="shared" si="1150"/>
        <v>0</v>
      </c>
      <c r="AT151" s="21">
        <f t="shared" si="1151"/>
        <v>0</v>
      </c>
      <c r="AU151" s="21">
        <f t="shared" si="1152"/>
        <v>0</v>
      </c>
      <c r="AV151" s="195">
        <f t="shared" si="1089"/>
        <v>0</v>
      </c>
      <c r="AW151" s="21">
        <f t="shared" si="1202"/>
        <v>210527</v>
      </c>
      <c r="AX151" s="21">
        <f t="shared" si="1202"/>
        <v>200000</v>
      </c>
      <c r="AY151" s="21">
        <f t="shared" si="1202"/>
        <v>10527</v>
      </c>
      <c r="AZ151" s="21">
        <f t="shared" si="1202"/>
        <v>0</v>
      </c>
      <c r="BA151" s="21">
        <f t="shared" si="1202"/>
        <v>0</v>
      </c>
      <c r="BB151" s="21">
        <f t="shared" si="1202"/>
        <v>0</v>
      </c>
      <c r="BC151" s="21">
        <f t="shared" si="1202"/>
        <v>0</v>
      </c>
      <c r="BD151" s="21">
        <f t="shared" si="1202"/>
        <v>0</v>
      </c>
      <c r="BE151" s="21">
        <f t="shared" si="788"/>
        <v>210527</v>
      </c>
      <c r="BF151" s="21">
        <f t="shared" si="768"/>
        <v>200000</v>
      </c>
      <c r="BG151" s="21">
        <f t="shared" si="769"/>
        <v>10527</v>
      </c>
      <c r="BH151" s="21">
        <f t="shared" si="770"/>
        <v>0</v>
      </c>
      <c r="BI151" s="21">
        <f t="shared" si="1202"/>
        <v>0</v>
      </c>
      <c r="BJ151" s="21">
        <f t="shared" si="1202"/>
        <v>0</v>
      </c>
      <c r="BK151" s="21">
        <f t="shared" si="1202"/>
        <v>0</v>
      </c>
      <c r="BL151" s="21">
        <f t="shared" si="1202"/>
        <v>0</v>
      </c>
      <c r="BM151" s="21">
        <f t="shared" si="1155"/>
        <v>210527</v>
      </c>
      <c r="BN151" s="21">
        <f t="shared" si="1156"/>
        <v>200000</v>
      </c>
      <c r="BO151" s="21">
        <f t="shared" si="1157"/>
        <v>10527</v>
      </c>
      <c r="BP151" s="21">
        <f t="shared" si="1158"/>
        <v>0</v>
      </c>
      <c r="BQ151" s="201">
        <f t="shared" si="1088"/>
        <v>0</v>
      </c>
      <c r="BR151" s="21">
        <f t="shared" si="1202"/>
        <v>0</v>
      </c>
      <c r="BS151" s="21">
        <f t="shared" si="1202"/>
        <v>0</v>
      </c>
      <c r="BT151" s="21">
        <f t="shared" si="1202"/>
        <v>0</v>
      </c>
      <c r="BU151" s="21">
        <f t="shared" si="1202"/>
        <v>0</v>
      </c>
      <c r="BV151" s="21">
        <f t="shared" si="1202"/>
        <v>0</v>
      </c>
      <c r="BW151" s="21">
        <f t="shared" ref="BV151:BY152" si="1203">BW152</f>
        <v>0</v>
      </c>
      <c r="BX151" s="21">
        <f t="shared" si="1203"/>
        <v>0</v>
      </c>
      <c r="BY151" s="21">
        <f t="shared" si="1203"/>
        <v>0</v>
      </c>
      <c r="BZ151" s="21">
        <f t="shared" si="789"/>
        <v>0</v>
      </c>
      <c r="CA151" s="62">
        <f t="shared" si="773"/>
        <v>0</v>
      </c>
      <c r="CB151" s="62">
        <f t="shared" si="774"/>
        <v>0</v>
      </c>
      <c r="CC151" s="62">
        <f t="shared" si="775"/>
        <v>0</v>
      </c>
      <c r="CD151" s="21">
        <f t="shared" ref="CD151:CG152" si="1204">CD152</f>
        <v>0</v>
      </c>
      <c r="CE151" s="21">
        <f t="shared" si="1204"/>
        <v>0</v>
      </c>
      <c r="CF151" s="21">
        <f t="shared" si="1204"/>
        <v>0</v>
      </c>
      <c r="CG151" s="21">
        <f t="shared" si="1204"/>
        <v>0</v>
      </c>
      <c r="CH151" s="21">
        <f t="shared" si="1161"/>
        <v>0</v>
      </c>
      <c r="CI151" s="62">
        <f t="shared" si="1162"/>
        <v>0</v>
      </c>
      <c r="CJ151" s="62">
        <f t="shared" si="1163"/>
        <v>0</v>
      </c>
      <c r="CK151" s="62">
        <f t="shared" si="1164"/>
        <v>0</v>
      </c>
      <c r="CL151" s="193">
        <f t="shared" si="823"/>
        <v>0</v>
      </c>
      <c r="CM151" s="62"/>
      <c r="CN151" s="62"/>
      <c r="CO151" s="62"/>
      <c r="CP151" s="62"/>
      <c r="CQ151" s="94">
        <f t="shared" si="710"/>
        <v>0</v>
      </c>
      <c r="CR151" s="94"/>
      <c r="CS151" s="58">
        <f>CS152</f>
        <v>315789.46999999997</v>
      </c>
      <c r="CT151" s="58">
        <f t="shared" ref="CT151:DI152" si="1205">CT152</f>
        <v>300000</v>
      </c>
      <c r="CU151" s="58">
        <f t="shared" si="1205"/>
        <v>15789.47</v>
      </c>
      <c r="CV151" s="58">
        <f t="shared" si="1205"/>
        <v>0</v>
      </c>
      <c r="CW151" s="58">
        <f t="shared" si="1205"/>
        <v>0</v>
      </c>
      <c r="CX151" s="62">
        <f t="shared" ref="CX151:CX152" si="1206">CX152</f>
        <v>0</v>
      </c>
      <c r="CY151" s="62">
        <f t="shared" ref="CY151:CY152" si="1207">CY152</f>
        <v>0</v>
      </c>
      <c r="CZ151" s="58">
        <f t="shared" ref="CZ151:CZ152" si="1208">CZ152</f>
        <v>0</v>
      </c>
      <c r="DA151" s="58">
        <f t="shared" si="1205"/>
        <v>315789.46999999997</v>
      </c>
      <c r="DB151" s="62">
        <f t="shared" si="1205"/>
        <v>300000</v>
      </c>
      <c r="DC151" s="62">
        <f t="shared" si="1205"/>
        <v>15789.47</v>
      </c>
      <c r="DD151" s="62">
        <f t="shared" si="1205"/>
        <v>0</v>
      </c>
      <c r="DE151" s="58">
        <f t="shared" si="1205"/>
        <v>0</v>
      </c>
      <c r="DF151" s="62">
        <f t="shared" si="1205"/>
        <v>0</v>
      </c>
      <c r="DG151" s="62">
        <f t="shared" si="1205"/>
        <v>0</v>
      </c>
      <c r="DH151" s="58">
        <f t="shared" si="1205"/>
        <v>0</v>
      </c>
      <c r="DI151" s="58">
        <f t="shared" si="1205"/>
        <v>315789.46999999997</v>
      </c>
      <c r="DJ151" s="62">
        <f t="shared" ref="DE151:DT152" si="1209">DJ152</f>
        <v>300000</v>
      </c>
      <c r="DK151" s="62">
        <f t="shared" si="1209"/>
        <v>15789.47</v>
      </c>
      <c r="DL151" s="62">
        <f t="shared" si="1209"/>
        <v>0</v>
      </c>
      <c r="DM151" s="58">
        <f t="shared" si="1209"/>
        <v>0</v>
      </c>
      <c r="DN151" s="62">
        <f t="shared" si="1209"/>
        <v>0</v>
      </c>
      <c r="DO151" s="62">
        <f t="shared" si="1209"/>
        <v>0</v>
      </c>
      <c r="DP151" s="58">
        <f t="shared" si="1209"/>
        <v>0</v>
      </c>
      <c r="DQ151" s="58">
        <f t="shared" si="1209"/>
        <v>315789.46999999997</v>
      </c>
      <c r="DR151" s="62">
        <f t="shared" si="1209"/>
        <v>300000</v>
      </c>
      <c r="DS151" s="62">
        <f t="shared" si="1209"/>
        <v>15789.47</v>
      </c>
      <c r="DT151" s="62">
        <f t="shared" si="1209"/>
        <v>0</v>
      </c>
    </row>
    <row r="152" spans="1:124" ht="32.25" customHeight="1" x14ac:dyDescent="0.25">
      <c r="A152" s="87" t="s">
        <v>20</v>
      </c>
      <c r="B152" s="156"/>
      <c r="C152" s="156"/>
      <c r="D152" s="25"/>
      <c r="E152" s="4">
        <v>851</v>
      </c>
      <c r="F152" s="4" t="s">
        <v>30</v>
      </c>
      <c r="G152" s="4" t="s">
        <v>44</v>
      </c>
      <c r="H152" s="176" t="s">
        <v>433</v>
      </c>
      <c r="I152" s="3" t="s">
        <v>21</v>
      </c>
      <c r="J152" s="21">
        <f t="shared" si="1201"/>
        <v>0</v>
      </c>
      <c r="K152" s="21">
        <f t="shared" si="1201"/>
        <v>0</v>
      </c>
      <c r="L152" s="21">
        <f t="shared" si="1201"/>
        <v>0</v>
      </c>
      <c r="M152" s="21">
        <f t="shared" si="1201"/>
        <v>0</v>
      </c>
      <c r="N152" s="21">
        <f t="shared" si="1201"/>
        <v>0</v>
      </c>
      <c r="O152" s="21">
        <f t="shared" si="1201"/>
        <v>0</v>
      </c>
      <c r="P152" s="21">
        <f t="shared" si="1201"/>
        <v>0</v>
      </c>
      <c r="Q152" s="21">
        <f t="shared" si="1201"/>
        <v>0</v>
      </c>
      <c r="R152" s="21">
        <f t="shared" si="1201"/>
        <v>0</v>
      </c>
      <c r="S152" s="21">
        <f t="shared" si="1201"/>
        <v>0</v>
      </c>
      <c r="T152" s="21">
        <f t="shared" si="1201"/>
        <v>0</v>
      </c>
      <c r="U152" s="21">
        <f t="shared" si="1201"/>
        <v>0</v>
      </c>
      <c r="V152" s="21">
        <f t="shared" si="1178"/>
        <v>0</v>
      </c>
      <c r="W152" s="21">
        <f t="shared" si="1179"/>
        <v>0</v>
      </c>
      <c r="X152" s="21">
        <f t="shared" si="1180"/>
        <v>0</v>
      </c>
      <c r="Y152" s="21">
        <f t="shared" si="1201"/>
        <v>0</v>
      </c>
      <c r="Z152" s="276" t="e">
        <f t="shared" si="1189"/>
        <v>#DIV/0!</v>
      </c>
      <c r="AA152" s="21">
        <f t="shared" si="1202"/>
        <v>0</v>
      </c>
      <c r="AB152" s="21">
        <f t="shared" si="1202"/>
        <v>0</v>
      </c>
      <c r="AC152" s="21">
        <f t="shared" si="1202"/>
        <v>0</v>
      </c>
      <c r="AD152" s="21">
        <f t="shared" si="1202"/>
        <v>0</v>
      </c>
      <c r="AE152" s="21">
        <f t="shared" si="1202"/>
        <v>0</v>
      </c>
      <c r="AF152" s="21">
        <f t="shared" si="1202"/>
        <v>0</v>
      </c>
      <c r="AG152" s="21">
        <f t="shared" si="1202"/>
        <v>0</v>
      </c>
      <c r="AH152" s="21">
        <f t="shared" si="1202"/>
        <v>0</v>
      </c>
      <c r="AI152" s="21">
        <f t="shared" si="1202"/>
        <v>0</v>
      </c>
      <c r="AJ152" s="21">
        <f t="shared" si="784"/>
        <v>0</v>
      </c>
      <c r="AK152" s="21">
        <f t="shared" si="785"/>
        <v>0</v>
      </c>
      <c r="AL152" s="21">
        <f t="shared" si="786"/>
        <v>0</v>
      </c>
      <c r="AM152" s="21">
        <f t="shared" si="787"/>
        <v>0</v>
      </c>
      <c r="AN152" s="215">
        <f t="shared" si="1202"/>
        <v>0</v>
      </c>
      <c r="AO152" s="21">
        <f t="shared" si="1202"/>
        <v>0</v>
      </c>
      <c r="AP152" s="21">
        <f t="shared" si="1202"/>
        <v>0</v>
      </c>
      <c r="AQ152" s="21">
        <f t="shared" si="1202"/>
        <v>0</v>
      </c>
      <c r="AR152" s="21">
        <f t="shared" si="1149"/>
        <v>0</v>
      </c>
      <c r="AS152" s="21">
        <f t="shared" si="1150"/>
        <v>0</v>
      </c>
      <c r="AT152" s="21">
        <f t="shared" si="1151"/>
        <v>0</v>
      </c>
      <c r="AU152" s="21">
        <f t="shared" si="1152"/>
        <v>0</v>
      </c>
      <c r="AV152" s="195">
        <f t="shared" si="1089"/>
        <v>0</v>
      </c>
      <c r="AW152" s="21">
        <f t="shared" si="1202"/>
        <v>210527</v>
      </c>
      <c r="AX152" s="21">
        <f t="shared" si="1202"/>
        <v>200000</v>
      </c>
      <c r="AY152" s="21">
        <f t="shared" si="1202"/>
        <v>10527</v>
      </c>
      <c r="AZ152" s="21">
        <f t="shared" si="1202"/>
        <v>0</v>
      </c>
      <c r="BA152" s="21">
        <f t="shared" si="1202"/>
        <v>0</v>
      </c>
      <c r="BB152" s="21">
        <f t="shared" si="1202"/>
        <v>0</v>
      </c>
      <c r="BC152" s="21">
        <f t="shared" si="1202"/>
        <v>0</v>
      </c>
      <c r="BD152" s="21">
        <f t="shared" si="1202"/>
        <v>0</v>
      </c>
      <c r="BE152" s="21">
        <f t="shared" si="788"/>
        <v>210527</v>
      </c>
      <c r="BF152" s="21">
        <f t="shared" si="768"/>
        <v>200000</v>
      </c>
      <c r="BG152" s="21">
        <f t="shared" si="769"/>
        <v>10527</v>
      </c>
      <c r="BH152" s="21">
        <f t="shared" si="770"/>
        <v>0</v>
      </c>
      <c r="BI152" s="21">
        <f t="shared" si="1202"/>
        <v>0</v>
      </c>
      <c r="BJ152" s="21">
        <f t="shared" si="1202"/>
        <v>0</v>
      </c>
      <c r="BK152" s="21">
        <f t="shared" si="1202"/>
        <v>0</v>
      </c>
      <c r="BL152" s="21">
        <f t="shared" si="1202"/>
        <v>0</v>
      </c>
      <c r="BM152" s="21">
        <f t="shared" si="1155"/>
        <v>210527</v>
      </c>
      <c r="BN152" s="21">
        <f t="shared" si="1156"/>
        <v>200000</v>
      </c>
      <c r="BO152" s="21">
        <f t="shared" si="1157"/>
        <v>10527</v>
      </c>
      <c r="BP152" s="21">
        <f t="shared" si="1158"/>
        <v>0</v>
      </c>
      <c r="BQ152" s="201">
        <f t="shared" si="1088"/>
        <v>0</v>
      </c>
      <c r="BR152" s="21">
        <f t="shared" si="1202"/>
        <v>0</v>
      </c>
      <c r="BS152" s="21">
        <f t="shared" si="1202"/>
        <v>0</v>
      </c>
      <c r="BT152" s="21">
        <f t="shared" si="1202"/>
        <v>0</v>
      </c>
      <c r="BU152" s="21">
        <f t="shared" si="1202"/>
        <v>0</v>
      </c>
      <c r="BV152" s="21">
        <f t="shared" si="1203"/>
        <v>0</v>
      </c>
      <c r="BW152" s="21">
        <f t="shared" si="1203"/>
        <v>0</v>
      </c>
      <c r="BX152" s="21">
        <f t="shared" si="1203"/>
        <v>0</v>
      </c>
      <c r="BY152" s="21">
        <f t="shared" si="1203"/>
        <v>0</v>
      </c>
      <c r="BZ152" s="21">
        <f t="shared" si="789"/>
        <v>0</v>
      </c>
      <c r="CA152" s="62">
        <f t="shared" si="773"/>
        <v>0</v>
      </c>
      <c r="CB152" s="62">
        <f t="shared" si="774"/>
        <v>0</v>
      </c>
      <c r="CC152" s="62">
        <f t="shared" si="775"/>
        <v>0</v>
      </c>
      <c r="CD152" s="21">
        <f t="shared" si="1204"/>
        <v>0</v>
      </c>
      <c r="CE152" s="21">
        <f t="shared" si="1204"/>
        <v>0</v>
      </c>
      <c r="CF152" s="21">
        <f t="shared" si="1204"/>
        <v>0</v>
      </c>
      <c r="CG152" s="21">
        <f t="shared" si="1204"/>
        <v>0</v>
      </c>
      <c r="CH152" s="21">
        <f t="shared" si="1161"/>
        <v>0</v>
      </c>
      <c r="CI152" s="62">
        <f t="shared" si="1162"/>
        <v>0</v>
      </c>
      <c r="CJ152" s="62">
        <f t="shared" si="1163"/>
        <v>0</v>
      </c>
      <c r="CK152" s="62">
        <f t="shared" si="1164"/>
        <v>0</v>
      </c>
      <c r="CL152" s="193">
        <f t="shared" si="823"/>
        <v>0</v>
      </c>
      <c r="CM152" s="62"/>
      <c r="CN152" s="62"/>
      <c r="CO152" s="62"/>
      <c r="CP152" s="62"/>
      <c r="CQ152" s="94">
        <f t="shared" si="710"/>
        <v>0</v>
      </c>
      <c r="CR152" s="94"/>
      <c r="CS152" s="58">
        <f>CS153</f>
        <v>315789.46999999997</v>
      </c>
      <c r="CT152" s="58">
        <f t="shared" si="1205"/>
        <v>300000</v>
      </c>
      <c r="CU152" s="58">
        <f t="shared" si="1205"/>
        <v>15789.47</v>
      </c>
      <c r="CV152" s="58">
        <f t="shared" si="1205"/>
        <v>0</v>
      </c>
      <c r="CW152" s="58">
        <f t="shared" si="1205"/>
        <v>0</v>
      </c>
      <c r="CX152" s="62">
        <f t="shared" si="1206"/>
        <v>0</v>
      </c>
      <c r="CY152" s="62">
        <f t="shared" si="1207"/>
        <v>0</v>
      </c>
      <c r="CZ152" s="58">
        <f t="shared" si="1208"/>
        <v>0</v>
      </c>
      <c r="DA152" s="58">
        <f t="shared" si="1205"/>
        <v>315789.46999999997</v>
      </c>
      <c r="DB152" s="62">
        <f t="shared" si="1205"/>
        <v>300000</v>
      </c>
      <c r="DC152" s="62">
        <f t="shared" si="1205"/>
        <v>15789.47</v>
      </c>
      <c r="DD152" s="62">
        <f t="shared" si="1205"/>
        <v>0</v>
      </c>
      <c r="DE152" s="58">
        <f t="shared" si="1209"/>
        <v>0</v>
      </c>
      <c r="DF152" s="62">
        <f t="shared" si="1205"/>
        <v>0</v>
      </c>
      <c r="DG152" s="62">
        <f t="shared" si="1205"/>
        <v>0</v>
      </c>
      <c r="DH152" s="58">
        <f t="shared" si="1205"/>
        <v>0</v>
      </c>
      <c r="DI152" s="58">
        <f t="shared" si="1209"/>
        <v>315789.46999999997</v>
      </c>
      <c r="DJ152" s="62">
        <f t="shared" si="1209"/>
        <v>300000</v>
      </c>
      <c r="DK152" s="62">
        <f t="shared" si="1209"/>
        <v>15789.47</v>
      </c>
      <c r="DL152" s="62">
        <f t="shared" si="1209"/>
        <v>0</v>
      </c>
      <c r="DM152" s="58">
        <f t="shared" si="1209"/>
        <v>0</v>
      </c>
      <c r="DN152" s="62">
        <f t="shared" si="1209"/>
        <v>0</v>
      </c>
      <c r="DO152" s="62">
        <f t="shared" si="1209"/>
        <v>0</v>
      </c>
      <c r="DP152" s="58">
        <f t="shared" si="1209"/>
        <v>0</v>
      </c>
      <c r="DQ152" s="58">
        <f t="shared" si="1209"/>
        <v>315789.46999999997</v>
      </c>
      <c r="DR152" s="62">
        <f t="shared" si="1209"/>
        <v>300000</v>
      </c>
      <c r="DS152" s="62">
        <f t="shared" si="1209"/>
        <v>15789.47</v>
      </c>
      <c r="DT152" s="62">
        <f t="shared" si="1209"/>
        <v>0</v>
      </c>
    </row>
    <row r="153" spans="1:124" ht="32.25" customHeight="1" x14ac:dyDescent="0.25">
      <c r="A153" s="87" t="s">
        <v>9</v>
      </c>
      <c r="B153" s="156"/>
      <c r="C153" s="156"/>
      <c r="D153" s="25"/>
      <c r="E153" s="4">
        <v>851</v>
      </c>
      <c r="F153" s="4" t="s">
        <v>30</v>
      </c>
      <c r="G153" s="4" t="s">
        <v>44</v>
      </c>
      <c r="H153" s="176" t="s">
        <v>433</v>
      </c>
      <c r="I153" s="3" t="s">
        <v>22</v>
      </c>
      <c r="J153" s="21"/>
      <c r="K153" s="21"/>
      <c r="L153" s="21"/>
      <c r="M153" s="21"/>
      <c r="N153" s="21"/>
      <c r="O153" s="21"/>
      <c r="P153" s="21"/>
      <c r="Q153" s="21"/>
      <c r="R153" s="21"/>
      <c r="S153" s="21"/>
      <c r="T153" s="21"/>
      <c r="U153" s="21"/>
      <c r="V153" s="21">
        <f t="shared" si="1178"/>
        <v>0</v>
      </c>
      <c r="W153" s="21">
        <f t="shared" si="1179"/>
        <v>0</v>
      </c>
      <c r="X153" s="21">
        <f t="shared" si="1180"/>
        <v>0</v>
      </c>
      <c r="Y153" s="21"/>
      <c r="Z153" s="276" t="e">
        <f t="shared" si="1189"/>
        <v>#DIV/0!</v>
      </c>
      <c r="AA153" s="21"/>
      <c r="AB153" s="21"/>
      <c r="AC153" s="21"/>
      <c r="AD153" s="21"/>
      <c r="AE153" s="21"/>
      <c r="AF153" s="21"/>
      <c r="AG153" s="21"/>
      <c r="AH153" s="21"/>
      <c r="AI153" s="21"/>
      <c r="AJ153" s="21">
        <f t="shared" si="784"/>
        <v>0</v>
      </c>
      <c r="AK153" s="21">
        <f t="shared" si="785"/>
        <v>0</v>
      </c>
      <c r="AL153" s="21">
        <f t="shared" si="786"/>
        <v>0</v>
      </c>
      <c r="AM153" s="21">
        <f t="shared" si="787"/>
        <v>0</v>
      </c>
      <c r="AN153" s="215"/>
      <c r="AO153" s="21"/>
      <c r="AP153" s="21"/>
      <c r="AQ153" s="21"/>
      <c r="AR153" s="21">
        <f t="shared" si="1149"/>
        <v>0</v>
      </c>
      <c r="AS153" s="21">
        <f t="shared" si="1150"/>
        <v>0</v>
      </c>
      <c r="AT153" s="21">
        <f t="shared" si="1151"/>
        <v>0</v>
      </c>
      <c r="AU153" s="21">
        <f t="shared" si="1152"/>
        <v>0</v>
      </c>
      <c r="AV153" s="195">
        <f t="shared" si="1089"/>
        <v>0</v>
      </c>
      <c r="AW153" s="21">
        <v>210527</v>
      </c>
      <c r="AX153" s="21">
        <v>200000</v>
      </c>
      <c r="AY153" s="21">
        <v>10527</v>
      </c>
      <c r="AZ153" s="21"/>
      <c r="BA153" s="21"/>
      <c r="BB153" s="21"/>
      <c r="BC153" s="21"/>
      <c r="BD153" s="21"/>
      <c r="BE153" s="21">
        <f t="shared" si="788"/>
        <v>210527</v>
      </c>
      <c r="BF153" s="21">
        <f t="shared" si="768"/>
        <v>200000</v>
      </c>
      <c r="BG153" s="21">
        <f t="shared" si="769"/>
        <v>10527</v>
      </c>
      <c r="BH153" s="21">
        <f t="shared" si="770"/>
        <v>0</v>
      </c>
      <c r="BI153" s="21"/>
      <c r="BJ153" s="21"/>
      <c r="BK153" s="21"/>
      <c r="BL153" s="21"/>
      <c r="BM153" s="21">
        <f t="shared" si="1155"/>
        <v>210527</v>
      </c>
      <c r="BN153" s="21">
        <f t="shared" si="1156"/>
        <v>200000</v>
      </c>
      <c r="BO153" s="21">
        <f t="shared" si="1157"/>
        <v>10527</v>
      </c>
      <c r="BP153" s="21">
        <f t="shared" si="1158"/>
        <v>0</v>
      </c>
      <c r="BQ153" s="201">
        <f t="shared" si="1088"/>
        <v>0</v>
      </c>
      <c r="BR153" s="21"/>
      <c r="BS153" s="21"/>
      <c r="BT153" s="21"/>
      <c r="BU153" s="21"/>
      <c r="BV153" s="21"/>
      <c r="BW153" s="21"/>
      <c r="BX153" s="21"/>
      <c r="BY153" s="21"/>
      <c r="BZ153" s="21">
        <f t="shared" si="789"/>
        <v>0</v>
      </c>
      <c r="CA153" s="62">
        <f t="shared" si="773"/>
        <v>0</v>
      </c>
      <c r="CB153" s="62">
        <f t="shared" si="774"/>
        <v>0</v>
      </c>
      <c r="CC153" s="62">
        <f t="shared" si="775"/>
        <v>0</v>
      </c>
      <c r="CD153" s="21"/>
      <c r="CE153" s="21"/>
      <c r="CF153" s="21"/>
      <c r="CG153" s="21"/>
      <c r="CH153" s="21">
        <f t="shared" si="1161"/>
        <v>0</v>
      </c>
      <c r="CI153" s="62">
        <f t="shared" si="1162"/>
        <v>0</v>
      </c>
      <c r="CJ153" s="62">
        <f t="shared" si="1163"/>
        <v>0</v>
      </c>
      <c r="CK153" s="62">
        <f t="shared" si="1164"/>
        <v>0</v>
      </c>
      <c r="CL153" s="193">
        <f t="shared" ref="CL153:CL213" si="1210">BZ153-CA153-CB153-CC153</f>
        <v>0</v>
      </c>
      <c r="CM153" s="62"/>
      <c r="CN153" s="62"/>
      <c r="CO153" s="62"/>
      <c r="CP153" s="62"/>
      <c r="CQ153" s="94">
        <f t="shared" si="710"/>
        <v>0</v>
      </c>
      <c r="CR153" s="94"/>
      <c r="CS153" s="58">
        <v>315789.46999999997</v>
      </c>
      <c r="CT153" s="58">
        <v>300000</v>
      </c>
      <c r="CU153" s="58">
        <v>15789.47</v>
      </c>
      <c r="CV153" s="58"/>
      <c r="CW153" s="58"/>
      <c r="CX153" s="62"/>
      <c r="CY153" s="62"/>
      <c r="CZ153" s="58"/>
      <c r="DA153" s="58">
        <f t="shared" si="807"/>
        <v>315789.46999999997</v>
      </c>
      <c r="DB153" s="62">
        <f t="shared" ref="DB153" si="1211">CT153+CX153</f>
        <v>300000</v>
      </c>
      <c r="DC153" s="62">
        <f t="shared" ref="DC153" si="1212">CU153+CY153</f>
        <v>15789.47</v>
      </c>
      <c r="DD153" s="62">
        <f t="shared" ref="DD153" si="1213">CV153+CZ153</f>
        <v>0</v>
      </c>
      <c r="DE153" s="58"/>
      <c r="DF153" s="62"/>
      <c r="DG153" s="62"/>
      <c r="DH153" s="58"/>
      <c r="DI153" s="58">
        <f t="shared" ref="DI153" si="1214">DA153+DE153</f>
        <v>315789.46999999997</v>
      </c>
      <c r="DJ153" s="62">
        <f t="shared" ref="DJ153" si="1215">DB153+DF153</f>
        <v>300000</v>
      </c>
      <c r="DK153" s="62">
        <f t="shared" ref="DK153" si="1216">DC153+DG153</f>
        <v>15789.47</v>
      </c>
      <c r="DL153" s="62">
        <f t="shared" ref="DL153" si="1217">DD153+DH153</f>
        <v>0</v>
      </c>
      <c r="DM153" s="58"/>
      <c r="DN153" s="62"/>
      <c r="DO153" s="62"/>
      <c r="DP153" s="58"/>
      <c r="DQ153" s="58">
        <f t="shared" ref="DQ153" si="1218">DI153+DM153</f>
        <v>315789.46999999997</v>
      </c>
      <c r="DR153" s="62">
        <f t="shared" ref="DR153" si="1219">DJ153+DN153</f>
        <v>300000</v>
      </c>
      <c r="DS153" s="62">
        <f t="shared" ref="DS153" si="1220">DK153+DO153</f>
        <v>15789.47</v>
      </c>
      <c r="DT153" s="62">
        <f t="shared" ref="DT153" si="1221">DL153+DP153</f>
        <v>0</v>
      </c>
    </row>
    <row r="154" spans="1:124" s="23" customFormat="1" ht="32.25" customHeight="1" x14ac:dyDescent="0.25">
      <c r="A154" s="111" t="s">
        <v>283</v>
      </c>
      <c r="B154" s="156"/>
      <c r="C154" s="156"/>
      <c r="D154" s="25"/>
      <c r="E154" s="24">
        <v>851</v>
      </c>
      <c r="F154" s="24" t="s">
        <v>30</v>
      </c>
      <c r="G154" s="24" t="s">
        <v>46</v>
      </c>
      <c r="H154" s="176" t="s">
        <v>48</v>
      </c>
      <c r="I154" s="19"/>
      <c r="J154" s="22">
        <f t="shared" ref="J154:Y156" si="1222">J155</f>
        <v>0</v>
      </c>
      <c r="K154" s="22">
        <f t="shared" si="1222"/>
        <v>0</v>
      </c>
      <c r="L154" s="22">
        <f t="shared" si="1222"/>
        <v>0</v>
      </c>
      <c r="M154" s="22">
        <f t="shared" si="1222"/>
        <v>0</v>
      </c>
      <c r="N154" s="22">
        <f t="shared" si="1222"/>
        <v>3327010.5300000003</v>
      </c>
      <c r="O154" s="22">
        <f t="shared" si="1222"/>
        <v>3160660</v>
      </c>
      <c r="P154" s="22">
        <f t="shared" si="1222"/>
        <v>166350.53</v>
      </c>
      <c r="Q154" s="22">
        <f t="shared" si="1222"/>
        <v>0</v>
      </c>
      <c r="R154" s="22">
        <f t="shared" si="1222"/>
        <v>1004904.22</v>
      </c>
      <c r="S154" s="22">
        <f t="shared" si="1222"/>
        <v>954659</v>
      </c>
      <c r="T154" s="22">
        <f t="shared" si="1222"/>
        <v>50245.22</v>
      </c>
      <c r="U154" s="22">
        <f t="shared" si="1222"/>
        <v>0</v>
      </c>
      <c r="V154" s="21">
        <f t="shared" si="1178"/>
        <v>-277399</v>
      </c>
      <c r="W154" s="21">
        <f t="shared" si="1179"/>
        <v>-263529</v>
      </c>
      <c r="X154" s="21">
        <f t="shared" si="1180"/>
        <v>-13870</v>
      </c>
      <c r="Y154" s="22">
        <f t="shared" si="1222"/>
        <v>0</v>
      </c>
      <c r="Z154" s="278">
        <f t="shared" si="1189"/>
        <v>0</v>
      </c>
      <c r="AA154" s="22">
        <f>AA155</f>
        <v>0</v>
      </c>
      <c r="AB154" s="22">
        <f>AB155</f>
        <v>277399</v>
      </c>
      <c r="AC154" s="22">
        <f t="shared" ref="AC154:CN154" si="1223">AC155</f>
        <v>263529</v>
      </c>
      <c r="AD154" s="22">
        <f t="shared" si="1223"/>
        <v>13870</v>
      </c>
      <c r="AE154" s="22">
        <f t="shared" si="1223"/>
        <v>0</v>
      </c>
      <c r="AF154" s="22">
        <f t="shared" si="1223"/>
        <v>0</v>
      </c>
      <c r="AG154" s="22">
        <f t="shared" si="1223"/>
        <v>0</v>
      </c>
      <c r="AH154" s="22">
        <f t="shared" si="1223"/>
        <v>0</v>
      </c>
      <c r="AI154" s="22">
        <f t="shared" si="1223"/>
        <v>0</v>
      </c>
      <c r="AJ154" s="22">
        <f t="shared" si="1223"/>
        <v>277399</v>
      </c>
      <c r="AK154" s="22">
        <f t="shared" si="1223"/>
        <v>263529</v>
      </c>
      <c r="AL154" s="22">
        <f t="shared" si="1223"/>
        <v>13870</v>
      </c>
      <c r="AM154" s="22">
        <f t="shared" si="1223"/>
        <v>0</v>
      </c>
      <c r="AN154" s="22">
        <f t="shared" si="1223"/>
        <v>0</v>
      </c>
      <c r="AO154" s="22">
        <f t="shared" si="1223"/>
        <v>0</v>
      </c>
      <c r="AP154" s="22">
        <f t="shared" si="1223"/>
        <v>0</v>
      </c>
      <c r="AQ154" s="22">
        <f t="shared" si="1223"/>
        <v>0</v>
      </c>
      <c r="AR154" s="22">
        <f t="shared" si="1223"/>
        <v>277399</v>
      </c>
      <c r="AS154" s="22">
        <f t="shared" si="1223"/>
        <v>263529</v>
      </c>
      <c r="AT154" s="22">
        <f t="shared" si="1223"/>
        <v>13870</v>
      </c>
      <c r="AU154" s="22">
        <f t="shared" si="1223"/>
        <v>0</v>
      </c>
      <c r="AV154" s="22">
        <f t="shared" si="1223"/>
        <v>0</v>
      </c>
      <c r="AW154" s="22">
        <f t="shared" si="1223"/>
        <v>0</v>
      </c>
      <c r="AX154" s="22">
        <f t="shared" si="1223"/>
        <v>0</v>
      </c>
      <c r="AY154" s="22">
        <f t="shared" si="1223"/>
        <v>0</v>
      </c>
      <c r="AZ154" s="22">
        <f t="shared" si="1223"/>
        <v>0</v>
      </c>
      <c r="BA154" s="22">
        <f t="shared" si="1223"/>
        <v>0</v>
      </c>
      <c r="BB154" s="22">
        <f t="shared" si="1223"/>
        <v>0</v>
      </c>
      <c r="BC154" s="22">
        <f t="shared" si="1223"/>
        <v>0</v>
      </c>
      <c r="BD154" s="22">
        <f t="shared" si="1223"/>
        <v>0</v>
      </c>
      <c r="BE154" s="22">
        <f t="shared" si="1223"/>
        <v>0</v>
      </c>
      <c r="BF154" s="22">
        <f t="shared" si="1223"/>
        <v>0</v>
      </c>
      <c r="BG154" s="22">
        <f t="shared" si="1223"/>
        <v>0</v>
      </c>
      <c r="BH154" s="22">
        <f t="shared" si="1223"/>
        <v>0</v>
      </c>
      <c r="BI154" s="22">
        <f t="shared" si="1223"/>
        <v>0</v>
      </c>
      <c r="BJ154" s="22">
        <f t="shared" si="1223"/>
        <v>0</v>
      </c>
      <c r="BK154" s="22">
        <f t="shared" si="1223"/>
        <v>0</v>
      </c>
      <c r="BL154" s="22">
        <f t="shared" si="1223"/>
        <v>0</v>
      </c>
      <c r="BM154" s="22">
        <f t="shared" si="1223"/>
        <v>0</v>
      </c>
      <c r="BN154" s="22">
        <f t="shared" si="1223"/>
        <v>0</v>
      </c>
      <c r="BO154" s="22">
        <f t="shared" si="1223"/>
        <v>0</v>
      </c>
      <c r="BP154" s="22">
        <f t="shared" si="1223"/>
        <v>0</v>
      </c>
      <c r="BQ154" s="22">
        <f t="shared" si="1223"/>
        <v>0</v>
      </c>
      <c r="BR154" s="22">
        <f t="shared" si="1223"/>
        <v>5788275.7999999998</v>
      </c>
      <c r="BS154" s="22">
        <f t="shared" si="1223"/>
        <v>5498862</v>
      </c>
      <c r="BT154" s="22">
        <f t="shared" si="1223"/>
        <v>289413.8</v>
      </c>
      <c r="BU154" s="22">
        <f t="shared" si="1223"/>
        <v>0</v>
      </c>
      <c r="BV154" s="22">
        <f t="shared" si="1223"/>
        <v>0</v>
      </c>
      <c r="BW154" s="22">
        <f t="shared" si="1223"/>
        <v>0</v>
      </c>
      <c r="BX154" s="22">
        <f t="shared" si="1223"/>
        <v>0</v>
      </c>
      <c r="BY154" s="22">
        <f t="shared" si="1223"/>
        <v>0</v>
      </c>
      <c r="BZ154" s="22">
        <f t="shared" si="1223"/>
        <v>5788275.7999999998</v>
      </c>
      <c r="CA154" s="22">
        <f t="shared" si="1223"/>
        <v>5498862</v>
      </c>
      <c r="CB154" s="22">
        <f t="shared" si="1223"/>
        <v>289413.8</v>
      </c>
      <c r="CC154" s="22">
        <f t="shared" si="1223"/>
        <v>0</v>
      </c>
      <c r="CD154" s="22">
        <f t="shared" si="1223"/>
        <v>0</v>
      </c>
      <c r="CE154" s="22">
        <f t="shared" si="1223"/>
        <v>0</v>
      </c>
      <c r="CF154" s="22">
        <f t="shared" si="1223"/>
        <v>0</v>
      </c>
      <c r="CG154" s="22">
        <f t="shared" si="1223"/>
        <v>0</v>
      </c>
      <c r="CH154" s="22">
        <f t="shared" si="1223"/>
        <v>5788275.7999999998</v>
      </c>
      <c r="CI154" s="22">
        <f t="shared" si="1223"/>
        <v>5498862</v>
      </c>
      <c r="CJ154" s="22">
        <f t="shared" si="1223"/>
        <v>289413.8</v>
      </c>
      <c r="CK154" s="22">
        <f t="shared" si="1223"/>
        <v>0</v>
      </c>
      <c r="CL154" s="22">
        <f t="shared" si="1223"/>
        <v>-1.7462298274040222E-10</v>
      </c>
      <c r="CM154" s="22">
        <f t="shared" si="1223"/>
        <v>0</v>
      </c>
      <c r="CN154" s="22">
        <f t="shared" si="1223"/>
        <v>0</v>
      </c>
      <c r="CO154" s="22">
        <f t="shared" ref="CO154:DP154" si="1224">CO155</f>
        <v>0</v>
      </c>
      <c r="CP154" s="22">
        <f t="shared" si="1224"/>
        <v>0</v>
      </c>
      <c r="CQ154" s="22">
        <f t="shared" si="1224"/>
        <v>-1.7462298274040222E-10</v>
      </c>
      <c r="CR154" s="22">
        <f t="shared" si="1224"/>
        <v>0</v>
      </c>
      <c r="CS154" s="22">
        <f t="shared" si="1224"/>
        <v>0</v>
      </c>
      <c r="CT154" s="22">
        <f t="shared" si="1224"/>
        <v>0</v>
      </c>
      <c r="CU154" s="22">
        <f t="shared" si="1224"/>
        <v>0</v>
      </c>
      <c r="CV154" s="22">
        <f t="shared" si="1224"/>
        <v>0</v>
      </c>
      <c r="CW154" s="22">
        <f t="shared" si="1224"/>
        <v>0</v>
      </c>
      <c r="CX154" s="22">
        <f t="shared" si="1224"/>
        <v>0</v>
      </c>
      <c r="CY154" s="22">
        <f t="shared" si="1224"/>
        <v>0</v>
      </c>
      <c r="CZ154" s="22">
        <f t="shared" si="1224"/>
        <v>0</v>
      </c>
      <c r="DA154" s="22">
        <f t="shared" si="1224"/>
        <v>0</v>
      </c>
      <c r="DB154" s="22">
        <f t="shared" si="1224"/>
        <v>0</v>
      </c>
      <c r="DC154" s="22">
        <f t="shared" si="1224"/>
        <v>0</v>
      </c>
      <c r="DD154" s="22">
        <f t="shared" si="1224"/>
        <v>0</v>
      </c>
      <c r="DE154" s="22">
        <f t="shared" si="1224"/>
        <v>0</v>
      </c>
      <c r="DF154" s="22">
        <f t="shared" si="1224"/>
        <v>0</v>
      </c>
      <c r="DG154" s="22">
        <f t="shared" si="1224"/>
        <v>0</v>
      </c>
      <c r="DH154" s="22">
        <f t="shared" si="1224"/>
        <v>0</v>
      </c>
      <c r="DI154" s="22">
        <f t="shared" si="1224"/>
        <v>0</v>
      </c>
      <c r="DJ154" s="22">
        <f t="shared" si="1224"/>
        <v>0</v>
      </c>
      <c r="DK154" s="22">
        <f t="shared" si="1224"/>
        <v>0</v>
      </c>
      <c r="DL154" s="22">
        <f t="shared" si="1224"/>
        <v>0</v>
      </c>
      <c r="DM154" s="22">
        <f t="shared" si="1224"/>
        <v>0</v>
      </c>
      <c r="DN154" s="22">
        <f t="shared" si="1224"/>
        <v>0</v>
      </c>
      <c r="DO154" s="22">
        <f t="shared" si="1224"/>
        <v>0</v>
      </c>
      <c r="DP154" s="22">
        <f t="shared" si="1224"/>
        <v>0</v>
      </c>
      <c r="DQ154" s="57" t="e">
        <f>#REF!+DQ155</f>
        <v>#REF!</v>
      </c>
      <c r="DR154" s="57" t="e">
        <f>#REF!+DR155</f>
        <v>#REF!</v>
      </c>
      <c r="DS154" s="57" t="e">
        <f>#REF!+DS155</f>
        <v>#REF!</v>
      </c>
      <c r="DT154" s="57" t="e">
        <f>#REF!+DT155</f>
        <v>#REF!</v>
      </c>
    </row>
    <row r="155" spans="1:124" ht="32.25" customHeight="1" x14ac:dyDescent="0.25">
      <c r="A155" s="87" t="s">
        <v>333</v>
      </c>
      <c r="B155" s="156"/>
      <c r="C155" s="156"/>
      <c r="D155" s="25"/>
      <c r="E155" s="4">
        <v>851</v>
      </c>
      <c r="F155" s="45" t="s">
        <v>30</v>
      </c>
      <c r="G155" s="3" t="s">
        <v>46</v>
      </c>
      <c r="H155" s="176" t="s">
        <v>434</v>
      </c>
      <c r="I155" s="3"/>
      <c r="J155" s="21">
        <f t="shared" si="1222"/>
        <v>0</v>
      </c>
      <c r="K155" s="21">
        <f t="shared" si="1222"/>
        <v>0</v>
      </c>
      <c r="L155" s="21">
        <f t="shared" si="1222"/>
        <v>0</v>
      </c>
      <c r="M155" s="21">
        <f t="shared" si="1222"/>
        <v>0</v>
      </c>
      <c r="N155" s="21">
        <f t="shared" si="1222"/>
        <v>3327010.5300000003</v>
      </c>
      <c r="O155" s="21">
        <f t="shared" si="1222"/>
        <v>3160660</v>
      </c>
      <c r="P155" s="21">
        <f t="shared" si="1222"/>
        <v>166350.53</v>
      </c>
      <c r="Q155" s="21">
        <f t="shared" si="1222"/>
        <v>0</v>
      </c>
      <c r="R155" s="21">
        <f t="shared" si="1222"/>
        <v>1004904.22</v>
      </c>
      <c r="S155" s="21">
        <f t="shared" si="1222"/>
        <v>954659</v>
      </c>
      <c r="T155" s="21">
        <f t="shared" si="1222"/>
        <v>50245.22</v>
      </c>
      <c r="U155" s="21">
        <f t="shared" si="1222"/>
        <v>0</v>
      </c>
      <c r="V155" s="21">
        <f t="shared" si="1178"/>
        <v>-277399</v>
      </c>
      <c r="W155" s="21">
        <f t="shared" si="1179"/>
        <v>-263529</v>
      </c>
      <c r="X155" s="21">
        <f t="shared" si="1180"/>
        <v>-13870</v>
      </c>
      <c r="Y155" s="21">
        <f t="shared" si="1222"/>
        <v>0</v>
      </c>
      <c r="Z155" s="276">
        <f t="shared" si="1189"/>
        <v>0</v>
      </c>
      <c r="AA155" s="21">
        <f t="shared" ref="AA155:BV156" si="1225">AA156</f>
        <v>0</v>
      </c>
      <c r="AB155" s="21">
        <f t="shared" si="1225"/>
        <v>277399</v>
      </c>
      <c r="AC155" s="21">
        <f t="shared" si="1225"/>
        <v>263529</v>
      </c>
      <c r="AD155" s="21">
        <f t="shared" si="1225"/>
        <v>13870</v>
      </c>
      <c r="AE155" s="21">
        <f t="shared" si="1225"/>
        <v>0</v>
      </c>
      <c r="AF155" s="21">
        <f t="shared" si="1225"/>
        <v>0</v>
      </c>
      <c r="AG155" s="21">
        <f t="shared" si="1225"/>
        <v>0</v>
      </c>
      <c r="AH155" s="21">
        <f t="shared" si="1225"/>
        <v>0</v>
      </c>
      <c r="AI155" s="21">
        <f t="shared" si="1225"/>
        <v>0</v>
      </c>
      <c r="AJ155" s="21">
        <f t="shared" si="784"/>
        <v>277399</v>
      </c>
      <c r="AK155" s="21">
        <f t="shared" si="785"/>
        <v>263529</v>
      </c>
      <c r="AL155" s="21">
        <f t="shared" si="786"/>
        <v>13870</v>
      </c>
      <c r="AM155" s="21">
        <f t="shared" si="787"/>
        <v>0</v>
      </c>
      <c r="AN155" s="215">
        <f t="shared" si="1225"/>
        <v>0</v>
      </c>
      <c r="AO155" s="21">
        <f t="shared" si="1225"/>
        <v>0</v>
      </c>
      <c r="AP155" s="21">
        <f t="shared" si="1225"/>
        <v>0</v>
      </c>
      <c r="AQ155" s="21">
        <f t="shared" si="1225"/>
        <v>0</v>
      </c>
      <c r="AR155" s="21">
        <f t="shared" si="1149"/>
        <v>277399</v>
      </c>
      <c r="AS155" s="21">
        <f t="shared" si="1150"/>
        <v>263529</v>
      </c>
      <c r="AT155" s="21">
        <f t="shared" si="1151"/>
        <v>13870</v>
      </c>
      <c r="AU155" s="21">
        <f t="shared" si="1152"/>
        <v>0</v>
      </c>
      <c r="AV155" s="195">
        <f t="shared" si="1089"/>
        <v>0</v>
      </c>
      <c r="AW155" s="21">
        <f t="shared" si="1225"/>
        <v>0</v>
      </c>
      <c r="AX155" s="21">
        <f t="shared" si="1225"/>
        <v>0</v>
      </c>
      <c r="AY155" s="21">
        <f t="shared" si="1225"/>
        <v>0</v>
      </c>
      <c r="AZ155" s="21">
        <f t="shared" si="1225"/>
        <v>0</v>
      </c>
      <c r="BA155" s="21">
        <f t="shared" si="1225"/>
        <v>0</v>
      </c>
      <c r="BB155" s="21">
        <f t="shared" si="1225"/>
        <v>0</v>
      </c>
      <c r="BC155" s="21">
        <f t="shared" si="1225"/>
        <v>0</v>
      </c>
      <c r="BD155" s="21">
        <f t="shared" si="1225"/>
        <v>0</v>
      </c>
      <c r="BE155" s="21">
        <f t="shared" si="788"/>
        <v>0</v>
      </c>
      <c r="BF155" s="21">
        <f t="shared" si="768"/>
        <v>0</v>
      </c>
      <c r="BG155" s="21">
        <f t="shared" si="769"/>
        <v>0</v>
      </c>
      <c r="BH155" s="21">
        <f t="shared" si="770"/>
        <v>0</v>
      </c>
      <c r="BI155" s="21">
        <f t="shared" si="1225"/>
        <v>0</v>
      </c>
      <c r="BJ155" s="21">
        <f t="shared" si="1225"/>
        <v>0</v>
      </c>
      <c r="BK155" s="21">
        <f t="shared" si="1225"/>
        <v>0</v>
      </c>
      <c r="BL155" s="21">
        <f t="shared" si="1225"/>
        <v>0</v>
      </c>
      <c r="BM155" s="21">
        <f t="shared" si="1155"/>
        <v>0</v>
      </c>
      <c r="BN155" s="21">
        <f t="shared" si="1156"/>
        <v>0</v>
      </c>
      <c r="BO155" s="21">
        <f t="shared" si="1157"/>
        <v>0</v>
      </c>
      <c r="BP155" s="21">
        <f t="shared" si="1158"/>
        <v>0</v>
      </c>
      <c r="BQ155" s="201">
        <f t="shared" si="1088"/>
        <v>0</v>
      </c>
      <c r="BR155" s="21">
        <f t="shared" si="1225"/>
        <v>5788275.7999999998</v>
      </c>
      <c r="BS155" s="21">
        <f t="shared" si="1225"/>
        <v>5498862</v>
      </c>
      <c r="BT155" s="21">
        <f t="shared" si="1225"/>
        <v>289413.8</v>
      </c>
      <c r="BU155" s="21">
        <f t="shared" si="1225"/>
        <v>0</v>
      </c>
      <c r="BV155" s="21">
        <f t="shared" si="1225"/>
        <v>0</v>
      </c>
      <c r="BW155" s="21">
        <f t="shared" ref="BV155:BY156" si="1226">BW156</f>
        <v>0</v>
      </c>
      <c r="BX155" s="21">
        <f t="shared" si="1226"/>
        <v>0</v>
      </c>
      <c r="BY155" s="21">
        <f t="shared" si="1226"/>
        <v>0</v>
      </c>
      <c r="BZ155" s="21">
        <f t="shared" si="789"/>
        <v>5788275.7999999998</v>
      </c>
      <c r="CA155" s="62">
        <f t="shared" si="773"/>
        <v>5498862</v>
      </c>
      <c r="CB155" s="62">
        <f t="shared" si="774"/>
        <v>289413.8</v>
      </c>
      <c r="CC155" s="62">
        <f t="shared" si="775"/>
        <v>0</v>
      </c>
      <c r="CD155" s="21">
        <f t="shared" ref="CD155:CG156" si="1227">CD156</f>
        <v>0</v>
      </c>
      <c r="CE155" s="21">
        <f t="shared" si="1227"/>
        <v>0</v>
      </c>
      <c r="CF155" s="21">
        <f t="shared" si="1227"/>
        <v>0</v>
      </c>
      <c r="CG155" s="21">
        <f t="shared" si="1227"/>
        <v>0</v>
      </c>
      <c r="CH155" s="21">
        <f t="shared" si="1161"/>
        <v>5788275.7999999998</v>
      </c>
      <c r="CI155" s="62">
        <f t="shared" si="1162"/>
        <v>5498862</v>
      </c>
      <c r="CJ155" s="62">
        <f t="shared" si="1163"/>
        <v>289413.8</v>
      </c>
      <c r="CK155" s="62">
        <f t="shared" si="1164"/>
        <v>0</v>
      </c>
      <c r="CL155" s="193">
        <f t="shared" si="1210"/>
        <v>-1.7462298274040222E-10</v>
      </c>
      <c r="CM155" s="62"/>
      <c r="CN155" s="62"/>
      <c r="CO155" s="62"/>
      <c r="CP155" s="62"/>
      <c r="CQ155" s="94">
        <f t="shared" ref="CQ155:CQ232" si="1228">BR155-BS155-BT155-BU155</f>
        <v>-1.7462298274040222E-10</v>
      </c>
      <c r="CR155" s="94"/>
      <c r="CS155" s="58">
        <f>CS156</f>
        <v>0</v>
      </c>
      <c r="CT155" s="58">
        <f t="shared" ref="CT155:DH156" si="1229">CT156</f>
        <v>0</v>
      </c>
      <c r="CU155" s="58">
        <f t="shared" si="1229"/>
        <v>0</v>
      </c>
      <c r="CV155" s="58">
        <f t="shared" si="1229"/>
        <v>0</v>
      </c>
      <c r="CW155" s="58">
        <f t="shared" si="1229"/>
        <v>0</v>
      </c>
      <c r="CX155" s="62">
        <f t="shared" ref="CX155:CX156" si="1230">CX156</f>
        <v>0</v>
      </c>
      <c r="CY155" s="62">
        <f t="shared" ref="CY155:CY156" si="1231">CY156</f>
        <v>0</v>
      </c>
      <c r="CZ155" s="58">
        <f t="shared" ref="CZ155:CZ156" si="1232">CZ156</f>
        <v>0</v>
      </c>
      <c r="DA155" s="58">
        <f t="shared" si="1229"/>
        <v>0</v>
      </c>
      <c r="DB155" s="62">
        <f t="shared" si="1229"/>
        <v>0</v>
      </c>
      <c r="DC155" s="62">
        <f t="shared" si="1229"/>
        <v>0</v>
      </c>
      <c r="DD155" s="62">
        <f t="shared" si="1229"/>
        <v>0</v>
      </c>
      <c r="DE155" s="58">
        <f t="shared" ref="DE155:DT156" si="1233">DE156</f>
        <v>0</v>
      </c>
      <c r="DF155" s="62">
        <f t="shared" si="1229"/>
        <v>0</v>
      </c>
      <c r="DG155" s="62">
        <f t="shared" si="1229"/>
        <v>0</v>
      </c>
      <c r="DH155" s="58">
        <f t="shared" si="1229"/>
        <v>0</v>
      </c>
      <c r="DI155" s="58">
        <f t="shared" si="1233"/>
        <v>0</v>
      </c>
      <c r="DJ155" s="62">
        <f t="shared" si="1233"/>
        <v>0</v>
      </c>
      <c r="DK155" s="62">
        <f t="shared" si="1233"/>
        <v>0</v>
      </c>
      <c r="DL155" s="62">
        <f t="shared" si="1233"/>
        <v>0</v>
      </c>
      <c r="DM155" s="58">
        <f t="shared" si="1233"/>
        <v>0</v>
      </c>
      <c r="DN155" s="62">
        <f t="shared" si="1233"/>
        <v>0</v>
      </c>
      <c r="DO155" s="62">
        <f t="shared" si="1233"/>
        <v>0</v>
      </c>
      <c r="DP155" s="58">
        <f t="shared" si="1233"/>
        <v>0</v>
      </c>
      <c r="DQ155" s="58">
        <f t="shared" si="1233"/>
        <v>0</v>
      </c>
      <c r="DR155" s="62">
        <f t="shared" si="1233"/>
        <v>0</v>
      </c>
      <c r="DS155" s="62">
        <f t="shared" si="1233"/>
        <v>0</v>
      </c>
      <c r="DT155" s="62">
        <f t="shared" si="1233"/>
        <v>0</v>
      </c>
    </row>
    <row r="156" spans="1:124" ht="32.25" customHeight="1" x14ac:dyDescent="0.25">
      <c r="A156" s="87" t="s">
        <v>20</v>
      </c>
      <c r="B156" s="156"/>
      <c r="C156" s="156"/>
      <c r="D156" s="25"/>
      <c r="E156" s="4">
        <v>851</v>
      </c>
      <c r="F156" s="45" t="s">
        <v>30</v>
      </c>
      <c r="G156" s="3" t="s">
        <v>46</v>
      </c>
      <c r="H156" s="176" t="s">
        <v>434</v>
      </c>
      <c r="I156" s="3" t="s">
        <v>21</v>
      </c>
      <c r="J156" s="21">
        <f t="shared" si="1222"/>
        <v>0</v>
      </c>
      <c r="K156" s="21">
        <f t="shared" si="1222"/>
        <v>0</v>
      </c>
      <c r="L156" s="21">
        <f t="shared" si="1222"/>
        <v>0</v>
      </c>
      <c r="M156" s="21">
        <f t="shared" si="1222"/>
        <v>0</v>
      </c>
      <c r="N156" s="21">
        <f t="shared" si="1222"/>
        <v>3327010.5300000003</v>
      </c>
      <c r="O156" s="21">
        <f t="shared" si="1222"/>
        <v>3160660</v>
      </c>
      <c r="P156" s="21">
        <f t="shared" si="1222"/>
        <v>166350.53</v>
      </c>
      <c r="Q156" s="21">
        <f t="shared" si="1222"/>
        <v>0</v>
      </c>
      <c r="R156" s="21">
        <f t="shared" si="1222"/>
        <v>1004904.22</v>
      </c>
      <c r="S156" s="21">
        <f t="shared" si="1222"/>
        <v>954659</v>
      </c>
      <c r="T156" s="21">
        <f t="shared" si="1222"/>
        <v>50245.22</v>
      </c>
      <c r="U156" s="21">
        <f t="shared" si="1222"/>
        <v>0</v>
      </c>
      <c r="V156" s="21">
        <f t="shared" si="1178"/>
        <v>-277399</v>
      </c>
      <c r="W156" s="21">
        <f t="shared" si="1179"/>
        <v>-263529</v>
      </c>
      <c r="X156" s="21">
        <f t="shared" si="1180"/>
        <v>-13870</v>
      </c>
      <c r="Y156" s="21">
        <f t="shared" si="1222"/>
        <v>0</v>
      </c>
      <c r="Z156" s="276">
        <f t="shared" si="1189"/>
        <v>0</v>
      </c>
      <c r="AA156" s="21">
        <f t="shared" si="1225"/>
        <v>0</v>
      </c>
      <c r="AB156" s="21">
        <f t="shared" si="1225"/>
        <v>277399</v>
      </c>
      <c r="AC156" s="21">
        <f t="shared" si="1225"/>
        <v>263529</v>
      </c>
      <c r="AD156" s="21">
        <f t="shared" si="1225"/>
        <v>13870</v>
      </c>
      <c r="AE156" s="21">
        <f t="shared" si="1225"/>
        <v>0</v>
      </c>
      <c r="AF156" s="21">
        <f t="shared" si="1225"/>
        <v>0</v>
      </c>
      <c r="AG156" s="21">
        <f t="shared" si="1225"/>
        <v>0</v>
      </c>
      <c r="AH156" s="21">
        <f t="shared" si="1225"/>
        <v>0</v>
      </c>
      <c r="AI156" s="21">
        <f t="shared" si="1225"/>
        <v>0</v>
      </c>
      <c r="AJ156" s="21">
        <f t="shared" si="784"/>
        <v>277399</v>
      </c>
      <c r="AK156" s="21">
        <f t="shared" si="785"/>
        <v>263529</v>
      </c>
      <c r="AL156" s="21">
        <f t="shared" si="786"/>
        <v>13870</v>
      </c>
      <c r="AM156" s="21">
        <f t="shared" si="787"/>
        <v>0</v>
      </c>
      <c r="AN156" s="215">
        <f t="shared" si="1225"/>
        <v>0</v>
      </c>
      <c r="AO156" s="21">
        <f t="shared" si="1225"/>
        <v>0</v>
      </c>
      <c r="AP156" s="21">
        <f t="shared" si="1225"/>
        <v>0</v>
      </c>
      <c r="AQ156" s="21">
        <f t="shared" si="1225"/>
        <v>0</v>
      </c>
      <c r="AR156" s="21">
        <f t="shared" si="1149"/>
        <v>277399</v>
      </c>
      <c r="AS156" s="21">
        <f t="shared" si="1150"/>
        <v>263529</v>
      </c>
      <c r="AT156" s="21">
        <f t="shared" si="1151"/>
        <v>13870</v>
      </c>
      <c r="AU156" s="21">
        <f t="shared" si="1152"/>
        <v>0</v>
      </c>
      <c r="AV156" s="195">
        <f t="shared" si="1089"/>
        <v>0</v>
      </c>
      <c r="AW156" s="21">
        <f t="shared" si="1225"/>
        <v>0</v>
      </c>
      <c r="AX156" s="21">
        <f t="shared" si="1225"/>
        <v>0</v>
      </c>
      <c r="AY156" s="21">
        <f t="shared" si="1225"/>
        <v>0</v>
      </c>
      <c r="AZ156" s="21">
        <f t="shared" si="1225"/>
        <v>0</v>
      </c>
      <c r="BA156" s="21">
        <f t="shared" si="1225"/>
        <v>0</v>
      </c>
      <c r="BB156" s="21">
        <f t="shared" si="1225"/>
        <v>0</v>
      </c>
      <c r="BC156" s="21">
        <f t="shared" si="1225"/>
        <v>0</v>
      </c>
      <c r="BD156" s="21">
        <f t="shared" si="1225"/>
        <v>0</v>
      </c>
      <c r="BE156" s="21">
        <f t="shared" si="788"/>
        <v>0</v>
      </c>
      <c r="BF156" s="21">
        <f t="shared" ref="BF156:BF234" si="1234">AX156+BB156</f>
        <v>0</v>
      </c>
      <c r="BG156" s="21">
        <f t="shared" ref="BG156:BG234" si="1235">AY156+BC156</f>
        <v>0</v>
      </c>
      <c r="BH156" s="21">
        <f t="shared" ref="BH156:BH234" si="1236">AZ156+BD156</f>
        <v>0</v>
      </c>
      <c r="BI156" s="21">
        <f t="shared" si="1225"/>
        <v>0</v>
      </c>
      <c r="BJ156" s="21">
        <f t="shared" si="1225"/>
        <v>0</v>
      </c>
      <c r="BK156" s="21">
        <f t="shared" si="1225"/>
        <v>0</v>
      </c>
      <c r="BL156" s="21">
        <f t="shared" si="1225"/>
        <v>0</v>
      </c>
      <c r="BM156" s="21">
        <f t="shared" si="1155"/>
        <v>0</v>
      </c>
      <c r="BN156" s="21">
        <f t="shared" si="1156"/>
        <v>0</v>
      </c>
      <c r="BO156" s="21">
        <f t="shared" si="1157"/>
        <v>0</v>
      </c>
      <c r="BP156" s="21">
        <f t="shared" si="1158"/>
        <v>0</v>
      </c>
      <c r="BQ156" s="201">
        <f t="shared" si="1088"/>
        <v>0</v>
      </c>
      <c r="BR156" s="21">
        <f t="shared" si="1225"/>
        <v>5788275.7999999998</v>
      </c>
      <c r="BS156" s="21">
        <f t="shared" si="1225"/>
        <v>5498862</v>
      </c>
      <c r="BT156" s="21">
        <f t="shared" si="1225"/>
        <v>289413.8</v>
      </c>
      <c r="BU156" s="21">
        <f t="shared" si="1225"/>
        <v>0</v>
      </c>
      <c r="BV156" s="21">
        <f t="shared" si="1226"/>
        <v>0</v>
      </c>
      <c r="BW156" s="21">
        <f t="shared" si="1226"/>
        <v>0</v>
      </c>
      <c r="BX156" s="21">
        <f t="shared" si="1226"/>
        <v>0</v>
      </c>
      <c r="BY156" s="21">
        <f t="shared" si="1226"/>
        <v>0</v>
      </c>
      <c r="BZ156" s="21">
        <f t="shared" si="789"/>
        <v>5788275.7999999998</v>
      </c>
      <c r="CA156" s="62">
        <f t="shared" ref="CA156:CA234" si="1237">BS156+BW156</f>
        <v>5498862</v>
      </c>
      <c r="CB156" s="62">
        <f t="shared" ref="CB156:CB234" si="1238">BT156+BX156</f>
        <v>289413.8</v>
      </c>
      <c r="CC156" s="62">
        <f t="shared" ref="CC156:CC234" si="1239">BU156+BY156</f>
        <v>0</v>
      </c>
      <c r="CD156" s="21">
        <f t="shared" si="1227"/>
        <v>0</v>
      </c>
      <c r="CE156" s="21">
        <f t="shared" si="1227"/>
        <v>0</v>
      </c>
      <c r="CF156" s="21">
        <f t="shared" si="1227"/>
        <v>0</v>
      </c>
      <c r="CG156" s="21">
        <f t="shared" si="1227"/>
        <v>0</v>
      </c>
      <c r="CH156" s="21">
        <f t="shared" si="1161"/>
        <v>5788275.7999999998</v>
      </c>
      <c r="CI156" s="62">
        <f t="shared" si="1162"/>
        <v>5498862</v>
      </c>
      <c r="CJ156" s="62">
        <f t="shared" si="1163"/>
        <v>289413.8</v>
      </c>
      <c r="CK156" s="62">
        <f t="shared" si="1164"/>
        <v>0</v>
      </c>
      <c r="CL156" s="193">
        <f t="shared" si="1210"/>
        <v>-1.7462298274040222E-10</v>
      </c>
      <c r="CM156" s="62"/>
      <c r="CN156" s="62"/>
      <c r="CO156" s="62"/>
      <c r="CP156" s="62"/>
      <c r="CQ156" s="94">
        <f t="shared" si="1228"/>
        <v>-1.7462298274040222E-10</v>
      </c>
      <c r="CR156" s="94"/>
      <c r="CS156" s="58">
        <f>CS157</f>
        <v>0</v>
      </c>
      <c r="CT156" s="58">
        <f t="shared" si="1229"/>
        <v>0</v>
      </c>
      <c r="CU156" s="58">
        <f t="shared" si="1229"/>
        <v>0</v>
      </c>
      <c r="CV156" s="58">
        <f t="shared" si="1229"/>
        <v>0</v>
      </c>
      <c r="CW156" s="58">
        <f t="shared" si="1229"/>
        <v>0</v>
      </c>
      <c r="CX156" s="62">
        <f t="shared" si="1230"/>
        <v>0</v>
      </c>
      <c r="CY156" s="62">
        <f t="shared" si="1231"/>
        <v>0</v>
      </c>
      <c r="CZ156" s="58">
        <f t="shared" si="1232"/>
        <v>0</v>
      </c>
      <c r="DA156" s="58">
        <f t="shared" si="1229"/>
        <v>0</v>
      </c>
      <c r="DB156" s="62">
        <f t="shared" si="1229"/>
        <v>0</v>
      </c>
      <c r="DC156" s="62">
        <f t="shared" si="1229"/>
        <v>0</v>
      </c>
      <c r="DD156" s="62">
        <f t="shared" si="1229"/>
        <v>0</v>
      </c>
      <c r="DE156" s="58">
        <f t="shared" si="1233"/>
        <v>0</v>
      </c>
      <c r="DF156" s="62">
        <f t="shared" si="1229"/>
        <v>0</v>
      </c>
      <c r="DG156" s="62">
        <f t="shared" si="1229"/>
        <v>0</v>
      </c>
      <c r="DH156" s="58">
        <f t="shared" si="1229"/>
        <v>0</v>
      </c>
      <c r="DI156" s="58">
        <f t="shared" si="1233"/>
        <v>0</v>
      </c>
      <c r="DJ156" s="62">
        <f t="shared" si="1233"/>
        <v>0</v>
      </c>
      <c r="DK156" s="62">
        <f t="shared" si="1233"/>
        <v>0</v>
      </c>
      <c r="DL156" s="62">
        <f t="shared" si="1233"/>
        <v>0</v>
      </c>
      <c r="DM156" s="58">
        <f t="shared" si="1233"/>
        <v>0</v>
      </c>
      <c r="DN156" s="62">
        <f t="shared" si="1233"/>
        <v>0</v>
      </c>
      <c r="DO156" s="62">
        <f t="shared" si="1233"/>
        <v>0</v>
      </c>
      <c r="DP156" s="58">
        <f t="shared" si="1233"/>
        <v>0</v>
      </c>
      <c r="DQ156" s="58">
        <f t="shared" si="1233"/>
        <v>0</v>
      </c>
      <c r="DR156" s="62">
        <f t="shared" si="1233"/>
        <v>0</v>
      </c>
      <c r="DS156" s="62">
        <f t="shared" si="1233"/>
        <v>0</v>
      </c>
      <c r="DT156" s="62">
        <f t="shared" si="1233"/>
        <v>0</v>
      </c>
    </row>
    <row r="157" spans="1:124" ht="32.25" customHeight="1" x14ac:dyDescent="0.25">
      <c r="A157" s="87" t="s">
        <v>9</v>
      </c>
      <c r="B157" s="156"/>
      <c r="C157" s="156"/>
      <c r="D157" s="25"/>
      <c r="E157" s="4">
        <v>851</v>
      </c>
      <c r="F157" s="45" t="s">
        <v>30</v>
      </c>
      <c r="G157" s="3" t="s">
        <v>46</v>
      </c>
      <c r="H157" s="176" t="s">
        <v>434</v>
      </c>
      <c r="I157" s="3" t="s">
        <v>22</v>
      </c>
      <c r="J157" s="21"/>
      <c r="K157" s="21"/>
      <c r="L157" s="21"/>
      <c r="M157" s="21"/>
      <c r="N157" s="21">
        <f>3327010.33+0.2</f>
        <v>3327010.5300000003</v>
      </c>
      <c r="O157" s="21">
        <v>3160660</v>
      </c>
      <c r="P157" s="21">
        <v>166350.53</v>
      </c>
      <c r="Q157" s="21"/>
      <c r="R157" s="21">
        <v>1004904.22</v>
      </c>
      <c r="S157" s="21">
        <v>954659</v>
      </c>
      <c r="T157" s="21">
        <v>50245.22</v>
      </c>
      <c r="U157" s="21"/>
      <c r="V157" s="21">
        <f t="shared" si="1178"/>
        <v>-277399</v>
      </c>
      <c r="W157" s="21">
        <f t="shared" si="1179"/>
        <v>-263529</v>
      </c>
      <c r="X157" s="21">
        <f t="shared" si="1180"/>
        <v>-13870</v>
      </c>
      <c r="Y157" s="21"/>
      <c r="Z157" s="276">
        <f t="shared" si="1189"/>
        <v>0</v>
      </c>
      <c r="AA157" s="21"/>
      <c r="AB157" s="21">
        <v>277399</v>
      </c>
      <c r="AC157" s="21">
        <v>263529</v>
      </c>
      <c r="AD157" s="21">
        <v>13870</v>
      </c>
      <c r="AE157" s="21"/>
      <c r="AF157" s="21"/>
      <c r="AG157" s="21"/>
      <c r="AH157" s="21"/>
      <c r="AI157" s="21"/>
      <c r="AJ157" s="21">
        <f t="shared" ref="AJ157:AJ235" si="1240">AB157+AF157</f>
        <v>277399</v>
      </c>
      <c r="AK157" s="21">
        <f t="shared" ref="AK157:AK235" si="1241">AC157+AG157</f>
        <v>263529</v>
      </c>
      <c r="AL157" s="21">
        <f t="shared" ref="AL157:AL235" si="1242">AD157+AH157</f>
        <v>13870</v>
      </c>
      <c r="AM157" s="21">
        <f t="shared" ref="AM157:AM235" si="1243">AE157+AI157</f>
        <v>0</v>
      </c>
      <c r="AN157" s="215"/>
      <c r="AO157" s="21"/>
      <c r="AP157" s="21"/>
      <c r="AQ157" s="21"/>
      <c r="AR157" s="21">
        <f t="shared" si="1149"/>
        <v>277399</v>
      </c>
      <c r="AS157" s="21">
        <f t="shared" si="1150"/>
        <v>263529</v>
      </c>
      <c r="AT157" s="21">
        <f t="shared" si="1151"/>
        <v>13870</v>
      </c>
      <c r="AU157" s="21">
        <f t="shared" si="1152"/>
        <v>0</v>
      </c>
      <c r="AV157" s="195">
        <f t="shared" si="1089"/>
        <v>0</v>
      </c>
      <c r="AW157" s="21"/>
      <c r="AX157" s="21"/>
      <c r="AY157" s="21"/>
      <c r="AZ157" s="21"/>
      <c r="BA157" s="21"/>
      <c r="BB157" s="21"/>
      <c r="BC157" s="21"/>
      <c r="BD157" s="21"/>
      <c r="BE157" s="21">
        <f t="shared" ref="BE157:BE235" si="1244">AW157+BA157</f>
        <v>0</v>
      </c>
      <c r="BF157" s="21">
        <f t="shared" si="1234"/>
        <v>0</v>
      </c>
      <c r="BG157" s="21">
        <f t="shared" si="1235"/>
        <v>0</v>
      </c>
      <c r="BH157" s="21">
        <f t="shared" si="1236"/>
        <v>0</v>
      </c>
      <c r="BI157" s="21"/>
      <c r="BJ157" s="21"/>
      <c r="BK157" s="21"/>
      <c r="BL157" s="21"/>
      <c r="BM157" s="21">
        <f t="shared" si="1155"/>
        <v>0</v>
      </c>
      <c r="BN157" s="21">
        <f t="shared" si="1156"/>
        <v>0</v>
      </c>
      <c r="BO157" s="21">
        <f t="shared" si="1157"/>
        <v>0</v>
      </c>
      <c r="BP157" s="21">
        <f t="shared" si="1158"/>
        <v>0</v>
      </c>
      <c r="BQ157" s="201">
        <f t="shared" si="1088"/>
        <v>0</v>
      </c>
      <c r="BR157" s="21">
        <v>5788275.7999999998</v>
      </c>
      <c r="BS157" s="21">
        <v>5498862</v>
      </c>
      <c r="BT157" s="21">
        <v>289413.8</v>
      </c>
      <c r="BU157" s="21"/>
      <c r="BV157" s="21"/>
      <c r="BW157" s="21"/>
      <c r="BX157" s="21"/>
      <c r="BY157" s="21"/>
      <c r="BZ157" s="21">
        <f t="shared" ref="BZ157:BZ235" si="1245">BR157+BV157</f>
        <v>5788275.7999999998</v>
      </c>
      <c r="CA157" s="62">
        <f t="shared" si="1237"/>
        <v>5498862</v>
      </c>
      <c r="CB157" s="62">
        <f t="shared" si="1238"/>
        <v>289413.8</v>
      </c>
      <c r="CC157" s="62">
        <f t="shared" si="1239"/>
        <v>0</v>
      </c>
      <c r="CD157" s="21"/>
      <c r="CE157" s="21"/>
      <c r="CF157" s="21"/>
      <c r="CG157" s="21"/>
      <c r="CH157" s="21">
        <f t="shared" si="1161"/>
        <v>5788275.7999999998</v>
      </c>
      <c r="CI157" s="62">
        <f t="shared" si="1162"/>
        <v>5498862</v>
      </c>
      <c r="CJ157" s="62">
        <f t="shared" si="1163"/>
        <v>289413.8</v>
      </c>
      <c r="CK157" s="62">
        <f t="shared" si="1164"/>
        <v>0</v>
      </c>
      <c r="CL157" s="193">
        <f t="shared" si="1210"/>
        <v>-1.7462298274040222E-10</v>
      </c>
      <c r="CM157" s="62"/>
      <c r="CN157" s="62"/>
      <c r="CO157" s="62"/>
      <c r="CP157" s="62"/>
      <c r="CQ157" s="94">
        <f t="shared" si="1228"/>
        <v>-1.7462298274040222E-10</v>
      </c>
      <c r="CR157" s="94"/>
      <c r="CS157" s="58"/>
      <c r="CT157" s="58"/>
      <c r="CU157" s="58"/>
      <c r="CV157" s="58"/>
      <c r="CW157" s="58"/>
      <c r="CX157" s="62"/>
      <c r="CY157" s="62"/>
      <c r="CZ157" s="58"/>
      <c r="DA157" s="58">
        <f t="shared" si="807"/>
        <v>0</v>
      </c>
      <c r="DB157" s="62">
        <f t="shared" ref="DB157" si="1246">CT157+CX157</f>
        <v>0</v>
      </c>
      <c r="DC157" s="62">
        <f t="shared" ref="DC157" si="1247">CU157+CY157</f>
        <v>0</v>
      </c>
      <c r="DD157" s="62">
        <f t="shared" ref="DD157" si="1248">CV157+CZ157</f>
        <v>0</v>
      </c>
      <c r="DE157" s="58"/>
      <c r="DF157" s="62"/>
      <c r="DG157" s="62"/>
      <c r="DH157" s="58"/>
      <c r="DI157" s="58">
        <f t="shared" ref="DI157" si="1249">DA157+DE157</f>
        <v>0</v>
      </c>
      <c r="DJ157" s="62">
        <f t="shared" ref="DJ157" si="1250">DB157+DF157</f>
        <v>0</v>
      </c>
      <c r="DK157" s="62">
        <f t="shared" ref="DK157" si="1251">DC157+DG157</f>
        <v>0</v>
      </c>
      <c r="DL157" s="62">
        <f t="shared" ref="DL157" si="1252">DD157+DH157</f>
        <v>0</v>
      </c>
      <c r="DM157" s="58"/>
      <c r="DN157" s="62"/>
      <c r="DO157" s="62"/>
      <c r="DP157" s="58"/>
      <c r="DQ157" s="58">
        <f t="shared" ref="DQ157" si="1253">DI157+DM157</f>
        <v>0</v>
      </c>
      <c r="DR157" s="62">
        <f t="shared" ref="DR157" si="1254">DJ157+DN157</f>
        <v>0</v>
      </c>
      <c r="DS157" s="62">
        <f t="shared" ref="DS157" si="1255">DK157+DO157</f>
        <v>0</v>
      </c>
      <c r="DT157" s="62">
        <f t="shared" ref="DT157" si="1256">DL157+DP157</f>
        <v>0</v>
      </c>
    </row>
    <row r="158" spans="1:124" s="23" customFormat="1" ht="32.25" customHeight="1" x14ac:dyDescent="0.25">
      <c r="A158" s="111" t="s">
        <v>278</v>
      </c>
      <c r="B158" s="44"/>
      <c r="C158" s="44"/>
      <c r="D158" s="27"/>
      <c r="E158" s="24">
        <v>851</v>
      </c>
      <c r="F158" s="24" t="s">
        <v>30</v>
      </c>
      <c r="G158" s="24" t="s">
        <v>30</v>
      </c>
      <c r="H158" s="176" t="s">
        <v>48</v>
      </c>
      <c r="I158" s="19"/>
      <c r="J158" s="22">
        <f t="shared" ref="J158:Y158" si="1257">J159+J162+J165</f>
        <v>11852348.51</v>
      </c>
      <c r="K158" s="22">
        <f t="shared" ref="K158:M158" si="1258">K159+K162+K165</f>
        <v>11733824.51</v>
      </c>
      <c r="L158" s="22">
        <f t="shared" si="1258"/>
        <v>118524</v>
      </c>
      <c r="M158" s="22">
        <f t="shared" si="1258"/>
        <v>0</v>
      </c>
      <c r="N158" s="22">
        <f t="shared" si="1257"/>
        <v>20446362.829999998</v>
      </c>
      <c r="O158" s="22">
        <f t="shared" si="1257"/>
        <v>20241897.829999998</v>
      </c>
      <c r="P158" s="22">
        <f t="shared" si="1257"/>
        <v>204465</v>
      </c>
      <c r="Q158" s="22">
        <f t="shared" si="1257"/>
        <v>0</v>
      </c>
      <c r="R158" s="22">
        <f t="shared" si="1257"/>
        <v>3800000</v>
      </c>
      <c r="S158" s="22">
        <f t="shared" si="1257"/>
        <v>3762000</v>
      </c>
      <c r="T158" s="22">
        <f t="shared" si="1257"/>
        <v>38000</v>
      </c>
      <c r="U158" s="22">
        <f t="shared" si="1257"/>
        <v>0</v>
      </c>
      <c r="V158" s="21">
        <f t="shared" si="1178"/>
        <v>-8237505.2299999986</v>
      </c>
      <c r="W158" s="21">
        <f t="shared" si="1179"/>
        <v>-8155130.2299999986</v>
      </c>
      <c r="X158" s="21">
        <f t="shared" si="1180"/>
        <v>-82375</v>
      </c>
      <c r="Y158" s="22">
        <f t="shared" si="1257"/>
        <v>0</v>
      </c>
      <c r="Z158" s="278">
        <f t="shared" si="1189"/>
        <v>58.996688892768425</v>
      </c>
      <c r="AA158" s="22">
        <f>AA159+AA162+AA165</f>
        <v>0</v>
      </c>
      <c r="AB158" s="22">
        <f>AB159+AB162+AB165</f>
        <v>20089853.739999998</v>
      </c>
      <c r="AC158" s="22">
        <f t="shared" ref="AC158:AL158" si="1259">AC159+AC162+AC165</f>
        <v>19888954.739999998</v>
      </c>
      <c r="AD158" s="22">
        <f t="shared" si="1259"/>
        <v>200899</v>
      </c>
      <c r="AE158" s="22">
        <f t="shared" si="1259"/>
        <v>0</v>
      </c>
      <c r="AF158" s="22">
        <f t="shared" si="1259"/>
        <v>-0.4699999988079071</v>
      </c>
      <c r="AG158" s="22">
        <f t="shared" si="1259"/>
        <v>0</v>
      </c>
      <c r="AH158" s="22">
        <f t="shared" si="1259"/>
        <v>-0.47000000000116415</v>
      </c>
      <c r="AI158" s="22">
        <f t="shared" si="1259"/>
        <v>0</v>
      </c>
      <c r="AJ158" s="22">
        <f t="shared" si="1259"/>
        <v>20089853.27</v>
      </c>
      <c r="AK158" s="22">
        <f t="shared" si="1259"/>
        <v>19888954.739999998</v>
      </c>
      <c r="AL158" s="22">
        <f t="shared" si="1259"/>
        <v>200898.53</v>
      </c>
      <c r="AM158" s="22">
        <f t="shared" ref="AM158:AT158" si="1260">AM159+AM162+AM165</f>
        <v>0</v>
      </c>
      <c r="AN158" s="214">
        <f t="shared" si="1260"/>
        <v>0</v>
      </c>
      <c r="AO158" s="22">
        <f t="shared" si="1260"/>
        <v>0</v>
      </c>
      <c r="AP158" s="22">
        <f t="shared" si="1260"/>
        <v>0</v>
      </c>
      <c r="AQ158" s="22">
        <f t="shared" si="1260"/>
        <v>0</v>
      </c>
      <c r="AR158" s="22">
        <f t="shared" si="1260"/>
        <v>20089853.27</v>
      </c>
      <c r="AS158" s="22">
        <f t="shared" si="1260"/>
        <v>19888954.739999998</v>
      </c>
      <c r="AT158" s="22">
        <f t="shared" si="1260"/>
        <v>200898.53</v>
      </c>
      <c r="AU158" s="22">
        <f t="shared" ref="AU158" si="1261">AU159+AU162+AU165</f>
        <v>0</v>
      </c>
      <c r="AV158" s="195">
        <f t="shared" si="1089"/>
        <v>1.1932570487260818E-9</v>
      </c>
      <c r="AW158" s="22">
        <f t="shared" ref="AW158" si="1262">AW159+AW162+AW165</f>
        <v>13750000</v>
      </c>
      <c r="AX158" s="22">
        <f t="shared" ref="AX158" si="1263">AX159+AX162+AX165</f>
        <v>13612500</v>
      </c>
      <c r="AY158" s="22">
        <f t="shared" ref="AY158" si="1264">AY159+AY162+AY165</f>
        <v>137500</v>
      </c>
      <c r="AZ158" s="22">
        <f t="shared" ref="AZ158" si="1265">AZ159+AZ162+AZ165</f>
        <v>0</v>
      </c>
      <c r="BA158" s="22">
        <f t="shared" ref="BA158" si="1266">BA159+BA162+BA165</f>
        <v>0</v>
      </c>
      <c r="BB158" s="22">
        <f t="shared" ref="BB158" si="1267">BB159+BB162+BB165</f>
        <v>0</v>
      </c>
      <c r="BC158" s="22">
        <f t="shared" ref="BC158:BD158" si="1268">BC159+BC162+BC165</f>
        <v>0</v>
      </c>
      <c r="BD158" s="22">
        <f t="shared" si="1268"/>
        <v>0</v>
      </c>
      <c r="BE158" s="22">
        <f t="shared" ref="BE158" si="1269">BE159+BE162+BE165</f>
        <v>13750000</v>
      </c>
      <c r="BF158" s="22">
        <f t="shared" ref="BF158" si="1270">BF159+BF162+BF165</f>
        <v>13612500</v>
      </c>
      <c r="BG158" s="22">
        <f t="shared" ref="BG158" si="1271">BG159+BG162+BG165</f>
        <v>137500</v>
      </c>
      <c r="BH158" s="22">
        <f t="shared" ref="BH158:BO158" si="1272">BH159+BH162+BH165</f>
        <v>0</v>
      </c>
      <c r="BI158" s="22">
        <f t="shared" si="1272"/>
        <v>0</v>
      </c>
      <c r="BJ158" s="22">
        <f t="shared" si="1272"/>
        <v>0</v>
      </c>
      <c r="BK158" s="22">
        <f t="shared" si="1272"/>
        <v>0</v>
      </c>
      <c r="BL158" s="22">
        <f t="shared" si="1272"/>
        <v>0</v>
      </c>
      <c r="BM158" s="22">
        <f t="shared" si="1272"/>
        <v>13750000</v>
      </c>
      <c r="BN158" s="22">
        <f t="shared" si="1272"/>
        <v>13612500</v>
      </c>
      <c r="BO158" s="22">
        <f t="shared" si="1272"/>
        <v>137500</v>
      </c>
      <c r="BP158" s="22">
        <f t="shared" ref="BP158" si="1273">BP159+BP162+BP165</f>
        <v>0</v>
      </c>
      <c r="BQ158" s="201">
        <f t="shared" si="1088"/>
        <v>0</v>
      </c>
      <c r="BR158" s="22">
        <f t="shared" ref="BR158" si="1274">BR159+BR162+BR165</f>
        <v>6970000</v>
      </c>
      <c r="BS158" s="22">
        <f t="shared" ref="BS158" si="1275">BS159+BS162+BS165</f>
        <v>6900300</v>
      </c>
      <c r="BT158" s="22">
        <f t="shared" ref="BT158" si="1276">BT159+BT162+BT165</f>
        <v>69700</v>
      </c>
      <c r="BU158" s="22">
        <f t="shared" ref="BU158" si="1277">BU159+BU162+BU165</f>
        <v>0</v>
      </c>
      <c r="BV158" s="22">
        <f t="shared" ref="BV158:BW158" si="1278">BV159+BV162+BV165</f>
        <v>0</v>
      </c>
      <c r="BW158" s="22">
        <f t="shared" si="1278"/>
        <v>0</v>
      </c>
      <c r="BX158" s="22">
        <f t="shared" ref="BX158" si="1279">BX159+BX162+BX165</f>
        <v>0</v>
      </c>
      <c r="BY158" s="22">
        <f t="shared" ref="BY158" si="1280">BY159+BY162+BY165</f>
        <v>0</v>
      </c>
      <c r="BZ158" s="22">
        <f t="shared" ref="BZ158" si="1281">BZ159+BZ162+BZ165</f>
        <v>6970000</v>
      </c>
      <c r="CA158" s="78">
        <f t="shared" ref="CA158" si="1282">CA159+CA162+CA165</f>
        <v>6900300</v>
      </c>
      <c r="CB158" s="78">
        <f t="shared" ref="CB158" si="1283">CB159+CB162+CB165</f>
        <v>69700</v>
      </c>
      <c r="CC158" s="78">
        <f t="shared" ref="CC158:CJ158" si="1284">CC159+CC162+CC165</f>
        <v>0</v>
      </c>
      <c r="CD158" s="22">
        <f t="shared" si="1284"/>
        <v>0</v>
      </c>
      <c r="CE158" s="22">
        <f t="shared" si="1284"/>
        <v>0</v>
      </c>
      <c r="CF158" s="22">
        <f t="shared" si="1284"/>
        <v>0</v>
      </c>
      <c r="CG158" s="22">
        <f t="shared" si="1284"/>
        <v>0</v>
      </c>
      <c r="CH158" s="22">
        <f t="shared" si="1284"/>
        <v>6970000</v>
      </c>
      <c r="CI158" s="78">
        <f t="shared" si="1284"/>
        <v>6900300</v>
      </c>
      <c r="CJ158" s="78">
        <f t="shared" si="1284"/>
        <v>69700</v>
      </c>
      <c r="CK158" s="78">
        <f t="shared" ref="CK158" si="1285">CK159+CK162+CK165</f>
        <v>0</v>
      </c>
      <c r="CL158" s="193">
        <f t="shared" si="1210"/>
        <v>0</v>
      </c>
      <c r="CM158" s="78">
        <f t="shared" ref="CM158" si="1286">CM159+CM162+CM165</f>
        <v>0</v>
      </c>
      <c r="CN158" s="78">
        <f t="shared" ref="CN158:CO158" si="1287">CN159+CN162+CN165</f>
        <v>0</v>
      </c>
      <c r="CO158" s="78">
        <f t="shared" si="1287"/>
        <v>0</v>
      </c>
      <c r="CP158" s="78">
        <f t="shared" ref="CP158" si="1288">CP159+CP162+CP165</f>
        <v>0</v>
      </c>
      <c r="CQ158" s="94">
        <f t="shared" si="1228"/>
        <v>0</v>
      </c>
      <c r="CR158" s="94"/>
      <c r="CS158" s="57">
        <f>CS159+CS165</f>
        <v>0</v>
      </c>
      <c r="CT158" s="57">
        <f t="shared" ref="CT158:DL158" si="1289">CT159+CT165</f>
        <v>0</v>
      </c>
      <c r="CU158" s="57">
        <f t="shared" si="1289"/>
        <v>0</v>
      </c>
      <c r="CV158" s="57">
        <f t="shared" si="1289"/>
        <v>0</v>
      </c>
      <c r="CW158" s="57">
        <f t="shared" si="1289"/>
        <v>0</v>
      </c>
      <c r="CX158" s="57">
        <f t="shared" si="1289"/>
        <v>0</v>
      </c>
      <c r="CY158" s="57">
        <f t="shared" si="1289"/>
        <v>0</v>
      </c>
      <c r="CZ158" s="57">
        <f t="shared" si="1289"/>
        <v>0</v>
      </c>
      <c r="DA158" s="57">
        <f t="shared" si="1289"/>
        <v>0</v>
      </c>
      <c r="DB158" s="57">
        <f t="shared" si="1289"/>
        <v>0</v>
      </c>
      <c r="DC158" s="57">
        <f t="shared" si="1289"/>
        <v>0</v>
      </c>
      <c r="DD158" s="57">
        <f t="shared" si="1289"/>
        <v>0</v>
      </c>
      <c r="DE158" s="57">
        <f t="shared" si="1289"/>
        <v>10968091</v>
      </c>
      <c r="DF158" s="57">
        <f t="shared" si="1289"/>
        <v>10858410.09</v>
      </c>
      <c r="DG158" s="57">
        <f t="shared" si="1289"/>
        <v>109680.91</v>
      </c>
      <c r="DH158" s="57">
        <f t="shared" si="1289"/>
        <v>0</v>
      </c>
      <c r="DI158" s="57">
        <f t="shared" si="1289"/>
        <v>10968091</v>
      </c>
      <c r="DJ158" s="57">
        <f t="shared" si="1289"/>
        <v>10858410.09</v>
      </c>
      <c r="DK158" s="57">
        <f t="shared" si="1289"/>
        <v>109680.91</v>
      </c>
      <c r="DL158" s="57">
        <f t="shared" si="1289"/>
        <v>0</v>
      </c>
      <c r="DM158" s="57">
        <f t="shared" ref="DM158:DT158" si="1290">DM159+DM165</f>
        <v>0</v>
      </c>
      <c r="DN158" s="57">
        <f t="shared" si="1290"/>
        <v>0</v>
      </c>
      <c r="DO158" s="57">
        <f t="shared" si="1290"/>
        <v>0</v>
      </c>
      <c r="DP158" s="57">
        <f t="shared" si="1290"/>
        <v>0</v>
      </c>
      <c r="DQ158" s="57">
        <f t="shared" si="1290"/>
        <v>10968091</v>
      </c>
      <c r="DR158" s="57">
        <f t="shared" si="1290"/>
        <v>10858410.09</v>
      </c>
      <c r="DS158" s="57">
        <f t="shared" si="1290"/>
        <v>109680.91</v>
      </c>
      <c r="DT158" s="57">
        <f t="shared" si="1290"/>
        <v>0</v>
      </c>
    </row>
    <row r="159" spans="1:124" ht="32.25" customHeight="1" x14ac:dyDescent="0.25">
      <c r="A159" s="87" t="s">
        <v>303</v>
      </c>
      <c r="B159" s="156"/>
      <c r="C159" s="156"/>
      <c r="D159" s="25"/>
      <c r="E159" s="4">
        <v>851</v>
      </c>
      <c r="F159" s="4" t="s">
        <v>30</v>
      </c>
      <c r="G159" s="4" t="s">
        <v>30</v>
      </c>
      <c r="H159" s="176" t="s">
        <v>435</v>
      </c>
      <c r="I159" s="3"/>
      <c r="J159" s="21">
        <f t="shared" ref="J159:Y160" si="1291">J160</f>
        <v>0</v>
      </c>
      <c r="K159" s="21">
        <f t="shared" si="1291"/>
        <v>0</v>
      </c>
      <c r="L159" s="21">
        <f t="shared" si="1291"/>
        <v>0</v>
      </c>
      <c r="M159" s="21">
        <f t="shared" si="1291"/>
        <v>0</v>
      </c>
      <c r="N159" s="21">
        <f t="shared" si="1291"/>
        <v>0</v>
      </c>
      <c r="O159" s="21">
        <f t="shared" si="1291"/>
        <v>0</v>
      </c>
      <c r="P159" s="21">
        <f t="shared" si="1291"/>
        <v>0</v>
      </c>
      <c r="Q159" s="21">
        <f t="shared" si="1291"/>
        <v>0</v>
      </c>
      <c r="R159" s="21">
        <f t="shared" si="1291"/>
        <v>0</v>
      </c>
      <c r="S159" s="21">
        <f t="shared" si="1291"/>
        <v>0</v>
      </c>
      <c r="T159" s="21">
        <f t="shared" si="1291"/>
        <v>0</v>
      </c>
      <c r="U159" s="21">
        <f t="shared" si="1291"/>
        <v>0</v>
      </c>
      <c r="V159" s="21">
        <f t="shared" si="1178"/>
        <v>0</v>
      </c>
      <c r="W159" s="21">
        <f t="shared" si="1179"/>
        <v>0</v>
      </c>
      <c r="X159" s="21">
        <f t="shared" si="1180"/>
        <v>0</v>
      </c>
      <c r="Y159" s="21">
        <f t="shared" si="1291"/>
        <v>0</v>
      </c>
      <c r="Z159" s="276" t="e">
        <f t="shared" si="1189"/>
        <v>#DIV/0!</v>
      </c>
      <c r="AA159" s="21">
        <f t="shared" ref="AA159:BV160" si="1292">AA160</f>
        <v>0</v>
      </c>
      <c r="AB159" s="21">
        <f t="shared" si="1292"/>
        <v>0</v>
      </c>
      <c r="AC159" s="21">
        <f t="shared" si="1292"/>
        <v>0</v>
      </c>
      <c r="AD159" s="21">
        <f t="shared" si="1292"/>
        <v>0</v>
      </c>
      <c r="AE159" s="21">
        <f t="shared" si="1292"/>
        <v>0</v>
      </c>
      <c r="AF159" s="21">
        <f t="shared" si="1292"/>
        <v>0</v>
      </c>
      <c r="AG159" s="21">
        <f t="shared" si="1292"/>
        <v>0</v>
      </c>
      <c r="AH159" s="21">
        <f t="shared" si="1292"/>
        <v>0</v>
      </c>
      <c r="AI159" s="21">
        <f t="shared" si="1292"/>
        <v>0</v>
      </c>
      <c r="AJ159" s="21">
        <f t="shared" si="1240"/>
        <v>0</v>
      </c>
      <c r="AK159" s="21">
        <f t="shared" si="1241"/>
        <v>0</v>
      </c>
      <c r="AL159" s="21">
        <f t="shared" si="1242"/>
        <v>0</v>
      </c>
      <c r="AM159" s="21">
        <f t="shared" si="1243"/>
        <v>0</v>
      </c>
      <c r="AN159" s="215">
        <f t="shared" si="1292"/>
        <v>0</v>
      </c>
      <c r="AO159" s="21">
        <f t="shared" si="1292"/>
        <v>0</v>
      </c>
      <c r="AP159" s="21">
        <f t="shared" si="1292"/>
        <v>0</v>
      </c>
      <c r="AQ159" s="21">
        <f t="shared" si="1292"/>
        <v>0</v>
      </c>
      <c r="AR159" s="21">
        <f t="shared" ref="AR159:AR168" si="1293">AJ159+AN159</f>
        <v>0</v>
      </c>
      <c r="AS159" s="21">
        <f t="shared" ref="AS159:AS168" si="1294">AK159+AO159</f>
        <v>0</v>
      </c>
      <c r="AT159" s="21">
        <f t="shared" ref="AT159:AT168" si="1295">AL159+AP159</f>
        <v>0</v>
      </c>
      <c r="AU159" s="21">
        <f t="shared" ref="AU159:AU168" si="1296">AM159+AQ159</f>
        <v>0</v>
      </c>
      <c r="AV159" s="195">
        <f t="shared" si="1089"/>
        <v>0</v>
      </c>
      <c r="AW159" s="21">
        <f t="shared" si="1292"/>
        <v>0</v>
      </c>
      <c r="AX159" s="21">
        <f t="shared" si="1292"/>
        <v>0</v>
      </c>
      <c r="AY159" s="21">
        <f t="shared" si="1292"/>
        <v>0</v>
      </c>
      <c r="AZ159" s="21">
        <f t="shared" si="1292"/>
        <v>0</v>
      </c>
      <c r="BA159" s="21">
        <f t="shared" si="1292"/>
        <v>0</v>
      </c>
      <c r="BB159" s="21">
        <f t="shared" si="1292"/>
        <v>0</v>
      </c>
      <c r="BC159" s="21">
        <f t="shared" si="1292"/>
        <v>0</v>
      </c>
      <c r="BD159" s="21">
        <f t="shared" si="1292"/>
        <v>0</v>
      </c>
      <c r="BE159" s="21">
        <f t="shared" si="1244"/>
        <v>0</v>
      </c>
      <c r="BF159" s="21">
        <f t="shared" si="1234"/>
        <v>0</v>
      </c>
      <c r="BG159" s="21">
        <f t="shared" si="1235"/>
        <v>0</v>
      </c>
      <c r="BH159" s="21">
        <f t="shared" si="1236"/>
        <v>0</v>
      </c>
      <c r="BI159" s="21">
        <f t="shared" si="1292"/>
        <v>0</v>
      </c>
      <c r="BJ159" s="21">
        <f t="shared" si="1292"/>
        <v>0</v>
      </c>
      <c r="BK159" s="21">
        <f t="shared" si="1292"/>
        <v>0</v>
      </c>
      <c r="BL159" s="21">
        <f t="shared" si="1292"/>
        <v>0</v>
      </c>
      <c r="BM159" s="21">
        <f t="shared" ref="BM159:BM168" si="1297">BE159+BI159</f>
        <v>0</v>
      </c>
      <c r="BN159" s="21">
        <f t="shared" ref="BN159:BN168" si="1298">BF159+BJ159</f>
        <v>0</v>
      </c>
      <c r="BO159" s="21">
        <f t="shared" ref="BO159:BO168" si="1299">BG159+BK159</f>
        <v>0</v>
      </c>
      <c r="BP159" s="21">
        <f t="shared" ref="BP159:BP168" si="1300">BH159+BL159</f>
        <v>0</v>
      </c>
      <c r="BQ159" s="201">
        <f t="shared" si="1088"/>
        <v>0</v>
      </c>
      <c r="BR159" s="21">
        <f t="shared" si="1292"/>
        <v>0</v>
      </c>
      <c r="BS159" s="21">
        <f t="shared" si="1292"/>
        <v>0</v>
      </c>
      <c r="BT159" s="21">
        <f t="shared" si="1292"/>
        <v>0</v>
      </c>
      <c r="BU159" s="21">
        <f t="shared" si="1292"/>
        <v>0</v>
      </c>
      <c r="BV159" s="21">
        <f t="shared" si="1292"/>
        <v>0</v>
      </c>
      <c r="BW159" s="21">
        <f t="shared" ref="BV159:BY160" si="1301">BW160</f>
        <v>0</v>
      </c>
      <c r="BX159" s="21">
        <f t="shared" si="1301"/>
        <v>0</v>
      </c>
      <c r="BY159" s="21">
        <f t="shared" si="1301"/>
        <v>0</v>
      </c>
      <c r="BZ159" s="21">
        <f t="shared" si="1245"/>
        <v>0</v>
      </c>
      <c r="CA159" s="62">
        <f t="shared" si="1237"/>
        <v>0</v>
      </c>
      <c r="CB159" s="62">
        <f t="shared" si="1238"/>
        <v>0</v>
      </c>
      <c r="CC159" s="62">
        <f t="shared" si="1239"/>
        <v>0</v>
      </c>
      <c r="CD159" s="21">
        <f t="shared" ref="CD159:CG160" si="1302">CD160</f>
        <v>0</v>
      </c>
      <c r="CE159" s="21">
        <f t="shared" si="1302"/>
        <v>0</v>
      </c>
      <c r="CF159" s="21">
        <f t="shared" si="1302"/>
        <v>0</v>
      </c>
      <c r="CG159" s="21">
        <f t="shared" si="1302"/>
        <v>0</v>
      </c>
      <c r="CH159" s="21">
        <f t="shared" ref="CH159:CH168" si="1303">BZ159+CD159</f>
        <v>0</v>
      </c>
      <c r="CI159" s="62">
        <f t="shared" ref="CI159:CI168" si="1304">CA159+CE159</f>
        <v>0</v>
      </c>
      <c r="CJ159" s="62">
        <f t="shared" ref="CJ159:CJ168" si="1305">CB159+CF159</f>
        <v>0</v>
      </c>
      <c r="CK159" s="62">
        <f t="shared" ref="CK159:CK168" si="1306">CC159+CG159</f>
        <v>0</v>
      </c>
      <c r="CL159" s="193">
        <f t="shared" si="1210"/>
        <v>0</v>
      </c>
      <c r="CM159" s="62"/>
      <c r="CN159" s="62"/>
      <c r="CO159" s="62"/>
      <c r="CP159" s="62"/>
      <c r="CQ159" s="94">
        <f t="shared" si="1228"/>
        <v>0</v>
      </c>
      <c r="CR159" s="94"/>
      <c r="CS159" s="58"/>
      <c r="CT159" s="58"/>
      <c r="CU159" s="58"/>
      <c r="CV159" s="58"/>
      <c r="CW159" s="58"/>
      <c r="CX159" s="62"/>
      <c r="CY159" s="62"/>
      <c r="CZ159" s="58"/>
      <c r="DA159" s="58"/>
      <c r="DB159" s="62"/>
      <c r="DC159" s="62"/>
      <c r="DD159" s="62"/>
      <c r="DE159" s="58">
        <f t="shared" ref="DE159:DT160" si="1307">DE160</f>
        <v>10968091</v>
      </c>
      <c r="DF159" s="62">
        <f t="shared" si="1307"/>
        <v>10858410.09</v>
      </c>
      <c r="DG159" s="62">
        <f t="shared" si="1307"/>
        <v>109680.91</v>
      </c>
      <c r="DH159" s="58">
        <f t="shared" si="1307"/>
        <v>0</v>
      </c>
      <c r="DI159" s="58">
        <f t="shared" si="1307"/>
        <v>10968091</v>
      </c>
      <c r="DJ159" s="62">
        <f t="shared" si="1307"/>
        <v>10858410.09</v>
      </c>
      <c r="DK159" s="62">
        <f t="shared" si="1307"/>
        <v>109680.91</v>
      </c>
      <c r="DL159" s="62">
        <f t="shared" si="1307"/>
        <v>0</v>
      </c>
      <c r="DM159" s="58">
        <f t="shared" si="1307"/>
        <v>0</v>
      </c>
      <c r="DN159" s="62">
        <f t="shared" si="1307"/>
        <v>0</v>
      </c>
      <c r="DO159" s="62">
        <f t="shared" si="1307"/>
        <v>0</v>
      </c>
      <c r="DP159" s="58">
        <f t="shared" si="1307"/>
        <v>0</v>
      </c>
      <c r="DQ159" s="58">
        <f t="shared" si="1307"/>
        <v>10968091</v>
      </c>
      <c r="DR159" s="62">
        <f t="shared" si="1307"/>
        <v>10858410.09</v>
      </c>
      <c r="DS159" s="62">
        <f t="shared" si="1307"/>
        <v>109680.91</v>
      </c>
      <c r="DT159" s="62">
        <f t="shared" si="1307"/>
        <v>0</v>
      </c>
    </row>
    <row r="160" spans="1:124" ht="32.25" customHeight="1" x14ac:dyDescent="0.25">
      <c r="A160" s="87" t="s">
        <v>71</v>
      </c>
      <c r="B160" s="156"/>
      <c r="C160" s="156"/>
      <c r="D160" s="25"/>
      <c r="E160" s="4">
        <v>851</v>
      </c>
      <c r="F160" s="4" t="s">
        <v>30</v>
      </c>
      <c r="G160" s="4" t="s">
        <v>30</v>
      </c>
      <c r="H160" s="176" t="s">
        <v>435</v>
      </c>
      <c r="I160" s="3" t="s">
        <v>72</v>
      </c>
      <c r="J160" s="21">
        <f t="shared" si="1291"/>
        <v>0</v>
      </c>
      <c r="K160" s="21">
        <f t="shared" si="1291"/>
        <v>0</v>
      </c>
      <c r="L160" s="21">
        <f t="shared" si="1291"/>
        <v>0</v>
      </c>
      <c r="M160" s="21">
        <f t="shared" si="1291"/>
        <v>0</v>
      </c>
      <c r="N160" s="21">
        <f t="shared" si="1291"/>
        <v>0</v>
      </c>
      <c r="O160" s="21">
        <f t="shared" si="1291"/>
        <v>0</v>
      </c>
      <c r="P160" s="21">
        <f t="shared" si="1291"/>
        <v>0</v>
      </c>
      <c r="Q160" s="21">
        <f t="shared" si="1291"/>
        <v>0</v>
      </c>
      <c r="R160" s="21">
        <f t="shared" si="1291"/>
        <v>0</v>
      </c>
      <c r="S160" s="21">
        <f t="shared" si="1291"/>
        <v>0</v>
      </c>
      <c r="T160" s="21">
        <f t="shared" si="1291"/>
        <v>0</v>
      </c>
      <c r="U160" s="21">
        <f t="shared" si="1291"/>
        <v>0</v>
      </c>
      <c r="V160" s="21">
        <f t="shared" si="1178"/>
        <v>0</v>
      </c>
      <c r="W160" s="21">
        <f t="shared" si="1179"/>
        <v>0</v>
      </c>
      <c r="X160" s="21">
        <f t="shared" si="1180"/>
        <v>0</v>
      </c>
      <c r="Y160" s="21">
        <f t="shared" si="1291"/>
        <v>0</v>
      </c>
      <c r="Z160" s="276" t="e">
        <f t="shared" si="1189"/>
        <v>#DIV/0!</v>
      </c>
      <c r="AA160" s="21">
        <f t="shared" si="1292"/>
        <v>0</v>
      </c>
      <c r="AB160" s="21">
        <f t="shared" si="1292"/>
        <v>0</v>
      </c>
      <c r="AC160" s="21">
        <f t="shared" si="1292"/>
        <v>0</v>
      </c>
      <c r="AD160" s="21">
        <f t="shared" si="1292"/>
        <v>0</v>
      </c>
      <c r="AE160" s="21">
        <f t="shared" si="1292"/>
        <v>0</v>
      </c>
      <c r="AF160" s="21">
        <f t="shared" si="1292"/>
        <v>0</v>
      </c>
      <c r="AG160" s="21">
        <f t="shared" si="1292"/>
        <v>0</v>
      </c>
      <c r="AH160" s="21">
        <f t="shared" si="1292"/>
        <v>0</v>
      </c>
      <c r="AI160" s="21">
        <f t="shared" si="1292"/>
        <v>0</v>
      </c>
      <c r="AJ160" s="21">
        <f t="shared" si="1240"/>
        <v>0</v>
      </c>
      <c r="AK160" s="21">
        <f t="shared" si="1241"/>
        <v>0</v>
      </c>
      <c r="AL160" s="21">
        <f t="shared" si="1242"/>
        <v>0</v>
      </c>
      <c r="AM160" s="21">
        <f t="shared" si="1243"/>
        <v>0</v>
      </c>
      <c r="AN160" s="215">
        <f t="shared" si="1292"/>
        <v>0</v>
      </c>
      <c r="AO160" s="21">
        <f t="shared" si="1292"/>
        <v>0</v>
      </c>
      <c r="AP160" s="21">
        <f t="shared" si="1292"/>
        <v>0</v>
      </c>
      <c r="AQ160" s="21">
        <f t="shared" si="1292"/>
        <v>0</v>
      </c>
      <c r="AR160" s="21">
        <f t="shared" si="1293"/>
        <v>0</v>
      </c>
      <c r="AS160" s="21">
        <f t="shared" si="1294"/>
        <v>0</v>
      </c>
      <c r="AT160" s="21">
        <f t="shared" si="1295"/>
        <v>0</v>
      </c>
      <c r="AU160" s="21">
        <f t="shared" si="1296"/>
        <v>0</v>
      </c>
      <c r="AV160" s="195">
        <f t="shared" si="1089"/>
        <v>0</v>
      </c>
      <c r="AW160" s="21">
        <f t="shared" si="1292"/>
        <v>0</v>
      </c>
      <c r="AX160" s="21">
        <f t="shared" si="1292"/>
        <v>0</v>
      </c>
      <c r="AY160" s="21">
        <f t="shared" si="1292"/>
        <v>0</v>
      </c>
      <c r="AZ160" s="21">
        <f t="shared" si="1292"/>
        <v>0</v>
      </c>
      <c r="BA160" s="21">
        <f t="shared" si="1292"/>
        <v>0</v>
      </c>
      <c r="BB160" s="21">
        <f t="shared" si="1292"/>
        <v>0</v>
      </c>
      <c r="BC160" s="21">
        <f t="shared" si="1292"/>
        <v>0</v>
      </c>
      <c r="BD160" s="21">
        <f t="shared" si="1292"/>
        <v>0</v>
      </c>
      <c r="BE160" s="21">
        <f t="shared" si="1244"/>
        <v>0</v>
      </c>
      <c r="BF160" s="21">
        <f t="shared" si="1234"/>
        <v>0</v>
      </c>
      <c r="BG160" s="21">
        <f t="shared" si="1235"/>
        <v>0</v>
      </c>
      <c r="BH160" s="21">
        <f t="shared" si="1236"/>
        <v>0</v>
      </c>
      <c r="BI160" s="21">
        <f t="shared" si="1292"/>
        <v>0</v>
      </c>
      <c r="BJ160" s="21">
        <f t="shared" si="1292"/>
        <v>0</v>
      </c>
      <c r="BK160" s="21">
        <f t="shared" si="1292"/>
        <v>0</v>
      </c>
      <c r="BL160" s="21">
        <f t="shared" si="1292"/>
        <v>0</v>
      </c>
      <c r="BM160" s="21">
        <f t="shared" si="1297"/>
        <v>0</v>
      </c>
      <c r="BN160" s="21">
        <f t="shared" si="1298"/>
        <v>0</v>
      </c>
      <c r="BO160" s="21">
        <f t="shared" si="1299"/>
        <v>0</v>
      </c>
      <c r="BP160" s="21">
        <f t="shared" si="1300"/>
        <v>0</v>
      </c>
      <c r="BQ160" s="201">
        <f t="shared" si="1088"/>
        <v>0</v>
      </c>
      <c r="BR160" s="21">
        <f t="shared" si="1292"/>
        <v>0</v>
      </c>
      <c r="BS160" s="21">
        <f t="shared" si="1292"/>
        <v>0</v>
      </c>
      <c r="BT160" s="21">
        <f t="shared" si="1292"/>
        <v>0</v>
      </c>
      <c r="BU160" s="21">
        <f t="shared" si="1292"/>
        <v>0</v>
      </c>
      <c r="BV160" s="21">
        <f t="shared" si="1301"/>
        <v>0</v>
      </c>
      <c r="BW160" s="21">
        <f t="shared" si="1301"/>
        <v>0</v>
      </c>
      <c r="BX160" s="21">
        <f t="shared" si="1301"/>
        <v>0</v>
      </c>
      <c r="BY160" s="21">
        <f t="shared" si="1301"/>
        <v>0</v>
      </c>
      <c r="BZ160" s="21">
        <f t="shared" si="1245"/>
        <v>0</v>
      </c>
      <c r="CA160" s="62">
        <f t="shared" si="1237"/>
        <v>0</v>
      </c>
      <c r="CB160" s="62">
        <f t="shared" si="1238"/>
        <v>0</v>
      </c>
      <c r="CC160" s="62">
        <f t="shared" si="1239"/>
        <v>0</v>
      </c>
      <c r="CD160" s="21">
        <f t="shared" si="1302"/>
        <v>0</v>
      </c>
      <c r="CE160" s="21">
        <f t="shared" si="1302"/>
        <v>0</v>
      </c>
      <c r="CF160" s="21">
        <f t="shared" si="1302"/>
        <v>0</v>
      </c>
      <c r="CG160" s="21">
        <f t="shared" si="1302"/>
        <v>0</v>
      </c>
      <c r="CH160" s="21">
        <f t="shared" si="1303"/>
        <v>0</v>
      </c>
      <c r="CI160" s="62">
        <f t="shared" si="1304"/>
        <v>0</v>
      </c>
      <c r="CJ160" s="62">
        <f t="shared" si="1305"/>
        <v>0</v>
      </c>
      <c r="CK160" s="62">
        <f t="shared" si="1306"/>
        <v>0</v>
      </c>
      <c r="CL160" s="193">
        <f t="shared" si="1210"/>
        <v>0</v>
      </c>
      <c r="CM160" s="62"/>
      <c r="CN160" s="62"/>
      <c r="CO160" s="62"/>
      <c r="CP160" s="62"/>
      <c r="CQ160" s="94">
        <f t="shared" si="1228"/>
        <v>0</v>
      </c>
      <c r="CR160" s="94"/>
      <c r="CS160" s="58"/>
      <c r="CT160" s="58"/>
      <c r="CU160" s="58"/>
      <c r="CV160" s="58"/>
      <c r="CW160" s="58"/>
      <c r="CX160" s="62"/>
      <c r="CY160" s="62"/>
      <c r="CZ160" s="58"/>
      <c r="DA160" s="58"/>
      <c r="DB160" s="62"/>
      <c r="DC160" s="62"/>
      <c r="DD160" s="62"/>
      <c r="DE160" s="58">
        <f t="shared" si="1307"/>
        <v>10968091</v>
      </c>
      <c r="DF160" s="62">
        <f t="shared" si="1307"/>
        <v>10858410.09</v>
      </c>
      <c r="DG160" s="62">
        <f t="shared" si="1307"/>
        <v>109680.91</v>
      </c>
      <c r="DH160" s="58">
        <f t="shared" si="1307"/>
        <v>0</v>
      </c>
      <c r="DI160" s="58">
        <f t="shared" si="1307"/>
        <v>10968091</v>
      </c>
      <c r="DJ160" s="62">
        <f t="shared" si="1307"/>
        <v>10858410.09</v>
      </c>
      <c r="DK160" s="62">
        <f t="shared" si="1307"/>
        <v>109680.91</v>
      </c>
      <c r="DL160" s="62">
        <f t="shared" si="1307"/>
        <v>0</v>
      </c>
      <c r="DM160" s="58">
        <f t="shared" si="1307"/>
        <v>0</v>
      </c>
      <c r="DN160" s="62">
        <f t="shared" si="1307"/>
        <v>0</v>
      </c>
      <c r="DO160" s="62">
        <f t="shared" si="1307"/>
        <v>0</v>
      </c>
      <c r="DP160" s="58">
        <f t="shared" si="1307"/>
        <v>0</v>
      </c>
      <c r="DQ160" s="58">
        <f t="shared" si="1307"/>
        <v>10968091</v>
      </c>
      <c r="DR160" s="62">
        <f t="shared" si="1307"/>
        <v>10858410.09</v>
      </c>
      <c r="DS160" s="62">
        <f t="shared" si="1307"/>
        <v>109680.91</v>
      </c>
      <c r="DT160" s="62">
        <f t="shared" si="1307"/>
        <v>0</v>
      </c>
    </row>
    <row r="161" spans="1:124" ht="32.25" customHeight="1" x14ac:dyDescent="0.25">
      <c r="A161" s="87" t="s">
        <v>73</v>
      </c>
      <c r="B161" s="156"/>
      <c r="C161" s="156"/>
      <c r="D161" s="25"/>
      <c r="E161" s="4">
        <v>851</v>
      </c>
      <c r="F161" s="4" t="s">
        <v>30</v>
      </c>
      <c r="G161" s="4" t="s">
        <v>30</v>
      </c>
      <c r="H161" s="176" t="s">
        <v>435</v>
      </c>
      <c r="I161" s="3" t="s">
        <v>74</v>
      </c>
      <c r="J161" s="159"/>
      <c r="K161" s="159"/>
      <c r="L161" s="159"/>
      <c r="M161" s="159"/>
      <c r="N161" s="159"/>
      <c r="O161" s="159"/>
      <c r="P161" s="159"/>
      <c r="Q161" s="159"/>
      <c r="R161" s="159"/>
      <c r="S161" s="159"/>
      <c r="T161" s="159"/>
      <c r="U161" s="159"/>
      <c r="V161" s="21">
        <f t="shared" si="1178"/>
        <v>0</v>
      </c>
      <c r="W161" s="21">
        <f t="shared" si="1179"/>
        <v>0</v>
      </c>
      <c r="X161" s="21">
        <f t="shared" si="1180"/>
        <v>0</v>
      </c>
      <c r="Y161" s="159"/>
      <c r="Z161" s="276" t="e">
        <f t="shared" si="1189"/>
        <v>#DIV/0!</v>
      </c>
      <c r="AA161" s="159"/>
      <c r="AB161" s="159"/>
      <c r="AC161" s="159"/>
      <c r="AD161" s="159"/>
      <c r="AE161" s="21"/>
      <c r="AF161" s="21"/>
      <c r="AG161" s="159"/>
      <c r="AH161" s="159"/>
      <c r="AI161" s="21"/>
      <c r="AJ161" s="21">
        <f t="shared" si="1240"/>
        <v>0</v>
      </c>
      <c r="AK161" s="21">
        <f t="shared" si="1241"/>
        <v>0</v>
      </c>
      <c r="AL161" s="21">
        <f t="shared" si="1242"/>
        <v>0</v>
      </c>
      <c r="AM161" s="21">
        <f t="shared" si="1243"/>
        <v>0</v>
      </c>
      <c r="AN161" s="215"/>
      <c r="AO161" s="159"/>
      <c r="AP161" s="159"/>
      <c r="AQ161" s="21"/>
      <c r="AR161" s="21">
        <f t="shared" si="1293"/>
        <v>0</v>
      </c>
      <c r="AS161" s="21">
        <f t="shared" si="1294"/>
        <v>0</v>
      </c>
      <c r="AT161" s="21">
        <f t="shared" si="1295"/>
        <v>0</v>
      </c>
      <c r="AU161" s="21">
        <f t="shared" si="1296"/>
        <v>0</v>
      </c>
      <c r="AV161" s="195">
        <f t="shared" si="1089"/>
        <v>0</v>
      </c>
      <c r="AW161" s="159"/>
      <c r="AX161" s="159"/>
      <c r="AY161" s="159"/>
      <c r="AZ161" s="21"/>
      <c r="BA161" s="21"/>
      <c r="BB161" s="159"/>
      <c r="BC161" s="159"/>
      <c r="BD161" s="21"/>
      <c r="BE161" s="21">
        <f t="shared" si="1244"/>
        <v>0</v>
      </c>
      <c r="BF161" s="21">
        <f t="shared" si="1234"/>
        <v>0</v>
      </c>
      <c r="BG161" s="21">
        <f t="shared" si="1235"/>
        <v>0</v>
      </c>
      <c r="BH161" s="21">
        <f t="shared" si="1236"/>
        <v>0</v>
      </c>
      <c r="BI161" s="21"/>
      <c r="BJ161" s="159"/>
      <c r="BK161" s="159"/>
      <c r="BL161" s="21"/>
      <c r="BM161" s="21">
        <f t="shared" si="1297"/>
        <v>0</v>
      </c>
      <c r="BN161" s="21">
        <f t="shared" si="1298"/>
        <v>0</v>
      </c>
      <c r="BO161" s="21">
        <f t="shared" si="1299"/>
        <v>0</v>
      </c>
      <c r="BP161" s="21">
        <f t="shared" si="1300"/>
        <v>0</v>
      </c>
      <c r="BQ161" s="201">
        <f t="shared" si="1088"/>
        <v>0</v>
      </c>
      <c r="BR161" s="159"/>
      <c r="BS161" s="159"/>
      <c r="BT161" s="159"/>
      <c r="BU161" s="21"/>
      <c r="BV161" s="21"/>
      <c r="BW161" s="159"/>
      <c r="BX161" s="159"/>
      <c r="BY161" s="21"/>
      <c r="BZ161" s="21">
        <f t="shared" si="1245"/>
        <v>0</v>
      </c>
      <c r="CA161" s="62">
        <f t="shared" si="1237"/>
        <v>0</v>
      </c>
      <c r="CB161" s="62">
        <f t="shared" si="1238"/>
        <v>0</v>
      </c>
      <c r="CC161" s="62">
        <f t="shared" si="1239"/>
        <v>0</v>
      </c>
      <c r="CD161" s="21"/>
      <c r="CE161" s="159"/>
      <c r="CF161" s="159"/>
      <c r="CG161" s="21"/>
      <c r="CH161" s="21">
        <f t="shared" si="1303"/>
        <v>0</v>
      </c>
      <c r="CI161" s="62">
        <f t="shared" si="1304"/>
        <v>0</v>
      </c>
      <c r="CJ161" s="62">
        <f t="shared" si="1305"/>
        <v>0</v>
      </c>
      <c r="CK161" s="62">
        <f t="shared" si="1306"/>
        <v>0</v>
      </c>
      <c r="CL161" s="193">
        <f t="shared" si="1210"/>
        <v>0</v>
      </c>
      <c r="CM161" s="62"/>
      <c r="CN161" s="62"/>
      <c r="CO161" s="62"/>
      <c r="CP161" s="62"/>
      <c r="CQ161" s="94">
        <f t="shared" si="1228"/>
        <v>0</v>
      </c>
      <c r="CR161" s="94"/>
      <c r="CS161" s="58"/>
      <c r="CT161" s="58"/>
      <c r="CU161" s="58"/>
      <c r="CV161" s="58"/>
      <c r="CW161" s="58"/>
      <c r="CX161" s="62"/>
      <c r="CY161" s="62"/>
      <c r="CZ161" s="58"/>
      <c r="DA161" s="58"/>
      <c r="DB161" s="62"/>
      <c r="DC161" s="62"/>
      <c r="DD161" s="62"/>
      <c r="DE161" s="105">
        <f>10858410.09+109680.91</f>
        <v>10968091</v>
      </c>
      <c r="DF161" s="83">
        <v>10858410.09</v>
      </c>
      <c r="DG161" s="83">
        <v>109680.91</v>
      </c>
      <c r="DH161" s="58"/>
      <c r="DI161" s="58">
        <f t="shared" ref="DI161" si="1308">DA161+DE161</f>
        <v>10968091</v>
      </c>
      <c r="DJ161" s="62">
        <f t="shared" ref="DJ161" si="1309">DB161+DF161</f>
        <v>10858410.09</v>
      </c>
      <c r="DK161" s="62">
        <f t="shared" ref="DK161" si="1310">DC161+DG161</f>
        <v>109680.91</v>
      </c>
      <c r="DL161" s="62">
        <f t="shared" ref="DL161" si="1311">DD161+DH161</f>
        <v>0</v>
      </c>
      <c r="DM161" s="105"/>
      <c r="DN161" s="83"/>
      <c r="DO161" s="83"/>
      <c r="DP161" s="58"/>
      <c r="DQ161" s="58">
        <f t="shared" ref="DQ161" si="1312">DI161+DM161</f>
        <v>10968091</v>
      </c>
      <c r="DR161" s="62">
        <f t="shared" ref="DR161" si="1313">DJ161+DN161</f>
        <v>10858410.09</v>
      </c>
      <c r="DS161" s="62">
        <f t="shared" ref="DS161" si="1314">DK161+DO161</f>
        <v>109680.91</v>
      </c>
      <c r="DT161" s="62">
        <f t="shared" ref="DT161" si="1315">DL161+DP161</f>
        <v>0</v>
      </c>
    </row>
    <row r="162" spans="1:124" ht="32.25" customHeight="1" x14ac:dyDescent="0.25">
      <c r="A162" s="87" t="s">
        <v>279</v>
      </c>
      <c r="B162" s="156"/>
      <c r="C162" s="156"/>
      <c r="D162" s="25"/>
      <c r="E162" s="4">
        <v>851</v>
      </c>
      <c r="F162" s="4" t="s">
        <v>30</v>
      </c>
      <c r="G162" s="4" t="s">
        <v>30</v>
      </c>
      <c r="H162" s="176" t="s">
        <v>436</v>
      </c>
      <c r="I162" s="3"/>
      <c r="J162" s="21">
        <f t="shared" ref="J162:Y163" si="1316">J163</f>
        <v>11852348.51</v>
      </c>
      <c r="K162" s="21">
        <f t="shared" si="1316"/>
        <v>11733824.51</v>
      </c>
      <c r="L162" s="21">
        <f t="shared" si="1316"/>
        <v>118524</v>
      </c>
      <c r="M162" s="21">
        <f t="shared" si="1316"/>
        <v>0</v>
      </c>
      <c r="N162" s="21">
        <f t="shared" si="1316"/>
        <v>20446362.829999998</v>
      </c>
      <c r="O162" s="21">
        <f t="shared" si="1316"/>
        <v>20241897.829999998</v>
      </c>
      <c r="P162" s="21">
        <f t="shared" si="1316"/>
        <v>204465</v>
      </c>
      <c r="Q162" s="21">
        <f t="shared" si="1316"/>
        <v>0</v>
      </c>
      <c r="R162" s="21">
        <f t="shared" si="1316"/>
        <v>3800000</v>
      </c>
      <c r="S162" s="21">
        <f t="shared" si="1316"/>
        <v>3762000</v>
      </c>
      <c r="T162" s="21">
        <f t="shared" si="1316"/>
        <v>38000</v>
      </c>
      <c r="U162" s="21">
        <f t="shared" si="1316"/>
        <v>0</v>
      </c>
      <c r="V162" s="21">
        <f t="shared" si="1178"/>
        <v>11852348.51</v>
      </c>
      <c r="W162" s="21">
        <f t="shared" si="1179"/>
        <v>11733824.51</v>
      </c>
      <c r="X162" s="21">
        <f t="shared" si="1180"/>
        <v>118524</v>
      </c>
      <c r="Y162" s="21">
        <f t="shared" si="1316"/>
        <v>0</v>
      </c>
      <c r="Z162" s="276" t="e">
        <f t="shared" si="1189"/>
        <v>#DIV/0!</v>
      </c>
      <c r="AA162" s="21">
        <f t="shared" ref="AA162:BV163" si="1317">AA163</f>
        <v>0</v>
      </c>
      <c r="AB162" s="21">
        <f t="shared" si="1317"/>
        <v>0</v>
      </c>
      <c r="AC162" s="21">
        <f t="shared" si="1317"/>
        <v>0</v>
      </c>
      <c r="AD162" s="21">
        <f t="shared" si="1317"/>
        <v>0</v>
      </c>
      <c r="AE162" s="21">
        <f t="shared" si="1317"/>
        <v>0</v>
      </c>
      <c r="AF162" s="21">
        <f t="shared" si="1317"/>
        <v>20089853.27</v>
      </c>
      <c r="AG162" s="21">
        <f t="shared" si="1317"/>
        <v>19888954.739999998</v>
      </c>
      <c r="AH162" s="21">
        <f t="shared" si="1317"/>
        <v>200898.53</v>
      </c>
      <c r="AI162" s="21">
        <f t="shared" si="1317"/>
        <v>0</v>
      </c>
      <c r="AJ162" s="228">
        <f t="shared" ref="AJ162:AJ164" si="1318">AB162+AF162</f>
        <v>20089853.27</v>
      </c>
      <c r="AK162" s="228">
        <f t="shared" ref="AK162:AK164" si="1319">AC162+AG162</f>
        <v>19888954.739999998</v>
      </c>
      <c r="AL162" s="228">
        <f t="shared" ref="AL162:AL164" si="1320">AD162+AH162</f>
        <v>200898.53</v>
      </c>
      <c r="AM162" s="21">
        <f t="shared" ref="AM162:AM164" si="1321">AE162+AI162</f>
        <v>0</v>
      </c>
      <c r="AN162" s="215">
        <f t="shared" si="1317"/>
        <v>0</v>
      </c>
      <c r="AO162" s="21">
        <f t="shared" si="1317"/>
        <v>0</v>
      </c>
      <c r="AP162" s="21">
        <f t="shared" si="1317"/>
        <v>0</v>
      </c>
      <c r="AQ162" s="21">
        <f t="shared" si="1317"/>
        <v>0</v>
      </c>
      <c r="AR162" s="228">
        <f t="shared" si="1293"/>
        <v>20089853.27</v>
      </c>
      <c r="AS162" s="228">
        <f t="shared" si="1294"/>
        <v>19888954.739999998</v>
      </c>
      <c r="AT162" s="228">
        <f t="shared" si="1295"/>
        <v>200898.53</v>
      </c>
      <c r="AU162" s="21">
        <f t="shared" si="1296"/>
        <v>0</v>
      </c>
      <c r="AV162" s="195">
        <f t="shared" si="1089"/>
        <v>1.1932570487260818E-9</v>
      </c>
      <c r="AW162" s="21">
        <f t="shared" si="1317"/>
        <v>0</v>
      </c>
      <c r="AX162" s="21">
        <f t="shared" si="1317"/>
        <v>0</v>
      </c>
      <c r="AY162" s="21">
        <f t="shared" si="1317"/>
        <v>0</v>
      </c>
      <c r="AZ162" s="21">
        <f t="shared" si="1317"/>
        <v>0</v>
      </c>
      <c r="BA162" s="21">
        <f t="shared" si="1317"/>
        <v>13750000</v>
      </c>
      <c r="BB162" s="21">
        <f t="shared" si="1317"/>
        <v>13612500</v>
      </c>
      <c r="BC162" s="21">
        <f t="shared" si="1317"/>
        <v>137500</v>
      </c>
      <c r="BD162" s="21">
        <f t="shared" si="1317"/>
        <v>0</v>
      </c>
      <c r="BE162" s="228">
        <f t="shared" ref="BE162:BE164" si="1322">AW162+BA162</f>
        <v>13750000</v>
      </c>
      <c r="BF162" s="228">
        <f t="shared" ref="BF162:BF164" si="1323">AX162+BB162</f>
        <v>13612500</v>
      </c>
      <c r="BG162" s="228">
        <f t="shared" ref="BG162:BG164" si="1324">AY162+BC162</f>
        <v>137500</v>
      </c>
      <c r="BH162" s="21">
        <f t="shared" ref="BH162:BH164" si="1325">AZ162+BD162</f>
        <v>0</v>
      </c>
      <c r="BI162" s="21">
        <f t="shared" si="1317"/>
        <v>0</v>
      </c>
      <c r="BJ162" s="21">
        <f t="shared" si="1317"/>
        <v>13612500</v>
      </c>
      <c r="BK162" s="21">
        <f t="shared" si="1317"/>
        <v>137500</v>
      </c>
      <c r="BL162" s="21">
        <f t="shared" si="1317"/>
        <v>0</v>
      </c>
      <c r="BM162" s="228">
        <f t="shared" si="1297"/>
        <v>13750000</v>
      </c>
      <c r="BN162" s="228">
        <f t="shared" si="1298"/>
        <v>27225000</v>
      </c>
      <c r="BO162" s="228">
        <f t="shared" si="1299"/>
        <v>275000</v>
      </c>
      <c r="BP162" s="21">
        <f t="shared" si="1300"/>
        <v>0</v>
      </c>
      <c r="BQ162" s="201">
        <f t="shared" si="1088"/>
        <v>0</v>
      </c>
      <c r="BR162" s="21">
        <f t="shared" si="1317"/>
        <v>0</v>
      </c>
      <c r="BS162" s="21">
        <f t="shared" si="1317"/>
        <v>0</v>
      </c>
      <c r="BT162" s="21">
        <f t="shared" si="1317"/>
        <v>0</v>
      </c>
      <c r="BU162" s="21">
        <f t="shared" si="1317"/>
        <v>0</v>
      </c>
      <c r="BV162" s="21">
        <f t="shared" si="1317"/>
        <v>6970000</v>
      </c>
      <c r="BW162" s="21">
        <f t="shared" ref="BV162:BY163" si="1326">BW163</f>
        <v>6900300</v>
      </c>
      <c r="BX162" s="21">
        <f t="shared" si="1326"/>
        <v>69700</v>
      </c>
      <c r="BY162" s="21">
        <f t="shared" si="1326"/>
        <v>0</v>
      </c>
      <c r="BZ162" s="228">
        <f t="shared" ref="BZ162:BZ164" si="1327">BR162+BV162</f>
        <v>6970000</v>
      </c>
      <c r="CA162" s="229">
        <f t="shared" ref="CA162:CA164" si="1328">BS162+BW162</f>
        <v>6900300</v>
      </c>
      <c r="CB162" s="229">
        <f t="shared" ref="CB162:CB164" si="1329">BT162+BX162</f>
        <v>69700</v>
      </c>
      <c r="CC162" s="62">
        <f t="shared" ref="CC162:CC164" si="1330">BU162+BY162</f>
        <v>0</v>
      </c>
      <c r="CD162" s="21">
        <f t="shared" ref="CD162:CG163" si="1331">CD163</f>
        <v>0</v>
      </c>
      <c r="CE162" s="21">
        <f t="shared" si="1331"/>
        <v>0</v>
      </c>
      <c r="CF162" s="21">
        <f t="shared" si="1331"/>
        <v>0</v>
      </c>
      <c r="CG162" s="21">
        <f t="shared" si="1331"/>
        <v>0</v>
      </c>
      <c r="CH162" s="228">
        <f t="shared" si="1303"/>
        <v>6970000</v>
      </c>
      <c r="CI162" s="229">
        <f t="shared" si="1304"/>
        <v>6900300</v>
      </c>
      <c r="CJ162" s="229">
        <f t="shared" si="1305"/>
        <v>69700</v>
      </c>
      <c r="CK162" s="62">
        <f t="shared" si="1306"/>
        <v>0</v>
      </c>
      <c r="CL162" s="193">
        <f t="shared" si="1210"/>
        <v>0</v>
      </c>
      <c r="CM162" s="62"/>
      <c r="CN162" s="62"/>
      <c r="CO162" s="62"/>
      <c r="CP162" s="62"/>
      <c r="CQ162" s="94">
        <f t="shared" ref="CQ162:CQ164" si="1332">BR162-BS162-BT162-BU162</f>
        <v>0</v>
      </c>
      <c r="CR162" s="94"/>
      <c r="CS162" s="58">
        <f>CS163</f>
        <v>0</v>
      </c>
      <c r="CT162" s="58">
        <f t="shared" ref="CT162:DI163" si="1333">CT163</f>
        <v>0</v>
      </c>
      <c r="CU162" s="58">
        <f t="shared" si="1333"/>
        <v>0</v>
      </c>
      <c r="CV162" s="58">
        <f t="shared" si="1333"/>
        <v>0</v>
      </c>
      <c r="CW162" s="58">
        <f t="shared" si="1333"/>
        <v>0</v>
      </c>
      <c r="CX162" s="62">
        <f t="shared" si="1333"/>
        <v>0</v>
      </c>
      <c r="CY162" s="62">
        <f t="shared" si="1333"/>
        <v>0</v>
      </c>
      <c r="CZ162" s="58">
        <f t="shared" si="1333"/>
        <v>0</v>
      </c>
      <c r="DA162" s="58">
        <f t="shared" si="1333"/>
        <v>0</v>
      </c>
      <c r="DB162" s="62">
        <f t="shared" si="1333"/>
        <v>0</v>
      </c>
      <c r="DC162" s="62">
        <f t="shared" si="1333"/>
        <v>0</v>
      </c>
      <c r="DD162" s="62">
        <f t="shared" si="1333"/>
        <v>0</v>
      </c>
      <c r="DE162" s="58">
        <f t="shared" si="1333"/>
        <v>0</v>
      </c>
      <c r="DF162" s="62">
        <f t="shared" si="1333"/>
        <v>0</v>
      </c>
      <c r="DG162" s="62">
        <f t="shared" si="1333"/>
        <v>0</v>
      </c>
      <c r="DH162" s="58">
        <f t="shared" si="1333"/>
        <v>0</v>
      </c>
      <c r="DI162" s="58">
        <f t="shared" si="1333"/>
        <v>0</v>
      </c>
      <c r="DJ162" s="62">
        <f t="shared" ref="DJ162:DT163" si="1334">DJ163</f>
        <v>0</v>
      </c>
      <c r="DK162" s="62">
        <f t="shared" si="1334"/>
        <v>0</v>
      </c>
      <c r="DL162" s="62">
        <f t="shared" si="1334"/>
        <v>0</v>
      </c>
      <c r="DM162" s="58">
        <f t="shared" si="1334"/>
        <v>0</v>
      </c>
      <c r="DN162" s="62">
        <f t="shared" si="1334"/>
        <v>0</v>
      </c>
      <c r="DO162" s="62">
        <f t="shared" si="1334"/>
        <v>0</v>
      </c>
      <c r="DP162" s="58">
        <f t="shared" si="1334"/>
        <v>0</v>
      </c>
      <c r="DQ162" s="58">
        <f t="shared" si="1334"/>
        <v>0</v>
      </c>
      <c r="DR162" s="62">
        <f t="shared" si="1334"/>
        <v>0</v>
      </c>
      <c r="DS162" s="62">
        <f t="shared" si="1334"/>
        <v>0</v>
      </c>
      <c r="DT162" s="62">
        <f t="shared" si="1334"/>
        <v>0</v>
      </c>
    </row>
    <row r="163" spans="1:124" ht="32.25" customHeight="1" x14ac:dyDescent="0.25">
      <c r="A163" s="87" t="s">
        <v>71</v>
      </c>
      <c r="B163" s="156"/>
      <c r="C163" s="156"/>
      <c r="D163" s="25"/>
      <c r="E163" s="4">
        <v>851</v>
      </c>
      <c r="F163" s="4" t="s">
        <v>30</v>
      </c>
      <c r="G163" s="4" t="s">
        <v>30</v>
      </c>
      <c r="H163" s="176" t="s">
        <v>436</v>
      </c>
      <c r="I163" s="3" t="s">
        <v>72</v>
      </c>
      <c r="J163" s="21">
        <f t="shared" si="1316"/>
        <v>11852348.51</v>
      </c>
      <c r="K163" s="21">
        <f t="shared" si="1316"/>
        <v>11733824.51</v>
      </c>
      <c r="L163" s="21">
        <f t="shared" si="1316"/>
        <v>118524</v>
      </c>
      <c r="M163" s="21">
        <f t="shared" si="1316"/>
        <v>0</v>
      </c>
      <c r="N163" s="21">
        <f t="shared" si="1316"/>
        <v>20446362.829999998</v>
      </c>
      <c r="O163" s="21">
        <f t="shared" si="1316"/>
        <v>20241897.829999998</v>
      </c>
      <c r="P163" s="21">
        <f t="shared" si="1316"/>
        <v>204465</v>
      </c>
      <c r="Q163" s="21">
        <f t="shared" si="1316"/>
        <v>0</v>
      </c>
      <c r="R163" s="21">
        <f t="shared" si="1316"/>
        <v>3800000</v>
      </c>
      <c r="S163" s="21">
        <f t="shared" si="1316"/>
        <v>3762000</v>
      </c>
      <c r="T163" s="21">
        <f t="shared" si="1316"/>
        <v>38000</v>
      </c>
      <c r="U163" s="21">
        <f t="shared" si="1316"/>
        <v>0</v>
      </c>
      <c r="V163" s="21">
        <f t="shared" si="1178"/>
        <v>11852348.51</v>
      </c>
      <c r="W163" s="21">
        <f t="shared" si="1179"/>
        <v>11733824.51</v>
      </c>
      <c r="X163" s="21">
        <f t="shared" si="1180"/>
        <v>118524</v>
      </c>
      <c r="Y163" s="21">
        <f t="shared" si="1316"/>
        <v>0</v>
      </c>
      <c r="Z163" s="276" t="e">
        <f t="shared" si="1189"/>
        <v>#DIV/0!</v>
      </c>
      <c r="AA163" s="21">
        <f t="shared" si="1317"/>
        <v>0</v>
      </c>
      <c r="AB163" s="21">
        <f t="shared" si="1317"/>
        <v>0</v>
      </c>
      <c r="AC163" s="21">
        <f t="shared" si="1317"/>
        <v>0</v>
      </c>
      <c r="AD163" s="21">
        <f t="shared" si="1317"/>
        <v>0</v>
      </c>
      <c r="AE163" s="21">
        <f t="shared" si="1317"/>
        <v>0</v>
      </c>
      <c r="AF163" s="21">
        <f t="shared" si="1317"/>
        <v>20089853.27</v>
      </c>
      <c r="AG163" s="21">
        <f t="shared" si="1317"/>
        <v>19888954.739999998</v>
      </c>
      <c r="AH163" s="21">
        <f t="shared" si="1317"/>
        <v>200898.53</v>
      </c>
      <c r="AI163" s="21">
        <f t="shared" si="1317"/>
        <v>0</v>
      </c>
      <c r="AJ163" s="21">
        <f t="shared" si="1318"/>
        <v>20089853.27</v>
      </c>
      <c r="AK163" s="21">
        <f t="shared" si="1319"/>
        <v>19888954.739999998</v>
      </c>
      <c r="AL163" s="21">
        <f t="shared" si="1320"/>
        <v>200898.53</v>
      </c>
      <c r="AM163" s="21">
        <f t="shared" si="1321"/>
        <v>0</v>
      </c>
      <c r="AN163" s="215">
        <f t="shared" si="1317"/>
        <v>0</v>
      </c>
      <c r="AO163" s="21">
        <f t="shared" si="1317"/>
        <v>0</v>
      </c>
      <c r="AP163" s="21">
        <f t="shared" si="1317"/>
        <v>0</v>
      </c>
      <c r="AQ163" s="21">
        <f t="shared" si="1317"/>
        <v>0</v>
      </c>
      <c r="AR163" s="21">
        <f t="shared" si="1293"/>
        <v>20089853.27</v>
      </c>
      <c r="AS163" s="21">
        <f t="shared" si="1294"/>
        <v>19888954.739999998</v>
      </c>
      <c r="AT163" s="21">
        <f t="shared" si="1295"/>
        <v>200898.53</v>
      </c>
      <c r="AU163" s="21">
        <f t="shared" si="1296"/>
        <v>0</v>
      </c>
      <c r="AV163" s="195">
        <f t="shared" si="1089"/>
        <v>1.1932570487260818E-9</v>
      </c>
      <c r="AW163" s="21">
        <f t="shared" si="1317"/>
        <v>0</v>
      </c>
      <c r="AX163" s="21">
        <f t="shared" si="1317"/>
        <v>0</v>
      </c>
      <c r="AY163" s="21">
        <f t="shared" si="1317"/>
        <v>0</v>
      </c>
      <c r="AZ163" s="21">
        <f t="shared" si="1317"/>
        <v>0</v>
      </c>
      <c r="BA163" s="21">
        <f t="shared" si="1317"/>
        <v>13750000</v>
      </c>
      <c r="BB163" s="21">
        <f t="shared" si="1317"/>
        <v>13612500</v>
      </c>
      <c r="BC163" s="21">
        <f t="shared" si="1317"/>
        <v>137500</v>
      </c>
      <c r="BD163" s="21">
        <f t="shared" si="1317"/>
        <v>0</v>
      </c>
      <c r="BE163" s="21">
        <f t="shared" si="1322"/>
        <v>13750000</v>
      </c>
      <c r="BF163" s="21">
        <f t="shared" si="1323"/>
        <v>13612500</v>
      </c>
      <c r="BG163" s="21">
        <f t="shared" si="1324"/>
        <v>137500</v>
      </c>
      <c r="BH163" s="21">
        <f t="shared" si="1325"/>
        <v>0</v>
      </c>
      <c r="BI163" s="21">
        <f t="shared" si="1317"/>
        <v>0</v>
      </c>
      <c r="BJ163" s="21">
        <f t="shared" si="1317"/>
        <v>13612500</v>
      </c>
      <c r="BK163" s="21">
        <f t="shared" si="1317"/>
        <v>137500</v>
      </c>
      <c r="BL163" s="21">
        <f t="shared" si="1317"/>
        <v>0</v>
      </c>
      <c r="BM163" s="21">
        <f t="shared" si="1297"/>
        <v>13750000</v>
      </c>
      <c r="BN163" s="21">
        <f t="shared" si="1298"/>
        <v>27225000</v>
      </c>
      <c r="BO163" s="21">
        <f t="shared" si="1299"/>
        <v>275000</v>
      </c>
      <c r="BP163" s="21">
        <f t="shared" si="1300"/>
        <v>0</v>
      </c>
      <c r="BQ163" s="201">
        <f t="shared" si="1088"/>
        <v>0</v>
      </c>
      <c r="BR163" s="21">
        <f t="shared" si="1317"/>
        <v>0</v>
      </c>
      <c r="BS163" s="21">
        <f t="shared" si="1317"/>
        <v>0</v>
      </c>
      <c r="BT163" s="21">
        <f t="shared" si="1317"/>
        <v>0</v>
      </c>
      <c r="BU163" s="21">
        <f t="shared" si="1317"/>
        <v>0</v>
      </c>
      <c r="BV163" s="21">
        <f t="shared" si="1326"/>
        <v>6970000</v>
      </c>
      <c r="BW163" s="21">
        <f t="shared" si="1326"/>
        <v>6900300</v>
      </c>
      <c r="BX163" s="21">
        <f t="shared" si="1326"/>
        <v>69700</v>
      </c>
      <c r="BY163" s="21">
        <f t="shared" si="1326"/>
        <v>0</v>
      </c>
      <c r="BZ163" s="21">
        <f t="shared" si="1327"/>
        <v>6970000</v>
      </c>
      <c r="CA163" s="62">
        <f t="shared" si="1328"/>
        <v>6900300</v>
      </c>
      <c r="CB163" s="62">
        <f t="shared" si="1329"/>
        <v>69700</v>
      </c>
      <c r="CC163" s="62">
        <f t="shared" si="1330"/>
        <v>0</v>
      </c>
      <c r="CD163" s="21">
        <f t="shared" si="1331"/>
        <v>0</v>
      </c>
      <c r="CE163" s="21">
        <f t="shared" si="1331"/>
        <v>0</v>
      </c>
      <c r="CF163" s="21">
        <f t="shared" si="1331"/>
        <v>0</v>
      </c>
      <c r="CG163" s="21">
        <f t="shared" si="1331"/>
        <v>0</v>
      </c>
      <c r="CH163" s="21">
        <f t="shared" si="1303"/>
        <v>6970000</v>
      </c>
      <c r="CI163" s="62">
        <f t="shared" si="1304"/>
        <v>6900300</v>
      </c>
      <c r="CJ163" s="62">
        <f t="shared" si="1305"/>
        <v>69700</v>
      </c>
      <c r="CK163" s="62">
        <f t="shared" si="1306"/>
        <v>0</v>
      </c>
      <c r="CL163" s="193">
        <f t="shared" si="1210"/>
        <v>0</v>
      </c>
      <c r="CM163" s="62"/>
      <c r="CN163" s="62"/>
      <c r="CO163" s="62"/>
      <c r="CP163" s="62"/>
      <c r="CQ163" s="94">
        <f t="shared" si="1332"/>
        <v>0</v>
      </c>
      <c r="CR163" s="94"/>
      <c r="CS163" s="58">
        <f>CS164</f>
        <v>0</v>
      </c>
      <c r="CT163" s="58">
        <f t="shared" si="1333"/>
        <v>0</v>
      </c>
      <c r="CU163" s="58">
        <f t="shared" si="1333"/>
        <v>0</v>
      </c>
      <c r="CV163" s="58">
        <f t="shared" si="1333"/>
        <v>0</v>
      </c>
      <c r="CW163" s="58">
        <f t="shared" si="1333"/>
        <v>0</v>
      </c>
      <c r="CX163" s="62">
        <f t="shared" si="1333"/>
        <v>0</v>
      </c>
      <c r="CY163" s="62">
        <f t="shared" si="1333"/>
        <v>0</v>
      </c>
      <c r="CZ163" s="58">
        <f t="shared" si="1333"/>
        <v>0</v>
      </c>
      <c r="DA163" s="58">
        <f t="shared" si="1333"/>
        <v>0</v>
      </c>
      <c r="DB163" s="62">
        <f t="shared" si="1333"/>
        <v>0</v>
      </c>
      <c r="DC163" s="62">
        <f t="shared" si="1333"/>
        <v>0</v>
      </c>
      <c r="DD163" s="62">
        <f t="shared" si="1333"/>
        <v>0</v>
      </c>
      <c r="DE163" s="58">
        <f t="shared" si="1333"/>
        <v>0</v>
      </c>
      <c r="DF163" s="62">
        <f t="shared" si="1333"/>
        <v>0</v>
      </c>
      <c r="DG163" s="62">
        <f t="shared" si="1333"/>
        <v>0</v>
      </c>
      <c r="DH163" s="58">
        <f t="shared" si="1333"/>
        <v>0</v>
      </c>
      <c r="DI163" s="58">
        <f t="shared" si="1333"/>
        <v>0</v>
      </c>
      <c r="DJ163" s="62">
        <f t="shared" si="1334"/>
        <v>0</v>
      </c>
      <c r="DK163" s="62">
        <f t="shared" si="1334"/>
        <v>0</v>
      </c>
      <c r="DL163" s="62">
        <f t="shared" si="1334"/>
        <v>0</v>
      </c>
      <c r="DM163" s="58">
        <f t="shared" si="1334"/>
        <v>0</v>
      </c>
      <c r="DN163" s="62">
        <f t="shared" si="1334"/>
        <v>0</v>
      </c>
      <c r="DO163" s="62">
        <f t="shared" si="1334"/>
        <v>0</v>
      </c>
      <c r="DP163" s="58">
        <f t="shared" si="1334"/>
        <v>0</v>
      </c>
      <c r="DQ163" s="58">
        <f t="shared" si="1334"/>
        <v>0</v>
      </c>
      <c r="DR163" s="62">
        <f t="shared" si="1334"/>
        <v>0</v>
      </c>
      <c r="DS163" s="62">
        <f t="shared" si="1334"/>
        <v>0</v>
      </c>
      <c r="DT163" s="62">
        <f t="shared" si="1334"/>
        <v>0</v>
      </c>
    </row>
    <row r="164" spans="1:124" ht="32.25" customHeight="1" x14ac:dyDescent="0.25">
      <c r="A164" s="87" t="s">
        <v>73</v>
      </c>
      <c r="B164" s="156"/>
      <c r="C164" s="156"/>
      <c r="D164" s="25"/>
      <c r="E164" s="4">
        <v>851</v>
      </c>
      <c r="F164" s="4" t="s">
        <v>30</v>
      </c>
      <c r="G164" s="4" t="s">
        <v>30</v>
      </c>
      <c r="H164" s="176" t="s">
        <v>436</v>
      </c>
      <c r="I164" s="3" t="s">
        <v>74</v>
      </c>
      <c r="J164" s="47">
        <f>K164+L164</f>
        <v>11852348.51</v>
      </c>
      <c r="K164" s="47">
        <f>26371512.75-14637688.24</f>
        <v>11733824.51</v>
      </c>
      <c r="L164" s="47">
        <f>266380-147856</f>
        <v>118524</v>
      </c>
      <c r="M164" s="47"/>
      <c r="N164" s="47">
        <f>O164+P164</f>
        <v>20446362.829999998</v>
      </c>
      <c r="O164" s="47">
        <f>6900300+13341597.83</f>
        <v>20241897.829999998</v>
      </c>
      <c r="P164" s="47">
        <f>69700+134765</f>
        <v>204465</v>
      </c>
      <c r="Q164" s="47"/>
      <c r="R164" s="47">
        <v>3800000</v>
      </c>
      <c r="S164" s="47">
        <v>3762000</v>
      </c>
      <c r="T164" s="47">
        <v>38000</v>
      </c>
      <c r="U164" s="47"/>
      <c r="V164" s="21">
        <f t="shared" si="1178"/>
        <v>11852348.51</v>
      </c>
      <c r="W164" s="21">
        <f t="shared" si="1179"/>
        <v>11733824.51</v>
      </c>
      <c r="X164" s="21">
        <f t="shared" si="1180"/>
        <v>118524</v>
      </c>
      <c r="Y164" s="47"/>
      <c r="Z164" s="276" t="e">
        <f t="shared" si="1189"/>
        <v>#DIV/0!</v>
      </c>
      <c r="AA164" s="47"/>
      <c r="AB164" s="47"/>
      <c r="AC164" s="47"/>
      <c r="AD164" s="47"/>
      <c r="AE164" s="47"/>
      <c r="AF164" s="47">
        <f>20089853.74-0.47</f>
        <v>20089853.27</v>
      </c>
      <c r="AG164" s="47">
        <v>19888954.739999998</v>
      </c>
      <c r="AH164" s="47">
        <f>200899-0.47</f>
        <v>200898.53</v>
      </c>
      <c r="AI164" s="47"/>
      <c r="AJ164" s="21">
        <f t="shared" si="1318"/>
        <v>20089853.27</v>
      </c>
      <c r="AK164" s="21">
        <f t="shared" si="1319"/>
        <v>19888954.739999998</v>
      </c>
      <c r="AL164" s="21">
        <f t="shared" si="1320"/>
        <v>200898.53</v>
      </c>
      <c r="AM164" s="21">
        <f t="shared" si="1321"/>
        <v>0</v>
      </c>
      <c r="AN164" s="218"/>
      <c r="AO164" s="47"/>
      <c r="AP164" s="47"/>
      <c r="AQ164" s="47"/>
      <c r="AR164" s="21">
        <f t="shared" si="1293"/>
        <v>20089853.27</v>
      </c>
      <c r="AS164" s="21">
        <f t="shared" si="1294"/>
        <v>19888954.739999998</v>
      </c>
      <c r="AT164" s="21">
        <f t="shared" si="1295"/>
        <v>200898.53</v>
      </c>
      <c r="AU164" s="21">
        <f t="shared" si="1296"/>
        <v>0</v>
      </c>
      <c r="AV164" s="195">
        <f t="shared" si="1089"/>
        <v>1.1932570487260818E-9</v>
      </c>
      <c r="AW164" s="47"/>
      <c r="AX164" s="47"/>
      <c r="AY164" s="47"/>
      <c r="AZ164" s="47"/>
      <c r="BA164" s="47">
        <v>13750000</v>
      </c>
      <c r="BB164" s="47">
        <v>13612500</v>
      </c>
      <c r="BC164" s="47">
        <v>137500</v>
      </c>
      <c r="BD164" s="47"/>
      <c r="BE164" s="21">
        <f t="shared" si="1322"/>
        <v>13750000</v>
      </c>
      <c r="BF164" s="21">
        <f t="shared" si="1323"/>
        <v>13612500</v>
      </c>
      <c r="BG164" s="21">
        <f t="shared" si="1324"/>
        <v>137500</v>
      </c>
      <c r="BH164" s="21">
        <f t="shared" si="1325"/>
        <v>0</v>
      </c>
      <c r="BI164" s="47"/>
      <c r="BJ164" s="47">
        <v>13612500</v>
      </c>
      <c r="BK164" s="47">
        <v>137500</v>
      </c>
      <c r="BL164" s="47"/>
      <c r="BM164" s="21">
        <f t="shared" si="1297"/>
        <v>13750000</v>
      </c>
      <c r="BN164" s="21">
        <f t="shared" si="1298"/>
        <v>27225000</v>
      </c>
      <c r="BO164" s="21">
        <f t="shared" si="1299"/>
        <v>275000</v>
      </c>
      <c r="BP164" s="21">
        <f t="shared" si="1300"/>
        <v>0</v>
      </c>
      <c r="BQ164" s="201">
        <f t="shared" si="1088"/>
        <v>0</v>
      </c>
      <c r="BR164" s="47"/>
      <c r="BS164" s="47"/>
      <c r="BT164" s="47"/>
      <c r="BU164" s="47"/>
      <c r="BV164" s="47">
        <v>6970000</v>
      </c>
      <c r="BW164" s="47">
        <v>6900300</v>
      </c>
      <c r="BX164" s="47">
        <v>69700</v>
      </c>
      <c r="BY164" s="47"/>
      <c r="BZ164" s="21">
        <f t="shared" si="1327"/>
        <v>6970000</v>
      </c>
      <c r="CA164" s="62">
        <f t="shared" si="1328"/>
        <v>6900300</v>
      </c>
      <c r="CB164" s="62">
        <f t="shared" si="1329"/>
        <v>69700</v>
      </c>
      <c r="CC164" s="62">
        <f t="shared" si="1330"/>
        <v>0</v>
      </c>
      <c r="CD164" s="47"/>
      <c r="CE164" s="47"/>
      <c r="CF164" s="47"/>
      <c r="CG164" s="47"/>
      <c r="CH164" s="21">
        <f t="shared" si="1303"/>
        <v>6970000</v>
      </c>
      <c r="CI164" s="62">
        <f t="shared" si="1304"/>
        <v>6900300</v>
      </c>
      <c r="CJ164" s="62">
        <f t="shared" si="1305"/>
        <v>69700</v>
      </c>
      <c r="CK164" s="62">
        <f t="shared" si="1306"/>
        <v>0</v>
      </c>
      <c r="CL164" s="193">
        <f t="shared" si="1210"/>
        <v>0</v>
      </c>
      <c r="CM164" s="62"/>
      <c r="CN164" s="62"/>
      <c r="CO164" s="62"/>
      <c r="CP164" s="62"/>
      <c r="CQ164" s="94">
        <f t="shared" si="1332"/>
        <v>0</v>
      </c>
      <c r="CR164" s="136"/>
      <c r="CS164" s="105">
        <v>0</v>
      </c>
      <c r="CT164" s="105"/>
      <c r="CU164" s="105"/>
      <c r="CV164" s="105"/>
      <c r="CW164" s="105"/>
      <c r="CX164" s="83"/>
      <c r="CY164" s="83"/>
      <c r="CZ164" s="105"/>
      <c r="DA164" s="58">
        <f t="shared" ref="DA164" si="1335">CS164+CW164</f>
        <v>0</v>
      </c>
      <c r="DB164" s="62">
        <f t="shared" ref="DB164" si="1336">CT164+CX164</f>
        <v>0</v>
      </c>
      <c r="DC164" s="62">
        <f t="shared" ref="DC164" si="1337">CU164+CY164</f>
        <v>0</v>
      </c>
      <c r="DD164" s="62">
        <f t="shared" ref="DD164" si="1338">CV164+CZ164</f>
        <v>0</v>
      </c>
      <c r="DE164" s="105"/>
      <c r="DF164" s="83"/>
      <c r="DG164" s="83"/>
      <c r="DH164" s="105"/>
      <c r="DI164" s="58">
        <f t="shared" ref="DI164" si="1339">DA164+DE164</f>
        <v>0</v>
      </c>
      <c r="DJ164" s="62">
        <f t="shared" ref="DJ164" si="1340">DB164+DF164</f>
        <v>0</v>
      </c>
      <c r="DK164" s="62">
        <f t="shared" ref="DK164" si="1341">DC164+DG164</f>
        <v>0</v>
      </c>
      <c r="DL164" s="62">
        <f t="shared" ref="DL164" si="1342">DD164+DH164</f>
        <v>0</v>
      </c>
      <c r="DM164" s="105"/>
      <c r="DN164" s="83"/>
      <c r="DO164" s="83"/>
      <c r="DP164" s="105"/>
      <c r="DQ164" s="58">
        <f t="shared" ref="DQ164" si="1343">DI164+DM164</f>
        <v>0</v>
      </c>
      <c r="DR164" s="62">
        <f t="shared" ref="DR164" si="1344">DJ164+DN164</f>
        <v>0</v>
      </c>
      <c r="DS164" s="62">
        <f t="shared" ref="DS164" si="1345">DK164+DO164</f>
        <v>0</v>
      </c>
      <c r="DT164" s="62">
        <f t="shared" ref="DT164" si="1346">DL164+DP164</f>
        <v>0</v>
      </c>
    </row>
    <row r="165" spans="1:124" ht="32.25" customHeight="1" x14ac:dyDescent="0.25">
      <c r="A165" s="87" t="s">
        <v>279</v>
      </c>
      <c r="B165" s="156"/>
      <c r="C165" s="156"/>
      <c r="D165" s="25"/>
      <c r="E165" s="4">
        <v>851</v>
      </c>
      <c r="F165" s="4" t="s">
        <v>30</v>
      </c>
      <c r="G165" s="4" t="s">
        <v>30</v>
      </c>
      <c r="H165" s="176" t="s">
        <v>437</v>
      </c>
      <c r="I165" s="3"/>
      <c r="J165" s="21">
        <f t="shared" ref="J165:Y166" si="1347">J166</f>
        <v>0</v>
      </c>
      <c r="K165" s="21">
        <f t="shared" si="1347"/>
        <v>0</v>
      </c>
      <c r="L165" s="21">
        <f t="shared" si="1347"/>
        <v>0</v>
      </c>
      <c r="M165" s="21">
        <f t="shared" si="1347"/>
        <v>0</v>
      </c>
      <c r="N165" s="21">
        <f t="shared" si="1347"/>
        <v>0</v>
      </c>
      <c r="O165" s="21">
        <f t="shared" si="1347"/>
        <v>0</v>
      </c>
      <c r="P165" s="21">
        <f t="shared" si="1347"/>
        <v>0</v>
      </c>
      <c r="Q165" s="21">
        <f t="shared" si="1347"/>
        <v>0</v>
      </c>
      <c r="R165" s="21">
        <f t="shared" si="1347"/>
        <v>0</v>
      </c>
      <c r="S165" s="21">
        <f t="shared" si="1347"/>
        <v>0</v>
      </c>
      <c r="T165" s="21">
        <f t="shared" si="1347"/>
        <v>0</v>
      </c>
      <c r="U165" s="21">
        <f t="shared" si="1347"/>
        <v>0</v>
      </c>
      <c r="V165" s="21">
        <f t="shared" si="1178"/>
        <v>-20089853.739999998</v>
      </c>
      <c r="W165" s="21">
        <f t="shared" si="1179"/>
        <v>-19888954.739999998</v>
      </c>
      <c r="X165" s="21">
        <f t="shared" si="1180"/>
        <v>-200899</v>
      </c>
      <c r="Y165" s="21">
        <f t="shared" si="1347"/>
        <v>0</v>
      </c>
      <c r="Z165" s="276">
        <f t="shared" si="1189"/>
        <v>0</v>
      </c>
      <c r="AA165" s="21">
        <f t="shared" ref="AA165:BV166" si="1348">AA166</f>
        <v>0</v>
      </c>
      <c r="AB165" s="21">
        <f t="shared" si="1348"/>
        <v>20089853.739999998</v>
      </c>
      <c r="AC165" s="21">
        <f t="shared" si="1348"/>
        <v>19888954.739999998</v>
      </c>
      <c r="AD165" s="21">
        <f t="shared" si="1348"/>
        <v>200899</v>
      </c>
      <c r="AE165" s="21">
        <f t="shared" si="1348"/>
        <v>0</v>
      </c>
      <c r="AF165" s="21">
        <f t="shared" si="1348"/>
        <v>-20089853.739999998</v>
      </c>
      <c r="AG165" s="21">
        <f t="shared" si="1348"/>
        <v>-19888954.739999998</v>
      </c>
      <c r="AH165" s="21">
        <f t="shared" si="1348"/>
        <v>-200899</v>
      </c>
      <c r="AI165" s="21">
        <f t="shared" si="1348"/>
        <v>0</v>
      </c>
      <c r="AJ165" s="21">
        <f t="shared" si="1240"/>
        <v>0</v>
      </c>
      <c r="AK165" s="21">
        <f t="shared" si="1241"/>
        <v>0</v>
      </c>
      <c r="AL165" s="21">
        <f t="shared" si="1242"/>
        <v>0</v>
      </c>
      <c r="AM165" s="21">
        <f t="shared" si="1243"/>
        <v>0</v>
      </c>
      <c r="AN165" s="215">
        <f t="shared" si="1348"/>
        <v>0</v>
      </c>
      <c r="AO165" s="21">
        <f t="shared" si="1348"/>
        <v>0</v>
      </c>
      <c r="AP165" s="21">
        <f t="shared" si="1348"/>
        <v>0</v>
      </c>
      <c r="AQ165" s="21">
        <f t="shared" si="1348"/>
        <v>0</v>
      </c>
      <c r="AR165" s="21">
        <f t="shared" si="1293"/>
        <v>0</v>
      </c>
      <c r="AS165" s="21">
        <f t="shared" si="1294"/>
        <v>0</v>
      </c>
      <c r="AT165" s="21">
        <f t="shared" si="1295"/>
        <v>0</v>
      </c>
      <c r="AU165" s="21">
        <f t="shared" si="1296"/>
        <v>0</v>
      </c>
      <c r="AV165" s="195">
        <f t="shared" si="1089"/>
        <v>0</v>
      </c>
      <c r="AW165" s="21">
        <f t="shared" si="1348"/>
        <v>13750000</v>
      </c>
      <c r="AX165" s="21">
        <f t="shared" si="1348"/>
        <v>13612500</v>
      </c>
      <c r="AY165" s="21">
        <f t="shared" si="1348"/>
        <v>137500</v>
      </c>
      <c r="AZ165" s="21">
        <f t="shared" si="1348"/>
        <v>0</v>
      </c>
      <c r="BA165" s="21">
        <f t="shared" si="1348"/>
        <v>-13750000</v>
      </c>
      <c r="BB165" s="21">
        <f t="shared" si="1348"/>
        <v>-13612500</v>
      </c>
      <c r="BC165" s="21">
        <f t="shared" si="1348"/>
        <v>-137500</v>
      </c>
      <c r="BD165" s="21">
        <f t="shared" si="1348"/>
        <v>0</v>
      </c>
      <c r="BE165" s="21">
        <f t="shared" si="1244"/>
        <v>0</v>
      </c>
      <c r="BF165" s="21">
        <f t="shared" si="1234"/>
        <v>0</v>
      </c>
      <c r="BG165" s="21">
        <f t="shared" si="1235"/>
        <v>0</v>
      </c>
      <c r="BH165" s="21">
        <f t="shared" si="1236"/>
        <v>0</v>
      </c>
      <c r="BI165" s="21">
        <f t="shared" si="1348"/>
        <v>0</v>
      </c>
      <c r="BJ165" s="21">
        <f t="shared" si="1348"/>
        <v>-13612500</v>
      </c>
      <c r="BK165" s="21">
        <f t="shared" si="1348"/>
        <v>-137500</v>
      </c>
      <c r="BL165" s="21">
        <f t="shared" si="1348"/>
        <v>0</v>
      </c>
      <c r="BM165" s="21">
        <f t="shared" si="1297"/>
        <v>0</v>
      </c>
      <c r="BN165" s="21">
        <f t="shared" si="1298"/>
        <v>-13612500</v>
      </c>
      <c r="BO165" s="21">
        <f t="shared" si="1299"/>
        <v>-137500</v>
      </c>
      <c r="BP165" s="21">
        <f t="shared" si="1300"/>
        <v>0</v>
      </c>
      <c r="BQ165" s="201">
        <f t="shared" si="1088"/>
        <v>0</v>
      </c>
      <c r="BR165" s="21">
        <f t="shared" si="1348"/>
        <v>6970000</v>
      </c>
      <c r="BS165" s="21">
        <f t="shared" si="1348"/>
        <v>6900300</v>
      </c>
      <c r="BT165" s="21">
        <f t="shared" si="1348"/>
        <v>69700</v>
      </c>
      <c r="BU165" s="21">
        <f t="shared" si="1348"/>
        <v>0</v>
      </c>
      <c r="BV165" s="21">
        <f t="shared" si="1348"/>
        <v>-6970000</v>
      </c>
      <c r="BW165" s="21">
        <f t="shared" ref="BV165:BY166" si="1349">BW166</f>
        <v>-6900300</v>
      </c>
      <c r="BX165" s="21">
        <f t="shared" si="1349"/>
        <v>-69700</v>
      </c>
      <c r="BY165" s="21">
        <f t="shared" si="1349"/>
        <v>0</v>
      </c>
      <c r="BZ165" s="21">
        <f t="shared" si="1245"/>
        <v>0</v>
      </c>
      <c r="CA165" s="62">
        <f t="shared" si="1237"/>
        <v>0</v>
      </c>
      <c r="CB165" s="62">
        <f t="shared" si="1238"/>
        <v>0</v>
      </c>
      <c r="CC165" s="62">
        <f t="shared" si="1239"/>
        <v>0</v>
      </c>
      <c r="CD165" s="21">
        <f t="shared" ref="CD165:CG166" si="1350">CD166</f>
        <v>0</v>
      </c>
      <c r="CE165" s="21">
        <f t="shared" si="1350"/>
        <v>0</v>
      </c>
      <c r="CF165" s="21">
        <f t="shared" si="1350"/>
        <v>0</v>
      </c>
      <c r="CG165" s="21">
        <f t="shared" si="1350"/>
        <v>0</v>
      </c>
      <c r="CH165" s="21">
        <f t="shared" si="1303"/>
        <v>0</v>
      </c>
      <c r="CI165" s="62">
        <f t="shared" si="1304"/>
        <v>0</v>
      </c>
      <c r="CJ165" s="62">
        <f t="shared" si="1305"/>
        <v>0</v>
      </c>
      <c r="CK165" s="62">
        <f t="shared" si="1306"/>
        <v>0</v>
      </c>
      <c r="CL165" s="193">
        <f t="shared" si="1210"/>
        <v>0</v>
      </c>
      <c r="CM165" s="62"/>
      <c r="CN165" s="62"/>
      <c r="CO165" s="62"/>
      <c r="CP165" s="62"/>
      <c r="CQ165" s="94">
        <f t="shared" si="1228"/>
        <v>0</v>
      </c>
      <c r="CR165" s="94"/>
      <c r="CS165" s="58">
        <f>CS166</f>
        <v>0</v>
      </c>
      <c r="CT165" s="58">
        <f t="shared" ref="CT165:DH166" si="1351">CT166</f>
        <v>0</v>
      </c>
      <c r="CU165" s="58">
        <f t="shared" si="1351"/>
        <v>0</v>
      </c>
      <c r="CV165" s="58">
        <f t="shared" si="1351"/>
        <v>0</v>
      </c>
      <c r="CW165" s="58">
        <f t="shared" si="1351"/>
        <v>0</v>
      </c>
      <c r="CX165" s="62">
        <f t="shared" ref="CX165:CX166" si="1352">CX166</f>
        <v>0</v>
      </c>
      <c r="CY165" s="62">
        <f t="shared" ref="CY165:CY166" si="1353">CY166</f>
        <v>0</v>
      </c>
      <c r="CZ165" s="58">
        <f t="shared" ref="CZ165:CZ166" si="1354">CZ166</f>
        <v>0</v>
      </c>
      <c r="DA165" s="58">
        <f t="shared" si="1351"/>
        <v>0</v>
      </c>
      <c r="DB165" s="62">
        <f t="shared" si="1351"/>
        <v>0</v>
      </c>
      <c r="DC165" s="62">
        <f t="shared" si="1351"/>
        <v>0</v>
      </c>
      <c r="DD165" s="62">
        <f t="shared" si="1351"/>
        <v>0</v>
      </c>
      <c r="DE165" s="58">
        <f t="shared" ref="DE165:DT166" si="1355">DE166</f>
        <v>0</v>
      </c>
      <c r="DF165" s="62">
        <f t="shared" si="1351"/>
        <v>0</v>
      </c>
      <c r="DG165" s="62">
        <f t="shared" si="1351"/>
        <v>0</v>
      </c>
      <c r="DH165" s="58">
        <f t="shared" si="1351"/>
        <v>0</v>
      </c>
      <c r="DI165" s="58">
        <f t="shared" si="1355"/>
        <v>0</v>
      </c>
      <c r="DJ165" s="62">
        <f t="shared" si="1355"/>
        <v>0</v>
      </c>
      <c r="DK165" s="62">
        <f t="shared" si="1355"/>
        <v>0</v>
      </c>
      <c r="DL165" s="62">
        <f t="shared" si="1355"/>
        <v>0</v>
      </c>
      <c r="DM165" s="58">
        <f t="shared" si="1355"/>
        <v>0</v>
      </c>
      <c r="DN165" s="62">
        <f t="shared" si="1355"/>
        <v>0</v>
      </c>
      <c r="DO165" s="62">
        <f t="shared" si="1355"/>
        <v>0</v>
      </c>
      <c r="DP165" s="58">
        <f t="shared" si="1355"/>
        <v>0</v>
      </c>
      <c r="DQ165" s="58">
        <f t="shared" si="1355"/>
        <v>0</v>
      </c>
      <c r="DR165" s="62">
        <f t="shared" si="1355"/>
        <v>0</v>
      </c>
      <c r="DS165" s="62">
        <f t="shared" si="1355"/>
        <v>0</v>
      </c>
      <c r="DT165" s="62">
        <f t="shared" si="1355"/>
        <v>0</v>
      </c>
    </row>
    <row r="166" spans="1:124" ht="32.25" customHeight="1" x14ac:dyDescent="0.25">
      <c r="A166" s="87" t="s">
        <v>71</v>
      </c>
      <c r="B166" s="156"/>
      <c r="C166" s="156"/>
      <c r="D166" s="25"/>
      <c r="E166" s="4">
        <v>851</v>
      </c>
      <c r="F166" s="4" t="s">
        <v>30</v>
      </c>
      <c r="G166" s="4" t="s">
        <v>30</v>
      </c>
      <c r="H166" s="176" t="s">
        <v>437</v>
      </c>
      <c r="I166" s="3" t="s">
        <v>72</v>
      </c>
      <c r="J166" s="21">
        <f t="shared" si="1347"/>
        <v>0</v>
      </c>
      <c r="K166" s="21">
        <f t="shared" si="1347"/>
        <v>0</v>
      </c>
      <c r="L166" s="21">
        <f t="shared" si="1347"/>
        <v>0</v>
      </c>
      <c r="M166" s="21">
        <f t="shared" si="1347"/>
        <v>0</v>
      </c>
      <c r="N166" s="21">
        <f t="shared" si="1347"/>
        <v>0</v>
      </c>
      <c r="O166" s="21">
        <f t="shared" si="1347"/>
        <v>0</v>
      </c>
      <c r="P166" s="21">
        <f t="shared" si="1347"/>
        <v>0</v>
      </c>
      <c r="Q166" s="21">
        <f t="shared" si="1347"/>
        <v>0</v>
      </c>
      <c r="R166" s="21">
        <f t="shared" si="1347"/>
        <v>0</v>
      </c>
      <c r="S166" s="21">
        <f t="shared" si="1347"/>
        <v>0</v>
      </c>
      <c r="T166" s="21">
        <f t="shared" si="1347"/>
        <v>0</v>
      </c>
      <c r="U166" s="21">
        <f t="shared" si="1347"/>
        <v>0</v>
      </c>
      <c r="V166" s="21">
        <f t="shared" si="1178"/>
        <v>-20089853.739999998</v>
      </c>
      <c r="W166" s="21">
        <f t="shared" si="1179"/>
        <v>-19888954.739999998</v>
      </c>
      <c r="X166" s="21">
        <f t="shared" si="1180"/>
        <v>-200899</v>
      </c>
      <c r="Y166" s="21">
        <f t="shared" si="1347"/>
        <v>0</v>
      </c>
      <c r="Z166" s="276">
        <f t="shared" si="1189"/>
        <v>0</v>
      </c>
      <c r="AA166" s="21">
        <f t="shared" si="1348"/>
        <v>0</v>
      </c>
      <c r="AB166" s="21">
        <f t="shared" si="1348"/>
        <v>20089853.739999998</v>
      </c>
      <c r="AC166" s="21">
        <f t="shared" si="1348"/>
        <v>19888954.739999998</v>
      </c>
      <c r="AD166" s="21">
        <f t="shared" si="1348"/>
        <v>200899</v>
      </c>
      <c r="AE166" s="21">
        <f t="shared" si="1348"/>
        <v>0</v>
      </c>
      <c r="AF166" s="21">
        <f t="shared" si="1348"/>
        <v>-20089853.739999998</v>
      </c>
      <c r="AG166" s="21">
        <f t="shared" si="1348"/>
        <v>-19888954.739999998</v>
      </c>
      <c r="AH166" s="21">
        <f t="shared" si="1348"/>
        <v>-200899</v>
      </c>
      <c r="AI166" s="21">
        <f t="shared" si="1348"/>
        <v>0</v>
      </c>
      <c r="AJ166" s="21">
        <f t="shared" si="1240"/>
        <v>0</v>
      </c>
      <c r="AK166" s="21">
        <f t="shared" si="1241"/>
        <v>0</v>
      </c>
      <c r="AL166" s="21">
        <f t="shared" si="1242"/>
        <v>0</v>
      </c>
      <c r="AM166" s="21">
        <f t="shared" si="1243"/>
        <v>0</v>
      </c>
      <c r="AN166" s="215">
        <f t="shared" si="1348"/>
        <v>0</v>
      </c>
      <c r="AO166" s="21">
        <f t="shared" si="1348"/>
        <v>0</v>
      </c>
      <c r="AP166" s="21">
        <f t="shared" si="1348"/>
        <v>0</v>
      </c>
      <c r="AQ166" s="21">
        <f t="shared" si="1348"/>
        <v>0</v>
      </c>
      <c r="AR166" s="21">
        <f t="shared" si="1293"/>
        <v>0</v>
      </c>
      <c r="AS166" s="21">
        <f t="shared" si="1294"/>
        <v>0</v>
      </c>
      <c r="AT166" s="21">
        <f t="shared" si="1295"/>
        <v>0</v>
      </c>
      <c r="AU166" s="21">
        <f t="shared" si="1296"/>
        <v>0</v>
      </c>
      <c r="AV166" s="195">
        <f t="shared" si="1089"/>
        <v>0</v>
      </c>
      <c r="AW166" s="21">
        <f t="shared" si="1348"/>
        <v>13750000</v>
      </c>
      <c r="AX166" s="21">
        <f t="shared" si="1348"/>
        <v>13612500</v>
      </c>
      <c r="AY166" s="21">
        <f t="shared" si="1348"/>
        <v>137500</v>
      </c>
      <c r="AZ166" s="21">
        <f t="shared" si="1348"/>
        <v>0</v>
      </c>
      <c r="BA166" s="21">
        <f t="shared" si="1348"/>
        <v>-13750000</v>
      </c>
      <c r="BB166" s="21">
        <f t="shared" si="1348"/>
        <v>-13612500</v>
      </c>
      <c r="BC166" s="21">
        <f t="shared" si="1348"/>
        <v>-137500</v>
      </c>
      <c r="BD166" s="21">
        <f t="shared" si="1348"/>
        <v>0</v>
      </c>
      <c r="BE166" s="21">
        <f t="shared" si="1244"/>
        <v>0</v>
      </c>
      <c r="BF166" s="21">
        <f t="shared" si="1234"/>
        <v>0</v>
      </c>
      <c r="BG166" s="21">
        <f t="shared" si="1235"/>
        <v>0</v>
      </c>
      <c r="BH166" s="21">
        <f t="shared" si="1236"/>
        <v>0</v>
      </c>
      <c r="BI166" s="21">
        <f t="shared" si="1348"/>
        <v>0</v>
      </c>
      <c r="BJ166" s="21">
        <f t="shared" si="1348"/>
        <v>-13612500</v>
      </c>
      <c r="BK166" s="21">
        <f t="shared" si="1348"/>
        <v>-137500</v>
      </c>
      <c r="BL166" s="21">
        <f t="shared" si="1348"/>
        <v>0</v>
      </c>
      <c r="BM166" s="21">
        <f t="shared" si="1297"/>
        <v>0</v>
      </c>
      <c r="BN166" s="21">
        <f t="shared" si="1298"/>
        <v>-13612500</v>
      </c>
      <c r="BO166" s="21">
        <f t="shared" si="1299"/>
        <v>-137500</v>
      </c>
      <c r="BP166" s="21">
        <f t="shared" si="1300"/>
        <v>0</v>
      </c>
      <c r="BQ166" s="201">
        <f t="shared" si="1088"/>
        <v>0</v>
      </c>
      <c r="BR166" s="21">
        <f t="shared" si="1348"/>
        <v>6970000</v>
      </c>
      <c r="BS166" s="21">
        <f t="shared" si="1348"/>
        <v>6900300</v>
      </c>
      <c r="BT166" s="21">
        <f t="shared" si="1348"/>
        <v>69700</v>
      </c>
      <c r="BU166" s="21">
        <f t="shared" si="1348"/>
        <v>0</v>
      </c>
      <c r="BV166" s="21">
        <f t="shared" si="1349"/>
        <v>-6970000</v>
      </c>
      <c r="BW166" s="21">
        <f t="shared" si="1349"/>
        <v>-6900300</v>
      </c>
      <c r="BX166" s="21">
        <f t="shared" si="1349"/>
        <v>-69700</v>
      </c>
      <c r="BY166" s="21">
        <f t="shared" si="1349"/>
        <v>0</v>
      </c>
      <c r="BZ166" s="21">
        <f t="shared" si="1245"/>
        <v>0</v>
      </c>
      <c r="CA166" s="62">
        <f t="shared" si="1237"/>
        <v>0</v>
      </c>
      <c r="CB166" s="62">
        <f t="shared" si="1238"/>
        <v>0</v>
      </c>
      <c r="CC166" s="62">
        <f t="shared" si="1239"/>
        <v>0</v>
      </c>
      <c r="CD166" s="21">
        <f t="shared" si="1350"/>
        <v>0</v>
      </c>
      <c r="CE166" s="21">
        <f t="shared" si="1350"/>
        <v>0</v>
      </c>
      <c r="CF166" s="21"/>
      <c r="CG166" s="21">
        <f t="shared" si="1350"/>
        <v>0</v>
      </c>
      <c r="CH166" s="21">
        <f t="shared" si="1303"/>
        <v>0</v>
      </c>
      <c r="CI166" s="62">
        <f t="shared" si="1304"/>
        <v>0</v>
      </c>
      <c r="CJ166" s="62">
        <f t="shared" si="1305"/>
        <v>0</v>
      </c>
      <c r="CK166" s="62">
        <f t="shared" si="1306"/>
        <v>0</v>
      </c>
      <c r="CL166" s="193">
        <f t="shared" si="1210"/>
        <v>0</v>
      </c>
      <c r="CM166" s="62"/>
      <c r="CN166" s="62"/>
      <c r="CO166" s="62"/>
      <c r="CP166" s="62"/>
      <c r="CQ166" s="94">
        <f t="shared" si="1228"/>
        <v>0</v>
      </c>
      <c r="CR166" s="94"/>
      <c r="CS166" s="58">
        <f>CS167</f>
        <v>0</v>
      </c>
      <c r="CT166" s="58">
        <f t="shared" si="1351"/>
        <v>0</v>
      </c>
      <c r="CU166" s="58">
        <f t="shared" si="1351"/>
        <v>0</v>
      </c>
      <c r="CV166" s="58">
        <f t="shared" si="1351"/>
        <v>0</v>
      </c>
      <c r="CW166" s="58">
        <f t="shared" si="1351"/>
        <v>0</v>
      </c>
      <c r="CX166" s="62">
        <f t="shared" si="1352"/>
        <v>0</v>
      </c>
      <c r="CY166" s="62">
        <f t="shared" si="1353"/>
        <v>0</v>
      </c>
      <c r="CZ166" s="58">
        <f t="shared" si="1354"/>
        <v>0</v>
      </c>
      <c r="DA166" s="58">
        <f t="shared" si="1351"/>
        <v>0</v>
      </c>
      <c r="DB166" s="62">
        <f t="shared" si="1351"/>
        <v>0</v>
      </c>
      <c r="DC166" s="62">
        <f t="shared" si="1351"/>
        <v>0</v>
      </c>
      <c r="DD166" s="62">
        <f t="shared" si="1351"/>
        <v>0</v>
      </c>
      <c r="DE166" s="58">
        <f t="shared" si="1355"/>
        <v>0</v>
      </c>
      <c r="DF166" s="62">
        <f t="shared" si="1351"/>
        <v>0</v>
      </c>
      <c r="DG166" s="62">
        <f t="shared" si="1351"/>
        <v>0</v>
      </c>
      <c r="DH166" s="58">
        <f t="shared" si="1351"/>
        <v>0</v>
      </c>
      <c r="DI166" s="58">
        <f t="shared" si="1355"/>
        <v>0</v>
      </c>
      <c r="DJ166" s="62">
        <f t="shared" si="1355"/>
        <v>0</v>
      </c>
      <c r="DK166" s="62">
        <f t="shared" si="1355"/>
        <v>0</v>
      </c>
      <c r="DL166" s="62">
        <f t="shared" si="1355"/>
        <v>0</v>
      </c>
      <c r="DM166" s="58">
        <f t="shared" si="1355"/>
        <v>0</v>
      </c>
      <c r="DN166" s="62">
        <f t="shared" si="1355"/>
        <v>0</v>
      </c>
      <c r="DO166" s="62">
        <f t="shared" si="1355"/>
        <v>0</v>
      </c>
      <c r="DP166" s="58">
        <f t="shared" si="1355"/>
        <v>0</v>
      </c>
      <c r="DQ166" s="58">
        <f t="shared" si="1355"/>
        <v>0</v>
      </c>
      <c r="DR166" s="62">
        <f t="shared" si="1355"/>
        <v>0</v>
      </c>
      <c r="DS166" s="62">
        <f t="shared" si="1355"/>
        <v>0</v>
      </c>
      <c r="DT166" s="62">
        <f t="shared" si="1355"/>
        <v>0</v>
      </c>
    </row>
    <row r="167" spans="1:124" ht="32.25" customHeight="1" x14ac:dyDescent="0.25">
      <c r="A167" s="87" t="s">
        <v>73</v>
      </c>
      <c r="B167" s="156"/>
      <c r="C167" s="156"/>
      <c r="D167" s="25"/>
      <c r="E167" s="4">
        <v>851</v>
      </c>
      <c r="F167" s="4" t="s">
        <v>30</v>
      </c>
      <c r="G167" s="4" t="s">
        <v>30</v>
      </c>
      <c r="H167" s="176" t="s">
        <v>437</v>
      </c>
      <c r="I167" s="3" t="s">
        <v>74</v>
      </c>
      <c r="J167" s="47"/>
      <c r="K167" s="47"/>
      <c r="L167" s="47"/>
      <c r="M167" s="47"/>
      <c r="N167" s="47"/>
      <c r="O167" s="47"/>
      <c r="P167" s="47"/>
      <c r="Q167" s="47"/>
      <c r="R167" s="47"/>
      <c r="S167" s="47"/>
      <c r="T167" s="47"/>
      <c r="U167" s="47"/>
      <c r="V167" s="21">
        <f t="shared" si="1178"/>
        <v>-20089853.739999998</v>
      </c>
      <c r="W167" s="21">
        <f t="shared" si="1179"/>
        <v>-19888954.739999998</v>
      </c>
      <c r="X167" s="21">
        <f t="shared" si="1180"/>
        <v>-200899</v>
      </c>
      <c r="Y167" s="47"/>
      <c r="Z167" s="276">
        <f t="shared" si="1189"/>
        <v>0</v>
      </c>
      <c r="AA167" s="47"/>
      <c r="AB167" s="47">
        <f>AC167+AD167+AE167</f>
        <v>20089853.739999998</v>
      </c>
      <c r="AC167" s="47">
        <f>21302910.09-1413955.35</f>
        <v>19888954.739999998</v>
      </c>
      <c r="AD167" s="47">
        <f>215181-14282</f>
        <v>200899</v>
      </c>
      <c r="AE167" s="47"/>
      <c r="AF167" s="47">
        <f>-20089853.74</f>
        <v>-20089853.739999998</v>
      </c>
      <c r="AG167" s="47">
        <v>-19888954.739999998</v>
      </c>
      <c r="AH167" s="47">
        <v>-200899</v>
      </c>
      <c r="AI167" s="47"/>
      <c r="AJ167" s="21">
        <f t="shared" si="1240"/>
        <v>0</v>
      </c>
      <c r="AK167" s="21">
        <f t="shared" si="1241"/>
        <v>0</v>
      </c>
      <c r="AL167" s="21">
        <f t="shared" si="1242"/>
        <v>0</v>
      </c>
      <c r="AM167" s="21">
        <f t="shared" si="1243"/>
        <v>0</v>
      </c>
      <c r="AN167" s="218"/>
      <c r="AO167" s="47"/>
      <c r="AP167" s="47"/>
      <c r="AQ167" s="47"/>
      <c r="AR167" s="21">
        <f t="shared" si="1293"/>
        <v>0</v>
      </c>
      <c r="AS167" s="21">
        <f t="shared" si="1294"/>
        <v>0</v>
      </c>
      <c r="AT167" s="21">
        <f t="shared" si="1295"/>
        <v>0</v>
      </c>
      <c r="AU167" s="21">
        <f t="shared" si="1296"/>
        <v>0</v>
      </c>
      <c r="AV167" s="195">
        <f t="shared" si="1089"/>
        <v>0</v>
      </c>
      <c r="AW167" s="47">
        <v>13750000</v>
      </c>
      <c r="AX167" s="47">
        <v>13612500</v>
      </c>
      <c r="AY167" s="47">
        <v>137500</v>
      </c>
      <c r="AZ167" s="47"/>
      <c r="BA167" s="47">
        <v>-13750000</v>
      </c>
      <c r="BB167" s="47">
        <v>-13612500</v>
      </c>
      <c r="BC167" s="47">
        <v>-137500</v>
      </c>
      <c r="BD167" s="47"/>
      <c r="BE167" s="21">
        <f t="shared" si="1244"/>
        <v>0</v>
      </c>
      <c r="BF167" s="21">
        <f t="shared" si="1234"/>
        <v>0</v>
      </c>
      <c r="BG167" s="21">
        <f t="shared" si="1235"/>
        <v>0</v>
      </c>
      <c r="BH167" s="21">
        <f t="shared" si="1236"/>
        <v>0</v>
      </c>
      <c r="BI167" s="47"/>
      <c r="BJ167" s="47">
        <v>-13612500</v>
      </c>
      <c r="BK167" s="47">
        <v>-137500</v>
      </c>
      <c r="BL167" s="47"/>
      <c r="BM167" s="21">
        <f t="shared" si="1297"/>
        <v>0</v>
      </c>
      <c r="BN167" s="21">
        <f t="shared" si="1298"/>
        <v>-13612500</v>
      </c>
      <c r="BO167" s="21">
        <f t="shared" si="1299"/>
        <v>-137500</v>
      </c>
      <c r="BP167" s="21">
        <f t="shared" si="1300"/>
        <v>0</v>
      </c>
      <c r="BQ167" s="201">
        <f t="shared" si="1088"/>
        <v>0</v>
      </c>
      <c r="BR167" s="47">
        <v>6970000</v>
      </c>
      <c r="BS167" s="47">
        <v>6900300</v>
      </c>
      <c r="BT167" s="47">
        <v>69700</v>
      </c>
      <c r="BU167" s="47"/>
      <c r="BV167" s="47">
        <v>-6970000</v>
      </c>
      <c r="BW167" s="47">
        <v>-6900300</v>
      </c>
      <c r="BX167" s="47">
        <v>-69700</v>
      </c>
      <c r="BY167" s="47"/>
      <c r="BZ167" s="21">
        <f t="shared" si="1245"/>
        <v>0</v>
      </c>
      <c r="CA167" s="62">
        <f t="shared" si="1237"/>
        <v>0</v>
      </c>
      <c r="CB167" s="62">
        <f t="shared" si="1238"/>
        <v>0</v>
      </c>
      <c r="CC167" s="62">
        <f t="shared" si="1239"/>
        <v>0</v>
      </c>
      <c r="CD167" s="47"/>
      <c r="CE167" s="47"/>
      <c r="CF167" s="47"/>
      <c r="CG167" s="47"/>
      <c r="CH167" s="21">
        <f t="shared" si="1303"/>
        <v>0</v>
      </c>
      <c r="CI167" s="62">
        <f t="shared" si="1304"/>
        <v>0</v>
      </c>
      <c r="CJ167" s="62">
        <f t="shared" si="1305"/>
        <v>0</v>
      </c>
      <c r="CK167" s="62">
        <f t="shared" si="1306"/>
        <v>0</v>
      </c>
      <c r="CL167" s="193">
        <f t="shared" si="1210"/>
        <v>0</v>
      </c>
      <c r="CM167" s="62"/>
      <c r="CN167" s="62"/>
      <c r="CO167" s="62"/>
      <c r="CP167" s="62"/>
      <c r="CQ167" s="94">
        <f t="shared" si="1228"/>
        <v>0</v>
      </c>
      <c r="CR167" s="136"/>
      <c r="CS167" s="105">
        <v>0</v>
      </c>
      <c r="CT167" s="105"/>
      <c r="CU167" s="105"/>
      <c r="CV167" s="105"/>
      <c r="CW167" s="105"/>
      <c r="CX167" s="83"/>
      <c r="CY167" s="83"/>
      <c r="CZ167" s="105"/>
      <c r="DA167" s="58">
        <f t="shared" si="807"/>
        <v>0</v>
      </c>
      <c r="DB167" s="62">
        <f t="shared" ref="DB167" si="1356">CT167+CX167</f>
        <v>0</v>
      </c>
      <c r="DC167" s="62">
        <f t="shared" ref="DC167" si="1357">CU167+CY167</f>
        <v>0</v>
      </c>
      <c r="DD167" s="62">
        <f t="shared" ref="DD167" si="1358">CV167+CZ167</f>
        <v>0</v>
      </c>
      <c r="DE167" s="105"/>
      <c r="DF167" s="83"/>
      <c r="DG167" s="83"/>
      <c r="DH167" s="105"/>
      <c r="DI167" s="58">
        <f t="shared" ref="DI167" si="1359">DA167+DE167</f>
        <v>0</v>
      </c>
      <c r="DJ167" s="62">
        <f t="shared" ref="DJ167" si="1360">DB167+DF167</f>
        <v>0</v>
      </c>
      <c r="DK167" s="62">
        <f t="shared" ref="DK167" si="1361">DC167+DG167</f>
        <v>0</v>
      </c>
      <c r="DL167" s="62">
        <f t="shared" ref="DL167" si="1362">DD167+DH167</f>
        <v>0</v>
      </c>
      <c r="DM167" s="105"/>
      <c r="DN167" s="83"/>
      <c r="DO167" s="83"/>
      <c r="DP167" s="105"/>
      <c r="DQ167" s="58">
        <f t="shared" ref="DQ167" si="1363">DI167+DM167</f>
        <v>0</v>
      </c>
      <c r="DR167" s="62">
        <f t="shared" ref="DR167" si="1364">DJ167+DN167</f>
        <v>0</v>
      </c>
      <c r="DS167" s="62">
        <f t="shared" ref="DS167" si="1365">DK167+DO167</f>
        <v>0</v>
      </c>
      <c r="DT167" s="62">
        <f t="shared" ref="DT167" si="1366">DL167+DP167</f>
        <v>0</v>
      </c>
    </row>
    <row r="168" spans="1:124" ht="32.25" customHeight="1" x14ac:dyDescent="0.25">
      <c r="A168" s="113" t="s">
        <v>77</v>
      </c>
      <c r="B168" s="34"/>
      <c r="C168" s="34"/>
      <c r="D168" s="34"/>
      <c r="E168" s="4">
        <v>851</v>
      </c>
      <c r="F168" s="17" t="s">
        <v>78</v>
      </c>
      <c r="G168" s="17"/>
      <c r="H168" s="176" t="s">
        <v>48</v>
      </c>
      <c r="I168" s="17"/>
      <c r="J168" s="26">
        <f t="shared" ref="J168:Y168" si="1367">J169</f>
        <v>12677330</v>
      </c>
      <c r="K168" s="26">
        <f t="shared" si="1367"/>
        <v>5297410</v>
      </c>
      <c r="L168" s="26">
        <f t="shared" si="1367"/>
        <v>7379920</v>
      </c>
      <c r="M168" s="26">
        <f t="shared" si="1367"/>
        <v>0</v>
      </c>
      <c r="N168" s="26">
        <f t="shared" si="1367"/>
        <v>6528600</v>
      </c>
      <c r="O168" s="26">
        <f t="shared" si="1367"/>
        <v>156000</v>
      </c>
      <c r="P168" s="26">
        <f t="shared" si="1367"/>
        <v>6372600</v>
      </c>
      <c r="Q168" s="26">
        <f t="shared" si="1367"/>
        <v>0</v>
      </c>
      <c r="R168" s="26">
        <f t="shared" si="1367"/>
        <v>6528600</v>
      </c>
      <c r="S168" s="26">
        <f t="shared" si="1367"/>
        <v>156000</v>
      </c>
      <c r="T168" s="26">
        <f t="shared" si="1367"/>
        <v>6372600</v>
      </c>
      <c r="U168" s="26">
        <f t="shared" si="1367"/>
        <v>0</v>
      </c>
      <c r="V168" s="21">
        <f t="shared" si="1178"/>
        <v>6701930</v>
      </c>
      <c r="W168" s="21">
        <f t="shared" si="1179"/>
        <v>5177410</v>
      </c>
      <c r="X168" s="21">
        <f t="shared" si="1180"/>
        <v>1524520</v>
      </c>
      <c r="Y168" s="26">
        <f t="shared" si="1367"/>
        <v>0</v>
      </c>
      <c r="Z168" s="278">
        <f t="shared" si="1189"/>
        <v>212.15868393747698</v>
      </c>
      <c r="AA168" s="26">
        <f>AA169</f>
        <v>0</v>
      </c>
      <c r="AB168" s="26">
        <f>AB169</f>
        <v>5975400</v>
      </c>
      <c r="AC168" s="26">
        <f t="shared" ref="AC168:BR168" si="1368">AC169</f>
        <v>120000</v>
      </c>
      <c r="AD168" s="26">
        <f t="shared" si="1368"/>
        <v>5855400</v>
      </c>
      <c r="AE168" s="26">
        <f t="shared" si="1368"/>
        <v>0</v>
      </c>
      <c r="AF168" s="26">
        <f t="shared" si="1368"/>
        <v>37680</v>
      </c>
      <c r="AG168" s="26">
        <f t="shared" si="1368"/>
        <v>0</v>
      </c>
      <c r="AH168" s="26">
        <f t="shared" si="1368"/>
        <v>37680</v>
      </c>
      <c r="AI168" s="26">
        <f t="shared" si="1368"/>
        <v>0</v>
      </c>
      <c r="AJ168" s="21">
        <f t="shared" si="1240"/>
        <v>6013080</v>
      </c>
      <c r="AK168" s="21">
        <f t="shared" si="1241"/>
        <v>120000</v>
      </c>
      <c r="AL168" s="21">
        <f t="shared" si="1242"/>
        <v>5893080</v>
      </c>
      <c r="AM168" s="21">
        <f t="shared" si="1243"/>
        <v>0</v>
      </c>
      <c r="AN168" s="213">
        <f t="shared" si="1368"/>
        <v>0</v>
      </c>
      <c r="AO168" s="26">
        <f t="shared" si="1368"/>
        <v>0</v>
      </c>
      <c r="AP168" s="26">
        <f t="shared" si="1368"/>
        <v>0</v>
      </c>
      <c r="AQ168" s="26">
        <f t="shared" si="1368"/>
        <v>0</v>
      </c>
      <c r="AR168" s="21">
        <f t="shared" si="1293"/>
        <v>6013080</v>
      </c>
      <c r="AS168" s="21">
        <f t="shared" si="1294"/>
        <v>120000</v>
      </c>
      <c r="AT168" s="21">
        <f t="shared" si="1295"/>
        <v>5893080</v>
      </c>
      <c r="AU168" s="21">
        <f t="shared" si="1296"/>
        <v>0</v>
      </c>
      <c r="AV168" s="195">
        <f t="shared" si="1089"/>
        <v>0</v>
      </c>
      <c r="AW168" s="26">
        <f t="shared" si="1368"/>
        <v>5707600</v>
      </c>
      <c r="AX168" s="26">
        <f t="shared" ref="AX168" si="1369">AX169</f>
        <v>120000</v>
      </c>
      <c r="AY168" s="26">
        <f t="shared" ref="AY168" si="1370">AY169</f>
        <v>5587600</v>
      </c>
      <c r="AZ168" s="26">
        <f t="shared" ref="AZ168" si="1371">AZ169</f>
        <v>0</v>
      </c>
      <c r="BA168" s="26">
        <f t="shared" si="1368"/>
        <v>0</v>
      </c>
      <c r="BB168" s="26">
        <f t="shared" si="1368"/>
        <v>0</v>
      </c>
      <c r="BC168" s="26">
        <f t="shared" si="1368"/>
        <v>0</v>
      </c>
      <c r="BD168" s="26">
        <f t="shared" si="1368"/>
        <v>0</v>
      </c>
      <c r="BE168" s="21">
        <f t="shared" si="1244"/>
        <v>5707600</v>
      </c>
      <c r="BF168" s="21">
        <f t="shared" si="1234"/>
        <v>120000</v>
      </c>
      <c r="BG168" s="21">
        <f t="shared" si="1235"/>
        <v>5587600</v>
      </c>
      <c r="BH168" s="21">
        <f t="shared" si="1236"/>
        <v>0</v>
      </c>
      <c r="BI168" s="26">
        <f t="shared" si="1368"/>
        <v>0</v>
      </c>
      <c r="BJ168" s="26">
        <f t="shared" si="1368"/>
        <v>0</v>
      </c>
      <c r="BK168" s="26">
        <f t="shared" si="1368"/>
        <v>0</v>
      </c>
      <c r="BL168" s="26">
        <f t="shared" si="1368"/>
        <v>0</v>
      </c>
      <c r="BM168" s="21">
        <f t="shared" si="1297"/>
        <v>5707600</v>
      </c>
      <c r="BN168" s="21">
        <f t="shared" si="1298"/>
        <v>120000</v>
      </c>
      <c r="BO168" s="21">
        <f t="shared" si="1299"/>
        <v>5587600</v>
      </c>
      <c r="BP168" s="21">
        <f t="shared" si="1300"/>
        <v>0</v>
      </c>
      <c r="BQ168" s="201">
        <f t="shared" si="1088"/>
        <v>0</v>
      </c>
      <c r="BR168" s="26">
        <f t="shared" si="1368"/>
        <v>5355500</v>
      </c>
      <c r="BS168" s="26">
        <f t="shared" ref="BS168" si="1372">BS169</f>
        <v>120000</v>
      </c>
      <c r="BT168" s="26">
        <f t="shared" ref="BT168" si="1373">BT169</f>
        <v>5235500</v>
      </c>
      <c r="BU168" s="26">
        <f t="shared" ref="BU168:BY168" si="1374">BU169</f>
        <v>0</v>
      </c>
      <c r="BV168" s="26">
        <f t="shared" si="1374"/>
        <v>0</v>
      </c>
      <c r="BW168" s="26">
        <f t="shared" si="1374"/>
        <v>0</v>
      </c>
      <c r="BX168" s="26">
        <f t="shared" si="1374"/>
        <v>0</v>
      </c>
      <c r="BY168" s="26">
        <f t="shared" si="1374"/>
        <v>0</v>
      </c>
      <c r="BZ168" s="21">
        <f t="shared" si="1245"/>
        <v>5355500</v>
      </c>
      <c r="CA168" s="62">
        <f t="shared" si="1237"/>
        <v>120000</v>
      </c>
      <c r="CB168" s="62">
        <f t="shared" si="1238"/>
        <v>5235500</v>
      </c>
      <c r="CC168" s="62">
        <f t="shared" si="1239"/>
        <v>0</v>
      </c>
      <c r="CD168" s="26">
        <f t="shared" ref="CD168:CG168" si="1375">CD169</f>
        <v>0</v>
      </c>
      <c r="CE168" s="26">
        <f t="shared" si="1375"/>
        <v>0</v>
      </c>
      <c r="CF168" s="26">
        <f t="shared" si="1375"/>
        <v>0</v>
      </c>
      <c r="CG168" s="26">
        <f t="shared" si="1375"/>
        <v>0</v>
      </c>
      <c r="CH168" s="21">
        <f t="shared" si="1303"/>
        <v>5355500</v>
      </c>
      <c r="CI168" s="62">
        <f t="shared" si="1304"/>
        <v>120000</v>
      </c>
      <c r="CJ168" s="62">
        <f t="shared" si="1305"/>
        <v>5235500</v>
      </c>
      <c r="CK168" s="62">
        <f t="shared" si="1306"/>
        <v>0</v>
      </c>
      <c r="CL168" s="193">
        <f t="shared" si="1210"/>
        <v>0</v>
      </c>
      <c r="CM168" s="62"/>
      <c r="CN168" s="62"/>
      <c r="CO168" s="62"/>
      <c r="CP168" s="62"/>
      <c r="CQ168" s="94">
        <f t="shared" si="1228"/>
        <v>0</v>
      </c>
      <c r="CR168" s="136"/>
      <c r="CS168" s="114"/>
      <c r="CT168" s="114"/>
      <c r="CU168" s="114"/>
      <c r="CV168" s="114"/>
      <c r="CW168" s="114"/>
      <c r="CX168" s="115"/>
      <c r="CY168" s="115"/>
      <c r="CZ168" s="114"/>
      <c r="DA168" s="58"/>
      <c r="DB168" s="62"/>
      <c r="DC168" s="62"/>
      <c r="DD168" s="62"/>
      <c r="DE168" s="114"/>
      <c r="DF168" s="115"/>
      <c r="DG168" s="115"/>
      <c r="DH168" s="114"/>
      <c r="DI168" s="58"/>
      <c r="DJ168" s="62"/>
      <c r="DK168" s="62"/>
      <c r="DL168" s="62"/>
      <c r="DM168" s="114"/>
      <c r="DN168" s="115"/>
      <c r="DO168" s="115"/>
      <c r="DP168" s="114"/>
      <c r="DQ168" s="58"/>
      <c r="DR168" s="62"/>
      <c r="DS168" s="62"/>
      <c r="DT168" s="62"/>
    </row>
    <row r="169" spans="1:124" s="23" customFormat="1" ht="32.25" customHeight="1" x14ac:dyDescent="0.25">
      <c r="A169" s="111" t="s">
        <v>309</v>
      </c>
      <c r="B169" s="44"/>
      <c r="C169" s="44"/>
      <c r="D169" s="44"/>
      <c r="E169" s="24">
        <v>851</v>
      </c>
      <c r="F169" s="19" t="s">
        <v>78</v>
      </c>
      <c r="G169" s="24" t="s">
        <v>46</v>
      </c>
      <c r="H169" s="254" t="s">
        <v>48</v>
      </c>
      <c r="I169" s="19"/>
      <c r="J169" s="20">
        <f>J170+J173+J176+J182+J179+J185</f>
        <v>12677330</v>
      </c>
      <c r="K169" s="20">
        <f t="shared" ref="K169:M169" si="1376">K170+K173+K176+K182+K179+K185</f>
        <v>5297410</v>
      </c>
      <c r="L169" s="20">
        <f t="shared" si="1376"/>
        <v>7379920</v>
      </c>
      <c r="M169" s="20">
        <f t="shared" si="1376"/>
        <v>0</v>
      </c>
      <c r="N169" s="20">
        <f t="shared" ref="N169:R169" si="1377">N170+N173+N176+N182+N179+N185</f>
        <v>6528600</v>
      </c>
      <c r="O169" s="20">
        <f t="shared" ref="O169" si="1378">O170+O173+O176+O182+O179+O185</f>
        <v>156000</v>
      </c>
      <c r="P169" s="20">
        <f t="shared" ref="P169" si="1379">P170+P173+P176+P182+P179+P185</f>
        <v>6372600</v>
      </c>
      <c r="Q169" s="20">
        <f t="shared" ref="Q169" si="1380">Q170+Q173+Q176+Q182+Q179+Q185</f>
        <v>0</v>
      </c>
      <c r="R169" s="20">
        <f t="shared" si="1377"/>
        <v>6528600</v>
      </c>
      <c r="S169" s="20">
        <f t="shared" ref="S169" si="1381">S170+S173+S176+S182+S179+S185</f>
        <v>156000</v>
      </c>
      <c r="T169" s="20">
        <f t="shared" ref="T169" si="1382">T170+T173+T176+T182+T179+T185</f>
        <v>6372600</v>
      </c>
      <c r="U169" s="20">
        <f t="shared" ref="U169" si="1383">U170+U173+U176+U182+U179+U185</f>
        <v>0</v>
      </c>
      <c r="V169" s="21">
        <f t="shared" si="1178"/>
        <v>6701930</v>
      </c>
      <c r="W169" s="21">
        <f t="shared" si="1179"/>
        <v>5177410</v>
      </c>
      <c r="X169" s="21">
        <f t="shared" si="1180"/>
        <v>1524520</v>
      </c>
      <c r="Y169" s="20">
        <f t="shared" ref="Y169" si="1384">Y173+Y176+Y182+Y179+Y185</f>
        <v>0</v>
      </c>
      <c r="Z169" s="278">
        <f t="shared" si="1189"/>
        <v>212.15868393747698</v>
      </c>
      <c r="AA169" s="20">
        <f>AA173+AA176+AA182+AA179+AA185</f>
        <v>0</v>
      </c>
      <c r="AB169" s="20">
        <f>AB173+AB176+AB182+AB179+AB185</f>
        <v>5975400</v>
      </c>
      <c r="AC169" s="20">
        <f t="shared" ref="AC169:CY169" si="1385">AC173+AC176+AC182+AC179+AC185</f>
        <v>120000</v>
      </c>
      <c r="AD169" s="20">
        <f t="shared" si="1385"/>
        <v>5855400</v>
      </c>
      <c r="AE169" s="20">
        <f t="shared" si="1385"/>
        <v>0</v>
      </c>
      <c r="AF169" s="20">
        <f t="shared" si="1385"/>
        <v>37680</v>
      </c>
      <c r="AG169" s="20">
        <f t="shared" si="1385"/>
        <v>0</v>
      </c>
      <c r="AH169" s="20">
        <f t="shared" si="1385"/>
        <v>37680</v>
      </c>
      <c r="AI169" s="20">
        <f t="shared" si="1385"/>
        <v>0</v>
      </c>
      <c r="AJ169" s="20">
        <f t="shared" si="1385"/>
        <v>6013080</v>
      </c>
      <c r="AK169" s="20">
        <f t="shared" si="1385"/>
        <v>120000</v>
      </c>
      <c r="AL169" s="20">
        <f t="shared" si="1385"/>
        <v>5893080</v>
      </c>
      <c r="AM169" s="20">
        <f t="shared" si="1385"/>
        <v>0</v>
      </c>
      <c r="AN169" s="219">
        <f t="shared" ref="AN169:AU169" si="1386">AN173+AN176+AN182+AN179+AN185</f>
        <v>0</v>
      </c>
      <c r="AO169" s="20">
        <f t="shared" si="1386"/>
        <v>0</v>
      </c>
      <c r="AP169" s="20">
        <f t="shared" si="1386"/>
        <v>0</v>
      </c>
      <c r="AQ169" s="20">
        <f t="shared" si="1386"/>
        <v>0</v>
      </c>
      <c r="AR169" s="20">
        <f t="shared" si="1386"/>
        <v>6013080</v>
      </c>
      <c r="AS169" s="20">
        <f t="shared" si="1386"/>
        <v>120000</v>
      </c>
      <c r="AT169" s="20">
        <f t="shared" si="1386"/>
        <v>5893080</v>
      </c>
      <c r="AU169" s="20">
        <f t="shared" si="1386"/>
        <v>0</v>
      </c>
      <c r="AV169" s="195">
        <f t="shared" si="1089"/>
        <v>0</v>
      </c>
      <c r="AW169" s="20">
        <f t="shared" si="1385"/>
        <v>5707600</v>
      </c>
      <c r="AX169" s="20">
        <f t="shared" si="1385"/>
        <v>120000</v>
      </c>
      <c r="AY169" s="20">
        <f t="shared" si="1385"/>
        <v>5587600</v>
      </c>
      <c r="AZ169" s="20">
        <f t="shared" si="1385"/>
        <v>0</v>
      </c>
      <c r="BA169" s="20">
        <f t="shared" si="1385"/>
        <v>0</v>
      </c>
      <c r="BB169" s="20">
        <f t="shared" si="1385"/>
        <v>0</v>
      </c>
      <c r="BC169" s="20">
        <f t="shared" si="1385"/>
        <v>0</v>
      </c>
      <c r="BD169" s="20">
        <f t="shared" si="1385"/>
        <v>0</v>
      </c>
      <c r="BE169" s="20">
        <f t="shared" si="1385"/>
        <v>5707600</v>
      </c>
      <c r="BF169" s="20">
        <f t="shared" si="1385"/>
        <v>120000</v>
      </c>
      <c r="BG169" s="20">
        <f t="shared" si="1385"/>
        <v>5587600</v>
      </c>
      <c r="BH169" s="20">
        <f t="shared" si="1385"/>
        <v>0</v>
      </c>
      <c r="BI169" s="20">
        <f t="shared" ref="BI169:BP169" si="1387">BI173+BI176+BI182+BI179+BI185</f>
        <v>0</v>
      </c>
      <c r="BJ169" s="20">
        <f t="shared" si="1387"/>
        <v>0</v>
      </c>
      <c r="BK169" s="20">
        <f t="shared" si="1387"/>
        <v>0</v>
      </c>
      <c r="BL169" s="20">
        <f t="shared" si="1387"/>
        <v>0</v>
      </c>
      <c r="BM169" s="20">
        <f t="shared" si="1387"/>
        <v>5707600</v>
      </c>
      <c r="BN169" s="20">
        <f t="shared" si="1387"/>
        <v>120000</v>
      </c>
      <c r="BO169" s="20">
        <f t="shared" si="1387"/>
        <v>5587600</v>
      </c>
      <c r="BP169" s="20">
        <f t="shared" si="1387"/>
        <v>0</v>
      </c>
      <c r="BQ169" s="201">
        <f t="shared" si="1088"/>
        <v>0</v>
      </c>
      <c r="BR169" s="20">
        <f t="shared" si="1385"/>
        <v>5355500</v>
      </c>
      <c r="BS169" s="20">
        <f t="shared" si="1385"/>
        <v>120000</v>
      </c>
      <c r="BT169" s="20">
        <f t="shared" si="1385"/>
        <v>5235500</v>
      </c>
      <c r="BU169" s="20">
        <f t="shared" si="1385"/>
        <v>0</v>
      </c>
      <c r="BV169" s="20">
        <f t="shared" si="1385"/>
        <v>0</v>
      </c>
      <c r="BW169" s="20">
        <f t="shared" si="1385"/>
        <v>0</v>
      </c>
      <c r="BX169" s="20">
        <f t="shared" si="1385"/>
        <v>0</v>
      </c>
      <c r="BY169" s="20">
        <f t="shared" si="1385"/>
        <v>0</v>
      </c>
      <c r="BZ169" s="20">
        <f t="shared" si="1385"/>
        <v>5355500</v>
      </c>
      <c r="CA169" s="103">
        <f t="shared" si="1385"/>
        <v>120000</v>
      </c>
      <c r="CB169" s="103">
        <f t="shared" si="1385"/>
        <v>5235500</v>
      </c>
      <c r="CC169" s="103">
        <f t="shared" si="1385"/>
        <v>0</v>
      </c>
      <c r="CD169" s="20">
        <f t="shared" ref="CD169:CK169" si="1388">CD173+CD176+CD182+CD179+CD185</f>
        <v>0</v>
      </c>
      <c r="CE169" s="20">
        <f t="shared" si="1388"/>
        <v>0</v>
      </c>
      <c r="CF169" s="20">
        <f t="shared" si="1388"/>
        <v>0</v>
      </c>
      <c r="CG169" s="20">
        <f t="shared" si="1388"/>
        <v>0</v>
      </c>
      <c r="CH169" s="20">
        <f t="shared" si="1388"/>
        <v>5355500</v>
      </c>
      <c r="CI169" s="103">
        <f t="shared" si="1388"/>
        <v>120000</v>
      </c>
      <c r="CJ169" s="103">
        <f t="shared" si="1388"/>
        <v>5235500</v>
      </c>
      <c r="CK169" s="103">
        <f t="shared" si="1388"/>
        <v>0</v>
      </c>
      <c r="CL169" s="193">
        <f t="shared" si="1210"/>
        <v>0</v>
      </c>
      <c r="CM169" s="103">
        <f t="shared" si="1385"/>
        <v>0</v>
      </c>
      <c r="CN169" s="103">
        <f t="shared" si="1385"/>
        <v>0</v>
      </c>
      <c r="CO169" s="103">
        <f t="shared" si="1385"/>
        <v>0</v>
      </c>
      <c r="CP169" s="103">
        <f t="shared" si="1385"/>
        <v>0</v>
      </c>
      <c r="CQ169" s="103">
        <f t="shared" si="1385"/>
        <v>0</v>
      </c>
      <c r="CR169" s="103">
        <f t="shared" si="1385"/>
        <v>0</v>
      </c>
      <c r="CS169" s="103">
        <f t="shared" si="1385"/>
        <v>0</v>
      </c>
      <c r="CT169" s="103">
        <f t="shared" si="1385"/>
        <v>0</v>
      </c>
      <c r="CU169" s="103">
        <f t="shared" si="1385"/>
        <v>0</v>
      </c>
      <c r="CV169" s="103">
        <f t="shared" si="1385"/>
        <v>0</v>
      </c>
      <c r="CW169" s="103">
        <f t="shared" si="1385"/>
        <v>0</v>
      </c>
      <c r="CX169" s="103">
        <f t="shared" si="1385"/>
        <v>0</v>
      </c>
      <c r="CY169" s="103">
        <f t="shared" si="1385"/>
        <v>0</v>
      </c>
      <c r="CZ169" s="126"/>
      <c r="DA169" s="57"/>
      <c r="DB169" s="78"/>
      <c r="DC169" s="78"/>
      <c r="DD169" s="78"/>
      <c r="DE169" s="126"/>
      <c r="DF169" s="127"/>
      <c r="DG169" s="127"/>
      <c r="DH169" s="126"/>
      <c r="DI169" s="57"/>
      <c r="DJ169" s="78"/>
      <c r="DK169" s="78"/>
      <c r="DL169" s="78"/>
      <c r="DM169" s="126"/>
      <c r="DN169" s="127"/>
      <c r="DO169" s="127"/>
      <c r="DP169" s="126"/>
      <c r="DQ169" s="57"/>
      <c r="DR169" s="78"/>
      <c r="DS169" s="78"/>
      <c r="DT169" s="78"/>
    </row>
    <row r="170" spans="1:124" s="23" customFormat="1" ht="32.25" customHeight="1" x14ac:dyDescent="0.25">
      <c r="A170" s="263" t="s">
        <v>371</v>
      </c>
      <c r="B170" s="264"/>
      <c r="C170" s="264"/>
      <c r="D170" s="264"/>
      <c r="E170" s="4">
        <v>851</v>
      </c>
      <c r="F170" s="4" t="s">
        <v>78</v>
      </c>
      <c r="G170" s="4" t="s">
        <v>46</v>
      </c>
      <c r="H170" s="176" t="s">
        <v>524</v>
      </c>
      <c r="I170" s="3"/>
      <c r="J170" s="47">
        <f t="shared" ref="J170:U171" si="1389">J171</f>
        <v>5742330</v>
      </c>
      <c r="K170" s="47">
        <f t="shared" si="1389"/>
        <v>5141410</v>
      </c>
      <c r="L170" s="47">
        <f t="shared" si="1389"/>
        <v>600920</v>
      </c>
      <c r="M170" s="47">
        <f t="shared" si="1389"/>
        <v>0</v>
      </c>
      <c r="N170" s="47">
        <f t="shared" si="1389"/>
        <v>0</v>
      </c>
      <c r="O170" s="47">
        <f t="shared" si="1389"/>
        <v>0</v>
      </c>
      <c r="P170" s="47">
        <f t="shared" si="1389"/>
        <v>0</v>
      </c>
      <c r="Q170" s="47">
        <f t="shared" si="1389"/>
        <v>0</v>
      </c>
      <c r="R170" s="47">
        <f t="shared" si="1389"/>
        <v>0</v>
      </c>
      <c r="S170" s="47">
        <f t="shared" si="1389"/>
        <v>0</v>
      </c>
      <c r="T170" s="47">
        <f t="shared" si="1389"/>
        <v>0</v>
      </c>
      <c r="U170" s="47">
        <f t="shared" si="1389"/>
        <v>0</v>
      </c>
      <c r="V170" s="21">
        <f t="shared" si="1178"/>
        <v>5742330</v>
      </c>
      <c r="W170" s="21">
        <f t="shared" si="1179"/>
        <v>5141410</v>
      </c>
      <c r="X170" s="21">
        <f t="shared" si="1180"/>
        <v>600920</v>
      </c>
      <c r="Y170" s="20"/>
      <c r="Z170" s="276" t="e">
        <f t="shared" si="1189"/>
        <v>#DIV/0!</v>
      </c>
      <c r="AA170" s="20"/>
      <c r="AB170" s="20"/>
      <c r="AC170" s="20"/>
      <c r="AD170" s="20"/>
      <c r="AE170" s="20"/>
      <c r="AF170" s="20"/>
      <c r="AG170" s="20"/>
      <c r="AH170" s="20"/>
      <c r="AI170" s="20"/>
      <c r="AJ170" s="20"/>
      <c r="AK170" s="20"/>
      <c r="AL170" s="20"/>
      <c r="AM170" s="20"/>
      <c r="AN170" s="219"/>
      <c r="AO170" s="20"/>
      <c r="AP170" s="20"/>
      <c r="AQ170" s="20"/>
      <c r="AR170" s="20"/>
      <c r="AS170" s="20"/>
      <c r="AT170" s="20"/>
      <c r="AU170" s="20"/>
      <c r="AV170" s="195"/>
      <c r="AW170" s="20"/>
      <c r="AX170" s="20"/>
      <c r="AY170" s="20"/>
      <c r="AZ170" s="20"/>
      <c r="BA170" s="20"/>
      <c r="BB170" s="20"/>
      <c r="BC170" s="20"/>
      <c r="BD170" s="20"/>
      <c r="BE170" s="20"/>
      <c r="BF170" s="20"/>
      <c r="BG170" s="20"/>
      <c r="BH170" s="20"/>
      <c r="BI170" s="20"/>
      <c r="BJ170" s="20"/>
      <c r="BK170" s="20"/>
      <c r="BL170" s="20"/>
      <c r="BM170" s="20"/>
      <c r="BN170" s="20"/>
      <c r="BO170" s="20"/>
      <c r="BP170" s="20"/>
      <c r="BQ170" s="201"/>
      <c r="BR170" s="20"/>
      <c r="BS170" s="20"/>
      <c r="BT170" s="20"/>
      <c r="BU170" s="20"/>
      <c r="BV170" s="20"/>
      <c r="BW170" s="20"/>
      <c r="BX170" s="20"/>
      <c r="BY170" s="20"/>
      <c r="BZ170" s="20"/>
      <c r="CA170" s="103"/>
      <c r="CB170" s="103"/>
      <c r="CC170" s="103"/>
      <c r="CD170" s="20"/>
      <c r="CE170" s="20"/>
      <c r="CF170" s="20"/>
      <c r="CG170" s="20"/>
      <c r="CH170" s="20"/>
      <c r="CI170" s="103"/>
      <c r="CJ170" s="103"/>
      <c r="CK170" s="103"/>
      <c r="CL170" s="193"/>
      <c r="CM170" s="103"/>
      <c r="CN170" s="103"/>
      <c r="CO170" s="103"/>
      <c r="CP170" s="103"/>
      <c r="CQ170" s="103"/>
      <c r="CR170" s="265"/>
      <c r="CS170" s="265"/>
      <c r="CT170" s="265"/>
      <c r="CU170" s="265"/>
      <c r="CV170" s="265"/>
      <c r="CW170" s="265"/>
      <c r="CX170" s="265"/>
      <c r="CY170" s="265"/>
      <c r="CZ170" s="126"/>
      <c r="DA170" s="57"/>
      <c r="DB170" s="78"/>
      <c r="DC170" s="78"/>
      <c r="DD170" s="78"/>
      <c r="DE170" s="126"/>
      <c r="DF170" s="127"/>
      <c r="DG170" s="127"/>
      <c r="DH170" s="126"/>
      <c r="DI170" s="57"/>
      <c r="DJ170" s="78"/>
      <c r="DK170" s="78"/>
      <c r="DL170" s="78"/>
      <c r="DM170" s="126"/>
      <c r="DN170" s="127"/>
      <c r="DO170" s="127"/>
      <c r="DP170" s="126"/>
      <c r="DQ170" s="57"/>
      <c r="DR170" s="78"/>
      <c r="DS170" s="78"/>
      <c r="DT170" s="78"/>
    </row>
    <row r="171" spans="1:124" s="23" customFormat="1" ht="32.25" customHeight="1" x14ac:dyDescent="0.25">
      <c r="A171" s="264" t="s">
        <v>41</v>
      </c>
      <c r="B171" s="264"/>
      <c r="C171" s="264"/>
      <c r="D171" s="264"/>
      <c r="E171" s="4">
        <v>851</v>
      </c>
      <c r="F171" s="3" t="s">
        <v>78</v>
      </c>
      <c r="G171" s="4" t="s">
        <v>46</v>
      </c>
      <c r="H171" s="176" t="s">
        <v>524</v>
      </c>
      <c r="I171" s="3" t="s">
        <v>83</v>
      </c>
      <c r="J171" s="47">
        <f t="shared" si="1389"/>
        <v>5742330</v>
      </c>
      <c r="K171" s="47">
        <f t="shared" si="1389"/>
        <v>5141410</v>
      </c>
      <c r="L171" s="47">
        <f t="shared" si="1389"/>
        <v>600920</v>
      </c>
      <c r="M171" s="47">
        <f t="shared" si="1389"/>
        <v>0</v>
      </c>
      <c r="N171" s="47">
        <f t="shared" si="1389"/>
        <v>0</v>
      </c>
      <c r="O171" s="47">
        <f t="shared" si="1389"/>
        <v>0</v>
      </c>
      <c r="P171" s="47">
        <f t="shared" si="1389"/>
        <v>0</v>
      </c>
      <c r="Q171" s="47">
        <f t="shared" si="1389"/>
        <v>0</v>
      </c>
      <c r="R171" s="47">
        <f t="shared" si="1389"/>
        <v>0</v>
      </c>
      <c r="S171" s="47">
        <f t="shared" si="1389"/>
        <v>0</v>
      </c>
      <c r="T171" s="47">
        <f t="shared" si="1389"/>
        <v>0</v>
      </c>
      <c r="U171" s="47">
        <f t="shared" si="1389"/>
        <v>0</v>
      </c>
      <c r="V171" s="21">
        <f t="shared" si="1178"/>
        <v>5742330</v>
      </c>
      <c r="W171" s="21">
        <f t="shared" si="1179"/>
        <v>5141410</v>
      </c>
      <c r="X171" s="21">
        <f t="shared" si="1180"/>
        <v>600920</v>
      </c>
      <c r="Y171" s="20"/>
      <c r="Z171" s="276" t="e">
        <f t="shared" si="1189"/>
        <v>#DIV/0!</v>
      </c>
      <c r="AA171" s="20"/>
      <c r="AB171" s="20"/>
      <c r="AC171" s="20"/>
      <c r="AD171" s="20"/>
      <c r="AE171" s="20"/>
      <c r="AF171" s="20"/>
      <c r="AG171" s="20"/>
      <c r="AH171" s="20"/>
      <c r="AI171" s="20"/>
      <c r="AJ171" s="20"/>
      <c r="AK171" s="20"/>
      <c r="AL171" s="20"/>
      <c r="AM171" s="20"/>
      <c r="AN171" s="219"/>
      <c r="AO171" s="20"/>
      <c r="AP171" s="20"/>
      <c r="AQ171" s="20"/>
      <c r="AR171" s="20"/>
      <c r="AS171" s="20"/>
      <c r="AT171" s="20"/>
      <c r="AU171" s="20"/>
      <c r="AV171" s="195"/>
      <c r="AW171" s="20"/>
      <c r="AX171" s="20"/>
      <c r="AY171" s="20"/>
      <c r="AZ171" s="20"/>
      <c r="BA171" s="20"/>
      <c r="BB171" s="20"/>
      <c r="BC171" s="20"/>
      <c r="BD171" s="20"/>
      <c r="BE171" s="20"/>
      <c r="BF171" s="20"/>
      <c r="BG171" s="20"/>
      <c r="BH171" s="20"/>
      <c r="BI171" s="20"/>
      <c r="BJ171" s="20"/>
      <c r="BK171" s="20"/>
      <c r="BL171" s="20"/>
      <c r="BM171" s="20"/>
      <c r="BN171" s="20"/>
      <c r="BO171" s="20"/>
      <c r="BP171" s="20"/>
      <c r="BQ171" s="201"/>
      <c r="BR171" s="20"/>
      <c r="BS171" s="20"/>
      <c r="BT171" s="20"/>
      <c r="BU171" s="20"/>
      <c r="BV171" s="20"/>
      <c r="BW171" s="20"/>
      <c r="BX171" s="20"/>
      <c r="BY171" s="20"/>
      <c r="BZ171" s="20"/>
      <c r="CA171" s="103"/>
      <c r="CB171" s="103"/>
      <c r="CC171" s="103"/>
      <c r="CD171" s="20"/>
      <c r="CE171" s="20"/>
      <c r="CF171" s="20"/>
      <c r="CG171" s="20"/>
      <c r="CH171" s="20"/>
      <c r="CI171" s="103"/>
      <c r="CJ171" s="103"/>
      <c r="CK171" s="103"/>
      <c r="CL171" s="193"/>
      <c r="CM171" s="103"/>
      <c r="CN171" s="103"/>
      <c r="CO171" s="103"/>
      <c r="CP171" s="103"/>
      <c r="CQ171" s="103"/>
      <c r="CR171" s="265"/>
      <c r="CS171" s="265"/>
      <c r="CT171" s="265"/>
      <c r="CU171" s="265"/>
      <c r="CV171" s="265"/>
      <c r="CW171" s="265"/>
      <c r="CX171" s="265"/>
      <c r="CY171" s="265"/>
      <c r="CZ171" s="126"/>
      <c r="DA171" s="57"/>
      <c r="DB171" s="78"/>
      <c r="DC171" s="78"/>
      <c r="DD171" s="78"/>
      <c r="DE171" s="126"/>
      <c r="DF171" s="127"/>
      <c r="DG171" s="127"/>
      <c r="DH171" s="126"/>
      <c r="DI171" s="57"/>
      <c r="DJ171" s="78"/>
      <c r="DK171" s="78"/>
      <c r="DL171" s="78"/>
      <c r="DM171" s="126"/>
      <c r="DN171" s="127"/>
      <c r="DO171" s="127"/>
      <c r="DP171" s="126"/>
      <c r="DQ171" s="57"/>
      <c r="DR171" s="78"/>
      <c r="DS171" s="78"/>
      <c r="DT171" s="78"/>
    </row>
    <row r="172" spans="1:124" s="23" customFormat="1" ht="32.25" customHeight="1" x14ac:dyDescent="0.25">
      <c r="A172" s="264" t="s">
        <v>84</v>
      </c>
      <c r="B172" s="264"/>
      <c r="C172" s="264"/>
      <c r="D172" s="264"/>
      <c r="E172" s="168">
        <v>851</v>
      </c>
      <c r="F172" s="169" t="s">
        <v>78</v>
      </c>
      <c r="G172" s="3" t="s">
        <v>46</v>
      </c>
      <c r="H172" s="176" t="s">
        <v>524</v>
      </c>
      <c r="I172" s="3" t="s">
        <v>85</v>
      </c>
      <c r="J172" s="47">
        <v>5742330</v>
      </c>
      <c r="K172" s="47">
        <v>5141410</v>
      </c>
      <c r="L172" s="47">
        <v>600920</v>
      </c>
      <c r="M172" s="47"/>
      <c r="N172" s="47"/>
      <c r="O172" s="47"/>
      <c r="P172" s="47"/>
      <c r="Q172" s="47"/>
      <c r="R172" s="47"/>
      <c r="S172" s="47"/>
      <c r="T172" s="47"/>
      <c r="U172" s="47"/>
      <c r="V172" s="21">
        <f t="shared" si="1178"/>
        <v>5742330</v>
      </c>
      <c r="W172" s="21">
        <f t="shared" si="1179"/>
        <v>5141410</v>
      </c>
      <c r="X172" s="21">
        <f t="shared" si="1180"/>
        <v>600920</v>
      </c>
      <c r="Y172" s="20"/>
      <c r="Z172" s="276" t="e">
        <f t="shared" si="1189"/>
        <v>#DIV/0!</v>
      </c>
      <c r="AA172" s="20"/>
      <c r="AB172" s="20"/>
      <c r="AC172" s="20"/>
      <c r="AD172" s="20"/>
      <c r="AE172" s="20"/>
      <c r="AF172" s="20"/>
      <c r="AG172" s="20"/>
      <c r="AH172" s="20"/>
      <c r="AI172" s="20"/>
      <c r="AJ172" s="20"/>
      <c r="AK172" s="20"/>
      <c r="AL172" s="20"/>
      <c r="AM172" s="20"/>
      <c r="AN172" s="219"/>
      <c r="AO172" s="20"/>
      <c r="AP172" s="20"/>
      <c r="AQ172" s="20"/>
      <c r="AR172" s="20"/>
      <c r="AS172" s="20"/>
      <c r="AT172" s="20"/>
      <c r="AU172" s="20"/>
      <c r="AV172" s="195"/>
      <c r="AW172" s="20"/>
      <c r="AX172" s="20"/>
      <c r="AY172" s="20"/>
      <c r="AZ172" s="20"/>
      <c r="BA172" s="20"/>
      <c r="BB172" s="20"/>
      <c r="BC172" s="20"/>
      <c r="BD172" s="20"/>
      <c r="BE172" s="20"/>
      <c r="BF172" s="20"/>
      <c r="BG172" s="20"/>
      <c r="BH172" s="20"/>
      <c r="BI172" s="20"/>
      <c r="BJ172" s="20"/>
      <c r="BK172" s="20"/>
      <c r="BL172" s="20"/>
      <c r="BM172" s="20"/>
      <c r="BN172" s="20"/>
      <c r="BO172" s="20"/>
      <c r="BP172" s="20"/>
      <c r="BQ172" s="201"/>
      <c r="BR172" s="20"/>
      <c r="BS172" s="20"/>
      <c r="BT172" s="20"/>
      <c r="BU172" s="20"/>
      <c r="BV172" s="20"/>
      <c r="BW172" s="20"/>
      <c r="BX172" s="20"/>
      <c r="BY172" s="20"/>
      <c r="BZ172" s="20"/>
      <c r="CA172" s="103"/>
      <c r="CB172" s="103"/>
      <c r="CC172" s="103"/>
      <c r="CD172" s="20"/>
      <c r="CE172" s="20"/>
      <c r="CF172" s="20"/>
      <c r="CG172" s="20"/>
      <c r="CH172" s="20"/>
      <c r="CI172" s="103"/>
      <c r="CJ172" s="103"/>
      <c r="CK172" s="103"/>
      <c r="CL172" s="193"/>
      <c r="CM172" s="103"/>
      <c r="CN172" s="103"/>
      <c r="CO172" s="103"/>
      <c r="CP172" s="103"/>
      <c r="CQ172" s="103"/>
      <c r="CR172" s="265"/>
      <c r="CS172" s="265"/>
      <c r="CT172" s="265"/>
      <c r="CU172" s="265"/>
      <c r="CV172" s="265"/>
      <c r="CW172" s="265"/>
      <c r="CX172" s="265"/>
      <c r="CY172" s="265"/>
      <c r="CZ172" s="126"/>
      <c r="DA172" s="57"/>
      <c r="DB172" s="78"/>
      <c r="DC172" s="78"/>
      <c r="DD172" s="78"/>
      <c r="DE172" s="126"/>
      <c r="DF172" s="127"/>
      <c r="DG172" s="127"/>
      <c r="DH172" s="126"/>
      <c r="DI172" s="57"/>
      <c r="DJ172" s="78"/>
      <c r="DK172" s="78"/>
      <c r="DL172" s="78"/>
      <c r="DM172" s="126"/>
      <c r="DN172" s="127"/>
      <c r="DO172" s="127"/>
      <c r="DP172" s="126"/>
      <c r="DQ172" s="57"/>
      <c r="DR172" s="78"/>
      <c r="DS172" s="78"/>
      <c r="DT172" s="78"/>
    </row>
    <row r="173" spans="1:124" ht="32.25" customHeight="1" x14ac:dyDescent="0.25">
      <c r="A173" s="87" t="s">
        <v>123</v>
      </c>
      <c r="B173" s="156"/>
      <c r="C173" s="156"/>
      <c r="D173" s="156"/>
      <c r="E173" s="4">
        <v>851</v>
      </c>
      <c r="F173" s="4" t="s">
        <v>78</v>
      </c>
      <c r="G173" s="4" t="s">
        <v>46</v>
      </c>
      <c r="H173" s="176" t="s">
        <v>438</v>
      </c>
      <c r="I173" s="3"/>
      <c r="J173" s="47">
        <f t="shared" ref="J173:Y174" si="1390">J174</f>
        <v>6722700</v>
      </c>
      <c r="K173" s="47">
        <f t="shared" si="1390"/>
        <v>0</v>
      </c>
      <c r="L173" s="47">
        <f t="shared" si="1390"/>
        <v>6722700</v>
      </c>
      <c r="M173" s="47">
        <f t="shared" si="1390"/>
        <v>0</v>
      </c>
      <c r="N173" s="47">
        <f t="shared" si="1390"/>
        <v>6372600</v>
      </c>
      <c r="O173" s="47">
        <f t="shared" si="1390"/>
        <v>0</v>
      </c>
      <c r="P173" s="47">
        <f t="shared" si="1390"/>
        <v>6372600</v>
      </c>
      <c r="Q173" s="47">
        <f t="shared" si="1390"/>
        <v>0</v>
      </c>
      <c r="R173" s="47">
        <f t="shared" si="1390"/>
        <v>6372600</v>
      </c>
      <c r="S173" s="47">
        <f t="shared" si="1390"/>
        <v>0</v>
      </c>
      <c r="T173" s="47">
        <f t="shared" si="1390"/>
        <v>6372600</v>
      </c>
      <c r="U173" s="47">
        <f t="shared" si="1390"/>
        <v>0</v>
      </c>
      <c r="V173" s="21">
        <f t="shared" si="1178"/>
        <v>873600</v>
      </c>
      <c r="W173" s="21">
        <f t="shared" si="1179"/>
        <v>0</v>
      </c>
      <c r="X173" s="21">
        <f t="shared" si="1180"/>
        <v>873600</v>
      </c>
      <c r="Y173" s="47">
        <f t="shared" si="1390"/>
        <v>0</v>
      </c>
      <c r="Z173" s="278">
        <f t="shared" si="1189"/>
        <v>114.93563112273684</v>
      </c>
      <c r="AA173" s="47">
        <f>AA174</f>
        <v>0</v>
      </c>
      <c r="AB173" s="47">
        <f>AB174</f>
        <v>5849100</v>
      </c>
      <c r="AC173" s="47">
        <f t="shared" ref="AC173:AC174" si="1391">AC174</f>
        <v>0</v>
      </c>
      <c r="AD173" s="47">
        <f t="shared" ref="AD173:AD174" si="1392">AD174</f>
        <v>5849100</v>
      </c>
      <c r="AE173" s="47">
        <f t="shared" ref="AE173:AI174" si="1393">AE174</f>
        <v>0</v>
      </c>
      <c r="AF173" s="47">
        <f t="shared" si="1393"/>
        <v>0</v>
      </c>
      <c r="AG173" s="47">
        <f t="shared" si="1393"/>
        <v>0</v>
      </c>
      <c r="AH173" s="47">
        <f t="shared" si="1393"/>
        <v>0</v>
      </c>
      <c r="AI173" s="47">
        <f t="shared" si="1393"/>
        <v>0</v>
      </c>
      <c r="AJ173" s="21">
        <f t="shared" si="1240"/>
        <v>5849100</v>
      </c>
      <c r="AK173" s="21">
        <f t="shared" si="1241"/>
        <v>0</v>
      </c>
      <c r="AL173" s="21">
        <f t="shared" si="1242"/>
        <v>5849100</v>
      </c>
      <c r="AM173" s="21">
        <f t="shared" si="1243"/>
        <v>0</v>
      </c>
      <c r="AN173" s="218">
        <f t="shared" ref="AN173:AQ174" si="1394">AN174</f>
        <v>0</v>
      </c>
      <c r="AO173" s="47">
        <f t="shared" si="1394"/>
        <v>0</v>
      </c>
      <c r="AP173" s="47">
        <f t="shared" si="1394"/>
        <v>0</v>
      </c>
      <c r="AQ173" s="47">
        <f t="shared" si="1394"/>
        <v>0</v>
      </c>
      <c r="AR173" s="21">
        <f t="shared" ref="AR173:AR178" si="1395">AJ173+AN173</f>
        <v>5849100</v>
      </c>
      <c r="AS173" s="21">
        <f t="shared" ref="AS173:AS178" si="1396">AK173+AO173</f>
        <v>0</v>
      </c>
      <c r="AT173" s="21">
        <f t="shared" ref="AT173:AT178" si="1397">AL173+AP173</f>
        <v>5849100</v>
      </c>
      <c r="AU173" s="21">
        <f t="shared" ref="AU173:AU178" si="1398">AM173+AQ173</f>
        <v>0</v>
      </c>
      <c r="AV173" s="195">
        <f t="shared" si="1089"/>
        <v>0</v>
      </c>
      <c r="AW173" s="47">
        <f t="shared" ref="AW173:AW174" si="1399">AW174</f>
        <v>5587600</v>
      </c>
      <c r="AX173" s="47">
        <f t="shared" ref="AX173:AX174" si="1400">AX174</f>
        <v>0</v>
      </c>
      <c r="AY173" s="47">
        <f t="shared" ref="AY173:AY174" si="1401">AY174</f>
        <v>5587600</v>
      </c>
      <c r="AZ173" s="47">
        <f t="shared" ref="AZ173:BD174" si="1402">AZ174</f>
        <v>0</v>
      </c>
      <c r="BA173" s="47">
        <f t="shared" si="1402"/>
        <v>0</v>
      </c>
      <c r="BB173" s="47">
        <f t="shared" si="1402"/>
        <v>0</v>
      </c>
      <c r="BC173" s="47">
        <f t="shared" si="1402"/>
        <v>0</v>
      </c>
      <c r="BD173" s="47">
        <f t="shared" si="1402"/>
        <v>0</v>
      </c>
      <c r="BE173" s="21">
        <f t="shared" si="1244"/>
        <v>5587600</v>
      </c>
      <c r="BF173" s="21">
        <f t="shared" si="1234"/>
        <v>0</v>
      </c>
      <c r="BG173" s="21">
        <f t="shared" si="1235"/>
        <v>5587600</v>
      </c>
      <c r="BH173" s="21">
        <f t="shared" si="1236"/>
        <v>0</v>
      </c>
      <c r="BI173" s="47">
        <f t="shared" ref="BI173:BL174" si="1403">BI174</f>
        <v>0</v>
      </c>
      <c r="BJ173" s="47">
        <f t="shared" si="1403"/>
        <v>0</v>
      </c>
      <c r="BK173" s="47">
        <f t="shared" si="1403"/>
        <v>0</v>
      </c>
      <c r="BL173" s="47">
        <f t="shared" si="1403"/>
        <v>0</v>
      </c>
      <c r="BM173" s="21">
        <f t="shared" ref="BM173:BM178" si="1404">BE173+BI173</f>
        <v>5587600</v>
      </c>
      <c r="BN173" s="21">
        <f t="shared" ref="BN173:BN178" si="1405">BF173+BJ173</f>
        <v>0</v>
      </c>
      <c r="BO173" s="21">
        <f t="shared" ref="BO173:BO178" si="1406">BG173+BK173</f>
        <v>5587600</v>
      </c>
      <c r="BP173" s="21">
        <f t="shared" ref="BP173:BP178" si="1407">BH173+BL173</f>
        <v>0</v>
      </c>
      <c r="BQ173" s="201">
        <f t="shared" si="1088"/>
        <v>0</v>
      </c>
      <c r="BR173" s="47">
        <f t="shared" ref="BR173:BR174" si="1408">BR174</f>
        <v>5235500</v>
      </c>
      <c r="BS173" s="47">
        <f t="shared" ref="BS173:BS174" si="1409">BS174</f>
        <v>0</v>
      </c>
      <c r="BT173" s="47">
        <f t="shared" ref="BT173:BT174" si="1410">BT174</f>
        <v>5235500</v>
      </c>
      <c r="BU173" s="47">
        <f t="shared" ref="BU173:BY174" si="1411">BU174</f>
        <v>0</v>
      </c>
      <c r="BV173" s="47">
        <f t="shared" si="1411"/>
        <v>0</v>
      </c>
      <c r="BW173" s="47">
        <f t="shared" si="1411"/>
        <v>0</v>
      </c>
      <c r="BX173" s="47">
        <f t="shared" si="1411"/>
        <v>0</v>
      </c>
      <c r="BY173" s="47">
        <f t="shared" si="1411"/>
        <v>0</v>
      </c>
      <c r="BZ173" s="21">
        <f t="shared" si="1245"/>
        <v>5235500</v>
      </c>
      <c r="CA173" s="62">
        <f t="shared" si="1237"/>
        <v>0</v>
      </c>
      <c r="CB173" s="62">
        <f t="shared" si="1238"/>
        <v>5235500</v>
      </c>
      <c r="CC173" s="62">
        <f t="shared" si="1239"/>
        <v>0</v>
      </c>
      <c r="CD173" s="47">
        <f t="shared" ref="CD173:CG174" si="1412">CD174</f>
        <v>0</v>
      </c>
      <c r="CE173" s="47">
        <f t="shared" si="1412"/>
        <v>0</v>
      </c>
      <c r="CF173" s="47">
        <f t="shared" si="1412"/>
        <v>0</v>
      </c>
      <c r="CG173" s="47">
        <f t="shared" si="1412"/>
        <v>0</v>
      </c>
      <c r="CH173" s="21">
        <f t="shared" ref="CH173:CH178" si="1413">BZ173+CD173</f>
        <v>5235500</v>
      </c>
      <c r="CI173" s="62">
        <f t="shared" ref="CI173:CI178" si="1414">CA173+CE173</f>
        <v>0</v>
      </c>
      <c r="CJ173" s="62">
        <f t="shared" ref="CJ173:CJ178" si="1415">CB173+CF173</f>
        <v>5235500</v>
      </c>
      <c r="CK173" s="62">
        <f t="shared" ref="CK173:CK178" si="1416">CC173+CG173</f>
        <v>0</v>
      </c>
      <c r="CL173" s="193">
        <f t="shared" si="1210"/>
        <v>0</v>
      </c>
      <c r="CM173" s="62"/>
      <c r="CN173" s="62"/>
      <c r="CO173" s="62"/>
      <c r="CP173" s="62"/>
      <c r="CQ173" s="94">
        <f t="shared" si="1228"/>
        <v>0</v>
      </c>
      <c r="CR173" s="136"/>
      <c r="CS173" s="114"/>
      <c r="CT173" s="114"/>
      <c r="CU173" s="114"/>
      <c r="CV173" s="114"/>
      <c r="CW173" s="114"/>
      <c r="CX173" s="115"/>
      <c r="CY173" s="115"/>
      <c r="CZ173" s="114"/>
      <c r="DA173" s="58"/>
      <c r="DB173" s="62"/>
      <c r="DC173" s="62"/>
      <c r="DD173" s="62"/>
      <c r="DE173" s="114"/>
      <c r="DF173" s="115"/>
      <c r="DG173" s="115"/>
      <c r="DH173" s="114"/>
      <c r="DI173" s="58"/>
      <c r="DJ173" s="62"/>
      <c r="DK173" s="62"/>
      <c r="DL173" s="62"/>
      <c r="DM173" s="114"/>
      <c r="DN173" s="115"/>
      <c r="DO173" s="115"/>
      <c r="DP173" s="114"/>
      <c r="DQ173" s="58"/>
      <c r="DR173" s="62"/>
      <c r="DS173" s="62"/>
      <c r="DT173" s="62"/>
    </row>
    <row r="174" spans="1:124" ht="32.25" customHeight="1" x14ac:dyDescent="0.25">
      <c r="A174" s="87" t="s">
        <v>41</v>
      </c>
      <c r="B174" s="156"/>
      <c r="C174" s="156"/>
      <c r="D174" s="156"/>
      <c r="E174" s="4">
        <v>851</v>
      </c>
      <c r="F174" s="3" t="s">
        <v>78</v>
      </c>
      <c r="G174" s="4" t="s">
        <v>46</v>
      </c>
      <c r="H174" s="176" t="s">
        <v>438</v>
      </c>
      <c r="I174" s="3" t="s">
        <v>83</v>
      </c>
      <c r="J174" s="47">
        <f t="shared" si="1390"/>
        <v>6722700</v>
      </c>
      <c r="K174" s="47">
        <f t="shared" si="1390"/>
        <v>0</v>
      </c>
      <c r="L174" s="47">
        <f t="shared" si="1390"/>
        <v>6722700</v>
      </c>
      <c r="M174" s="47">
        <f t="shared" si="1390"/>
        <v>0</v>
      </c>
      <c r="N174" s="47">
        <f t="shared" si="1390"/>
        <v>6372600</v>
      </c>
      <c r="O174" s="47">
        <f t="shared" si="1390"/>
        <v>0</v>
      </c>
      <c r="P174" s="47">
        <f t="shared" si="1390"/>
        <v>6372600</v>
      </c>
      <c r="Q174" s="47">
        <f t="shared" si="1390"/>
        <v>0</v>
      </c>
      <c r="R174" s="47">
        <f t="shared" si="1390"/>
        <v>6372600</v>
      </c>
      <c r="S174" s="47">
        <f t="shared" si="1390"/>
        <v>0</v>
      </c>
      <c r="T174" s="47">
        <f t="shared" si="1390"/>
        <v>6372600</v>
      </c>
      <c r="U174" s="47">
        <f t="shared" si="1390"/>
        <v>0</v>
      </c>
      <c r="V174" s="21">
        <f t="shared" si="1178"/>
        <v>873600</v>
      </c>
      <c r="W174" s="21">
        <f t="shared" si="1179"/>
        <v>0</v>
      </c>
      <c r="X174" s="21">
        <f t="shared" si="1180"/>
        <v>873600</v>
      </c>
      <c r="Y174" s="47">
        <f t="shared" si="1390"/>
        <v>0</v>
      </c>
      <c r="Z174" s="276">
        <f t="shared" si="1189"/>
        <v>114.93563112273684</v>
      </c>
      <c r="AA174" s="47">
        <f>AA175</f>
        <v>0</v>
      </c>
      <c r="AB174" s="47">
        <f>AB175</f>
        <v>5849100</v>
      </c>
      <c r="AC174" s="47">
        <f t="shared" si="1391"/>
        <v>0</v>
      </c>
      <c r="AD174" s="47">
        <f t="shared" si="1392"/>
        <v>5849100</v>
      </c>
      <c r="AE174" s="47">
        <f t="shared" si="1393"/>
        <v>0</v>
      </c>
      <c r="AF174" s="47">
        <f t="shared" si="1393"/>
        <v>0</v>
      </c>
      <c r="AG174" s="47">
        <f t="shared" si="1393"/>
        <v>0</v>
      </c>
      <c r="AH174" s="47">
        <f t="shared" si="1393"/>
        <v>0</v>
      </c>
      <c r="AI174" s="47">
        <f t="shared" si="1393"/>
        <v>0</v>
      </c>
      <c r="AJ174" s="21">
        <f t="shared" si="1240"/>
        <v>5849100</v>
      </c>
      <c r="AK174" s="21">
        <f t="shared" si="1241"/>
        <v>0</v>
      </c>
      <c r="AL174" s="21">
        <f t="shared" si="1242"/>
        <v>5849100</v>
      </c>
      <c r="AM174" s="21">
        <f t="shared" si="1243"/>
        <v>0</v>
      </c>
      <c r="AN174" s="218">
        <f t="shared" si="1394"/>
        <v>0</v>
      </c>
      <c r="AO174" s="47">
        <f t="shared" si="1394"/>
        <v>0</v>
      </c>
      <c r="AP174" s="47">
        <f t="shared" si="1394"/>
        <v>0</v>
      </c>
      <c r="AQ174" s="47">
        <f t="shared" si="1394"/>
        <v>0</v>
      </c>
      <c r="AR174" s="21">
        <f t="shared" si="1395"/>
        <v>5849100</v>
      </c>
      <c r="AS174" s="21">
        <f t="shared" si="1396"/>
        <v>0</v>
      </c>
      <c r="AT174" s="21">
        <f t="shared" si="1397"/>
        <v>5849100</v>
      </c>
      <c r="AU174" s="21">
        <f t="shared" si="1398"/>
        <v>0</v>
      </c>
      <c r="AV174" s="195">
        <f t="shared" si="1089"/>
        <v>0</v>
      </c>
      <c r="AW174" s="47">
        <f t="shared" si="1399"/>
        <v>5587600</v>
      </c>
      <c r="AX174" s="47">
        <f t="shared" si="1400"/>
        <v>0</v>
      </c>
      <c r="AY174" s="47">
        <f t="shared" si="1401"/>
        <v>5587600</v>
      </c>
      <c r="AZ174" s="47">
        <f t="shared" si="1402"/>
        <v>0</v>
      </c>
      <c r="BA174" s="47">
        <f t="shared" si="1402"/>
        <v>0</v>
      </c>
      <c r="BB174" s="47">
        <f t="shared" si="1402"/>
        <v>0</v>
      </c>
      <c r="BC174" s="47">
        <f t="shared" si="1402"/>
        <v>0</v>
      </c>
      <c r="BD174" s="47">
        <f t="shared" si="1402"/>
        <v>0</v>
      </c>
      <c r="BE174" s="21">
        <f t="shared" si="1244"/>
        <v>5587600</v>
      </c>
      <c r="BF174" s="21">
        <f t="shared" si="1234"/>
        <v>0</v>
      </c>
      <c r="BG174" s="21">
        <f t="shared" si="1235"/>
        <v>5587600</v>
      </c>
      <c r="BH174" s="21">
        <f t="shared" si="1236"/>
        <v>0</v>
      </c>
      <c r="BI174" s="47">
        <f t="shared" si="1403"/>
        <v>0</v>
      </c>
      <c r="BJ174" s="47">
        <f t="shared" si="1403"/>
        <v>0</v>
      </c>
      <c r="BK174" s="47">
        <f t="shared" si="1403"/>
        <v>0</v>
      </c>
      <c r="BL174" s="47">
        <f t="shared" si="1403"/>
        <v>0</v>
      </c>
      <c r="BM174" s="21">
        <f t="shared" si="1404"/>
        <v>5587600</v>
      </c>
      <c r="BN174" s="21">
        <f t="shared" si="1405"/>
        <v>0</v>
      </c>
      <c r="BO174" s="21">
        <f t="shared" si="1406"/>
        <v>5587600</v>
      </c>
      <c r="BP174" s="21">
        <f t="shared" si="1407"/>
        <v>0</v>
      </c>
      <c r="BQ174" s="201">
        <f t="shared" si="1088"/>
        <v>0</v>
      </c>
      <c r="BR174" s="47">
        <f t="shared" si="1408"/>
        <v>5235500</v>
      </c>
      <c r="BS174" s="47">
        <f t="shared" si="1409"/>
        <v>0</v>
      </c>
      <c r="BT174" s="47">
        <f t="shared" si="1410"/>
        <v>5235500</v>
      </c>
      <c r="BU174" s="47">
        <f t="shared" si="1411"/>
        <v>0</v>
      </c>
      <c r="BV174" s="47">
        <f t="shared" si="1411"/>
        <v>0</v>
      </c>
      <c r="BW174" s="47">
        <f t="shared" si="1411"/>
        <v>0</v>
      </c>
      <c r="BX174" s="47">
        <f t="shared" si="1411"/>
        <v>0</v>
      </c>
      <c r="BY174" s="47">
        <f t="shared" si="1411"/>
        <v>0</v>
      </c>
      <c r="BZ174" s="21">
        <f t="shared" si="1245"/>
        <v>5235500</v>
      </c>
      <c r="CA174" s="62">
        <f t="shared" si="1237"/>
        <v>0</v>
      </c>
      <c r="CB174" s="62">
        <f t="shared" si="1238"/>
        <v>5235500</v>
      </c>
      <c r="CC174" s="62">
        <f t="shared" si="1239"/>
        <v>0</v>
      </c>
      <c r="CD174" s="47">
        <f t="shared" si="1412"/>
        <v>0</v>
      </c>
      <c r="CE174" s="47">
        <f t="shared" si="1412"/>
        <v>0</v>
      </c>
      <c r="CF174" s="47">
        <f t="shared" si="1412"/>
        <v>0</v>
      </c>
      <c r="CG174" s="47">
        <f t="shared" si="1412"/>
        <v>0</v>
      </c>
      <c r="CH174" s="21">
        <f t="shared" si="1413"/>
        <v>5235500</v>
      </c>
      <c r="CI174" s="62">
        <f t="shared" si="1414"/>
        <v>0</v>
      </c>
      <c r="CJ174" s="62">
        <f t="shared" si="1415"/>
        <v>5235500</v>
      </c>
      <c r="CK174" s="62">
        <f t="shared" si="1416"/>
        <v>0</v>
      </c>
      <c r="CL174" s="193">
        <f t="shared" si="1210"/>
        <v>0</v>
      </c>
      <c r="CM174" s="62"/>
      <c r="CN174" s="62"/>
      <c r="CO174" s="62"/>
      <c r="CP174" s="62"/>
      <c r="CQ174" s="94">
        <f t="shared" si="1228"/>
        <v>0</v>
      </c>
      <c r="CR174" s="136"/>
      <c r="CS174" s="114"/>
      <c r="CT174" s="114"/>
      <c r="CU174" s="114"/>
      <c r="CV174" s="114"/>
      <c r="CW174" s="114"/>
      <c r="CX174" s="115"/>
      <c r="CY174" s="115"/>
      <c r="CZ174" s="114"/>
      <c r="DA174" s="58"/>
      <c r="DB174" s="62"/>
      <c r="DC174" s="62"/>
      <c r="DD174" s="62"/>
      <c r="DE174" s="114"/>
      <c r="DF174" s="115"/>
      <c r="DG174" s="115"/>
      <c r="DH174" s="114"/>
      <c r="DI174" s="58"/>
      <c r="DJ174" s="62"/>
      <c r="DK174" s="62"/>
      <c r="DL174" s="62"/>
      <c r="DM174" s="114"/>
      <c r="DN174" s="115"/>
      <c r="DO174" s="115"/>
      <c r="DP174" s="114"/>
      <c r="DQ174" s="58"/>
      <c r="DR174" s="62"/>
      <c r="DS174" s="62"/>
      <c r="DT174" s="62"/>
    </row>
    <row r="175" spans="1:124" ht="32.25" customHeight="1" x14ac:dyDescent="0.25">
      <c r="A175" s="87" t="s">
        <v>84</v>
      </c>
      <c r="B175" s="156"/>
      <c r="C175" s="156"/>
      <c r="D175" s="156"/>
      <c r="E175" s="4">
        <v>851</v>
      </c>
      <c r="F175" s="3" t="s">
        <v>78</v>
      </c>
      <c r="G175" s="3" t="s">
        <v>46</v>
      </c>
      <c r="H175" s="176" t="s">
        <v>438</v>
      </c>
      <c r="I175" s="3" t="s">
        <v>85</v>
      </c>
      <c r="J175" s="47">
        <v>6722700</v>
      </c>
      <c r="K175" s="47"/>
      <c r="L175" s="21">
        <f>J175</f>
        <v>6722700</v>
      </c>
      <c r="M175" s="47"/>
      <c r="N175" s="47">
        <v>6372600</v>
      </c>
      <c r="O175" s="47"/>
      <c r="P175" s="21">
        <f>N175</f>
        <v>6372600</v>
      </c>
      <c r="Q175" s="47"/>
      <c r="R175" s="47">
        <v>6372600</v>
      </c>
      <c r="S175" s="47"/>
      <c r="T175" s="21">
        <f>R175</f>
        <v>6372600</v>
      </c>
      <c r="U175" s="47"/>
      <c r="V175" s="21">
        <f t="shared" si="1178"/>
        <v>873600</v>
      </c>
      <c r="W175" s="21">
        <f t="shared" si="1179"/>
        <v>0</v>
      </c>
      <c r="X175" s="21">
        <f t="shared" si="1180"/>
        <v>873600</v>
      </c>
      <c r="Y175" s="47"/>
      <c r="Z175" s="276">
        <f t="shared" si="1189"/>
        <v>114.93563112273684</v>
      </c>
      <c r="AA175" s="47"/>
      <c r="AB175" s="47">
        <v>5849100</v>
      </c>
      <c r="AC175" s="47"/>
      <c r="AD175" s="47">
        <f>AB175</f>
        <v>5849100</v>
      </c>
      <c r="AE175" s="47"/>
      <c r="AF175" s="47"/>
      <c r="AG175" s="47"/>
      <c r="AH175" s="47">
        <f>AF175</f>
        <v>0</v>
      </c>
      <c r="AI175" s="47"/>
      <c r="AJ175" s="21">
        <f t="shared" si="1240"/>
        <v>5849100</v>
      </c>
      <c r="AK175" s="21">
        <f t="shared" si="1241"/>
        <v>0</v>
      </c>
      <c r="AL175" s="21">
        <f t="shared" si="1242"/>
        <v>5849100</v>
      </c>
      <c r="AM175" s="21">
        <f t="shared" si="1243"/>
        <v>0</v>
      </c>
      <c r="AN175" s="218"/>
      <c r="AO175" s="47"/>
      <c r="AP175" s="47">
        <f>AN175</f>
        <v>0</v>
      </c>
      <c r="AQ175" s="47"/>
      <c r="AR175" s="21">
        <f t="shared" si="1395"/>
        <v>5849100</v>
      </c>
      <c r="AS175" s="21">
        <f t="shared" si="1396"/>
        <v>0</v>
      </c>
      <c r="AT175" s="21">
        <f t="shared" si="1397"/>
        <v>5849100</v>
      </c>
      <c r="AU175" s="21">
        <f t="shared" si="1398"/>
        <v>0</v>
      </c>
      <c r="AV175" s="195">
        <f t="shared" si="1089"/>
        <v>0</v>
      </c>
      <c r="AW175" s="47">
        <v>5587600</v>
      </c>
      <c r="AX175" s="47"/>
      <c r="AY175" s="47">
        <f>AW175</f>
        <v>5587600</v>
      </c>
      <c r="AZ175" s="47"/>
      <c r="BA175" s="47"/>
      <c r="BB175" s="47"/>
      <c r="BC175" s="47">
        <f>BA175</f>
        <v>0</v>
      </c>
      <c r="BD175" s="47"/>
      <c r="BE175" s="21">
        <f t="shared" si="1244"/>
        <v>5587600</v>
      </c>
      <c r="BF175" s="21">
        <f t="shared" si="1234"/>
        <v>0</v>
      </c>
      <c r="BG175" s="21">
        <f t="shared" si="1235"/>
        <v>5587600</v>
      </c>
      <c r="BH175" s="21">
        <f t="shared" si="1236"/>
        <v>0</v>
      </c>
      <c r="BI175" s="47"/>
      <c r="BJ175" s="47"/>
      <c r="BK175" s="47">
        <f>BI175</f>
        <v>0</v>
      </c>
      <c r="BL175" s="47"/>
      <c r="BM175" s="21">
        <f t="shared" si="1404"/>
        <v>5587600</v>
      </c>
      <c r="BN175" s="21">
        <f t="shared" si="1405"/>
        <v>0</v>
      </c>
      <c r="BO175" s="21">
        <f t="shared" si="1406"/>
        <v>5587600</v>
      </c>
      <c r="BP175" s="21">
        <f t="shared" si="1407"/>
        <v>0</v>
      </c>
      <c r="BQ175" s="201">
        <f t="shared" si="1088"/>
        <v>0</v>
      </c>
      <c r="BR175" s="47">
        <v>5235500</v>
      </c>
      <c r="BS175" s="47"/>
      <c r="BT175" s="47">
        <f>BR175</f>
        <v>5235500</v>
      </c>
      <c r="BU175" s="47"/>
      <c r="BV175" s="47"/>
      <c r="BW175" s="47"/>
      <c r="BX175" s="47">
        <f>BV175</f>
        <v>0</v>
      </c>
      <c r="BY175" s="47"/>
      <c r="BZ175" s="21">
        <f t="shared" si="1245"/>
        <v>5235500</v>
      </c>
      <c r="CA175" s="62">
        <f t="shared" si="1237"/>
        <v>0</v>
      </c>
      <c r="CB175" s="62">
        <f t="shared" si="1238"/>
        <v>5235500</v>
      </c>
      <c r="CC175" s="62">
        <f t="shared" si="1239"/>
        <v>0</v>
      </c>
      <c r="CD175" s="47"/>
      <c r="CE175" s="47"/>
      <c r="CF175" s="47">
        <f>CD175</f>
        <v>0</v>
      </c>
      <c r="CG175" s="47"/>
      <c r="CH175" s="21">
        <f t="shared" si="1413"/>
        <v>5235500</v>
      </c>
      <c r="CI175" s="62">
        <f t="shared" si="1414"/>
        <v>0</v>
      </c>
      <c r="CJ175" s="62">
        <f t="shared" si="1415"/>
        <v>5235500</v>
      </c>
      <c r="CK175" s="62">
        <f t="shared" si="1416"/>
        <v>0</v>
      </c>
      <c r="CL175" s="193">
        <f t="shared" si="1210"/>
        <v>0</v>
      </c>
      <c r="CM175" s="62"/>
      <c r="CN175" s="62"/>
      <c r="CO175" s="62"/>
      <c r="CP175" s="62"/>
      <c r="CQ175" s="94">
        <f t="shared" si="1228"/>
        <v>0</v>
      </c>
      <c r="CR175" s="136"/>
      <c r="CS175" s="114"/>
      <c r="CT175" s="114"/>
      <c r="CU175" s="114"/>
      <c r="CV175" s="114"/>
      <c r="CW175" s="114"/>
      <c r="CX175" s="115"/>
      <c r="CY175" s="115"/>
      <c r="CZ175" s="114"/>
      <c r="DA175" s="58"/>
      <c r="DB175" s="62"/>
      <c r="DC175" s="62"/>
      <c r="DD175" s="62"/>
      <c r="DE175" s="114"/>
      <c r="DF175" s="115"/>
      <c r="DG175" s="115"/>
      <c r="DH175" s="114"/>
      <c r="DI175" s="58"/>
      <c r="DJ175" s="62"/>
      <c r="DK175" s="62"/>
      <c r="DL175" s="62"/>
      <c r="DM175" s="114"/>
      <c r="DN175" s="115"/>
      <c r="DO175" s="115"/>
      <c r="DP175" s="114"/>
      <c r="DQ175" s="58"/>
      <c r="DR175" s="62"/>
      <c r="DS175" s="62"/>
      <c r="DT175" s="62"/>
    </row>
    <row r="176" spans="1:124" ht="32.25" customHeight="1" x14ac:dyDescent="0.25">
      <c r="A176" s="87" t="s">
        <v>118</v>
      </c>
      <c r="B176" s="156"/>
      <c r="C176" s="156"/>
      <c r="D176" s="156"/>
      <c r="E176" s="4">
        <v>851</v>
      </c>
      <c r="F176" s="3" t="s">
        <v>78</v>
      </c>
      <c r="G176" s="3" t="s">
        <v>46</v>
      </c>
      <c r="H176" s="176" t="s">
        <v>439</v>
      </c>
      <c r="I176" s="3"/>
      <c r="J176" s="47">
        <f t="shared" ref="J176:Y177" si="1417">J177</f>
        <v>56300</v>
      </c>
      <c r="K176" s="47">
        <f t="shared" si="1417"/>
        <v>0</v>
      </c>
      <c r="L176" s="47">
        <f t="shared" si="1417"/>
        <v>56300</v>
      </c>
      <c r="M176" s="47">
        <f t="shared" si="1417"/>
        <v>0</v>
      </c>
      <c r="N176" s="47">
        <f t="shared" si="1417"/>
        <v>0</v>
      </c>
      <c r="O176" s="47">
        <f t="shared" si="1417"/>
        <v>0</v>
      </c>
      <c r="P176" s="47">
        <f t="shared" si="1417"/>
        <v>0</v>
      </c>
      <c r="Q176" s="47">
        <f t="shared" si="1417"/>
        <v>0</v>
      </c>
      <c r="R176" s="47">
        <f t="shared" si="1417"/>
        <v>0</v>
      </c>
      <c r="S176" s="47">
        <f t="shared" si="1417"/>
        <v>0</v>
      </c>
      <c r="T176" s="47">
        <f t="shared" si="1417"/>
        <v>0</v>
      </c>
      <c r="U176" s="47">
        <f t="shared" si="1417"/>
        <v>0</v>
      </c>
      <c r="V176" s="21">
        <f t="shared" si="1178"/>
        <v>50000</v>
      </c>
      <c r="W176" s="21">
        <f t="shared" si="1179"/>
        <v>0</v>
      </c>
      <c r="X176" s="21">
        <f t="shared" si="1180"/>
        <v>50000</v>
      </c>
      <c r="Y176" s="47">
        <f t="shared" si="1417"/>
        <v>0</v>
      </c>
      <c r="Z176" s="278">
        <f t="shared" si="1189"/>
        <v>893.65079365079373</v>
      </c>
      <c r="AA176" s="47">
        <f>AA177</f>
        <v>0</v>
      </c>
      <c r="AB176" s="47">
        <f>AB177</f>
        <v>6300</v>
      </c>
      <c r="AC176" s="47">
        <f t="shared" ref="AC176:AC183" si="1418">AC177</f>
        <v>0</v>
      </c>
      <c r="AD176" s="47">
        <f t="shared" ref="AD176:AD183" si="1419">AD177</f>
        <v>6300</v>
      </c>
      <c r="AE176" s="47">
        <f t="shared" ref="AE176:AI183" si="1420">AE177</f>
        <v>0</v>
      </c>
      <c r="AF176" s="47">
        <f t="shared" si="1420"/>
        <v>0</v>
      </c>
      <c r="AG176" s="47">
        <f t="shared" si="1420"/>
        <v>0</v>
      </c>
      <c r="AH176" s="47">
        <f t="shared" si="1420"/>
        <v>0</v>
      </c>
      <c r="AI176" s="47">
        <f t="shared" si="1420"/>
        <v>0</v>
      </c>
      <c r="AJ176" s="21">
        <f t="shared" si="1240"/>
        <v>6300</v>
      </c>
      <c r="AK176" s="21">
        <f t="shared" si="1241"/>
        <v>0</v>
      </c>
      <c r="AL176" s="21">
        <f t="shared" si="1242"/>
        <v>6300</v>
      </c>
      <c r="AM176" s="21">
        <f t="shared" si="1243"/>
        <v>0</v>
      </c>
      <c r="AN176" s="218">
        <f t="shared" ref="AN176:AQ183" si="1421">AN177</f>
        <v>0</v>
      </c>
      <c r="AO176" s="47">
        <f t="shared" si="1421"/>
        <v>0</v>
      </c>
      <c r="AP176" s="47">
        <f t="shared" si="1421"/>
        <v>0</v>
      </c>
      <c r="AQ176" s="47">
        <f t="shared" si="1421"/>
        <v>0</v>
      </c>
      <c r="AR176" s="21">
        <f t="shared" si="1395"/>
        <v>6300</v>
      </c>
      <c r="AS176" s="21">
        <f t="shared" si="1396"/>
        <v>0</v>
      </c>
      <c r="AT176" s="21">
        <f t="shared" si="1397"/>
        <v>6300</v>
      </c>
      <c r="AU176" s="21">
        <f t="shared" si="1398"/>
        <v>0</v>
      </c>
      <c r="AV176" s="195">
        <f t="shared" si="1089"/>
        <v>0</v>
      </c>
      <c r="AW176" s="47">
        <f t="shared" ref="AW176:AW183" si="1422">AW177</f>
        <v>0</v>
      </c>
      <c r="AX176" s="47">
        <f t="shared" ref="AX176:AX183" si="1423">AX177</f>
        <v>0</v>
      </c>
      <c r="AY176" s="47">
        <f t="shared" ref="AY176:AY183" si="1424">AY177</f>
        <v>0</v>
      </c>
      <c r="AZ176" s="47">
        <f t="shared" ref="AZ176:BD183" si="1425">AZ177</f>
        <v>0</v>
      </c>
      <c r="BA176" s="47">
        <f t="shared" si="1425"/>
        <v>0</v>
      </c>
      <c r="BB176" s="47">
        <f t="shared" si="1425"/>
        <v>0</v>
      </c>
      <c r="BC176" s="47">
        <f t="shared" si="1425"/>
        <v>0</v>
      </c>
      <c r="BD176" s="47">
        <f t="shared" si="1425"/>
        <v>0</v>
      </c>
      <c r="BE176" s="21">
        <f t="shared" si="1244"/>
        <v>0</v>
      </c>
      <c r="BF176" s="21">
        <f t="shared" si="1234"/>
        <v>0</v>
      </c>
      <c r="BG176" s="21">
        <f t="shared" si="1235"/>
        <v>0</v>
      </c>
      <c r="BH176" s="21">
        <f t="shared" si="1236"/>
        <v>0</v>
      </c>
      <c r="BI176" s="47">
        <f t="shared" ref="BI176:BL183" si="1426">BI177</f>
        <v>0</v>
      </c>
      <c r="BJ176" s="47">
        <f t="shared" si="1426"/>
        <v>0</v>
      </c>
      <c r="BK176" s="47">
        <f t="shared" si="1426"/>
        <v>0</v>
      </c>
      <c r="BL176" s="47">
        <f t="shared" si="1426"/>
        <v>0</v>
      </c>
      <c r="BM176" s="21">
        <f t="shared" si="1404"/>
        <v>0</v>
      </c>
      <c r="BN176" s="21">
        <f t="shared" si="1405"/>
        <v>0</v>
      </c>
      <c r="BO176" s="21">
        <f t="shared" si="1406"/>
        <v>0</v>
      </c>
      <c r="BP176" s="21">
        <f t="shared" si="1407"/>
        <v>0</v>
      </c>
      <c r="BQ176" s="201">
        <f t="shared" si="1088"/>
        <v>0</v>
      </c>
      <c r="BR176" s="47">
        <f t="shared" ref="BR176:BR183" si="1427">BR177</f>
        <v>0</v>
      </c>
      <c r="BS176" s="47">
        <f t="shared" ref="BS176:BS183" si="1428">BS177</f>
        <v>0</v>
      </c>
      <c r="BT176" s="47">
        <f t="shared" ref="BT176:BT183" si="1429">BT177</f>
        <v>0</v>
      </c>
      <c r="BU176" s="47">
        <f t="shared" ref="BU176:BY183" si="1430">BU177</f>
        <v>0</v>
      </c>
      <c r="BV176" s="47">
        <f t="shared" si="1430"/>
        <v>0</v>
      </c>
      <c r="BW176" s="47">
        <f t="shared" si="1430"/>
        <v>0</v>
      </c>
      <c r="BX176" s="47">
        <f t="shared" si="1430"/>
        <v>0</v>
      </c>
      <c r="BY176" s="47">
        <f t="shared" si="1430"/>
        <v>0</v>
      </c>
      <c r="BZ176" s="21">
        <f t="shared" si="1245"/>
        <v>0</v>
      </c>
      <c r="CA176" s="62">
        <f t="shared" si="1237"/>
        <v>0</v>
      </c>
      <c r="CB176" s="62">
        <f t="shared" si="1238"/>
        <v>0</v>
      </c>
      <c r="CC176" s="62">
        <f t="shared" si="1239"/>
        <v>0</v>
      </c>
      <c r="CD176" s="47">
        <f t="shared" ref="CD176:CG183" si="1431">CD177</f>
        <v>0</v>
      </c>
      <c r="CE176" s="47">
        <f t="shared" si="1431"/>
        <v>0</v>
      </c>
      <c r="CF176" s="47">
        <f t="shared" si="1431"/>
        <v>0</v>
      </c>
      <c r="CG176" s="47">
        <f t="shared" si="1431"/>
        <v>0</v>
      </c>
      <c r="CH176" s="21">
        <f t="shared" si="1413"/>
        <v>0</v>
      </c>
      <c r="CI176" s="62">
        <f t="shared" si="1414"/>
        <v>0</v>
      </c>
      <c r="CJ176" s="62">
        <f t="shared" si="1415"/>
        <v>0</v>
      </c>
      <c r="CK176" s="62">
        <f t="shared" si="1416"/>
        <v>0</v>
      </c>
      <c r="CL176" s="193">
        <f t="shared" si="1210"/>
        <v>0</v>
      </c>
      <c r="CM176" s="62"/>
      <c r="CN176" s="62"/>
      <c r="CO176" s="62"/>
      <c r="CP176" s="62"/>
      <c r="CQ176" s="94">
        <f t="shared" si="1228"/>
        <v>0</v>
      </c>
      <c r="CR176" s="136"/>
      <c r="CS176" s="114"/>
      <c r="CT176" s="114"/>
      <c r="CU176" s="114"/>
      <c r="CV176" s="114"/>
      <c r="CW176" s="114"/>
      <c r="CX176" s="115"/>
      <c r="CY176" s="115"/>
      <c r="CZ176" s="114"/>
      <c r="DA176" s="58"/>
      <c r="DB176" s="62"/>
      <c r="DC176" s="62"/>
      <c r="DD176" s="62"/>
      <c r="DE176" s="114"/>
      <c r="DF176" s="115"/>
      <c r="DG176" s="115"/>
      <c r="DH176" s="114"/>
      <c r="DI176" s="58"/>
      <c r="DJ176" s="62"/>
      <c r="DK176" s="62"/>
      <c r="DL176" s="62"/>
      <c r="DM176" s="114"/>
      <c r="DN176" s="115"/>
      <c r="DO176" s="115"/>
      <c r="DP176" s="114"/>
      <c r="DQ176" s="58"/>
      <c r="DR176" s="62"/>
      <c r="DS176" s="62"/>
      <c r="DT176" s="62"/>
    </row>
    <row r="177" spans="1:124" ht="32.25" customHeight="1" x14ac:dyDescent="0.25">
      <c r="A177" s="87" t="s">
        <v>41</v>
      </c>
      <c r="B177" s="156"/>
      <c r="C177" s="156"/>
      <c r="D177" s="156"/>
      <c r="E177" s="4">
        <v>851</v>
      </c>
      <c r="F177" s="3" t="s">
        <v>78</v>
      </c>
      <c r="G177" s="3" t="s">
        <v>46</v>
      </c>
      <c r="H177" s="176" t="s">
        <v>439</v>
      </c>
      <c r="I177" s="3" t="s">
        <v>83</v>
      </c>
      <c r="J177" s="47">
        <f t="shared" si="1417"/>
        <v>56300</v>
      </c>
      <c r="K177" s="47">
        <f t="shared" si="1417"/>
        <v>0</v>
      </c>
      <c r="L177" s="47">
        <f t="shared" si="1417"/>
        <v>56300</v>
      </c>
      <c r="M177" s="47">
        <f t="shared" si="1417"/>
        <v>0</v>
      </c>
      <c r="N177" s="47">
        <f t="shared" si="1417"/>
        <v>0</v>
      </c>
      <c r="O177" s="47">
        <f t="shared" si="1417"/>
        <v>0</v>
      </c>
      <c r="P177" s="47">
        <f t="shared" si="1417"/>
        <v>0</v>
      </c>
      <c r="Q177" s="47">
        <f t="shared" si="1417"/>
        <v>0</v>
      </c>
      <c r="R177" s="47">
        <f t="shared" si="1417"/>
        <v>0</v>
      </c>
      <c r="S177" s="47">
        <f t="shared" si="1417"/>
        <v>0</v>
      </c>
      <c r="T177" s="47">
        <f t="shared" si="1417"/>
        <v>0</v>
      </c>
      <c r="U177" s="47">
        <f t="shared" si="1417"/>
        <v>0</v>
      </c>
      <c r="V177" s="21">
        <f t="shared" si="1178"/>
        <v>50000</v>
      </c>
      <c r="W177" s="21">
        <f t="shared" si="1179"/>
        <v>0</v>
      </c>
      <c r="X177" s="21">
        <f t="shared" si="1180"/>
        <v>50000</v>
      </c>
      <c r="Y177" s="47">
        <f t="shared" si="1417"/>
        <v>0</v>
      </c>
      <c r="Z177" s="276">
        <f t="shared" si="1189"/>
        <v>893.65079365079373</v>
      </c>
      <c r="AA177" s="47">
        <f>AA178</f>
        <v>0</v>
      </c>
      <c r="AB177" s="47">
        <f>AB178</f>
        <v>6300</v>
      </c>
      <c r="AC177" s="47">
        <f t="shared" si="1418"/>
        <v>0</v>
      </c>
      <c r="AD177" s="47">
        <f t="shared" si="1419"/>
        <v>6300</v>
      </c>
      <c r="AE177" s="47">
        <f t="shared" si="1420"/>
        <v>0</v>
      </c>
      <c r="AF177" s="47">
        <f t="shared" si="1420"/>
        <v>0</v>
      </c>
      <c r="AG177" s="47">
        <f t="shared" si="1420"/>
        <v>0</v>
      </c>
      <c r="AH177" s="47">
        <f t="shared" si="1420"/>
        <v>0</v>
      </c>
      <c r="AI177" s="47">
        <f t="shared" si="1420"/>
        <v>0</v>
      </c>
      <c r="AJ177" s="21">
        <f t="shared" si="1240"/>
        <v>6300</v>
      </c>
      <c r="AK177" s="21">
        <f t="shared" si="1241"/>
        <v>0</v>
      </c>
      <c r="AL177" s="21">
        <f t="shared" si="1242"/>
        <v>6300</v>
      </c>
      <c r="AM177" s="21">
        <f t="shared" si="1243"/>
        <v>0</v>
      </c>
      <c r="AN177" s="218">
        <f t="shared" si="1421"/>
        <v>0</v>
      </c>
      <c r="AO177" s="47">
        <f t="shared" si="1421"/>
        <v>0</v>
      </c>
      <c r="AP177" s="47">
        <f t="shared" si="1421"/>
        <v>0</v>
      </c>
      <c r="AQ177" s="47">
        <f t="shared" si="1421"/>
        <v>0</v>
      </c>
      <c r="AR177" s="21">
        <f t="shared" si="1395"/>
        <v>6300</v>
      </c>
      <c r="AS177" s="21">
        <f t="shared" si="1396"/>
        <v>0</v>
      </c>
      <c r="AT177" s="21">
        <f t="shared" si="1397"/>
        <v>6300</v>
      </c>
      <c r="AU177" s="21">
        <f t="shared" si="1398"/>
        <v>0</v>
      </c>
      <c r="AV177" s="195">
        <f t="shared" si="1089"/>
        <v>0</v>
      </c>
      <c r="AW177" s="47">
        <f t="shared" si="1422"/>
        <v>0</v>
      </c>
      <c r="AX177" s="47">
        <f t="shared" si="1423"/>
        <v>0</v>
      </c>
      <c r="AY177" s="47">
        <f t="shared" si="1424"/>
        <v>0</v>
      </c>
      <c r="AZ177" s="47">
        <f t="shared" si="1425"/>
        <v>0</v>
      </c>
      <c r="BA177" s="47">
        <f t="shared" si="1425"/>
        <v>0</v>
      </c>
      <c r="BB177" s="47">
        <f t="shared" si="1425"/>
        <v>0</v>
      </c>
      <c r="BC177" s="47">
        <f t="shared" si="1425"/>
        <v>0</v>
      </c>
      <c r="BD177" s="47">
        <f t="shared" si="1425"/>
        <v>0</v>
      </c>
      <c r="BE177" s="21">
        <f t="shared" si="1244"/>
        <v>0</v>
      </c>
      <c r="BF177" s="21">
        <f t="shared" si="1234"/>
        <v>0</v>
      </c>
      <c r="BG177" s="21">
        <f t="shared" si="1235"/>
        <v>0</v>
      </c>
      <c r="BH177" s="21">
        <f t="shared" si="1236"/>
        <v>0</v>
      </c>
      <c r="BI177" s="47">
        <f t="shared" si="1426"/>
        <v>0</v>
      </c>
      <c r="BJ177" s="47">
        <f t="shared" si="1426"/>
        <v>0</v>
      </c>
      <c r="BK177" s="47">
        <f t="shared" si="1426"/>
        <v>0</v>
      </c>
      <c r="BL177" s="47">
        <f t="shared" si="1426"/>
        <v>0</v>
      </c>
      <c r="BM177" s="21">
        <f t="shared" si="1404"/>
        <v>0</v>
      </c>
      <c r="BN177" s="21">
        <f t="shared" si="1405"/>
        <v>0</v>
      </c>
      <c r="BO177" s="21">
        <f t="shared" si="1406"/>
        <v>0</v>
      </c>
      <c r="BP177" s="21">
        <f t="shared" si="1407"/>
        <v>0</v>
      </c>
      <c r="BQ177" s="201">
        <f t="shared" si="1088"/>
        <v>0</v>
      </c>
      <c r="BR177" s="47">
        <f t="shared" si="1427"/>
        <v>0</v>
      </c>
      <c r="BS177" s="47">
        <f t="shared" si="1428"/>
        <v>0</v>
      </c>
      <c r="BT177" s="47">
        <f t="shared" si="1429"/>
        <v>0</v>
      </c>
      <c r="BU177" s="47">
        <f t="shared" si="1430"/>
        <v>0</v>
      </c>
      <c r="BV177" s="47">
        <f t="shared" si="1430"/>
        <v>0</v>
      </c>
      <c r="BW177" s="47">
        <f t="shared" si="1430"/>
        <v>0</v>
      </c>
      <c r="BX177" s="47">
        <f t="shared" si="1430"/>
        <v>0</v>
      </c>
      <c r="BY177" s="47">
        <f t="shared" si="1430"/>
        <v>0</v>
      </c>
      <c r="BZ177" s="21">
        <f t="shared" si="1245"/>
        <v>0</v>
      </c>
      <c r="CA177" s="62">
        <f t="shared" si="1237"/>
        <v>0</v>
      </c>
      <c r="CB177" s="62">
        <f t="shared" si="1238"/>
        <v>0</v>
      </c>
      <c r="CC177" s="62">
        <f t="shared" si="1239"/>
        <v>0</v>
      </c>
      <c r="CD177" s="47">
        <f t="shared" si="1431"/>
        <v>0</v>
      </c>
      <c r="CE177" s="47">
        <f t="shared" si="1431"/>
        <v>0</v>
      </c>
      <c r="CF177" s="47">
        <f t="shared" si="1431"/>
        <v>0</v>
      </c>
      <c r="CG177" s="47">
        <f t="shared" si="1431"/>
        <v>0</v>
      </c>
      <c r="CH177" s="21">
        <f t="shared" si="1413"/>
        <v>0</v>
      </c>
      <c r="CI177" s="62">
        <f t="shared" si="1414"/>
        <v>0</v>
      </c>
      <c r="CJ177" s="62">
        <f t="shared" si="1415"/>
        <v>0</v>
      </c>
      <c r="CK177" s="62">
        <f t="shared" si="1416"/>
        <v>0</v>
      </c>
      <c r="CL177" s="193">
        <f t="shared" si="1210"/>
        <v>0</v>
      </c>
      <c r="CM177" s="62"/>
      <c r="CN177" s="62"/>
      <c r="CO177" s="62"/>
      <c r="CP177" s="62"/>
      <c r="CQ177" s="94">
        <f t="shared" si="1228"/>
        <v>0</v>
      </c>
      <c r="CR177" s="136"/>
      <c r="CS177" s="114"/>
      <c r="CT177" s="114"/>
      <c r="CU177" s="114"/>
      <c r="CV177" s="114"/>
      <c r="CW177" s="114"/>
      <c r="CX177" s="115"/>
      <c r="CY177" s="115"/>
      <c r="CZ177" s="114"/>
      <c r="DA177" s="58"/>
      <c r="DB177" s="62"/>
      <c r="DC177" s="62"/>
      <c r="DD177" s="62"/>
      <c r="DE177" s="114"/>
      <c r="DF177" s="115"/>
      <c r="DG177" s="115"/>
      <c r="DH177" s="114"/>
      <c r="DI177" s="58"/>
      <c r="DJ177" s="62"/>
      <c r="DK177" s="62"/>
      <c r="DL177" s="62"/>
      <c r="DM177" s="114"/>
      <c r="DN177" s="115"/>
      <c r="DO177" s="115"/>
      <c r="DP177" s="114"/>
      <c r="DQ177" s="58"/>
      <c r="DR177" s="62"/>
      <c r="DS177" s="62"/>
      <c r="DT177" s="62"/>
    </row>
    <row r="178" spans="1:124" ht="32.25" customHeight="1" x14ac:dyDescent="0.25">
      <c r="A178" s="116" t="s">
        <v>84</v>
      </c>
      <c r="B178" s="95"/>
      <c r="C178" s="95"/>
      <c r="D178" s="95"/>
      <c r="E178" s="90">
        <v>851</v>
      </c>
      <c r="F178" s="89" t="s">
        <v>78</v>
      </c>
      <c r="G178" s="90" t="s">
        <v>46</v>
      </c>
      <c r="H178" s="176" t="s">
        <v>439</v>
      </c>
      <c r="I178" s="89" t="s">
        <v>85</v>
      </c>
      <c r="J178" s="47">
        <v>56300</v>
      </c>
      <c r="K178" s="47"/>
      <c r="L178" s="21">
        <f>J178</f>
        <v>56300</v>
      </c>
      <c r="M178" s="47"/>
      <c r="N178" s="47"/>
      <c r="O178" s="47"/>
      <c r="P178" s="21">
        <f>N178</f>
        <v>0</v>
      </c>
      <c r="Q178" s="47"/>
      <c r="R178" s="47"/>
      <c r="S178" s="47"/>
      <c r="T178" s="21">
        <f>R178</f>
        <v>0</v>
      </c>
      <c r="U178" s="47"/>
      <c r="V178" s="21">
        <f t="shared" si="1178"/>
        <v>50000</v>
      </c>
      <c r="W178" s="21">
        <f t="shared" si="1179"/>
        <v>0</v>
      </c>
      <c r="X178" s="21">
        <f t="shared" si="1180"/>
        <v>50000</v>
      </c>
      <c r="Y178" s="47"/>
      <c r="Z178" s="276">
        <f t="shared" si="1189"/>
        <v>893.65079365079373</v>
      </c>
      <c r="AA178" s="47"/>
      <c r="AB178" s="47">
        <v>6300</v>
      </c>
      <c r="AC178" s="47"/>
      <c r="AD178" s="47">
        <f>AB178</f>
        <v>6300</v>
      </c>
      <c r="AE178" s="47"/>
      <c r="AF178" s="47"/>
      <c r="AG178" s="47"/>
      <c r="AH178" s="47">
        <f>AF178</f>
        <v>0</v>
      </c>
      <c r="AI178" s="47"/>
      <c r="AJ178" s="21">
        <f t="shared" si="1240"/>
        <v>6300</v>
      </c>
      <c r="AK178" s="21">
        <f t="shared" si="1241"/>
        <v>0</v>
      </c>
      <c r="AL178" s="21">
        <f t="shared" si="1242"/>
        <v>6300</v>
      </c>
      <c r="AM178" s="21">
        <f t="shared" si="1243"/>
        <v>0</v>
      </c>
      <c r="AN178" s="218"/>
      <c r="AO178" s="47"/>
      <c r="AP178" s="47">
        <f>AN178</f>
        <v>0</v>
      </c>
      <c r="AQ178" s="47"/>
      <c r="AR178" s="21">
        <f t="shared" si="1395"/>
        <v>6300</v>
      </c>
      <c r="AS178" s="21">
        <f t="shared" si="1396"/>
        <v>0</v>
      </c>
      <c r="AT178" s="21">
        <f t="shared" si="1397"/>
        <v>6300</v>
      </c>
      <c r="AU178" s="21">
        <f t="shared" si="1398"/>
        <v>0</v>
      </c>
      <c r="AV178" s="195">
        <f t="shared" si="1089"/>
        <v>0</v>
      </c>
      <c r="AW178" s="47"/>
      <c r="AX178" s="47"/>
      <c r="AY178" s="47">
        <f>AW178</f>
        <v>0</v>
      </c>
      <c r="AZ178" s="47"/>
      <c r="BA178" s="47"/>
      <c r="BB178" s="47"/>
      <c r="BC178" s="47">
        <f>BA178</f>
        <v>0</v>
      </c>
      <c r="BD178" s="47"/>
      <c r="BE178" s="21">
        <f t="shared" si="1244"/>
        <v>0</v>
      </c>
      <c r="BF178" s="21">
        <f t="shared" si="1234"/>
        <v>0</v>
      </c>
      <c r="BG178" s="21">
        <f t="shared" si="1235"/>
        <v>0</v>
      </c>
      <c r="BH178" s="21">
        <f t="shared" si="1236"/>
        <v>0</v>
      </c>
      <c r="BI178" s="47"/>
      <c r="BJ178" s="47"/>
      <c r="BK178" s="47">
        <f>BI178</f>
        <v>0</v>
      </c>
      <c r="BL178" s="47"/>
      <c r="BM178" s="21">
        <f t="shared" si="1404"/>
        <v>0</v>
      </c>
      <c r="BN178" s="21">
        <f t="shared" si="1405"/>
        <v>0</v>
      </c>
      <c r="BO178" s="21">
        <f t="shared" si="1406"/>
        <v>0</v>
      </c>
      <c r="BP178" s="21">
        <f t="shared" si="1407"/>
        <v>0</v>
      </c>
      <c r="BQ178" s="201">
        <f t="shared" si="1088"/>
        <v>0</v>
      </c>
      <c r="BR178" s="47"/>
      <c r="BS178" s="47"/>
      <c r="BT178" s="47">
        <f>BR178</f>
        <v>0</v>
      </c>
      <c r="BU178" s="47"/>
      <c r="BV178" s="47"/>
      <c r="BW178" s="47"/>
      <c r="BX178" s="47">
        <f>BV178</f>
        <v>0</v>
      </c>
      <c r="BY178" s="47"/>
      <c r="BZ178" s="21">
        <f t="shared" si="1245"/>
        <v>0</v>
      </c>
      <c r="CA178" s="62">
        <f t="shared" si="1237"/>
        <v>0</v>
      </c>
      <c r="CB178" s="62">
        <f t="shared" si="1238"/>
        <v>0</v>
      </c>
      <c r="CC178" s="62">
        <f t="shared" si="1239"/>
        <v>0</v>
      </c>
      <c r="CD178" s="47"/>
      <c r="CE178" s="47"/>
      <c r="CF178" s="47">
        <f>CD178</f>
        <v>0</v>
      </c>
      <c r="CG178" s="47"/>
      <c r="CH178" s="21">
        <f t="shared" si="1413"/>
        <v>0</v>
      </c>
      <c r="CI178" s="62">
        <f t="shared" si="1414"/>
        <v>0</v>
      </c>
      <c r="CJ178" s="62">
        <f t="shared" si="1415"/>
        <v>0</v>
      </c>
      <c r="CK178" s="62">
        <f t="shared" si="1416"/>
        <v>0</v>
      </c>
      <c r="CL178" s="193">
        <f t="shared" si="1210"/>
        <v>0</v>
      </c>
      <c r="CM178" s="62"/>
      <c r="CN178" s="62"/>
      <c r="CO178" s="62"/>
      <c r="CP178" s="62"/>
      <c r="CQ178" s="94">
        <f t="shared" si="1228"/>
        <v>0</v>
      </c>
      <c r="CR178" s="136"/>
      <c r="CS178" s="114"/>
      <c r="CT178" s="114"/>
      <c r="CU178" s="114"/>
      <c r="CV178" s="114"/>
      <c r="CW178" s="114"/>
      <c r="CX178" s="115"/>
      <c r="CY178" s="115"/>
      <c r="CZ178" s="114"/>
      <c r="DA178" s="58"/>
      <c r="DB178" s="62"/>
      <c r="DC178" s="62"/>
      <c r="DD178" s="62"/>
      <c r="DE178" s="114"/>
      <c r="DF178" s="115"/>
      <c r="DG178" s="115"/>
      <c r="DH178" s="114"/>
      <c r="DI178" s="58"/>
      <c r="DJ178" s="62"/>
      <c r="DK178" s="62"/>
      <c r="DL178" s="62"/>
      <c r="DM178" s="114"/>
      <c r="DN178" s="115"/>
      <c r="DO178" s="115"/>
      <c r="DP178" s="114"/>
      <c r="DQ178" s="58"/>
      <c r="DR178" s="62"/>
      <c r="DS178" s="62"/>
      <c r="DT178" s="62"/>
    </row>
    <row r="179" spans="1:124" ht="32.25" customHeight="1" x14ac:dyDescent="0.25">
      <c r="A179" s="116" t="s">
        <v>119</v>
      </c>
      <c r="B179" s="95"/>
      <c r="C179" s="95"/>
      <c r="D179" s="95"/>
      <c r="E179" s="4">
        <v>851</v>
      </c>
      <c r="F179" s="3" t="s">
        <v>78</v>
      </c>
      <c r="G179" s="3" t="s">
        <v>46</v>
      </c>
      <c r="H179" s="176" t="s">
        <v>440</v>
      </c>
      <c r="I179" s="3"/>
      <c r="J179" s="47">
        <f t="shared" ref="J179:Y180" si="1432">J180</f>
        <v>0</v>
      </c>
      <c r="K179" s="47">
        <f t="shared" si="1432"/>
        <v>0</v>
      </c>
      <c r="L179" s="47">
        <f t="shared" si="1432"/>
        <v>0</v>
      </c>
      <c r="M179" s="47">
        <f t="shared" si="1432"/>
        <v>0</v>
      </c>
      <c r="N179" s="47">
        <f t="shared" si="1432"/>
        <v>0</v>
      </c>
      <c r="O179" s="47">
        <f t="shared" si="1432"/>
        <v>0</v>
      </c>
      <c r="P179" s="47">
        <f t="shared" si="1432"/>
        <v>0</v>
      </c>
      <c r="Q179" s="47">
        <f t="shared" si="1432"/>
        <v>0</v>
      </c>
      <c r="R179" s="47">
        <f t="shared" si="1432"/>
        <v>0</v>
      </c>
      <c r="S179" s="47">
        <f t="shared" si="1432"/>
        <v>0</v>
      </c>
      <c r="T179" s="47">
        <f t="shared" si="1432"/>
        <v>0</v>
      </c>
      <c r="U179" s="47">
        <f t="shared" si="1432"/>
        <v>0</v>
      </c>
      <c r="V179" s="21">
        <f t="shared" si="1178"/>
        <v>0</v>
      </c>
      <c r="W179" s="21">
        <f t="shared" si="1179"/>
        <v>0</v>
      </c>
      <c r="X179" s="21">
        <f t="shared" si="1180"/>
        <v>0</v>
      </c>
      <c r="Y179" s="47">
        <f t="shared" si="1432"/>
        <v>0</v>
      </c>
      <c r="Z179" s="278" t="e">
        <f t="shared" si="1189"/>
        <v>#DIV/0!</v>
      </c>
      <c r="AA179" s="47">
        <f>AA180</f>
        <v>0</v>
      </c>
      <c r="AB179" s="47">
        <f>AB180</f>
        <v>0</v>
      </c>
      <c r="AC179" s="47">
        <f t="shared" ref="AC179:AR180" si="1433">AC180</f>
        <v>0</v>
      </c>
      <c r="AD179" s="47">
        <f t="shared" si="1433"/>
        <v>0</v>
      </c>
      <c r="AE179" s="47">
        <f t="shared" si="1433"/>
        <v>0</v>
      </c>
      <c r="AF179" s="47">
        <f t="shared" si="1433"/>
        <v>37680</v>
      </c>
      <c r="AG179" s="47">
        <f t="shared" si="1433"/>
        <v>0</v>
      </c>
      <c r="AH179" s="47">
        <f t="shared" si="1433"/>
        <v>37680</v>
      </c>
      <c r="AI179" s="47">
        <f t="shared" si="1433"/>
        <v>0</v>
      </c>
      <c r="AJ179" s="47">
        <f t="shared" si="1433"/>
        <v>37680</v>
      </c>
      <c r="AK179" s="47">
        <f t="shared" si="1433"/>
        <v>0</v>
      </c>
      <c r="AL179" s="47">
        <f t="shared" si="1433"/>
        <v>37680</v>
      </c>
      <c r="AM179" s="47">
        <f t="shared" si="1433"/>
        <v>0</v>
      </c>
      <c r="AN179" s="218">
        <f t="shared" si="1433"/>
        <v>0</v>
      </c>
      <c r="AO179" s="47">
        <f t="shared" si="1433"/>
        <v>0</v>
      </c>
      <c r="AP179" s="47">
        <f t="shared" si="1433"/>
        <v>0</v>
      </c>
      <c r="AQ179" s="47">
        <f t="shared" si="1433"/>
        <v>0</v>
      </c>
      <c r="AR179" s="47">
        <f t="shared" si="1433"/>
        <v>37680</v>
      </c>
      <c r="AS179" s="47">
        <f t="shared" ref="AN179:AU180" si="1434">AS180</f>
        <v>0</v>
      </c>
      <c r="AT179" s="47">
        <f t="shared" si="1434"/>
        <v>37680</v>
      </c>
      <c r="AU179" s="47">
        <f t="shared" si="1434"/>
        <v>0</v>
      </c>
      <c r="AV179" s="195">
        <f t="shared" si="1089"/>
        <v>0</v>
      </c>
      <c r="AW179" s="47"/>
      <c r="AX179" s="47"/>
      <c r="AY179" s="47"/>
      <c r="AZ179" s="47"/>
      <c r="BA179" s="47"/>
      <c r="BB179" s="47"/>
      <c r="BC179" s="47"/>
      <c r="BD179" s="47"/>
      <c r="BE179" s="21"/>
      <c r="BF179" s="21"/>
      <c r="BG179" s="21"/>
      <c r="BH179" s="21"/>
      <c r="BI179" s="47"/>
      <c r="BJ179" s="47"/>
      <c r="BK179" s="47"/>
      <c r="BL179" s="47"/>
      <c r="BM179" s="21"/>
      <c r="BN179" s="21"/>
      <c r="BO179" s="21"/>
      <c r="BP179" s="21"/>
      <c r="BQ179" s="201">
        <f t="shared" si="1088"/>
        <v>0</v>
      </c>
      <c r="BR179" s="47"/>
      <c r="BS179" s="47"/>
      <c r="BT179" s="47"/>
      <c r="BU179" s="47"/>
      <c r="BV179" s="47"/>
      <c r="BW179" s="47"/>
      <c r="BX179" s="47"/>
      <c r="BY179" s="47"/>
      <c r="BZ179" s="21"/>
      <c r="CA179" s="62"/>
      <c r="CB179" s="62"/>
      <c r="CC179" s="62"/>
      <c r="CD179" s="47"/>
      <c r="CE179" s="47"/>
      <c r="CF179" s="47"/>
      <c r="CG179" s="47"/>
      <c r="CH179" s="21"/>
      <c r="CI179" s="62"/>
      <c r="CJ179" s="62"/>
      <c r="CK179" s="62"/>
      <c r="CL179" s="193">
        <f t="shared" si="1210"/>
        <v>0</v>
      </c>
      <c r="CM179" s="62"/>
      <c r="CN179" s="62"/>
      <c r="CO179" s="62"/>
      <c r="CP179" s="62"/>
      <c r="CQ179" s="94"/>
      <c r="CR179" s="136"/>
      <c r="CS179" s="114"/>
      <c r="CT179" s="114"/>
      <c r="CU179" s="114"/>
      <c r="CV179" s="114"/>
      <c r="CW179" s="114"/>
      <c r="CX179" s="115"/>
      <c r="CY179" s="115"/>
      <c r="CZ179" s="114"/>
      <c r="DA179" s="58"/>
      <c r="DB179" s="62"/>
      <c r="DC179" s="62"/>
      <c r="DD179" s="62"/>
      <c r="DE179" s="114"/>
      <c r="DF179" s="115"/>
      <c r="DG179" s="115"/>
      <c r="DH179" s="114"/>
      <c r="DI179" s="58"/>
      <c r="DJ179" s="62"/>
      <c r="DK179" s="62"/>
      <c r="DL179" s="62"/>
      <c r="DM179" s="114"/>
      <c r="DN179" s="115"/>
      <c r="DO179" s="115"/>
      <c r="DP179" s="114"/>
      <c r="DQ179" s="58"/>
      <c r="DR179" s="62"/>
      <c r="DS179" s="62"/>
      <c r="DT179" s="62"/>
    </row>
    <row r="180" spans="1:124" ht="32.25" customHeight="1" x14ac:dyDescent="0.25">
      <c r="A180" s="87" t="s">
        <v>41</v>
      </c>
      <c r="B180" s="95"/>
      <c r="C180" s="95"/>
      <c r="D180" s="95"/>
      <c r="E180" s="4">
        <v>851</v>
      </c>
      <c r="F180" s="3" t="s">
        <v>78</v>
      </c>
      <c r="G180" s="3" t="s">
        <v>46</v>
      </c>
      <c r="H180" s="176" t="s">
        <v>440</v>
      </c>
      <c r="I180" s="3" t="s">
        <v>83</v>
      </c>
      <c r="J180" s="47">
        <f t="shared" si="1432"/>
        <v>0</v>
      </c>
      <c r="K180" s="47">
        <f t="shared" si="1432"/>
        <v>0</v>
      </c>
      <c r="L180" s="47">
        <f t="shared" si="1432"/>
        <v>0</v>
      </c>
      <c r="M180" s="47">
        <f t="shared" si="1432"/>
        <v>0</v>
      </c>
      <c r="N180" s="47">
        <f t="shared" si="1432"/>
        <v>0</v>
      </c>
      <c r="O180" s="47">
        <f t="shared" si="1432"/>
        <v>0</v>
      </c>
      <c r="P180" s="47">
        <f t="shared" si="1432"/>
        <v>0</v>
      </c>
      <c r="Q180" s="47">
        <f t="shared" si="1432"/>
        <v>0</v>
      </c>
      <c r="R180" s="47">
        <f t="shared" si="1432"/>
        <v>0</v>
      </c>
      <c r="S180" s="47">
        <f t="shared" si="1432"/>
        <v>0</v>
      </c>
      <c r="T180" s="47">
        <f t="shared" si="1432"/>
        <v>0</v>
      </c>
      <c r="U180" s="47">
        <f t="shared" si="1432"/>
        <v>0</v>
      </c>
      <c r="V180" s="21">
        <f t="shared" si="1178"/>
        <v>0</v>
      </c>
      <c r="W180" s="21">
        <f t="shared" si="1179"/>
        <v>0</v>
      </c>
      <c r="X180" s="21">
        <f t="shared" si="1180"/>
        <v>0</v>
      </c>
      <c r="Y180" s="47">
        <f t="shared" si="1432"/>
        <v>0</v>
      </c>
      <c r="Z180" s="276" t="e">
        <f t="shared" si="1189"/>
        <v>#DIV/0!</v>
      </c>
      <c r="AA180" s="47">
        <f>AA181</f>
        <v>0</v>
      </c>
      <c r="AB180" s="47">
        <f>AB181</f>
        <v>0</v>
      </c>
      <c r="AC180" s="47">
        <f t="shared" si="1433"/>
        <v>0</v>
      </c>
      <c r="AD180" s="47">
        <f t="shared" si="1433"/>
        <v>0</v>
      </c>
      <c r="AE180" s="47">
        <f t="shared" si="1433"/>
        <v>0</v>
      </c>
      <c r="AF180" s="47">
        <f t="shared" si="1433"/>
        <v>37680</v>
      </c>
      <c r="AG180" s="47">
        <f t="shared" si="1433"/>
        <v>0</v>
      </c>
      <c r="AH180" s="47">
        <f t="shared" si="1433"/>
        <v>37680</v>
      </c>
      <c r="AI180" s="47">
        <f t="shared" si="1433"/>
        <v>0</v>
      </c>
      <c r="AJ180" s="47">
        <f t="shared" si="1433"/>
        <v>37680</v>
      </c>
      <c r="AK180" s="47">
        <f t="shared" si="1433"/>
        <v>0</v>
      </c>
      <c r="AL180" s="47">
        <f t="shared" si="1433"/>
        <v>37680</v>
      </c>
      <c r="AM180" s="47">
        <f t="shared" si="1433"/>
        <v>0</v>
      </c>
      <c r="AN180" s="218">
        <f t="shared" si="1434"/>
        <v>0</v>
      </c>
      <c r="AO180" s="47">
        <f t="shared" si="1434"/>
        <v>0</v>
      </c>
      <c r="AP180" s="47">
        <f t="shared" si="1434"/>
        <v>0</v>
      </c>
      <c r="AQ180" s="47">
        <f t="shared" si="1434"/>
        <v>0</v>
      </c>
      <c r="AR180" s="47">
        <f t="shared" si="1434"/>
        <v>37680</v>
      </c>
      <c r="AS180" s="47">
        <f t="shared" si="1434"/>
        <v>0</v>
      </c>
      <c r="AT180" s="47">
        <f t="shared" si="1434"/>
        <v>37680</v>
      </c>
      <c r="AU180" s="47">
        <f t="shared" si="1434"/>
        <v>0</v>
      </c>
      <c r="AV180" s="195">
        <f t="shared" si="1089"/>
        <v>0</v>
      </c>
      <c r="AW180" s="47"/>
      <c r="AX180" s="47"/>
      <c r="AY180" s="47"/>
      <c r="AZ180" s="47"/>
      <c r="BA180" s="47"/>
      <c r="BB180" s="47"/>
      <c r="BC180" s="47"/>
      <c r="BD180" s="47"/>
      <c r="BE180" s="21"/>
      <c r="BF180" s="21"/>
      <c r="BG180" s="21"/>
      <c r="BH180" s="21"/>
      <c r="BI180" s="47"/>
      <c r="BJ180" s="47"/>
      <c r="BK180" s="47"/>
      <c r="BL180" s="47"/>
      <c r="BM180" s="21"/>
      <c r="BN180" s="21"/>
      <c r="BO180" s="21"/>
      <c r="BP180" s="21"/>
      <c r="BQ180" s="201">
        <f t="shared" si="1088"/>
        <v>0</v>
      </c>
      <c r="BR180" s="47"/>
      <c r="BS180" s="47"/>
      <c r="BT180" s="47"/>
      <c r="BU180" s="47"/>
      <c r="BV180" s="47"/>
      <c r="BW180" s="47"/>
      <c r="BX180" s="47"/>
      <c r="BY180" s="47"/>
      <c r="BZ180" s="21"/>
      <c r="CA180" s="62"/>
      <c r="CB180" s="62"/>
      <c r="CC180" s="62"/>
      <c r="CD180" s="47"/>
      <c r="CE180" s="47"/>
      <c r="CF180" s="47"/>
      <c r="CG180" s="47"/>
      <c r="CH180" s="21"/>
      <c r="CI180" s="62"/>
      <c r="CJ180" s="62"/>
      <c r="CK180" s="62"/>
      <c r="CL180" s="193">
        <f t="shared" si="1210"/>
        <v>0</v>
      </c>
      <c r="CM180" s="62"/>
      <c r="CN180" s="62"/>
      <c r="CO180" s="62"/>
      <c r="CP180" s="62"/>
      <c r="CQ180" s="94"/>
      <c r="CR180" s="136"/>
      <c r="CS180" s="114"/>
      <c r="CT180" s="114"/>
      <c r="CU180" s="114"/>
      <c r="CV180" s="114"/>
      <c r="CW180" s="114"/>
      <c r="CX180" s="115"/>
      <c r="CY180" s="115"/>
      <c r="CZ180" s="114"/>
      <c r="DA180" s="58"/>
      <c r="DB180" s="62"/>
      <c r="DC180" s="62"/>
      <c r="DD180" s="62"/>
      <c r="DE180" s="114"/>
      <c r="DF180" s="115"/>
      <c r="DG180" s="115"/>
      <c r="DH180" s="114"/>
      <c r="DI180" s="58"/>
      <c r="DJ180" s="62"/>
      <c r="DK180" s="62"/>
      <c r="DL180" s="62"/>
      <c r="DM180" s="114"/>
      <c r="DN180" s="115"/>
      <c r="DO180" s="115"/>
      <c r="DP180" s="114"/>
      <c r="DQ180" s="58"/>
      <c r="DR180" s="62"/>
      <c r="DS180" s="62"/>
      <c r="DT180" s="62"/>
    </row>
    <row r="181" spans="1:124" ht="32.25" customHeight="1" x14ac:dyDescent="0.25">
      <c r="A181" s="116" t="s">
        <v>84</v>
      </c>
      <c r="B181" s="95"/>
      <c r="C181" s="95"/>
      <c r="D181" s="95"/>
      <c r="E181" s="90">
        <v>851</v>
      </c>
      <c r="F181" s="89" t="s">
        <v>78</v>
      </c>
      <c r="G181" s="90" t="s">
        <v>46</v>
      </c>
      <c r="H181" s="176" t="s">
        <v>440</v>
      </c>
      <c r="I181" s="89" t="s">
        <v>85</v>
      </c>
      <c r="J181" s="47"/>
      <c r="K181" s="47"/>
      <c r="L181" s="21">
        <f>J181</f>
        <v>0</v>
      </c>
      <c r="M181" s="47"/>
      <c r="N181" s="47"/>
      <c r="O181" s="47"/>
      <c r="P181" s="21">
        <f>N181</f>
        <v>0</v>
      </c>
      <c r="Q181" s="47"/>
      <c r="R181" s="47"/>
      <c r="S181" s="47"/>
      <c r="T181" s="21">
        <f>R181</f>
        <v>0</v>
      </c>
      <c r="U181" s="47"/>
      <c r="V181" s="21">
        <f t="shared" si="1178"/>
        <v>0</v>
      </c>
      <c r="W181" s="21">
        <f t="shared" si="1179"/>
        <v>0</v>
      </c>
      <c r="X181" s="21">
        <f t="shared" si="1180"/>
        <v>0</v>
      </c>
      <c r="Y181" s="47"/>
      <c r="Z181" s="276" t="e">
        <f t="shared" si="1189"/>
        <v>#DIV/0!</v>
      </c>
      <c r="AA181" s="47"/>
      <c r="AB181" s="47"/>
      <c r="AC181" s="47"/>
      <c r="AD181" s="47"/>
      <c r="AE181" s="47"/>
      <c r="AF181" s="47">
        <v>37680</v>
      </c>
      <c r="AG181" s="47"/>
      <c r="AH181" s="47">
        <f>AF181</f>
        <v>37680</v>
      </c>
      <c r="AI181" s="47"/>
      <c r="AJ181" s="21">
        <f t="shared" ref="AJ181" si="1435">AB181+AF181</f>
        <v>37680</v>
      </c>
      <c r="AK181" s="21">
        <f t="shared" ref="AK181" si="1436">AC181+AG181</f>
        <v>0</v>
      </c>
      <c r="AL181" s="21">
        <f t="shared" ref="AL181" si="1437">AD181+AH181</f>
        <v>37680</v>
      </c>
      <c r="AM181" s="21">
        <f t="shared" ref="AM181" si="1438">AE181+AI181</f>
        <v>0</v>
      </c>
      <c r="AN181" s="218"/>
      <c r="AO181" s="47"/>
      <c r="AP181" s="47">
        <f>AN181</f>
        <v>0</v>
      </c>
      <c r="AQ181" s="47"/>
      <c r="AR181" s="21">
        <f t="shared" ref="AR181:AR188" si="1439">AJ181+AN181</f>
        <v>37680</v>
      </c>
      <c r="AS181" s="21">
        <f t="shared" ref="AS181:AS188" si="1440">AK181+AO181</f>
        <v>0</v>
      </c>
      <c r="AT181" s="21">
        <f t="shared" ref="AT181:AT188" si="1441">AL181+AP181</f>
        <v>37680</v>
      </c>
      <c r="AU181" s="21">
        <f t="shared" ref="AU181:AU188" si="1442">AM181+AQ181</f>
        <v>0</v>
      </c>
      <c r="AV181" s="195">
        <f t="shared" si="1089"/>
        <v>0</v>
      </c>
      <c r="AW181" s="47"/>
      <c r="AX181" s="47"/>
      <c r="AY181" s="47"/>
      <c r="AZ181" s="47"/>
      <c r="BA181" s="47"/>
      <c r="BB181" s="47"/>
      <c r="BC181" s="47"/>
      <c r="BD181" s="47"/>
      <c r="BE181" s="21"/>
      <c r="BF181" s="21"/>
      <c r="BG181" s="21"/>
      <c r="BH181" s="21"/>
      <c r="BI181" s="47"/>
      <c r="BJ181" s="47"/>
      <c r="BK181" s="47"/>
      <c r="BL181" s="47"/>
      <c r="BM181" s="21"/>
      <c r="BN181" s="21"/>
      <c r="BO181" s="21"/>
      <c r="BP181" s="21"/>
      <c r="BQ181" s="201">
        <f t="shared" si="1088"/>
        <v>0</v>
      </c>
      <c r="BR181" s="47"/>
      <c r="BS181" s="47"/>
      <c r="BT181" s="47"/>
      <c r="BU181" s="47"/>
      <c r="BV181" s="47"/>
      <c r="BW181" s="47"/>
      <c r="BX181" s="47"/>
      <c r="BY181" s="47"/>
      <c r="BZ181" s="21"/>
      <c r="CA181" s="62"/>
      <c r="CB181" s="62"/>
      <c r="CC181" s="62"/>
      <c r="CD181" s="47"/>
      <c r="CE181" s="47"/>
      <c r="CF181" s="47"/>
      <c r="CG181" s="47"/>
      <c r="CH181" s="21"/>
      <c r="CI181" s="62"/>
      <c r="CJ181" s="62"/>
      <c r="CK181" s="62"/>
      <c r="CL181" s="193">
        <f t="shared" si="1210"/>
        <v>0</v>
      </c>
      <c r="CM181" s="62"/>
      <c r="CN181" s="62"/>
      <c r="CO181" s="62"/>
      <c r="CP181" s="62"/>
      <c r="CQ181" s="94"/>
      <c r="CR181" s="136"/>
      <c r="CS181" s="114"/>
      <c r="CT181" s="114"/>
      <c r="CU181" s="114"/>
      <c r="CV181" s="114"/>
      <c r="CW181" s="114"/>
      <c r="CX181" s="115"/>
      <c r="CY181" s="115"/>
      <c r="CZ181" s="114"/>
      <c r="DA181" s="58"/>
      <c r="DB181" s="62"/>
      <c r="DC181" s="62"/>
      <c r="DD181" s="62"/>
      <c r="DE181" s="114"/>
      <c r="DF181" s="115"/>
      <c r="DG181" s="115"/>
      <c r="DH181" s="114"/>
      <c r="DI181" s="58"/>
      <c r="DJ181" s="62"/>
      <c r="DK181" s="62"/>
      <c r="DL181" s="62"/>
      <c r="DM181" s="114"/>
      <c r="DN181" s="115"/>
      <c r="DO181" s="115"/>
      <c r="DP181" s="114"/>
      <c r="DQ181" s="58"/>
      <c r="DR181" s="62"/>
      <c r="DS181" s="62"/>
      <c r="DT181" s="62"/>
    </row>
    <row r="182" spans="1:124" ht="32.25" customHeight="1" x14ac:dyDescent="0.25">
      <c r="A182" s="124" t="s">
        <v>348</v>
      </c>
      <c r="B182" s="171"/>
      <c r="C182" s="171"/>
      <c r="D182" s="171"/>
      <c r="E182" s="172">
        <v>851</v>
      </c>
      <c r="F182" s="173" t="s">
        <v>78</v>
      </c>
      <c r="G182" s="172" t="s">
        <v>46</v>
      </c>
      <c r="H182" s="262" t="s">
        <v>512</v>
      </c>
      <c r="I182" s="173"/>
      <c r="J182" s="47">
        <f t="shared" ref="J182:Y183" si="1443">J183</f>
        <v>0</v>
      </c>
      <c r="K182" s="47">
        <f t="shared" si="1443"/>
        <v>0</v>
      </c>
      <c r="L182" s="47">
        <f t="shared" si="1443"/>
        <v>0</v>
      </c>
      <c r="M182" s="47">
        <f t="shared" si="1443"/>
        <v>0</v>
      </c>
      <c r="N182" s="47">
        <f t="shared" si="1443"/>
        <v>0</v>
      </c>
      <c r="O182" s="47">
        <f t="shared" si="1443"/>
        <v>0</v>
      </c>
      <c r="P182" s="47">
        <f t="shared" si="1443"/>
        <v>0</v>
      </c>
      <c r="Q182" s="47">
        <f t="shared" si="1443"/>
        <v>0</v>
      </c>
      <c r="R182" s="47">
        <f t="shared" si="1443"/>
        <v>0</v>
      </c>
      <c r="S182" s="47">
        <f t="shared" si="1443"/>
        <v>0</v>
      </c>
      <c r="T182" s="47">
        <f t="shared" si="1443"/>
        <v>0</v>
      </c>
      <c r="U182" s="47">
        <f t="shared" si="1443"/>
        <v>0</v>
      </c>
      <c r="V182" s="21">
        <f t="shared" si="1178"/>
        <v>0</v>
      </c>
      <c r="W182" s="21">
        <f t="shared" si="1179"/>
        <v>0</v>
      </c>
      <c r="X182" s="21">
        <f t="shared" si="1180"/>
        <v>0</v>
      </c>
      <c r="Y182" s="47">
        <f t="shared" si="1443"/>
        <v>0</v>
      </c>
      <c r="Z182" s="278" t="e">
        <f t="shared" si="1189"/>
        <v>#DIV/0!</v>
      </c>
      <c r="AA182" s="47">
        <f>AA183</f>
        <v>0</v>
      </c>
      <c r="AB182" s="47">
        <f>AB183</f>
        <v>0</v>
      </c>
      <c r="AC182" s="47">
        <f t="shared" si="1418"/>
        <v>0</v>
      </c>
      <c r="AD182" s="47">
        <f t="shared" si="1419"/>
        <v>0</v>
      </c>
      <c r="AE182" s="47">
        <f t="shared" si="1420"/>
        <v>0</v>
      </c>
      <c r="AF182" s="47">
        <f t="shared" si="1420"/>
        <v>0</v>
      </c>
      <c r="AG182" s="47">
        <f t="shared" si="1420"/>
        <v>0</v>
      </c>
      <c r="AH182" s="47">
        <f t="shared" si="1420"/>
        <v>0</v>
      </c>
      <c r="AI182" s="47">
        <f t="shared" si="1420"/>
        <v>0</v>
      </c>
      <c r="AJ182" s="21">
        <f t="shared" si="1240"/>
        <v>0</v>
      </c>
      <c r="AK182" s="21">
        <f t="shared" si="1241"/>
        <v>0</v>
      </c>
      <c r="AL182" s="21">
        <f t="shared" si="1242"/>
        <v>0</v>
      </c>
      <c r="AM182" s="21">
        <f t="shared" si="1243"/>
        <v>0</v>
      </c>
      <c r="AN182" s="218">
        <f t="shared" si="1421"/>
        <v>0</v>
      </c>
      <c r="AO182" s="47">
        <f t="shared" si="1421"/>
        <v>0</v>
      </c>
      <c r="AP182" s="47">
        <f t="shared" si="1421"/>
        <v>0</v>
      </c>
      <c r="AQ182" s="47">
        <f t="shared" si="1421"/>
        <v>0</v>
      </c>
      <c r="AR182" s="21">
        <f t="shared" si="1439"/>
        <v>0</v>
      </c>
      <c r="AS182" s="21">
        <f t="shared" si="1440"/>
        <v>0</v>
      </c>
      <c r="AT182" s="21">
        <f t="shared" si="1441"/>
        <v>0</v>
      </c>
      <c r="AU182" s="21">
        <f t="shared" si="1442"/>
        <v>0</v>
      </c>
      <c r="AV182" s="195">
        <f t="shared" si="1089"/>
        <v>0</v>
      </c>
      <c r="AW182" s="47">
        <f t="shared" si="1422"/>
        <v>0</v>
      </c>
      <c r="AX182" s="47">
        <f t="shared" si="1423"/>
        <v>0</v>
      </c>
      <c r="AY182" s="47">
        <f t="shared" si="1424"/>
        <v>0</v>
      </c>
      <c r="AZ182" s="47">
        <f t="shared" si="1425"/>
        <v>0</v>
      </c>
      <c r="BA182" s="47">
        <f t="shared" si="1425"/>
        <v>0</v>
      </c>
      <c r="BB182" s="47">
        <f t="shared" si="1425"/>
        <v>0</v>
      </c>
      <c r="BC182" s="47">
        <f t="shared" si="1425"/>
        <v>0</v>
      </c>
      <c r="BD182" s="47">
        <f t="shared" si="1425"/>
        <v>0</v>
      </c>
      <c r="BE182" s="21">
        <f t="shared" si="1244"/>
        <v>0</v>
      </c>
      <c r="BF182" s="21">
        <f t="shared" si="1234"/>
        <v>0</v>
      </c>
      <c r="BG182" s="21">
        <f t="shared" si="1235"/>
        <v>0</v>
      </c>
      <c r="BH182" s="21">
        <f t="shared" si="1236"/>
        <v>0</v>
      </c>
      <c r="BI182" s="47">
        <f t="shared" si="1426"/>
        <v>0</v>
      </c>
      <c r="BJ182" s="47">
        <f t="shared" si="1426"/>
        <v>0</v>
      </c>
      <c r="BK182" s="47">
        <f t="shared" si="1426"/>
        <v>0</v>
      </c>
      <c r="BL182" s="47">
        <f t="shared" si="1426"/>
        <v>0</v>
      </c>
      <c r="BM182" s="21">
        <f t="shared" ref="BM182:BM220" si="1444">BE182+BI182</f>
        <v>0</v>
      </c>
      <c r="BN182" s="21">
        <f t="shared" ref="BN182:BN220" si="1445">BF182+BJ182</f>
        <v>0</v>
      </c>
      <c r="BO182" s="21">
        <f t="shared" ref="BO182:BO220" si="1446">BG182+BK182</f>
        <v>0</v>
      </c>
      <c r="BP182" s="21">
        <f t="shared" ref="BP182:BP220" si="1447">BH182+BL182</f>
        <v>0</v>
      </c>
      <c r="BQ182" s="201">
        <f t="shared" si="1088"/>
        <v>0</v>
      </c>
      <c r="BR182" s="47">
        <f t="shared" si="1427"/>
        <v>0</v>
      </c>
      <c r="BS182" s="47">
        <f t="shared" si="1428"/>
        <v>0</v>
      </c>
      <c r="BT182" s="47">
        <f t="shared" si="1429"/>
        <v>0</v>
      </c>
      <c r="BU182" s="47">
        <f t="shared" si="1430"/>
        <v>0</v>
      </c>
      <c r="BV182" s="47">
        <f t="shared" si="1430"/>
        <v>0</v>
      </c>
      <c r="BW182" s="47">
        <f t="shared" si="1430"/>
        <v>0</v>
      </c>
      <c r="BX182" s="47">
        <f t="shared" si="1430"/>
        <v>0</v>
      </c>
      <c r="BY182" s="47">
        <f t="shared" si="1430"/>
        <v>0</v>
      </c>
      <c r="BZ182" s="21">
        <f t="shared" si="1245"/>
        <v>0</v>
      </c>
      <c r="CA182" s="62">
        <f t="shared" si="1237"/>
        <v>0</v>
      </c>
      <c r="CB182" s="62">
        <f t="shared" si="1238"/>
        <v>0</v>
      </c>
      <c r="CC182" s="62">
        <f t="shared" si="1239"/>
        <v>0</v>
      </c>
      <c r="CD182" s="47">
        <f t="shared" si="1431"/>
        <v>0</v>
      </c>
      <c r="CE182" s="47">
        <f t="shared" si="1431"/>
        <v>0</v>
      </c>
      <c r="CF182" s="47">
        <f t="shared" si="1431"/>
        <v>0</v>
      </c>
      <c r="CG182" s="47">
        <f t="shared" si="1431"/>
        <v>0</v>
      </c>
      <c r="CH182" s="21">
        <f t="shared" ref="CH182:CH220" si="1448">BZ182+CD182</f>
        <v>0</v>
      </c>
      <c r="CI182" s="62">
        <f t="shared" ref="CI182:CI220" si="1449">CA182+CE182</f>
        <v>0</v>
      </c>
      <c r="CJ182" s="62">
        <f t="shared" ref="CJ182:CJ220" si="1450">CB182+CF182</f>
        <v>0</v>
      </c>
      <c r="CK182" s="62">
        <f t="shared" ref="CK182:CK220" si="1451">CC182+CG182</f>
        <v>0</v>
      </c>
      <c r="CL182" s="193">
        <f t="shared" si="1210"/>
        <v>0</v>
      </c>
      <c r="CM182" s="62"/>
      <c r="CN182" s="62"/>
      <c r="CO182" s="62"/>
      <c r="CP182" s="62"/>
      <c r="CQ182" s="94">
        <f t="shared" ref="CQ182:CQ184" si="1452">BR182-BS182-BT182-BU182</f>
        <v>0</v>
      </c>
      <c r="CR182" s="136"/>
      <c r="CS182" s="114"/>
      <c r="CT182" s="114"/>
      <c r="CU182" s="114"/>
      <c r="CV182" s="114"/>
      <c r="CW182" s="114"/>
      <c r="CX182" s="115"/>
      <c r="CY182" s="115"/>
      <c r="CZ182" s="114"/>
      <c r="DA182" s="58"/>
      <c r="DB182" s="62"/>
      <c r="DC182" s="62"/>
      <c r="DD182" s="62"/>
      <c r="DE182" s="114"/>
      <c r="DF182" s="115"/>
      <c r="DG182" s="115"/>
      <c r="DH182" s="114"/>
      <c r="DI182" s="58"/>
      <c r="DJ182" s="62"/>
      <c r="DK182" s="62"/>
      <c r="DL182" s="62"/>
      <c r="DM182" s="114"/>
      <c r="DN182" s="115"/>
      <c r="DO182" s="115"/>
      <c r="DP182" s="114"/>
      <c r="DQ182" s="58"/>
      <c r="DR182" s="62"/>
      <c r="DS182" s="62"/>
      <c r="DT182" s="62"/>
    </row>
    <row r="183" spans="1:124" ht="32.25" customHeight="1" x14ac:dyDescent="0.25">
      <c r="A183" s="123" t="s">
        <v>41</v>
      </c>
      <c r="B183" s="46"/>
      <c r="C183" s="46"/>
      <c r="D183" s="46"/>
      <c r="E183" s="125">
        <v>851</v>
      </c>
      <c r="F183" s="174" t="s">
        <v>78</v>
      </c>
      <c r="G183" s="174" t="s">
        <v>46</v>
      </c>
      <c r="H183" s="262" t="s">
        <v>512</v>
      </c>
      <c r="I183" s="174" t="s">
        <v>83</v>
      </c>
      <c r="J183" s="47">
        <f t="shared" si="1443"/>
        <v>0</v>
      </c>
      <c r="K183" s="47">
        <f t="shared" si="1443"/>
        <v>0</v>
      </c>
      <c r="L183" s="47">
        <f t="shared" si="1443"/>
        <v>0</v>
      </c>
      <c r="M183" s="47">
        <f t="shared" si="1443"/>
        <v>0</v>
      </c>
      <c r="N183" s="47">
        <f t="shared" si="1443"/>
        <v>0</v>
      </c>
      <c r="O183" s="47">
        <f t="shared" si="1443"/>
        <v>0</v>
      </c>
      <c r="P183" s="47">
        <f t="shared" si="1443"/>
        <v>0</v>
      </c>
      <c r="Q183" s="47">
        <f t="shared" si="1443"/>
        <v>0</v>
      </c>
      <c r="R183" s="47">
        <f t="shared" si="1443"/>
        <v>0</v>
      </c>
      <c r="S183" s="47">
        <f t="shared" si="1443"/>
        <v>0</v>
      </c>
      <c r="T183" s="47">
        <f t="shared" si="1443"/>
        <v>0</v>
      </c>
      <c r="U183" s="47">
        <f t="shared" si="1443"/>
        <v>0</v>
      </c>
      <c r="V183" s="21">
        <f t="shared" si="1178"/>
        <v>0</v>
      </c>
      <c r="W183" s="21">
        <f t="shared" si="1179"/>
        <v>0</v>
      </c>
      <c r="X183" s="21">
        <f t="shared" si="1180"/>
        <v>0</v>
      </c>
      <c r="Y183" s="47">
        <f t="shared" si="1443"/>
        <v>0</v>
      </c>
      <c r="Z183" s="276" t="e">
        <f t="shared" si="1189"/>
        <v>#DIV/0!</v>
      </c>
      <c r="AA183" s="47">
        <f>AA184</f>
        <v>0</v>
      </c>
      <c r="AB183" s="47">
        <f>AB184</f>
        <v>0</v>
      </c>
      <c r="AC183" s="47">
        <f t="shared" si="1418"/>
        <v>0</v>
      </c>
      <c r="AD183" s="47">
        <f t="shared" si="1419"/>
        <v>0</v>
      </c>
      <c r="AE183" s="47">
        <f t="shared" si="1420"/>
        <v>0</v>
      </c>
      <c r="AF183" s="47">
        <f t="shared" si="1420"/>
        <v>0</v>
      </c>
      <c r="AG183" s="47">
        <f t="shared" si="1420"/>
        <v>0</v>
      </c>
      <c r="AH183" s="47">
        <f t="shared" si="1420"/>
        <v>0</v>
      </c>
      <c r="AI183" s="47">
        <f t="shared" si="1420"/>
        <v>0</v>
      </c>
      <c r="AJ183" s="21">
        <f t="shared" si="1240"/>
        <v>0</v>
      </c>
      <c r="AK183" s="21">
        <f t="shared" si="1241"/>
        <v>0</v>
      </c>
      <c r="AL183" s="21">
        <f t="shared" si="1242"/>
        <v>0</v>
      </c>
      <c r="AM183" s="21">
        <f t="shared" si="1243"/>
        <v>0</v>
      </c>
      <c r="AN183" s="218">
        <f t="shared" si="1421"/>
        <v>0</v>
      </c>
      <c r="AO183" s="47">
        <f t="shared" si="1421"/>
        <v>0</v>
      </c>
      <c r="AP183" s="47">
        <f t="shared" si="1421"/>
        <v>0</v>
      </c>
      <c r="AQ183" s="47">
        <f t="shared" si="1421"/>
        <v>0</v>
      </c>
      <c r="AR183" s="21">
        <f t="shared" si="1439"/>
        <v>0</v>
      </c>
      <c r="AS183" s="21">
        <f t="shared" si="1440"/>
        <v>0</v>
      </c>
      <c r="AT183" s="21">
        <f t="shared" si="1441"/>
        <v>0</v>
      </c>
      <c r="AU183" s="21">
        <f t="shared" si="1442"/>
        <v>0</v>
      </c>
      <c r="AV183" s="195">
        <f t="shared" si="1089"/>
        <v>0</v>
      </c>
      <c r="AW183" s="47">
        <f t="shared" si="1422"/>
        <v>0</v>
      </c>
      <c r="AX183" s="47">
        <f t="shared" si="1423"/>
        <v>0</v>
      </c>
      <c r="AY183" s="47">
        <f t="shared" si="1424"/>
        <v>0</v>
      </c>
      <c r="AZ183" s="47">
        <f t="shared" si="1425"/>
        <v>0</v>
      </c>
      <c r="BA183" s="47">
        <f t="shared" si="1425"/>
        <v>0</v>
      </c>
      <c r="BB183" s="47">
        <f t="shared" si="1425"/>
        <v>0</v>
      </c>
      <c r="BC183" s="47">
        <f t="shared" si="1425"/>
        <v>0</v>
      </c>
      <c r="BD183" s="47">
        <f t="shared" si="1425"/>
        <v>0</v>
      </c>
      <c r="BE183" s="21">
        <f t="shared" si="1244"/>
        <v>0</v>
      </c>
      <c r="BF183" s="21">
        <f t="shared" si="1234"/>
        <v>0</v>
      </c>
      <c r="BG183" s="21">
        <f t="shared" si="1235"/>
        <v>0</v>
      </c>
      <c r="BH183" s="21">
        <f t="shared" si="1236"/>
        <v>0</v>
      </c>
      <c r="BI183" s="47">
        <f t="shared" si="1426"/>
        <v>0</v>
      </c>
      <c r="BJ183" s="47">
        <f t="shared" si="1426"/>
        <v>0</v>
      </c>
      <c r="BK183" s="47">
        <f t="shared" si="1426"/>
        <v>0</v>
      </c>
      <c r="BL183" s="47">
        <f t="shared" si="1426"/>
        <v>0</v>
      </c>
      <c r="BM183" s="21">
        <f t="shared" si="1444"/>
        <v>0</v>
      </c>
      <c r="BN183" s="21">
        <f t="shared" si="1445"/>
        <v>0</v>
      </c>
      <c r="BO183" s="21">
        <f t="shared" si="1446"/>
        <v>0</v>
      </c>
      <c r="BP183" s="21">
        <f t="shared" si="1447"/>
        <v>0</v>
      </c>
      <c r="BQ183" s="201">
        <f t="shared" si="1088"/>
        <v>0</v>
      </c>
      <c r="BR183" s="47">
        <f t="shared" si="1427"/>
        <v>0</v>
      </c>
      <c r="BS183" s="47">
        <f t="shared" si="1428"/>
        <v>0</v>
      </c>
      <c r="BT183" s="47">
        <f t="shared" si="1429"/>
        <v>0</v>
      </c>
      <c r="BU183" s="47">
        <f t="shared" si="1430"/>
        <v>0</v>
      </c>
      <c r="BV183" s="47">
        <f t="shared" si="1430"/>
        <v>0</v>
      </c>
      <c r="BW183" s="47">
        <f t="shared" si="1430"/>
        <v>0</v>
      </c>
      <c r="BX183" s="47">
        <f t="shared" si="1430"/>
        <v>0</v>
      </c>
      <c r="BY183" s="47">
        <f t="shared" si="1430"/>
        <v>0</v>
      </c>
      <c r="BZ183" s="21">
        <f t="shared" si="1245"/>
        <v>0</v>
      </c>
      <c r="CA183" s="62">
        <f t="shared" si="1237"/>
        <v>0</v>
      </c>
      <c r="CB183" s="62">
        <f t="shared" si="1238"/>
        <v>0</v>
      </c>
      <c r="CC183" s="62">
        <f t="shared" si="1239"/>
        <v>0</v>
      </c>
      <c r="CD183" s="47">
        <f t="shared" si="1431"/>
        <v>0</v>
      </c>
      <c r="CE183" s="47">
        <f t="shared" si="1431"/>
        <v>0</v>
      </c>
      <c r="CF183" s="47">
        <f t="shared" si="1431"/>
        <v>0</v>
      </c>
      <c r="CG183" s="47">
        <f t="shared" si="1431"/>
        <v>0</v>
      </c>
      <c r="CH183" s="21">
        <f t="shared" si="1448"/>
        <v>0</v>
      </c>
      <c r="CI183" s="62">
        <f t="shared" si="1449"/>
        <v>0</v>
      </c>
      <c r="CJ183" s="62">
        <f t="shared" si="1450"/>
        <v>0</v>
      </c>
      <c r="CK183" s="62">
        <f t="shared" si="1451"/>
        <v>0</v>
      </c>
      <c r="CL183" s="193">
        <f t="shared" si="1210"/>
        <v>0</v>
      </c>
      <c r="CM183" s="62"/>
      <c r="CN183" s="62"/>
      <c r="CO183" s="62"/>
      <c r="CP183" s="62"/>
      <c r="CQ183" s="94">
        <f t="shared" si="1452"/>
        <v>0</v>
      </c>
      <c r="CR183" s="136"/>
      <c r="CS183" s="114"/>
      <c r="CT183" s="114"/>
      <c r="CU183" s="114"/>
      <c r="CV183" s="114"/>
      <c r="CW183" s="114"/>
      <c r="CX183" s="115"/>
      <c r="CY183" s="115"/>
      <c r="CZ183" s="114"/>
      <c r="DA183" s="58"/>
      <c r="DB183" s="62"/>
      <c r="DC183" s="62"/>
      <c r="DD183" s="62"/>
      <c r="DE183" s="114"/>
      <c r="DF183" s="115"/>
      <c r="DG183" s="115"/>
      <c r="DH183" s="114"/>
      <c r="DI183" s="58"/>
      <c r="DJ183" s="62"/>
      <c r="DK183" s="62"/>
      <c r="DL183" s="62"/>
      <c r="DM183" s="114"/>
      <c r="DN183" s="115"/>
      <c r="DO183" s="115"/>
      <c r="DP183" s="114"/>
      <c r="DQ183" s="58"/>
      <c r="DR183" s="62"/>
      <c r="DS183" s="62"/>
      <c r="DT183" s="62"/>
    </row>
    <row r="184" spans="1:124" ht="32.25" customHeight="1" x14ac:dyDescent="0.25">
      <c r="A184" s="124" t="s">
        <v>84</v>
      </c>
      <c r="B184" s="171"/>
      <c r="C184" s="171"/>
      <c r="D184" s="171"/>
      <c r="E184" s="172">
        <v>851</v>
      </c>
      <c r="F184" s="173" t="s">
        <v>78</v>
      </c>
      <c r="G184" s="172" t="s">
        <v>46</v>
      </c>
      <c r="H184" s="262" t="s">
        <v>512</v>
      </c>
      <c r="I184" s="173" t="s">
        <v>85</v>
      </c>
      <c r="J184" s="47"/>
      <c r="K184" s="47"/>
      <c r="L184" s="21">
        <f>J184</f>
        <v>0</v>
      </c>
      <c r="M184" s="47"/>
      <c r="N184" s="47"/>
      <c r="O184" s="47"/>
      <c r="P184" s="21">
        <f>N184</f>
        <v>0</v>
      </c>
      <c r="Q184" s="47"/>
      <c r="R184" s="47"/>
      <c r="S184" s="47"/>
      <c r="T184" s="21">
        <f>R184</f>
        <v>0</v>
      </c>
      <c r="U184" s="47"/>
      <c r="V184" s="21">
        <f t="shared" si="1178"/>
        <v>0</v>
      </c>
      <c r="W184" s="21">
        <f t="shared" si="1179"/>
        <v>0</v>
      </c>
      <c r="X184" s="21">
        <f t="shared" si="1180"/>
        <v>0</v>
      </c>
      <c r="Y184" s="47"/>
      <c r="Z184" s="276" t="e">
        <f t="shared" si="1189"/>
        <v>#DIV/0!</v>
      </c>
      <c r="AA184" s="47"/>
      <c r="AB184" s="47"/>
      <c r="AC184" s="47"/>
      <c r="AD184" s="47">
        <f>AB184</f>
        <v>0</v>
      </c>
      <c r="AE184" s="47"/>
      <c r="AF184" s="47"/>
      <c r="AG184" s="47"/>
      <c r="AH184" s="47">
        <f>AF184</f>
        <v>0</v>
      </c>
      <c r="AI184" s="47"/>
      <c r="AJ184" s="21">
        <f t="shared" si="1240"/>
        <v>0</v>
      </c>
      <c r="AK184" s="21">
        <f t="shared" si="1241"/>
        <v>0</v>
      </c>
      <c r="AL184" s="21">
        <f t="shared" si="1242"/>
        <v>0</v>
      </c>
      <c r="AM184" s="21">
        <f t="shared" si="1243"/>
        <v>0</v>
      </c>
      <c r="AN184" s="218"/>
      <c r="AO184" s="47"/>
      <c r="AP184" s="47">
        <f>AN184</f>
        <v>0</v>
      </c>
      <c r="AQ184" s="47"/>
      <c r="AR184" s="21">
        <f t="shared" si="1439"/>
        <v>0</v>
      </c>
      <c r="AS184" s="21">
        <f t="shared" si="1440"/>
        <v>0</v>
      </c>
      <c r="AT184" s="21">
        <f t="shared" si="1441"/>
        <v>0</v>
      </c>
      <c r="AU184" s="21">
        <f t="shared" si="1442"/>
        <v>0</v>
      </c>
      <c r="AV184" s="195">
        <f t="shared" si="1089"/>
        <v>0</v>
      </c>
      <c r="AW184" s="47"/>
      <c r="AX184" s="47"/>
      <c r="AY184" s="47">
        <f>AW184</f>
        <v>0</v>
      </c>
      <c r="AZ184" s="47"/>
      <c r="BA184" s="47"/>
      <c r="BB184" s="47"/>
      <c r="BC184" s="47">
        <f>BA184</f>
        <v>0</v>
      </c>
      <c r="BD184" s="47"/>
      <c r="BE184" s="21">
        <f t="shared" si="1244"/>
        <v>0</v>
      </c>
      <c r="BF184" s="21">
        <f t="shared" si="1234"/>
        <v>0</v>
      </c>
      <c r="BG184" s="21">
        <f t="shared" si="1235"/>
        <v>0</v>
      </c>
      <c r="BH184" s="21">
        <f t="shared" si="1236"/>
        <v>0</v>
      </c>
      <c r="BI184" s="47"/>
      <c r="BJ184" s="47"/>
      <c r="BK184" s="47">
        <f>BI184</f>
        <v>0</v>
      </c>
      <c r="BL184" s="47"/>
      <c r="BM184" s="21">
        <f t="shared" si="1444"/>
        <v>0</v>
      </c>
      <c r="BN184" s="21">
        <f t="shared" si="1445"/>
        <v>0</v>
      </c>
      <c r="BO184" s="21">
        <f t="shared" si="1446"/>
        <v>0</v>
      </c>
      <c r="BP184" s="21">
        <f t="shared" si="1447"/>
        <v>0</v>
      </c>
      <c r="BQ184" s="201">
        <f t="shared" si="1088"/>
        <v>0</v>
      </c>
      <c r="BR184" s="47"/>
      <c r="BS184" s="47"/>
      <c r="BT184" s="47">
        <f>BR184</f>
        <v>0</v>
      </c>
      <c r="BU184" s="47"/>
      <c r="BV184" s="47"/>
      <c r="BW184" s="47"/>
      <c r="BX184" s="47">
        <f>BV184</f>
        <v>0</v>
      </c>
      <c r="BY184" s="47"/>
      <c r="BZ184" s="21">
        <f t="shared" si="1245"/>
        <v>0</v>
      </c>
      <c r="CA184" s="62">
        <f t="shared" si="1237"/>
        <v>0</v>
      </c>
      <c r="CB184" s="62">
        <f t="shared" si="1238"/>
        <v>0</v>
      </c>
      <c r="CC184" s="62">
        <f t="shared" si="1239"/>
        <v>0</v>
      </c>
      <c r="CD184" s="47"/>
      <c r="CE184" s="47"/>
      <c r="CF184" s="47">
        <f>CD184</f>
        <v>0</v>
      </c>
      <c r="CG184" s="47"/>
      <c r="CH184" s="21">
        <f t="shared" si="1448"/>
        <v>0</v>
      </c>
      <c r="CI184" s="62">
        <f t="shared" si="1449"/>
        <v>0</v>
      </c>
      <c r="CJ184" s="62">
        <f t="shared" si="1450"/>
        <v>0</v>
      </c>
      <c r="CK184" s="62">
        <f t="shared" si="1451"/>
        <v>0</v>
      </c>
      <c r="CL184" s="193">
        <f t="shared" si="1210"/>
        <v>0</v>
      </c>
      <c r="CM184" s="62"/>
      <c r="CN184" s="62"/>
      <c r="CO184" s="62"/>
      <c r="CP184" s="62"/>
      <c r="CQ184" s="94">
        <f t="shared" si="1452"/>
        <v>0</v>
      </c>
      <c r="CR184" s="136"/>
      <c r="CS184" s="114"/>
      <c r="CT184" s="114"/>
      <c r="CU184" s="114"/>
      <c r="CV184" s="114"/>
      <c r="CW184" s="114"/>
      <c r="CX184" s="115"/>
      <c r="CY184" s="115"/>
      <c r="CZ184" s="114"/>
      <c r="DA184" s="58"/>
      <c r="DB184" s="62"/>
      <c r="DC184" s="62"/>
      <c r="DD184" s="62"/>
      <c r="DE184" s="114"/>
      <c r="DF184" s="115"/>
      <c r="DG184" s="115"/>
      <c r="DH184" s="114"/>
      <c r="DI184" s="58"/>
      <c r="DJ184" s="62"/>
      <c r="DK184" s="62"/>
      <c r="DL184" s="62"/>
      <c r="DM184" s="114"/>
      <c r="DN184" s="115"/>
      <c r="DO184" s="115"/>
      <c r="DP184" s="114"/>
      <c r="DQ184" s="58"/>
      <c r="DR184" s="62"/>
      <c r="DS184" s="62"/>
      <c r="DT184" s="62"/>
    </row>
    <row r="185" spans="1:124" ht="32.25" customHeight="1" x14ac:dyDescent="0.25">
      <c r="A185" s="87" t="s">
        <v>318</v>
      </c>
      <c r="B185" s="44"/>
      <c r="C185" s="44"/>
      <c r="D185" s="44"/>
      <c r="E185" s="4">
        <v>851</v>
      </c>
      <c r="F185" s="3" t="s">
        <v>78</v>
      </c>
      <c r="G185" s="3" t="s">
        <v>46</v>
      </c>
      <c r="H185" s="176" t="s">
        <v>441</v>
      </c>
      <c r="I185" s="3"/>
      <c r="J185" s="47">
        <f t="shared" ref="J185:Y186" si="1453">J186</f>
        <v>156000</v>
      </c>
      <c r="K185" s="47">
        <f t="shared" si="1453"/>
        <v>156000</v>
      </c>
      <c r="L185" s="47">
        <f t="shared" si="1453"/>
        <v>0</v>
      </c>
      <c r="M185" s="47">
        <f t="shared" si="1453"/>
        <v>0</v>
      </c>
      <c r="N185" s="47">
        <f t="shared" si="1453"/>
        <v>156000</v>
      </c>
      <c r="O185" s="47">
        <f t="shared" si="1453"/>
        <v>156000</v>
      </c>
      <c r="P185" s="47">
        <f t="shared" si="1453"/>
        <v>0</v>
      </c>
      <c r="Q185" s="47">
        <f t="shared" si="1453"/>
        <v>0</v>
      </c>
      <c r="R185" s="47">
        <f t="shared" si="1453"/>
        <v>156000</v>
      </c>
      <c r="S185" s="47">
        <f t="shared" si="1453"/>
        <v>156000</v>
      </c>
      <c r="T185" s="47">
        <f t="shared" si="1453"/>
        <v>0</v>
      </c>
      <c r="U185" s="47">
        <f t="shared" si="1453"/>
        <v>0</v>
      </c>
      <c r="V185" s="21">
        <f t="shared" si="1178"/>
        <v>36000</v>
      </c>
      <c r="W185" s="21">
        <f t="shared" si="1179"/>
        <v>36000</v>
      </c>
      <c r="X185" s="21">
        <f t="shared" si="1180"/>
        <v>0</v>
      </c>
      <c r="Y185" s="47">
        <f t="shared" si="1453"/>
        <v>0</v>
      </c>
      <c r="Z185" s="278">
        <f t="shared" si="1189"/>
        <v>130</v>
      </c>
      <c r="AA185" s="47">
        <f>AA186</f>
        <v>0</v>
      </c>
      <c r="AB185" s="47">
        <f>AB186</f>
        <v>120000</v>
      </c>
      <c r="AC185" s="47">
        <f t="shared" ref="AC185:BR186" si="1454">AC186</f>
        <v>120000</v>
      </c>
      <c r="AD185" s="47">
        <f t="shared" si="1454"/>
        <v>0</v>
      </c>
      <c r="AE185" s="47">
        <f t="shared" si="1454"/>
        <v>0</v>
      </c>
      <c r="AF185" s="47">
        <f t="shared" si="1454"/>
        <v>0</v>
      </c>
      <c r="AG185" s="47">
        <f t="shared" si="1454"/>
        <v>0</v>
      </c>
      <c r="AH185" s="47">
        <f t="shared" si="1454"/>
        <v>0</v>
      </c>
      <c r="AI185" s="47">
        <f t="shared" si="1454"/>
        <v>0</v>
      </c>
      <c r="AJ185" s="21">
        <f t="shared" si="1240"/>
        <v>120000</v>
      </c>
      <c r="AK185" s="21">
        <f t="shared" si="1241"/>
        <v>120000</v>
      </c>
      <c r="AL185" s="21">
        <f t="shared" si="1242"/>
        <v>0</v>
      </c>
      <c r="AM185" s="21">
        <f t="shared" si="1243"/>
        <v>0</v>
      </c>
      <c r="AN185" s="218">
        <f t="shared" si="1454"/>
        <v>0</v>
      </c>
      <c r="AO185" s="47">
        <f t="shared" si="1454"/>
        <v>0</v>
      </c>
      <c r="AP185" s="47">
        <f t="shared" si="1454"/>
        <v>0</v>
      </c>
      <c r="AQ185" s="47">
        <f t="shared" si="1454"/>
        <v>0</v>
      </c>
      <c r="AR185" s="21">
        <f t="shared" si="1439"/>
        <v>120000</v>
      </c>
      <c r="AS185" s="21">
        <f t="shared" si="1440"/>
        <v>120000</v>
      </c>
      <c r="AT185" s="21">
        <f t="shared" si="1441"/>
        <v>0</v>
      </c>
      <c r="AU185" s="21">
        <f t="shared" si="1442"/>
        <v>0</v>
      </c>
      <c r="AV185" s="195">
        <f t="shared" si="1089"/>
        <v>0</v>
      </c>
      <c r="AW185" s="47">
        <f t="shared" si="1454"/>
        <v>120000</v>
      </c>
      <c r="AX185" s="47">
        <f t="shared" ref="AX185:AX186" si="1455">AX186</f>
        <v>120000</v>
      </c>
      <c r="AY185" s="47">
        <f t="shared" ref="AY185:AY186" si="1456">AY186</f>
        <v>0</v>
      </c>
      <c r="AZ185" s="47">
        <f t="shared" ref="AZ185:AZ186" si="1457">AZ186</f>
        <v>0</v>
      </c>
      <c r="BA185" s="47">
        <f t="shared" si="1454"/>
        <v>0</v>
      </c>
      <c r="BB185" s="47">
        <f t="shared" si="1454"/>
        <v>0</v>
      </c>
      <c r="BC185" s="47">
        <f t="shared" si="1454"/>
        <v>0</v>
      </c>
      <c r="BD185" s="47">
        <f t="shared" si="1454"/>
        <v>0</v>
      </c>
      <c r="BE185" s="21">
        <f t="shared" si="1244"/>
        <v>120000</v>
      </c>
      <c r="BF185" s="21">
        <f t="shared" si="1234"/>
        <v>120000</v>
      </c>
      <c r="BG185" s="21">
        <f t="shared" si="1235"/>
        <v>0</v>
      </c>
      <c r="BH185" s="21">
        <f t="shared" si="1236"/>
        <v>0</v>
      </c>
      <c r="BI185" s="47">
        <f t="shared" si="1454"/>
        <v>0</v>
      </c>
      <c r="BJ185" s="47">
        <f t="shared" si="1454"/>
        <v>0</v>
      </c>
      <c r="BK185" s="47">
        <f t="shared" si="1454"/>
        <v>0</v>
      </c>
      <c r="BL185" s="47">
        <f t="shared" si="1454"/>
        <v>0</v>
      </c>
      <c r="BM185" s="21">
        <f t="shared" si="1444"/>
        <v>120000</v>
      </c>
      <c r="BN185" s="21">
        <f t="shared" si="1445"/>
        <v>120000</v>
      </c>
      <c r="BO185" s="21">
        <f t="shared" si="1446"/>
        <v>0</v>
      </c>
      <c r="BP185" s="21">
        <f t="shared" si="1447"/>
        <v>0</v>
      </c>
      <c r="BQ185" s="201">
        <f t="shared" si="1088"/>
        <v>0</v>
      </c>
      <c r="BR185" s="47">
        <f t="shared" si="1454"/>
        <v>120000</v>
      </c>
      <c r="BS185" s="47">
        <f t="shared" ref="BS185:BS186" si="1458">BS186</f>
        <v>120000</v>
      </c>
      <c r="BT185" s="47">
        <f t="shared" ref="BT185:BT186" si="1459">BT186</f>
        <v>0</v>
      </c>
      <c r="BU185" s="47">
        <f t="shared" ref="BU185:BY186" si="1460">BU186</f>
        <v>0</v>
      </c>
      <c r="BV185" s="47">
        <f t="shared" si="1460"/>
        <v>0</v>
      </c>
      <c r="BW185" s="47">
        <f t="shared" si="1460"/>
        <v>0</v>
      </c>
      <c r="BX185" s="47">
        <f t="shared" si="1460"/>
        <v>0</v>
      </c>
      <c r="BY185" s="47">
        <f t="shared" si="1460"/>
        <v>0</v>
      </c>
      <c r="BZ185" s="21">
        <f t="shared" si="1245"/>
        <v>120000</v>
      </c>
      <c r="CA185" s="62">
        <f t="shared" si="1237"/>
        <v>120000</v>
      </c>
      <c r="CB185" s="62">
        <f t="shared" si="1238"/>
        <v>0</v>
      </c>
      <c r="CC185" s="62">
        <f t="shared" si="1239"/>
        <v>0</v>
      </c>
      <c r="CD185" s="47">
        <f t="shared" ref="CD185:CG186" si="1461">CD186</f>
        <v>0</v>
      </c>
      <c r="CE185" s="47">
        <f t="shared" si="1461"/>
        <v>0</v>
      </c>
      <c r="CF185" s="47">
        <f t="shared" si="1461"/>
        <v>0</v>
      </c>
      <c r="CG185" s="47">
        <f t="shared" si="1461"/>
        <v>0</v>
      </c>
      <c r="CH185" s="21">
        <f t="shared" si="1448"/>
        <v>120000</v>
      </c>
      <c r="CI185" s="62">
        <f t="shared" si="1449"/>
        <v>120000</v>
      </c>
      <c r="CJ185" s="62">
        <f t="shared" si="1450"/>
        <v>0</v>
      </c>
      <c r="CK185" s="62">
        <f t="shared" si="1451"/>
        <v>0</v>
      </c>
      <c r="CL185" s="193">
        <f t="shared" si="1210"/>
        <v>0</v>
      </c>
      <c r="CM185" s="62"/>
      <c r="CN185" s="62"/>
      <c r="CO185" s="62"/>
      <c r="CP185" s="62"/>
      <c r="CQ185" s="94">
        <f t="shared" si="1228"/>
        <v>0</v>
      </c>
      <c r="CR185" s="136"/>
      <c r="CS185" s="114"/>
      <c r="CT185" s="114"/>
      <c r="CU185" s="114"/>
      <c r="CV185" s="114"/>
      <c r="CW185" s="114"/>
      <c r="CX185" s="115"/>
      <c r="CY185" s="115"/>
      <c r="CZ185" s="114"/>
      <c r="DA185" s="58"/>
      <c r="DB185" s="62"/>
      <c r="DC185" s="62"/>
      <c r="DD185" s="62"/>
      <c r="DE185" s="114"/>
      <c r="DF185" s="115"/>
      <c r="DG185" s="115"/>
      <c r="DH185" s="114"/>
      <c r="DI185" s="58"/>
      <c r="DJ185" s="62"/>
      <c r="DK185" s="62"/>
      <c r="DL185" s="62"/>
      <c r="DM185" s="114"/>
      <c r="DN185" s="115"/>
      <c r="DO185" s="115"/>
      <c r="DP185" s="114"/>
      <c r="DQ185" s="58"/>
      <c r="DR185" s="62"/>
      <c r="DS185" s="62"/>
      <c r="DT185" s="62"/>
    </row>
    <row r="186" spans="1:124" ht="32.25" customHeight="1" x14ac:dyDescent="0.25">
      <c r="A186" s="87" t="s">
        <v>41</v>
      </c>
      <c r="B186" s="44"/>
      <c r="C186" s="44"/>
      <c r="D186" s="44"/>
      <c r="E186" s="4">
        <v>851</v>
      </c>
      <c r="F186" s="3" t="s">
        <v>78</v>
      </c>
      <c r="G186" s="3" t="s">
        <v>46</v>
      </c>
      <c r="H186" s="176" t="s">
        <v>441</v>
      </c>
      <c r="I186" s="3" t="s">
        <v>83</v>
      </c>
      <c r="J186" s="47">
        <f t="shared" si="1453"/>
        <v>156000</v>
      </c>
      <c r="K186" s="47">
        <f t="shared" si="1453"/>
        <v>156000</v>
      </c>
      <c r="L186" s="47">
        <f t="shared" si="1453"/>
        <v>0</v>
      </c>
      <c r="M186" s="47">
        <f t="shared" si="1453"/>
        <v>0</v>
      </c>
      <c r="N186" s="47">
        <f t="shared" si="1453"/>
        <v>156000</v>
      </c>
      <c r="O186" s="47">
        <f t="shared" si="1453"/>
        <v>156000</v>
      </c>
      <c r="P186" s="47">
        <f t="shared" si="1453"/>
        <v>0</v>
      </c>
      <c r="Q186" s="47">
        <f t="shared" si="1453"/>
        <v>0</v>
      </c>
      <c r="R186" s="47">
        <f t="shared" si="1453"/>
        <v>156000</v>
      </c>
      <c r="S186" s="47">
        <f t="shared" si="1453"/>
        <v>156000</v>
      </c>
      <c r="T186" s="47">
        <f t="shared" si="1453"/>
        <v>0</v>
      </c>
      <c r="U186" s="47">
        <f t="shared" si="1453"/>
        <v>0</v>
      </c>
      <c r="V186" s="21">
        <f t="shared" si="1178"/>
        <v>36000</v>
      </c>
      <c r="W186" s="21">
        <f t="shared" si="1179"/>
        <v>36000</v>
      </c>
      <c r="X186" s="21">
        <f t="shared" si="1180"/>
        <v>0</v>
      </c>
      <c r="Y186" s="47">
        <f t="shared" si="1453"/>
        <v>0</v>
      </c>
      <c r="Z186" s="276">
        <f t="shared" si="1189"/>
        <v>130</v>
      </c>
      <c r="AA186" s="47">
        <f>AA187</f>
        <v>0</v>
      </c>
      <c r="AB186" s="47">
        <f>AB187</f>
        <v>120000</v>
      </c>
      <c r="AC186" s="47">
        <f t="shared" si="1454"/>
        <v>120000</v>
      </c>
      <c r="AD186" s="47">
        <f t="shared" si="1454"/>
        <v>0</v>
      </c>
      <c r="AE186" s="47">
        <f t="shared" si="1454"/>
        <v>0</v>
      </c>
      <c r="AF186" s="47">
        <f t="shared" si="1454"/>
        <v>0</v>
      </c>
      <c r="AG186" s="47">
        <f t="shared" si="1454"/>
        <v>0</v>
      </c>
      <c r="AH186" s="47">
        <f t="shared" si="1454"/>
        <v>0</v>
      </c>
      <c r="AI186" s="47">
        <f t="shared" si="1454"/>
        <v>0</v>
      </c>
      <c r="AJ186" s="21">
        <f t="shared" si="1240"/>
        <v>120000</v>
      </c>
      <c r="AK186" s="21">
        <f t="shared" si="1241"/>
        <v>120000</v>
      </c>
      <c r="AL186" s="21">
        <f t="shared" si="1242"/>
        <v>0</v>
      </c>
      <c r="AM186" s="21">
        <f t="shared" si="1243"/>
        <v>0</v>
      </c>
      <c r="AN186" s="218">
        <f t="shared" si="1454"/>
        <v>0</v>
      </c>
      <c r="AO186" s="47">
        <f t="shared" si="1454"/>
        <v>0</v>
      </c>
      <c r="AP186" s="47">
        <f t="shared" si="1454"/>
        <v>0</v>
      </c>
      <c r="AQ186" s="47">
        <f t="shared" si="1454"/>
        <v>0</v>
      </c>
      <c r="AR186" s="21">
        <f t="shared" si="1439"/>
        <v>120000</v>
      </c>
      <c r="AS186" s="21">
        <f t="shared" si="1440"/>
        <v>120000</v>
      </c>
      <c r="AT186" s="21">
        <f t="shared" si="1441"/>
        <v>0</v>
      </c>
      <c r="AU186" s="21">
        <f t="shared" si="1442"/>
        <v>0</v>
      </c>
      <c r="AV186" s="195">
        <f t="shared" si="1089"/>
        <v>0</v>
      </c>
      <c r="AW186" s="47">
        <f t="shared" si="1454"/>
        <v>120000</v>
      </c>
      <c r="AX186" s="47">
        <f t="shared" si="1455"/>
        <v>120000</v>
      </c>
      <c r="AY186" s="47">
        <f t="shared" si="1456"/>
        <v>0</v>
      </c>
      <c r="AZ186" s="47">
        <f t="shared" si="1457"/>
        <v>0</v>
      </c>
      <c r="BA186" s="47">
        <f t="shared" si="1454"/>
        <v>0</v>
      </c>
      <c r="BB186" s="47">
        <f t="shared" si="1454"/>
        <v>0</v>
      </c>
      <c r="BC186" s="47">
        <f t="shared" si="1454"/>
        <v>0</v>
      </c>
      <c r="BD186" s="47">
        <f t="shared" si="1454"/>
        <v>0</v>
      </c>
      <c r="BE186" s="21">
        <f t="shared" si="1244"/>
        <v>120000</v>
      </c>
      <c r="BF186" s="21">
        <f t="shared" si="1234"/>
        <v>120000</v>
      </c>
      <c r="BG186" s="21">
        <f t="shared" si="1235"/>
        <v>0</v>
      </c>
      <c r="BH186" s="21">
        <f t="shared" si="1236"/>
        <v>0</v>
      </c>
      <c r="BI186" s="47">
        <f t="shared" si="1454"/>
        <v>0</v>
      </c>
      <c r="BJ186" s="47">
        <f t="shared" si="1454"/>
        <v>0</v>
      </c>
      <c r="BK186" s="47">
        <f t="shared" si="1454"/>
        <v>0</v>
      </c>
      <c r="BL186" s="47">
        <f t="shared" si="1454"/>
        <v>0</v>
      </c>
      <c r="BM186" s="21">
        <f t="shared" si="1444"/>
        <v>120000</v>
      </c>
      <c r="BN186" s="21">
        <f t="shared" si="1445"/>
        <v>120000</v>
      </c>
      <c r="BO186" s="21">
        <f t="shared" si="1446"/>
        <v>0</v>
      </c>
      <c r="BP186" s="21">
        <f t="shared" si="1447"/>
        <v>0</v>
      </c>
      <c r="BQ186" s="201">
        <f t="shared" si="1088"/>
        <v>0</v>
      </c>
      <c r="BR186" s="47">
        <f t="shared" si="1454"/>
        <v>120000</v>
      </c>
      <c r="BS186" s="47">
        <f t="shared" si="1458"/>
        <v>120000</v>
      </c>
      <c r="BT186" s="47">
        <f t="shared" si="1459"/>
        <v>0</v>
      </c>
      <c r="BU186" s="47">
        <f t="shared" si="1460"/>
        <v>0</v>
      </c>
      <c r="BV186" s="47">
        <f t="shared" si="1460"/>
        <v>0</v>
      </c>
      <c r="BW186" s="47">
        <f t="shared" si="1460"/>
        <v>0</v>
      </c>
      <c r="BX186" s="47">
        <f t="shared" si="1460"/>
        <v>0</v>
      </c>
      <c r="BY186" s="47">
        <f t="shared" si="1460"/>
        <v>0</v>
      </c>
      <c r="BZ186" s="21">
        <f t="shared" si="1245"/>
        <v>120000</v>
      </c>
      <c r="CA186" s="62">
        <f t="shared" si="1237"/>
        <v>120000</v>
      </c>
      <c r="CB186" s="62">
        <f t="shared" si="1238"/>
        <v>0</v>
      </c>
      <c r="CC186" s="62">
        <f t="shared" si="1239"/>
        <v>0</v>
      </c>
      <c r="CD186" s="47">
        <f t="shared" si="1461"/>
        <v>0</v>
      </c>
      <c r="CE186" s="47">
        <f t="shared" si="1461"/>
        <v>0</v>
      </c>
      <c r="CF186" s="47">
        <f t="shared" si="1461"/>
        <v>0</v>
      </c>
      <c r="CG186" s="47">
        <f t="shared" si="1461"/>
        <v>0</v>
      </c>
      <c r="CH186" s="21">
        <f t="shared" si="1448"/>
        <v>120000</v>
      </c>
      <c r="CI186" s="62">
        <f t="shared" si="1449"/>
        <v>120000</v>
      </c>
      <c r="CJ186" s="62">
        <f t="shared" si="1450"/>
        <v>0</v>
      </c>
      <c r="CK186" s="62">
        <f t="shared" si="1451"/>
        <v>0</v>
      </c>
      <c r="CL186" s="193">
        <f t="shared" si="1210"/>
        <v>0</v>
      </c>
      <c r="CM186" s="62"/>
      <c r="CN186" s="62"/>
      <c r="CO186" s="62"/>
      <c r="CP186" s="62"/>
      <c r="CQ186" s="94">
        <f t="shared" si="1228"/>
        <v>0</v>
      </c>
      <c r="CR186" s="136"/>
      <c r="CS186" s="114"/>
      <c r="CT186" s="114"/>
      <c r="CU186" s="114"/>
      <c r="CV186" s="114"/>
      <c r="CW186" s="114"/>
      <c r="CX186" s="115"/>
      <c r="CY186" s="115"/>
      <c r="CZ186" s="114"/>
      <c r="DA186" s="58"/>
      <c r="DB186" s="62"/>
      <c r="DC186" s="62"/>
      <c r="DD186" s="62"/>
      <c r="DE186" s="114"/>
      <c r="DF186" s="115"/>
      <c r="DG186" s="115"/>
      <c r="DH186" s="114"/>
      <c r="DI186" s="58"/>
      <c r="DJ186" s="62"/>
      <c r="DK186" s="62"/>
      <c r="DL186" s="62"/>
      <c r="DM186" s="114"/>
      <c r="DN186" s="115"/>
      <c r="DO186" s="115"/>
      <c r="DP186" s="114"/>
      <c r="DQ186" s="58"/>
      <c r="DR186" s="62"/>
      <c r="DS186" s="62"/>
      <c r="DT186" s="62"/>
    </row>
    <row r="187" spans="1:124" ht="32.25" customHeight="1" x14ac:dyDescent="0.25">
      <c r="A187" s="87" t="s">
        <v>84</v>
      </c>
      <c r="B187" s="44"/>
      <c r="C187" s="44"/>
      <c r="D187" s="44"/>
      <c r="E187" s="90">
        <v>851</v>
      </c>
      <c r="F187" s="3" t="s">
        <v>78</v>
      </c>
      <c r="G187" s="3" t="s">
        <v>46</v>
      </c>
      <c r="H187" s="176" t="s">
        <v>441</v>
      </c>
      <c r="I187" s="3" t="s">
        <v>85</v>
      </c>
      <c r="J187" s="47">
        <v>156000</v>
      </c>
      <c r="K187" s="21">
        <f>J187</f>
        <v>156000</v>
      </c>
      <c r="L187" s="47"/>
      <c r="M187" s="47"/>
      <c r="N187" s="47">
        <v>156000</v>
      </c>
      <c r="O187" s="21">
        <f>N187</f>
        <v>156000</v>
      </c>
      <c r="P187" s="47"/>
      <c r="Q187" s="47"/>
      <c r="R187" s="47">
        <v>156000</v>
      </c>
      <c r="S187" s="21">
        <f>R187</f>
        <v>156000</v>
      </c>
      <c r="T187" s="47"/>
      <c r="U187" s="47"/>
      <c r="V187" s="21">
        <f t="shared" si="1178"/>
        <v>36000</v>
      </c>
      <c r="W187" s="21">
        <f t="shared" si="1179"/>
        <v>36000</v>
      </c>
      <c r="X187" s="21">
        <f t="shared" si="1180"/>
        <v>0</v>
      </c>
      <c r="Y187" s="47"/>
      <c r="Z187" s="276">
        <f t="shared" si="1189"/>
        <v>130</v>
      </c>
      <c r="AA187" s="47"/>
      <c r="AB187" s="47">
        <v>120000</v>
      </c>
      <c r="AC187" s="47">
        <f>AB187</f>
        <v>120000</v>
      </c>
      <c r="AD187" s="47"/>
      <c r="AE187" s="47"/>
      <c r="AF187" s="47"/>
      <c r="AG187" s="47">
        <f>AF187</f>
        <v>0</v>
      </c>
      <c r="AH187" s="47"/>
      <c r="AI187" s="47"/>
      <c r="AJ187" s="21">
        <f t="shared" si="1240"/>
        <v>120000</v>
      </c>
      <c r="AK187" s="21">
        <f t="shared" si="1241"/>
        <v>120000</v>
      </c>
      <c r="AL187" s="21">
        <f t="shared" si="1242"/>
        <v>0</v>
      </c>
      <c r="AM187" s="21">
        <f t="shared" si="1243"/>
        <v>0</v>
      </c>
      <c r="AN187" s="218"/>
      <c r="AO187" s="47">
        <f>AN187</f>
        <v>0</v>
      </c>
      <c r="AP187" s="47"/>
      <c r="AQ187" s="47"/>
      <c r="AR187" s="21">
        <f t="shared" si="1439"/>
        <v>120000</v>
      </c>
      <c r="AS187" s="21">
        <f t="shared" si="1440"/>
        <v>120000</v>
      </c>
      <c r="AT187" s="21">
        <f t="shared" si="1441"/>
        <v>0</v>
      </c>
      <c r="AU187" s="21">
        <f t="shared" si="1442"/>
        <v>0</v>
      </c>
      <c r="AV187" s="195">
        <f t="shared" si="1089"/>
        <v>0</v>
      </c>
      <c r="AW187" s="47">
        <v>120000</v>
      </c>
      <c r="AX187" s="47">
        <f>AW187</f>
        <v>120000</v>
      </c>
      <c r="AY187" s="47"/>
      <c r="AZ187" s="47"/>
      <c r="BA187" s="47"/>
      <c r="BB187" s="47">
        <f>BA187</f>
        <v>0</v>
      </c>
      <c r="BC187" s="47"/>
      <c r="BD187" s="47"/>
      <c r="BE187" s="21">
        <f t="shared" si="1244"/>
        <v>120000</v>
      </c>
      <c r="BF187" s="21">
        <f t="shared" si="1234"/>
        <v>120000</v>
      </c>
      <c r="BG187" s="21">
        <f t="shared" si="1235"/>
        <v>0</v>
      </c>
      <c r="BH187" s="21">
        <f t="shared" si="1236"/>
        <v>0</v>
      </c>
      <c r="BI187" s="47"/>
      <c r="BJ187" s="47">
        <f>BI187</f>
        <v>0</v>
      </c>
      <c r="BK187" s="47"/>
      <c r="BL187" s="47"/>
      <c r="BM187" s="21">
        <f t="shared" si="1444"/>
        <v>120000</v>
      </c>
      <c r="BN187" s="21">
        <f t="shared" si="1445"/>
        <v>120000</v>
      </c>
      <c r="BO187" s="21">
        <f t="shared" si="1446"/>
        <v>0</v>
      </c>
      <c r="BP187" s="21">
        <f t="shared" si="1447"/>
        <v>0</v>
      </c>
      <c r="BQ187" s="201">
        <f t="shared" si="1088"/>
        <v>0</v>
      </c>
      <c r="BR187" s="47">
        <v>120000</v>
      </c>
      <c r="BS187" s="47">
        <f>BR187</f>
        <v>120000</v>
      </c>
      <c r="BT187" s="47"/>
      <c r="BU187" s="47"/>
      <c r="BV187" s="47"/>
      <c r="BW187" s="47">
        <f>BV187</f>
        <v>0</v>
      </c>
      <c r="BX187" s="47"/>
      <c r="BY187" s="47"/>
      <c r="BZ187" s="21">
        <f t="shared" si="1245"/>
        <v>120000</v>
      </c>
      <c r="CA187" s="62">
        <f t="shared" si="1237"/>
        <v>120000</v>
      </c>
      <c r="CB187" s="62">
        <f t="shared" si="1238"/>
        <v>0</v>
      </c>
      <c r="CC187" s="62">
        <f t="shared" si="1239"/>
        <v>0</v>
      </c>
      <c r="CD187" s="47"/>
      <c r="CE187" s="47">
        <f>CD187</f>
        <v>0</v>
      </c>
      <c r="CF187" s="47"/>
      <c r="CG187" s="47"/>
      <c r="CH187" s="21">
        <f t="shared" si="1448"/>
        <v>120000</v>
      </c>
      <c r="CI187" s="62">
        <f t="shared" si="1449"/>
        <v>120000</v>
      </c>
      <c r="CJ187" s="62">
        <f t="shared" si="1450"/>
        <v>0</v>
      </c>
      <c r="CK187" s="62">
        <f t="shared" si="1451"/>
        <v>0</v>
      </c>
      <c r="CL187" s="193">
        <f t="shared" si="1210"/>
        <v>0</v>
      </c>
      <c r="CM187" s="62"/>
      <c r="CN187" s="62"/>
      <c r="CO187" s="62"/>
      <c r="CP187" s="62"/>
      <c r="CQ187" s="94">
        <f t="shared" si="1228"/>
        <v>0</v>
      </c>
      <c r="CR187" s="136"/>
      <c r="CS187" s="114"/>
      <c r="CT187" s="114"/>
      <c r="CU187" s="114"/>
      <c r="CV187" s="114"/>
      <c r="CW187" s="114"/>
      <c r="CX187" s="115"/>
      <c r="CY187" s="115"/>
      <c r="CZ187" s="114"/>
      <c r="DA187" s="58"/>
      <c r="DB187" s="62"/>
      <c r="DC187" s="62"/>
      <c r="DD187" s="62"/>
      <c r="DE187" s="114"/>
      <c r="DF187" s="115"/>
      <c r="DG187" s="115"/>
      <c r="DH187" s="114"/>
      <c r="DI187" s="58"/>
      <c r="DJ187" s="62"/>
      <c r="DK187" s="62"/>
      <c r="DL187" s="62"/>
      <c r="DM187" s="114"/>
      <c r="DN187" s="115"/>
      <c r="DO187" s="115"/>
      <c r="DP187" s="114"/>
      <c r="DQ187" s="58"/>
      <c r="DR187" s="62"/>
      <c r="DS187" s="62"/>
      <c r="DT187" s="62"/>
    </row>
    <row r="188" spans="1:124" ht="32.25" customHeight="1" x14ac:dyDescent="0.25">
      <c r="A188" s="111" t="s">
        <v>80</v>
      </c>
      <c r="B188" s="34"/>
      <c r="C188" s="34"/>
      <c r="D188" s="34"/>
      <c r="E188" s="4">
        <v>851</v>
      </c>
      <c r="F188" s="17" t="s">
        <v>58</v>
      </c>
      <c r="G188" s="17"/>
      <c r="H188" s="176" t="s">
        <v>48</v>
      </c>
      <c r="I188" s="17"/>
      <c r="J188" s="26">
        <f t="shared" ref="J188:Y188" si="1462">J189+J227</f>
        <v>21022668</v>
      </c>
      <c r="K188" s="26">
        <f t="shared" ref="K188:M188" si="1463">K189+K227</f>
        <v>206634</v>
      </c>
      <c r="L188" s="26">
        <f t="shared" si="1463"/>
        <v>15216034</v>
      </c>
      <c r="M188" s="26">
        <f t="shared" si="1463"/>
        <v>5600000</v>
      </c>
      <c r="N188" s="26">
        <f t="shared" si="1462"/>
        <v>20871119.800000001</v>
      </c>
      <c r="O188" s="26">
        <f t="shared" si="1462"/>
        <v>2866208</v>
      </c>
      <c r="P188" s="26">
        <f t="shared" si="1462"/>
        <v>12404911.800000001</v>
      </c>
      <c r="Q188" s="26">
        <f t="shared" si="1462"/>
        <v>5600000</v>
      </c>
      <c r="R188" s="26">
        <f t="shared" si="1462"/>
        <v>18653684</v>
      </c>
      <c r="S188" s="26">
        <f t="shared" si="1462"/>
        <v>706634</v>
      </c>
      <c r="T188" s="26">
        <f t="shared" si="1462"/>
        <v>12347050</v>
      </c>
      <c r="U188" s="26">
        <f t="shared" si="1462"/>
        <v>5600000</v>
      </c>
      <c r="V188" s="21">
        <f t="shared" si="1178"/>
        <v>-1409412</v>
      </c>
      <c r="W188" s="21">
        <f t="shared" si="1179"/>
        <v>-2715766</v>
      </c>
      <c r="X188" s="21">
        <f t="shared" si="1180"/>
        <v>1306354</v>
      </c>
      <c r="Y188" s="26">
        <f t="shared" si="1462"/>
        <v>0</v>
      </c>
      <c r="Z188" s="278">
        <f t="shared" si="1189"/>
        <v>93.716980324606553</v>
      </c>
      <c r="AA188" s="26">
        <f t="shared" ref="AA188" si="1464">AA189+AA227</f>
        <v>0</v>
      </c>
      <c r="AB188" s="26">
        <f t="shared" ref="AB188:AI188" si="1465">AB189+AB227</f>
        <v>22432080</v>
      </c>
      <c r="AC188" s="56">
        <f t="shared" si="1465"/>
        <v>2922400</v>
      </c>
      <c r="AD188" s="56">
        <f t="shared" si="1465"/>
        <v>13909680</v>
      </c>
      <c r="AE188" s="56">
        <f t="shared" si="1465"/>
        <v>5600000</v>
      </c>
      <c r="AF188" s="26">
        <f t="shared" si="1465"/>
        <v>683925</v>
      </c>
      <c r="AG188" s="26">
        <f t="shared" si="1465"/>
        <v>217391</v>
      </c>
      <c r="AH188" s="26">
        <f t="shared" si="1465"/>
        <v>466534</v>
      </c>
      <c r="AI188" s="26">
        <f t="shared" si="1465"/>
        <v>0</v>
      </c>
      <c r="AJ188" s="21">
        <f t="shared" si="1240"/>
        <v>23116005</v>
      </c>
      <c r="AK188" s="21">
        <f t="shared" si="1241"/>
        <v>3139791</v>
      </c>
      <c r="AL188" s="21">
        <f t="shared" si="1242"/>
        <v>14376214</v>
      </c>
      <c r="AM188" s="21">
        <f t="shared" si="1243"/>
        <v>5600000</v>
      </c>
      <c r="AN188" s="213">
        <f>AN189+AN227</f>
        <v>83702</v>
      </c>
      <c r="AO188" s="26">
        <f>AO189+AO227</f>
        <v>83702</v>
      </c>
      <c r="AP188" s="26">
        <f>AP189+AP227</f>
        <v>0</v>
      </c>
      <c r="AQ188" s="26">
        <f>AQ189+AQ227</f>
        <v>0</v>
      </c>
      <c r="AR188" s="21">
        <f t="shared" si="1439"/>
        <v>23199707</v>
      </c>
      <c r="AS188" s="21">
        <f t="shared" si="1440"/>
        <v>3223493</v>
      </c>
      <c r="AT188" s="21">
        <f t="shared" si="1441"/>
        <v>14376214</v>
      </c>
      <c r="AU188" s="21">
        <f t="shared" si="1442"/>
        <v>5600000</v>
      </c>
      <c r="AV188" s="195">
        <f t="shared" si="1089"/>
        <v>0</v>
      </c>
      <c r="AW188" s="26">
        <f t="shared" ref="AW188:BD188" si="1466">AW189+AW227</f>
        <v>18280427</v>
      </c>
      <c r="AX188" s="26">
        <f t="shared" si="1466"/>
        <v>122400</v>
      </c>
      <c r="AY188" s="26">
        <f t="shared" si="1466"/>
        <v>12558027</v>
      </c>
      <c r="AZ188" s="26">
        <f t="shared" si="1466"/>
        <v>5600000</v>
      </c>
      <c r="BA188" s="26">
        <f t="shared" si="1466"/>
        <v>0</v>
      </c>
      <c r="BB188" s="26">
        <f t="shared" si="1466"/>
        <v>0</v>
      </c>
      <c r="BC188" s="26">
        <f t="shared" si="1466"/>
        <v>0</v>
      </c>
      <c r="BD188" s="26">
        <f t="shared" si="1466"/>
        <v>0</v>
      </c>
      <c r="BE188" s="21">
        <f t="shared" si="1244"/>
        <v>18280427</v>
      </c>
      <c r="BF188" s="21">
        <f t="shared" si="1234"/>
        <v>122400</v>
      </c>
      <c r="BG188" s="21">
        <f t="shared" si="1235"/>
        <v>12558027</v>
      </c>
      <c r="BH188" s="21">
        <f t="shared" si="1236"/>
        <v>5600000</v>
      </c>
      <c r="BI188" s="26">
        <f>BI189+BI227</f>
        <v>0</v>
      </c>
      <c r="BJ188" s="26">
        <f>BJ189+BJ227</f>
        <v>0</v>
      </c>
      <c r="BK188" s="26">
        <f>BK189+BK227</f>
        <v>0</v>
      </c>
      <c r="BL188" s="26">
        <f>BL189+BL227</f>
        <v>0</v>
      </c>
      <c r="BM188" s="21">
        <f t="shared" si="1444"/>
        <v>18280427</v>
      </c>
      <c r="BN188" s="21">
        <f t="shared" si="1445"/>
        <v>122400</v>
      </c>
      <c r="BO188" s="21">
        <f t="shared" si="1446"/>
        <v>12558027</v>
      </c>
      <c r="BP188" s="21">
        <f t="shared" si="1447"/>
        <v>5600000</v>
      </c>
      <c r="BQ188" s="201">
        <f t="shared" si="1088"/>
        <v>0</v>
      </c>
      <c r="BR188" s="26">
        <f t="shared" ref="BR188:BY188" si="1467">BR189+BR227</f>
        <v>19340452</v>
      </c>
      <c r="BS188" s="26">
        <f t="shared" si="1467"/>
        <v>2781974</v>
      </c>
      <c r="BT188" s="26">
        <f t="shared" si="1467"/>
        <v>10958478</v>
      </c>
      <c r="BU188" s="26">
        <f t="shared" si="1467"/>
        <v>5600000</v>
      </c>
      <c r="BV188" s="26">
        <f t="shared" si="1467"/>
        <v>0</v>
      </c>
      <c r="BW188" s="26">
        <f t="shared" si="1467"/>
        <v>0</v>
      </c>
      <c r="BX188" s="26">
        <f t="shared" si="1467"/>
        <v>0</v>
      </c>
      <c r="BY188" s="26">
        <f t="shared" si="1467"/>
        <v>0</v>
      </c>
      <c r="BZ188" s="21">
        <f t="shared" si="1245"/>
        <v>19340452</v>
      </c>
      <c r="CA188" s="62">
        <f t="shared" si="1237"/>
        <v>2781974</v>
      </c>
      <c r="CB188" s="62">
        <f t="shared" si="1238"/>
        <v>10958478</v>
      </c>
      <c r="CC188" s="62">
        <f t="shared" si="1239"/>
        <v>5600000</v>
      </c>
      <c r="CD188" s="26">
        <f>CD189+CD227</f>
        <v>0</v>
      </c>
      <c r="CE188" s="26">
        <f>CE189+CE227</f>
        <v>0</v>
      </c>
      <c r="CF188" s="26">
        <f>CF189+CF227</f>
        <v>0</v>
      </c>
      <c r="CG188" s="26">
        <f>CG189+CG227</f>
        <v>0</v>
      </c>
      <c r="CH188" s="21">
        <f t="shared" si="1448"/>
        <v>19340452</v>
      </c>
      <c r="CI188" s="62">
        <f t="shared" si="1449"/>
        <v>2781974</v>
      </c>
      <c r="CJ188" s="62">
        <f t="shared" si="1450"/>
        <v>10958478</v>
      </c>
      <c r="CK188" s="62">
        <f t="shared" si="1451"/>
        <v>5600000</v>
      </c>
      <c r="CL188" s="193">
        <f t="shared" si="1210"/>
        <v>0</v>
      </c>
      <c r="CM188" s="62"/>
      <c r="CN188" s="62"/>
      <c r="CO188" s="62"/>
      <c r="CP188" s="62"/>
      <c r="CQ188" s="94">
        <f t="shared" si="1228"/>
        <v>0</v>
      </c>
      <c r="CR188" s="94"/>
      <c r="CS188" s="56">
        <f t="shared" ref="CS188:DT188" si="1468">CS189+CS227</f>
        <v>21382668.420000002</v>
      </c>
      <c r="CT188" s="56">
        <f t="shared" si="1468"/>
        <v>2502100</v>
      </c>
      <c r="CU188" s="56">
        <f t="shared" si="1468"/>
        <v>13280568.42</v>
      </c>
      <c r="CV188" s="56">
        <f t="shared" si="1468"/>
        <v>5600000</v>
      </c>
      <c r="CW188" s="56">
        <f t="shared" si="1468"/>
        <v>204613.58000000007</v>
      </c>
      <c r="CX188" s="77">
        <f t="shared" si="1468"/>
        <v>-350815</v>
      </c>
      <c r="CY188" s="77">
        <f t="shared" si="1468"/>
        <v>555428.58000000007</v>
      </c>
      <c r="CZ188" s="56">
        <f t="shared" si="1468"/>
        <v>0</v>
      </c>
      <c r="DA188" s="56">
        <f t="shared" si="1468"/>
        <v>21587282</v>
      </c>
      <c r="DB188" s="77">
        <f t="shared" si="1468"/>
        <v>2151285</v>
      </c>
      <c r="DC188" s="77">
        <f t="shared" si="1468"/>
        <v>13835997</v>
      </c>
      <c r="DD188" s="77">
        <f t="shared" si="1468"/>
        <v>5600000</v>
      </c>
      <c r="DE188" s="56">
        <f t="shared" si="1468"/>
        <v>0</v>
      </c>
      <c r="DF188" s="77">
        <f t="shared" si="1468"/>
        <v>0</v>
      </c>
      <c r="DG188" s="77">
        <f t="shared" si="1468"/>
        <v>0</v>
      </c>
      <c r="DH188" s="56">
        <f t="shared" si="1468"/>
        <v>0</v>
      </c>
      <c r="DI188" s="56">
        <f t="shared" si="1468"/>
        <v>21587282</v>
      </c>
      <c r="DJ188" s="77">
        <f t="shared" si="1468"/>
        <v>2151285</v>
      </c>
      <c r="DK188" s="77">
        <f t="shared" si="1468"/>
        <v>13835997</v>
      </c>
      <c r="DL188" s="77">
        <f t="shared" si="1468"/>
        <v>5600000</v>
      </c>
      <c r="DM188" s="56">
        <f t="shared" si="1468"/>
        <v>0</v>
      </c>
      <c r="DN188" s="77">
        <f t="shared" si="1468"/>
        <v>0</v>
      </c>
      <c r="DO188" s="77">
        <f t="shared" si="1468"/>
        <v>0</v>
      </c>
      <c r="DP188" s="56">
        <f t="shared" si="1468"/>
        <v>0</v>
      </c>
      <c r="DQ188" s="56">
        <f t="shared" si="1468"/>
        <v>21587282</v>
      </c>
      <c r="DR188" s="77">
        <f t="shared" si="1468"/>
        <v>2151285</v>
      </c>
      <c r="DS188" s="77">
        <f t="shared" si="1468"/>
        <v>13835997</v>
      </c>
      <c r="DT188" s="77">
        <f t="shared" si="1468"/>
        <v>5600000</v>
      </c>
    </row>
    <row r="189" spans="1:124" s="71" customFormat="1" ht="32.25" customHeight="1" x14ac:dyDescent="0.25">
      <c r="A189" s="111" t="s">
        <v>81</v>
      </c>
      <c r="B189" s="44"/>
      <c r="C189" s="44"/>
      <c r="D189" s="44"/>
      <c r="E189" s="4">
        <v>851</v>
      </c>
      <c r="F189" s="19" t="s">
        <v>58</v>
      </c>
      <c r="G189" s="19" t="s">
        <v>11</v>
      </c>
      <c r="H189" s="176" t="s">
        <v>48</v>
      </c>
      <c r="I189" s="19"/>
      <c r="J189" s="22">
        <f t="shared" ref="J189:Y189" si="1469">J193+J196+J221+J204+J190+J199+J209+J212+J215+J218+J224</f>
        <v>21017668</v>
      </c>
      <c r="K189" s="22">
        <f t="shared" ref="K189:M189" si="1470">K193+K196+K221+K204+K190+K199+K209+K212+K215+K218+K224</f>
        <v>206634</v>
      </c>
      <c r="L189" s="22">
        <f t="shared" si="1470"/>
        <v>15211034</v>
      </c>
      <c r="M189" s="22">
        <f t="shared" si="1470"/>
        <v>5600000</v>
      </c>
      <c r="N189" s="22">
        <f t="shared" si="1469"/>
        <v>20871119.800000001</v>
      </c>
      <c r="O189" s="22">
        <f t="shared" si="1469"/>
        <v>2866208</v>
      </c>
      <c r="P189" s="22">
        <f t="shared" si="1469"/>
        <v>12404911.800000001</v>
      </c>
      <c r="Q189" s="22">
        <f t="shared" si="1469"/>
        <v>5600000</v>
      </c>
      <c r="R189" s="22">
        <f t="shared" si="1469"/>
        <v>18653684</v>
      </c>
      <c r="S189" s="22">
        <f t="shared" si="1469"/>
        <v>706634</v>
      </c>
      <c r="T189" s="22">
        <f t="shared" si="1469"/>
        <v>12347050</v>
      </c>
      <c r="U189" s="22">
        <f t="shared" si="1469"/>
        <v>5600000</v>
      </c>
      <c r="V189" s="21">
        <f t="shared" si="1178"/>
        <v>-1409412</v>
      </c>
      <c r="W189" s="21">
        <f t="shared" si="1179"/>
        <v>-2715766</v>
      </c>
      <c r="X189" s="21">
        <f t="shared" si="1180"/>
        <v>1306354</v>
      </c>
      <c r="Y189" s="22">
        <f t="shared" si="1469"/>
        <v>0</v>
      </c>
      <c r="Z189" s="278">
        <f t="shared" si="1189"/>
        <v>93.715579558284006</v>
      </c>
      <c r="AA189" s="22">
        <f t="shared" ref="AA189" si="1471">AA193+AA196+AA221+AA204+AA190+AA199+AA209+AA212+AA215+AA218+AA224</f>
        <v>0</v>
      </c>
      <c r="AB189" s="22">
        <f t="shared" ref="AB189:BG189" si="1472">AB193+AB196+AB221+AB204+AB190+AB199+AB209+AB212+AB215+AB218+AB224</f>
        <v>22427080</v>
      </c>
      <c r="AC189" s="57">
        <f t="shared" si="1472"/>
        <v>2922400</v>
      </c>
      <c r="AD189" s="57">
        <f t="shared" si="1472"/>
        <v>13904680</v>
      </c>
      <c r="AE189" s="57">
        <f t="shared" si="1472"/>
        <v>5600000</v>
      </c>
      <c r="AF189" s="22">
        <f t="shared" si="1472"/>
        <v>683925</v>
      </c>
      <c r="AG189" s="22">
        <f t="shared" si="1472"/>
        <v>217391</v>
      </c>
      <c r="AH189" s="22">
        <f t="shared" si="1472"/>
        <v>466534</v>
      </c>
      <c r="AI189" s="22">
        <f t="shared" si="1472"/>
        <v>0</v>
      </c>
      <c r="AJ189" s="22">
        <f t="shared" si="1472"/>
        <v>23111005</v>
      </c>
      <c r="AK189" s="22">
        <f t="shared" si="1472"/>
        <v>3139791</v>
      </c>
      <c r="AL189" s="22">
        <f t="shared" si="1472"/>
        <v>14371214</v>
      </c>
      <c r="AM189" s="22">
        <f t="shared" si="1472"/>
        <v>5600000</v>
      </c>
      <c r="AN189" s="22">
        <f t="shared" si="1472"/>
        <v>83702</v>
      </c>
      <c r="AO189" s="22">
        <f t="shared" si="1472"/>
        <v>83702</v>
      </c>
      <c r="AP189" s="22">
        <f t="shared" si="1472"/>
        <v>0</v>
      </c>
      <c r="AQ189" s="22">
        <f t="shared" si="1472"/>
        <v>0</v>
      </c>
      <c r="AR189" s="22">
        <f t="shared" si="1472"/>
        <v>23194707</v>
      </c>
      <c r="AS189" s="22">
        <f t="shared" si="1472"/>
        <v>3139791</v>
      </c>
      <c r="AT189" s="22">
        <f t="shared" si="1472"/>
        <v>14366809</v>
      </c>
      <c r="AU189" s="22">
        <f t="shared" si="1472"/>
        <v>5600000</v>
      </c>
      <c r="AV189" s="22">
        <f t="shared" si="1472"/>
        <v>0</v>
      </c>
      <c r="AW189" s="22">
        <f t="shared" si="1472"/>
        <v>18280427</v>
      </c>
      <c r="AX189" s="22">
        <f t="shared" si="1472"/>
        <v>122400</v>
      </c>
      <c r="AY189" s="22">
        <f t="shared" si="1472"/>
        <v>12558027</v>
      </c>
      <c r="AZ189" s="22">
        <f t="shared" si="1472"/>
        <v>5600000</v>
      </c>
      <c r="BA189" s="22">
        <f t="shared" si="1472"/>
        <v>0</v>
      </c>
      <c r="BB189" s="22">
        <f t="shared" si="1472"/>
        <v>0</v>
      </c>
      <c r="BC189" s="22">
        <f t="shared" si="1472"/>
        <v>0</v>
      </c>
      <c r="BD189" s="22">
        <f t="shared" si="1472"/>
        <v>0</v>
      </c>
      <c r="BE189" s="22">
        <f t="shared" si="1472"/>
        <v>18280427</v>
      </c>
      <c r="BF189" s="22">
        <f t="shared" si="1472"/>
        <v>122400</v>
      </c>
      <c r="BG189" s="22">
        <f t="shared" si="1472"/>
        <v>12558027</v>
      </c>
      <c r="BH189" s="22">
        <f t="shared" ref="BH189:CK189" si="1473">BH193+BH196+BH221+BH204+BH190+BH199+BH209+BH212+BH215+BH218+BH224</f>
        <v>5600000</v>
      </c>
      <c r="BI189" s="22">
        <f t="shared" si="1473"/>
        <v>0</v>
      </c>
      <c r="BJ189" s="22">
        <f t="shared" si="1473"/>
        <v>0</v>
      </c>
      <c r="BK189" s="22">
        <f t="shared" si="1473"/>
        <v>0</v>
      </c>
      <c r="BL189" s="22">
        <f t="shared" si="1473"/>
        <v>0</v>
      </c>
      <c r="BM189" s="22">
        <f t="shared" si="1473"/>
        <v>18280427</v>
      </c>
      <c r="BN189" s="22">
        <f t="shared" si="1473"/>
        <v>122400</v>
      </c>
      <c r="BO189" s="22">
        <f t="shared" si="1473"/>
        <v>12558027</v>
      </c>
      <c r="BP189" s="22">
        <f t="shared" si="1473"/>
        <v>5600000</v>
      </c>
      <c r="BQ189" s="22">
        <f t="shared" si="1473"/>
        <v>0</v>
      </c>
      <c r="BR189" s="22">
        <f t="shared" si="1473"/>
        <v>19340452</v>
      </c>
      <c r="BS189" s="22">
        <f t="shared" si="1473"/>
        <v>2781974</v>
      </c>
      <c r="BT189" s="22">
        <f t="shared" si="1473"/>
        <v>10958478</v>
      </c>
      <c r="BU189" s="22">
        <f t="shared" si="1473"/>
        <v>5600000</v>
      </c>
      <c r="BV189" s="22">
        <f t="shared" si="1473"/>
        <v>0</v>
      </c>
      <c r="BW189" s="22">
        <f t="shared" si="1473"/>
        <v>0</v>
      </c>
      <c r="BX189" s="22">
        <f t="shared" si="1473"/>
        <v>0</v>
      </c>
      <c r="BY189" s="22">
        <f t="shared" si="1473"/>
        <v>0</v>
      </c>
      <c r="BZ189" s="22">
        <f t="shared" si="1473"/>
        <v>19340452</v>
      </c>
      <c r="CA189" s="22">
        <f t="shared" si="1473"/>
        <v>2781974</v>
      </c>
      <c r="CB189" s="22">
        <f t="shared" si="1473"/>
        <v>10958478</v>
      </c>
      <c r="CC189" s="22">
        <f t="shared" si="1473"/>
        <v>5600000</v>
      </c>
      <c r="CD189" s="22">
        <f t="shared" si="1473"/>
        <v>0</v>
      </c>
      <c r="CE189" s="22">
        <f t="shared" si="1473"/>
        <v>0</v>
      </c>
      <c r="CF189" s="22">
        <f t="shared" si="1473"/>
        <v>0</v>
      </c>
      <c r="CG189" s="22">
        <f t="shared" si="1473"/>
        <v>0</v>
      </c>
      <c r="CH189" s="22">
        <f t="shared" si="1473"/>
        <v>19340452</v>
      </c>
      <c r="CI189" s="22">
        <f t="shared" si="1473"/>
        <v>2781974</v>
      </c>
      <c r="CJ189" s="22">
        <f t="shared" si="1473"/>
        <v>10958478</v>
      </c>
      <c r="CK189" s="22">
        <f t="shared" si="1473"/>
        <v>5600000</v>
      </c>
      <c r="CL189" s="193">
        <f t="shared" si="1210"/>
        <v>0</v>
      </c>
      <c r="CM189" s="58"/>
      <c r="CN189" s="58"/>
      <c r="CO189" s="58"/>
      <c r="CP189" s="58"/>
      <c r="CQ189" s="94">
        <f t="shared" si="1228"/>
        <v>0</v>
      </c>
      <c r="CR189" s="94"/>
      <c r="CS189" s="57">
        <f t="shared" ref="CS189:DT189" si="1474">CS193+CS196+CS221+CS204+CS190+CS199+CS209+CS212+CS218</f>
        <v>21377668.420000002</v>
      </c>
      <c r="CT189" s="57">
        <f t="shared" si="1474"/>
        <v>2502100</v>
      </c>
      <c r="CU189" s="57">
        <f t="shared" si="1474"/>
        <v>13275568.42</v>
      </c>
      <c r="CV189" s="57">
        <f t="shared" si="1474"/>
        <v>5600000</v>
      </c>
      <c r="CW189" s="57">
        <f t="shared" si="1474"/>
        <v>204613.58000000007</v>
      </c>
      <c r="CX189" s="57">
        <f t="shared" si="1474"/>
        <v>-350815</v>
      </c>
      <c r="CY189" s="57">
        <f t="shared" si="1474"/>
        <v>555428.58000000007</v>
      </c>
      <c r="CZ189" s="57">
        <f t="shared" si="1474"/>
        <v>0</v>
      </c>
      <c r="DA189" s="57">
        <f t="shared" si="1474"/>
        <v>21582282</v>
      </c>
      <c r="DB189" s="57">
        <f t="shared" si="1474"/>
        <v>2151285</v>
      </c>
      <c r="DC189" s="57">
        <f t="shared" si="1474"/>
        <v>13830997</v>
      </c>
      <c r="DD189" s="57">
        <f t="shared" si="1474"/>
        <v>5600000</v>
      </c>
      <c r="DE189" s="57">
        <f t="shared" si="1474"/>
        <v>0</v>
      </c>
      <c r="DF189" s="57">
        <f t="shared" si="1474"/>
        <v>0</v>
      </c>
      <c r="DG189" s="57">
        <f t="shared" si="1474"/>
        <v>0</v>
      </c>
      <c r="DH189" s="57">
        <f t="shared" si="1474"/>
        <v>0</v>
      </c>
      <c r="DI189" s="57">
        <f t="shared" si="1474"/>
        <v>21582282</v>
      </c>
      <c r="DJ189" s="57">
        <f t="shared" si="1474"/>
        <v>2151285</v>
      </c>
      <c r="DK189" s="57">
        <f t="shared" si="1474"/>
        <v>13830997</v>
      </c>
      <c r="DL189" s="57">
        <f t="shared" si="1474"/>
        <v>5600000</v>
      </c>
      <c r="DM189" s="57">
        <f t="shared" si="1474"/>
        <v>0</v>
      </c>
      <c r="DN189" s="57">
        <f t="shared" si="1474"/>
        <v>0</v>
      </c>
      <c r="DO189" s="57">
        <f t="shared" si="1474"/>
        <v>0</v>
      </c>
      <c r="DP189" s="57">
        <f t="shared" si="1474"/>
        <v>0</v>
      </c>
      <c r="DQ189" s="57">
        <f t="shared" si="1474"/>
        <v>21582282</v>
      </c>
      <c r="DR189" s="57">
        <f t="shared" si="1474"/>
        <v>2151285</v>
      </c>
      <c r="DS189" s="57">
        <f t="shared" si="1474"/>
        <v>13830997</v>
      </c>
      <c r="DT189" s="57">
        <f t="shared" si="1474"/>
        <v>5600000</v>
      </c>
    </row>
    <row r="190" spans="1:124" ht="32.25" customHeight="1" x14ac:dyDescent="0.25">
      <c r="A190" s="87" t="s">
        <v>88</v>
      </c>
      <c r="B190" s="156"/>
      <c r="C190" s="156"/>
      <c r="D190" s="156"/>
      <c r="E190" s="4">
        <v>851</v>
      </c>
      <c r="F190" s="3" t="s">
        <v>58</v>
      </c>
      <c r="G190" s="3" t="s">
        <v>11</v>
      </c>
      <c r="H190" s="176" t="s">
        <v>442</v>
      </c>
      <c r="I190" s="3"/>
      <c r="J190" s="21">
        <f t="shared" ref="J190:Y191" si="1475">J191</f>
        <v>122400</v>
      </c>
      <c r="K190" s="21">
        <f t="shared" si="1475"/>
        <v>122400</v>
      </c>
      <c r="L190" s="21">
        <f t="shared" si="1475"/>
        <v>0</v>
      </c>
      <c r="M190" s="21">
        <f t="shared" si="1475"/>
        <v>0</v>
      </c>
      <c r="N190" s="21">
        <f t="shared" si="1475"/>
        <v>122400</v>
      </c>
      <c r="O190" s="21">
        <f t="shared" si="1475"/>
        <v>122400</v>
      </c>
      <c r="P190" s="21">
        <f t="shared" si="1475"/>
        <v>0</v>
      </c>
      <c r="Q190" s="21">
        <f t="shared" si="1475"/>
        <v>0</v>
      </c>
      <c r="R190" s="21">
        <f t="shared" si="1475"/>
        <v>122400</v>
      </c>
      <c r="S190" s="21">
        <f t="shared" si="1475"/>
        <v>122400</v>
      </c>
      <c r="T190" s="21">
        <f t="shared" si="1475"/>
        <v>0</v>
      </c>
      <c r="U190" s="21">
        <f t="shared" si="1475"/>
        <v>0</v>
      </c>
      <c r="V190" s="21">
        <f t="shared" si="1178"/>
        <v>0</v>
      </c>
      <c r="W190" s="21">
        <f t="shared" si="1179"/>
        <v>0</v>
      </c>
      <c r="X190" s="21">
        <f t="shared" si="1180"/>
        <v>0</v>
      </c>
      <c r="Y190" s="21">
        <f t="shared" si="1475"/>
        <v>0</v>
      </c>
      <c r="Z190" s="278">
        <f t="shared" si="1189"/>
        <v>100</v>
      </c>
      <c r="AA190" s="21">
        <f t="shared" ref="AA190:BV191" si="1476">AA191</f>
        <v>0</v>
      </c>
      <c r="AB190" s="21">
        <f t="shared" si="1476"/>
        <v>122400</v>
      </c>
      <c r="AC190" s="21">
        <f t="shared" si="1476"/>
        <v>122400</v>
      </c>
      <c r="AD190" s="21">
        <f t="shared" si="1476"/>
        <v>0</v>
      </c>
      <c r="AE190" s="21">
        <f t="shared" si="1476"/>
        <v>0</v>
      </c>
      <c r="AF190" s="21">
        <f t="shared" si="1476"/>
        <v>0</v>
      </c>
      <c r="AG190" s="21">
        <f t="shared" si="1476"/>
        <v>0</v>
      </c>
      <c r="AH190" s="21">
        <f t="shared" si="1476"/>
        <v>0</v>
      </c>
      <c r="AI190" s="21">
        <f t="shared" si="1476"/>
        <v>0</v>
      </c>
      <c r="AJ190" s="21">
        <f t="shared" si="1240"/>
        <v>122400</v>
      </c>
      <c r="AK190" s="21">
        <f t="shared" si="1241"/>
        <v>122400</v>
      </c>
      <c r="AL190" s="21">
        <f t="shared" si="1242"/>
        <v>0</v>
      </c>
      <c r="AM190" s="21">
        <f t="shared" si="1243"/>
        <v>0</v>
      </c>
      <c r="AN190" s="215">
        <f t="shared" si="1476"/>
        <v>0</v>
      </c>
      <c r="AO190" s="21">
        <f t="shared" si="1476"/>
        <v>0</v>
      </c>
      <c r="AP190" s="21">
        <f t="shared" si="1476"/>
        <v>0</v>
      </c>
      <c r="AQ190" s="21">
        <f t="shared" si="1476"/>
        <v>0</v>
      </c>
      <c r="AR190" s="21">
        <f t="shared" ref="AR190:AR220" si="1477">AJ190+AN190</f>
        <v>122400</v>
      </c>
      <c r="AS190" s="21">
        <f t="shared" ref="AS190:AS220" si="1478">AK190+AO190</f>
        <v>122400</v>
      </c>
      <c r="AT190" s="21">
        <f t="shared" ref="AT190:AT220" si="1479">AL190+AP190</f>
        <v>0</v>
      </c>
      <c r="AU190" s="21">
        <f t="shared" ref="AU190:AU220" si="1480">AM190+AQ190</f>
        <v>0</v>
      </c>
      <c r="AV190" s="195">
        <f t="shared" si="1089"/>
        <v>0</v>
      </c>
      <c r="AW190" s="21">
        <f t="shared" si="1476"/>
        <v>122400</v>
      </c>
      <c r="AX190" s="21">
        <f t="shared" si="1476"/>
        <v>122400</v>
      </c>
      <c r="AY190" s="21">
        <f t="shared" si="1476"/>
        <v>0</v>
      </c>
      <c r="AZ190" s="21">
        <f t="shared" si="1476"/>
        <v>0</v>
      </c>
      <c r="BA190" s="21">
        <f t="shared" si="1476"/>
        <v>0</v>
      </c>
      <c r="BB190" s="21">
        <f t="shared" si="1476"/>
        <v>0</v>
      </c>
      <c r="BC190" s="21">
        <f t="shared" si="1476"/>
        <v>0</v>
      </c>
      <c r="BD190" s="21">
        <f t="shared" si="1476"/>
        <v>0</v>
      </c>
      <c r="BE190" s="21">
        <f t="shared" si="1244"/>
        <v>122400</v>
      </c>
      <c r="BF190" s="21">
        <f t="shared" si="1234"/>
        <v>122400</v>
      </c>
      <c r="BG190" s="21">
        <f t="shared" si="1235"/>
        <v>0</v>
      </c>
      <c r="BH190" s="21">
        <f t="shared" si="1236"/>
        <v>0</v>
      </c>
      <c r="BI190" s="21">
        <f t="shared" si="1476"/>
        <v>0</v>
      </c>
      <c r="BJ190" s="21">
        <f t="shared" si="1476"/>
        <v>0</v>
      </c>
      <c r="BK190" s="21">
        <f t="shared" si="1476"/>
        <v>0</v>
      </c>
      <c r="BL190" s="21">
        <f t="shared" si="1476"/>
        <v>0</v>
      </c>
      <c r="BM190" s="21">
        <f t="shared" si="1444"/>
        <v>122400</v>
      </c>
      <c r="BN190" s="21">
        <f t="shared" si="1445"/>
        <v>122400</v>
      </c>
      <c r="BO190" s="21">
        <f t="shared" si="1446"/>
        <v>0</v>
      </c>
      <c r="BP190" s="21">
        <f t="shared" si="1447"/>
        <v>0</v>
      </c>
      <c r="BQ190" s="201">
        <f t="shared" si="1088"/>
        <v>0</v>
      </c>
      <c r="BR190" s="21">
        <f t="shared" si="1476"/>
        <v>122400</v>
      </c>
      <c r="BS190" s="21">
        <f t="shared" si="1476"/>
        <v>122400</v>
      </c>
      <c r="BT190" s="21">
        <f t="shared" si="1476"/>
        <v>0</v>
      </c>
      <c r="BU190" s="21">
        <f t="shared" si="1476"/>
        <v>0</v>
      </c>
      <c r="BV190" s="21">
        <f t="shared" si="1476"/>
        <v>0</v>
      </c>
      <c r="BW190" s="21">
        <f t="shared" ref="BV190:BY191" si="1481">BW191</f>
        <v>0</v>
      </c>
      <c r="BX190" s="21">
        <f t="shared" si="1481"/>
        <v>0</v>
      </c>
      <c r="BY190" s="21">
        <f t="shared" si="1481"/>
        <v>0</v>
      </c>
      <c r="BZ190" s="21">
        <f t="shared" si="1245"/>
        <v>122400</v>
      </c>
      <c r="CA190" s="62">
        <f t="shared" si="1237"/>
        <v>122400</v>
      </c>
      <c r="CB190" s="62">
        <f t="shared" si="1238"/>
        <v>0</v>
      </c>
      <c r="CC190" s="62">
        <f t="shared" si="1239"/>
        <v>0</v>
      </c>
      <c r="CD190" s="21">
        <f t="shared" ref="CD190:CG191" si="1482">CD191</f>
        <v>0</v>
      </c>
      <c r="CE190" s="21">
        <f t="shared" si="1482"/>
        <v>0</v>
      </c>
      <c r="CF190" s="21">
        <f t="shared" si="1482"/>
        <v>0</v>
      </c>
      <c r="CG190" s="21">
        <f t="shared" si="1482"/>
        <v>0</v>
      </c>
      <c r="CH190" s="21">
        <f t="shared" si="1448"/>
        <v>122400</v>
      </c>
      <c r="CI190" s="62">
        <f t="shared" si="1449"/>
        <v>122400</v>
      </c>
      <c r="CJ190" s="62">
        <f t="shared" si="1450"/>
        <v>0</v>
      </c>
      <c r="CK190" s="62">
        <f t="shared" si="1451"/>
        <v>0</v>
      </c>
      <c r="CL190" s="193">
        <f t="shared" si="1210"/>
        <v>0</v>
      </c>
      <c r="CM190" s="62"/>
      <c r="CN190" s="62"/>
      <c r="CO190" s="62"/>
      <c r="CP190" s="62"/>
      <c r="CQ190" s="94">
        <f t="shared" si="1228"/>
        <v>0</v>
      </c>
      <c r="CR190" s="94"/>
      <c r="CS190" s="58">
        <f t="shared" ref="CS190:DT191" si="1483">CS191</f>
        <v>129600</v>
      </c>
      <c r="CT190" s="58">
        <f t="shared" si="1483"/>
        <v>129600</v>
      </c>
      <c r="CU190" s="58">
        <f t="shared" si="1483"/>
        <v>0</v>
      </c>
      <c r="CV190" s="58">
        <f t="shared" si="1483"/>
        <v>0</v>
      </c>
      <c r="CW190" s="58">
        <f t="shared" si="1483"/>
        <v>0</v>
      </c>
      <c r="CX190" s="62">
        <f t="shared" si="1483"/>
        <v>0</v>
      </c>
      <c r="CY190" s="62">
        <f t="shared" si="1483"/>
        <v>0</v>
      </c>
      <c r="CZ190" s="58">
        <f t="shared" si="1483"/>
        <v>0</v>
      </c>
      <c r="DA190" s="58">
        <f t="shared" si="1483"/>
        <v>129600</v>
      </c>
      <c r="DB190" s="62">
        <f t="shared" si="1483"/>
        <v>129600</v>
      </c>
      <c r="DC190" s="62">
        <f t="shared" si="1483"/>
        <v>0</v>
      </c>
      <c r="DD190" s="62">
        <f t="shared" si="1483"/>
        <v>0</v>
      </c>
      <c r="DE190" s="58">
        <f t="shared" si="1483"/>
        <v>0</v>
      </c>
      <c r="DF190" s="62">
        <f t="shared" si="1483"/>
        <v>0</v>
      </c>
      <c r="DG190" s="62">
        <f t="shared" si="1483"/>
        <v>0</v>
      </c>
      <c r="DH190" s="58">
        <f t="shared" si="1483"/>
        <v>0</v>
      </c>
      <c r="DI190" s="58">
        <f t="shared" si="1483"/>
        <v>129600</v>
      </c>
      <c r="DJ190" s="62">
        <f t="shared" si="1483"/>
        <v>129600</v>
      </c>
      <c r="DK190" s="62">
        <f t="shared" si="1483"/>
        <v>0</v>
      </c>
      <c r="DL190" s="62">
        <f t="shared" si="1483"/>
        <v>0</v>
      </c>
      <c r="DM190" s="58">
        <f t="shared" si="1483"/>
        <v>0</v>
      </c>
      <c r="DN190" s="62">
        <f t="shared" si="1483"/>
        <v>0</v>
      </c>
      <c r="DO190" s="62">
        <f t="shared" si="1483"/>
        <v>0</v>
      </c>
      <c r="DP190" s="58">
        <f t="shared" si="1483"/>
        <v>0</v>
      </c>
      <c r="DQ190" s="58">
        <f t="shared" si="1483"/>
        <v>129600</v>
      </c>
      <c r="DR190" s="62">
        <f t="shared" si="1483"/>
        <v>129600</v>
      </c>
      <c r="DS190" s="62">
        <f t="shared" si="1483"/>
        <v>0</v>
      </c>
      <c r="DT190" s="62">
        <f t="shared" si="1483"/>
        <v>0</v>
      </c>
    </row>
    <row r="191" spans="1:124" ht="32.25" customHeight="1" x14ac:dyDescent="0.25">
      <c r="A191" s="87" t="s">
        <v>41</v>
      </c>
      <c r="B191" s="156"/>
      <c r="C191" s="156"/>
      <c r="D191" s="156"/>
      <c r="E191" s="4">
        <v>851</v>
      </c>
      <c r="F191" s="3" t="s">
        <v>58</v>
      </c>
      <c r="G191" s="3" t="s">
        <v>11</v>
      </c>
      <c r="H191" s="176" t="s">
        <v>442</v>
      </c>
      <c r="I191" s="3" t="s">
        <v>83</v>
      </c>
      <c r="J191" s="21">
        <f t="shared" si="1475"/>
        <v>122400</v>
      </c>
      <c r="K191" s="21">
        <f t="shared" si="1475"/>
        <v>122400</v>
      </c>
      <c r="L191" s="21">
        <f t="shared" si="1475"/>
        <v>0</v>
      </c>
      <c r="M191" s="21">
        <f t="shared" si="1475"/>
        <v>0</v>
      </c>
      <c r="N191" s="21">
        <f t="shared" si="1475"/>
        <v>122400</v>
      </c>
      <c r="O191" s="21">
        <f t="shared" si="1475"/>
        <v>122400</v>
      </c>
      <c r="P191" s="21">
        <f t="shared" si="1475"/>
        <v>0</v>
      </c>
      <c r="Q191" s="21">
        <f t="shared" si="1475"/>
        <v>0</v>
      </c>
      <c r="R191" s="21">
        <f t="shared" si="1475"/>
        <v>122400</v>
      </c>
      <c r="S191" s="21">
        <f t="shared" si="1475"/>
        <v>122400</v>
      </c>
      <c r="T191" s="21">
        <f t="shared" si="1475"/>
        <v>0</v>
      </c>
      <c r="U191" s="21">
        <f t="shared" si="1475"/>
        <v>0</v>
      </c>
      <c r="V191" s="21">
        <f t="shared" si="1178"/>
        <v>0</v>
      </c>
      <c r="W191" s="21">
        <f t="shared" si="1179"/>
        <v>0</v>
      </c>
      <c r="X191" s="21">
        <f t="shared" si="1180"/>
        <v>0</v>
      </c>
      <c r="Y191" s="21">
        <f t="shared" si="1475"/>
        <v>0</v>
      </c>
      <c r="Z191" s="276">
        <f t="shared" si="1189"/>
        <v>100</v>
      </c>
      <c r="AA191" s="21">
        <f t="shared" si="1476"/>
        <v>0</v>
      </c>
      <c r="AB191" s="21">
        <f t="shared" si="1476"/>
        <v>122400</v>
      </c>
      <c r="AC191" s="21">
        <f t="shared" si="1476"/>
        <v>122400</v>
      </c>
      <c r="AD191" s="21">
        <f t="shared" si="1476"/>
        <v>0</v>
      </c>
      <c r="AE191" s="21">
        <f t="shared" si="1476"/>
        <v>0</v>
      </c>
      <c r="AF191" s="21">
        <f t="shared" si="1476"/>
        <v>0</v>
      </c>
      <c r="AG191" s="21">
        <f t="shared" si="1476"/>
        <v>0</v>
      </c>
      <c r="AH191" s="21">
        <f t="shared" si="1476"/>
        <v>0</v>
      </c>
      <c r="AI191" s="21">
        <f t="shared" si="1476"/>
        <v>0</v>
      </c>
      <c r="AJ191" s="21">
        <f t="shared" si="1240"/>
        <v>122400</v>
      </c>
      <c r="AK191" s="21">
        <f t="shared" si="1241"/>
        <v>122400</v>
      </c>
      <c r="AL191" s="21">
        <f t="shared" si="1242"/>
        <v>0</v>
      </c>
      <c r="AM191" s="21">
        <f t="shared" si="1243"/>
        <v>0</v>
      </c>
      <c r="AN191" s="215">
        <f t="shared" si="1476"/>
        <v>0</v>
      </c>
      <c r="AO191" s="21">
        <f t="shared" si="1476"/>
        <v>0</v>
      </c>
      <c r="AP191" s="21">
        <f t="shared" si="1476"/>
        <v>0</v>
      </c>
      <c r="AQ191" s="21">
        <f t="shared" si="1476"/>
        <v>0</v>
      </c>
      <c r="AR191" s="21">
        <f t="shared" si="1477"/>
        <v>122400</v>
      </c>
      <c r="AS191" s="21">
        <f t="shared" si="1478"/>
        <v>122400</v>
      </c>
      <c r="AT191" s="21">
        <f t="shared" si="1479"/>
        <v>0</v>
      </c>
      <c r="AU191" s="21">
        <f t="shared" si="1480"/>
        <v>0</v>
      </c>
      <c r="AV191" s="195">
        <f t="shared" si="1089"/>
        <v>0</v>
      </c>
      <c r="AW191" s="21">
        <f t="shared" si="1476"/>
        <v>122400</v>
      </c>
      <c r="AX191" s="21">
        <f t="shared" si="1476"/>
        <v>122400</v>
      </c>
      <c r="AY191" s="21">
        <f t="shared" si="1476"/>
        <v>0</v>
      </c>
      <c r="AZ191" s="21">
        <f t="shared" si="1476"/>
        <v>0</v>
      </c>
      <c r="BA191" s="21">
        <f t="shared" si="1476"/>
        <v>0</v>
      </c>
      <c r="BB191" s="21">
        <f t="shared" si="1476"/>
        <v>0</v>
      </c>
      <c r="BC191" s="21">
        <f t="shared" si="1476"/>
        <v>0</v>
      </c>
      <c r="BD191" s="21">
        <f t="shared" si="1476"/>
        <v>0</v>
      </c>
      <c r="BE191" s="21">
        <f t="shared" si="1244"/>
        <v>122400</v>
      </c>
      <c r="BF191" s="21">
        <f t="shared" si="1234"/>
        <v>122400</v>
      </c>
      <c r="BG191" s="21">
        <f t="shared" si="1235"/>
        <v>0</v>
      </c>
      <c r="BH191" s="21">
        <f t="shared" si="1236"/>
        <v>0</v>
      </c>
      <c r="BI191" s="21">
        <f t="shared" si="1476"/>
        <v>0</v>
      </c>
      <c r="BJ191" s="21">
        <f t="shared" si="1476"/>
        <v>0</v>
      </c>
      <c r="BK191" s="21">
        <f t="shared" si="1476"/>
        <v>0</v>
      </c>
      <c r="BL191" s="21">
        <f t="shared" si="1476"/>
        <v>0</v>
      </c>
      <c r="BM191" s="21">
        <f t="shared" si="1444"/>
        <v>122400</v>
      </c>
      <c r="BN191" s="21">
        <f t="shared" si="1445"/>
        <v>122400</v>
      </c>
      <c r="BO191" s="21">
        <f t="shared" si="1446"/>
        <v>0</v>
      </c>
      <c r="BP191" s="21">
        <f t="shared" si="1447"/>
        <v>0</v>
      </c>
      <c r="BQ191" s="201">
        <f t="shared" si="1088"/>
        <v>0</v>
      </c>
      <c r="BR191" s="21">
        <f t="shared" si="1476"/>
        <v>122400</v>
      </c>
      <c r="BS191" s="21">
        <f t="shared" si="1476"/>
        <v>122400</v>
      </c>
      <c r="BT191" s="21">
        <f t="shared" si="1476"/>
        <v>0</v>
      </c>
      <c r="BU191" s="21">
        <f t="shared" si="1476"/>
        <v>0</v>
      </c>
      <c r="BV191" s="21">
        <f t="shared" si="1481"/>
        <v>0</v>
      </c>
      <c r="BW191" s="21">
        <f t="shared" si="1481"/>
        <v>0</v>
      </c>
      <c r="BX191" s="21">
        <f t="shared" si="1481"/>
        <v>0</v>
      </c>
      <c r="BY191" s="21">
        <f t="shared" si="1481"/>
        <v>0</v>
      </c>
      <c r="BZ191" s="21">
        <f t="shared" si="1245"/>
        <v>122400</v>
      </c>
      <c r="CA191" s="62">
        <f t="shared" si="1237"/>
        <v>122400</v>
      </c>
      <c r="CB191" s="62">
        <f t="shared" si="1238"/>
        <v>0</v>
      </c>
      <c r="CC191" s="62">
        <f t="shared" si="1239"/>
        <v>0</v>
      </c>
      <c r="CD191" s="21">
        <f t="shared" si="1482"/>
        <v>0</v>
      </c>
      <c r="CE191" s="21">
        <f t="shared" si="1482"/>
        <v>0</v>
      </c>
      <c r="CF191" s="21">
        <f t="shared" si="1482"/>
        <v>0</v>
      </c>
      <c r="CG191" s="21">
        <f t="shared" si="1482"/>
        <v>0</v>
      </c>
      <c r="CH191" s="21">
        <f t="shared" si="1448"/>
        <v>122400</v>
      </c>
      <c r="CI191" s="62">
        <f t="shared" si="1449"/>
        <v>122400</v>
      </c>
      <c r="CJ191" s="62">
        <f t="shared" si="1450"/>
        <v>0</v>
      </c>
      <c r="CK191" s="62">
        <f t="shared" si="1451"/>
        <v>0</v>
      </c>
      <c r="CL191" s="193">
        <f t="shared" si="1210"/>
        <v>0</v>
      </c>
      <c r="CM191" s="62"/>
      <c r="CN191" s="62"/>
      <c r="CO191" s="62"/>
      <c r="CP191" s="62"/>
      <c r="CQ191" s="94">
        <f t="shared" si="1228"/>
        <v>0</v>
      </c>
      <c r="CR191" s="94"/>
      <c r="CS191" s="58">
        <f t="shared" si="1483"/>
        <v>129600</v>
      </c>
      <c r="CT191" s="58">
        <f t="shared" si="1483"/>
        <v>129600</v>
      </c>
      <c r="CU191" s="58">
        <f t="shared" si="1483"/>
        <v>0</v>
      </c>
      <c r="CV191" s="58">
        <f t="shared" si="1483"/>
        <v>0</v>
      </c>
      <c r="CW191" s="58">
        <f t="shared" si="1483"/>
        <v>0</v>
      </c>
      <c r="CX191" s="62">
        <f t="shared" si="1483"/>
        <v>0</v>
      </c>
      <c r="CY191" s="62">
        <f t="shared" si="1483"/>
        <v>0</v>
      </c>
      <c r="CZ191" s="58">
        <f t="shared" si="1483"/>
        <v>0</v>
      </c>
      <c r="DA191" s="58">
        <f t="shared" si="1483"/>
        <v>129600</v>
      </c>
      <c r="DB191" s="62">
        <f t="shared" si="1483"/>
        <v>129600</v>
      </c>
      <c r="DC191" s="62">
        <f t="shared" si="1483"/>
        <v>0</v>
      </c>
      <c r="DD191" s="62">
        <f t="shared" si="1483"/>
        <v>0</v>
      </c>
      <c r="DE191" s="58">
        <f t="shared" si="1483"/>
        <v>0</v>
      </c>
      <c r="DF191" s="62">
        <f t="shared" si="1483"/>
        <v>0</v>
      </c>
      <c r="DG191" s="62">
        <f t="shared" si="1483"/>
        <v>0</v>
      </c>
      <c r="DH191" s="58">
        <f t="shared" si="1483"/>
        <v>0</v>
      </c>
      <c r="DI191" s="58">
        <f t="shared" si="1483"/>
        <v>129600</v>
      </c>
      <c r="DJ191" s="62">
        <f t="shared" si="1483"/>
        <v>129600</v>
      </c>
      <c r="DK191" s="62">
        <f t="shared" si="1483"/>
        <v>0</v>
      </c>
      <c r="DL191" s="62">
        <f t="shared" si="1483"/>
        <v>0</v>
      </c>
      <c r="DM191" s="58">
        <f t="shared" si="1483"/>
        <v>0</v>
      </c>
      <c r="DN191" s="62">
        <f t="shared" si="1483"/>
        <v>0</v>
      </c>
      <c r="DO191" s="62">
        <f t="shared" si="1483"/>
        <v>0</v>
      </c>
      <c r="DP191" s="58">
        <f t="shared" si="1483"/>
        <v>0</v>
      </c>
      <c r="DQ191" s="58">
        <f t="shared" si="1483"/>
        <v>129600</v>
      </c>
      <c r="DR191" s="62">
        <f t="shared" si="1483"/>
        <v>129600</v>
      </c>
      <c r="DS191" s="62">
        <f t="shared" si="1483"/>
        <v>0</v>
      </c>
      <c r="DT191" s="62">
        <f t="shared" si="1483"/>
        <v>0</v>
      </c>
    </row>
    <row r="192" spans="1:124" ht="32.25" customHeight="1" x14ac:dyDescent="0.25">
      <c r="A192" s="87" t="s">
        <v>84</v>
      </c>
      <c r="B192" s="156"/>
      <c r="C192" s="156"/>
      <c r="D192" s="156"/>
      <c r="E192" s="4">
        <v>851</v>
      </c>
      <c r="F192" s="3" t="s">
        <v>58</v>
      </c>
      <c r="G192" s="3" t="s">
        <v>11</v>
      </c>
      <c r="H192" s="176" t="s">
        <v>442</v>
      </c>
      <c r="I192" s="3" t="s">
        <v>85</v>
      </c>
      <c r="J192" s="21">
        <v>122400</v>
      </c>
      <c r="K192" s="21">
        <f>J192</f>
        <v>122400</v>
      </c>
      <c r="L192" s="21"/>
      <c r="M192" s="21"/>
      <c r="N192" s="21">
        <v>122400</v>
      </c>
      <c r="O192" s="21">
        <f>N192</f>
        <v>122400</v>
      </c>
      <c r="P192" s="21"/>
      <c r="Q192" s="21"/>
      <c r="R192" s="21">
        <v>122400</v>
      </c>
      <c r="S192" s="21">
        <f>R192</f>
        <v>122400</v>
      </c>
      <c r="T192" s="21"/>
      <c r="U192" s="21"/>
      <c r="V192" s="21">
        <f t="shared" si="1178"/>
        <v>0</v>
      </c>
      <c r="W192" s="21">
        <f t="shared" si="1179"/>
        <v>0</v>
      </c>
      <c r="X192" s="21">
        <f t="shared" si="1180"/>
        <v>0</v>
      </c>
      <c r="Y192" s="21"/>
      <c r="Z192" s="276">
        <f t="shared" si="1189"/>
        <v>100</v>
      </c>
      <c r="AA192" s="21"/>
      <c r="AB192" s="21">
        <v>122400</v>
      </c>
      <c r="AC192" s="21">
        <f>AB192</f>
        <v>122400</v>
      </c>
      <c r="AD192" s="21"/>
      <c r="AE192" s="21"/>
      <c r="AF192" s="21"/>
      <c r="AG192" s="21">
        <f>AF192</f>
        <v>0</v>
      </c>
      <c r="AH192" s="21"/>
      <c r="AI192" s="21"/>
      <c r="AJ192" s="21">
        <f t="shared" si="1240"/>
        <v>122400</v>
      </c>
      <c r="AK192" s="21">
        <f t="shared" si="1241"/>
        <v>122400</v>
      </c>
      <c r="AL192" s="21">
        <f t="shared" si="1242"/>
        <v>0</v>
      </c>
      <c r="AM192" s="21">
        <f t="shared" si="1243"/>
        <v>0</v>
      </c>
      <c r="AN192" s="215"/>
      <c r="AO192" s="21">
        <f>AN192</f>
        <v>0</v>
      </c>
      <c r="AP192" s="21"/>
      <c r="AQ192" s="21"/>
      <c r="AR192" s="21">
        <f t="shared" si="1477"/>
        <v>122400</v>
      </c>
      <c r="AS192" s="21">
        <f t="shared" si="1478"/>
        <v>122400</v>
      </c>
      <c r="AT192" s="21">
        <f t="shared" si="1479"/>
        <v>0</v>
      </c>
      <c r="AU192" s="21">
        <f t="shared" si="1480"/>
        <v>0</v>
      </c>
      <c r="AV192" s="195">
        <f t="shared" si="1089"/>
        <v>0</v>
      </c>
      <c r="AW192" s="21">
        <v>122400</v>
      </c>
      <c r="AX192" s="21">
        <f>AW192</f>
        <v>122400</v>
      </c>
      <c r="AY192" s="21"/>
      <c r="AZ192" s="21"/>
      <c r="BA192" s="21"/>
      <c r="BB192" s="21">
        <f>BA192</f>
        <v>0</v>
      </c>
      <c r="BC192" s="21"/>
      <c r="BD192" s="21"/>
      <c r="BE192" s="21">
        <f t="shared" si="1244"/>
        <v>122400</v>
      </c>
      <c r="BF192" s="21">
        <f t="shared" si="1234"/>
        <v>122400</v>
      </c>
      <c r="BG192" s="21">
        <f t="shared" si="1235"/>
        <v>0</v>
      </c>
      <c r="BH192" s="21">
        <f t="shared" si="1236"/>
        <v>0</v>
      </c>
      <c r="BI192" s="21"/>
      <c r="BJ192" s="21">
        <f>BI192</f>
        <v>0</v>
      </c>
      <c r="BK192" s="21"/>
      <c r="BL192" s="21"/>
      <c r="BM192" s="21">
        <f t="shared" si="1444"/>
        <v>122400</v>
      </c>
      <c r="BN192" s="21">
        <f t="shared" si="1445"/>
        <v>122400</v>
      </c>
      <c r="BO192" s="21">
        <f t="shared" si="1446"/>
        <v>0</v>
      </c>
      <c r="BP192" s="21">
        <f t="shared" si="1447"/>
        <v>0</v>
      </c>
      <c r="BQ192" s="201">
        <f t="shared" si="1088"/>
        <v>0</v>
      </c>
      <c r="BR192" s="21">
        <v>122400</v>
      </c>
      <c r="BS192" s="21">
        <f>BR192</f>
        <v>122400</v>
      </c>
      <c r="BT192" s="21"/>
      <c r="BU192" s="21"/>
      <c r="BV192" s="21"/>
      <c r="BW192" s="21">
        <f>BV192</f>
        <v>0</v>
      </c>
      <c r="BX192" s="21"/>
      <c r="BY192" s="21"/>
      <c r="BZ192" s="21">
        <f t="shared" si="1245"/>
        <v>122400</v>
      </c>
      <c r="CA192" s="62">
        <f t="shared" si="1237"/>
        <v>122400</v>
      </c>
      <c r="CB192" s="62">
        <f t="shared" si="1238"/>
        <v>0</v>
      </c>
      <c r="CC192" s="62">
        <f t="shared" si="1239"/>
        <v>0</v>
      </c>
      <c r="CD192" s="21"/>
      <c r="CE192" s="21">
        <f>CD192</f>
        <v>0</v>
      </c>
      <c r="CF192" s="21"/>
      <c r="CG192" s="21"/>
      <c r="CH192" s="21">
        <f t="shared" si="1448"/>
        <v>122400</v>
      </c>
      <c r="CI192" s="62">
        <f t="shared" si="1449"/>
        <v>122400</v>
      </c>
      <c r="CJ192" s="62">
        <f t="shared" si="1450"/>
        <v>0</v>
      </c>
      <c r="CK192" s="62">
        <f t="shared" si="1451"/>
        <v>0</v>
      </c>
      <c r="CL192" s="193">
        <f t="shared" si="1210"/>
        <v>0</v>
      </c>
      <c r="CM192" s="62"/>
      <c r="CN192" s="62"/>
      <c r="CO192" s="62"/>
      <c r="CP192" s="62"/>
      <c r="CQ192" s="94">
        <f t="shared" si="1228"/>
        <v>0</v>
      </c>
      <c r="CR192" s="94"/>
      <c r="CS192" s="58">
        <v>129600</v>
      </c>
      <c r="CT192" s="58">
        <f>CS192</f>
        <v>129600</v>
      </c>
      <c r="CU192" s="58"/>
      <c r="CV192" s="58"/>
      <c r="CW192" s="58"/>
      <c r="CX192" s="62">
        <f>CW192</f>
        <v>0</v>
      </c>
      <c r="CY192" s="62"/>
      <c r="CZ192" s="58"/>
      <c r="DA192" s="58">
        <f t="shared" ref="DA192:DA251" si="1484">CS192+CW192</f>
        <v>129600</v>
      </c>
      <c r="DB192" s="62">
        <f t="shared" ref="DB192" si="1485">CT192+CX192</f>
        <v>129600</v>
      </c>
      <c r="DC192" s="62">
        <f t="shared" ref="DC192" si="1486">CU192+CY192</f>
        <v>0</v>
      </c>
      <c r="DD192" s="62">
        <f t="shared" ref="DD192" si="1487">CV192+CZ192</f>
        <v>0</v>
      </c>
      <c r="DE192" s="58"/>
      <c r="DF192" s="62">
        <f>DE192</f>
        <v>0</v>
      </c>
      <c r="DG192" s="62"/>
      <c r="DH192" s="58"/>
      <c r="DI192" s="58">
        <f t="shared" ref="DI192" si="1488">DA192+DE192</f>
        <v>129600</v>
      </c>
      <c r="DJ192" s="62">
        <f t="shared" ref="DJ192" si="1489">DB192+DF192</f>
        <v>129600</v>
      </c>
      <c r="DK192" s="62">
        <f t="shared" ref="DK192" si="1490">DC192+DG192</f>
        <v>0</v>
      </c>
      <c r="DL192" s="62">
        <f t="shared" ref="DL192" si="1491">DD192+DH192</f>
        <v>0</v>
      </c>
      <c r="DM192" s="58"/>
      <c r="DN192" s="62">
        <f>DM192</f>
        <v>0</v>
      </c>
      <c r="DO192" s="62"/>
      <c r="DP192" s="58"/>
      <c r="DQ192" s="58">
        <f t="shared" ref="DQ192" si="1492">DI192+DM192</f>
        <v>129600</v>
      </c>
      <c r="DR192" s="62">
        <f t="shared" ref="DR192" si="1493">DJ192+DN192</f>
        <v>129600</v>
      </c>
      <c r="DS192" s="62">
        <f t="shared" ref="DS192" si="1494">DK192+DO192</f>
        <v>0</v>
      </c>
      <c r="DT192" s="62">
        <f t="shared" ref="DT192" si="1495">DL192+DP192</f>
        <v>0</v>
      </c>
    </row>
    <row r="193" spans="1:124" ht="32.25" customHeight="1" x14ac:dyDescent="0.25">
      <c r="A193" s="87" t="s">
        <v>82</v>
      </c>
      <c r="B193" s="156"/>
      <c r="C193" s="156"/>
      <c r="D193" s="156"/>
      <c r="E193" s="4">
        <v>851</v>
      </c>
      <c r="F193" s="3" t="s">
        <v>58</v>
      </c>
      <c r="G193" s="3" t="s">
        <v>11</v>
      </c>
      <c r="H193" s="176" t="s">
        <v>443</v>
      </c>
      <c r="I193" s="3"/>
      <c r="J193" s="21">
        <f t="shared" ref="J193:Y194" si="1496">J194</f>
        <v>7943400</v>
      </c>
      <c r="K193" s="21">
        <f t="shared" si="1496"/>
        <v>0</v>
      </c>
      <c r="L193" s="21">
        <f t="shared" si="1496"/>
        <v>7943400</v>
      </c>
      <c r="M193" s="21">
        <f t="shared" si="1496"/>
        <v>0</v>
      </c>
      <c r="N193" s="21">
        <f t="shared" si="1496"/>
        <v>7000100</v>
      </c>
      <c r="O193" s="21">
        <f t="shared" si="1496"/>
        <v>0</v>
      </c>
      <c r="P193" s="21">
        <f t="shared" si="1496"/>
        <v>7000100</v>
      </c>
      <c r="Q193" s="21">
        <f t="shared" si="1496"/>
        <v>0</v>
      </c>
      <c r="R193" s="21">
        <f t="shared" si="1496"/>
        <v>7055900</v>
      </c>
      <c r="S193" s="21">
        <f t="shared" si="1496"/>
        <v>0</v>
      </c>
      <c r="T193" s="21">
        <f t="shared" si="1496"/>
        <v>7055900</v>
      </c>
      <c r="U193" s="21">
        <f t="shared" si="1496"/>
        <v>0</v>
      </c>
      <c r="V193" s="21">
        <f t="shared" si="1178"/>
        <v>798700</v>
      </c>
      <c r="W193" s="21">
        <f t="shared" si="1179"/>
        <v>0</v>
      </c>
      <c r="X193" s="21">
        <f t="shared" si="1180"/>
        <v>798700</v>
      </c>
      <c r="Y193" s="21">
        <f t="shared" si="1496"/>
        <v>0</v>
      </c>
      <c r="Z193" s="278">
        <f t="shared" si="1189"/>
        <v>111.17891583971335</v>
      </c>
      <c r="AA193" s="21">
        <f t="shared" ref="AA193:BV194" si="1497">AA194</f>
        <v>0</v>
      </c>
      <c r="AB193" s="21">
        <f t="shared" si="1497"/>
        <v>7144700</v>
      </c>
      <c r="AC193" s="21">
        <f t="shared" si="1497"/>
        <v>0</v>
      </c>
      <c r="AD193" s="21">
        <f t="shared" si="1497"/>
        <v>7144700</v>
      </c>
      <c r="AE193" s="21">
        <f t="shared" si="1497"/>
        <v>0</v>
      </c>
      <c r="AF193" s="21">
        <f t="shared" si="1497"/>
        <v>250000</v>
      </c>
      <c r="AG193" s="21">
        <f t="shared" si="1497"/>
        <v>0</v>
      </c>
      <c r="AH193" s="21">
        <f t="shared" si="1497"/>
        <v>250000</v>
      </c>
      <c r="AI193" s="21">
        <f t="shared" si="1497"/>
        <v>0</v>
      </c>
      <c r="AJ193" s="21">
        <f t="shared" si="1240"/>
        <v>7394700</v>
      </c>
      <c r="AK193" s="21">
        <f t="shared" si="1241"/>
        <v>0</v>
      </c>
      <c r="AL193" s="21">
        <f t="shared" si="1242"/>
        <v>7394700</v>
      </c>
      <c r="AM193" s="21">
        <f t="shared" si="1243"/>
        <v>0</v>
      </c>
      <c r="AN193" s="215">
        <f t="shared" si="1497"/>
        <v>-4405</v>
      </c>
      <c r="AO193" s="21">
        <f t="shared" si="1497"/>
        <v>0</v>
      </c>
      <c r="AP193" s="21">
        <f t="shared" si="1497"/>
        <v>-4405</v>
      </c>
      <c r="AQ193" s="21">
        <f t="shared" si="1497"/>
        <v>0</v>
      </c>
      <c r="AR193" s="21">
        <f t="shared" si="1477"/>
        <v>7390295</v>
      </c>
      <c r="AS193" s="21">
        <f t="shared" si="1478"/>
        <v>0</v>
      </c>
      <c r="AT193" s="21">
        <f t="shared" si="1479"/>
        <v>7390295</v>
      </c>
      <c r="AU193" s="21">
        <f t="shared" si="1480"/>
        <v>0</v>
      </c>
      <c r="AV193" s="195">
        <f t="shared" si="1089"/>
        <v>0</v>
      </c>
      <c r="AW193" s="21">
        <f t="shared" si="1497"/>
        <v>6813900</v>
      </c>
      <c r="AX193" s="21">
        <f t="shared" si="1497"/>
        <v>0</v>
      </c>
      <c r="AY193" s="21">
        <f t="shared" si="1497"/>
        <v>6813900</v>
      </c>
      <c r="AZ193" s="21">
        <f t="shared" si="1497"/>
        <v>0</v>
      </c>
      <c r="BA193" s="21">
        <f t="shared" si="1497"/>
        <v>0</v>
      </c>
      <c r="BB193" s="21">
        <f t="shared" si="1497"/>
        <v>0</v>
      </c>
      <c r="BC193" s="21">
        <f t="shared" si="1497"/>
        <v>0</v>
      </c>
      <c r="BD193" s="21">
        <f t="shared" si="1497"/>
        <v>0</v>
      </c>
      <c r="BE193" s="21">
        <f t="shared" si="1244"/>
        <v>6813900</v>
      </c>
      <c r="BF193" s="21">
        <f t="shared" si="1234"/>
        <v>0</v>
      </c>
      <c r="BG193" s="21">
        <f t="shared" si="1235"/>
        <v>6813900</v>
      </c>
      <c r="BH193" s="21">
        <f t="shared" si="1236"/>
        <v>0</v>
      </c>
      <c r="BI193" s="21">
        <f t="shared" si="1497"/>
        <v>0</v>
      </c>
      <c r="BJ193" s="21">
        <f t="shared" si="1497"/>
        <v>0</v>
      </c>
      <c r="BK193" s="21">
        <f t="shared" si="1497"/>
        <v>0</v>
      </c>
      <c r="BL193" s="21">
        <f t="shared" si="1497"/>
        <v>0</v>
      </c>
      <c r="BM193" s="21">
        <f t="shared" si="1444"/>
        <v>6813900</v>
      </c>
      <c r="BN193" s="21">
        <f t="shared" si="1445"/>
        <v>0</v>
      </c>
      <c r="BO193" s="21">
        <f t="shared" si="1446"/>
        <v>6813900</v>
      </c>
      <c r="BP193" s="21">
        <f t="shared" si="1447"/>
        <v>0</v>
      </c>
      <c r="BQ193" s="201">
        <f t="shared" si="1088"/>
        <v>0</v>
      </c>
      <c r="BR193" s="21">
        <f t="shared" si="1497"/>
        <v>6270500</v>
      </c>
      <c r="BS193" s="21">
        <f t="shared" si="1497"/>
        <v>0</v>
      </c>
      <c r="BT193" s="21">
        <f t="shared" si="1497"/>
        <v>6270500</v>
      </c>
      <c r="BU193" s="21">
        <f t="shared" si="1497"/>
        <v>0</v>
      </c>
      <c r="BV193" s="21">
        <f t="shared" si="1497"/>
        <v>0</v>
      </c>
      <c r="BW193" s="21">
        <f t="shared" ref="BV193:BY194" si="1498">BW194</f>
        <v>0</v>
      </c>
      <c r="BX193" s="21">
        <f t="shared" si="1498"/>
        <v>0</v>
      </c>
      <c r="BY193" s="21">
        <f t="shared" si="1498"/>
        <v>0</v>
      </c>
      <c r="BZ193" s="21">
        <f t="shared" si="1245"/>
        <v>6270500</v>
      </c>
      <c r="CA193" s="62">
        <f t="shared" si="1237"/>
        <v>0</v>
      </c>
      <c r="CB193" s="62">
        <f t="shared" si="1238"/>
        <v>6270500</v>
      </c>
      <c r="CC193" s="62">
        <f t="shared" si="1239"/>
        <v>0</v>
      </c>
      <c r="CD193" s="21">
        <f t="shared" ref="CD193:CG194" si="1499">CD194</f>
        <v>0</v>
      </c>
      <c r="CE193" s="21">
        <f t="shared" si="1499"/>
        <v>0</v>
      </c>
      <c r="CF193" s="21">
        <f t="shared" si="1499"/>
        <v>0</v>
      </c>
      <c r="CG193" s="21">
        <f t="shared" si="1499"/>
        <v>0</v>
      </c>
      <c r="CH193" s="21">
        <f t="shared" si="1448"/>
        <v>6270500</v>
      </c>
      <c r="CI193" s="62">
        <f t="shared" si="1449"/>
        <v>0</v>
      </c>
      <c r="CJ193" s="62">
        <f t="shared" si="1450"/>
        <v>6270500</v>
      </c>
      <c r="CK193" s="62">
        <f t="shared" si="1451"/>
        <v>0</v>
      </c>
      <c r="CL193" s="193">
        <f t="shared" si="1210"/>
        <v>0</v>
      </c>
      <c r="CM193" s="62"/>
      <c r="CN193" s="62"/>
      <c r="CO193" s="62"/>
      <c r="CP193" s="62"/>
      <c r="CQ193" s="94">
        <f t="shared" si="1228"/>
        <v>0</v>
      </c>
      <c r="CR193" s="94"/>
      <c r="CS193" s="58">
        <f t="shared" ref="CS193:DT193" si="1500">CS194</f>
        <v>6937900</v>
      </c>
      <c r="CT193" s="58">
        <f t="shared" si="1500"/>
        <v>0</v>
      </c>
      <c r="CU193" s="58">
        <f t="shared" si="1500"/>
        <v>6937900</v>
      </c>
      <c r="CV193" s="58">
        <f t="shared" si="1500"/>
        <v>0</v>
      </c>
      <c r="CW193" s="58">
        <f t="shared" si="1500"/>
        <v>100000</v>
      </c>
      <c r="CX193" s="62">
        <f t="shared" si="1500"/>
        <v>0</v>
      </c>
      <c r="CY193" s="62">
        <f t="shared" si="1500"/>
        <v>100000</v>
      </c>
      <c r="CZ193" s="58">
        <f t="shared" si="1500"/>
        <v>0</v>
      </c>
      <c r="DA193" s="58">
        <f t="shared" si="1500"/>
        <v>7037900</v>
      </c>
      <c r="DB193" s="62">
        <f t="shared" si="1500"/>
        <v>0</v>
      </c>
      <c r="DC193" s="62">
        <f t="shared" si="1500"/>
        <v>7037900</v>
      </c>
      <c r="DD193" s="62">
        <f t="shared" si="1500"/>
        <v>0</v>
      </c>
      <c r="DE193" s="58">
        <f t="shared" si="1500"/>
        <v>0</v>
      </c>
      <c r="DF193" s="62">
        <f t="shared" si="1500"/>
        <v>0</v>
      </c>
      <c r="DG193" s="62">
        <f t="shared" si="1500"/>
        <v>0</v>
      </c>
      <c r="DH193" s="58">
        <f t="shared" si="1500"/>
        <v>0</v>
      </c>
      <c r="DI193" s="58">
        <f t="shared" si="1500"/>
        <v>7037900</v>
      </c>
      <c r="DJ193" s="62">
        <f t="shared" si="1500"/>
        <v>0</v>
      </c>
      <c r="DK193" s="62">
        <f t="shared" si="1500"/>
        <v>7037900</v>
      </c>
      <c r="DL193" s="62">
        <f t="shared" si="1500"/>
        <v>0</v>
      </c>
      <c r="DM193" s="58">
        <f t="shared" si="1500"/>
        <v>0</v>
      </c>
      <c r="DN193" s="62">
        <f t="shared" si="1500"/>
        <v>0</v>
      </c>
      <c r="DO193" s="62">
        <f t="shared" si="1500"/>
        <v>0</v>
      </c>
      <c r="DP193" s="58">
        <f t="shared" si="1500"/>
        <v>0</v>
      </c>
      <c r="DQ193" s="58">
        <f t="shared" si="1500"/>
        <v>7037900</v>
      </c>
      <c r="DR193" s="62">
        <f t="shared" si="1500"/>
        <v>0</v>
      </c>
      <c r="DS193" s="62">
        <f t="shared" si="1500"/>
        <v>7037900</v>
      </c>
      <c r="DT193" s="62">
        <f t="shared" si="1500"/>
        <v>0</v>
      </c>
    </row>
    <row r="194" spans="1:124" ht="32.25" customHeight="1" x14ac:dyDescent="0.25">
      <c r="A194" s="87" t="s">
        <v>41</v>
      </c>
      <c r="B194" s="44"/>
      <c r="C194" s="44"/>
      <c r="D194" s="44"/>
      <c r="E194" s="4">
        <v>851</v>
      </c>
      <c r="F194" s="3" t="s">
        <v>58</v>
      </c>
      <c r="G194" s="3" t="s">
        <v>11</v>
      </c>
      <c r="H194" s="176" t="s">
        <v>443</v>
      </c>
      <c r="I194" s="3" t="s">
        <v>83</v>
      </c>
      <c r="J194" s="21">
        <f t="shared" si="1496"/>
        <v>7943400</v>
      </c>
      <c r="K194" s="21">
        <f t="shared" si="1496"/>
        <v>0</v>
      </c>
      <c r="L194" s="21">
        <f t="shared" si="1496"/>
        <v>7943400</v>
      </c>
      <c r="M194" s="21">
        <f t="shared" si="1496"/>
        <v>0</v>
      </c>
      <c r="N194" s="21">
        <f t="shared" si="1496"/>
        <v>7000100</v>
      </c>
      <c r="O194" s="21">
        <f t="shared" si="1496"/>
        <v>0</v>
      </c>
      <c r="P194" s="21">
        <f t="shared" si="1496"/>
        <v>7000100</v>
      </c>
      <c r="Q194" s="21">
        <f t="shared" si="1496"/>
        <v>0</v>
      </c>
      <c r="R194" s="21">
        <f t="shared" si="1496"/>
        <v>7055900</v>
      </c>
      <c r="S194" s="21">
        <f t="shared" si="1496"/>
        <v>0</v>
      </c>
      <c r="T194" s="21">
        <f t="shared" si="1496"/>
        <v>7055900</v>
      </c>
      <c r="U194" s="21">
        <f t="shared" si="1496"/>
        <v>0</v>
      </c>
      <c r="V194" s="21">
        <f t="shared" si="1178"/>
        <v>798700</v>
      </c>
      <c r="W194" s="21">
        <f t="shared" si="1179"/>
        <v>0</v>
      </c>
      <c r="X194" s="21">
        <f t="shared" si="1180"/>
        <v>798700</v>
      </c>
      <c r="Y194" s="21">
        <f t="shared" si="1496"/>
        <v>0</v>
      </c>
      <c r="Z194" s="276">
        <f t="shared" si="1189"/>
        <v>111.17891583971335</v>
      </c>
      <c r="AA194" s="21">
        <f t="shared" si="1497"/>
        <v>0</v>
      </c>
      <c r="AB194" s="21">
        <f t="shared" si="1497"/>
        <v>7144700</v>
      </c>
      <c r="AC194" s="21">
        <f t="shared" si="1497"/>
        <v>0</v>
      </c>
      <c r="AD194" s="21">
        <f t="shared" si="1497"/>
        <v>7144700</v>
      </c>
      <c r="AE194" s="21">
        <f t="shared" si="1497"/>
        <v>0</v>
      </c>
      <c r="AF194" s="21">
        <f t="shared" si="1497"/>
        <v>250000</v>
      </c>
      <c r="AG194" s="21">
        <f t="shared" si="1497"/>
        <v>0</v>
      </c>
      <c r="AH194" s="21">
        <f t="shared" si="1497"/>
        <v>250000</v>
      </c>
      <c r="AI194" s="21">
        <f t="shared" si="1497"/>
        <v>0</v>
      </c>
      <c r="AJ194" s="21">
        <f t="shared" si="1240"/>
        <v>7394700</v>
      </c>
      <c r="AK194" s="21">
        <f t="shared" si="1241"/>
        <v>0</v>
      </c>
      <c r="AL194" s="21">
        <f t="shared" si="1242"/>
        <v>7394700</v>
      </c>
      <c r="AM194" s="21">
        <f t="shared" si="1243"/>
        <v>0</v>
      </c>
      <c r="AN194" s="215">
        <f t="shared" si="1497"/>
        <v>-4405</v>
      </c>
      <c r="AO194" s="21">
        <f t="shared" si="1497"/>
        <v>0</v>
      </c>
      <c r="AP194" s="21">
        <f t="shared" si="1497"/>
        <v>-4405</v>
      </c>
      <c r="AQ194" s="21">
        <f t="shared" si="1497"/>
        <v>0</v>
      </c>
      <c r="AR194" s="21">
        <f t="shared" si="1477"/>
        <v>7390295</v>
      </c>
      <c r="AS194" s="21">
        <f t="shared" si="1478"/>
        <v>0</v>
      </c>
      <c r="AT194" s="21">
        <f t="shared" si="1479"/>
        <v>7390295</v>
      </c>
      <c r="AU194" s="21">
        <f t="shared" si="1480"/>
        <v>0</v>
      </c>
      <c r="AV194" s="195">
        <f t="shared" si="1089"/>
        <v>0</v>
      </c>
      <c r="AW194" s="21">
        <f t="shared" si="1497"/>
        <v>6813900</v>
      </c>
      <c r="AX194" s="21">
        <f t="shared" si="1497"/>
        <v>0</v>
      </c>
      <c r="AY194" s="21">
        <f t="shared" si="1497"/>
        <v>6813900</v>
      </c>
      <c r="AZ194" s="21">
        <f t="shared" si="1497"/>
        <v>0</v>
      </c>
      <c r="BA194" s="21">
        <f t="shared" si="1497"/>
        <v>0</v>
      </c>
      <c r="BB194" s="21">
        <f t="shared" si="1497"/>
        <v>0</v>
      </c>
      <c r="BC194" s="21">
        <f t="shared" si="1497"/>
        <v>0</v>
      </c>
      <c r="BD194" s="21">
        <f t="shared" si="1497"/>
        <v>0</v>
      </c>
      <c r="BE194" s="21">
        <f t="shared" si="1244"/>
        <v>6813900</v>
      </c>
      <c r="BF194" s="21">
        <f t="shared" si="1234"/>
        <v>0</v>
      </c>
      <c r="BG194" s="21">
        <f t="shared" si="1235"/>
        <v>6813900</v>
      </c>
      <c r="BH194" s="21">
        <f t="shared" si="1236"/>
        <v>0</v>
      </c>
      <c r="BI194" s="21">
        <f t="shared" si="1497"/>
        <v>0</v>
      </c>
      <c r="BJ194" s="21">
        <f t="shared" si="1497"/>
        <v>0</v>
      </c>
      <c r="BK194" s="21">
        <f t="shared" si="1497"/>
        <v>0</v>
      </c>
      <c r="BL194" s="21">
        <f t="shared" si="1497"/>
        <v>0</v>
      </c>
      <c r="BM194" s="21">
        <f t="shared" si="1444"/>
        <v>6813900</v>
      </c>
      <c r="BN194" s="21">
        <f t="shared" si="1445"/>
        <v>0</v>
      </c>
      <c r="BO194" s="21">
        <f t="shared" si="1446"/>
        <v>6813900</v>
      </c>
      <c r="BP194" s="21">
        <f t="shared" si="1447"/>
        <v>0</v>
      </c>
      <c r="BQ194" s="201">
        <f t="shared" si="1088"/>
        <v>0</v>
      </c>
      <c r="BR194" s="21">
        <f t="shared" si="1497"/>
        <v>6270500</v>
      </c>
      <c r="BS194" s="21">
        <f t="shared" si="1497"/>
        <v>0</v>
      </c>
      <c r="BT194" s="21">
        <f t="shared" si="1497"/>
        <v>6270500</v>
      </c>
      <c r="BU194" s="21">
        <f t="shared" si="1497"/>
        <v>0</v>
      </c>
      <c r="BV194" s="21">
        <f t="shared" si="1498"/>
        <v>0</v>
      </c>
      <c r="BW194" s="21">
        <f t="shared" si="1498"/>
        <v>0</v>
      </c>
      <c r="BX194" s="21">
        <f t="shared" si="1498"/>
        <v>0</v>
      </c>
      <c r="BY194" s="21">
        <f t="shared" si="1498"/>
        <v>0</v>
      </c>
      <c r="BZ194" s="21">
        <f t="shared" si="1245"/>
        <v>6270500</v>
      </c>
      <c r="CA194" s="62">
        <f t="shared" si="1237"/>
        <v>0</v>
      </c>
      <c r="CB194" s="62">
        <f t="shared" si="1238"/>
        <v>6270500</v>
      </c>
      <c r="CC194" s="62">
        <f t="shared" si="1239"/>
        <v>0</v>
      </c>
      <c r="CD194" s="21">
        <f t="shared" si="1499"/>
        <v>0</v>
      </c>
      <c r="CE194" s="21">
        <f t="shared" si="1499"/>
        <v>0</v>
      </c>
      <c r="CF194" s="21">
        <f t="shared" si="1499"/>
        <v>0</v>
      </c>
      <c r="CG194" s="21">
        <f t="shared" si="1499"/>
        <v>0</v>
      </c>
      <c r="CH194" s="21">
        <f t="shared" si="1448"/>
        <v>6270500</v>
      </c>
      <c r="CI194" s="62">
        <f t="shared" si="1449"/>
        <v>0</v>
      </c>
      <c r="CJ194" s="62">
        <f t="shared" si="1450"/>
        <v>6270500</v>
      </c>
      <c r="CK194" s="62">
        <f t="shared" si="1451"/>
        <v>0</v>
      </c>
      <c r="CL194" s="193">
        <f t="shared" si="1210"/>
        <v>0</v>
      </c>
      <c r="CM194" s="62"/>
      <c r="CN194" s="62"/>
      <c r="CO194" s="62"/>
      <c r="CP194" s="62"/>
      <c r="CQ194" s="94">
        <f t="shared" si="1228"/>
        <v>0</v>
      </c>
      <c r="CR194" s="94"/>
      <c r="CS194" s="58">
        <f t="shared" ref="CS194:DT194" si="1501">CS195</f>
        <v>6937900</v>
      </c>
      <c r="CT194" s="58">
        <f t="shared" si="1501"/>
        <v>0</v>
      </c>
      <c r="CU194" s="58">
        <f t="shared" si="1501"/>
        <v>6937900</v>
      </c>
      <c r="CV194" s="58">
        <f t="shared" si="1501"/>
        <v>0</v>
      </c>
      <c r="CW194" s="58">
        <f t="shared" si="1501"/>
        <v>100000</v>
      </c>
      <c r="CX194" s="62">
        <f t="shared" si="1501"/>
        <v>0</v>
      </c>
      <c r="CY194" s="62">
        <f t="shared" si="1501"/>
        <v>100000</v>
      </c>
      <c r="CZ194" s="58">
        <f t="shared" si="1501"/>
        <v>0</v>
      </c>
      <c r="DA194" s="58">
        <f t="shared" si="1501"/>
        <v>7037900</v>
      </c>
      <c r="DB194" s="62">
        <f t="shared" si="1501"/>
        <v>0</v>
      </c>
      <c r="DC194" s="62">
        <f t="shared" si="1501"/>
        <v>7037900</v>
      </c>
      <c r="DD194" s="62">
        <f t="shared" si="1501"/>
        <v>0</v>
      </c>
      <c r="DE194" s="58">
        <f t="shared" si="1501"/>
        <v>0</v>
      </c>
      <c r="DF194" s="62">
        <f t="shared" si="1501"/>
        <v>0</v>
      </c>
      <c r="DG194" s="62">
        <f t="shared" si="1501"/>
        <v>0</v>
      </c>
      <c r="DH194" s="58">
        <f t="shared" si="1501"/>
        <v>0</v>
      </c>
      <c r="DI194" s="58">
        <f t="shared" si="1501"/>
        <v>7037900</v>
      </c>
      <c r="DJ194" s="62">
        <f t="shared" si="1501"/>
        <v>0</v>
      </c>
      <c r="DK194" s="62">
        <f t="shared" si="1501"/>
        <v>7037900</v>
      </c>
      <c r="DL194" s="62">
        <f t="shared" si="1501"/>
        <v>0</v>
      </c>
      <c r="DM194" s="58">
        <f t="shared" si="1501"/>
        <v>0</v>
      </c>
      <c r="DN194" s="62">
        <f t="shared" si="1501"/>
        <v>0</v>
      </c>
      <c r="DO194" s="62">
        <f t="shared" si="1501"/>
        <v>0</v>
      </c>
      <c r="DP194" s="58">
        <f t="shared" si="1501"/>
        <v>0</v>
      </c>
      <c r="DQ194" s="58">
        <f t="shared" si="1501"/>
        <v>7037900</v>
      </c>
      <c r="DR194" s="62">
        <f t="shared" si="1501"/>
        <v>0</v>
      </c>
      <c r="DS194" s="62">
        <f t="shared" si="1501"/>
        <v>7037900</v>
      </c>
      <c r="DT194" s="62">
        <f t="shared" si="1501"/>
        <v>0</v>
      </c>
    </row>
    <row r="195" spans="1:124" ht="32.25" customHeight="1" x14ac:dyDescent="0.25">
      <c r="A195" s="87" t="s">
        <v>84</v>
      </c>
      <c r="B195" s="44"/>
      <c r="C195" s="44"/>
      <c r="D195" s="44"/>
      <c r="E195" s="4">
        <v>851</v>
      </c>
      <c r="F195" s="3" t="s">
        <v>58</v>
      </c>
      <c r="G195" s="3" t="s">
        <v>11</v>
      </c>
      <c r="H195" s="176" t="s">
        <v>443</v>
      </c>
      <c r="I195" s="3" t="s">
        <v>85</v>
      </c>
      <c r="J195" s="21">
        <v>7943400</v>
      </c>
      <c r="K195" s="21"/>
      <c r="L195" s="21">
        <f>J195</f>
        <v>7943400</v>
      </c>
      <c r="M195" s="21"/>
      <c r="N195" s="21">
        <v>7000100</v>
      </c>
      <c r="O195" s="21"/>
      <c r="P195" s="21">
        <f>N195</f>
        <v>7000100</v>
      </c>
      <c r="Q195" s="21"/>
      <c r="R195" s="21">
        <v>7055900</v>
      </c>
      <c r="S195" s="21"/>
      <c r="T195" s="21">
        <f>R195</f>
        <v>7055900</v>
      </c>
      <c r="U195" s="21"/>
      <c r="V195" s="21">
        <f t="shared" si="1178"/>
        <v>798700</v>
      </c>
      <c r="W195" s="21">
        <f t="shared" si="1179"/>
        <v>0</v>
      </c>
      <c r="X195" s="21">
        <f t="shared" si="1180"/>
        <v>798700</v>
      </c>
      <c r="Y195" s="21"/>
      <c r="Z195" s="276">
        <f t="shared" si="1189"/>
        <v>111.17891583971335</v>
      </c>
      <c r="AA195" s="21"/>
      <c r="AB195" s="21">
        <v>7144700</v>
      </c>
      <c r="AC195" s="21"/>
      <c r="AD195" s="21">
        <f>AB195</f>
        <v>7144700</v>
      </c>
      <c r="AE195" s="21"/>
      <c r="AF195" s="21">
        <f>150000+100000</f>
        <v>250000</v>
      </c>
      <c r="AG195" s="21"/>
      <c r="AH195" s="21">
        <f>AF195</f>
        <v>250000</v>
      </c>
      <c r="AI195" s="21"/>
      <c r="AJ195" s="21">
        <f t="shared" si="1240"/>
        <v>7394700</v>
      </c>
      <c r="AK195" s="21">
        <f t="shared" si="1241"/>
        <v>0</v>
      </c>
      <c r="AL195" s="21">
        <f t="shared" si="1242"/>
        <v>7394700</v>
      </c>
      <c r="AM195" s="21">
        <f t="shared" si="1243"/>
        <v>0</v>
      </c>
      <c r="AN195" s="216">
        <v>-4405</v>
      </c>
      <c r="AO195" s="21"/>
      <c r="AP195" s="151">
        <f>AN195</f>
        <v>-4405</v>
      </c>
      <c r="AQ195" s="21"/>
      <c r="AR195" s="21">
        <f t="shared" si="1477"/>
        <v>7390295</v>
      </c>
      <c r="AS195" s="21">
        <f t="shared" si="1478"/>
        <v>0</v>
      </c>
      <c r="AT195" s="21">
        <f t="shared" si="1479"/>
        <v>7390295</v>
      </c>
      <c r="AU195" s="21">
        <f t="shared" si="1480"/>
        <v>0</v>
      </c>
      <c r="AV195" s="195">
        <f t="shared" si="1089"/>
        <v>0</v>
      </c>
      <c r="AW195" s="21">
        <v>6813900</v>
      </c>
      <c r="AX195" s="21"/>
      <c r="AY195" s="21">
        <f>AW195</f>
        <v>6813900</v>
      </c>
      <c r="AZ195" s="21"/>
      <c r="BA195" s="21"/>
      <c r="BB195" s="21"/>
      <c r="BC195" s="21">
        <f>BA195</f>
        <v>0</v>
      </c>
      <c r="BD195" s="21"/>
      <c r="BE195" s="21">
        <f t="shared" si="1244"/>
        <v>6813900</v>
      </c>
      <c r="BF195" s="21">
        <f t="shared" si="1234"/>
        <v>0</v>
      </c>
      <c r="BG195" s="21">
        <f t="shared" si="1235"/>
        <v>6813900</v>
      </c>
      <c r="BH195" s="21">
        <f t="shared" si="1236"/>
        <v>0</v>
      </c>
      <c r="BI195" s="21"/>
      <c r="BJ195" s="21"/>
      <c r="BK195" s="21">
        <f>BI195</f>
        <v>0</v>
      </c>
      <c r="BL195" s="21"/>
      <c r="BM195" s="21">
        <f t="shared" si="1444"/>
        <v>6813900</v>
      </c>
      <c r="BN195" s="21">
        <f t="shared" si="1445"/>
        <v>0</v>
      </c>
      <c r="BO195" s="21">
        <f t="shared" si="1446"/>
        <v>6813900</v>
      </c>
      <c r="BP195" s="21">
        <f t="shared" si="1447"/>
        <v>0</v>
      </c>
      <c r="BQ195" s="201">
        <f t="shared" si="1088"/>
        <v>0</v>
      </c>
      <c r="BR195" s="21">
        <v>6270500</v>
      </c>
      <c r="BS195" s="21"/>
      <c r="BT195" s="21">
        <f>BR195</f>
        <v>6270500</v>
      </c>
      <c r="BU195" s="21"/>
      <c r="BV195" s="21"/>
      <c r="BW195" s="21"/>
      <c r="BX195" s="21">
        <f>BV195</f>
        <v>0</v>
      </c>
      <c r="BY195" s="21"/>
      <c r="BZ195" s="21">
        <f t="shared" si="1245"/>
        <v>6270500</v>
      </c>
      <c r="CA195" s="62">
        <f t="shared" si="1237"/>
        <v>0</v>
      </c>
      <c r="CB195" s="62">
        <f t="shared" si="1238"/>
        <v>6270500</v>
      </c>
      <c r="CC195" s="62">
        <f t="shared" si="1239"/>
        <v>0</v>
      </c>
      <c r="CD195" s="21"/>
      <c r="CE195" s="21"/>
      <c r="CF195" s="21">
        <f>CD195</f>
        <v>0</v>
      </c>
      <c r="CG195" s="21"/>
      <c r="CH195" s="21">
        <f t="shared" si="1448"/>
        <v>6270500</v>
      </c>
      <c r="CI195" s="62">
        <f t="shared" si="1449"/>
        <v>0</v>
      </c>
      <c r="CJ195" s="62">
        <f t="shared" si="1450"/>
        <v>6270500</v>
      </c>
      <c r="CK195" s="62">
        <f t="shared" si="1451"/>
        <v>0</v>
      </c>
      <c r="CL195" s="193">
        <f t="shared" si="1210"/>
        <v>0</v>
      </c>
      <c r="CM195" s="62"/>
      <c r="CN195" s="62"/>
      <c r="CO195" s="62"/>
      <c r="CP195" s="62"/>
      <c r="CQ195" s="94">
        <f t="shared" si="1228"/>
        <v>0</v>
      </c>
      <c r="CR195" s="94"/>
      <c r="CS195" s="58">
        <v>6937900</v>
      </c>
      <c r="CT195" s="58"/>
      <c r="CU195" s="58">
        <f>CS195</f>
        <v>6937900</v>
      </c>
      <c r="CV195" s="58"/>
      <c r="CW195" s="58">
        <v>100000</v>
      </c>
      <c r="CX195" s="62"/>
      <c r="CY195" s="62">
        <f>CW195</f>
        <v>100000</v>
      </c>
      <c r="CZ195" s="58"/>
      <c r="DA195" s="58">
        <f t="shared" si="1484"/>
        <v>7037900</v>
      </c>
      <c r="DB195" s="62">
        <f t="shared" ref="DB195" si="1502">CT195+CX195</f>
        <v>0</v>
      </c>
      <c r="DC195" s="62">
        <f t="shared" ref="DC195" si="1503">CU195+CY195</f>
        <v>7037900</v>
      </c>
      <c r="DD195" s="62">
        <f t="shared" ref="DD195" si="1504">CV195+CZ195</f>
        <v>0</v>
      </c>
      <c r="DE195" s="58"/>
      <c r="DF195" s="62"/>
      <c r="DG195" s="62">
        <f>DE195</f>
        <v>0</v>
      </c>
      <c r="DH195" s="58"/>
      <c r="DI195" s="58">
        <f t="shared" ref="DI195" si="1505">DA195+DE195</f>
        <v>7037900</v>
      </c>
      <c r="DJ195" s="62">
        <f t="shared" ref="DJ195" si="1506">DB195+DF195</f>
        <v>0</v>
      </c>
      <c r="DK195" s="62">
        <f t="shared" ref="DK195" si="1507">DC195+DG195</f>
        <v>7037900</v>
      </c>
      <c r="DL195" s="62">
        <f t="shared" ref="DL195" si="1508">DD195+DH195</f>
        <v>0</v>
      </c>
      <c r="DM195" s="58"/>
      <c r="DN195" s="62"/>
      <c r="DO195" s="62">
        <f>DM195</f>
        <v>0</v>
      </c>
      <c r="DP195" s="58"/>
      <c r="DQ195" s="58">
        <f t="shared" ref="DQ195" si="1509">DI195+DM195</f>
        <v>7037900</v>
      </c>
      <c r="DR195" s="62">
        <f t="shared" ref="DR195" si="1510">DJ195+DN195</f>
        <v>0</v>
      </c>
      <c r="DS195" s="62">
        <f t="shared" ref="DS195" si="1511">DK195+DO195</f>
        <v>7037900</v>
      </c>
      <c r="DT195" s="62">
        <f t="shared" ref="DT195" si="1512">DL195+DP195</f>
        <v>0</v>
      </c>
    </row>
    <row r="196" spans="1:124" ht="32.25" customHeight="1" x14ac:dyDescent="0.25">
      <c r="A196" s="87" t="s">
        <v>86</v>
      </c>
      <c r="B196" s="156"/>
      <c r="C196" s="156"/>
      <c r="D196" s="156"/>
      <c r="E196" s="4">
        <v>851</v>
      </c>
      <c r="F196" s="3" t="s">
        <v>58</v>
      </c>
      <c r="G196" s="3" t="s">
        <v>11</v>
      </c>
      <c r="H196" s="176" t="s">
        <v>444</v>
      </c>
      <c r="I196" s="3"/>
      <c r="J196" s="21">
        <f t="shared" ref="J196:Y197" si="1513">J197</f>
        <v>7058200</v>
      </c>
      <c r="K196" s="21">
        <f t="shared" si="1513"/>
        <v>0</v>
      </c>
      <c r="L196" s="21">
        <f t="shared" si="1513"/>
        <v>7058200</v>
      </c>
      <c r="M196" s="21">
        <f t="shared" si="1513"/>
        <v>0</v>
      </c>
      <c r="N196" s="21">
        <f t="shared" si="1513"/>
        <v>5260400</v>
      </c>
      <c r="O196" s="21">
        <f t="shared" si="1513"/>
        <v>0</v>
      </c>
      <c r="P196" s="21">
        <f t="shared" si="1513"/>
        <v>5260400</v>
      </c>
      <c r="Q196" s="21">
        <f t="shared" si="1513"/>
        <v>0</v>
      </c>
      <c r="R196" s="21">
        <f t="shared" si="1513"/>
        <v>5260400</v>
      </c>
      <c r="S196" s="21">
        <f t="shared" si="1513"/>
        <v>0</v>
      </c>
      <c r="T196" s="21">
        <f t="shared" si="1513"/>
        <v>5260400</v>
      </c>
      <c r="U196" s="21">
        <f t="shared" si="1513"/>
        <v>0</v>
      </c>
      <c r="V196" s="21">
        <f t="shared" si="1178"/>
        <v>655900</v>
      </c>
      <c r="W196" s="21">
        <f t="shared" si="1179"/>
        <v>0</v>
      </c>
      <c r="X196" s="21">
        <f t="shared" si="1180"/>
        <v>655900</v>
      </c>
      <c r="Y196" s="21">
        <f t="shared" si="1513"/>
        <v>0</v>
      </c>
      <c r="Z196" s="278">
        <f t="shared" si="1189"/>
        <v>110.24475579088767</v>
      </c>
      <c r="AA196" s="21">
        <f t="shared" ref="AA196:BV197" si="1514">AA197</f>
        <v>0</v>
      </c>
      <c r="AB196" s="21">
        <f t="shared" si="1514"/>
        <v>6402300</v>
      </c>
      <c r="AC196" s="21">
        <f t="shared" si="1514"/>
        <v>0</v>
      </c>
      <c r="AD196" s="21">
        <f t="shared" si="1514"/>
        <v>6402300</v>
      </c>
      <c r="AE196" s="21">
        <f t="shared" si="1514"/>
        <v>0</v>
      </c>
      <c r="AF196" s="21">
        <f t="shared" si="1514"/>
        <v>0</v>
      </c>
      <c r="AG196" s="21">
        <f t="shared" si="1514"/>
        <v>0</v>
      </c>
      <c r="AH196" s="21">
        <f t="shared" si="1514"/>
        <v>0</v>
      </c>
      <c r="AI196" s="21">
        <f t="shared" si="1514"/>
        <v>0</v>
      </c>
      <c r="AJ196" s="21">
        <f t="shared" si="1240"/>
        <v>6402300</v>
      </c>
      <c r="AK196" s="21">
        <f t="shared" si="1241"/>
        <v>0</v>
      </c>
      <c r="AL196" s="21">
        <f t="shared" si="1242"/>
        <v>6402300</v>
      </c>
      <c r="AM196" s="21">
        <f t="shared" si="1243"/>
        <v>0</v>
      </c>
      <c r="AN196" s="215">
        <f t="shared" si="1514"/>
        <v>0</v>
      </c>
      <c r="AO196" s="21">
        <f t="shared" si="1514"/>
        <v>0</v>
      </c>
      <c r="AP196" s="21">
        <f t="shared" si="1514"/>
        <v>0</v>
      </c>
      <c r="AQ196" s="21">
        <f t="shared" si="1514"/>
        <v>0</v>
      </c>
      <c r="AR196" s="21">
        <f t="shared" si="1477"/>
        <v>6402300</v>
      </c>
      <c r="AS196" s="21">
        <f t="shared" si="1478"/>
        <v>0</v>
      </c>
      <c r="AT196" s="21">
        <f t="shared" si="1479"/>
        <v>6402300</v>
      </c>
      <c r="AU196" s="21">
        <f t="shared" si="1480"/>
        <v>0</v>
      </c>
      <c r="AV196" s="195">
        <f t="shared" si="1089"/>
        <v>0</v>
      </c>
      <c r="AW196" s="21">
        <f t="shared" si="1514"/>
        <v>5744127</v>
      </c>
      <c r="AX196" s="21">
        <f t="shared" si="1514"/>
        <v>0</v>
      </c>
      <c r="AY196" s="21">
        <f t="shared" si="1514"/>
        <v>5744127</v>
      </c>
      <c r="AZ196" s="21">
        <f t="shared" si="1514"/>
        <v>0</v>
      </c>
      <c r="BA196" s="21">
        <f t="shared" si="1514"/>
        <v>0</v>
      </c>
      <c r="BB196" s="21">
        <f t="shared" si="1514"/>
        <v>0</v>
      </c>
      <c r="BC196" s="21">
        <f t="shared" si="1514"/>
        <v>0</v>
      </c>
      <c r="BD196" s="21">
        <f t="shared" si="1514"/>
        <v>0</v>
      </c>
      <c r="BE196" s="21">
        <f t="shared" si="1244"/>
        <v>5744127</v>
      </c>
      <c r="BF196" s="21">
        <f t="shared" si="1234"/>
        <v>0</v>
      </c>
      <c r="BG196" s="21">
        <f t="shared" si="1235"/>
        <v>5744127</v>
      </c>
      <c r="BH196" s="21">
        <f t="shared" si="1236"/>
        <v>0</v>
      </c>
      <c r="BI196" s="21">
        <f t="shared" si="1514"/>
        <v>0</v>
      </c>
      <c r="BJ196" s="21">
        <f t="shared" si="1514"/>
        <v>0</v>
      </c>
      <c r="BK196" s="21">
        <f t="shared" si="1514"/>
        <v>0</v>
      </c>
      <c r="BL196" s="21">
        <f t="shared" si="1514"/>
        <v>0</v>
      </c>
      <c r="BM196" s="21">
        <f t="shared" si="1444"/>
        <v>5744127</v>
      </c>
      <c r="BN196" s="21">
        <f t="shared" si="1445"/>
        <v>0</v>
      </c>
      <c r="BO196" s="21">
        <f t="shared" si="1446"/>
        <v>5744127</v>
      </c>
      <c r="BP196" s="21">
        <f t="shared" si="1447"/>
        <v>0</v>
      </c>
      <c r="BQ196" s="201">
        <f t="shared" si="1088"/>
        <v>0</v>
      </c>
      <c r="BR196" s="21">
        <f t="shared" si="1514"/>
        <v>4548000</v>
      </c>
      <c r="BS196" s="21">
        <f t="shared" si="1514"/>
        <v>0</v>
      </c>
      <c r="BT196" s="21">
        <f t="shared" si="1514"/>
        <v>4548000</v>
      </c>
      <c r="BU196" s="21">
        <f t="shared" si="1514"/>
        <v>0</v>
      </c>
      <c r="BV196" s="21">
        <f t="shared" si="1514"/>
        <v>0</v>
      </c>
      <c r="BW196" s="21">
        <f t="shared" ref="BV196:BY197" si="1515">BW197</f>
        <v>0</v>
      </c>
      <c r="BX196" s="21">
        <f t="shared" si="1515"/>
        <v>0</v>
      </c>
      <c r="BY196" s="21">
        <f t="shared" si="1515"/>
        <v>0</v>
      </c>
      <c r="BZ196" s="21">
        <f t="shared" si="1245"/>
        <v>4548000</v>
      </c>
      <c r="CA196" s="62">
        <f t="shared" si="1237"/>
        <v>0</v>
      </c>
      <c r="CB196" s="62">
        <f t="shared" si="1238"/>
        <v>4548000</v>
      </c>
      <c r="CC196" s="62">
        <f t="shared" si="1239"/>
        <v>0</v>
      </c>
      <c r="CD196" s="21">
        <f t="shared" ref="CD196:CG197" si="1516">CD197</f>
        <v>0</v>
      </c>
      <c r="CE196" s="21">
        <f t="shared" si="1516"/>
        <v>0</v>
      </c>
      <c r="CF196" s="21">
        <f t="shared" si="1516"/>
        <v>0</v>
      </c>
      <c r="CG196" s="21">
        <f t="shared" si="1516"/>
        <v>0</v>
      </c>
      <c r="CH196" s="21">
        <f t="shared" si="1448"/>
        <v>4548000</v>
      </c>
      <c r="CI196" s="62">
        <f t="shared" si="1449"/>
        <v>0</v>
      </c>
      <c r="CJ196" s="62">
        <f t="shared" si="1450"/>
        <v>4548000</v>
      </c>
      <c r="CK196" s="62">
        <f t="shared" si="1451"/>
        <v>0</v>
      </c>
      <c r="CL196" s="193">
        <f t="shared" si="1210"/>
        <v>0</v>
      </c>
      <c r="CM196" s="62"/>
      <c r="CN196" s="62"/>
      <c r="CO196" s="62"/>
      <c r="CP196" s="62"/>
      <c r="CQ196" s="94">
        <f t="shared" si="1228"/>
        <v>0</v>
      </c>
      <c r="CR196" s="94"/>
      <c r="CS196" s="58">
        <f t="shared" ref="CS196:DT197" si="1517">CS197</f>
        <v>5980300</v>
      </c>
      <c r="CT196" s="58">
        <f t="shared" si="1517"/>
        <v>0</v>
      </c>
      <c r="CU196" s="58">
        <f t="shared" si="1517"/>
        <v>5980300</v>
      </c>
      <c r="CV196" s="58">
        <f t="shared" si="1517"/>
        <v>0</v>
      </c>
      <c r="CW196" s="58">
        <f t="shared" si="1517"/>
        <v>55967</v>
      </c>
      <c r="CX196" s="62">
        <f t="shared" si="1517"/>
        <v>0</v>
      </c>
      <c r="CY196" s="62">
        <f t="shared" si="1517"/>
        <v>55967</v>
      </c>
      <c r="CZ196" s="58">
        <f t="shared" si="1517"/>
        <v>0</v>
      </c>
      <c r="DA196" s="58">
        <f t="shared" si="1517"/>
        <v>6036267</v>
      </c>
      <c r="DB196" s="62">
        <f t="shared" si="1517"/>
        <v>0</v>
      </c>
      <c r="DC196" s="62">
        <f t="shared" si="1517"/>
        <v>6036267</v>
      </c>
      <c r="DD196" s="62">
        <f t="shared" si="1517"/>
        <v>0</v>
      </c>
      <c r="DE196" s="58">
        <f t="shared" si="1517"/>
        <v>290785</v>
      </c>
      <c r="DF196" s="62">
        <f t="shared" si="1517"/>
        <v>0</v>
      </c>
      <c r="DG196" s="62">
        <f t="shared" si="1517"/>
        <v>290785</v>
      </c>
      <c r="DH196" s="58">
        <f t="shared" si="1517"/>
        <v>0</v>
      </c>
      <c r="DI196" s="58">
        <f t="shared" si="1517"/>
        <v>6327052</v>
      </c>
      <c r="DJ196" s="62">
        <f t="shared" si="1517"/>
        <v>0</v>
      </c>
      <c r="DK196" s="62">
        <f t="shared" si="1517"/>
        <v>6327052</v>
      </c>
      <c r="DL196" s="62">
        <f t="shared" si="1517"/>
        <v>0</v>
      </c>
      <c r="DM196" s="58">
        <f t="shared" si="1517"/>
        <v>0</v>
      </c>
      <c r="DN196" s="62">
        <f t="shared" si="1517"/>
        <v>0</v>
      </c>
      <c r="DO196" s="62">
        <f t="shared" si="1517"/>
        <v>0</v>
      </c>
      <c r="DP196" s="58">
        <f t="shared" si="1517"/>
        <v>0</v>
      </c>
      <c r="DQ196" s="58">
        <f t="shared" si="1517"/>
        <v>6327052</v>
      </c>
      <c r="DR196" s="62">
        <f t="shared" si="1517"/>
        <v>0</v>
      </c>
      <c r="DS196" s="62">
        <f t="shared" si="1517"/>
        <v>6327052</v>
      </c>
      <c r="DT196" s="62">
        <f t="shared" si="1517"/>
        <v>0</v>
      </c>
    </row>
    <row r="197" spans="1:124" ht="32.25" customHeight="1" x14ac:dyDescent="0.25">
      <c r="A197" s="87" t="s">
        <v>41</v>
      </c>
      <c r="B197" s="156"/>
      <c r="C197" s="156"/>
      <c r="D197" s="156"/>
      <c r="E197" s="4">
        <v>851</v>
      </c>
      <c r="F197" s="3" t="s">
        <v>58</v>
      </c>
      <c r="G197" s="3" t="s">
        <v>11</v>
      </c>
      <c r="H197" s="176" t="s">
        <v>444</v>
      </c>
      <c r="I197" s="3">
        <v>600</v>
      </c>
      <c r="J197" s="21">
        <f t="shared" si="1513"/>
        <v>7058200</v>
      </c>
      <c r="K197" s="21">
        <f t="shared" si="1513"/>
        <v>0</v>
      </c>
      <c r="L197" s="21">
        <f t="shared" si="1513"/>
        <v>7058200</v>
      </c>
      <c r="M197" s="21">
        <f t="shared" si="1513"/>
        <v>0</v>
      </c>
      <c r="N197" s="21">
        <f t="shared" si="1513"/>
        <v>5260400</v>
      </c>
      <c r="O197" s="21">
        <f t="shared" si="1513"/>
        <v>0</v>
      </c>
      <c r="P197" s="21">
        <f t="shared" si="1513"/>
        <v>5260400</v>
      </c>
      <c r="Q197" s="21">
        <f t="shared" si="1513"/>
        <v>0</v>
      </c>
      <c r="R197" s="21">
        <f t="shared" si="1513"/>
        <v>5260400</v>
      </c>
      <c r="S197" s="21">
        <f t="shared" si="1513"/>
        <v>0</v>
      </c>
      <c r="T197" s="21">
        <f t="shared" si="1513"/>
        <v>5260400</v>
      </c>
      <c r="U197" s="21">
        <f t="shared" si="1513"/>
        <v>0</v>
      </c>
      <c r="V197" s="21">
        <f t="shared" si="1178"/>
        <v>655900</v>
      </c>
      <c r="W197" s="21">
        <f t="shared" si="1179"/>
        <v>0</v>
      </c>
      <c r="X197" s="21">
        <f t="shared" si="1180"/>
        <v>655900</v>
      </c>
      <c r="Y197" s="21">
        <f t="shared" si="1513"/>
        <v>0</v>
      </c>
      <c r="Z197" s="276">
        <f t="shared" si="1189"/>
        <v>110.24475579088767</v>
      </c>
      <c r="AA197" s="21">
        <f t="shared" si="1514"/>
        <v>0</v>
      </c>
      <c r="AB197" s="21">
        <f t="shared" si="1514"/>
        <v>6402300</v>
      </c>
      <c r="AC197" s="21">
        <f t="shared" si="1514"/>
        <v>0</v>
      </c>
      <c r="AD197" s="21">
        <f t="shared" si="1514"/>
        <v>6402300</v>
      </c>
      <c r="AE197" s="21">
        <f t="shared" si="1514"/>
        <v>0</v>
      </c>
      <c r="AF197" s="21">
        <f t="shared" si="1514"/>
        <v>0</v>
      </c>
      <c r="AG197" s="21">
        <f t="shared" si="1514"/>
        <v>0</v>
      </c>
      <c r="AH197" s="21">
        <f t="shared" si="1514"/>
        <v>0</v>
      </c>
      <c r="AI197" s="21">
        <f t="shared" si="1514"/>
        <v>0</v>
      </c>
      <c r="AJ197" s="21">
        <f t="shared" si="1240"/>
        <v>6402300</v>
      </c>
      <c r="AK197" s="21">
        <f t="shared" si="1241"/>
        <v>0</v>
      </c>
      <c r="AL197" s="21">
        <f t="shared" si="1242"/>
        <v>6402300</v>
      </c>
      <c r="AM197" s="21">
        <f t="shared" si="1243"/>
        <v>0</v>
      </c>
      <c r="AN197" s="215">
        <f t="shared" si="1514"/>
        <v>0</v>
      </c>
      <c r="AO197" s="21">
        <f t="shared" si="1514"/>
        <v>0</v>
      </c>
      <c r="AP197" s="21">
        <f t="shared" si="1514"/>
        <v>0</v>
      </c>
      <c r="AQ197" s="21">
        <f t="shared" si="1514"/>
        <v>0</v>
      </c>
      <c r="AR197" s="21">
        <f t="shared" si="1477"/>
        <v>6402300</v>
      </c>
      <c r="AS197" s="21">
        <f t="shared" si="1478"/>
        <v>0</v>
      </c>
      <c r="AT197" s="21">
        <f t="shared" si="1479"/>
        <v>6402300</v>
      </c>
      <c r="AU197" s="21">
        <f t="shared" si="1480"/>
        <v>0</v>
      </c>
      <c r="AV197" s="195">
        <f t="shared" si="1089"/>
        <v>0</v>
      </c>
      <c r="AW197" s="21">
        <f t="shared" si="1514"/>
        <v>5744127</v>
      </c>
      <c r="AX197" s="21">
        <f t="shared" si="1514"/>
        <v>0</v>
      </c>
      <c r="AY197" s="21">
        <f t="shared" si="1514"/>
        <v>5744127</v>
      </c>
      <c r="AZ197" s="21">
        <f t="shared" si="1514"/>
        <v>0</v>
      </c>
      <c r="BA197" s="21">
        <f t="shared" si="1514"/>
        <v>0</v>
      </c>
      <c r="BB197" s="21">
        <f t="shared" si="1514"/>
        <v>0</v>
      </c>
      <c r="BC197" s="21">
        <f t="shared" si="1514"/>
        <v>0</v>
      </c>
      <c r="BD197" s="21">
        <f t="shared" si="1514"/>
        <v>0</v>
      </c>
      <c r="BE197" s="21">
        <f t="shared" si="1244"/>
        <v>5744127</v>
      </c>
      <c r="BF197" s="21">
        <f t="shared" si="1234"/>
        <v>0</v>
      </c>
      <c r="BG197" s="21">
        <f t="shared" si="1235"/>
        <v>5744127</v>
      </c>
      <c r="BH197" s="21">
        <f t="shared" si="1236"/>
        <v>0</v>
      </c>
      <c r="BI197" s="21">
        <f t="shared" si="1514"/>
        <v>0</v>
      </c>
      <c r="BJ197" s="21">
        <f t="shared" si="1514"/>
        <v>0</v>
      </c>
      <c r="BK197" s="21">
        <f t="shared" si="1514"/>
        <v>0</v>
      </c>
      <c r="BL197" s="21">
        <f t="shared" si="1514"/>
        <v>0</v>
      </c>
      <c r="BM197" s="21">
        <f t="shared" si="1444"/>
        <v>5744127</v>
      </c>
      <c r="BN197" s="21">
        <f t="shared" si="1445"/>
        <v>0</v>
      </c>
      <c r="BO197" s="21">
        <f t="shared" si="1446"/>
        <v>5744127</v>
      </c>
      <c r="BP197" s="21">
        <f t="shared" si="1447"/>
        <v>0</v>
      </c>
      <c r="BQ197" s="201">
        <f t="shared" si="1088"/>
        <v>0</v>
      </c>
      <c r="BR197" s="21">
        <f t="shared" si="1514"/>
        <v>4548000</v>
      </c>
      <c r="BS197" s="21">
        <f t="shared" si="1514"/>
        <v>0</v>
      </c>
      <c r="BT197" s="21">
        <f t="shared" si="1514"/>
        <v>4548000</v>
      </c>
      <c r="BU197" s="21">
        <f t="shared" si="1514"/>
        <v>0</v>
      </c>
      <c r="BV197" s="21">
        <f t="shared" si="1515"/>
        <v>0</v>
      </c>
      <c r="BW197" s="21">
        <f t="shared" si="1515"/>
        <v>0</v>
      </c>
      <c r="BX197" s="21">
        <f t="shared" si="1515"/>
        <v>0</v>
      </c>
      <c r="BY197" s="21">
        <f t="shared" si="1515"/>
        <v>0</v>
      </c>
      <c r="BZ197" s="21">
        <f t="shared" si="1245"/>
        <v>4548000</v>
      </c>
      <c r="CA197" s="62">
        <f t="shared" si="1237"/>
        <v>0</v>
      </c>
      <c r="CB197" s="62">
        <f t="shared" si="1238"/>
        <v>4548000</v>
      </c>
      <c r="CC197" s="62">
        <f t="shared" si="1239"/>
        <v>0</v>
      </c>
      <c r="CD197" s="21">
        <f t="shared" si="1516"/>
        <v>0</v>
      </c>
      <c r="CE197" s="21">
        <f t="shared" si="1516"/>
        <v>0</v>
      </c>
      <c r="CF197" s="21">
        <f t="shared" si="1516"/>
        <v>0</v>
      </c>
      <c r="CG197" s="21">
        <f t="shared" si="1516"/>
        <v>0</v>
      </c>
      <c r="CH197" s="21">
        <f t="shared" si="1448"/>
        <v>4548000</v>
      </c>
      <c r="CI197" s="62">
        <f t="shared" si="1449"/>
        <v>0</v>
      </c>
      <c r="CJ197" s="62">
        <f t="shared" si="1450"/>
        <v>4548000</v>
      </c>
      <c r="CK197" s="62">
        <f t="shared" si="1451"/>
        <v>0</v>
      </c>
      <c r="CL197" s="193">
        <f t="shared" si="1210"/>
        <v>0</v>
      </c>
      <c r="CM197" s="62"/>
      <c r="CN197" s="62"/>
      <c r="CO197" s="62"/>
      <c r="CP197" s="62"/>
      <c r="CQ197" s="94">
        <f t="shared" si="1228"/>
        <v>0</v>
      </c>
      <c r="CR197" s="94"/>
      <c r="CS197" s="58">
        <f t="shared" si="1517"/>
        <v>5980300</v>
      </c>
      <c r="CT197" s="58">
        <f t="shared" si="1517"/>
        <v>0</v>
      </c>
      <c r="CU197" s="58">
        <f t="shared" si="1517"/>
        <v>5980300</v>
      </c>
      <c r="CV197" s="58">
        <f t="shared" si="1517"/>
        <v>0</v>
      </c>
      <c r="CW197" s="58">
        <f t="shared" si="1517"/>
        <v>55967</v>
      </c>
      <c r="CX197" s="62">
        <f t="shared" si="1517"/>
        <v>0</v>
      </c>
      <c r="CY197" s="62">
        <f t="shared" si="1517"/>
        <v>55967</v>
      </c>
      <c r="CZ197" s="58">
        <f t="shared" si="1517"/>
        <v>0</v>
      </c>
      <c r="DA197" s="58">
        <f t="shared" si="1517"/>
        <v>6036267</v>
      </c>
      <c r="DB197" s="62">
        <f t="shared" si="1517"/>
        <v>0</v>
      </c>
      <c r="DC197" s="62">
        <f t="shared" si="1517"/>
        <v>6036267</v>
      </c>
      <c r="DD197" s="62">
        <f t="shared" si="1517"/>
        <v>0</v>
      </c>
      <c r="DE197" s="58">
        <f t="shared" si="1517"/>
        <v>290785</v>
      </c>
      <c r="DF197" s="62">
        <f t="shared" si="1517"/>
        <v>0</v>
      </c>
      <c r="DG197" s="62">
        <f t="shared" si="1517"/>
        <v>290785</v>
      </c>
      <c r="DH197" s="58">
        <f t="shared" si="1517"/>
        <v>0</v>
      </c>
      <c r="DI197" s="58">
        <f t="shared" si="1517"/>
        <v>6327052</v>
      </c>
      <c r="DJ197" s="62">
        <f t="shared" si="1517"/>
        <v>0</v>
      </c>
      <c r="DK197" s="62">
        <f t="shared" si="1517"/>
        <v>6327052</v>
      </c>
      <c r="DL197" s="62">
        <f t="shared" si="1517"/>
        <v>0</v>
      </c>
      <c r="DM197" s="58">
        <f t="shared" si="1517"/>
        <v>0</v>
      </c>
      <c r="DN197" s="62">
        <f t="shared" si="1517"/>
        <v>0</v>
      </c>
      <c r="DO197" s="62">
        <f t="shared" si="1517"/>
        <v>0</v>
      </c>
      <c r="DP197" s="58">
        <f t="shared" si="1517"/>
        <v>0</v>
      </c>
      <c r="DQ197" s="58">
        <f t="shared" si="1517"/>
        <v>6327052</v>
      </c>
      <c r="DR197" s="62">
        <f t="shared" si="1517"/>
        <v>0</v>
      </c>
      <c r="DS197" s="62">
        <f t="shared" si="1517"/>
        <v>6327052</v>
      </c>
      <c r="DT197" s="62">
        <f t="shared" si="1517"/>
        <v>0</v>
      </c>
    </row>
    <row r="198" spans="1:124" ht="32.25" customHeight="1" x14ac:dyDescent="0.25">
      <c r="A198" s="87" t="s">
        <v>84</v>
      </c>
      <c r="B198" s="156"/>
      <c r="C198" s="156"/>
      <c r="D198" s="156"/>
      <c r="E198" s="4">
        <v>851</v>
      </c>
      <c r="F198" s="3" t="s">
        <v>58</v>
      </c>
      <c r="G198" s="3" t="s">
        <v>11</v>
      </c>
      <c r="H198" s="176" t="s">
        <v>444</v>
      </c>
      <c r="I198" s="3" t="s">
        <v>85</v>
      </c>
      <c r="J198" s="21">
        <v>7058200</v>
      </c>
      <c r="K198" s="21"/>
      <c r="L198" s="21">
        <f>J198</f>
        <v>7058200</v>
      </c>
      <c r="M198" s="21"/>
      <c r="N198" s="21">
        <v>5260400</v>
      </c>
      <c r="O198" s="21"/>
      <c r="P198" s="21">
        <f>N198</f>
        <v>5260400</v>
      </c>
      <c r="Q198" s="21"/>
      <c r="R198" s="21">
        <v>5260400</v>
      </c>
      <c r="S198" s="21"/>
      <c r="T198" s="21">
        <f>R198</f>
        <v>5260400</v>
      </c>
      <c r="U198" s="21"/>
      <c r="V198" s="21">
        <f t="shared" si="1178"/>
        <v>655900</v>
      </c>
      <c r="W198" s="21">
        <f t="shared" si="1179"/>
        <v>0</v>
      </c>
      <c r="X198" s="21">
        <f t="shared" si="1180"/>
        <v>655900</v>
      </c>
      <c r="Y198" s="21"/>
      <c r="Z198" s="276">
        <f t="shared" si="1189"/>
        <v>110.24475579088767</v>
      </c>
      <c r="AA198" s="21"/>
      <c r="AB198" s="21">
        <v>6402300</v>
      </c>
      <c r="AC198" s="21"/>
      <c r="AD198" s="21">
        <f>AB198</f>
        <v>6402300</v>
      </c>
      <c r="AE198" s="21"/>
      <c r="AF198" s="21"/>
      <c r="AG198" s="21"/>
      <c r="AH198" s="21">
        <f>AF198</f>
        <v>0</v>
      </c>
      <c r="AI198" s="21"/>
      <c r="AJ198" s="21">
        <f t="shared" si="1240"/>
        <v>6402300</v>
      </c>
      <c r="AK198" s="21">
        <f t="shared" si="1241"/>
        <v>0</v>
      </c>
      <c r="AL198" s="21">
        <f t="shared" si="1242"/>
        <v>6402300</v>
      </c>
      <c r="AM198" s="21">
        <f t="shared" si="1243"/>
        <v>0</v>
      </c>
      <c r="AN198" s="215"/>
      <c r="AO198" s="21"/>
      <c r="AP198" s="21">
        <f>AN198</f>
        <v>0</v>
      </c>
      <c r="AQ198" s="21"/>
      <c r="AR198" s="21">
        <f t="shared" si="1477"/>
        <v>6402300</v>
      </c>
      <c r="AS198" s="21">
        <f t="shared" si="1478"/>
        <v>0</v>
      </c>
      <c r="AT198" s="21">
        <f t="shared" si="1479"/>
        <v>6402300</v>
      </c>
      <c r="AU198" s="21">
        <f t="shared" si="1480"/>
        <v>0</v>
      </c>
      <c r="AV198" s="195">
        <f t="shared" si="1089"/>
        <v>0</v>
      </c>
      <c r="AW198" s="21">
        <v>5744127</v>
      </c>
      <c r="AX198" s="21"/>
      <c r="AY198" s="21">
        <f>AW198</f>
        <v>5744127</v>
      </c>
      <c r="AZ198" s="21"/>
      <c r="BA198" s="21"/>
      <c r="BB198" s="21"/>
      <c r="BC198" s="21">
        <f>BA198</f>
        <v>0</v>
      </c>
      <c r="BD198" s="21"/>
      <c r="BE198" s="21">
        <f t="shared" si="1244"/>
        <v>5744127</v>
      </c>
      <c r="BF198" s="21">
        <f t="shared" si="1234"/>
        <v>0</v>
      </c>
      <c r="BG198" s="21">
        <f t="shared" si="1235"/>
        <v>5744127</v>
      </c>
      <c r="BH198" s="21">
        <f t="shared" si="1236"/>
        <v>0</v>
      </c>
      <c r="BI198" s="21"/>
      <c r="BJ198" s="21"/>
      <c r="BK198" s="21">
        <f>BI198</f>
        <v>0</v>
      </c>
      <c r="BL198" s="21"/>
      <c r="BM198" s="21">
        <f t="shared" si="1444"/>
        <v>5744127</v>
      </c>
      <c r="BN198" s="21">
        <f t="shared" si="1445"/>
        <v>0</v>
      </c>
      <c r="BO198" s="21">
        <f t="shared" si="1446"/>
        <v>5744127</v>
      </c>
      <c r="BP198" s="21">
        <f t="shared" si="1447"/>
        <v>0</v>
      </c>
      <c r="BQ198" s="201">
        <f t="shared" si="1088"/>
        <v>0</v>
      </c>
      <c r="BR198" s="21">
        <v>4548000</v>
      </c>
      <c r="BS198" s="21"/>
      <c r="BT198" s="21">
        <f>BR198</f>
        <v>4548000</v>
      </c>
      <c r="BU198" s="21"/>
      <c r="BV198" s="21"/>
      <c r="BW198" s="21"/>
      <c r="BX198" s="21">
        <f>BV198</f>
        <v>0</v>
      </c>
      <c r="BY198" s="21"/>
      <c r="BZ198" s="21">
        <f t="shared" si="1245"/>
        <v>4548000</v>
      </c>
      <c r="CA198" s="62">
        <f t="shared" si="1237"/>
        <v>0</v>
      </c>
      <c r="CB198" s="62">
        <f t="shared" si="1238"/>
        <v>4548000</v>
      </c>
      <c r="CC198" s="62">
        <f t="shared" si="1239"/>
        <v>0</v>
      </c>
      <c r="CD198" s="21"/>
      <c r="CE198" s="21"/>
      <c r="CF198" s="21">
        <f>CD198</f>
        <v>0</v>
      </c>
      <c r="CG198" s="21"/>
      <c r="CH198" s="21">
        <f t="shared" si="1448"/>
        <v>4548000</v>
      </c>
      <c r="CI198" s="62">
        <f t="shared" si="1449"/>
        <v>0</v>
      </c>
      <c r="CJ198" s="62">
        <f t="shared" si="1450"/>
        <v>4548000</v>
      </c>
      <c r="CK198" s="62">
        <f t="shared" si="1451"/>
        <v>0</v>
      </c>
      <c r="CL198" s="193">
        <f t="shared" si="1210"/>
        <v>0</v>
      </c>
      <c r="CM198" s="62"/>
      <c r="CN198" s="62"/>
      <c r="CO198" s="62"/>
      <c r="CP198" s="62"/>
      <c r="CQ198" s="94">
        <f t="shared" si="1228"/>
        <v>0</v>
      </c>
      <c r="CR198" s="94"/>
      <c r="CS198" s="58">
        <v>5980300</v>
      </c>
      <c r="CT198" s="58"/>
      <c r="CU198" s="58">
        <f>CS198</f>
        <v>5980300</v>
      </c>
      <c r="CV198" s="58"/>
      <c r="CW198" s="58">
        <v>55967</v>
      </c>
      <c r="CX198" s="62"/>
      <c r="CY198" s="62">
        <f>CW198</f>
        <v>55967</v>
      </c>
      <c r="CZ198" s="58"/>
      <c r="DA198" s="58">
        <f t="shared" si="1484"/>
        <v>6036267</v>
      </c>
      <c r="DB198" s="62">
        <f t="shared" ref="DB198" si="1518">CT198+CX198</f>
        <v>0</v>
      </c>
      <c r="DC198" s="62">
        <f t="shared" ref="DC198" si="1519">CU198+CY198</f>
        <v>6036267</v>
      </c>
      <c r="DD198" s="62">
        <f t="shared" ref="DD198" si="1520">CV198+CZ198</f>
        <v>0</v>
      </c>
      <c r="DE198" s="58">
        <f>290785</f>
        <v>290785</v>
      </c>
      <c r="DF198" s="62"/>
      <c r="DG198" s="62">
        <f>DE198</f>
        <v>290785</v>
      </c>
      <c r="DH198" s="58"/>
      <c r="DI198" s="58">
        <f t="shared" ref="DI198" si="1521">DA198+DE198</f>
        <v>6327052</v>
      </c>
      <c r="DJ198" s="62">
        <f t="shared" ref="DJ198" si="1522">DB198+DF198</f>
        <v>0</v>
      </c>
      <c r="DK198" s="62">
        <f t="shared" ref="DK198" si="1523">DC198+DG198</f>
        <v>6327052</v>
      </c>
      <c r="DL198" s="62">
        <f t="shared" ref="DL198" si="1524">DD198+DH198</f>
        <v>0</v>
      </c>
      <c r="DM198" s="58"/>
      <c r="DN198" s="62"/>
      <c r="DO198" s="62">
        <f>DM198</f>
        <v>0</v>
      </c>
      <c r="DP198" s="58"/>
      <c r="DQ198" s="58">
        <f t="shared" ref="DQ198" si="1525">DI198+DM198</f>
        <v>6327052</v>
      </c>
      <c r="DR198" s="62">
        <f t="shared" ref="DR198" si="1526">DJ198+DN198</f>
        <v>0</v>
      </c>
      <c r="DS198" s="62">
        <f t="shared" ref="DS198" si="1527">DK198+DO198</f>
        <v>6327052</v>
      </c>
      <c r="DT198" s="62">
        <f t="shared" ref="DT198" si="1528">DL198+DP198</f>
        <v>0</v>
      </c>
    </row>
    <row r="199" spans="1:124" ht="32.25" customHeight="1" x14ac:dyDescent="0.25">
      <c r="A199" s="87" t="s">
        <v>89</v>
      </c>
      <c r="B199" s="156"/>
      <c r="C199" s="156"/>
      <c r="D199" s="156"/>
      <c r="E199" s="4">
        <v>851</v>
      </c>
      <c r="F199" s="3" t="s">
        <v>58</v>
      </c>
      <c r="G199" s="3" t="s">
        <v>11</v>
      </c>
      <c r="H199" s="176" t="s">
        <v>445</v>
      </c>
      <c r="I199" s="3"/>
      <c r="J199" s="21">
        <f t="shared" ref="J199:Y199" si="1529">J200+J202</f>
        <v>205000</v>
      </c>
      <c r="K199" s="21">
        <f t="shared" ref="K199:M199" si="1530">K200+K202</f>
        <v>0</v>
      </c>
      <c r="L199" s="21">
        <f t="shared" si="1530"/>
        <v>205000</v>
      </c>
      <c r="M199" s="21">
        <f t="shared" si="1530"/>
        <v>0</v>
      </c>
      <c r="N199" s="21">
        <f t="shared" si="1529"/>
        <v>0</v>
      </c>
      <c r="O199" s="21">
        <f t="shared" si="1529"/>
        <v>0</v>
      </c>
      <c r="P199" s="21">
        <f t="shared" si="1529"/>
        <v>0</v>
      </c>
      <c r="Q199" s="21">
        <f t="shared" si="1529"/>
        <v>0</v>
      </c>
      <c r="R199" s="21">
        <f t="shared" si="1529"/>
        <v>0</v>
      </c>
      <c r="S199" s="21">
        <f t="shared" si="1529"/>
        <v>0</v>
      </c>
      <c r="T199" s="21">
        <f t="shared" si="1529"/>
        <v>0</v>
      </c>
      <c r="U199" s="21">
        <f t="shared" si="1529"/>
        <v>0</v>
      </c>
      <c r="V199" s="21">
        <f t="shared" si="1178"/>
        <v>0</v>
      </c>
      <c r="W199" s="21">
        <f t="shared" si="1179"/>
        <v>0</v>
      </c>
      <c r="X199" s="21">
        <f t="shared" si="1180"/>
        <v>0</v>
      </c>
      <c r="Y199" s="21">
        <f t="shared" si="1529"/>
        <v>0</v>
      </c>
      <c r="Z199" s="278">
        <f t="shared" si="1189"/>
        <v>100</v>
      </c>
      <c r="AA199" s="21">
        <f t="shared" ref="AA199" si="1531">AA200+AA202</f>
        <v>0</v>
      </c>
      <c r="AB199" s="21">
        <f t="shared" ref="AB199:AE199" si="1532">AB200+AB202</f>
        <v>205000</v>
      </c>
      <c r="AC199" s="21">
        <f t="shared" si="1532"/>
        <v>0</v>
      </c>
      <c r="AD199" s="21">
        <f t="shared" si="1532"/>
        <v>205000</v>
      </c>
      <c r="AE199" s="21">
        <f t="shared" si="1532"/>
        <v>0</v>
      </c>
      <c r="AF199" s="21">
        <f t="shared" ref="AF199:AI199" si="1533">AF200+AF202</f>
        <v>0</v>
      </c>
      <c r="AG199" s="21">
        <f t="shared" si="1533"/>
        <v>0</v>
      </c>
      <c r="AH199" s="21">
        <f t="shared" si="1533"/>
        <v>0</v>
      </c>
      <c r="AI199" s="21">
        <f t="shared" si="1533"/>
        <v>0</v>
      </c>
      <c r="AJ199" s="21">
        <f t="shared" si="1240"/>
        <v>205000</v>
      </c>
      <c r="AK199" s="21">
        <f t="shared" si="1241"/>
        <v>0</v>
      </c>
      <c r="AL199" s="21">
        <f t="shared" si="1242"/>
        <v>205000</v>
      </c>
      <c r="AM199" s="21">
        <f t="shared" si="1243"/>
        <v>0</v>
      </c>
      <c r="AN199" s="215">
        <f t="shared" ref="AN199:AQ199" si="1534">AN200+AN202</f>
        <v>0</v>
      </c>
      <c r="AO199" s="21">
        <f t="shared" si="1534"/>
        <v>0</v>
      </c>
      <c r="AP199" s="21">
        <f t="shared" si="1534"/>
        <v>0</v>
      </c>
      <c r="AQ199" s="21">
        <f t="shared" si="1534"/>
        <v>0</v>
      </c>
      <c r="AR199" s="21">
        <f t="shared" si="1477"/>
        <v>205000</v>
      </c>
      <c r="AS199" s="21">
        <f t="shared" si="1478"/>
        <v>0</v>
      </c>
      <c r="AT199" s="21">
        <f t="shared" si="1479"/>
        <v>205000</v>
      </c>
      <c r="AU199" s="21">
        <f t="shared" si="1480"/>
        <v>0</v>
      </c>
      <c r="AV199" s="195">
        <f t="shared" si="1089"/>
        <v>0</v>
      </c>
      <c r="AW199" s="21">
        <f t="shared" ref="AW199:BR199" si="1535">AW200+AW202</f>
        <v>0</v>
      </c>
      <c r="AX199" s="21">
        <f t="shared" si="1535"/>
        <v>0</v>
      </c>
      <c r="AY199" s="21">
        <f t="shared" si="1535"/>
        <v>0</v>
      </c>
      <c r="AZ199" s="21">
        <f t="shared" si="1535"/>
        <v>0</v>
      </c>
      <c r="BA199" s="21">
        <f t="shared" si="1535"/>
        <v>0</v>
      </c>
      <c r="BB199" s="21">
        <f t="shared" si="1535"/>
        <v>0</v>
      </c>
      <c r="BC199" s="21">
        <f t="shared" si="1535"/>
        <v>0</v>
      </c>
      <c r="BD199" s="21">
        <f t="shared" si="1535"/>
        <v>0</v>
      </c>
      <c r="BE199" s="21">
        <f t="shared" si="1244"/>
        <v>0</v>
      </c>
      <c r="BF199" s="21">
        <f t="shared" si="1234"/>
        <v>0</v>
      </c>
      <c r="BG199" s="21">
        <f t="shared" si="1235"/>
        <v>0</v>
      </c>
      <c r="BH199" s="21">
        <f t="shared" si="1236"/>
        <v>0</v>
      </c>
      <c r="BI199" s="21">
        <f t="shared" ref="BI199:BL199" si="1536">BI200+BI202</f>
        <v>0</v>
      </c>
      <c r="BJ199" s="21">
        <f t="shared" si="1536"/>
        <v>0</v>
      </c>
      <c r="BK199" s="21">
        <f t="shared" si="1536"/>
        <v>0</v>
      </c>
      <c r="BL199" s="21">
        <f t="shared" si="1536"/>
        <v>0</v>
      </c>
      <c r="BM199" s="21">
        <f t="shared" si="1444"/>
        <v>0</v>
      </c>
      <c r="BN199" s="21">
        <f t="shared" si="1445"/>
        <v>0</v>
      </c>
      <c r="BO199" s="21">
        <f t="shared" si="1446"/>
        <v>0</v>
      </c>
      <c r="BP199" s="21">
        <f t="shared" si="1447"/>
        <v>0</v>
      </c>
      <c r="BQ199" s="201">
        <f t="shared" si="1088"/>
        <v>0</v>
      </c>
      <c r="BR199" s="21">
        <f t="shared" si="1535"/>
        <v>0</v>
      </c>
      <c r="BS199" s="21">
        <f t="shared" ref="BS199:BY199" si="1537">BS200+BS202</f>
        <v>0</v>
      </c>
      <c r="BT199" s="21">
        <f t="shared" si="1537"/>
        <v>0</v>
      </c>
      <c r="BU199" s="21">
        <f t="shared" si="1537"/>
        <v>0</v>
      </c>
      <c r="BV199" s="21">
        <f t="shared" si="1537"/>
        <v>0</v>
      </c>
      <c r="BW199" s="21">
        <f t="shared" si="1537"/>
        <v>0</v>
      </c>
      <c r="BX199" s="21">
        <f t="shared" si="1537"/>
        <v>0</v>
      </c>
      <c r="BY199" s="21">
        <f t="shared" si="1537"/>
        <v>0</v>
      </c>
      <c r="BZ199" s="21">
        <f t="shared" si="1245"/>
        <v>0</v>
      </c>
      <c r="CA199" s="62">
        <f t="shared" si="1237"/>
        <v>0</v>
      </c>
      <c r="CB199" s="62">
        <f t="shared" si="1238"/>
        <v>0</v>
      </c>
      <c r="CC199" s="62">
        <f t="shared" si="1239"/>
        <v>0</v>
      </c>
      <c r="CD199" s="21">
        <f t="shared" ref="CD199:CG199" si="1538">CD200+CD202</f>
        <v>0</v>
      </c>
      <c r="CE199" s="21">
        <f t="shared" si="1538"/>
        <v>0</v>
      </c>
      <c r="CF199" s="21">
        <f t="shared" si="1538"/>
        <v>0</v>
      </c>
      <c r="CG199" s="21">
        <f t="shared" si="1538"/>
        <v>0</v>
      </c>
      <c r="CH199" s="21">
        <f t="shared" si="1448"/>
        <v>0</v>
      </c>
      <c r="CI199" s="62">
        <f t="shared" si="1449"/>
        <v>0</v>
      </c>
      <c r="CJ199" s="62">
        <f t="shared" si="1450"/>
        <v>0</v>
      </c>
      <c r="CK199" s="62">
        <f t="shared" si="1451"/>
        <v>0</v>
      </c>
      <c r="CL199" s="193">
        <f t="shared" si="1210"/>
        <v>0</v>
      </c>
      <c r="CM199" s="62"/>
      <c r="CN199" s="62"/>
      <c r="CO199" s="62"/>
      <c r="CP199" s="62"/>
      <c r="CQ199" s="94">
        <f t="shared" si="1228"/>
        <v>0</v>
      </c>
      <c r="CR199" s="94"/>
      <c r="CS199" s="58">
        <f t="shared" ref="CS199" si="1539">CS200+CS202</f>
        <v>232500</v>
      </c>
      <c r="CT199" s="58">
        <f t="shared" ref="CT199:DD199" si="1540">CT200+CT202</f>
        <v>0</v>
      </c>
      <c r="CU199" s="58">
        <f t="shared" si="1540"/>
        <v>232500</v>
      </c>
      <c r="CV199" s="58">
        <f t="shared" si="1540"/>
        <v>0</v>
      </c>
      <c r="CW199" s="58">
        <f t="shared" si="1540"/>
        <v>0</v>
      </c>
      <c r="CX199" s="62">
        <f t="shared" ref="CX199:CZ199" si="1541">CX200+CX202</f>
        <v>0</v>
      </c>
      <c r="CY199" s="62">
        <f t="shared" si="1541"/>
        <v>0</v>
      </c>
      <c r="CZ199" s="58">
        <f t="shared" si="1541"/>
        <v>0</v>
      </c>
      <c r="DA199" s="58">
        <f t="shared" si="1540"/>
        <v>232500</v>
      </c>
      <c r="DB199" s="62">
        <f t="shared" si="1540"/>
        <v>0</v>
      </c>
      <c r="DC199" s="62">
        <f t="shared" si="1540"/>
        <v>232500</v>
      </c>
      <c r="DD199" s="62">
        <f t="shared" si="1540"/>
        <v>0</v>
      </c>
      <c r="DE199" s="58">
        <f t="shared" ref="DE199:DL199" si="1542">DE200+DE202</f>
        <v>-75785</v>
      </c>
      <c r="DF199" s="62">
        <f t="shared" si="1542"/>
        <v>0</v>
      </c>
      <c r="DG199" s="62">
        <f t="shared" si="1542"/>
        <v>-75785</v>
      </c>
      <c r="DH199" s="58">
        <f t="shared" si="1542"/>
        <v>0</v>
      </c>
      <c r="DI199" s="58">
        <f t="shared" si="1542"/>
        <v>156715</v>
      </c>
      <c r="DJ199" s="62">
        <f t="shared" si="1542"/>
        <v>0</v>
      </c>
      <c r="DK199" s="62">
        <f t="shared" si="1542"/>
        <v>156715</v>
      </c>
      <c r="DL199" s="62">
        <f t="shared" si="1542"/>
        <v>0</v>
      </c>
      <c r="DM199" s="58">
        <f t="shared" ref="DM199:DT199" si="1543">DM200+DM202</f>
        <v>0</v>
      </c>
      <c r="DN199" s="62">
        <f t="shared" si="1543"/>
        <v>0</v>
      </c>
      <c r="DO199" s="62">
        <f t="shared" si="1543"/>
        <v>0</v>
      </c>
      <c r="DP199" s="58">
        <f t="shared" si="1543"/>
        <v>0</v>
      </c>
      <c r="DQ199" s="58">
        <f t="shared" si="1543"/>
        <v>156715</v>
      </c>
      <c r="DR199" s="62">
        <f t="shared" si="1543"/>
        <v>0</v>
      </c>
      <c r="DS199" s="62">
        <f t="shared" si="1543"/>
        <v>156715</v>
      </c>
      <c r="DT199" s="62">
        <f t="shared" si="1543"/>
        <v>0</v>
      </c>
    </row>
    <row r="200" spans="1:124" ht="32.25" customHeight="1" x14ac:dyDescent="0.25">
      <c r="A200" s="87" t="s">
        <v>20</v>
      </c>
      <c r="B200" s="155"/>
      <c r="C200" s="155"/>
      <c r="D200" s="155"/>
      <c r="E200" s="4">
        <v>851</v>
      </c>
      <c r="F200" s="3" t="s">
        <v>58</v>
      </c>
      <c r="G200" s="3" t="s">
        <v>11</v>
      </c>
      <c r="H200" s="176" t="s">
        <v>445</v>
      </c>
      <c r="I200" s="3" t="s">
        <v>21</v>
      </c>
      <c r="J200" s="21">
        <f t="shared" ref="J200:Y200" si="1544">J201</f>
        <v>145000</v>
      </c>
      <c r="K200" s="21">
        <f t="shared" si="1544"/>
        <v>0</v>
      </c>
      <c r="L200" s="21">
        <f t="shared" si="1544"/>
        <v>145000</v>
      </c>
      <c r="M200" s="21">
        <f t="shared" si="1544"/>
        <v>0</v>
      </c>
      <c r="N200" s="21">
        <f t="shared" si="1544"/>
        <v>0</v>
      </c>
      <c r="O200" s="21">
        <f t="shared" si="1544"/>
        <v>0</v>
      </c>
      <c r="P200" s="21">
        <f t="shared" si="1544"/>
        <v>0</v>
      </c>
      <c r="Q200" s="21">
        <f t="shared" si="1544"/>
        <v>0</v>
      </c>
      <c r="R200" s="21">
        <f t="shared" si="1544"/>
        <v>0</v>
      </c>
      <c r="S200" s="21">
        <f t="shared" si="1544"/>
        <v>0</v>
      </c>
      <c r="T200" s="21">
        <f t="shared" si="1544"/>
        <v>0</v>
      </c>
      <c r="U200" s="21">
        <f t="shared" si="1544"/>
        <v>0</v>
      </c>
      <c r="V200" s="21">
        <f t="shared" si="1178"/>
        <v>0</v>
      </c>
      <c r="W200" s="21">
        <f t="shared" si="1179"/>
        <v>0</v>
      </c>
      <c r="X200" s="21">
        <f t="shared" si="1180"/>
        <v>0</v>
      </c>
      <c r="Y200" s="21">
        <f t="shared" si="1544"/>
        <v>0</v>
      </c>
      <c r="Z200" s="276">
        <f t="shared" si="1189"/>
        <v>100</v>
      </c>
      <c r="AA200" s="21">
        <f t="shared" ref="AA200:BY200" si="1545">AA201</f>
        <v>0</v>
      </c>
      <c r="AB200" s="21">
        <f t="shared" si="1545"/>
        <v>145000</v>
      </c>
      <c r="AC200" s="21">
        <f t="shared" si="1545"/>
        <v>0</v>
      </c>
      <c r="AD200" s="21">
        <f t="shared" si="1545"/>
        <v>145000</v>
      </c>
      <c r="AE200" s="21">
        <f t="shared" si="1545"/>
        <v>0</v>
      </c>
      <c r="AF200" s="21">
        <f t="shared" si="1545"/>
        <v>0</v>
      </c>
      <c r="AG200" s="21">
        <f t="shared" si="1545"/>
        <v>0</v>
      </c>
      <c r="AH200" s="21">
        <f t="shared" si="1545"/>
        <v>0</v>
      </c>
      <c r="AI200" s="21">
        <f t="shared" si="1545"/>
        <v>0</v>
      </c>
      <c r="AJ200" s="21">
        <f t="shared" si="1240"/>
        <v>145000</v>
      </c>
      <c r="AK200" s="21">
        <f t="shared" si="1241"/>
        <v>0</v>
      </c>
      <c r="AL200" s="21">
        <f t="shared" si="1242"/>
        <v>145000</v>
      </c>
      <c r="AM200" s="21">
        <f t="shared" si="1243"/>
        <v>0</v>
      </c>
      <c r="AN200" s="215">
        <f t="shared" si="1545"/>
        <v>0</v>
      </c>
      <c r="AO200" s="21">
        <f t="shared" si="1545"/>
        <v>0</v>
      </c>
      <c r="AP200" s="21">
        <f t="shared" si="1545"/>
        <v>0</v>
      </c>
      <c r="AQ200" s="21">
        <f t="shared" si="1545"/>
        <v>0</v>
      </c>
      <c r="AR200" s="21">
        <f t="shared" si="1477"/>
        <v>145000</v>
      </c>
      <c r="AS200" s="21">
        <f t="shared" si="1478"/>
        <v>0</v>
      </c>
      <c r="AT200" s="21">
        <f t="shared" si="1479"/>
        <v>145000</v>
      </c>
      <c r="AU200" s="21">
        <f t="shared" si="1480"/>
        <v>0</v>
      </c>
      <c r="AV200" s="195">
        <f t="shared" si="1089"/>
        <v>0</v>
      </c>
      <c r="AW200" s="21">
        <f t="shared" si="1545"/>
        <v>0</v>
      </c>
      <c r="AX200" s="21">
        <f t="shared" si="1545"/>
        <v>0</v>
      </c>
      <c r="AY200" s="21">
        <f t="shared" si="1545"/>
        <v>0</v>
      </c>
      <c r="AZ200" s="21">
        <f t="shared" si="1545"/>
        <v>0</v>
      </c>
      <c r="BA200" s="21">
        <f t="shared" si="1545"/>
        <v>0</v>
      </c>
      <c r="BB200" s="21">
        <f t="shared" si="1545"/>
        <v>0</v>
      </c>
      <c r="BC200" s="21">
        <f t="shared" si="1545"/>
        <v>0</v>
      </c>
      <c r="BD200" s="21">
        <f t="shared" si="1545"/>
        <v>0</v>
      </c>
      <c r="BE200" s="21">
        <f t="shared" si="1244"/>
        <v>0</v>
      </c>
      <c r="BF200" s="21">
        <f t="shared" si="1234"/>
        <v>0</v>
      </c>
      <c r="BG200" s="21">
        <f t="shared" si="1235"/>
        <v>0</v>
      </c>
      <c r="BH200" s="21">
        <f t="shared" si="1236"/>
        <v>0</v>
      </c>
      <c r="BI200" s="21">
        <f t="shared" si="1545"/>
        <v>0</v>
      </c>
      <c r="BJ200" s="21">
        <f t="shared" si="1545"/>
        <v>0</v>
      </c>
      <c r="BK200" s="21">
        <f t="shared" si="1545"/>
        <v>0</v>
      </c>
      <c r="BL200" s="21">
        <f t="shared" si="1545"/>
        <v>0</v>
      </c>
      <c r="BM200" s="21">
        <f t="shared" si="1444"/>
        <v>0</v>
      </c>
      <c r="BN200" s="21">
        <f t="shared" si="1445"/>
        <v>0</v>
      </c>
      <c r="BO200" s="21">
        <f t="shared" si="1446"/>
        <v>0</v>
      </c>
      <c r="BP200" s="21">
        <f t="shared" si="1447"/>
        <v>0</v>
      </c>
      <c r="BQ200" s="201">
        <f t="shared" si="1088"/>
        <v>0</v>
      </c>
      <c r="BR200" s="21">
        <f t="shared" si="1545"/>
        <v>0</v>
      </c>
      <c r="BS200" s="21">
        <f t="shared" si="1545"/>
        <v>0</v>
      </c>
      <c r="BT200" s="21">
        <f t="shared" si="1545"/>
        <v>0</v>
      </c>
      <c r="BU200" s="21">
        <f t="shared" si="1545"/>
        <v>0</v>
      </c>
      <c r="BV200" s="21">
        <f t="shared" si="1545"/>
        <v>0</v>
      </c>
      <c r="BW200" s="21">
        <f t="shared" si="1545"/>
        <v>0</v>
      </c>
      <c r="BX200" s="21">
        <f t="shared" si="1545"/>
        <v>0</v>
      </c>
      <c r="BY200" s="21">
        <f t="shared" si="1545"/>
        <v>0</v>
      </c>
      <c r="BZ200" s="21">
        <f t="shared" si="1245"/>
        <v>0</v>
      </c>
      <c r="CA200" s="62">
        <f t="shared" si="1237"/>
        <v>0</v>
      </c>
      <c r="CB200" s="62">
        <f t="shared" si="1238"/>
        <v>0</v>
      </c>
      <c r="CC200" s="62">
        <f t="shared" si="1239"/>
        <v>0</v>
      </c>
      <c r="CD200" s="21">
        <f t="shared" ref="CD200:CG200" si="1546">CD201</f>
        <v>0</v>
      </c>
      <c r="CE200" s="21">
        <f t="shared" si="1546"/>
        <v>0</v>
      </c>
      <c r="CF200" s="21">
        <f t="shared" si="1546"/>
        <v>0</v>
      </c>
      <c r="CG200" s="21">
        <f t="shared" si="1546"/>
        <v>0</v>
      </c>
      <c r="CH200" s="21">
        <f t="shared" si="1448"/>
        <v>0</v>
      </c>
      <c r="CI200" s="62">
        <f t="shared" si="1449"/>
        <v>0</v>
      </c>
      <c r="CJ200" s="62">
        <f t="shared" si="1450"/>
        <v>0</v>
      </c>
      <c r="CK200" s="62">
        <f t="shared" si="1451"/>
        <v>0</v>
      </c>
      <c r="CL200" s="193">
        <f t="shared" si="1210"/>
        <v>0</v>
      </c>
      <c r="CM200" s="62"/>
      <c r="CN200" s="62"/>
      <c r="CO200" s="62"/>
      <c r="CP200" s="62"/>
      <c r="CQ200" s="94">
        <f t="shared" si="1228"/>
        <v>0</v>
      </c>
      <c r="CR200" s="94"/>
      <c r="CS200" s="58">
        <f t="shared" ref="CS200:DT200" si="1547">CS201</f>
        <v>172500</v>
      </c>
      <c r="CT200" s="58">
        <f t="shared" si="1547"/>
        <v>0</v>
      </c>
      <c r="CU200" s="58">
        <f t="shared" si="1547"/>
        <v>172500</v>
      </c>
      <c r="CV200" s="58">
        <f t="shared" si="1547"/>
        <v>0</v>
      </c>
      <c r="CW200" s="58">
        <f t="shared" si="1547"/>
        <v>0</v>
      </c>
      <c r="CX200" s="62">
        <f t="shared" si="1547"/>
        <v>0</v>
      </c>
      <c r="CY200" s="62">
        <f t="shared" si="1547"/>
        <v>0</v>
      </c>
      <c r="CZ200" s="58">
        <f t="shared" si="1547"/>
        <v>0</v>
      </c>
      <c r="DA200" s="58">
        <f t="shared" si="1547"/>
        <v>172500</v>
      </c>
      <c r="DB200" s="62">
        <f t="shared" si="1547"/>
        <v>0</v>
      </c>
      <c r="DC200" s="62">
        <f t="shared" si="1547"/>
        <v>172500</v>
      </c>
      <c r="DD200" s="62">
        <f t="shared" si="1547"/>
        <v>0</v>
      </c>
      <c r="DE200" s="58">
        <f t="shared" si="1547"/>
        <v>-40785</v>
      </c>
      <c r="DF200" s="62">
        <f t="shared" si="1547"/>
        <v>0</v>
      </c>
      <c r="DG200" s="62">
        <f t="shared" si="1547"/>
        <v>-40785</v>
      </c>
      <c r="DH200" s="58">
        <f t="shared" si="1547"/>
        <v>0</v>
      </c>
      <c r="DI200" s="58">
        <f t="shared" si="1547"/>
        <v>131715</v>
      </c>
      <c r="DJ200" s="62">
        <f t="shared" si="1547"/>
        <v>0</v>
      </c>
      <c r="DK200" s="62">
        <f t="shared" si="1547"/>
        <v>131715</v>
      </c>
      <c r="DL200" s="62">
        <f t="shared" si="1547"/>
        <v>0</v>
      </c>
      <c r="DM200" s="58">
        <f t="shared" si="1547"/>
        <v>0</v>
      </c>
      <c r="DN200" s="62">
        <f t="shared" si="1547"/>
        <v>0</v>
      </c>
      <c r="DO200" s="62">
        <f t="shared" si="1547"/>
        <v>0</v>
      </c>
      <c r="DP200" s="58">
        <f t="shared" si="1547"/>
        <v>0</v>
      </c>
      <c r="DQ200" s="58">
        <f t="shared" si="1547"/>
        <v>131715</v>
      </c>
      <c r="DR200" s="62">
        <f t="shared" si="1547"/>
        <v>0</v>
      </c>
      <c r="DS200" s="62">
        <f t="shared" si="1547"/>
        <v>131715</v>
      </c>
      <c r="DT200" s="62">
        <f t="shared" si="1547"/>
        <v>0</v>
      </c>
    </row>
    <row r="201" spans="1:124" ht="32.25" customHeight="1" x14ac:dyDescent="0.25">
      <c r="A201" s="87" t="s">
        <v>9</v>
      </c>
      <c r="B201" s="156"/>
      <c r="C201" s="156"/>
      <c r="D201" s="156"/>
      <c r="E201" s="4">
        <v>851</v>
      </c>
      <c r="F201" s="3" t="s">
        <v>58</v>
      </c>
      <c r="G201" s="3" t="s">
        <v>11</v>
      </c>
      <c r="H201" s="176" t="s">
        <v>445</v>
      </c>
      <c r="I201" s="3" t="s">
        <v>22</v>
      </c>
      <c r="J201" s="21">
        <v>145000</v>
      </c>
      <c r="K201" s="21"/>
      <c r="L201" s="21">
        <f>J201</f>
        <v>145000</v>
      </c>
      <c r="M201" s="21"/>
      <c r="N201" s="21"/>
      <c r="O201" s="21"/>
      <c r="P201" s="21">
        <f>N201</f>
        <v>0</v>
      </c>
      <c r="Q201" s="21"/>
      <c r="R201" s="21"/>
      <c r="S201" s="21"/>
      <c r="T201" s="21">
        <f>R201</f>
        <v>0</v>
      </c>
      <c r="U201" s="21"/>
      <c r="V201" s="21">
        <f t="shared" si="1178"/>
        <v>0</v>
      </c>
      <c r="W201" s="21">
        <f t="shared" si="1179"/>
        <v>0</v>
      </c>
      <c r="X201" s="21">
        <f t="shared" si="1180"/>
        <v>0</v>
      </c>
      <c r="Y201" s="21"/>
      <c r="Z201" s="276">
        <f t="shared" si="1189"/>
        <v>100</v>
      </c>
      <c r="AA201" s="21"/>
      <c r="AB201" s="21">
        <v>145000</v>
      </c>
      <c r="AC201" s="21"/>
      <c r="AD201" s="21">
        <f>AB201</f>
        <v>145000</v>
      </c>
      <c r="AE201" s="21"/>
      <c r="AF201" s="21"/>
      <c r="AG201" s="21"/>
      <c r="AH201" s="21">
        <f>AF201</f>
        <v>0</v>
      </c>
      <c r="AI201" s="21"/>
      <c r="AJ201" s="21">
        <f t="shared" si="1240"/>
        <v>145000</v>
      </c>
      <c r="AK201" s="21">
        <f t="shared" si="1241"/>
        <v>0</v>
      </c>
      <c r="AL201" s="21">
        <f t="shared" si="1242"/>
        <v>145000</v>
      </c>
      <c r="AM201" s="21">
        <f t="shared" si="1243"/>
        <v>0</v>
      </c>
      <c r="AN201" s="215"/>
      <c r="AO201" s="21"/>
      <c r="AP201" s="21">
        <f>AN201</f>
        <v>0</v>
      </c>
      <c r="AQ201" s="21"/>
      <c r="AR201" s="21">
        <f t="shared" si="1477"/>
        <v>145000</v>
      </c>
      <c r="AS201" s="21">
        <f t="shared" si="1478"/>
        <v>0</v>
      </c>
      <c r="AT201" s="21">
        <f t="shared" si="1479"/>
        <v>145000</v>
      </c>
      <c r="AU201" s="21">
        <f t="shared" si="1480"/>
        <v>0</v>
      </c>
      <c r="AV201" s="195">
        <f t="shared" si="1089"/>
        <v>0</v>
      </c>
      <c r="AW201" s="21"/>
      <c r="AX201" s="21"/>
      <c r="AY201" s="21">
        <f>AW201</f>
        <v>0</v>
      </c>
      <c r="AZ201" s="21"/>
      <c r="BA201" s="21"/>
      <c r="BB201" s="21"/>
      <c r="BC201" s="21">
        <f>BA201</f>
        <v>0</v>
      </c>
      <c r="BD201" s="21"/>
      <c r="BE201" s="21">
        <f t="shared" si="1244"/>
        <v>0</v>
      </c>
      <c r="BF201" s="21">
        <f t="shared" si="1234"/>
        <v>0</v>
      </c>
      <c r="BG201" s="21">
        <f t="shared" si="1235"/>
        <v>0</v>
      </c>
      <c r="BH201" s="21">
        <f t="shared" si="1236"/>
        <v>0</v>
      </c>
      <c r="BI201" s="21"/>
      <c r="BJ201" s="21"/>
      <c r="BK201" s="21">
        <f>BI201</f>
        <v>0</v>
      </c>
      <c r="BL201" s="21"/>
      <c r="BM201" s="21">
        <f t="shared" si="1444"/>
        <v>0</v>
      </c>
      <c r="BN201" s="21">
        <f t="shared" si="1445"/>
        <v>0</v>
      </c>
      <c r="BO201" s="21">
        <f t="shared" si="1446"/>
        <v>0</v>
      </c>
      <c r="BP201" s="21">
        <f t="shared" si="1447"/>
        <v>0</v>
      </c>
      <c r="BQ201" s="201">
        <f t="shared" ref="BQ201:BQ261" si="1548">BE201-BF201-BG201-BH201</f>
        <v>0</v>
      </c>
      <c r="BR201" s="21"/>
      <c r="BS201" s="21"/>
      <c r="BT201" s="21">
        <f>BR201</f>
        <v>0</v>
      </c>
      <c r="BU201" s="21"/>
      <c r="BV201" s="21"/>
      <c r="BW201" s="21"/>
      <c r="BX201" s="21">
        <f>BV201</f>
        <v>0</v>
      </c>
      <c r="BY201" s="21"/>
      <c r="BZ201" s="21">
        <f t="shared" si="1245"/>
        <v>0</v>
      </c>
      <c r="CA201" s="62">
        <f t="shared" si="1237"/>
        <v>0</v>
      </c>
      <c r="CB201" s="62">
        <f t="shared" si="1238"/>
        <v>0</v>
      </c>
      <c r="CC201" s="62">
        <f t="shared" si="1239"/>
        <v>0</v>
      </c>
      <c r="CD201" s="21"/>
      <c r="CE201" s="21"/>
      <c r="CF201" s="21">
        <f>CD201</f>
        <v>0</v>
      </c>
      <c r="CG201" s="21"/>
      <c r="CH201" s="21">
        <f t="shared" si="1448"/>
        <v>0</v>
      </c>
      <c r="CI201" s="62">
        <f t="shared" si="1449"/>
        <v>0</v>
      </c>
      <c r="CJ201" s="62">
        <f t="shared" si="1450"/>
        <v>0</v>
      </c>
      <c r="CK201" s="62">
        <f t="shared" si="1451"/>
        <v>0</v>
      </c>
      <c r="CL201" s="193">
        <f t="shared" si="1210"/>
        <v>0</v>
      </c>
      <c r="CM201" s="62"/>
      <c r="CN201" s="62"/>
      <c r="CO201" s="62"/>
      <c r="CP201" s="62"/>
      <c r="CQ201" s="94">
        <f t="shared" si="1228"/>
        <v>0</v>
      </c>
      <c r="CR201" s="94"/>
      <c r="CS201" s="58">
        <v>172500</v>
      </c>
      <c r="CT201" s="58"/>
      <c r="CU201" s="58">
        <f>CS201</f>
        <v>172500</v>
      </c>
      <c r="CV201" s="58"/>
      <c r="CW201" s="58"/>
      <c r="CX201" s="62"/>
      <c r="CY201" s="62">
        <f>CW201</f>
        <v>0</v>
      </c>
      <c r="CZ201" s="58"/>
      <c r="DA201" s="58">
        <f t="shared" si="1484"/>
        <v>172500</v>
      </c>
      <c r="DB201" s="62">
        <f t="shared" ref="DB201" si="1549">CT201+CX201</f>
        <v>0</v>
      </c>
      <c r="DC201" s="62">
        <f t="shared" ref="DC201" si="1550">CU201+CY201</f>
        <v>172500</v>
      </c>
      <c r="DD201" s="62">
        <f t="shared" ref="DD201" si="1551">CV201+CZ201</f>
        <v>0</v>
      </c>
      <c r="DE201" s="58">
        <v>-40785</v>
      </c>
      <c r="DF201" s="62"/>
      <c r="DG201" s="62">
        <f>DE201</f>
        <v>-40785</v>
      </c>
      <c r="DH201" s="58"/>
      <c r="DI201" s="58">
        <f t="shared" ref="DI201" si="1552">DA201+DE201</f>
        <v>131715</v>
      </c>
      <c r="DJ201" s="62">
        <f t="shared" ref="DJ201" si="1553">DB201+DF201</f>
        <v>0</v>
      </c>
      <c r="DK201" s="62">
        <f t="shared" ref="DK201" si="1554">DC201+DG201</f>
        <v>131715</v>
      </c>
      <c r="DL201" s="62">
        <f t="shared" ref="DL201" si="1555">DD201+DH201</f>
        <v>0</v>
      </c>
      <c r="DM201" s="58"/>
      <c r="DN201" s="62"/>
      <c r="DO201" s="62">
        <f>DM201</f>
        <v>0</v>
      </c>
      <c r="DP201" s="58"/>
      <c r="DQ201" s="58">
        <f t="shared" ref="DQ201" si="1556">DI201+DM201</f>
        <v>131715</v>
      </c>
      <c r="DR201" s="62">
        <f t="shared" ref="DR201" si="1557">DJ201+DN201</f>
        <v>0</v>
      </c>
      <c r="DS201" s="62">
        <f t="shared" ref="DS201" si="1558">DK201+DO201</f>
        <v>131715</v>
      </c>
      <c r="DT201" s="62">
        <f t="shared" ref="DT201" si="1559">DL201+DP201</f>
        <v>0</v>
      </c>
    </row>
    <row r="202" spans="1:124" ht="32.25" customHeight="1" x14ac:dyDescent="0.25">
      <c r="A202" s="87" t="s">
        <v>41</v>
      </c>
      <c r="B202" s="156"/>
      <c r="C202" s="156"/>
      <c r="D202" s="156"/>
      <c r="E202" s="4">
        <v>851</v>
      </c>
      <c r="F202" s="3" t="s">
        <v>58</v>
      </c>
      <c r="G202" s="3" t="s">
        <v>11</v>
      </c>
      <c r="H202" s="176" t="s">
        <v>445</v>
      </c>
      <c r="I202" s="3" t="s">
        <v>83</v>
      </c>
      <c r="J202" s="21">
        <f t="shared" ref="J202:Y202" si="1560">J203</f>
        <v>60000</v>
      </c>
      <c r="K202" s="21">
        <f t="shared" si="1560"/>
        <v>0</v>
      </c>
      <c r="L202" s="21">
        <f t="shared" si="1560"/>
        <v>60000</v>
      </c>
      <c r="M202" s="21">
        <f t="shared" si="1560"/>
        <v>0</v>
      </c>
      <c r="N202" s="21">
        <f t="shared" si="1560"/>
        <v>0</v>
      </c>
      <c r="O202" s="21">
        <f t="shared" si="1560"/>
        <v>0</v>
      </c>
      <c r="P202" s="21">
        <f t="shared" si="1560"/>
        <v>0</v>
      </c>
      <c r="Q202" s="21">
        <f t="shared" si="1560"/>
        <v>0</v>
      </c>
      <c r="R202" s="21">
        <f t="shared" si="1560"/>
        <v>0</v>
      </c>
      <c r="S202" s="21">
        <f t="shared" si="1560"/>
        <v>0</v>
      </c>
      <c r="T202" s="21">
        <f t="shared" si="1560"/>
        <v>0</v>
      </c>
      <c r="U202" s="21">
        <f t="shared" si="1560"/>
        <v>0</v>
      </c>
      <c r="V202" s="21">
        <f t="shared" si="1178"/>
        <v>0</v>
      </c>
      <c r="W202" s="21">
        <f t="shared" si="1179"/>
        <v>0</v>
      </c>
      <c r="X202" s="21">
        <f t="shared" si="1180"/>
        <v>0</v>
      </c>
      <c r="Y202" s="21">
        <f t="shared" si="1560"/>
        <v>0</v>
      </c>
      <c r="Z202" s="276">
        <f t="shared" si="1189"/>
        <v>100</v>
      </c>
      <c r="AA202" s="21">
        <f t="shared" ref="AA202:BY202" si="1561">AA203</f>
        <v>0</v>
      </c>
      <c r="AB202" s="21">
        <f t="shared" si="1561"/>
        <v>60000</v>
      </c>
      <c r="AC202" s="21">
        <f t="shared" si="1561"/>
        <v>0</v>
      </c>
      <c r="AD202" s="21">
        <f t="shared" si="1561"/>
        <v>60000</v>
      </c>
      <c r="AE202" s="21">
        <f t="shared" si="1561"/>
        <v>0</v>
      </c>
      <c r="AF202" s="21">
        <f t="shared" si="1561"/>
        <v>0</v>
      </c>
      <c r="AG202" s="21">
        <f t="shared" si="1561"/>
        <v>0</v>
      </c>
      <c r="AH202" s="21">
        <f t="shared" si="1561"/>
        <v>0</v>
      </c>
      <c r="AI202" s="21">
        <f t="shared" si="1561"/>
        <v>0</v>
      </c>
      <c r="AJ202" s="21">
        <f t="shared" si="1240"/>
        <v>60000</v>
      </c>
      <c r="AK202" s="21">
        <f t="shared" si="1241"/>
        <v>0</v>
      </c>
      <c r="AL202" s="21">
        <f t="shared" si="1242"/>
        <v>60000</v>
      </c>
      <c r="AM202" s="21">
        <f t="shared" si="1243"/>
        <v>0</v>
      </c>
      <c r="AN202" s="215">
        <f t="shared" si="1561"/>
        <v>0</v>
      </c>
      <c r="AO202" s="21">
        <f t="shared" si="1561"/>
        <v>0</v>
      </c>
      <c r="AP202" s="21">
        <f t="shared" si="1561"/>
        <v>0</v>
      </c>
      <c r="AQ202" s="21">
        <f t="shared" si="1561"/>
        <v>0</v>
      </c>
      <c r="AR202" s="21">
        <f t="shared" si="1477"/>
        <v>60000</v>
      </c>
      <c r="AS202" s="21">
        <f t="shared" si="1478"/>
        <v>0</v>
      </c>
      <c r="AT202" s="21">
        <f t="shared" si="1479"/>
        <v>60000</v>
      </c>
      <c r="AU202" s="21">
        <f t="shared" si="1480"/>
        <v>0</v>
      </c>
      <c r="AV202" s="195">
        <f t="shared" ref="AV202:AV262" si="1562">AR202-AS202-AT202-AU202</f>
        <v>0</v>
      </c>
      <c r="AW202" s="21">
        <f t="shared" si="1561"/>
        <v>0</v>
      </c>
      <c r="AX202" s="21">
        <f t="shared" si="1561"/>
        <v>0</v>
      </c>
      <c r="AY202" s="21">
        <f t="shared" si="1561"/>
        <v>0</v>
      </c>
      <c r="AZ202" s="21">
        <f t="shared" si="1561"/>
        <v>0</v>
      </c>
      <c r="BA202" s="21">
        <f t="shared" si="1561"/>
        <v>0</v>
      </c>
      <c r="BB202" s="21">
        <f t="shared" si="1561"/>
        <v>0</v>
      </c>
      <c r="BC202" s="21">
        <f t="shared" si="1561"/>
        <v>0</v>
      </c>
      <c r="BD202" s="21">
        <f t="shared" si="1561"/>
        <v>0</v>
      </c>
      <c r="BE202" s="21">
        <f t="shared" si="1244"/>
        <v>0</v>
      </c>
      <c r="BF202" s="21">
        <f t="shared" si="1234"/>
        <v>0</v>
      </c>
      <c r="BG202" s="21">
        <f t="shared" si="1235"/>
        <v>0</v>
      </c>
      <c r="BH202" s="21">
        <f t="shared" si="1236"/>
        <v>0</v>
      </c>
      <c r="BI202" s="21">
        <f t="shared" si="1561"/>
        <v>0</v>
      </c>
      <c r="BJ202" s="21">
        <f t="shared" si="1561"/>
        <v>0</v>
      </c>
      <c r="BK202" s="21">
        <f t="shared" si="1561"/>
        <v>0</v>
      </c>
      <c r="BL202" s="21">
        <f t="shared" si="1561"/>
        <v>0</v>
      </c>
      <c r="BM202" s="21">
        <f t="shared" si="1444"/>
        <v>0</v>
      </c>
      <c r="BN202" s="21">
        <f t="shared" si="1445"/>
        <v>0</v>
      </c>
      <c r="BO202" s="21">
        <f t="shared" si="1446"/>
        <v>0</v>
      </c>
      <c r="BP202" s="21">
        <f t="shared" si="1447"/>
        <v>0</v>
      </c>
      <c r="BQ202" s="201">
        <f t="shared" si="1548"/>
        <v>0</v>
      </c>
      <c r="BR202" s="21">
        <f t="shared" si="1561"/>
        <v>0</v>
      </c>
      <c r="BS202" s="21">
        <f t="shared" si="1561"/>
        <v>0</v>
      </c>
      <c r="BT202" s="21">
        <f t="shared" si="1561"/>
        <v>0</v>
      </c>
      <c r="BU202" s="21">
        <f t="shared" si="1561"/>
        <v>0</v>
      </c>
      <c r="BV202" s="21">
        <f t="shared" si="1561"/>
        <v>0</v>
      </c>
      <c r="BW202" s="21">
        <f t="shared" si="1561"/>
        <v>0</v>
      </c>
      <c r="BX202" s="21">
        <f t="shared" si="1561"/>
        <v>0</v>
      </c>
      <c r="BY202" s="21">
        <f t="shared" si="1561"/>
        <v>0</v>
      </c>
      <c r="BZ202" s="21">
        <f t="shared" si="1245"/>
        <v>0</v>
      </c>
      <c r="CA202" s="62">
        <f t="shared" si="1237"/>
        <v>0</v>
      </c>
      <c r="CB202" s="62">
        <f t="shared" si="1238"/>
        <v>0</v>
      </c>
      <c r="CC202" s="62">
        <f t="shared" si="1239"/>
        <v>0</v>
      </c>
      <c r="CD202" s="21">
        <f t="shared" ref="CD202:CG202" si="1563">CD203</f>
        <v>0</v>
      </c>
      <c r="CE202" s="21">
        <f t="shared" si="1563"/>
        <v>0</v>
      </c>
      <c r="CF202" s="21">
        <f t="shared" si="1563"/>
        <v>0</v>
      </c>
      <c r="CG202" s="21">
        <f t="shared" si="1563"/>
        <v>0</v>
      </c>
      <c r="CH202" s="21">
        <f t="shared" si="1448"/>
        <v>0</v>
      </c>
      <c r="CI202" s="62">
        <f t="shared" si="1449"/>
        <v>0</v>
      </c>
      <c r="CJ202" s="62">
        <f t="shared" si="1450"/>
        <v>0</v>
      </c>
      <c r="CK202" s="62">
        <f t="shared" si="1451"/>
        <v>0</v>
      </c>
      <c r="CL202" s="193">
        <f t="shared" si="1210"/>
        <v>0</v>
      </c>
      <c r="CM202" s="62"/>
      <c r="CN202" s="62"/>
      <c r="CO202" s="62"/>
      <c r="CP202" s="62"/>
      <c r="CQ202" s="94">
        <f t="shared" si="1228"/>
        <v>0</v>
      </c>
      <c r="CR202" s="94"/>
      <c r="CS202" s="58">
        <f t="shared" ref="CS202:DT202" si="1564">CS203</f>
        <v>60000</v>
      </c>
      <c r="CT202" s="58">
        <f t="shared" si="1564"/>
        <v>0</v>
      </c>
      <c r="CU202" s="58">
        <f t="shared" si="1564"/>
        <v>60000</v>
      </c>
      <c r="CV202" s="58">
        <f t="shared" si="1564"/>
        <v>0</v>
      </c>
      <c r="CW202" s="58">
        <f t="shared" si="1564"/>
        <v>0</v>
      </c>
      <c r="CX202" s="62">
        <f t="shared" si="1564"/>
        <v>0</v>
      </c>
      <c r="CY202" s="62">
        <f t="shared" si="1564"/>
        <v>0</v>
      </c>
      <c r="CZ202" s="58">
        <f t="shared" si="1564"/>
        <v>0</v>
      </c>
      <c r="DA202" s="58">
        <f t="shared" si="1564"/>
        <v>60000</v>
      </c>
      <c r="DB202" s="62">
        <f t="shared" si="1564"/>
        <v>0</v>
      </c>
      <c r="DC202" s="62">
        <f t="shared" si="1564"/>
        <v>60000</v>
      </c>
      <c r="DD202" s="62">
        <f t="shared" si="1564"/>
        <v>0</v>
      </c>
      <c r="DE202" s="58">
        <f t="shared" si="1564"/>
        <v>-35000</v>
      </c>
      <c r="DF202" s="62">
        <f t="shared" si="1564"/>
        <v>0</v>
      </c>
      <c r="DG202" s="62">
        <f t="shared" si="1564"/>
        <v>-35000</v>
      </c>
      <c r="DH202" s="58">
        <f t="shared" si="1564"/>
        <v>0</v>
      </c>
      <c r="DI202" s="58">
        <f t="shared" si="1564"/>
        <v>25000</v>
      </c>
      <c r="DJ202" s="62">
        <f t="shared" si="1564"/>
        <v>0</v>
      </c>
      <c r="DK202" s="62">
        <f t="shared" si="1564"/>
        <v>25000</v>
      </c>
      <c r="DL202" s="62">
        <f t="shared" si="1564"/>
        <v>0</v>
      </c>
      <c r="DM202" s="58">
        <f t="shared" si="1564"/>
        <v>0</v>
      </c>
      <c r="DN202" s="62">
        <f t="shared" si="1564"/>
        <v>0</v>
      </c>
      <c r="DO202" s="62">
        <f t="shared" si="1564"/>
        <v>0</v>
      </c>
      <c r="DP202" s="58">
        <f t="shared" si="1564"/>
        <v>0</v>
      </c>
      <c r="DQ202" s="58">
        <f t="shared" si="1564"/>
        <v>25000</v>
      </c>
      <c r="DR202" s="62">
        <f t="shared" si="1564"/>
        <v>0</v>
      </c>
      <c r="DS202" s="62">
        <f t="shared" si="1564"/>
        <v>25000</v>
      </c>
      <c r="DT202" s="62">
        <f t="shared" si="1564"/>
        <v>0</v>
      </c>
    </row>
    <row r="203" spans="1:124" ht="32.25" customHeight="1" x14ac:dyDescent="0.25">
      <c r="A203" s="87" t="s">
        <v>84</v>
      </c>
      <c r="B203" s="156"/>
      <c r="C203" s="156"/>
      <c r="D203" s="156"/>
      <c r="E203" s="4">
        <v>851</v>
      </c>
      <c r="F203" s="3" t="s">
        <v>58</v>
      </c>
      <c r="G203" s="3" t="s">
        <v>11</v>
      </c>
      <c r="H203" s="176" t="s">
        <v>445</v>
      </c>
      <c r="I203" s="3" t="s">
        <v>85</v>
      </c>
      <c r="J203" s="21">
        <v>60000</v>
      </c>
      <c r="K203" s="21"/>
      <c r="L203" s="21">
        <f>J203</f>
        <v>60000</v>
      </c>
      <c r="M203" s="21"/>
      <c r="N203" s="21"/>
      <c r="O203" s="21"/>
      <c r="P203" s="21">
        <f>N203</f>
        <v>0</v>
      </c>
      <c r="Q203" s="21"/>
      <c r="R203" s="21"/>
      <c r="S203" s="21"/>
      <c r="T203" s="21">
        <f>R203</f>
        <v>0</v>
      </c>
      <c r="U203" s="21"/>
      <c r="V203" s="21">
        <f t="shared" si="1178"/>
        <v>0</v>
      </c>
      <c r="W203" s="21">
        <f t="shared" si="1179"/>
        <v>0</v>
      </c>
      <c r="X203" s="21">
        <f t="shared" si="1180"/>
        <v>0</v>
      </c>
      <c r="Y203" s="21"/>
      <c r="Z203" s="276">
        <f t="shared" si="1189"/>
        <v>100</v>
      </c>
      <c r="AA203" s="21"/>
      <c r="AB203" s="21">
        <v>60000</v>
      </c>
      <c r="AC203" s="21"/>
      <c r="AD203" s="21">
        <f>AB203</f>
        <v>60000</v>
      </c>
      <c r="AE203" s="21"/>
      <c r="AF203" s="21"/>
      <c r="AG203" s="21"/>
      <c r="AH203" s="21">
        <f>AF203</f>
        <v>0</v>
      </c>
      <c r="AI203" s="21"/>
      <c r="AJ203" s="21">
        <f t="shared" si="1240"/>
        <v>60000</v>
      </c>
      <c r="AK203" s="21">
        <f t="shared" si="1241"/>
        <v>0</v>
      </c>
      <c r="AL203" s="21">
        <f t="shared" si="1242"/>
        <v>60000</v>
      </c>
      <c r="AM203" s="21">
        <f t="shared" si="1243"/>
        <v>0</v>
      </c>
      <c r="AN203" s="215"/>
      <c r="AO203" s="21"/>
      <c r="AP203" s="21">
        <f>AN203</f>
        <v>0</v>
      </c>
      <c r="AQ203" s="21"/>
      <c r="AR203" s="21">
        <f t="shared" si="1477"/>
        <v>60000</v>
      </c>
      <c r="AS203" s="21">
        <f t="shared" si="1478"/>
        <v>0</v>
      </c>
      <c r="AT203" s="21">
        <f t="shared" si="1479"/>
        <v>60000</v>
      </c>
      <c r="AU203" s="21">
        <f t="shared" si="1480"/>
        <v>0</v>
      </c>
      <c r="AV203" s="195">
        <f t="shared" si="1562"/>
        <v>0</v>
      </c>
      <c r="AW203" s="21"/>
      <c r="AX203" s="21"/>
      <c r="AY203" s="21">
        <f>AW203</f>
        <v>0</v>
      </c>
      <c r="AZ203" s="21"/>
      <c r="BA203" s="21"/>
      <c r="BB203" s="21"/>
      <c r="BC203" s="21">
        <f>BA203</f>
        <v>0</v>
      </c>
      <c r="BD203" s="21"/>
      <c r="BE203" s="21">
        <f t="shared" si="1244"/>
        <v>0</v>
      </c>
      <c r="BF203" s="21">
        <f t="shared" si="1234"/>
        <v>0</v>
      </c>
      <c r="BG203" s="21">
        <f t="shared" si="1235"/>
        <v>0</v>
      </c>
      <c r="BH203" s="21">
        <f t="shared" si="1236"/>
        <v>0</v>
      </c>
      <c r="BI203" s="21"/>
      <c r="BJ203" s="21"/>
      <c r="BK203" s="21">
        <f>BI203</f>
        <v>0</v>
      </c>
      <c r="BL203" s="21"/>
      <c r="BM203" s="21">
        <f t="shared" si="1444"/>
        <v>0</v>
      </c>
      <c r="BN203" s="21">
        <f t="shared" si="1445"/>
        <v>0</v>
      </c>
      <c r="BO203" s="21">
        <f t="shared" si="1446"/>
        <v>0</v>
      </c>
      <c r="BP203" s="21">
        <f t="shared" si="1447"/>
        <v>0</v>
      </c>
      <c r="BQ203" s="201">
        <f t="shared" si="1548"/>
        <v>0</v>
      </c>
      <c r="BR203" s="21"/>
      <c r="BS203" s="21"/>
      <c r="BT203" s="21">
        <f>BR203</f>
        <v>0</v>
      </c>
      <c r="BU203" s="21"/>
      <c r="BV203" s="21"/>
      <c r="BW203" s="21"/>
      <c r="BX203" s="21">
        <f>BV203</f>
        <v>0</v>
      </c>
      <c r="BY203" s="21"/>
      <c r="BZ203" s="21">
        <f t="shared" si="1245"/>
        <v>0</v>
      </c>
      <c r="CA203" s="62">
        <f t="shared" si="1237"/>
        <v>0</v>
      </c>
      <c r="CB203" s="62">
        <f t="shared" si="1238"/>
        <v>0</v>
      </c>
      <c r="CC203" s="62">
        <f t="shared" si="1239"/>
        <v>0</v>
      </c>
      <c r="CD203" s="21"/>
      <c r="CE203" s="21"/>
      <c r="CF203" s="21">
        <f>CD203</f>
        <v>0</v>
      </c>
      <c r="CG203" s="21"/>
      <c r="CH203" s="21">
        <f t="shared" si="1448"/>
        <v>0</v>
      </c>
      <c r="CI203" s="62">
        <f t="shared" si="1449"/>
        <v>0</v>
      </c>
      <c r="CJ203" s="62">
        <f t="shared" si="1450"/>
        <v>0</v>
      </c>
      <c r="CK203" s="62">
        <f t="shared" si="1451"/>
        <v>0</v>
      </c>
      <c r="CL203" s="193">
        <f t="shared" si="1210"/>
        <v>0</v>
      </c>
      <c r="CM203" s="62"/>
      <c r="CN203" s="62"/>
      <c r="CO203" s="62"/>
      <c r="CP203" s="62"/>
      <c r="CQ203" s="94">
        <f t="shared" si="1228"/>
        <v>0</v>
      </c>
      <c r="CR203" s="94"/>
      <c r="CS203" s="58">
        <v>60000</v>
      </c>
      <c r="CT203" s="58"/>
      <c r="CU203" s="58">
        <f>CS203</f>
        <v>60000</v>
      </c>
      <c r="CV203" s="58"/>
      <c r="CW203" s="58"/>
      <c r="CX203" s="62"/>
      <c r="CY203" s="62">
        <f>CW203</f>
        <v>0</v>
      </c>
      <c r="CZ203" s="58"/>
      <c r="DA203" s="58">
        <f t="shared" si="1484"/>
        <v>60000</v>
      </c>
      <c r="DB203" s="62">
        <f t="shared" ref="DB203" si="1565">CT203+CX203</f>
        <v>0</v>
      </c>
      <c r="DC203" s="62">
        <f t="shared" ref="DC203" si="1566">CU203+CY203</f>
        <v>60000</v>
      </c>
      <c r="DD203" s="62">
        <f t="shared" ref="DD203" si="1567">CV203+CZ203</f>
        <v>0</v>
      </c>
      <c r="DE203" s="58">
        <v>-35000</v>
      </c>
      <c r="DF203" s="62"/>
      <c r="DG203" s="62">
        <f>DE203</f>
        <v>-35000</v>
      </c>
      <c r="DH203" s="58"/>
      <c r="DI203" s="58">
        <f t="shared" ref="DI203" si="1568">DA203+DE203</f>
        <v>25000</v>
      </c>
      <c r="DJ203" s="62">
        <f t="shared" ref="DJ203" si="1569">DB203+DF203</f>
        <v>0</v>
      </c>
      <c r="DK203" s="62">
        <f t="shared" ref="DK203" si="1570">DC203+DG203</f>
        <v>25000</v>
      </c>
      <c r="DL203" s="62">
        <f t="shared" ref="DL203" si="1571">DD203+DH203</f>
        <v>0</v>
      </c>
      <c r="DM203" s="58"/>
      <c r="DN203" s="62"/>
      <c r="DO203" s="62">
        <f>DM203</f>
        <v>0</v>
      </c>
      <c r="DP203" s="58"/>
      <c r="DQ203" s="58">
        <f t="shared" ref="DQ203" si="1572">DI203+DM203</f>
        <v>25000</v>
      </c>
      <c r="DR203" s="62">
        <f t="shared" ref="DR203" si="1573">DJ203+DN203</f>
        <v>0</v>
      </c>
      <c r="DS203" s="62">
        <f t="shared" ref="DS203" si="1574">DK203+DO203</f>
        <v>25000</v>
      </c>
      <c r="DT203" s="62">
        <f t="shared" ref="DT203" si="1575">DL203+DP203</f>
        <v>0</v>
      </c>
    </row>
    <row r="204" spans="1:124" ht="32.25" customHeight="1" x14ac:dyDescent="0.25">
      <c r="A204" s="87" t="s">
        <v>304</v>
      </c>
      <c r="B204" s="156"/>
      <c r="C204" s="156"/>
      <c r="D204" s="156"/>
      <c r="E204" s="4">
        <v>851</v>
      </c>
      <c r="F204" s="3" t="s">
        <v>58</v>
      </c>
      <c r="G204" s="3" t="s">
        <v>11</v>
      </c>
      <c r="H204" s="176" t="s">
        <v>447</v>
      </c>
      <c r="I204" s="3"/>
      <c r="J204" s="21">
        <f t="shared" ref="J204:Y204" si="1576">J205+J207</f>
        <v>5600000</v>
      </c>
      <c r="K204" s="21">
        <f t="shared" ref="K204:M204" si="1577">K205+K207</f>
        <v>0</v>
      </c>
      <c r="L204" s="21">
        <f t="shared" si="1577"/>
        <v>0</v>
      </c>
      <c r="M204" s="21">
        <f t="shared" si="1577"/>
        <v>5600000</v>
      </c>
      <c r="N204" s="21">
        <f t="shared" si="1576"/>
        <v>5600000</v>
      </c>
      <c r="O204" s="21">
        <f t="shared" si="1576"/>
        <v>0</v>
      </c>
      <c r="P204" s="21">
        <f t="shared" si="1576"/>
        <v>0</v>
      </c>
      <c r="Q204" s="21">
        <f t="shared" si="1576"/>
        <v>5600000</v>
      </c>
      <c r="R204" s="21">
        <f t="shared" si="1576"/>
        <v>5600000</v>
      </c>
      <c r="S204" s="21">
        <f t="shared" si="1576"/>
        <v>0</v>
      </c>
      <c r="T204" s="21">
        <f t="shared" si="1576"/>
        <v>0</v>
      </c>
      <c r="U204" s="21">
        <f t="shared" si="1576"/>
        <v>5600000</v>
      </c>
      <c r="V204" s="21">
        <f t="shared" si="1178"/>
        <v>0</v>
      </c>
      <c r="W204" s="21">
        <f t="shared" si="1179"/>
        <v>0</v>
      </c>
      <c r="X204" s="21">
        <f t="shared" si="1180"/>
        <v>0</v>
      </c>
      <c r="Y204" s="21">
        <f t="shared" si="1576"/>
        <v>0</v>
      </c>
      <c r="Z204" s="278">
        <f t="shared" si="1189"/>
        <v>100</v>
      </c>
      <c r="AA204" s="21">
        <f t="shared" ref="AA204" si="1578">AA205+AA207</f>
        <v>0</v>
      </c>
      <c r="AB204" s="21">
        <f t="shared" ref="AB204:AE204" si="1579">AB205+AB207</f>
        <v>5600000</v>
      </c>
      <c r="AC204" s="21">
        <f t="shared" si="1579"/>
        <v>0</v>
      </c>
      <c r="AD204" s="21">
        <f t="shared" si="1579"/>
        <v>0</v>
      </c>
      <c r="AE204" s="21">
        <f t="shared" si="1579"/>
        <v>5600000</v>
      </c>
      <c r="AF204" s="21">
        <f t="shared" ref="AF204:AI204" si="1580">AF205+AF207</f>
        <v>0</v>
      </c>
      <c r="AG204" s="21">
        <f t="shared" si="1580"/>
        <v>0</v>
      </c>
      <c r="AH204" s="21">
        <f t="shared" si="1580"/>
        <v>0</v>
      </c>
      <c r="AI204" s="21">
        <f t="shared" si="1580"/>
        <v>0</v>
      </c>
      <c r="AJ204" s="21">
        <f t="shared" si="1240"/>
        <v>5600000</v>
      </c>
      <c r="AK204" s="21">
        <f t="shared" si="1241"/>
        <v>0</v>
      </c>
      <c r="AL204" s="21">
        <f t="shared" si="1242"/>
        <v>0</v>
      </c>
      <c r="AM204" s="21">
        <f t="shared" si="1243"/>
        <v>5600000</v>
      </c>
      <c r="AN204" s="215">
        <f t="shared" ref="AN204:AQ204" si="1581">AN205+AN207</f>
        <v>0</v>
      </c>
      <c r="AO204" s="21">
        <f t="shared" si="1581"/>
        <v>0</v>
      </c>
      <c r="AP204" s="21">
        <f t="shared" si="1581"/>
        <v>0</v>
      </c>
      <c r="AQ204" s="21">
        <f t="shared" si="1581"/>
        <v>0</v>
      </c>
      <c r="AR204" s="21">
        <f t="shared" si="1477"/>
        <v>5600000</v>
      </c>
      <c r="AS204" s="21">
        <f t="shared" si="1478"/>
        <v>0</v>
      </c>
      <c r="AT204" s="21">
        <f t="shared" si="1479"/>
        <v>0</v>
      </c>
      <c r="AU204" s="21">
        <f t="shared" si="1480"/>
        <v>5600000</v>
      </c>
      <c r="AV204" s="195">
        <f t="shared" si="1562"/>
        <v>0</v>
      </c>
      <c r="AW204" s="21">
        <f t="shared" ref="AW204:BR204" si="1582">AW205+AW207</f>
        <v>5600000</v>
      </c>
      <c r="AX204" s="21">
        <f t="shared" si="1582"/>
        <v>0</v>
      </c>
      <c r="AY204" s="21">
        <f t="shared" si="1582"/>
        <v>0</v>
      </c>
      <c r="AZ204" s="21">
        <f t="shared" si="1582"/>
        <v>5600000</v>
      </c>
      <c r="BA204" s="21">
        <f t="shared" si="1582"/>
        <v>0</v>
      </c>
      <c r="BB204" s="21">
        <f t="shared" si="1582"/>
        <v>0</v>
      </c>
      <c r="BC204" s="21">
        <f t="shared" si="1582"/>
        <v>0</v>
      </c>
      <c r="BD204" s="21">
        <f t="shared" si="1582"/>
        <v>0</v>
      </c>
      <c r="BE204" s="21">
        <f t="shared" si="1244"/>
        <v>5600000</v>
      </c>
      <c r="BF204" s="21">
        <f t="shared" si="1234"/>
        <v>0</v>
      </c>
      <c r="BG204" s="21">
        <f t="shared" si="1235"/>
        <v>0</v>
      </c>
      <c r="BH204" s="21">
        <f t="shared" si="1236"/>
        <v>5600000</v>
      </c>
      <c r="BI204" s="21">
        <f t="shared" ref="BI204:BL204" si="1583">BI205+BI207</f>
        <v>0</v>
      </c>
      <c r="BJ204" s="21">
        <f t="shared" si="1583"/>
        <v>0</v>
      </c>
      <c r="BK204" s="21">
        <f t="shared" si="1583"/>
        <v>0</v>
      </c>
      <c r="BL204" s="21">
        <f t="shared" si="1583"/>
        <v>0</v>
      </c>
      <c r="BM204" s="21">
        <f t="shared" si="1444"/>
        <v>5600000</v>
      </c>
      <c r="BN204" s="21">
        <f t="shared" si="1445"/>
        <v>0</v>
      </c>
      <c r="BO204" s="21">
        <f t="shared" si="1446"/>
        <v>0</v>
      </c>
      <c r="BP204" s="21">
        <f t="shared" si="1447"/>
        <v>5600000</v>
      </c>
      <c r="BQ204" s="201">
        <f t="shared" si="1548"/>
        <v>0</v>
      </c>
      <c r="BR204" s="21">
        <f t="shared" si="1582"/>
        <v>5600000</v>
      </c>
      <c r="BS204" s="21">
        <f t="shared" ref="BS204:BY204" si="1584">BS205+BS207</f>
        <v>0</v>
      </c>
      <c r="BT204" s="21">
        <f t="shared" si="1584"/>
        <v>0</v>
      </c>
      <c r="BU204" s="21">
        <f t="shared" si="1584"/>
        <v>5600000</v>
      </c>
      <c r="BV204" s="21">
        <f t="shared" si="1584"/>
        <v>0</v>
      </c>
      <c r="BW204" s="21">
        <f t="shared" si="1584"/>
        <v>0</v>
      </c>
      <c r="BX204" s="21">
        <f t="shared" si="1584"/>
        <v>0</v>
      </c>
      <c r="BY204" s="21">
        <f t="shared" si="1584"/>
        <v>0</v>
      </c>
      <c r="BZ204" s="21">
        <f t="shared" si="1245"/>
        <v>5600000</v>
      </c>
      <c r="CA204" s="62">
        <f t="shared" si="1237"/>
        <v>0</v>
      </c>
      <c r="CB204" s="62">
        <f t="shared" si="1238"/>
        <v>0</v>
      </c>
      <c r="CC204" s="62">
        <f t="shared" si="1239"/>
        <v>5600000</v>
      </c>
      <c r="CD204" s="21">
        <f t="shared" ref="CD204:CG204" si="1585">CD205+CD207</f>
        <v>0</v>
      </c>
      <c r="CE204" s="21">
        <f t="shared" si="1585"/>
        <v>0</v>
      </c>
      <c r="CF204" s="21">
        <f t="shared" si="1585"/>
        <v>0</v>
      </c>
      <c r="CG204" s="21">
        <f t="shared" si="1585"/>
        <v>0</v>
      </c>
      <c r="CH204" s="21">
        <f t="shared" si="1448"/>
        <v>5600000</v>
      </c>
      <c r="CI204" s="62">
        <f t="shared" si="1449"/>
        <v>0</v>
      </c>
      <c r="CJ204" s="62">
        <f t="shared" si="1450"/>
        <v>0</v>
      </c>
      <c r="CK204" s="62">
        <f t="shared" si="1451"/>
        <v>5600000</v>
      </c>
      <c r="CL204" s="193">
        <f t="shared" si="1210"/>
        <v>0</v>
      </c>
      <c r="CM204" s="62"/>
      <c r="CN204" s="62"/>
      <c r="CO204" s="62"/>
      <c r="CP204" s="62"/>
      <c r="CQ204" s="94">
        <f t="shared" si="1228"/>
        <v>0</v>
      </c>
      <c r="CR204" s="94"/>
      <c r="CS204" s="58">
        <f t="shared" ref="CS204" si="1586">CS205+CS207</f>
        <v>5600000</v>
      </c>
      <c r="CT204" s="58">
        <f t="shared" ref="CT204:DD204" si="1587">CT205+CT207</f>
        <v>0</v>
      </c>
      <c r="CU204" s="58">
        <f t="shared" si="1587"/>
        <v>0</v>
      </c>
      <c r="CV204" s="58">
        <f t="shared" si="1587"/>
        <v>5600000</v>
      </c>
      <c r="CW204" s="58">
        <f t="shared" si="1587"/>
        <v>0</v>
      </c>
      <c r="CX204" s="62">
        <f t="shared" ref="CX204:CZ204" si="1588">CX205+CX207</f>
        <v>0</v>
      </c>
      <c r="CY204" s="62">
        <f t="shared" si="1588"/>
        <v>0</v>
      </c>
      <c r="CZ204" s="58">
        <f t="shared" si="1588"/>
        <v>0</v>
      </c>
      <c r="DA204" s="58">
        <f t="shared" si="1587"/>
        <v>5600000</v>
      </c>
      <c r="DB204" s="62">
        <f t="shared" si="1587"/>
        <v>0</v>
      </c>
      <c r="DC204" s="62">
        <f t="shared" si="1587"/>
        <v>0</v>
      </c>
      <c r="DD204" s="62">
        <f t="shared" si="1587"/>
        <v>5600000</v>
      </c>
      <c r="DE204" s="58">
        <f t="shared" ref="DE204:DL204" si="1589">DE205+DE207</f>
        <v>0</v>
      </c>
      <c r="DF204" s="62">
        <f t="shared" si="1589"/>
        <v>0</v>
      </c>
      <c r="DG204" s="62">
        <f t="shared" si="1589"/>
        <v>0</v>
      </c>
      <c r="DH204" s="58">
        <f t="shared" si="1589"/>
        <v>0</v>
      </c>
      <c r="DI204" s="58">
        <f t="shared" si="1589"/>
        <v>5600000</v>
      </c>
      <c r="DJ204" s="62">
        <f t="shared" si="1589"/>
        <v>0</v>
      </c>
      <c r="DK204" s="62">
        <f t="shared" si="1589"/>
        <v>0</v>
      </c>
      <c r="DL204" s="62">
        <f t="shared" si="1589"/>
        <v>5600000</v>
      </c>
      <c r="DM204" s="58">
        <f t="shared" ref="DM204:DT204" si="1590">DM205+DM207</f>
        <v>0</v>
      </c>
      <c r="DN204" s="62">
        <f t="shared" si="1590"/>
        <v>0</v>
      </c>
      <c r="DO204" s="62">
        <f t="shared" si="1590"/>
        <v>0</v>
      </c>
      <c r="DP204" s="58">
        <f t="shared" si="1590"/>
        <v>0</v>
      </c>
      <c r="DQ204" s="58">
        <f t="shared" si="1590"/>
        <v>5600000</v>
      </c>
      <c r="DR204" s="62">
        <f t="shared" si="1590"/>
        <v>0</v>
      </c>
      <c r="DS204" s="62">
        <f t="shared" si="1590"/>
        <v>0</v>
      </c>
      <c r="DT204" s="62">
        <f t="shared" si="1590"/>
        <v>5600000</v>
      </c>
    </row>
    <row r="205" spans="1:124" ht="32.25" customHeight="1" x14ac:dyDescent="0.25">
      <c r="A205" s="87" t="s">
        <v>20</v>
      </c>
      <c r="B205" s="156"/>
      <c r="C205" s="156"/>
      <c r="D205" s="156"/>
      <c r="E205" s="4">
        <v>851</v>
      </c>
      <c r="F205" s="3" t="s">
        <v>58</v>
      </c>
      <c r="G205" s="3" t="s">
        <v>11</v>
      </c>
      <c r="H205" s="176" t="s">
        <v>447</v>
      </c>
      <c r="I205" s="3">
        <v>200</v>
      </c>
      <c r="J205" s="21">
        <f t="shared" ref="J205:Y205" si="1591">J206</f>
        <v>375000</v>
      </c>
      <c r="K205" s="21">
        <f t="shared" si="1591"/>
        <v>0</v>
      </c>
      <c r="L205" s="21">
        <f t="shared" si="1591"/>
        <v>0</v>
      </c>
      <c r="M205" s="21">
        <f t="shared" si="1591"/>
        <v>375000</v>
      </c>
      <c r="N205" s="21">
        <f t="shared" si="1591"/>
        <v>375000</v>
      </c>
      <c r="O205" s="21">
        <f t="shared" si="1591"/>
        <v>0</v>
      </c>
      <c r="P205" s="21">
        <f t="shared" si="1591"/>
        <v>0</v>
      </c>
      <c r="Q205" s="21">
        <f t="shared" si="1591"/>
        <v>375000</v>
      </c>
      <c r="R205" s="21">
        <f t="shared" si="1591"/>
        <v>375000</v>
      </c>
      <c r="S205" s="21">
        <f t="shared" si="1591"/>
        <v>0</v>
      </c>
      <c r="T205" s="21">
        <f t="shared" si="1591"/>
        <v>0</v>
      </c>
      <c r="U205" s="21">
        <f t="shared" si="1591"/>
        <v>375000</v>
      </c>
      <c r="V205" s="21">
        <f t="shared" si="1178"/>
        <v>0</v>
      </c>
      <c r="W205" s="21">
        <f t="shared" si="1179"/>
        <v>0</v>
      </c>
      <c r="X205" s="21">
        <f t="shared" si="1180"/>
        <v>0</v>
      </c>
      <c r="Y205" s="21">
        <f t="shared" si="1591"/>
        <v>0</v>
      </c>
      <c r="Z205" s="276">
        <f t="shared" si="1189"/>
        <v>100</v>
      </c>
      <c r="AA205" s="21">
        <f t="shared" ref="AA205:BY205" si="1592">AA206</f>
        <v>0</v>
      </c>
      <c r="AB205" s="21">
        <f t="shared" si="1592"/>
        <v>375000</v>
      </c>
      <c r="AC205" s="21">
        <f t="shared" si="1592"/>
        <v>0</v>
      </c>
      <c r="AD205" s="21">
        <f t="shared" si="1592"/>
        <v>0</v>
      </c>
      <c r="AE205" s="21">
        <f t="shared" si="1592"/>
        <v>375000</v>
      </c>
      <c r="AF205" s="21">
        <f t="shared" si="1592"/>
        <v>0</v>
      </c>
      <c r="AG205" s="21">
        <f t="shared" si="1592"/>
        <v>0</v>
      </c>
      <c r="AH205" s="21">
        <f t="shared" si="1592"/>
        <v>0</v>
      </c>
      <c r="AI205" s="21">
        <f t="shared" si="1592"/>
        <v>0</v>
      </c>
      <c r="AJ205" s="21">
        <f t="shared" si="1240"/>
        <v>375000</v>
      </c>
      <c r="AK205" s="21">
        <f t="shared" si="1241"/>
        <v>0</v>
      </c>
      <c r="AL205" s="21">
        <f t="shared" si="1242"/>
        <v>0</v>
      </c>
      <c r="AM205" s="21">
        <f t="shared" si="1243"/>
        <v>375000</v>
      </c>
      <c r="AN205" s="215">
        <f t="shared" si="1592"/>
        <v>0</v>
      </c>
      <c r="AO205" s="21">
        <f t="shared" si="1592"/>
        <v>0</v>
      </c>
      <c r="AP205" s="21">
        <f t="shared" si="1592"/>
        <v>0</v>
      </c>
      <c r="AQ205" s="21">
        <f t="shared" si="1592"/>
        <v>0</v>
      </c>
      <c r="AR205" s="21">
        <f t="shared" si="1477"/>
        <v>375000</v>
      </c>
      <c r="AS205" s="21">
        <f t="shared" si="1478"/>
        <v>0</v>
      </c>
      <c r="AT205" s="21">
        <f t="shared" si="1479"/>
        <v>0</v>
      </c>
      <c r="AU205" s="21">
        <f t="shared" si="1480"/>
        <v>375000</v>
      </c>
      <c r="AV205" s="195">
        <f t="shared" si="1562"/>
        <v>0</v>
      </c>
      <c r="AW205" s="21">
        <f t="shared" si="1592"/>
        <v>375000</v>
      </c>
      <c r="AX205" s="21">
        <f t="shared" si="1592"/>
        <v>0</v>
      </c>
      <c r="AY205" s="21">
        <f t="shared" si="1592"/>
        <v>0</v>
      </c>
      <c r="AZ205" s="21">
        <f t="shared" si="1592"/>
        <v>375000</v>
      </c>
      <c r="BA205" s="21">
        <f t="shared" si="1592"/>
        <v>0</v>
      </c>
      <c r="BB205" s="21">
        <f t="shared" si="1592"/>
        <v>0</v>
      </c>
      <c r="BC205" s="21">
        <f t="shared" si="1592"/>
        <v>0</v>
      </c>
      <c r="BD205" s="21">
        <f t="shared" si="1592"/>
        <v>0</v>
      </c>
      <c r="BE205" s="21">
        <f t="shared" si="1244"/>
        <v>375000</v>
      </c>
      <c r="BF205" s="21">
        <f t="shared" si="1234"/>
        <v>0</v>
      </c>
      <c r="BG205" s="21">
        <f t="shared" si="1235"/>
        <v>0</v>
      </c>
      <c r="BH205" s="21">
        <f t="shared" si="1236"/>
        <v>375000</v>
      </c>
      <c r="BI205" s="21">
        <f t="shared" si="1592"/>
        <v>0</v>
      </c>
      <c r="BJ205" s="21">
        <f t="shared" si="1592"/>
        <v>0</v>
      </c>
      <c r="BK205" s="21">
        <f t="shared" si="1592"/>
        <v>0</v>
      </c>
      <c r="BL205" s="21">
        <f t="shared" si="1592"/>
        <v>0</v>
      </c>
      <c r="BM205" s="21">
        <f t="shared" si="1444"/>
        <v>375000</v>
      </c>
      <c r="BN205" s="21">
        <f t="shared" si="1445"/>
        <v>0</v>
      </c>
      <c r="BO205" s="21">
        <f t="shared" si="1446"/>
        <v>0</v>
      </c>
      <c r="BP205" s="21">
        <f t="shared" si="1447"/>
        <v>375000</v>
      </c>
      <c r="BQ205" s="201">
        <f t="shared" si="1548"/>
        <v>0</v>
      </c>
      <c r="BR205" s="21">
        <f t="shared" si="1592"/>
        <v>375000</v>
      </c>
      <c r="BS205" s="21">
        <f t="shared" si="1592"/>
        <v>0</v>
      </c>
      <c r="BT205" s="21">
        <f t="shared" si="1592"/>
        <v>0</v>
      </c>
      <c r="BU205" s="21">
        <f t="shared" si="1592"/>
        <v>375000</v>
      </c>
      <c r="BV205" s="21">
        <f t="shared" si="1592"/>
        <v>0</v>
      </c>
      <c r="BW205" s="21">
        <f t="shared" si="1592"/>
        <v>0</v>
      </c>
      <c r="BX205" s="21">
        <f t="shared" si="1592"/>
        <v>0</v>
      </c>
      <c r="BY205" s="21">
        <f t="shared" si="1592"/>
        <v>0</v>
      </c>
      <c r="BZ205" s="21">
        <f t="shared" si="1245"/>
        <v>375000</v>
      </c>
      <c r="CA205" s="62">
        <f t="shared" si="1237"/>
        <v>0</v>
      </c>
      <c r="CB205" s="62">
        <f t="shared" si="1238"/>
        <v>0</v>
      </c>
      <c r="CC205" s="62">
        <f t="shared" si="1239"/>
        <v>375000</v>
      </c>
      <c r="CD205" s="21">
        <f t="shared" ref="CD205:CG205" si="1593">CD206</f>
        <v>0</v>
      </c>
      <c r="CE205" s="21">
        <f t="shared" si="1593"/>
        <v>0</v>
      </c>
      <c r="CF205" s="21">
        <f t="shared" si="1593"/>
        <v>0</v>
      </c>
      <c r="CG205" s="21">
        <f t="shared" si="1593"/>
        <v>0</v>
      </c>
      <c r="CH205" s="21">
        <f t="shared" si="1448"/>
        <v>375000</v>
      </c>
      <c r="CI205" s="62">
        <f t="shared" si="1449"/>
        <v>0</v>
      </c>
      <c r="CJ205" s="62">
        <f t="shared" si="1450"/>
        <v>0</v>
      </c>
      <c r="CK205" s="62">
        <f t="shared" si="1451"/>
        <v>375000</v>
      </c>
      <c r="CL205" s="193">
        <f t="shared" si="1210"/>
        <v>0</v>
      </c>
      <c r="CM205" s="62"/>
      <c r="CN205" s="62"/>
      <c r="CO205" s="62"/>
      <c r="CP205" s="62"/>
      <c r="CQ205" s="94">
        <f t="shared" si="1228"/>
        <v>0</v>
      </c>
      <c r="CR205" s="94"/>
      <c r="CS205" s="58">
        <f t="shared" ref="CS205:DT205" si="1594">CS206</f>
        <v>375000</v>
      </c>
      <c r="CT205" s="58">
        <f t="shared" si="1594"/>
        <v>0</v>
      </c>
      <c r="CU205" s="58">
        <f t="shared" si="1594"/>
        <v>0</v>
      </c>
      <c r="CV205" s="58">
        <f t="shared" si="1594"/>
        <v>375000</v>
      </c>
      <c r="CW205" s="58">
        <f t="shared" si="1594"/>
        <v>0</v>
      </c>
      <c r="CX205" s="62">
        <f t="shared" si="1594"/>
        <v>0</v>
      </c>
      <c r="CY205" s="62">
        <f t="shared" si="1594"/>
        <v>0</v>
      </c>
      <c r="CZ205" s="58">
        <f t="shared" si="1594"/>
        <v>0</v>
      </c>
      <c r="DA205" s="58">
        <f t="shared" si="1594"/>
        <v>375000</v>
      </c>
      <c r="DB205" s="62">
        <f t="shared" si="1594"/>
        <v>0</v>
      </c>
      <c r="DC205" s="62">
        <f t="shared" si="1594"/>
        <v>0</v>
      </c>
      <c r="DD205" s="62">
        <f t="shared" si="1594"/>
        <v>375000</v>
      </c>
      <c r="DE205" s="58">
        <f t="shared" si="1594"/>
        <v>0</v>
      </c>
      <c r="DF205" s="62">
        <f t="shared" si="1594"/>
        <v>0</v>
      </c>
      <c r="DG205" s="62">
        <f t="shared" si="1594"/>
        <v>0</v>
      </c>
      <c r="DH205" s="58">
        <f t="shared" si="1594"/>
        <v>0</v>
      </c>
      <c r="DI205" s="58">
        <f t="shared" si="1594"/>
        <v>375000</v>
      </c>
      <c r="DJ205" s="62">
        <f t="shared" si="1594"/>
        <v>0</v>
      </c>
      <c r="DK205" s="62">
        <f t="shared" si="1594"/>
        <v>0</v>
      </c>
      <c r="DL205" s="62">
        <f t="shared" si="1594"/>
        <v>375000</v>
      </c>
      <c r="DM205" s="58">
        <f t="shared" si="1594"/>
        <v>0</v>
      </c>
      <c r="DN205" s="62">
        <f t="shared" si="1594"/>
        <v>0</v>
      </c>
      <c r="DO205" s="62">
        <f t="shared" si="1594"/>
        <v>0</v>
      </c>
      <c r="DP205" s="58">
        <f t="shared" si="1594"/>
        <v>0</v>
      </c>
      <c r="DQ205" s="58">
        <f t="shared" si="1594"/>
        <v>375000</v>
      </c>
      <c r="DR205" s="62">
        <f t="shared" si="1594"/>
        <v>0</v>
      </c>
      <c r="DS205" s="62">
        <f t="shared" si="1594"/>
        <v>0</v>
      </c>
      <c r="DT205" s="62">
        <f t="shared" si="1594"/>
        <v>375000</v>
      </c>
    </row>
    <row r="206" spans="1:124" ht="32.25" customHeight="1" x14ac:dyDescent="0.25">
      <c r="A206" s="87" t="s">
        <v>9</v>
      </c>
      <c r="B206" s="156"/>
      <c r="C206" s="156"/>
      <c r="D206" s="156"/>
      <c r="E206" s="4">
        <v>851</v>
      </c>
      <c r="F206" s="3" t="s">
        <v>58</v>
      </c>
      <c r="G206" s="3" t="s">
        <v>11</v>
      </c>
      <c r="H206" s="176" t="s">
        <v>447</v>
      </c>
      <c r="I206" s="3">
        <v>240</v>
      </c>
      <c r="J206" s="21">
        <v>375000</v>
      </c>
      <c r="K206" s="21"/>
      <c r="L206" s="21"/>
      <c r="M206" s="21">
        <f>J206</f>
        <v>375000</v>
      </c>
      <c r="N206" s="21">
        <v>375000</v>
      </c>
      <c r="O206" s="21"/>
      <c r="P206" s="21"/>
      <c r="Q206" s="21">
        <f>N206</f>
        <v>375000</v>
      </c>
      <c r="R206" s="21">
        <v>375000</v>
      </c>
      <c r="S206" s="21"/>
      <c r="T206" s="21"/>
      <c r="U206" s="21">
        <f>R206</f>
        <v>375000</v>
      </c>
      <c r="V206" s="21">
        <f t="shared" si="1178"/>
        <v>0</v>
      </c>
      <c r="W206" s="21">
        <f t="shared" si="1179"/>
        <v>0</v>
      </c>
      <c r="X206" s="21">
        <f t="shared" si="1180"/>
        <v>0</v>
      </c>
      <c r="Y206" s="21"/>
      <c r="Z206" s="276">
        <f t="shared" si="1189"/>
        <v>100</v>
      </c>
      <c r="AA206" s="21"/>
      <c r="AB206" s="21">
        <v>375000</v>
      </c>
      <c r="AC206" s="21"/>
      <c r="AD206" s="21"/>
      <c r="AE206" s="21">
        <f>AB206</f>
        <v>375000</v>
      </c>
      <c r="AF206" s="21">
        <f t="shared" ref="AF206" si="1595">AC206</f>
        <v>0</v>
      </c>
      <c r="AG206" s="21"/>
      <c r="AH206" s="21"/>
      <c r="AI206" s="21">
        <f>AF206</f>
        <v>0</v>
      </c>
      <c r="AJ206" s="21">
        <f t="shared" si="1240"/>
        <v>375000</v>
      </c>
      <c r="AK206" s="21">
        <f t="shared" si="1241"/>
        <v>0</v>
      </c>
      <c r="AL206" s="21">
        <f t="shared" si="1242"/>
        <v>0</v>
      </c>
      <c r="AM206" s="21">
        <f t="shared" si="1243"/>
        <v>375000</v>
      </c>
      <c r="AN206" s="215">
        <f t="shared" ref="AN206" si="1596">AK206</f>
        <v>0</v>
      </c>
      <c r="AO206" s="21"/>
      <c r="AP206" s="21"/>
      <c r="AQ206" s="21">
        <f>AN206</f>
        <v>0</v>
      </c>
      <c r="AR206" s="21">
        <f t="shared" si="1477"/>
        <v>375000</v>
      </c>
      <c r="AS206" s="21">
        <f t="shared" si="1478"/>
        <v>0</v>
      </c>
      <c r="AT206" s="21">
        <f t="shared" si="1479"/>
        <v>0</v>
      </c>
      <c r="AU206" s="21">
        <f t="shared" si="1480"/>
        <v>375000</v>
      </c>
      <c r="AV206" s="195">
        <f t="shared" si="1562"/>
        <v>0</v>
      </c>
      <c r="AW206" s="21">
        <v>375000</v>
      </c>
      <c r="AX206" s="21"/>
      <c r="AY206" s="21"/>
      <c r="AZ206" s="21">
        <f>AW206</f>
        <v>375000</v>
      </c>
      <c r="BA206" s="21">
        <f t="shared" ref="BA206" si="1597">AX206</f>
        <v>0</v>
      </c>
      <c r="BB206" s="21"/>
      <c r="BC206" s="21"/>
      <c r="BD206" s="21">
        <f>BA206</f>
        <v>0</v>
      </c>
      <c r="BE206" s="21">
        <f t="shared" si="1244"/>
        <v>375000</v>
      </c>
      <c r="BF206" s="21">
        <f t="shared" si="1234"/>
        <v>0</v>
      </c>
      <c r="BG206" s="21">
        <f t="shared" si="1235"/>
        <v>0</v>
      </c>
      <c r="BH206" s="21">
        <f t="shared" si="1236"/>
        <v>375000</v>
      </c>
      <c r="BI206" s="21">
        <f t="shared" ref="BI206" si="1598">BF206</f>
        <v>0</v>
      </c>
      <c r="BJ206" s="21"/>
      <c r="BK206" s="21"/>
      <c r="BL206" s="21">
        <f>BI206</f>
        <v>0</v>
      </c>
      <c r="BM206" s="21">
        <f t="shared" si="1444"/>
        <v>375000</v>
      </c>
      <c r="BN206" s="21">
        <f t="shared" si="1445"/>
        <v>0</v>
      </c>
      <c r="BO206" s="21">
        <f t="shared" si="1446"/>
        <v>0</v>
      </c>
      <c r="BP206" s="21">
        <f t="shared" si="1447"/>
        <v>375000</v>
      </c>
      <c r="BQ206" s="201">
        <f t="shared" si="1548"/>
        <v>0</v>
      </c>
      <c r="BR206" s="21">
        <v>375000</v>
      </c>
      <c r="BS206" s="21"/>
      <c r="BT206" s="21"/>
      <c r="BU206" s="21">
        <f>BR206</f>
        <v>375000</v>
      </c>
      <c r="BV206" s="21">
        <f t="shared" ref="BV206" si="1599">BS206</f>
        <v>0</v>
      </c>
      <c r="BW206" s="21"/>
      <c r="BX206" s="21"/>
      <c r="BY206" s="21">
        <f>BV206</f>
        <v>0</v>
      </c>
      <c r="BZ206" s="21">
        <f t="shared" si="1245"/>
        <v>375000</v>
      </c>
      <c r="CA206" s="62">
        <f t="shared" si="1237"/>
        <v>0</v>
      </c>
      <c r="CB206" s="62">
        <f t="shared" si="1238"/>
        <v>0</v>
      </c>
      <c r="CC206" s="62">
        <f t="shared" si="1239"/>
        <v>375000</v>
      </c>
      <c r="CD206" s="21">
        <f t="shared" ref="CD206" si="1600">CA206</f>
        <v>0</v>
      </c>
      <c r="CE206" s="21"/>
      <c r="CF206" s="21"/>
      <c r="CG206" s="21">
        <f>CD206</f>
        <v>0</v>
      </c>
      <c r="CH206" s="21">
        <f t="shared" si="1448"/>
        <v>375000</v>
      </c>
      <c r="CI206" s="62">
        <f t="shared" si="1449"/>
        <v>0</v>
      </c>
      <c r="CJ206" s="62">
        <f t="shared" si="1450"/>
        <v>0</v>
      </c>
      <c r="CK206" s="62">
        <f t="shared" si="1451"/>
        <v>375000</v>
      </c>
      <c r="CL206" s="193">
        <f t="shared" si="1210"/>
        <v>0</v>
      </c>
      <c r="CM206" s="62"/>
      <c r="CN206" s="62"/>
      <c r="CO206" s="62"/>
      <c r="CP206" s="62"/>
      <c r="CQ206" s="94">
        <f t="shared" si="1228"/>
        <v>0</v>
      </c>
      <c r="CR206" s="94"/>
      <c r="CS206" s="58">
        <v>375000</v>
      </c>
      <c r="CT206" s="58"/>
      <c r="CU206" s="58"/>
      <c r="CV206" s="58">
        <f>CS206</f>
        <v>375000</v>
      </c>
      <c r="CW206" s="58"/>
      <c r="CX206" s="62"/>
      <c r="CY206" s="62"/>
      <c r="CZ206" s="58">
        <f>CW206</f>
        <v>0</v>
      </c>
      <c r="DA206" s="58">
        <f t="shared" si="1484"/>
        <v>375000</v>
      </c>
      <c r="DB206" s="62">
        <f t="shared" ref="DB206" si="1601">CT206+CX206</f>
        <v>0</v>
      </c>
      <c r="DC206" s="62">
        <f t="shared" ref="DC206" si="1602">CU206+CY206</f>
        <v>0</v>
      </c>
      <c r="DD206" s="62">
        <f t="shared" ref="DD206" si="1603">CV206+CZ206</f>
        <v>375000</v>
      </c>
      <c r="DE206" s="58"/>
      <c r="DF206" s="62"/>
      <c r="DG206" s="62"/>
      <c r="DH206" s="58">
        <f>DE206</f>
        <v>0</v>
      </c>
      <c r="DI206" s="58">
        <f t="shared" ref="DI206" si="1604">DA206+DE206</f>
        <v>375000</v>
      </c>
      <c r="DJ206" s="62">
        <f t="shared" ref="DJ206" si="1605">DB206+DF206</f>
        <v>0</v>
      </c>
      <c r="DK206" s="62">
        <f t="shared" ref="DK206" si="1606">DC206+DG206</f>
        <v>0</v>
      </c>
      <c r="DL206" s="62">
        <f t="shared" ref="DL206" si="1607">DD206+DH206</f>
        <v>375000</v>
      </c>
      <c r="DM206" s="58"/>
      <c r="DN206" s="62"/>
      <c r="DO206" s="62"/>
      <c r="DP206" s="58">
        <f>DM206</f>
        <v>0</v>
      </c>
      <c r="DQ206" s="58">
        <f t="shared" ref="DQ206" si="1608">DI206+DM206</f>
        <v>375000</v>
      </c>
      <c r="DR206" s="62">
        <f t="shared" ref="DR206" si="1609">DJ206+DN206</f>
        <v>0</v>
      </c>
      <c r="DS206" s="62">
        <f t="shared" ref="DS206" si="1610">DK206+DO206</f>
        <v>0</v>
      </c>
      <c r="DT206" s="62">
        <f t="shared" ref="DT206" si="1611">DL206+DP206</f>
        <v>375000</v>
      </c>
    </row>
    <row r="207" spans="1:124" ht="32.25" customHeight="1" x14ac:dyDescent="0.25">
      <c r="A207" s="87" t="s">
        <v>41</v>
      </c>
      <c r="B207" s="156"/>
      <c r="C207" s="156"/>
      <c r="D207" s="156"/>
      <c r="E207" s="4">
        <v>851</v>
      </c>
      <c r="F207" s="3" t="s">
        <v>58</v>
      </c>
      <c r="G207" s="3" t="s">
        <v>11</v>
      </c>
      <c r="H207" s="176" t="s">
        <v>447</v>
      </c>
      <c r="I207" s="3">
        <v>600</v>
      </c>
      <c r="J207" s="21">
        <f t="shared" ref="J207:Y207" si="1612">J208</f>
        <v>5225000</v>
      </c>
      <c r="K207" s="21">
        <f t="shared" si="1612"/>
        <v>0</v>
      </c>
      <c r="L207" s="21">
        <f t="shared" si="1612"/>
        <v>0</v>
      </c>
      <c r="M207" s="21">
        <f t="shared" si="1612"/>
        <v>5225000</v>
      </c>
      <c r="N207" s="21">
        <f t="shared" si="1612"/>
        <v>5225000</v>
      </c>
      <c r="O207" s="21">
        <f t="shared" si="1612"/>
        <v>0</v>
      </c>
      <c r="P207" s="21">
        <f t="shared" si="1612"/>
        <v>0</v>
      </c>
      <c r="Q207" s="21">
        <f t="shared" si="1612"/>
        <v>5225000</v>
      </c>
      <c r="R207" s="21">
        <f t="shared" si="1612"/>
        <v>5225000</v>
      </c>
      <c r="S207" s="21">
        <f t="shared" si="1612"/>
        <v>0</v>
      </c>
      <c r="T207" s="21">
        <f t="shared" si="1612"/>
        <v>0</v>
      </c>
      <c r="U207" s="21">
        <f t="shared" si="1612"/>
        <v>5225000</v>
      </c>
      <c r="V207" s="21">
        <f t="shared" si="1178"/>
        <v>0</v>
      </c>
      <c r="W207" s="21">
        <f t="shared" si="1179"/>
        <v>0</v>
      </c>
      <c r="X207" s="21">
        <f t="shared" si="1180"/>
        <v>0</v>
      </c>
      <c r="Y207" s="21">
        <f t="shared" si="1612"/>
        <v>0</v>
      </c>
      <c r="Z207" s="276">
        <f t="shared" si="1189"/>
        <v>100</v>
      </c>
      <c r="AA207" s="21">
        <f t="shared" ref="AA207:BY207" si="1613">AA208</f>
        <v>0</v>
      </c>
      <c r="AB207" s="21">
        <f t="shared" si="1613"/>
        <v>5225000</v>
      </c>
      <c r="AC207" s="21">
        <f t="shared" si="1613"/>
        <v>0</v>
      </c>
      <c r="AD207" s="21">
        <f t="shared" si="1613"/>
        <v>0</v>
      </c>
      <c r="AE207" s="21">
        <f t="shared" si="1613"/>
        <v>5225000</v>
      </c>
      <c r="AF207" s="21">
        <f t="shared" si="1613"/>
        <v>0</v>
      </c>
      <c r="AG207" s="21">
        <f t="shared" si="1613"/>
        <v>0</v>
      </c>
      <c r="AH207" s="21">
        <f t="shared" si="1613"/>
        <v>0</v>
      </c>
      <c r="AI207" s="21">
        <f t="shared" si="1613"/>
        <v>0</v>
      </c>
      <c r="AJ207" s="21">
        <f t="shared" si="1240"/>
        <v>5225000</v>
      </c>
      <c r="AK207" s="21">
        <f t="shared" si="1241"/>
        <v>0</v>
      </c>
      <c r="AL207" s="21">
        <f t="shared" si="1242"/>
        <v>0</v>
      </c>
      <c r="AM207" s="21">
        <f t="shared" si="1243"/>
        <v>5225000</v>
      </c>
      <c r="AN207" s="215">
        <f t="shared" si="1613"/>
        <v>0</v>
      </c>
      <c r="AO207" s="21">
        <f t="shared" si="1613"/>
        <v>0</v>
      </c>
      <c r="AP207" s="21">
        <f t="shared" si="1613"/>
        <v>0</v>
      </c>
      <c r="AQ207" s="21">
        <f t="shared" si="1613"/>
        <v>0</v>
      </c>
      <c r="AR207" s="21">
        <f t="shared" si="1477"/>
        <v>5225000</v>
      </c>
      <c r="AS207" s="21">
        <f t="shared" si="1478"/>
        <v>0</v>
      </c>
      <c r="AT207" s="21">
        <f t="shared" si="1479"/>
        <v>0</v>
      </c>
      <c r="AU207" s="21">
        <f t="shared" si="1480"/>
        <v>5225000</v>
      </c>
      <c r="AV207" s="195">
        <f t="shared" si="1562"/>
        <v>0</v>
      </c>
      <c r="AW207" s="21">
        <f t="shared" si="1613"/>
        <v>5225000</v>
      </c>
      <c r="AX207" s="21">
        <f t="shared" si="1613"/>
        <v>0</v>
      </c>
      <c r="AY207" s="21">
        <f t="shared" si="1613"/>
        <v>0</v>
      </c>
      <c r="AZ207" s="21">
        <f t="shared" si="1613"/>
        <v>5225000</v>
      </c>
      <c r="BA207" s="21">
        <f t="shared" si="1613"/>
        <v>0</v>
      </c>
      <c r="BB207" s="21">
        <f t="shared" si="1613"/>
        <v>0</v>
      </c>
      <c r="BC207" s="21">
        <f t="shared" si="1613"/>
        <v>0</v>
      </c>
      <c r="BD207" s="21">
        <f t="shared" si="1613"/>
        <v>0</v>
      </c>
      <c r="BE207" s="21">
        <f t="shared" si="1244"/>
        <v>5225000</v>
      </c>
      <c r="BF207" s="21">
        <f t="shared" si="1234"/>
        <v>0</v>
      </c>
      <c r="BG207" s="21">
        <f t="shared" si="1235"/>
        <v>0</v>
      </c>
      <c r="BH207" s="21">
        <f t="shared" si="1236"/>
        <v>5225000</v>
      </c>
      <c r="BI207" s="21">
        <f t="shared" si="1613"/>
        <v>0</v>
      </c>
      <c r="BJ207" s="21">
        <f t="shared" si="1613"/>
        <v>0</v>
      </c>
      <c r="BK207" s="21">
        <f t="shared" si="1613"/>
        <v>0</v>
      </c>
      <c r="BL207" s="21">
        <f t="shared" si="1613"/>
        <v>0</v>
      </c>
      <c r="BM207" s="21">
        <f t="shared" si="1444"/>
        <v>5225000</v>
      </c>
      <c r="BN207" s="21">
        <f t="shared" si="1445"/>
        <v>0</v>
      </c>
      <c r="BO207" s="21">
        <f t="shared" si="1446"/>
        <v>0</v>
      </c>
      <c r="BP207" s="21">
        <f t="shared" si="1447"/>
        <v>5225000</v>
      </c>
      <c r="BQ207" s="201">
        <f t="shared" si="1548"/>
        <v>0</v>
      </c>
      <c r="BR207" s="21">
        <f t="shared" si="1613"/>
        <v>5225000</v>
      </c>
      <c r="BS207" s="21">
        <f t="shared" si="1613"/>
        <v>0</v>
      </c>
      <c r="BT207" s="21">
        <f t="shared" si="1613"/>
        <v>0</v>
      </c>
      <c r="BU207" s="21">
        <f t="shared" si="1613"/>
        <v>5225000</v>
      </c>
      <c r="BV207" s="21">
        <f t="shared" si="1613"/>
        <v>0</v>
      </c>
      <c r="BW207" s="21">
        <f t="shared" si="1613"/>
        <v>0</v>
      </c>
      <c r="BX207" s="21">
        <f t="shared" si="1613"/>
        <v>0</v>
      </c>
      <c r="BY207" s="21">
        <f t="shared" si="1613"/>
        <v>0</v>
      </c>
      <c r="BZ207" s="21">
        <f t="shared" si="1245"/>
        <v>5225000</v>
      </c>
      <c r="CA207" s="62">
        <f t="shared" si="1237"/>
        <v>0</v>
      </c>
      <c r="CB207" s="62">
        <f t="shared" si="1238"/>
        <v>0</v>
      </c>
      <c r="CC207" s="62">
        <f t="shared" si="1239"/>
        <v>5225000</v>
      </c>
      <c r="CD207" s="21">
        <f t="shared" ref="CD207:CG207" si="1614">CD208</f>
        <v>0</v>
      </c>
      <c r="CE207" s="21">
        <f t="shared" si="1614"/>
        <v>0</v>
      </c>
      <c r="CF207" s="21">
        <f t="shared" si="1614"/>
        <v>0</v>
      </c>
      <c r="CG207" s="21">
        <f t="shared" si="1614"/>
        <v>0</v>
      </c>
      <c r="CH207" s="21">
        <f t="shared" si="1448"/>
        <v>5225000</v>
      </c>
      <c r="CI207" s="62">
        <f t="shared" si="1449"/>
        <v>0</v>
      </c>
      <c r="CJ207" s="62">
        <f t="shared" si="1450"/>
        <v>0</v>
      </c>
      <c r="CK207" s="62">
        <f t="shared" si="1451"/>
        <v>5225000</v>
      </c>
      <c r="CL207" s="193">
        <f t="shared" si="1210"/>
        <v>0</v>
      </c>
      <c r="CM207" s="62"/>
      <c r="CN207" s="62"/>
      <c r="CO207" s="62"/>
      <c r="CP207" s="62"/>
      <c r="CQ207" s="94">
        <f t="shared" si="1228"/>
        <v>0</v>
      </c>
      <c r="CR207" s="94"/>
      <c r="CS207" s="58">
        <f t="shared" ref="CS207:DT207" si="1615">CS208</f>
        <v>5225000</v>
      </c>
      <c r="CT207" s="58">
        <f t="shared" si="1615"/>
        <v>0</v>
      </c>
      <c r="CU207" s="58">
        <f t="shared" si="1615"/>
        <v>0</v>
      </c>
      <c r="CV207" s="58">
        <f t="shared" si="1615"/>
        <v>5225000</v>
      </c>
      <c r="CW207" s="58">
        <f t="shared" si="1615"/>
        <v>0</v>
      </c>
      <c r="CX207" s="62">
        <f t="shared" si="1615"/>
        <v>0</v>
      </c>
      <c r="CY207" s="62">
        <f t="shared" si="1615"/>
        <v>0</v>
      </c>
      <c r="CZ207" s="58">
        <f t="shared" si="1615"/>
        <v>0</v>
      </c>
      <c r="DA207" s="58">
        <f t="shared" si="1615"/>
        <v>5225000</v>
      </c>
      <c r="DB207" s="62">
        <f t="shared" si="1615"/>
        <v>0</v>
      </c>
      <c r="DC207" s="62">
        <f t="shared" si="1615"/>
        <v>0</v>
      </c>
      <c r="DD207" s="62">
        <f t="shared" si="1615"/>
        <v>5225000</v>
      </c>
      <c r="DE207" s="58">
        <f t="shared" si="1615"/>
        <v>0</v>
      </c>
      <c r="DF207" s="62">
        <f t="shared" si="1615"/>
        <v>0</v>
      </c>
      <c r="DG207" s="62">
        <f t="shared" si="1615"/>
        <v>0</v>
      </c>
      <c r="DH207" s="58">
        <f t="shared" si="1615"/>
        <v>0</v>
      </c>
      <c r="DI207" s="58">
        <f t="shared" si="1615"/>
        <v>5225000</v>
      </c>
      <c r="DJ207" s="62">
        <f t="shared" si="1615"/>
        <v>0</v>
      </c>
      <c r="DK207" s="62">
        <f t="shared" si="1615"/>
        <v>0</v>
      </c>
      <c r="DL207" s="62">
        <f t="shared" si="1615"/>
        <v>5225000</v>
      </c>
      <c r="DM207" s="58">
        <f t="shared" si="1615"/>
        <v>0</v>
      </c>
      <c r="DN207" s="62">
        <f t="shared" si="1615"/>
        <v>0</v>
      </c>
      <c r="DO207" s="62">
        <f t="shared" si="1615"/>
        <v>0</v>
      </c>
      <c r="DP207" s="58">
        <f t="shared" si="1615"/>
        <v>0</v>
      </c>
      <c r="DQ207" s="58">
        <f t="shared" si="1615"/>
        <v>5225000</v>
      </c>
      <c r="DR207" s="62">
        <f t="shared" si="1615"/>
        <v>0</v>
      </c>
      <c r="DS207" s="62">
        <f t="shared" si="1615"/>
        <v>0</v>
      </c>
      <c r="DT207" s="62">
        <f t="shared" si="1615"/>
        <v>5225000</v>
      </c>
    </row>
    <row r="208" spans="1:124" ht="32.25" customHeight="1" x14ac:dyDescent="0.25">
      <c r="A208" s="87" t="s">
        <v>84</v>
      </c>
      <c r="B208" s="156"/>
      <c r="C208" s="156"/>
      <c r="D208" s="156"/>
      <c r="E208" s="4">
        <v>851</v>
      </c>
      <c r="F208" s="3" t="s">
        <v>58</v>
      </c>
      <c r="G208" s="3" t="s">
        <v>11</v>
      </c>
      <c r="H208" s="176" t="s">
        <v>447</v>
      </c>
      <c r="I208" s="3" t="s">
        <v>85</v>
      </c>
      <c r="J208" s="21">
        <v>5225000</v>
      </c>
      <c r="K208" s="21"/>
      <c r="L208" s="21"/>
      <c r="M208" s="21">
        <f>J208</f>
        <v>5225000</v>
      </c>
      <c r="N208" s="21">
        <v>5225000</v>
      </c>
      <c r="O208" s="21"/>
      <c r="P208" s="21"/>
      <c r="Q208" s="21">
        <f>N208</f>
        <v>5225000</v>
      </c>
      <c r="R208" s="21">
        <v>5225000</v>
      </c>
      <c r="S208" s="21"/>
      <c r="T208" s="21"/>
      <c r="U208" s="21">
        <f>R208</f>
        <v>5225000</v>
      </c>
      <c r="V208" s="21">
        <f t="shared" si="1178"/>
        <v>0</v>
      </c>
      <c r="W208" s="21">
        <f t="shared" si="1179"/>
        <v>0</v>
      </c>
      <c r="X208" s="21">
        <f t="shared" si="1180"/>
        <v>0</v>
      </c>
      <c r="Y208" s="21"/>
      <c r="Z208" s="276">
        <f t="shared" si="1189"/>
        <v>100</v>
      </c>
      <c r="AA208" s="21"/>
      <c r="AB208" s="21">
        <v>5225000</v>
      </c>
      <c r="AC208" s="21"/>
      <c r="AD208" s="21"/>
      <c r="AE208" s="21">
        <f>AB208</f>
        <v>5225000</v>
      </c>
      <c r="AF208" s="21">
        <f t="shared" ref="AF208" si="1616">AC208</f>
        <v>0</v>
      </c>
      <c r="AG208" s="21"/>
      <c r="AH208" s="21"/>
      <c r="AI208" s="21">
        <f>AF208</f>
        <v>0</v>
      </c>
      <c r="AJ208" s="21">
        <f t="shared" si="1240"/>
        <v>5225000</v>
      </c>
      <c r="AK208" s="21">
        <f t="shared" si="1241"/>
        <v>0</v>
      </c>
      <c r="AL208" s="21">
        <f t="shared" si="1242"/>
        <v>0</v>
      </c>
      <c r="AM208" s="21">
        <f t="shared" si="1243"/>
        <v>5225000</v>
      </c>
      <c r="AN208" s="215">
        <f t="shared" ref="AN208" si="1617">AK208</f>
        <v>0</v>
      </c>
      <c r="AO208" s="21"/>
      <c r="AP208" s="21"/>
      <c r="AQ208" s="21">
        <f>AN208</f>
        <v>0</v>
      </c>
      <c r="AR208" s="21">
        <f t="shared" si="1477"/>
        <v>5225000</v>
      </c>
      <c r="AS208" s="21">
        <f t="shared" si="1478"/>
        <v>0</v>
      </c>
      <c r="AT208" s="21">
        <f t="shared" si="1479"/>
        <v>0</v>
      </c>
      <c r="AU208" s="21">
        <f t="shared" si="1480"/>
        <v>5225000</v>
      </c>
      <c r="AV208" s="195">
        <f t="shared" si="1562"/>
        <v>0</v>
      </c>
      <c r="AW208" s="21">
        <v>5225000</v>
      </c>
      <c r="AX208" s="21"/>
      <c r="AY208" s="21"/>
      <c r="AZ208" s="21">
        <f>AW208</f>
        <v>5225000</v>
      </c>
      <c r="BA208" s="21">
        <f t="shared" ref="BA208" si="1618">AX208</f>
        <v>0</v>
      </c>
      <c r="BB208" s="21"/>
      <c r="BC208" s="21"/>
      <c r="BD208" s="21">
        <f>BA208</f>
        <v>0</v>
      </c>
      <c r="BE208" s="21">
        <f t="shared" si="1244"/>
        <v>5225000</v>
      </c>
      <c r="BF208" s="21">
        <f t="shared" si="1234"/>
        <v>0</v>
      </c>
      <c r="BG208" s="21">
        <f t="shared" si="1235"/>
        <v>0</v>
      </c>
      <c r="BH208" s="21">
        <f t="shared" si="1236"/>
        <v>5225000</v>
      </c>
      <c r="BI208" s="21">
        <f t="shared" ref="BI208" si="1619">BF208</f>
        <v>0</v>
      </c>
      <c r="BJ208" s="21"/>
      <c r="BK208" s="21"/>
      <c r="BL208" s="21">
        <f>BI208</f>
        <v>0</v>
      </c>
      <c r="BM208" s="21">
        <f t="shared" si="1444"/>
        <v>5225000</v>
      </c>
      <c r="BN208" s="21">
        <f t="shared" si="1445"/>
        <v>0</v>
      </c>
      <c r="BO208" s="21">
        <f t="shared" si="1446"/>
        <v>0</v>
      </c>
      <c r="BP208" s="21">
        <f t="shared" si="1447"/>
        <v>5225000</v>
      </c>
      <c r="BQ208" s="201">
        <f t="shared" si="1548"/>
        <v>0</v>
      </c>
      <c r="BR208" s="21">
        <v>5225000</v>
      </c>
      <c r="BS208" s="21"/>
      <c r="BT208" s="21"/>
      <c r="BU208" s="21">
        <f>BR208</f>
        <v>5225000</v>
      </c>
      <c r="BV208" s="21">
        <f t="shared" ref="BV208" si="1620">BS208</f>
        <v>0</v>
      </c>
      <c r="BW208" s="21"/>
      <c r="BX208" s="21"/>
      <c r="BY208" s="21">
        <f>BV208</f>
        <v>0</v>
      </c>
      <c r="BZ208" s="21">
        <f t="shared" si="1245"/>
        <v>5225000</v>
      </c>
      <c r="CA208" s="62">
        <f t="shared" si="1237"/>
        <v>0</v>
      </c>
      <c r="CB208" s="62">
        <f t="shared" si="1238"/>
        <v>0</v>
      </c>
      <c r="CC208" s="62">
        <f t="shared" si="1239"/>
        <v>5225000</v>
      </c>
      <c r="CD208" s="21">
        <f t="shared" ref="CD208" si="1621">CA208</f>
        <v>0</v>
      </c>
      <c r="CE208" s="21"/>
      <c r="CF208" s="21"/>
      <c r="CG208" s="21">
        <f>CD208</f>
        <v>0</v>
      </c>
      <c r="CH208" s="21">
        <f t="shared" si="1448"/>
        <v>5225000</v>
      </c>
      <c r="CI208" s="62">
        <f t="shared" si="1449"/>
        <v>0</v>
      </c>
      <c r="CJ208" s="62">
        <f t="shared" si="1450"/>
        <v>0</v>
      </c>
      <c r="CK208" s="62">
        <f t="shared" si="1451"/>
        <v>5225000</v>
      </c>
      <c r="CL208" s="193">
        <f t="shared" si="1210"/>
        <v>0</v>
      </c>
      <c r="CM208" s="62"/>
      <c r="CN208" s="62"/>
      <c r="CO208" s="62"/>
      <c r="CP208" s="62"/>
      <c r="CQ208" s="94">
        <f t="shared" si="1228"/>
        <v>0</v>
      </c>
      <c r="CR208" s="94"/>
      <c r="CS208" s="58">
        <v>5225000</v>
      </c>
      <c r="CT208" s="58"/>
      <c r="CU208" s="58"/>
      <c r="CV208" s="58">
        <f>CS208</f>
        <v>5225000</v>
      </c>
      <c r="CW208" s="58"/>
      <c r="CX208" s="62"/>
      <c r="CY208" s="62"/>
      <c r="CZ208" s="58">
        <f>CW208</f>
        <v>0</v>
      </c>
      <c r="DA208" s="58">
        <f t="shared" si="1484"/>
        <v>5225000</v>
      </c>
      <c r="DB208" s="62">
        <f t="shared" ref="DB208" si="1622">CT208+CX208</f>
        <v>0</v>
      </c>
      <c r="DC208" s="62">
        <f t="shared" ref="DC208" si="1623">CU208+CY208</f>
        <v>0</v>
      </c>
      <c r="DD208" s="62">
        <f t="shared" ref="DD208" si="1624">CV208+CZ208</f>
        <v>5225000</v>
      </c>
      <c r="DE208" s="58"/>
      <c r="DF208" s="62"/>
      <c r="DG208" s="62"/>
      <c r="DH208" s="58">
        <f>DE208</f>
        <v>0</v>
      </c>
      <c r="DI208" s="58">
        <f t="shared" ref="DI208" si="1625">DA208+DE208</f>
        <v>5225000</v>
      </c>
      <c r="DJ208" s="62">
        <f t="shared" ref="DJ208" si="1626">DB208+DF208</f>
        <v>0</v>
      </c>
      <c r="DK208" s="62">
        <f t="shared" ref="DK208" si="1627">DC208+DG208</f>
        <v>0</v>
      </c>
      <c r="DL208" s="62">
        <f t="shared" ref="DL208" si="1628">DD208+DH208</f>
        <v>5225000</v>
      </c>
      <c r="DM208" s="58"/>
      <c r="DN208" s="62"/>
      <c r="DO208" s="62"/>
      <c r="DP208" s="58">
        <f>DM208</f>
        <v>0</v>
      </c>
      <c r="DQ208" s="58">
        <f t="shared" ref="DQ208" si="1629">DI208+DM208</f>
        <v>5225000</v>
      </c>
      <c r="DR208" s="62">
        <f t="shared" ref="DR208" si="1630">DJ208+DN208</f>
        <v>0</v>
      </c>
      <c r="DS208" s="62">
        <f t="shared" ref="DS208" si="1631">DK208+DO208</f>
        <v>0</v>
      </c>
      <c r="DT208" s="62">
        <f t="shared" ref="DT208" si="1632">DL208+DP208</f>
        <v>5225000</v>
      </c>
    </row>
    <row r="209" spans="1:124" ht="32.25" customHeight="1" x14ac:dyDescent="0.25">
      <c r="A209" s="87" t="s">
        <v>305</v>
      </c>
      <c r="B209" s="156"/>
      <c r="C209" s="156"/>
      <c r="D209" s="156"/>
      <c r="E209" s="4">
        <v>851</v>
      </c>
      <c r="F209" s="4" t="s">
        <v>58</v>
      </c>
      <c r="G209" s="4" t="s">
        <v>11</v>
      </c>
      <c r="H209" s="176" t="s">
        <v>448</v>
      </c>
      <c r="I209" s="4"/>
      <c r="J209" s="21">
        <f t="shared" ref="J209:Y210" si="1633">J210</f>
        <v>0</v>
      </c>
      <c r="K209" s="21">
        <f t="shared" si="1633"/>
        <v>0</v>
      </c>
      <c r="L209" s="21">
        <f t="shared" si="1633"/>
        <v>0</v>
      </c>
      <c r="M209" s="21">
        <f t="shared" si="1633"/>
        <v>0</v>
      </c>
      <c r="N209" s="21">
        <f t="shared" si="1633"/>
        <v>2799551.8</v>
      </c>
      <c r="O209" s="21">
        <f t="shared" si="1633"/>
        <v>2659574</v>
      </c>
      <c r="P209" s="21">
        <f t="shared" si="1633"/>
        <v>139977.79999999999</v>
      </c>
      <c r="Q209" s="21">
        <f t="shared" si="1633"/>
        <v>0</v>
      </c>
      <c r="R209" s="21">
        <f t="shared" si="1633"/>
        <v>526316</v>
      </c>
      <c r="S209" s="21">
        <f t="shared" si="1633"/>
        <v>500000</v>
      </c>
      <c r="T209" s="21">
        <f t="shared" si="1633"/>
        <v>26316</v>
      </c>
      <c r="U209" s="21">
        <f t="shared" si="1633"/>
        <v>0</v>
      </c>
      <c r="V209" s="21">
        <f t="shared" si="1178"/>
        <v>-1368432</v>
      </c>
      <c r="W209" s="21">
        <f t="shared" si="1179"/>
        <v>-1300000</v>
      </c>
      <c r="X209" s="21">
        <f t="shared" si="1180"/>
        <v>-68432</v>
      </c>
      <c r="Y209" s="21">
        <f t="shared" si="1633"/>
        <v>0</v>
      </c>
      <c r="Z209" s="278">
        <f t="shared" si="1189"/>
        <v>0</v>
      </c>
      <c r="AA209" s="21">
        <f t="shared" ref="AA209:BV210" si="1634">AA210</f>
        <v>0</v>
      </c>
      <c r="AB209" s="21">
        <f t="shared" si="1634"/>
        <v>1368432</v>
      </c>
      <c r="AC209" s="21">
        <f t="shared" si="1634"/>
        <v>1300000</v>
      </c>
      <c r="AD209" s="21">
        <f t="shared" si="1634"/>
        <v>68432</v>
      </c>
      <c r="AE209" s="21">
        <f t="shared" si="1634"/>
        <v>0</v>
      </c>
      <c r="AF209" s="21">
        <f t="shared" si="1634"/>
        <v>-10</v>
      </c>
      <c r="AG209" s="21">
        <f t="shared" si="1634"/>
        <v>0</v>
      </c>
      <c r="AH209" s="21">
        <f t="shared" si="1634"/>
        <v>-10</v>
      </c>
      <c r="AI209" s="21">
        <f t="shared" si="1634"/>
        <v>0</v>
      </c>
      <c r="AJ209" s="21">
        <f t="shared" si="1240"/>
        <v>1368422</v>
      </c>
      <c r="AK209" s="21">
        <f t="shared" si="1241"/>
        <v>1300000</v>
      </c>
      <c r="AL209" s="21">
        <f t="shared" si="1242"/>
        <v>68422</v>
      </c>
      <c r="AM209" s="21">
        <f t="shared" si="1243"/>
        <v>0</v>
      </c>
      <c r="AN209" s="215">
        <f t="shared" si="1634"/>
        <v>0</v>
      </c>
      <c r="AO209" s="21">
        <f t="shared" si="1634"/>
        <v>0</v>
      </c>
      <c r="AP209" s="21">
        <f t="shared" si="1634"/>
        <v>0</v>
      </c>
      <c r="AQ209" s="21">
        <f t="shared" si="1634"/>
        <v>0</v>
      </c>
      <c r="AR209" s="21">
        <f t="shared" si="1477"/>
        <v>1368422</v>
      </c>
      <c r="AS209" s="21">
        <f t="shared" si="1478"/>
        <v>1300000</v>
      </c>
      <c r="AT209" s="21">
        <f t="shared" si="1479"/>
        <v>68422</v>
      </c>
      <c r="AU209" s="21">
        <f t="shared" si="1480"/>
        <v>0</v>
      </c>
      <c r="AV209" s="195">
        <f t="shared" si="1562"/>
        <v>0</v>
      </c>
      <c r="AW209" s="21">
        <f t="shared" si="1634"/>
        <v>0</v>
      </c>
      <c r="AX209" s="21">
        <f t="shared" si="1634"/>
        <v>0</v>
      </c>
      <c r="AY209" s="21">
        <f t="shared" si="1634"/>
        <v>0</v>
      </c>
      <c r="AZ209" s="21">
        <f t="shared" si="1634"/>
        <v>0</v>
      </c>
      <c r="BA209" s="21">
        <f t="shared" si="1634"/>
        <v>0</v>
      </c>
      <c r="BB209" s="21">
        <f t="shared" si="1634"/>
        <v>0</v>
      </c>
      <c r="BC209" s="21">
        <f t="shared" si="1634"/>
        <v>0</v>
      </c>
      <c r="BD209" s="21">
        <f t="shared" si="1634"/>
        <v>0</v>
      </c>
      <c r="BE209" s="21">
        <f t="shared" si="1244"/>
        <v>0</v>
      </c>
      <c r="BF209" s="21">
        <f t="shared" si="1234"/>
        <v>0</v>
      </c>
      <c r="BG209" s="21">
        <f t="shared" si="1235"/>
        <v>0</v>
      </c>
      <c r="BH209" s="21">
        <f t="shared" si="1236"/>
        <v>0</v>
      </c>
      <c r="BI209" s="21">
        <f t="shared" si="1634"/>
        <v>0</v>
      </c>
      <c r="BJ209" s="21">
        <f t="shared" si="1634"/>
        <v>0</v>
      </c>
      <c r="BK209" s="21">
        <f t="shared" si="1634"/>
        <v>0</v>
      </c>
      <c r="BL209" s="21">
        <f t="shared" si="1634"/>
        <v>0</v>
      </c>
      <c r="BM209" s="21">
        <f t="shared" si="1444"/>
        <v>0</v>
      </c>
      <c r="BN209" s="21">
        <f t="shared" si="1445"/>
        <v>0</v>
      </c>
      <c r="BO209" s="21">
        <f t="shared" si="1446"/>
        <v>0</v>
      </c>
      <c r="BP209" s="21">
        <f t="shared" si="1447"/>
        <v>0</v>
      </c>
      <c r="BQ209" s="201">
        <f t="shared" si="1548"/>
        <v>0</v>
      </c>
      <c r="BR209" s="21">
        <f t="shared" si="1634"/>
        <v>2799552</v>
      </c>
      <c r="BS209" s="21">
        <f t="shared" si="1634"/>
        <v>2659574</v>
      </c>
      <c r="BT209" s="21">
        <f t="shared" si="1634"/>
        <v>139978</v>
      </c>
      <c r="BU209" s="21">
        <f t="shared" si="1634"/>
        <v>0</v>
      </c>
      <c r="BV209" s="21">
        <f t="shared" si="1634"/>
        <v>0</v>
      </c>
      <c r="BW209" s="21">
        <f t="shared" ref="BV209:BY210" si="1635">BW210</f>
        <v>0</v>
      </c>
      <c r="BX209" s="21">
        <f t="shared" si="1635"/>
        <v>0</v>
      </c>
      <c r="BY209" s="21">
        <f t="shared" si="1635"/>
        <v>0</v>
      </c>
      <c r="BZ209" s="21">
        <f t="shared" si="1245"/>
        <v>2799552</v>
      </c>
      <c r="CA209" s="62">
        <f t="shared" si="1237"/>
        <v>2659574</v>
      </c>
      <c r="CB209" s="62">
        <f t="shared" si="1238"/>
        <v>139978</v>
      </c>
      <c r="CC209" s="62">
        <f t="shared" si="1239"/>
        <v>0</v>
      </c>
      <c r="CD209" s="21">
        <f t="shared" ref="CD209:CG210" si="1636">CD210</f>
        <v>0</v>
      </c>
      <c r="CE209" s="21">
        <f t="shared" si="1636"/>
        <v>0</v>
      </c>
      <c r="CF209" s="21">
        <f t="shared" si="1636"/>
        <v>0</v>
      </c>
      <c r="CG209" s="21">
        <f t="shared" si="1636"/>
        <v>0</v>
      </c>
      <c r="CH209" s="21">
        <f t="shared" si="1448"/>
        <v>2799552</v>
      </c>
      <c r="CI209" s="62">
        <f t="shared" si="1449"/>
        <v>2659574</v>
      </c>
      <c r="CJ209" s="62">
        <f t="shared" si="1450"/>
        <v>139978</v>
      </c>
      <c r="CK209" s="62">
        <f t="shared" si="1451"/>
        <v>0</v>
      </c>
      <c r="CL209" s="193">
        <f t="shared" si="1210"/>
        <v>0</v>
      </c>
      <c r="CM209" s="62"/>
      <c r="CN209" s="62"/>
      <c r="CO209" s="62"/>
      <c r="CP209" s="62"/>
      <c r="CQ209" s="94">
        <f t="shared" si="1228"/>
        <v>0</v>
      </c>
      <c r="CR209" s="94"/>
      <c r="CS209" s="58">
        <f t="shared" ref="CS209:DT210" si="1637">CS210</f>
        <v>2497368.42</v>
      </c>
      <c r="CT209" s="58">
        <f t="shared" si="1637"/>
        <v>2372500</v>
      </c>
      <c r="CU209" s="58">
        <f t="shared" si="1637"/>
        <v>124868.42</v>
      </c>
      <c r="CV209" s="58">
        <f t="shared" si="1637"/>
        <v>0</v>
      </c>
      <c r="CW209" s="58">
        <f t="shared" si="1637"/>
        <v>-1052631.42</v>
      </c>
      <c r="CX209" s="62">
        <f t="shared" si="1637"/>
        <v>-1000000</v>
      </c>
      <c r="CY209" s="62">
        <f t="shared" si="1637"/>
        <v>-52631.42</v>
      </c>
      <c r="CZ209" s="58">
        <f t="shared" si="1637"/>
        <v>0</v>
      </c>
      <c r="DA209" s="58">
        <f t="shared" si="1637"/>
        <v>1444737</v>
      </c>
      <c r="DB209" s="62">
        <f t="shared" si="1637"/>
        <v>1372500</v>
      </c>
      <c r="DC209" s="62">
        <f t="shared" si="1637"/>
        <v>72237</v>
      </c>
      <c r="DD209" s="62">
        <f t="shared" si="1637"/>
        <v>0</v>
      </c>
      <c r="DE209" s="58">
        <f t="shared" si="1637"/>
        <v>0</v>
      </c>
      <c r="DF209" s="62">
        <f t="shared" si="1637"/>
        <v>0</v>
      </c>
      <c r="DG209" s="62">
        <f t="shared" si="1637"/>
        <v>0</v>
      </c>
      <c r="DH209" s="58">
        <f t="shared" si="1637"/>
        <v>0</v>
      </c>
      <c r="DI209" s="58">
        <f t="shared" si="1637"/>
        <v>1444737</v>
      </c>
      <c r="DJ209" s="62">
        <f t="shared" si="1637"/>
        <v>1372500</v>
      </c>
      <c r="DK209" s="62">
        <f t="shared" si="1637"/>
        <v>72237</v>
      </c>
      <c r="DL209" s="62">
        <f t="shared" si="1637"/>
        <v>0</v>
      </c>
      <c r="DM209" s="58">
        <f t="shared" si="1637"/>
        <v>0</v>
      </c>
      <c r="DN209" s="62">
        <f t="shared" si="1637"/>
        <v>0</v>
      </c>
      <c r="DO209" s="62">
        <f t="shared" si="1637"/>
        <v>0</v>
      </c>
      <c r="DP209" s="58">
        <f t="shared" si="1637"/>
        <v>0</v>
      </c>
      <c r="DQ209" s="58">
        <f t="shared" si="1637"/>
        <v>1444737</v>
      </c>
      <c r="DR209" s="62">
        <f t="shared" si="1637"/>
        <v>1372500</v>
      </c>
      <c r="DS209" s="62">
        <f t="shared" si="1637"/>
        <v>72237</v>
      </c>
      <c r="DT209" s="62">
        <f t="shared" si="1637"/>
        <v>0</v>
      </c>
    </row>
    <row r="210" spans="1:124" ht="32.25" customHeight="1" x14ac:dyDescent="0.25">
      <c r="A210" s="87" t="s">
        <v>41</v>
      </c>
      <c r="B210" s="156"/>
      <c r="C210" s="156"/>
      <c r="D210" s="156"/>
      <c r="E210" s="4">
        <v>851</v>
      </c>
      <c r="F210" s="3" t="s">
        <v>58</v>
      </c>
      <c r="G210" s="3" t="s">
        <v>11</v>
      </c>
      <c r="H210" s="176" t="s">
        <v>448</v>
      </c>
      <c r="I210" s="3" t="s">
        <v>83</v>
      </c>
      <c r="J210" s="21">
        <f t="shared" si="1633"/>
        <v>0</v>
      </c>
      <c r="K210" s="21">
        <f t="shared" si="1633"/>
        <v>0</v>
      </c>
      <c r="L210" s="21">
        <f t="shared" si="1633"/>
        <v>0</v>
      </c>
      <c r="M210" s="21">
        <f t="shared" si="1633"/>
        <v>0</v>
      </c>
      <c r="N210" s="21">
        <f t="shared" si="1633"/>
        <v>2799551.8</v>
      </c>
      <c r="O210" s="21">
        <f t="shared" si="1633"/>
        <v>2659574</v>
      </c>
      <c r="P210" s="21">
        <f t="shared" si="1633"/>
        <v>139977.79999999999</v>
      </c>
      <c r="Q210" s="21">
        <f t="shared" si="1633"/>
        <v>0</v>
      </c>
      <c r="R210" s="21">
        <f t="shared" si="1633"/>
        <v>526316</v>
      </c>
      <c r="S210" s="21">
        <f t="shared" si="1633"/>
        <v>500000</v>
      </c>
      <c r="T210" s="21">
        <f t="shared" si="1633"/>
        <v>26316</v>
      </c>
      <c r="U210" s="21">
        <f t="shared" si="1633"/>
        <v>0</v>
      </c>
      <c r="V210" s="21">
        <f t="shared" si="1178"/>
        <v>-1368432</v>
      </c>
      <c r="W210" s="21">
        <f t="shared" si="1179"/>
        <v>-1300000</v>
      </c>
      <c r="X210" s="21">
        <f t="shared" si="1180"/>
        <v>-68432</v>
      </c>
      <c r="Y210" s="21">
        <f t="shared" si="1633"/>
        <v>0</v>
      </c>
      <c r="Z210" s="276">
        <f t="shared" si="1189"/>
        <v>0</v>
      </c>
      <c r="AA210" s="21">
        <f t="shared" si="1634"/>
        <v>0</v>
      </c>
      <c r="AB210" s="21">
        <f t="shared" si="1634"/>
        <v>1368432</v>
      </c>
      <c r="AC210" s="21">
        <f t="shared" si="1634"/>
        <v>1300000</v>
      </c>
      <c r="AD210" s="21">
        <f t="shared" si="1634"/>
        <v>68432</v>
      </c>
      <c r="AE210" s="21">
        <f t="shared" si="1634"/>
        <v>0</v>
      </c>
      <c r="AF210" s="21">
        <f t="shared" si="1634"/>
        <v>-10</v>
      </c>
      <c r="AG210" s="21">
        <f t="shared" si="1634"/>
        <v>0</v>
      </c>
      <c r="AH210" s="21">
        <f t="shared" si="1634"/>
        <v>-10</v>
      </c>
      <c r="AI210" s="21">
        <f t="shared" si="1634"/>
        <v>0</v>
      </c>
      <c r="AJ210" s="21">
        <f t="shared" si="1240"/>
        <v>1368422</v>
      </c>
      <c r="AK210" s="21">
        <f t="shared" si="1241"/>
        <v>1300000</v>
      </c>
      <c r="AL210" s="21">
        <f t="shared" si="1242"/>
        <v>68422</v>
      </c>
      <c r="AM210" s="21">
        <f t="shared" si="1243"/>
        <v>0</v>
      </c>
      <c r="AN210" s="215">
        <f t="shared" si="1634"/>
        <v>0</v>
      </c>
      <c r="AO210" s="21">
        <f t="shared" si="1634"/>
        <v>0</v>
      </c>
      <c r="AP210" s="21">
        <f t="shared" si="1634"/>
        <v>0</v>
      </c>
      <c r="AQ210" s="21">
        <f t="shared" si="1634"/>
        <v>0</v>
      </c>
      <c r="AR210" s="21">
        <f t="shared" si="1477"/>
        <v>1368422</v>
      </c>
      <c r="AS210" s="21">
        <f t="shared" si="1478"/>
        <v>1300000</v>
      </c>
      <c r="AT210" s="21">
        <f t="shared" si="1479"/>
        <v>68422</v>
      </c>
      <c r="AU210" s="21">
        <f t="shared" si="1480"/>
        <v>0</v>
      </c>
      <c r="AV210" s="195">
        <f t="shared" si="1562"/>
        <v>0</v>
      </c>
      <c r="AW210" s="21">
        <f t="shared" si="1634"/>
        <v>0</v>
      </c>
      <c r="AX210" s="21">
        <f t="shared" si="1634"/>
        <v>0</v>
      </c>
      <c r="AY210" s="21">
        <f t="shared" si="1634"/>
        <v>0</v>
      </c>
      <c r="AZ210" s="21">
        <f t="shared" si="1634"/>
        <v>0</v>
      </c>
      <c r="BA210" s="21">
        <f t="shared" si="1634"/>
        <v>0</v>
      </c>
      <c r="BB210" s="21">
        <f t="shared" si="1634"/>
        <v>0</v>
      </c>
      <c r="BC210" s="21">
        <f t="shared" si="1634"/>
        <v>0</v>
      </c>
      <c r="BD210" s="21">
        <f t="shared" si="1634"/>
        <v>0</v>
      </c>
      <c r="BE210" s="21">
        <f t="shared" si="1244"/>
        <v>0</v>
      </c>
      <c r="BF210" s="21">
        <f t="shared" si="1234"/>
        <v>0</v>
      </c>
      <c r="BG210" s="21">
        <f t="shared" si="1235"/>
        <v>0</v>
      </c>
      <c r="BH210" s="21">
        <f t="shared" si="1236"/>
        <v>0</v>
      </c>
      <c r="BI210" s="21">
        <f t="shared" si="1634"/>
        <v>0</v>
      </c>
      <c r="BJ210" s="21">
        <f t="shared" si="1634"/>
        <v>0</v>
      </c>
      <c r="BK210" s="21">
        <f t="shared" si="1634"/>
        <v>0</v>
      </c>
      <c r="BL210" s="21">
        <f t="shared" si="1634"/>
        <v>0</v>
      </c>
      <c r="BM210" s="21">
        <f t="shared" si="1444"/>
        <v>0</v>
      </c>
      <c r="BN210" s="21">
        <f t="shared" si="1445"/>
        <v>0</v>
      </c>
      <c r="BO210" s="21">
        <f t="shared" si="1446"/>
        <v>0</v>
      </c>
      <c r="BP210" s="21">
        <f t="shared" si="1447"/>
        <v>0</v>
      </c>
      <c r="BQ210" s="201">
        <f t="shared" si="1548"/>
        <v>0</v>
      </c>
      <c r="BR210" s="21">
        <f t="shared" si="1634"/>
        <v>2799552</v>
      </c>
      <c r="BS210" s="21">
        <f t="shared" si="1634"/>
        <v>2659574</v>
      </c>
      <c r="BT210" s="21">
        <f t="shared" si="1634"/>
        <v>139978</v>
      </c>
      <c r="BU210" s="21">
        <f t="shared" si="1634"/>
        <v>0</v>
      </c>
      <c r="BV210" s="21">
        <f t="shared" si="1635"/>
        <v>0</v>
      </c>
      <c r="BW210" s="21">
        <f t="shared" si="1635"/>
        <v>0</v>
      </c>
      <c r="BX210" s="21">
        <f t="shared" si="1635"/>
        <v>0</v>
      </c>
      <c r="BY210" s="21">
        <f t="shared" si="1635"/>
        <v>0</v>
      </c>
      <c r="BZ210" s="21">
        <f t="shared" si="1245"/>
        <v>2799552</v>
      </c>
      <c r="CA210" s="62">
        <f t="shared" si="1237"/>
        <v>2659574</v>
      </c>
      <c r="CB210" s="62">
        <f t="shared" si="1238"/>
        <v>139978</v>
      </c>
      <c r="CC210" s="62">
        <f t="shared" si="1239"/>
        <v>0</v>
      </c>
      <c r="CD210" s="21">
        <f t="shared" si="1636"/>
        <v>0</v>
      </c>
      <c r="CE210" s="21">
        <f t="shared" si="1636"/>
        <v>0</v>
      </c>
      <c r="CF210" s="21">
        <f t="shared" si="1636"/>
        <v>0</v>
      </c>
      <c r="CG210" s="21">
        <f t="shared" si="1636"/>
        <v>0</v>
      </c>
      <c r="CH210" s="21">
        <f t="shared" si="1448"/>
        <v>2799552</v>
      </c>
      <c r="CI210" s="62">
        <f t="shared" si="1449"/>
        <v>2659574</v>
      </c>
      <c r="CJ210" s="62">
        <f t="shared" si="1450"/>
        <v>139978</v>
      </c>
      <c r="CK210" s="62">
        <f t="shared" si="1451"/>
        <v>0</v>
      </c>
      <c r="CL210" s="193">
        <f t="shared" si="1210"/>
        <v>0</v>
      </c>
      <c r="CM210" s="62"/>
      <c r="CN210" s="62"/>
      <c r="CO210" s="62"/>
      <c r="CP210" s="62"/>
      <c r="CQ210" s="94">
        <f t="shared" si="1228"/>
        <v>0</v>
      </c>
      <c r="CR210" s="94"/>
      <c r="CS210" s="58">
        <f t="shared" si="1637"/>
        <v>2497368.42</v>
      </c>
      <c r="CT210" s="58">
        <f t="shared" si="1637"/>
        <v>2372500</v>
      </c>
      <c r="CU210" s="58">
        <f t="shared" si="1637"/>
        <v>124868.42</v>
      </c>
      <c r="CV210" s="58">
        <f t="shared" si="1637"/>
        <v>0</v>
      </c>
      <c r="CW210" s="58">
        <f t="shared" si="1637"/>
        <v>-1052631.42</v>
      </c>
      <c r="CX210" s="62">
        <f t="shared" si="1637"/>
        <v>-1000000</v>
      </c>
      <c r="CY210" s="62">
        <f t="shared" si="1637"/>
        <v>-52631.42</v>
      </c>
      <c r="CZ210" s="58">
        <f t="shared" si="1637"/>
        <v>0</v>
      </c>
      <c r="DA210" s="58">
        <f t="shared" si="1637"/>
        <v>1444737</v>
      </c>
      <c r="DB210" s="62">
        <f t="shared" si="1637"/>
        <v>1372500</v>
      </c>
      <c r="DC210" s="62">
        <f t="shared" si="1637"/>
        <v>72237</v>
      </c>
      <c r="DD210" s="62">
        <f t="shared" si="1637"/>
        <v>0</v>
      </c>
      <c r="DE210" s="58">
        <f t="shared" si="1637"/>
        <v>0</v>
      </c>
      <c r="DF210" s="62">
        <f t="shared" si="1637"/>
        <v>0</v>
      </c>
      <c r="DG210" s="62">
        <f t="shared" si="1637"/>
        <v>0</v>
      </c>
      <c r="DH210" s="58">
        <f t="shared" si="1637"/>
        <v>0</v>
      </c>
      <c r="DI210" s="58">
        <f t="shared" si="1637"/>
        <v>1444737</v>
      </c>
      <c r="DJ210" s="62">
        <f t="shared" si="1637"/>
        <v>1372500</v>
      </c>
      <c r="DK210" s="62">
        <f t="shared" si="1637"/>
        <v>72237</v>
      </c>
      <c r="DL210" s="62">
        <f t="shared" si="1637"/>
        <v>0</v>
      </c>
      <c r="DM210" s="58">
        <f t="shared" si="1637"/>
        <v>0</v>
      </c>
      <c r="DN210" s="62">
        <f t="shared" si="1637"/>
        <v>0</v>
      </c>
      <c r="DO210" s="62">
        <f t="shared" si="1637"/>
        <v>0</v>
      </c>
      <c r="DP210" s="58">
        <f t="shared" si="1637"/>
        <v>0</v>
      </c>
      <c r="DQ210" s="58">
        <f t="shared" si="1637"/>
        <v>1444737</v>
      </c>
      <c r="DR210" s="62">
        <f t="shared" si="1637"/>
        <v>1372500</v>
      </c>
      <c r="DS210" s="62">
        <f t="shared" si="1637"/>
        <v>72237</v>
      </c>
      <c r="DT210" s="62">
        <f t="shared" si="1637"/>
        <v>0</v>
      </c>
    </row>
    <row r="211" spans="1:124" ht="32.25" customHeight="1" x14ac:dyDescent="0.25">
      <c r="A211" s="87" t="s">
        <v>84</v>
      </c>
      <c r="B211" s="156"/>
      <c r="C211" s="156"/>
      <c r="D211" s="156"/>
      <c r="E211" s="4">
        <v>851</v>
      </c>
      <c r="F211" s="3" t="s">
        <v>58</v>
      </c>
      <c r="G211" s="3" t="s">
        <v>11</v>
      </c>
      <c r="H211" s="176" t="s">
        <v>448</v>
      </c>
      <c r="I211" s="3" t="s">
        <v>85</v>
      </c>
      <c r="J211" s="21"/>
      <c r="K211" s="21"/>
      <c r="L211" s="21"/>
      <c r="M211" s="21"/>
      <c r="N211" s="21">
        <f>2799552-0.2</f>
        <v>2799551.8</v>
      </c>
      <c r="O211" s="21">
        <v>2659574</v>
      </c>
      <c r="P211" s="21">
        <f>139978-0.2</f>
        <v>139977.79999999999</v>
      </c>
      <c r="Q211" s="21"/>
      <c r="R211" s="21">
        <v>526316</v>
      </c>
      <c r="S211" s="21">
        <v>500000</v>
      </c>
      <c r="T211" s="21">
        <v>26316</v>
      </c>
      <c r="U211" s="21"/>
      <c r="V211" s="21">
        <f t="shared" si="1178"/>
        <v>-1368432</v>
      </c>
      <c r="W211" s="21">
        <f t="shared" si="1179"/>
        <v>-1300000</v>
      </c>
      <c r="X211" s="21">
        <f t="shared" si="1180"/>
        <v>-68432</v>
      </c>
      <c r="Y211" s="21"/>
      <c r="Z211" s="276">
        <f t="shared" si="1189"/>
        <v>0</v>
      </c>
      <c r="AA211" s="21"/>
      <c r="AB211" s="21">
        <f>AC211+AD211</f>
        <v>1368432</v>
      </c>
      <c r="AC211" s="21">
        <v>1300000</v>
      </c>
      <c r="AD211" s="21">
        <f>15800+52632</f>
        <v>68432</v>
      </c>
      <c r="AE211" s="21"/>
      <c r="AF211" s="21">
        <v>-10</v>
      </c>
      <c r="AG211" s="21"/>
      <c r="AH211" s="21">
        <v>-10</v>
      </c>
      <c r="AI211" s="21"/>
      <c r="AJ211" s="21">
        <f t="shared" si="1240"/>
        <v>1368422</v>
      </c>
      <c r="AK211" s="21">
        <f t="shared" si="1241"/>
        <v>1300000</v>
      </c>
      <c r="AL211" s="21">
        <f t="shared" si="1242"/>
        <v>68422</v>
      </c>
      <c r="AM211" s="21">
        <f t="shared" si="1243"/>
        <v>0</v>
      </c>
      <c r="AN211" s="215"/>
      <c r="AO211" s="21"/>
      <c r="AP211" s="21"/>
      <c r="AQ211" s="21"/>
      <c r="AR211" s="21">
        <f t="shared" si="1477"/>
        <v>1368422</v>
      </c>
      <c r="AS211" s="21">
        <f t="shared" si="1478"/>
        <v>1300000</v>
      </c>
      <c r="AT211" s="21">
        <f t="shared" si="1479"/>
        <v>68422</v>
      </c>
      <c r="AU211" s="21">
        <f t="shared" si="1480"/>
        <v>0</v>
      </c>
      <c r="AV211" s="195">
        <f t="shared" si="1562"/>
        <v>0</v>
      </c>
      <c r="AW211" s="21"/>
      <c r="AX211" s="21"/>
      <c r="AY211" s="21">
        <f>AW211</f>
        <v>0</v>
      </c>
      <c r="AZ211" s="21"/>
      <c r="BA211" s="21"/>
      <c r="BB211" s="21"/>
      <c r="BC211" s="21"/>
      <c r="BD211" s="21"/>
      <c r="BE211" s="21">
        <f t="shared" si="1244"/>
        <v>0</v>
      </c>
      <c r="BF211" s="21">
        <f t="shared" si="1234"/>
        <v>0</v>
      </c>
      <c r="BG211" s="21">
        <f t="shared" si="1235"/>
        <v>0</v>
      </c>
      <c r="BH211" s="21">
        <f t="shared" si="1236"/>
        <v>0</v>
      </c>
      <c r="BI211" s="21"/>
      <c r="BJ211" s="21"/>
      <c r="BK211" s="21"/>
      <c r="BL211" s="21"/>
      <c r="BM211" s="21">
        <f t="shared" si="1444"/>
        <v>0</v>
      </c>
      <c r="BN211" s="21">
        <f t="shared" si="1445"/>
        <v>0</v>
      </c>
      <c r="BO211" s="21">
        <f t="shared" si="1446"/>
        <v>0</v>
      </c>
      <c r="BP211" s="21">
        <f t="shared" si="1447"/>
        <v>0</v>
      </c>
      <c r="BQ211" s="201">
        <f t="shared" si="1548"/>
        <v>0</v>
      </c>
      <c r="BR211" s="21">
        <v>2799552</v>
      </c>
      <c r="BS211" s="21">
        <v>2659574</v>
      </c>
      <c r="BT211" s="21">
        <v>139978</v>
      </c>
      <c r="BU211" s="21"/>
      <c r="BV211" s="21"/>
      <c r="BW211" s="21"/>
      <c r="BX211" s="21"/>
      <c r="BY211" s="21"/>
      <c r="BZ211" s="21">
        <f t="shared" si="1245"/>
        <v>2799552</v>
      </c>
      <c r="CA211" s="62">
        <f t="shared" si="1237"/>
        <v>2659574</v>
      </c>
      <c r="CB211" s="62">
        <f t="shared" si="1238"/>
        <v>139978</v>
      </c>
      <c r="CC211" s="62">
        <f t="shared" si="1239"/>
        <v>0</v>
      </c>
      <c r="CD211" s="21"/>
      <c r="CE211" s="21"/>
      <c r="CF211" s="21"/>
      <c r="CG211" s="21"/>
      <c r="CH211" s="21">
        <f t="shared" si="1448"/>
        <v>2799552</v>
      </c>
      <c r="CI211" s="62">
        <f t="shared" si="1449"/>
        <v>2659574</v>
      </c>
      <c r="CJ211" s="62">
        <f t="shared" si="1450"/>
        <v>139978</v>
      </c>
      <c r="CK211" s="62">
        <f t="shared" si="1451"/>
        <v>0</v>
      </c>
      <c r="CL211" s="193">
        <f t="shared" si="1210"/>
        <v>0</v>
      </c>
      <c r="CM211" s="62"/>
      <c r="CN211" s="62"/>
      <c r="CO211" s="62"/>
      <c r="CP211" s="62"/>
      <c r="CQ211" s="94">
        <f t="shared" si="1228"/>
        <v>0</v>
      </c>
      <c r="CR211" s="94"/>
      <c r="CS211" s="58">
        <v>2497368.42</v>
      </c>
      <c r="CT211" s="58">
        <v>2372500</v>
      </c>
      <c r="CU211" s="58">
        <v>124868.42</v>
      </c>
      <c r="CV211" s="58"/>
      <c r="CW211" s="58">
        <f>-1000000-52631.42</f>
        <v>-1052631.42</v>
      </c>
      <c r="CX211" s="62">
        <v>-1000000</v>
      </c>
      <c r="CY211" s="62">
        <v>-52631.42</v>
      </c>
      <c r="CZ211" s="58"/>
      <c r="DA211" s="58">
        <f t="shared" si="1484"/>
        <v>1444737</v>
      </c>
      <c r="DB211" s="62">
        <f t="shared" ref="DB211" si="1638">CT211+CX211</f>
        <v>1372500</v>
      </c>
      <c r="DC211" s="62">
        <f t="shared" ref="DC211" si="1639">CU211+CY211</f>
        <v>72237</v>
      </c>
      <c r="DD211" s="62">
        <f t="shared" ref="DD211" si="1640">CV211+CZ211</f>
        <v>0</v>
      </c>
      <c r="DE211" s="58"/>
      <c r="DF211" s="62"/>
      <c r="DG211" s="62"/>
      <c r="DH211" s="58"/>
      <c r="DI211" s="58">
        <f t="shared" ref="DI211" si="1641">DA211+DE211</f>
        <v>1444737</v>
      </c>
      <c r="DJ211" s="62">
        <f t="shared" ref="DJ211" si="1642">DB211+DF211</f>
        <v>1372500</v>
      </c>
      <c r="DK211" s="62">
        <f t="shared" ref="DK211" si="1643">DC211+DG211</f>
        <v>72237</v>
      </c>
      <c r="DL211" s="62">
        <f t="shared" ref="DL211" si="1644">DD211+DH211</f>
        <v>0</v>
      </c>
      <c r="DM211" s="58"/>
      <c r="DN211" s="62"/>
      <c r="DO211" s="62"/>
      <c r="DP211" s="58"/>
      <c r="DQ211" s="58">
        <f t="shared" ref="DQ211" si="1645">DI211+DM211</f>
        <v>1444737</v>
      </c>
      <c r="DR211" s="62">
        <f t="shared" ref="DR211" si="1646">DJ211+DN211</f>
        <v>1372500</v>
      </c>
      <c r="DS211" s="62">
        <f t="shared" ref="DS211" si="1647">DK211+DO211</f>
        <v>72237</v>
      </c>
      <c r="DT211" s="62">
        <f t="shared" ref="DT211" si="1648">DL211+DP211</f>
        <v>0</v>
      </c>
    </row>
    <row r="212" spans="1:124" ht="32.25" customHeight="1" x14ac:dyDescent="0.25">
      <c r="A212" s="9" t="s">
        <v>255</v>
      </c>
      <c r="B212" s="156"/>
      <c r="C212" s="156"/>
      <c r="D212" s="156"/>
      <c r="E212" s="4">
        <v>851</v>
      </c>
      <c r="F212" s="3" t="s">
        <v>58</v>
      </c>
      <c r="G212" s="3" t="s">
        <v>11</v>
      </c>
      <c r="H212" s="175" t="s">
        <v>449</v>
      </c>
      <c r="I212" s="3"/>
      <c r="J212" s="21">
        <f t="shared" ref="J212:Y213" si="1649">J213</f>
        <v>88668</v>
      </c>
      <c r="K212" s="21">
        <f t="shared" si="1649"/>
        <v>84234</v>
      </c>
      <c r="L212" s="21">
        <f t="shared" si="1649"/>
        <v>4434</v>
      </c>
      <c r="M212" s="21">
        <f t="shared" si="1649"/>
        <v>0</v>
      </c>
      <c r="N212" s="21">
        <f t="shared" si="1649"/>
        <v>88668</v>
      </c>
      <c r="O212" s="21">
        <f t="shared" si="1649"/>
        <v>84234</v>
      </c>
      <c r="P212" s="21">
        <f t="shared" si="1649"/>
        <v>4434</v>
      </c>
      <c r="Q212" s="21">
        <f t="shared" si="1649"/>
        <v>0</v>
      </c>
      <c r="R212" s="21">
        <f t="shared" si="1649"/>
        <v>88668</v>
      </c>
      <c r="S212" s="21">
        <f t="shared" si="1649"/>
        <v>84234</v>
      </c>
      <c r="T212" s="21">
        <f t="shared" si="1649"/>
        <v>4434</v>
      </c>
      <c r="U212" s="21">
        <f t="shared" si="1649"/>
        <v>0</v>
      </c>
      <c r="V212" s="21">
        <f t="shared" ref="V212:V270" si="1650">J212-AB212</f>
        <v>83368</v>
      </c>
      <c r="W212" s="21">
        <f t="shared" ref="W212:W270" si="1651">K212-AC212</f>
        <v>84234</v>
      </c>
      <c r="X212" s="21">
        <f t="shared" ref="X212:X270" si="1652">L212-AD212</f>
        <v>-866</v>
      </c>
      <c r="Y212" s="21">
        <f t="shared" si="1649"/>
        <v>0</v>
      </c>
      <c r="Z212" s="278">
        <f t="shared" si="1189"/>
        <v>1672.9811320754716</v>
      </c>
      <c r="AA212" s="21">
        <f t="shared" ref="AA212:BV213" si="1653">AA213</f>
        <v>0</v>
      </c>
      <c r="AB212" s="21">
        <f t="shared" si="1653"/>
        <v>5300</v>
      </c>
      <c r="AC212" s="21">
        <f t="shared" si="1653"/>
        <v>0</v>
      </c>
      <c r="AD212" s="21">
        <f t="shared" si="1653"/>
        <v>5300</v>
      </c>
      <c r="AE212" s="21">
        <f t="shared" si="1653"/>
        <v>0</v>
      </c>
      <c r="AF212" s="21">
        <f t="shared" si="1653"/>
        <v>-5300</v>
      </c>
      <c r="AG212" s="21">
        <f t="shared" si="1653"/>
        <v>0</v>
      </c>
      <c r="AH212" s="21">
        <f t="shared" si="1653"/>
        <v>-5300</v>
      </c>
      <c r="AI212" s="21">
        <f t="shared" si="1653"/>
        <v>0</v>
      </c>
      <c r="AJ212" s="21">
        <f t="shared" si="1240"/>
        <v>0</v>
      </c>
      <c r="AK212" s="21">
        <f t="shared" si="1241"/>
        <v>0</v>
      </c>
      <c r="AL212" s="21">
        <f t="shared" si="1242"/>
        <v>0</v>
      </c>
      <c r="AM212" s="21">
        <f t="shared" si="1243"/>
        <v>0</v>
      </c>
      <c r="AN212" s="215">
        <f t="shared" si="1653"/>
        <v>0</v>
      </c>
      <c r="AO212" s="21">
        <f t="shared" si="1653"/>
        <v>0</v>
      </c>
      <c r="AP212" s="21">
        <f t="shared" si="1653"/>
        <v>0</v>
      </c>
      <c r="AQ212" s="21">
        <f t="shared" si="1653"/>
        <v>0</v>
      </c>
      <c r="AR212" s="21">
        <f t="shared" si="1477"/>
        <v>0</v>
      </c>
      <c r="AS212" s="21">
        <f t="shared" si="1478"/>
        <v>0</v>
      </c>
      <c r="AT212" s="21">
        <f t="shared" si="1479"/>
        <v>0</v>
      </c>
      <c r="AU212" s="21">
        <f t="shared" si="1480"/>
        <v>0</v>
      </c>
      <c r="AV212" s="195">
        <f t="shared" si="1562"/>
        <v>0</v>
      </c>
      <c r="AW212" s="21">
        <f t="shared" si="1653"/>
        <v>0</v>
      </c>
      <c r="AX212" s="21">
        <f t="shared" si="1653"/>
        <v>0</v>
      </c>
      <c r="AY212" s="21">
        <f t="shared" si="1653"/>
        <v>0</v>
      </c>
      <c r="AZ212" s="21">
        <f t="shared" si="1653"/>
        <v>0</v>
      </c>
      <c r="BA212" s="21">
        <f t="shared" si="1653"/>
        <v>0</v>
      </c>
      <c r="BB212" s="21">
        <f t="shared" si="1653"/>
        <v>0</v>
      </c>
      <c r="BC212" s="21">
        <f t="shared" si="1653"/>
        <v>0</v>
      </c>
      <c r="BD212" s="21">
        <f t="shared" si="1653"/>
        <v>0</v>
      </c>
      <c r="BE212" s="21">
        <f t="shared" si="1244"/>
        <v>0</v>
      </c>
      <c r="BF212" s="21">
        <f t="shared" si="1234"/>
        <v>0</v>
      </c>
      <c r="BG212" s="21">
        <f t="shared" si="1235"/>
        <v>0</v>
      </c>
      <c r="BH212" s="21">
        <f t="shared" si="1236"/>
        <v>0</v>
      </c>
      <c r="BI212" s="21">
        <f t="shared" si="1653"/>
        <v>0</v>
      </c>
      <c r="BJ212" s="21">
        <f t="shared" si="1653"/>
        <v>0</v>
      </c>
      <c r="BK212" s="21">
        <f t="shared" si="1653"/>
        <v>0</v>
      </c>
      <c r="BL212" s="21">
        <f t="shared" si="1653"/>
        <v>0</v>
      </c>
      <c r="BM212" s="21">
        <f t="shared" si="1444"/>
        <v>0</v>
      </c>
      <c r="BN212" s="21">
        <f t="shared" si="1445"/>
        <v>0</v>
      </c>
      <c r="BO212" s="21">
        <f t="shared" si="1446"/>
        <v>0</v>
      </c>
      <c r="BP212" s="21">
        <f t="shared" si="1447"/>
        <v>0</v>
      </c>
      <c r="BQ212" s="201">
        <f t="shared" si="1548"/>
        <v>0</v>
      </c>
      <c r="BR212" s="21">
        <f t="shared" si="1653"/>
        <v>0</v>
      </c>
      <c r="BS212" s="21">
        <f t="shared" si="1653"/>
        <v>0</v>
      </c>
      <c r="BT212" s="21">
        <f t="shared" si="1653"/>
        <v>0</v>
      </c>
      <c r="BU212" s="21">
        <f t="shared" si="1653"/>
        <v>0</v>
      </c>
      <c r="BV212" s="21">
        <f t="shared" si="1653"/>
        <v>0</v>
      </c>
      <c r="BW212" s="21">
        <f t="shared" ref="BV212:BY213" si="1654">BW213</f>
        <v>0</v>
      </c>
      <c r="BX212" s="21">
        <f t="shared" si="1654"/>
        <v>0</v>
      </c>
      <c r="BY212" s="21">
        <f t="shared" si="1654"/>
        <v>0</v>
      </c>
      <c r="BZ212" s="21">
        <f t="shared" si="1245"/>
        <v>0</v>
      </c>
      <c r="CA212" s="62">
        <f t="shared" si="1237"/>
        <v>0</v>
      </c>
      <c r="CB212" s="62">
        <f t="shared" si="1238"/>
        <v>0</v>
      </c>
      <c r="CC212" s="62">
        <f t="shared" si="1239"/>
        <v>0</v>
      </c>
      <c r="CD212" s="21">
        <f t="shared" ref="CD212:CG213" si="1655">CD213</f>
        <v>0</v>
      </c>
      <c r="CE212" s="21">
        <f t="shared" si="1655"/>
        <v>0</v>
      </c>
      <c r="CF212" s="21">
        <f t="shared" si="1655"/>
        <v>0</v>
      </c>
      <c r="CG212" s="21">
        <f t="shared" si="1655"/>
        <v>0</v>
      </c>
      <c r="CH212" s="21">
        <f t="shared" si="1448"/>
        <v>0</v>
      </c>
      <c r="CI212" s="62">
        <f t="shared" si="1449"/>
        <v>0</v>
      </c>
      <c r="CJ212" s="62">
        <f t="shared" si="1450"/>
        <v>0</v>
      </c>
      <c r="CK212" s="62">
        <f t="shared" si="1451"/>
        <v>0</v>
      </c>
      <c r="CL212" s="193">
        <f t="shared" si="1210"/>
        <v>0</v>
      </c>
      <c r="CM212" s="62"/>
      <c r="CN212" s="62"/>
      <c r="CO212" s="62"/>
      <c r="CP212" s="62"/>
      <c r="CQ212" s="94">
        <f t="shared" si="1228"/>
        <v>0</v>
      </c>
      <c r="CR212" s="94"/>
      <c r="CS212" s="58">
        <f t="shared" ref="CS212:DT213" si="1656">CS213</f>
        <v>0</v>
      </c>
      <c r="CT212" s="58">
        <f t="shared" si="1656"/>
        <v>0</v>
      </c>
      <c r="CU212" s="58">
        <f t="shared" si="1656"/>
        <v>0</v>
      </c>
      <c r="CV212" s="58">
        <f t="shared" si="1656"/>
        <v>0</v>
      </c>
      <c r="CW212" s="58">
        <f t="shared" si="1656"/>
        <v>157037</v>
      </c>
      <c r="CX212" s="62">
        <f t="shared" si="1656"/>
        <v>149185</v>
      </c>
      <c r="CY212" s="62">
        <f t="shared" si="1656"/>
        <v>7852</v>
      </c>
      <c r="CZ212" s="58">
        <f t="shared" si="1656"/>
        <v>0</v>
      </c>
      <c r="DA212" s="58">
        <f t="shared" si="1656"/>
        <v>157037</v>
      </c>
      <c r="DB212" s="62">
        <f t="shared" si="1656"/>
        <v>149185</v>
      </c>
      <c r="DC212" s="62">
        <f t="shared" si="1656"/>
        <v>7852</v>
      </c>
      <c r="DD212" s="62">
        <f t="shared" si="1656"/>
        <v>0</v>
      </c>
      <c r="DE212" s="58">
        <f t="shared" si="1656"/>
        <v>0</v>
      </c>
      <c r="DF212" s="62">
        <f t="shared" si="1656"/>
        <v>0</v>
      </c>
      <c r="DG212" s="62">
        <f t="shared" si="1656"/>
        <v>0</v>
      </c>
      <c r="DH212" s="58">
        <f t="shared" si="1656"/>
        <v>0</v>
      </c>
      <c r="DI212" s="58">
        <f t="shared" si="1656"/>
        <v>157037</v>
      </c>
      <c r="DJ212" s="62">
        <f t="shared" si="1656"/>
        <v>149185</v>
      </c>
      <c r="DK212" s="62">
        <f t="shared" si="1656"/>
        <v>7852</v>
      </c>
      <c r="DL212" s="62">
        <f t="shared" si="1656"/>
        <v>0</v>
      </c>
      <c r="DM212" s="58">
        <f t="shared" si="1656"/>
        <v>0</v>
      </c>
      <c r="DN212" s="62">
        <f t="shared" si="1656"/>
        <v>0</v>
      </c>
      <c r="DO212" s="62">
        <f t="shared" si="1656"/>
        <v>0</v>
      </c>
      <c r="DP212" s="58">
        <f t="shared" si="1656"/>
        <v>0</v>
      </c>
      <c r="DQ212" s="58">
        <f t="shared" si="1656"/>
        <v>157037</v>
      </c>
      <c r="DR212" s="62">
        <f t="shared" si="1656"/>
        <v>149185</v>
      </c>
      <c r="DS212" s="62">
        <f t="shared" si="1656"/>
        <v>7852</v>
      </c>
      <c r="DT212" s="62">
        <f t="shared" si="1656"/>
        <v>0</v>
      </c>
    </row>
    <row r="213" spans="1:124" ht="32.25" customHeight="1" x14ac:dyDescent="0.25">
      <c r="A213" s="156" t="s">
        <v>41</v>
      </c>
      <c r="B213" s="156"/>
      <c r="C213" s="156"/>
      <c r="D213" s="156"/>
      <c r="E213" s="4">
        <v>851</v>
      </c>
      <c r="F213" s="3" t="s">
        <v>58</v>
      </c>
      <c r="G213" s="3" t="s">
        <v>11</v>
      </c>
      <c r="H213" s="175" t="s">
        <v>449</v>
      </c>
      <c r="I213" s="3" t="s">
        <v>83</v>
      </c>
      <c r="J213" s="21">
        <f t="shared" si="1649"/>
        <v>88668</v>
      </c>
      <c r="K213" s="21">
        <f t="shared" si="1649"/>
        <v>84234</v>
      </c>
      <c r="L213" s="21">
        <f t="shared" si="1649"/>
        <v>4434</v>
      </c>
      <c r="M213" s="21">
        <f t="shared" si="1649"/>
        <v>0</v>
      </c>
      <c r="N213" s="21">
        <f t="shared" si="1649"/>
        <v>88668</v>
      </c>
      <c r="O213" s="21">
        <f t="shared" si="1649"/>
        <v>84234</v>
      </c>
      <c r="P213" s="21">
        <f t="shared" si="1649"/>
        <v>4434</v>
      </c>
      <c r="Q213" s="21">
        <f t="shared" si="1649"/>
        <v>0</v>
      </c>
      <c r="R213" s="21">
        <f t="shared" si="1649"/>
        <v>88668</v>
      </c>
      <c r="S213" s="21">
        <f t="shared" si="1649"/>
        <v>84234</v>
      </c>
      <c r="T213" s="21">
        <f t="shared" si="1649"/>
        <v>4434</v>
      </c>
      <c r="U213" s="21">
        <f t="shared" si="1649"/>
        <v>0</v>
      </c>
      <c r="V213" s="21">
        <f t="shared" si="1650"/>
        <v>83368</v>
      </c>
      <c r="W213" s="21">
        <f t="shared" si="1651"/>
        <v>84234</v>
      </c>
      <c r="X213" s="21">
        <f t="shared" si="1652"/>
        <v>-866</v>
      </c>
      <c r="Y213" s="21">
        <f t="shared" si="1649"/>
        <v>0</v>
      </c>
      <c r="Z213" s="276">
        <f t="shared" si="1189"/>
        <v>1672.9811320754716</v>
      </c>
      <c r="AA213" s="21">
        <f t="shared" si="1653"/>
        <v>0</v>
      </c>
      <c r="AB213" s="21">
        <f t="shared" si="1653"/>
        <v>5300</v>
      </c>
      <c r="AC213" s="21">
        <f t="shared" si="1653"/>
        <v>0</v>
      </c>
      <c r="AD213" s="21">
        <f t="shared" si="1653"/>
        <v>5300</v>
      </c>
      <c r="AE213" s="21">
        <f t="shared" si="1653"/>
        <v>0</v>
      </c>
      <c r="AF213" s="21">
        <f t="shared" si="1653"/>
        <v>-5300</v>
      </c>
      <c r="AG213" s="21">
        <f t="shared" si="1653"/>
        <v>0</v>
      </c>
      <c r="AH213" s="21">
        <f t="shared" si="1653"/>
        <v>-5300</v>
      </c>
      <c r="AI213" s="21">
        <f t="shared" si="1653"/>
        <v>0</v>
      </c>
      <c r="AJ213" s="21">
        <f t="shared" si="1240"/>
        <v>0</v>
      </c>
      <c r="AK213" s="21">
        <f t="shared" si="1241"/>
        <v>0</v>
      </c>
      <c r="AL213" s="21">
        <f t="shared" si="1242"/>
        <v>0</v>
      </c>
      <c r="AM213" s="21">
        <f t="shared" si="1243"/>
        <v>0</v>
      </c>
      <c r="AN213" s="215">
        <f t="shared" si="1653"/>
        <v>0</v>
      </c>
      <c r="AO213" s="21">
        <f t="shared" si="1653"/>
        <v>0</v>
      </c>
      <c r="AP213" s="21">
        <f t="shared" si="1653"/>
        <v>0</v>
      </c>
      <c r="AQ213" s="21">
        <f t="shared" si="1653"/>
        <v>0</v>
      </c>
      <c r="AR213" s="21">
        <f t="shared" si="1477"/>
        <v>0</v>
      </c>
      <c r="AS213" s="21">
        <f t="shared" si="1478"/>
        <v>0</v>
      </c>
      <c r="AT213" s="21">
        <f t="shared" si="1479"/>
        <v>0</v>
      </c>
      <c r="AU213" s="21">
        <f t="shared" si="1480"/>
        <v>0</v>
      </c>
      <c r="AV213" s="195">
        <f t="shared" si="1562"/>
        <v>0</v>
      </c>
      <c r="AW213" s="21">
        <f t="shared" si="1653"/>
        <v>0</v>
      </c>
      <c r="AX213" s="21">
        <f t="shared" si="1653"/>
        <v>0</v>
      </c>
      <c r="AY213" s="21">
        <f t="shared" si="1653"/>
        <v>0</v>
      </c>
      <c r="AZ213" s="21">
        <f t="shared" si="1653"/>
        <v>0</v>
      </c>
      <c r="BA213" s="21">
        <f t="shared" si="1653"/>
        <v>0</v>
      </c>
      <c r="BB213" s="21">
        <f t="shared" si="1653"/>
        <v>0</v>
      </c>
      <c r="BC213" s="21">
        <f t="shared" si="1653"/>
        <v>0</v>
      </c>
      <c r="BD213" s="21">
        <f t="shared" si="1653"/>
        <v>0</v>
      </c>
      <c r="BE213" s="21">
        <f t="shared" si="1244"/>
        <v>0</v>
      </c>
      <c r="BF213" s="21">
        <f t="shared" si="1234"/>
        <v>0</v>
      </c>
      <c r="BG213" s="21">
        <f t="shared" si="1235"/>
        <v>0</v>
      </c>
      <c r="BH213" s="21">
        <f t="shared" si="1236"/>
        <v>0</v>
      </c>
      <c r="BI213" s="21">
        <f t="shared" si="1653"/>
        <v>0</v>
      </c>
      <c r="BJ213" s="21">
        <f t="shared" si="1653"/>
        <v>0</v>
      </c>
      <c r="BK213" s="21">
        <f t="shared" si="1653"/>
        <v>0</v>
      </c>
      <c r="BL213" s="21">
        <f t="shared" si="1653"/>
        <v>0</v>
      </c>
      <c r="BM213" s="21">
        <f t="shared" si="1444"/>
        <v>0</v>
      </c>
      <c r="BN213" s="21">
        <f t="shared" si="1445"/>
        <v>0</v>
      </c>
      <c r="BO213" s="21">
        <f t="shared" si="1446"/>
        <v>0</v>
      </c>
      <c r="BP213" s="21">
        <f t="shared" si="1447"/>
        <v>0</v>
      </c>
      <c r="BQ213" s="201">
        <f t="shared" si="1548"/>
        <v>0</v>
      </c>
      <c r="BR213" s="21">
        <f t="shared" si="1653"/>
        <v>0</v>
      </c>
      <c r="BS213" s="21">
        <f t="shared" si="1653"/>
        <v>0</v>
      </c>
      <c r="BT213" s="21">
        <f t="shared" si="1653"/>
        <v>0</v>
      </c>
      <c r="BU213" s="21">
        <f t="shared" si="1653"/>
        <v>0</v>
      </c>
      <c r="BV213" s="21">
        <f t="shared" si="1654"/>
        <v>0</v>
      </c>
      <c r="BW213" s="21">
        <f t="shared" si="1654"/>
        <v>0</v>
      </c>
      <c r="BX213" s="21">
        <f t="shared" si="1654"/>
        <v>0</v>
      </c>
      <c r="BY213" s="21">
        <f t="shared" si="1654"/>
        <v>0</v>
      </c>
      <c r="BZ213" s="21">
        <f t="shared" si="1245"/>
        <v>0</v>
      </c>
      <c r="CA213" s="62">
        <f t="shared" si="1237"/>
        <v>0</v>
      </c>
      <c r="CB213" s="62">
        <f t="shared" si="1238"/>
        <v>0</v>
      </c>
      <c r="CC213" s="62">
        <f t="shared" si="1239"/>
        <v>0</v>
      </c>
      <c r="CD213" s="21">
        <f t="shared" si="1655"/>
        <v>0</v>
      </c>
      <c r="CE213" s="21">
        <f t="shared" si="1655"/>
        <v>0</v>
      </c>
      <c r="CF213" s="21">
        <f t="shared" si="1655"/>
        <v>0</v>
      </c>
      <c r="CG213" s="21">
        <f t="shared" si="1655"/>
        <v>0</v>
      </c>
      <c r="CH213" s="21">
        <f t="shared" si="1448"/>
        <v>0</v>
      </c>
      <c r="CI213" s="62">
        <f t="shared" si="1449"/>
        <v>0</v>
      </c>
      <c r="CJ213" s="62">
        <f t="shared" si="1450"/>
        <v>0</v>
      </c>
      <c r="CK213" s="62">
        <f t="shared" si="1451"/>
        <v>0</v>
      </c>
      <c r="CL213" s="193">
        <f t="shared" si="1210"/>
        <v>0</v>
      </c>
      <c r="CM213" s="62"/>
      <c r="CN213" s="62"/>
      <c r="CO213" s="62"/>
      <c r="CP213" s="62"/>
      <c r="CQ213" s="94">
        <f t="shared" si="1228"/>
        <v>0</v>
      </c>
      <c r="CR213" s="94"/>
      <c r="CS213" s="58">
        <f t="shared" si="1656"/>
        <v>0</v>
      </c>
      <c r="CT213" s="58">
        <f t="shared" si="1656"/>
        <v>0</v>
      </c>
      <c r="CU213" s="58">
        <f t="shared" si="1656"/>
        <v>0</v>
      </c>
      <c r="CV213" s="58">
        <f t="shared" si="1656"/>
        <v>0</v>
      </c>
      <c r="CW213" s="58">
        <f t="shared" si="1656"/>
        <v>157037</v>
      </c>
      <c r="CX213" s="62">
        <f t="shared" si="1656"/>
        <v>149185</v>
      </c>
      <c r="CY213" s="62">
        <f t="shared" si="1656"/>
        <v>7852</v>
      </c>
      <c r="CZ213" s="58">
        <f t="shared" si="1656"/>
        <v>0</v>
      </c>
      <c r="DA213" s="58">
        <f t="shared" si="1656"/>
        <v>157037</v>
      </c>
      <c r="DB213" s="62">
        <f t="shared" si="1656"/>
        <v>149185</v>
      </c>
      <c r="DC213" s="62">
        <f t="shared" si="1656"/>
        <v>7852</v>
      </c>
      <c r="DD213" s="62">
        <f t="shared" si="1656"/>
        <v>0</v>
      </c>
      <c r="DE213" s="58">
        <f t="shared" si="1656"/>
        <v>0</v>
      </c>
      <c r="DF213" s="62">
        <f t="shared" si="1656"/>
        <v>0</v>
      </c>
      <c r="DG213" s="62">
        <f t="shared" si="1656"/>
        <v>0</v>
      </c>
      <c r="DH213" s="58">
        <f t="shared" si="1656"/>
        <v>0</v>
      </c>
      <c r="DI213" s="58">
        <f t="shared" si="1656"/>
        <v>157037</v>
      </c>
      <c r="DJ213" s="62">
        <f t="shared" si="1656"/>
        <v>149185</v>
      </c>
      <c r="DK213" s="62">
        <f t="shared" si="1656"/>
        <v>7852</v>
      </c>
      <c r="DL213" s="62">
        <f t="shared" si="1656"/>
        <v>0</v>
      </c>
      <c r="DM213" s="58">
        <f t="shared" si="1656"/>
        <v>0</v>
      </c>
      <c r="DN213" s="62">
        <f t="shared" si="1656"/>
        <v>0</v>
      </c>
      <c r="DO213" s="62">
        <f t="shared" si="1656"/>
        <v>0</v>
      </c>
      <c r="DP213" s="58">
        <f t="shared" si="1656"/>
        <v>0</v>
      </c>
      <c r="DQ213" s="58">
        <f t="shared" si="1656"/>
        <v>157037</v>
      </c>
      <c r="DR213" s="62">
        <f t="shared" si="1656"/>
        <v>149185</v>
      </c>
      <c r="DS213" s="62">
        <f t="shared" si="1656"/>
        <v>7852</v>
      </c>
      <c r="DT213" s="62">
        <f t="shared" si="1656"/>
        <v>0</v>
      </c>
    </row>
    <row r="214" spans="1:124" ht="32.25" customHeight="1" x14ac:dyDescent="0.25">
      <c r="A214" s="156" t="s">
        <v>42</v>
      </c>
      <c r="B214" s="156"/>
      <c r="C214" s="156"/>
      <c r="D214" s="156"/>
      <c r="E214" s="4">
        <v>851</v>
      </c>
      <c r="F214" s="3" t="s">
        <v>58</v>
      </c>
      <c r="G214" s="3" t="s">
        <v>11</v>
      </c>
      <c r="H214" s="175" t="s">
        <v>449</v>
      </c>
      <c r="I214" s="3" t="s">
        <v>85</v>
      </c>
      <c r="J214" s="21">
        <v>88668</v>
      </c>
      <c r="K214" s="21">
        <v>84234</v>
      </c>
      <c r="L214" s="21">
        <v>4434</v>
      </c>
      <c r="M214" s="21"/>
      <c r="N214" s="21">
        <v>88668</v>
      </c>
      <c r="O214" s="21">
        <v>84234</v>
      </c>
      <c r="P214" s="21">
        <v>4434</v>
      </c>
      <c r="Q214" s="21"/>
      <c r="R214" s="21">
        <v>88668</v>
      </c>
      <c r="S214" s="21">
        <v>84234</v>
      </c>
      <c r="T214" s="21">
        <v>4434</v>
      </c>
      <c r="U214" s="21"/>
      <c r="V214" s="21">
        <f t="shared" si="1650"/>
        <v>83368</v>
      </c>
      <c r="W214" s="21">
        <f t="shared" si="1651"/>
        <v>84234</v>
      </c>
      <c r="X214" s="21">
        <f t="shared" si="1652"/>
        <v>-866</v>
      </c>
      <c r="Y214" s="21"/>
      <c r="Z214" s="276">
        <f t="shared" ref="Z214:Z272" si="1657">J214/AB214*100</f>
        <v>1672.9811320754716</v>
      </c>
      <c r="AA214" s="21"/>
      <c r="AB214" s="21">
        <v>5300</v>
      </c>
      <c r="AC214" s="21"/>
      <c r="AD214" s="21">
        <f>AB214</f>
        <v>5300</v>
      </c>
      <c r="AE214" s="21"/>
      <c r="AF214" s="21">
        <v>-5300</v>
      </c>
      <c r="AG214" s="21"/>
      <c r="AH214" s="21">
        <f>AF214</f>
        <v>-5300</v>
      </c>
      <c r="AI214" s="21"/>
      <c r="AJ214" s="21">
        <f>AB214+AF214</f>
        <v>0</v>
      </c>
      <c r="AK214" s="21">
        <f t="shared" si="1241"/>
        <v>0</v>
      </c>
      <c r="AL214" s="21">
        <f t="shared" si="1242"/>
        <v>0</v>
      </c>
      <c r="AM214" s="21">
        <f t="shared" si="1243"/>
        <v>0</v>
      </c>
      <c r="AN214" s="215"/>
      <c r="AO214" s="21"/>
      <c r="AP214" s="21">
        <f>AN214</f>
        <v>0</v>
      </c>
      <c r="AQ214" s="21"/>
      <c r="AR214" s="21">
        <f t="shared" si="1477"/>
        <v>0</v>
      </c>
      <c r="AS214" s="21">
        <f t="shared" si="1478"/>
        <v>0</v>
      </c>
      <c r="AT214" s="21">
        <f t="shared" si="1479"/>
        <v>0</v>
      </c>
      <c r="AU214" s="21">
        <f t="shared" si="1480"/>
        <v>0</v>
      </c>
      <c r="AV214" s="195">
        <f t="shared" si="1562"/>
        <v>0</v>
      </c>
      <c r="AW214" s="21"/>
      <c r="AX214" s="21"/>
      <c r="AY214" s="21"/>
      <c r="AZ214" s="21"/>
      <c r="BA214" s="21"/>
      <c r="BB214" s="21"/>
      <c r="BC214" s="21"/>
      <c r="BD214" s="21"/>
      <c r="BE214" s="21">
        <f t="shared" si="1244"/>
        <v>0</v>
      </c>
      <c r="BF214" s="21">
        <f t="shared" si="1234"/>
        <v>0</v>
      </c>
      <c r="BG214" s="21">
        <f t="shared" si="1235"/>
        <v>0</v>
      </c>
      <c r="BH214" s="21">
        <f t="shared" si="1236"/>
        <v>0</v>
      </c>
      <c r="BI214" s="21"/>
      <c r="BJ214" s="21"/>
      <c r="BK214" s="21"/>
      <c r="BL214" s="21"/>
      <c r="BM214" s="21">
        <f t="shared" si="1444"/>
        <v>0</v>
      </c>
      <c r="BN214" s="21">
        <f t="shared" si="1445"/>
        <v>0</v>
      </c>
      <c r="BO214" s="21">
        <f t="shared" si="1446"/>
        <v>0</v>
      </c>
      <c r="BP214" s="21">
        <f t="shared" si="1447"/>
        <v>0</v>
      </c>
      <c r="BQ214" s="201">
        <f t="shared" si="1548"/>
        <v>0</v>
      </c>
      <c r="BR214" s="21"/>
      <c r="BS214" s="21"/>
      <c r="BT214" s="21"/>
      <c r="BU214" s="21"/>
      <c r="BV214" s="21"/>
      <c r="BW214" s="21"/>
      <c r="BX214" s="21"/>
      <c r="BY214" s="21"/>
      <c r="BZ214" s="21">
        <f t="shared" si="1245"/>
        <v>0</v>
      </c>
      <c r="CA214" s="62">
        <f t="shared" si="1237"/>
        <v>0</v>
      </c>
      <c r="CB214" s="62">
        <f t="shared" si="1238"/>
        <v>0</v>
      </c>
      <c r="CC214" s="62">
        <f t="shared" si="1239"/>
        <v>0</v>
      </c>
      <c r="CD214" s="21"/>
      <c r="CE214" s="21"/>
      <c r="CF214" s="21"/>
      <c r="CG214" s="21"/>
      <c r="CH214" s="21">
        <f t="shared" si="1448"/>
        <v>0</v>
      </c>
      <c r="CI214" s="62">
        <f t="shared" si="1449"/>
        <v>0</v>
      </c>
      <c r="CJ214" s="62">
        <f t="shared" si="1450"/>
        <v>0</v>
      </c>
      <c r="CK214" s="62">
        <f t="shared" si="1451"/>
        <v>0</v>
      </c>
      <c r="CL214" s="193">
        <f t="shared" ref="CL214:CL274" si="1658">BZ214-CA214-CB214-CC214</f>
        <v>0</v>
      </c>
      <c r="CM214" s="62"/>
      <c r="CN214" s="62"/>
      <c r="CO214" s="62"/>
      <c r="CP214" s="62"/>
      <c r="CQ214" s="94">
        <f t="shared" si="1228"/>
        <v>0</v>
      </c>
      <c r="CR214" s="94"/>
      <c r="CS214" s="58"/>
      <c r="CT214" s="58"/>
      <c r="CU214" s="58"/>
      <c r="CV214" s="58"/>
      <c r="CW214" s="58">
        <f>149185+7852</f>
        <v>157037</v>
      </c>
      <c r="CX214" s="62">
        <f>149185</f>
        <v>149185</v>
      </c>
      <c r="CY214" s="62">
        <v>7852</v>
      </c>
      <c r="CZ214" s="58"/>
      <c r="DA214" s="58">
        <f t="shared" si="1484"/>
        <v>157037</v>
      </c>
      <c r="DB214" s="62">
        <f t="shared" ref="DB214" si="1659">CT214+CX214</f>
        <v>149185</v>
      </c>
      <c r="DC214" s="62">
        <f t="shared" ref="DC214" si="1660">CU214+CY214</f>
        <v>7852</v>
      </c>
      <c r="DD214" s="62">
        <f t="shared" ref="DD214" si="1661">CV214+CZ214</f>
        <v>0</v>
      </c>
      <c r="DE214" s="58"/>
      <c r="DF214" s="62"/>
      <c r="DG214" s="62"/>
      <c r="DH214" s="58"/>
      <c r="DI214" s="58">
        <f t="shared" ref="DI214" si="1662">DA214+DE214</f>
        <v>157037</v>
      </c>
      <c r="DJ214" s="62">
        <f t="shared" ref="DJ214" si="1663">DB214+DF214</f>
        <v>149185</v>
      </c>
      <c r="DK214" s="62">
        <f t="shared" ref="DK214" si="1664">DC214+DG214</f>
        <v>7852</v>
      </c>
      <c r="DL214" s="62">
        <f t="shared" ref="DL214" si="1665">DD214+DH214</f>
        <v>0</v>
      </c>
      <c r="DM214" s="58"/>
      <c r="DN214" s="62"/>
      <c r="DO214" s="62"/>
      <c r="DP214" s="58"/>
      <c r="DQ214" s="58">
        <f t="shared" ref="DQ214" si="1666">DI214+DM214</f>
        <v>157037</v>
      </c>
      <c r="DR214" s="62">
        <f t="shared" ref="DR214" si="1667">DJ214+DN214</f>
        <v>149185</v>
      </c>
      <c r="DS214" s="62">
        <f t="shared" ref="DS214" si="1668">DK214+DO214</f>
        <v>7852</v>
      </c>
      <c r="DT214" s="62">
        <f t="shared" ref="DT214" si="1669">DL214+DP214</f>
        <v>0</v>
      </c>
    </row>
    <row r="215" spans="1:124" ht="64.900000000000006" customHeight="1" x14ac:dyDescent="0.25">
      <c r="A215" s="240" t="s">
        <v>401</v>
      </c>
      <c r="B215" s="238">
        <v>51</v>
      </c>
      <c r="C215" s="238">
        <v>2</v>
      </c>
      <c r="D215" s="239" t="s">
        <v>108</v>
      </c>
      <c r="E215" s="238">
        <v>851</v>
      </c>
      <c r="F215" s="239" t="s">
        <v>58</v>
      </c>
      <c r="G215" s="239" t="s">
        <v>11</v>
      </c>
      <c r="H215" s="255" t="s">
        <v>450</v>
      </c>
      <c r="I215" s="239"/>
      <c r="J215" s="21">
        <f t="shared" ref="J215:Y216" si="1670">J216</f>
        <v>0</v>
      </c>
      <c r="K215" s="21">
        <f t="shared" si="1670"/>
        <v>0</v>
      </c>
      <c r="L215" s="21">
        <f t="shared" si="1670"/>
        <v>0</v>
      </c>
      <c r="M215" s="21">
        <f t="shared" si="1670"/>
        <v>0</v>
      </c>
      <c r="N215" s="21">
        <f t="shared" si="1670"/>
        <v>0</v>
      </c>
      <c r="O215" s="21">
        <f t="shared" si="1670"/>
        <v>0</v>
      </c>
      <c r="P215" s="21">
        <f t="shared" si="1670"/>
        <v>0</v>
      </c>
      <c r="Q215" s="21">
        <f t="shared" si="1670"/>
        <v>0</v>
      </c>
      <c r="R215" s="21">
        <f t="shared" si="1670"/>
        <v>0</v>
      </c>
      <c r="S215" s="21">
        <f t="shared" si="1670"/>
        <v>0</v>
      </c>
      <c r="T215" s="21">
        <f t="shared" si="1670"/>
        <v>0</v>
      </c>
      <c r="U215" s="21">
        <f t="shared" si="1670"/>
        <v>0</v>
      </c>
      <c r="V215" s="21">
        <f t="shared" si="1650"/>
        <v>0</v>
      </c>
      <c r="W215" s="21">
        <f t="shared" si="1651"/>
        <v>0</v>
      </c>
      <c r="X215" s="21">
        <f t="shared" si="1652"/>
        <v>0</v>
      </c>
      <c r="Y215" s="21">
        <f t="shared" si="1670"/>
        <v>0</v>
      </c>
      <c r="Z215" s="278" t="e">
        <f t="shared" si="1657"/>
        <v>#DIV/0!</v>
      </c>
      <c r="AA215" s="21">
        <f>AA216</f>
        <v>0</v>
      </c>
      <c r="AB215" s="21">
        <f>AB216</f>
        <v>0</v>
      </c>
      <c r="AC215" s="21">
        <f t="shared" ref="AC215:AU216" si="1671">AC216</f>
        <v>0</v>
      </c>
      <c r="AD215" s="21">
        <f t="shared" si="1671"/>
        <v>0</v>
      </c>
      <c r="AE215" s="21">
        <f t="shared" si="1671"/>
        <v>0</v>
      </c>
      <c r="AF215" s="21">
        <f t="shared" si="1671"/>
        <v>0</v>
      </c>
      <c r="AG215" s="21">
        <f t="shared" si="1671"/>
        <v>0</v>
      </c>
      <c r="AH215" s="21">
        <f t="shared" si="1671"/>
        <v>0</v>
      </c>
      <c r="AI215" s="21">
        <f t="shared" si="1671"/>
        <v>0</v>
      </c>
      <c r="AJ215" s="21">
        <f t="shared" si="1671"/>
        <v>0</v>
      </c>
      <c r="AK215" s="21">
        <f t="shared" si="1671"/>
        <v>0</v>
      </c>
      <c r="AL215" s="21">
        <f t="shared" si="1671"/>
        <v>0</v>
      </c>
      <c r="AM215" s="21">
        <f t="shared" si="1671"/>
        <v>0</v>
      </c>
      <c r="AN215" s="21">
        <f t="shared" si="1671"/>
        <v>88107</v>
      </c>
      <c r="AO215" s="21">
        <f t="shared" si="1671"/>
        <v>83702</v>
      </c>
      <c r="AP215" s="21">
        <f t="shared" si="1671"/>
        <v>4405</v>
      </c>
      <c r="AQ215" s="21">
        <f t="shared" si="1671"/>
        <v>0</v>
      </c>
      <c r="AR215" s="21">
        <f t="shared" ref="AR215:AR216" si="1672">AR216</f>
        <v>88107</v>
      </c>
      <c r="AS215" s="21">
        <f t="shared" ref="AS215:AS216" si="1673">AS216</f>
        <v>0</v>
      </c>
      <c r="AT215" s="21">
        <f t="shared" si="1671"/>
        <v>0</v>
      </c>
      <c r="AU215" s="21">
        <f t="shared" si="1671"/>
        <v>0</v>
      </c>
      <c r="AV215" s="29"/>
      <c r="AW215" s="21"/>
      <c r="AX215" s="58"/>
      <c r="AY215" s="58"/>
      <c r="AZ215" s="58"/>
      <c r="BA215" s="58"/>
      <c r="BB215" s="58"/>
      <c r="BC215" s="58"/>
      <c r="BD215" s="58"/>
      <c r="BE215" s="58"/>
      <c r="BF215" s="58"/>
      <c r="BG215" s="58"/>
      <c r="BH215" s="58"/>
      <c r="BI215" s="58"/>
      <c r="BJ215" s="58"/>
      <c r="BK215" s="58"/>
      <c r="BL215" s="58"/>
      <c r="BM215" s="58"/>
      <c r="BN215" s="58"/>
      <c r="BO215" s="58"/>
      <c r="BP215" s="58"/>
      <c r="BQ215" s="29"/>
      <c r="BR215" s="21"/>
      <c r="BS215" s="58"/>
      <c r="BT215" s="58"/>
      <c r="BU215" s="58"/>
      <c r="BV215" s="58"/>
      <c r="BW215" s="58"/>
      <c r="BX215" s="58"/>
      <c r="BY215" s="58"/>
      <c r="BZ215" s="58"/>
      <c r="CA215" s="58"/>
      <c r="CB215" s="58"/>
      <c r="CC215" s="58"/>
      <c r="CD215" s="58"/>
      <c r="CE215" s="58"/>
      <c r="CF215" s="58"/>
      <c r="CG215" s="58"/>
      <c r="CH215" s="58"/>
      <c r="CI215" s="58"/>
      <c r="CJ215" s="58"/>
      <c r="CK215" s="58"/>
      <c r="CL215" s="29"/>
      <c r="CM215" s="58"/>
      <c r="CN215" s="58"/>
      <c r="CO215" s="58"/>
      <c r="CP215" s="58"/>
      <c r="CQ215" s="58"/>
      <c r="CR215" s="58"/>
      <c r="CS215" s="58"/>
      <c r="CT215" s="21"/>
      <c r="CU215" s="21"/>
      <c r="CV215" s="21"/>
      <c r="CW215" s="21"/>
      <c r="CX215" s="21"/>
      <c r="CY215" s="21"/>
      <c r="CZ215" s="21"/>
      <c r="DB215" s="11"/>
      <c r="DC215" s="11"/>
      <c r="DD215" s="11"/>
      <c r="DF215" s="11"/>
      <c r="DG215" s="11"/>
      <c r="DJ215" s="11"/>
      <c r="DK215" s="11"/>
      <c r="DL215" s="11"/>
      <c r="DN215" s="11"/>
      <c r="DO215" s="11"/>
      <c r="DR215" s="11"/>
      <c r="DS215" s="11"/>
      <c r="DT215" s="11"/>
    </row>
    <row r="216" spans="1:124" ht="36" customHeight="1" x14ac:dyDescent="0.25">
      <c r="A216" s="237" t="s">
        <v>41</v>
      </c>
      <c r="B216" s="236">
        <v>51</v>
      </c>
      <c r="C216" s="236">
        <v>2</v>
      </c>
      <c r="D216" s="3" t="s">
        <v>108</v>
      </c>
      <c r="E216" s="236">
        <v>851</v>
      </c>
      <c r="F216" s="3" t="s">
        <v>58</v>
      </c>
      <c r="G216" s="3" t="s">
        <v>11</v>
      </c>
      <c r="H216" s="255" t="s">
        <v>450</v>
      </c>
      <c r="I216" s="3" t="s">
        <v>83</v>
      </c>
      <c r="J216" s="21">
        <f t="shared" si="1670"/>
        <v>0</v>
      </c>
      <c r="K216" s="21">
        <f t="shared" si="1670"/>
        <v>0</v>
      </c>
      <c r="L216" s="21">
        <f t="shared" si="1670"/>
        <v>0</v>
      </c>
      <c r="M216" s="21">
        <f t="shared" si="1670"/>
        <v>0</v>
      </c>
      <c r="N216" s="21">
        <f t="shared" si="1670"/>
        <v>0</v>
      </c>
      <c r="O216" s="21">
        <f t="shared" si="1670"/>
        <v>0</v>
      </c>
      <c r="P216" s="21">
        <f t="shared" si="1670"/>
        <v>0</v>
      </c>
      <c r="Q216" s="21">
        <f t="shared" si="1670"/>
        <v>0</v>
      </c>
      <c r="R216" s="21">
        <f t="shared" si="1670"/>
        <v>0</v>
      </c>
      <c r="S216" s="21">
        <f t="shared" si="1670"/>
        <v>0</v>
      </c>
      <c r="T216" s="21">
        <f t="shared" si="1670"/>
        <v>0</v>
      </c>
      <c r="U216" s="21">
        <f t="shared" si="1670"/>
        <v>0</v>
      </c>
      <c r="V216" s="21">
        <f t="shared" si="1650"/>
        <v>0</v>
      </c>
      <c r="W216" s="21">
        <f t="shared" si="1651"/>
        <v>0</v>
      </c>
      <c r="X216" s="21">
        <f t="shared" si="1652"/>
        <v>0</v>
      </c>
      <c r="Y216" s="21">
        <f t="shared" si="1670"/>
        <v>0</v>
      </c>
      <c r="Z216" s="276" t="e">
        <f t="shared" si="1657"/>
        <v>#DIV/0!</v>
      </c>
      <c r="AA216" s="21">
        <f>AA217</f>
        <v>0</v>
      </c>
      <c r="AB216" s="21">
        <f>AB217</f>
        <v>0</v>
      </c>
      <c r="AC216" s="21">
        <f t="shared" si="1671"/>
        <v>0</v>
      </c>
      <c r="AD216" s="21">
        <f t="shared" si="1671"/>
        <v>0</v>
      </c>
      <c r="AE216" s="21">
        <f t="shared" si="1671"/>
        <v>0</v>
      </c>
      <c r="AF216" s="21">
        <f t="shared" si="1671"/>
        <v>0</v>
      </c>
      <c r="AG216" s="21">
        <f t="shared" si="1671"/>
        <v>0</v>
      </c>
      <c r="AH216" s="21">
        <f t="shared" si="1671"/>
        <v>0</v>
      </c>
      <c r="AI216" s="21">
        <f t="shared" si="1671"/>
        <v>0</v>
      </c>
      <c r="AJ216" s="21">
        <f t="shared" si="1671"/>
        <v>0</v>
      </c>
      <c r="AK216" s="21">
        <f t="shared" si="1671"/>
        <v>0</v>
      </c>
      <c r="AL216" s="21">
        <f t="shared" si="1671"/>
        <v>0</v>
      </c>
      <c r="AM216" s="21">
        <f t="shared" si="1671"/>
        <v>0</v>
      </c>
      <c r="AN216" s="21">
        <f t="shared" si="1671"/>
        <v>88107</v>
      </c>
      <c r="AO216" s="21">
        <f t="shared" si="1671"/>
        <v>83702</v>
      </c>
      <c r="AP216" s="21">
        <f t="shared" si="1671"/>
        <v>4405</v>
      </c>
      <c r="AQ216" s="21">
        <f t="shared" si="1671"/>
        <v>0</v>
      </c>
      <c r="AR216" s="21">
        <f t="shared" si="1672"/>
        <v>88107</v>
      </c>
      <c r="AS216" s="21">
        <f t="shared" si="1673"/>
        <v>0</v>
      </c>
      <c r="AT216" s="21">
        <f t="shared" si="1671"/>
        <v>0</v>
      </c>
      <c r="AU216" s="21">
        <f t="shared" si="1671"/>
        <v>0</v>
      </c>
      <c r="AV216" s="29"/>
      <c r="AW216" s="21"/>
      <c r="AX216" s="58"/>
      <c r="AY216" s="58"/>
      <c r="AZ216" s="58"/>
      <c r="BA216" s="58"/>
      <c r="BB216" s="58"/>
      <c r="BC216" s="58"/>
      <c r="BD216" s="58"/>
      <c r="BE216" s="58"/>
      <c r="BF216" s="58"/>
      <c r="BG216" s="58"/>
      <c r="BH216" s="58"/>
      <c r="BI216" s="58"/>
      <c r="BJ216" s="58"/>
      <c r="BK216" s="58"/>
      <c r="BL216" s="58"/>
      <c r="BM216" s="58"/>
      <c r="BN216" s="58"/>
      <c r="BO216" s="58"/>
      <c r="BP216" s="58"/>
      <c r="BQ216" s="29"/>
      <c r="BR216" s="21"/>
      <c r="BS216" s="58"/>
      <c r="BT216" s="58"/>
      <c r="BU216" s="58"/>
      <c r="BV216" s="58"/>
      <c r="BW216" s="58"/>
      <c r="BX216" s="58"/>
      <c r="BY216" s="58"/>
      <c r="BZ216" s="58"/>
      <c r="CA216" s="58"/>
      <c r="CB216" s="58"/>
      <c r="CC216" s="58"/>
      <c r="CD216" s="58"/>
      <c r="CE216" s="58"/>
      <c r="CF216" s="58"/>
      <c r="CG216" s="58"/>
      <c r="CH216" s="58"/>
      <c r="CI216" s="58"/>
      <c r="CJ216" s="58"/>
      <c r="CK216" s="58"/>
      <c r="CL216" s="29"/>
      <c r="CM216" s="58"/>
      <c r="CN216" s="58"/>
      <c r="CO216" s="58"/>
      <c r="CP216" s="58"/>
      <c r="CQ216" s="58"/>
      <c r="CR216" s="58"/>
      <c r="CS216" s="58"/>
      <c r="CT216" s="21"/>
      <c r="CU216" s="21"/>
      <c r="CV216" s="21"/>
      <c r="CW216" s="21"/>
      <c r="CX216" s="21"/>
      <c r="CY216" s="21"/>
      <c r="CZ216" s="21"/>
      <c r="DB216" s="11"/>
      <c r="DC216" s="11"/>
      <c r="DD216" s="11"/>
      <c r="DF216" s="11"/>
      <c r="DG216" s="11"/>
      <c r="DJ216" s="11"/>
      <c r="DK216" s="11"/>
      <c r="DL216" s="11"/>
      <c r="DN216" s="11"/>
      <c r="DO216" s="11"/>
      <c r="DR216" s="11"/>
      <c r="DS216" s="11"/>
      <c r="DT216" s="11"/>
    </row>
    <row r="217" spans="1:124" ht="36" customHeight="1" x14ac:dyDescent="0.25">
      <c r="A217" s="237" t="s">
        <v>42</v>
      </c>
      <c r="B217" s="236">
        <v>51</v>
      </c>
      <c r="C217" s="236">
        <v>2</v>
      </c>
      <c r="D217" s="3" t="s">
        <v>108</v>
      </c>
      <c r="E217" s="236">
        <v>851</v>
      </c>
      <c r="F217" s="3" t="s">
        <v>58</v>
      </c>
      <c r="G217" s="3" t="s">
        <v>11</v>
      </c>
      <c r="H217" s="255" t="s">
        <v>450</v>
      </c>
      <c r="I217" s="3" t="s">
        <v>85</v>
      </c>
      <c r="J217" s="21"/>
      <c r="K217" s="21"/>
      <c r="L217" s="21"/>
      <c r="M217" s="21"/>
      <c r="N217" s="21"/>
      <c r="O217" s="21"/>
      <c r="P217" s="21"/>
      <c r="Q217" s="21"/>
      <c r="R217" s="21"/>
      <c r="S217" s="21"/>
      <c r="T217" s="21"/>
      <c r="U217" s="21"/>
      <c r="V217" s="21">
        <f t="shared" si="1650"/>
        <v>0</v>
      </c>
      <c r="W217" s="21">
        <f t="shared" si="1651"/>
        <v>0</v>
      </c>
      <c r="X217" s="21">
        <f t="shared" si="1652"/>
        <v>0</v>
      </c>
      <c r="Y217" s="21"/>
      <c r="Z217" s="276" t="e">
        <f t="shared" si="1657"/>
        <v>#DIV/0!</v>
      </c>
      <c r="AA217" s="21"/>
      <c r="AB217" s="21"/>
      <c r="AC217" s="58"/>
      <c r="AD217" s="58"/>
      <c r="AE217" s="58"/>
      <c r="AF217" s="58"/>
      <c r="AG217" s="58"/>
      <c r="AH217" s="58"/>
      <c r="AI217" s="58"/>
      <c r="AJ217" s="21">
        <f>AB217+AF217</f>
        <v>0</v>
      </c>
      <c r="AK217" s="58"/>
      <c r="AL217" s="58"/>
      <c r="AM217" s="58"/>
      <c r="AN217" s="104">
        <f>77006+6696+4405</f>
        <v>88107</v>
      </c>
      <c r="AO217" s="104">
        <f>77006+6696</f>
        <v>83702</v>
      </c>
      <c r="AP217" s="104">
        <v>4405</v>
      </c>
      <c r="AQ217" s="58"/>
      <c r="AR217" s="21">
        <f t="shared" si="1477"/>
        <v>88107</v>
      </c>
      <c r="AS217" s="58"/>
      <c r="AT217" s="58"/>
      <c r="AU217" s="58"/>
      <c r="AV217" s="29"/>
      <c r="AW217" s="21"/>
      <c r="AX217" s="58"/>
      <c r="AY217" s="58"/>
      <c r="AZ217" s="58"/>
      <c r="BA217" s="58"/>
      <c r="BB217" s="58"/>
      <c r="BC217" s="58"/>
      <c r="BD217" s="58"/>
      <c r="BE217" s="58"/>
      <c r="BF217" s="58"/>
      <c r="BG217" s="58"/>
      <c r="BH217" s="58"/>
      <c r="BI217" s="58"/>
      <c r="BJ217" s="58"/>
      <c r="BK217" s="58"/>
      <c r="BL217" s="58"/>
      <c r="BM217" s="58"/>
      <c r="BN217" s="58"/>
      <c r="BO217" s="58"/>
      <c r="BP217" s="58"/>
      <c r="BQ217" s="29"/>
      <c r="BR217" s="21"/>
      <c r="BS217" s="58"/>
      <c r="BT217" s="58"/>
      <c r="BU217" s="58"/>
      <c r="BV217" s="58"/>
      <c r="BW217" s="58"/>
      <c r="BX217" s="58"/>
      <c r="BY217" s="58"/>
      <c r="BZ217" s="58"/>
      <c r="CA217" s="58"/>
      <c r="CB217" s="58"/>
      <c r="CC217" s="58"/>
      <c r="CD217" s="58"/>
      <c r="CE217" s="58"/>
      <c r="CF217" s="58"/>
      <c r="CG217" s="58"/>
      <c r="CH217" s="58"/>
      <c r="CI217" s="58"/>
      <c r="CJ217" s="58"/>
      <c r="CK217" s="58"/>
      <c r="CL217" s="29"/>
      <c r="CM217" s="58"/>
      <c r="CN217" s="58"/>
      <c r="CO217" s="58"/>
      <c r="CP217" s="58"/>
      <c r="CQ217" s="58"/>
      <c r="CR217" s="58"/>
      <c r="CS217" s="58"/>
      <c r="CT217" s="21"/>
      <c r="CU217" s="21"/>
      <c r="CV217" s="21"/>
      <c r="CW217" s="21"/>
      <c r="CX217" s="21"/>
      <c r="CY217" s="21"/>
      <c r="CZ217" s="21"/>
      <c r="DB217" s="11"/>
      <c r="DC217" s="11"/>
      <c r="DD217" s="11"/>
      <c r="DF217" s="11"/>
      <c r="DG217" s="11"/>
      <c r="DJ217" s="11"/>
      <c r="DK217" s="11"/>
      <c r="DL217" s="11"/>
      <c r="DN217" s="11"/>
      <c r="DO217" s="11"/>
      <c r="DR217" s="11"/>
      <c r="DS217" s="11"/>
      <c r="DT217" s="11"/>
    </row>
    <row r="218" spans="1:124" ht="32.25" customHeight="1" x14ac:dyDescent="0.25">
      <c r="A218" s="9" t="s">
        <v>257</v>
      </c>
      <c r="B218" s="156"/>
      <c r="C218" s="156"/>
      <c r="D218" s="156"/>
      <c r="E218" s="4">
        <v>851</v>
      </c>
      <c r="F218" s="4" t="s">
        <v>58</v>
      </c>
      <c r="G218" s="4" t="s">
        <v>11</v>
      </c>
      <c r="H218" s="175" t="s">
        <v>451</v>
      </c>
      <c r="I218" s="4"/>
      <c r="J218" s="21">
        <f t="shared" ref="J218:Y219" si="1674">J219</f>
        <v>0</v>
      </c>
      <c r="K218" s="21">
        <f t="shared" si="1674"/>
        <v>0</v>
      </c>
      <c r="L218" s="21">
        <f t="shared" si="1674"/>
        <v>0</v>
      </c>
      <c r="M218" s="21">
        <f t="shared" si="1674"/>
        <v>0</v>
      </c>
      <c r="N218" s="21">
        <f t="shared" si="1674"/>
        <v>0</v>
      </c>
      <c r="O218" s="21">
        <f t="shared" si="1674"/>
        <v>0</v>
      </c>
      <c r="P218" s="21">
        <f t="shared" si="1674"/>
        <v>0</v>
      </c>
      <c r="Q218" s="21">
        <f t="shared" si="1674"/>
        <v>0</v>
      </c>
      <c r="R218" s="21">
        <f t="shared" si="1674"/>
        <v>0</v>
      </c>
      <c r="S218" s="21">
        <f t="shared" si="1674"/>
        <v>0</v>
      </c>
      <c r="T218" s="21">
        <f t="shared" si="1674"/>
        <v>0</v>
      </c>
      <c r="U218" s="21">
        <f t="shared" si="1674"/>
        <v>0</v>
      </c>
      <c r="V218" s="21">
        <f t="shared" si="1650"/>
        <v>-1578948</v>
      </c>
      <c r="W218" s="21">
        <f t="shared" si="1651"/>
        <v>-1500000</v>
      </c>
      <c r="X218" s="21">
        <f t="shared" si="1652"/>
        <v>-78948</v>
      </c>
      <c r="Y218" s="21">
        <f t="shared" si="1674"/>
        <v>0</v>
      </c>
      <c r="Z218" s="278">
        <f t="shared" si="1657"/>
        <v>0</v>
      </c>
      <c r="AA218" s="21">
        <f t="shared" ref="AA218:BV219" si="1675">AA219</f>
        <v>0</v>
      </c>
      <c r="AB218" s="21">
        <f t="shared" si="1675"/>
        <v>1578948</v>
      </c>
      <c r="AC218" s="21">
        <f t="shared" si="1675"/>
        <v>1500000</v>
      </c>
      <c r="AD218" s="21">
        <f t="shared" si="1675"/>
        <v>78948</v>
      </c>
      <c r="AE218" s="21">
        <f t="shared" si="1675"/>
        <v>0</v>
      </c>
      <c r="AF218" s="21">
        <f t="shared" si="1675"/>
        <v>0</v>
      </c>
      <c r="AG218" s="21">
        <f t="shared" si="1675"/>
        <v>0</v>
      </c>
      <c r="AH218" s="21">
        <f t="shared" si="1675"/>
        <v>0</v>
      </c>
      <c r="AI218" s="21">
        <f t="shared" si="1675"/>
        <v>0</v>
      </c>
      <c r="AJ218" s="21">
        <f t="shared" si="1240"/>
        <v>1578948</v>
      </c>
      <c r="AK218" s="21">
        <f t="shared" si="1241"/>
        <v>1500000</v>
      </c>
      <c r="AL218" s="21">
        <f t="shared" si="1242"/>
        <v>78948</v>
      </c>
      <c r="AM218" s="21">
        <f t="shared" si="1243"/>
        <v>0</v>
      </c>
      <c r="AN218" s="215">
        <f t="shared" si="1675"/>
        <v>0</v>
      </c>
      <c r="AO218" s="21">
        <f t="shared" si="1675"/>
        <v>0</v>
      </c>
      <c r="AP218" s="21">
        <f t="shared" si="1675"/>
        <v>0</v>
      </c>
      <c r="AQ218" s="21">
        <f t="shared" si="1675"/>
        <v>0</v>
      </c>
      <c r="AR218" s="21">
        <f t="shared" si="1477"/>
        <v>1578948</v>
      </c>
      <c r="AS218" s="21">
        <f t="shared" si="1478"/>
        <v>1500000</v>
      </c>
      <c r="AT218" s="21">
        <f t="shared" si="1479"/>
        <v>78948</v>
      </c>
      <c r="AU218" s="21">
        <f t="shared" si="1480"/>
        <v>0</v>
      </c>
      <c r="AV218" s="195">
        <f t="shared" si="1562"/>
        <v>0</v>
      </c>
      <c r="AW218" s="21">
        <f t="shared" si="1675"/>
        <v>0</v>
      </c>
      <c r="AX218" s="21">
        <f t="shared" si="1675"/>
        <v>0</v>
      </c>
      <c r="AY218" s="21">
        <f t="shared" si="1675"/>
        <v>0</v>
      </c>
      <c r="AZ218" s="21">
        <f t="shared" si="1675"/>
        <v>0</v>
      </c>
      <c r="BA218" s="21">
        <f t="shared" si="1675"/>
        <v>0</v>
      </c>
      <c r="BB218" s="21">
        <f t="shared" si="1675"/>
        <v>0</v>
      </c>
      <c r="BC218" s="21">
        <f t="shared" si="1675"/>
        <v>0</v>
      </c>
      <c r="BD218" s="21">
        <f t="shared" si="1675"/>
        <v>0</v>
      </c>
      <c r="BE218" s="21">
        <f t="shared" si="1244"/>
        <v>0</v>
      </c>
      <c r="BF218" s="21">
        <f t="shared" si="1234"/>
        <v>0</v>
      </c>
      <c r="BG218" s="21">
        <f t="shared" si="1235"/>
        <v>0</v>
      </c>
      <c r="BH218" s="21">
        <f t="shared" si="1236"/>
        <v>0</v>
      </c>
      <c r="BI218" s="21">
        <f t="shared" si="1675"/>
        <v>0</v>
      </c>
      <c r="BJ218" s="21">
        <f t="shared" si="1675"/>
        <v>0</v>
      </c>
      <c r="BK218" s="21">
        <f t="shared" si="1675"/>
        <v>0</v>
      </c>
      <c r="BL218" s="21">
        <f t="shared" si="1675"/>
        <v>0</v>
      </c>
      <c r="BM218" s="21">
        <f t="shared" si="1444"/>
        <v>0</v>
      </c>
      <c r="BN218" s="21">
        <f t="shared" si="1445"/>
        <v>0</v>
      </c>
      <c r="BO218" s="21">
        <f t="shared" si="1446"/>
        <v>0</v>
      </c>
      <c r="BP218" s="21">
        <f t="shared" si="1447"/>
        <v>0</v>
      </c>
      <c r="BQ218" s="201">
        <f t="shared" si="1548"/>
        <v>0</v>
      </c>
      <c r="BR218" s="21">
        <f t="shared" si="1675"/>
        <v>0</v>
      </c>
      <c r="BS218" s="21">
        <f t="shared" si="1675"/>
        <v>0</v>
      </c>
      <c r="BT218" s="21">
        <f t="shared" si="1675"/>
        <v>0</v>
      </c>
      <c r="BU218" s="21">
        <f t="shared" si="1675"/>
        <v>0</v>
      </c>
      <c r="BV218" s="21">
        <f t="shared" si="1675"/>
        <v>0</v>
      </c>
      <c r="BW218" s="21">
        <f t="shared" ref="BV218:BY219" si="1676">BW219</f>
        <v>0</v>
      </c>
      <c r="BX218" s="21">
        <f t="shared" si="1676"/>
        <v>0</v>
      </c>
      <c r="BY218" s="21">
        <f t="shared" si="1676"/>
        <v>0</v>
      </c>
      <c r="BZ218" s="21">
        <f t="shared" si="1245"/>
        <v>0</v>
      </c>
      <c r="CA218" s="62">
        <f t="shared" si="1237"/>
        <v>0</v>
      </c>
      <c r="CB218" s="62">
        <f t="shared" si="1238"/>
        <v>0</v>
      </c>
      <c r="CC218" s="62">
        <f t="shared" si="1239"/>
        <v>0</v>
      </c>
      <c r="CD218" s="21">
        <f t="shared" ref="CD218:CG219" si="1677">CD219</f>
        <v>0</v>
      </c>
      <c r="CE218" s="21">
        <f t="shared" si="1677"/>
        <v>0</v>
      </c>
      <c r="CF218" s="21">
        <f t="shared" si="1677"/>
        <v>0</v>
      </c>
      <c r="CG218" s="21">
        <f t="shared" si="1677"/>
        <v>0</v>
      </c>
      <c r="CH218" s="21">
        <f t="shared" si="1448"/>
        <v>0</v>
      </c>
      <c r="CI218" s="62">
        <f t="shared" si="1449"/>
        <v>0</v>
      </c>
      <c r="CJ218" s="62">
        <f t="shared" si="1450"/>
        <v>0</v>
      </c>
      <c r="CK218" s="62">
        <f t="shared" si="1451"/>
        <v>0</v>
      </c>
      <c r="CL218" s="193">
        <f t="shared" si="1658"/>
        <v>0</v>
      </c>
      <c r="CM218" s="62"/>
      <c r="CN218" s="62"/>
      <c r="CO218" s="62"/>
      <c r="CP218" s="62"/>
      <c r="CQ218" s="94">
        <f t="shared" si="1228"/>
        <v>0</v>
      </c>
      <c r="CR218" s="94"/>
      <c r="CS218" s="58">
        <f>CS219</f>
        <v>0</v>
      </c>
      <c r="CT218" s="58">
        <f t="shared" ref="CT218:DI219" si="1678">CT219</f>
        <v>0</v>
      </c>
      <c r="CU218" s="58">
        <f t="shared" si="1678"/>
        <v>0</v>
      </c>
      <c r="CV218" s="58">
        <f t="shared" si="1678"/>
        <v>0</v>
      </c>
      <c r="CW218" s="58">
        <f t="shared" si="1678"/>
        <v>526316</v>
      </c>
      <c r="CX218" s="62">
        <f t="shared" ref="CX218:CX219" si="1679">CX219</f>
        <v>500000</v>
      </c>
      <c r="CY218" s="62">
        <f t="shared" ref="CY218:CY219" si="1680">CY219</f>
        <v>26316</v>
      </c>
      <c r="CZ218" s="58">
        <f t="shared" ref="CZ218:CZ219" si="1681">CZ219</f>
        <v>0</v>
      </c>
      <c r="DA218" s="58">
        <f t="shared" si="1678"/>
        <v>526316</v>
      </c>
      <c r="DB218" s="62">
        <f t="shared" si="1678"/>
        <v>500000</v>
      </c>
      <c r="DC218" s="62">
        <f t="shared" si="1678"/>
        <v>26316</v>
      </c>
      <c r="DD218" s="62">
        <f t="shared" si="1678"/>
        <v>0</v>
      </c>
      <c r="DE218" s="58">
        <f t="shared" si="1678"/>
        <v>0</v>
      </c>
      <c r="DF218" s="62">
        <f t="shared" si="1678"/>
        <v>0</v>
      </c>
      <c r="DG218" s="62">
        <f t="shared" si="1678"/>
        <v>0</v>
      </c>
      <c r="DH218" s="58">
        <f t="shared" si="1678"/>
        <v>0</v>
      </c>
      <c r="DI218" s="58">
        <f t="shared" si="1678"/>
        <v>526316</v>
      </c>
      <c r="DJ218" s="62">
        <f t="shared" ref="DE218:DT219" si="1682">DJ219</f>
        <v>500000</v>
      </c>
      <c r="DK218" s="62">
        <f t="shared" si="1682"/>
        <v>26316</v>
      </c>
      <c r="DL218" s="62">
        <f t="shared" si="1682"/>
        <v>0</v>
      </c>
      <c r="DM218" s="58">
        <f t="shared" si="1682"/>
        <v>0</v>
      </c>
      <c r="DN218" s="62">
        <f t="shared" si="1682"/>
        <v>0</v>
      </c>
      <c r="DO218" s="62">
        <f t="shared" si="1682"/>
        <v>0</v>
      </c>
      <c r="DP218" s="58">
        <f t="shared" si="1682"/>
        <v>0</v>
      </c>
      <c r="DQ218" s="58">
        <f t="shared" si="1682"/>
        <v>526316</v>
      </c>
      <c r="DR218" s="62">
        <f t="shared" si="1682"/>
        <v>500000</v>
      </c>
      <c r="DS218" s="62">
        <f t="shared" si="1682"/>
        <v>26316</v>
      </c>
      <c r="DT218" s="62">
        <f t="shared" si="1682"/>
        <v>0</v>
      </c>
    </row>
    <row r="219" spans="1:124" ht="32.25" customHeight="1" x14ac:dyDescent="0.25">
      <c r="A219" s="156" t="s">
        <v>41</v>
      </c>
      <c r="B219" s="156"/>
      <c r="C219" s="156"/>
      <c r="D219" s="156"/>
      <c r="E219" s="4">
        <v>851</v>
      </c>
      <c r="F219" s="3" t="s">
        <v>58</v>
      </c>
      <c r="G219" s="3" t="s">
        <v>11</v>
      </c>
      <c r="H219" s="175" t="s">
        <v>451</v>
      </c>
      <c r="I219" s="3" t="s">
        <v>83</v>
      </c>
      <c r="J219" s="21">
        <f t="shared" si="1674"/>
        <v>0</v>
      </c>
      <c r="K219" s="21">
        <f t="shared" si="1674"/>
        <v>0</v>
      </c>
      <c r="L219" s="21">
        <f t="shared" si="1674"/>
        <v>0</v>
      </c>
      <c r="M219" s="21">
        <f t="shared" si="1674"/>
        <v>0</v>
      </c>
      <c r="N219" s="21">
        <f t="shared" si="1674"/>
        <v>0</v>
      </c>
      <c r="O219" s="21">
        <f t="shared" si="1674"/>
        <v>0</v>
      </c>
      <c r="P219" s="21">
        <f t="shared" si="1674"/>
        <v>0</v>
      </c>
      <c r="Q219" s="21">
        <f t="shared" si="1674"/>
        <v>0</v>
      </c>
      <c r="R219" s="21">
        <f t="shared" si="1674"/>
        <v>0</v>
      </c>
      <c r="S219" s="21">
        <f t="shared" si="1674"/>
        <v>0</v>
      </c>
      <c r="T219" s="21">
        <f t="shared" si="1674"/>
        <v>0</v>
      </c>
      <c r="U219" s="21">
        <f t="shared" si="1674"/>
        <v>0</v>
      </c>
      <c r="V219" s="21">
        <f t="shared" si="1650"/>
        <v>-1578948</v>
      </c>
      <c r="W219" s="21">
        <f t="shared" si="1651"/>
        <v>-1500000</v>
      </c>
      <c r="X219" s="21">
        <f t="shared" si="1652"/>
        <v>-78948</v>
      </c>
      <c r="Y219" s="21">
        <f t="shared" si="1674"/>
        <v>0</v>
      </c>
      <c r="Z219" s="276">
        <f t="shared" si="1657"/>
        <v>0</v>
      </c>
      <c r="AA219" s="21">
        <f t="shared" si="1675"/>
        <v>0</v>
      </c>
      <c r="AB219" s="21">
        <f t="shared" si="1675"/>
        <v>1578948</v>
      </c>
      <c r="AC219" s="21">
        <f t="shared" si="1675"/>
        <v>1500000</v>
      </c>
      <c r="AD219" s="21">
        <f t="shared" si="1675"/>
        <v>78948</v>
      </c>
      <c r="AE219" s="21">
        <f t="shared" si="1675"/>
        <v>0</v>
      </c>
      <c r="AF219" s="21">
        <f t="shared" si="1675"/>
        <v>0</v>
      </c>
      <c r="AG219" s="21">
        <f t="shared" si="1675"/>
        <v>0</v>
      </c>
      <c r="AH219" s="21">
        <f t="shared" si="1675"/>
        <v>0</v>
      </c>
      <c r="AI219" s="21">
        <f t="shared" si="1675"/>
        <v>0</v>
      </c>
      <c r="AJ219" s="21">
        <f t="shared" si="1240"/>
        <v>1578948</v>
      </c>
      <c r="AK219" s="21">
        <f t="shared" si="1241"/>
        <v>1500000</v>
      </c>
      <c r="AL219" s="21">
        <f t="shared" si="1242"/>
        <v>78948</v>
      </c>
      <c r="AM219" s="21">
        <f t="shared" si="1243"/>
        <v>0</v>
      </c>
      <c r="AN219" s="215">
        <f t="shared" si="1675"/>
        <v>0</v>
      </c>
      <c r="AO219" s="21">
        <f t="shared" si="1675"/>
        <v>0</v>
      </c>
      <c r="AP219" s="21">
        <f t="shared" si="1675"/>
        <v>0</v>
      </c>
      <c r="AQ219" s="21">
        <f t="shared" si="1675"/>
        <v>0</v>
      </c>
      <c r="AR219" s="21">
        <f t="shared" si="1477"/>
        <v>1578948</v>
      </c>
      <c r="AS219" s="21">
        <f t="shared" si="1478"/>
        <v>1500000</v>
      </c>
      <c r="AT219" s="21">
        <f t="shared" si="1479"/>
        <v>78948</v>
      </c>
      <c r="AU219" s="21">
        <f t="shared" si="1480"/>
        <v>0</v>
      </c>
      <c r="AV219" s="195">
        <f t="shared" si="1562"/>
        <v>0</v>
      </c>
      <c r="AW219" s="21">
        <f t="shared" si="1675"/>
        <v>0</v>
      </c>
      <c r="AX219" s="21">
        <f t="shared" si="1675"/>
        <v>0</v>
      </c>
      <c r="AY219" s="21">
        <f t="shared" si="1675"/>
        <v>0</v>
      </c>
      <c r="AZ219" s="21">
        <f t="shared" si="1675"/>
        <v>0</v>
      </c>
      <c r="BA219" s="21">
        <f t="shared" si="1675"/>
        <v>0</v>
      </c>
      <c r="BB219" s="21">
        <f t="shared" si="1675"/>
        <v>0</v>
      </c>
      <c r="BC219" s="21">
        <f t="shared" si="1675"/>
        <v>0</v>
      </c>
      <c r="BD219" s="21">
        <f t="shared" si="1675"/>
        <v>0</v>
      </c>
      <c r="BE219" s="21">
        <f t="shared" si="1244"/>
        <v>0</v>
      </c>
      <c r="BF219" s="21">
        <f t="shared" si="1234"/>
        <v>0</v>
      </c>
      <c r="BG219" s="21">
        <f t="shared" si="1235"/>
        <v>0</v>
      </c>
      <c r="BH219" s="21">
        <f t="shared" si="1236"/>
        <v>0</v>
      </c>
      <c r="BI219" s="21">
        <f t="shared" si="1675"/>
        <v>0</v>
      </c>
      <c r="BJ219" s="21">
        <f t="shared" si="1675"/>
        <v>0</v>
      </c>
      <c r="BK219" s="21">
        <f t="shared" si="1675"/>
        <v>0</v>
      </c>
      <c r="BL219" s="21">
        <f t="shared" si="1675"/>
        <v>0</v>
      </c>
      <c r="BM219" s="21">
        <f t="shared" si="1444"/>
        <v>0</v>
      </c>
      <c r="BN219" s="21">
        <f t="shared" si="1445"/>
        <v>0</v>
      </c>
      <c r="BO219" s="21">
        <f t="shared" si="1446"/>
        <v>0</v>
      </c>
      <c r="BP219" s="21">
        <f t="shared" si="1447"/>
        <v>0</v>
      </c>
      <c r="BQ219" s="201">
        <f t="shared" si="1548"/>
        <v>0</v>
      </c>
      <c r="BR219" s="21">
        <f t="shared" si="1675"/>
        <v>0</v>
      </c>
      <c r="BS219" s="21">
        <f t="shared" si="1675"/>
        <v>0</v>
      </c>
      <c r="BT219" s="21">
        <f t="shared" si="1675"/>
        <v>0</v>
      </c>
      <c r="BU219" s="21">
        <f t="shared" si="1675"/>
        <v>0</v>
      </c>
      <c r="BV219" s="21">
        <f t="shared" si="1676"/>
        <v>0</v>
      </c>
      <c r="BW219" s="21">
        <f t="shared" si="1676"/>
        <v>0</v>
      </c>
      <c r="BX219" s="21">
        <f t="shared" si="1676"/>
        <v>0</v>
      </c>
      <c r="BY219" s="21">
        <f t="shared" si="1676"/>
        <v>0</v>
      </c>
      <c r="BZ219" s="21">
        <f t="shared" si="1245"/>
        <v>0</v>
      </c>
      <c r="CA219" s="62">
        <f t="shared" si="1237"/>
        <v>0</v>
      </c>
      <c r="CB219" s="62">
        <f t="shared" si="1238"/>
        <v>0</v>
      </c>
      <c r="CC219" s="62">
        <f t="shared" si="1239"/>
        <v>0</v>
      </c>
      <c r="CD219" s="21">
        <f t="shared" si="1677"/>
        <v>0</v>
      </c>
      <c r="CE219" s="21">
        <f t="shared" si="1677"/>
        <v>0</v>
      </c>
      <c r="CF219" s="21">
        <f t="shared" si="1677"/>
        <v>0</v>
      </c>
      <c r="CG219" s="21">
        <f t="shared" si="1677"/>
        <v>0</v>
      </c>
      <c r="CH219" s="21">
        <f t="shared" si="1448"/>
        <v>0</v>
      </c>
      <c r="CI219" s="62">
        <f t="shared" si="1449"/>
        <v>0</v>
      </c>
      <c r="CJ219" s="62">
        <f t="shared" si="1450"/>
        <v>0</v>
      </c>
      <c r="CK219" s="62">
        <f t="shared" si="1451"/>
        <v>0</v>
      </c>
      <c r="CL219" s="193">
        <f t="shared" si="1658"/>
        <v>0</v>
      </c>
      <c r="CM219" s="62"/>
      <c r="CN219" s="62"/>
      <c r="CO219" s="62"/>
      <c r="CP219" s="62"/>
      <c r="CQ219" s="94">
        <f t="shared" si="1228"/>
        <v>0</v>
      </c>
      <c r="CR219" s="94"/>
      <c r="CS219" s="58">
        <f>CS220</f>
        <v>0</v>
      </c>
      <c r="CT219" s="58">
        <f t="shared" si="1678"/>
        <v>0</v>
      </c>
      <c r="CU219" s="58">
        <f t="shared" si="1678"/>
        <v>0</v>
      </c>
      <c r="CV219" s="58">
        <f t="shared" si="1678"/>
        <v>0</v>
      </c>
      <c r="CW219" s="58">
        <f t="shared" si="1678"/>
        <v>526316</v>
      </c>
      <c r="CX219" s="62">
        <f t="shared" si="1679"/>
        <v>500000</v>
      </c>
      <c r="CY219" s="62">
        <f t="shared" si="1680"/>
        <v>26316</v>
      </c>
      <c r="CZ219" s="58">
        <f t="shared" si="1681"/>
        <v>0</v>
      </c>
      <c r="DA219" s="58">
        <f t="shared" si="1678"/>
        <v>526316</v>
      </c>
      <c r="DB219" s="62">
        <f t="shared" si="1678"/>
        <v>500000</v>
      </c>
      <c r="DC219" s="62">
        <f t="shared" si="1678"/>
        <v>26316</v>
      </c>
      <c r="DD219" s="62">
        <f t="shared" si="1678"/>
        <v>0</v>
      </c>
      <c r="DE219" s="58">
        <f t="shared" si="1682"/>
        <v>0</v>
      </c>
      <c r="DF219" s="62">
        <f t="shared" si="1678"/>
        <v>0</v>
      </c>
      <c r="DG219" s="62">
        <f t="shared" si="1678"/>
        <v>0</v>
      </c>
      <c r="DH219" s="58">
        <f t="shared" si="1678"/>
        <v>0</v>
      </c>
      <c r="DI219" s="58">
        <f t="shared" si="1682"/>
        <v>526316</v>
      </c>
      <c r="DJ219" s="62">
        <f t="shared" si="1682"/>
        <v>500000</v>
      </c>
      <c r="DK219" s="62">
        <f t="shared" si="1682"/>
        <v>26316</v>
      </c>
      <c r="DL219" s="62">
        <f t="shared" si="1682"/>
        <v>0</v>
      </c>
      <c r="DM219" s="58">
        <f t="shared" si="1682"/>
        <v>0</v>
      </c>
      <c r="DN219" s="62">
        <f t="shared" si="1682"/>
        <v>0</v>
      </c>
      <c r="DO219" s="62">
        <f t="shared" si="1682"/>
        <v>0</v>
      </c>
      <c r="DP219" s="58">
        <f t="shared" si="1682"/>
        <v>0</v>
      </c>
      <c r="DQ219" s="58">
        <f t="shared" si="1682"/>
        <v>526316</v>
      </c>
      <c r="DR219" s="62">
        <f t="shared" si="1682"/>
        <v>500000</v>
      </c>
      <c r="DS219" s="62">
        <f t="shared" si="1682"/>
        <v>26316</v>
      </c>
      <c r="DT219" s="62">
        <f t="shared" si="1682"/>
        <v>0</v>
      </c>
    </row>
    <row r="220" spans="1:124" ht="32.25" customHeight="1" x14ac:dyDescent="0.25">
      <c r="A220" s="156" t="s">
        <v>84</v>
      </c>
      <c r="B220" s="156"/>
      <c r="C220" s="156"/>
      <c r="D220" s="156"/>
      <c r="E220" s="4">
        <v>851</v>
      </c>
      <c r="F220" s="3" t="s">
        <v>58</v>
      </c>
      <c r="G220" s="3" t="s">
        <v>11</v>
      </c>
      <c r="H220" s="175" t="s">
        <v>451</v>
      </c>
      <c r="I220" s="3" t="s">
        <v>85</v>
      </c>
      <c r="J220" s="21"/>
      <c r="K220" s="21"/>
      <c r="L220" s="21"/>
      <c r="M220" s="21"/>
      <c r="N220" s="21"/>
      <c r="O220" s="21"/>
      <c r="P220" s="21"/>
      <c r="Q220" s="21"/>
      <c r="R220" s="21"/>
      <c r="S220" s="21"/>
      <c r="T220" s="21"/>
      <c r="U220" s="21"/>
      <c r="V220" s="21">
        <f t="shared" si="1650"/>
        <v>-1578948</v>
      </c>
      <c r="W220" s="21">
        <f t="shared" si="1651"/>
        <v>-1500000</v>
      </c>
      <c r="X220" s="21">
        <f t="shared" si="1652"/>
        <v>-78948</v>
      </c>
      <c r="Y220" s="21"/>
      <c r="Z220" s="276">
        <f t="shared" si="1657"/>
        <v>0</v>
      </c>
      <c r="AA220" s="21"/>
      <c r="AB220" s="21">
        <v>1578948</v>
      </c>
      <c r="AC220" s="21">
        <v>1500000</v>
      </c>
      <c r="AD220" s="21">
        <v>78948</v>
      </c>
      <c r="AE220" s="21"/>
      <c r="AF220" s="21"/>
      <c r="AG220" s="21"/>
      <c r="AH220" s="21"/>
      <c r="AI220" s="21"/>
      <c r="AJ220" s="21">
        <f t="shared" si="1240"/>
        <v>1578948</v>
      </c>
      <c r="AK220" s="21">
        <f t="shared" si="1241"/>
        <v>1500000</v>
      </c>
      <c r="AL220" s="21">
        <f t="shared" si="1242"/>
        <v>78948</v>
      </c>
      <c r="AM220" s="21">
        <f t="shared" si="1243"/>
        <v>0</v>
      </c>
      <c r="AN220" s="215"/>
      <c r="AO220" s="21"/>
      <c r="AP220" s="21"/>
      <c r="AQ220" s="21"/>
      <c r="AR220" s="21">
        <f t="shared" si="1477"/>
        <v>1578948</v>
      </c>
      <c r="AS220" s="21">
        <f t="shared" si="1478"/>
        <v>1500000</v>
      </c>
      <c r="AT220" s="21">
        <f t="shared" si="1479"/>
        <v>78948</v>
      </c>
      <c r="AU220" s="21">
        <f t="shared" si="1480"/>
        <v>0</v>
      </c>
      <c r="AV220" s="195">
        <f t="shared" si="1562"/>
        <v>0</v>
      </c>
      <c r="AW220" s="21"/>
      <c r="AX220" s="21"/>
      <c r="AY220" s="21"/>
      <c r="AZ220" s="21"/>
      <c r="BA220" s="21"/>
      <c r="BB220" s="21"/>
      <c r="BC220" s="21"/>
      <c r="BD220" s="21"/>
      <c r="BE220" s="21">
        <f t="shared" si="1244"/>
        <v>0</v>
      </c>
      <c r="BF220" s="21">
        <f t="shared" si="1234"/>
        <v>0</v>
      </c>
      <c r="BG220" s="21">
        <f t="shared" si="1235"/>
        <v>0</v>
      </c>
      <c r="BH220" s="21">
        <f t="shared" si="1236"/>
        <v>0</v>
      </c>
      <c r="BI220" s="21"/>
      <c r="BJ220" s="21"/>
      <c r="BK220" s="21"/>
      <c r="BL220" s="21"/>
      <c r="BM220" s="21">
        <f t="shared" si="1444"/>
        <v>0</v>
      </c>
      <c r="BN220" s="21">
        <f t="shared" si="1445"/>
        <v>0</v>
      </c>
      <c r="BO220" s="21">
        <f t="shared" si="1446"/>
        <v>0</v>
      </c>
      <c r="BP220" s="21">
        <f t="shared" si="1447"/>
        <v>0</v>
      </c>
      <c r="BQ220" s="201">
        <f t="shared" si="1548"/>
        <v>0</v>
      </c>
      <c r="BR220" s="21"/>
      <c r="BS220" s="21"/>
      <c r="BT220" s="21"/>
      <c r="BU220" s="21"/>
      <c r="BV220" s="21"/>
      <c r="BW220" s="21"/>
      <c r="BX220" s="21"/>
      <c r="BY220" s="21"/>
      <c r="BZ220" s="21">
        <f t="shared" si="1245"/>
        <v>0</v>
      </c>
      <c r="CA220" s="62">
        <f t="shared" si="1237"/>
        <v>0</v>
      </c>
      <c r="CB220" s="62">
        <f t="shared" si="1238"/>
        <v>0</v>
      </c>
      <c r="CC220" s="62">
        <f t="shared" si="1239"/>
        <v>0</v>
      </c>
      <c r="CD220" s="21"/>
      <c r="CE220" s="21"/>
      <c r="CF220" s="21"/>
      <c r="CG220" s="21"/>
      <c r="CH220" s="21">
        <f t="shared" si="1448"/>
        <v>0</v>
      </c>
      <c r="CI220" s="62">
        <f t="shared" si="1449"/>
        <v>0</v>
      </c>
      <c r="CJ220" s="62">
        <f t="shared" si="1450"/>
        <v>0</v>
      </c>
      <c r="CK220" s="62">
        <f t="shared" si="1451"/>
        <v>0</v>
      </c>
      <c r="CL220" s="193">
        <f t="shared" si="1658"/>
        <v>0</v>
      </c>
      <c r="CM220" s="62"/>
      <c r="CN220" s="62"/>
      <c r="CO220" s="62"/>
      <c r="CP220" s="62"/>
      <c r="CQ220" s="94">
        <f t="shared" si="1228"/>
        <v>0</v>
      </c>
      <c r="CR220" s="94"/>
      <c r="CS220" s="58"/>
      <c r="CT220" s="58"/>
      <c r="CU220" s="58"/>
      <c r="CV220" s="58"/>
      <c r="CW220" s="58">
        <f>500000+26316</f>
        <v>526316</v>
      </c>
      <c r="CX220" s="62">
        <v>500000</v>
      </c>
      <c r="CY220" s="62">
        <v>26316</v>
      </c>
      <c r="CZ220" s="58"/>
      <c r="DA220" s="58">
        <f t="shared" si="1484"/>
        <v>526316</v>
      </c>
      <c r="DB220" s="62">
        <f t="shared" ref="DB220" si="1683">CT220+CX220</f>
        <v>500000</v>
      </c>
      <c r="DC220" s="62">
        <f t="shared" ref="DC220" si="1684">CU220+CY220</f>
        <v>26316</v>
      </c>
      <c r="DD220" s="62">
        <f t="shared" ref="DD220" si="1685">CV220+CZ220</f>
        <v>0</v>
      </c>
      <c r="DE220" s="58"/>
      <c r="DF220" s="62"/>
      <c r="DG220" s="62"/>
      <c r="DH220" s="58"/>
      <c r="DI220" s="58">
        <f t="shared" ref="DI220" si="1686">DA220+DE220</f>
        <v>526316</v>
      </c>
      <c r="DJ220" s="62">
        <f t="shared" ref="DJ220" si="1687">DB220+DF220</f>
        <v>500000</v>
      </c>
      <c r="DK220" s="62">
        <f t="shared" ref="DK220" si="1688">DC220+DG220</f>
        <v>26316</v>
      </c>
      <c r="DL220" s="62">
        <f t="shared" ref="DL220" si="1689">DD220+DH220</f>
        <v>0</v>
      </c>
      <c r="DM220" s="58"/>
      <c r="DN220" s="62"/>
      <c r="DO220" s="62"/>
      <c r="DP220" s="58"/>
      <c r="DQ220" s="58">
        <f t="shared" ref="DQ220" si="1690">DI220+DM220</f>
        <v>526316</v>
      </c>
      <c r="DR220" s="62">
        <f t="shared" ref="DR220" si="1691">DJ220+DN220</f>
        <v>500000</v>
      </c>
      <c r="DS220" s="62">
        <f t="shared" ref="DS220" si="1692">DK220+DO220</f>
        <v>26316</v>
      </c>
      <c r="DT220" s="62">
        <f t="shared" ref="DT220" si="1693">DL220+DP220</f>
        <v>0</v>
      </c>
    </row>
    <row r="221" spans="1:124" ht="32.25" customHeight="1" x14ac:dyDescent="0.25">
      <c r="A221" s="9" t="s">
        <v>246</v>
      </c>
      <c r="B221" s="156"/>
      <c r="C221" s="156"/>
      <c r="D221" s="156"/>
      <c r="E221" s="4">
        <v>851</v>
      </c>
      <c r="F221" s="3" t="s">
        <v>58</v>
      </c>
      <c r="G221" s="3" t="s">
        <v>11</v>
      </c>
      <c r="H221" s="175" t="s">
        <v>446</v>
      </c>
      <c r="I221" s="3"/>
      <c r="J221" s="21">
        <f t="shared" ref="J221:Y222" si="1694">J222</f>
        <v>0</v>
      </c>
      <c r="K221" s="21">
        <f t="shared" si="1694"/>
        <v>0</v>
      </c>
      <c r="L221" s="21">
        <f t="shared" si="1694"/>
        <v>0</v>
      </c>
      <c r="M221" s="21">
        <f t="shared" si="1694"/>
        <v>0</v>
      </c>
      <c r="N221" s="21">
        <f t="shared" si="1694"/>
        <v>0</v>
      </c>
      <c r="O221" s="21">
        <f t="shared" si="1694"/>
        <v>0</v>
      </c>
      <c r="P221" s="21">
        <f t="shared" si="1694"/>
        <v>0</v>
      </c>
      <c r="Q221" s="21">
        <f t="shared" si="1694"/>
        <v>0</v>
      </c>
      <c r="R221" s="21">
        <f t="shared" si="1694"/>
        <v>0</v>
      </c>
      <c r="S221" s="21">
        <f t="shared" si="1694"/>
        <v>0</v>
      </c>
      <c r="T221" s="21">
        <f t="shared" si="1694"/>
        <v>0</v>
      </c>
      <c r="U221" s="21">
        <f t="shared" si="1694"/>
        <v>0</v>
      </c>
      <c r="V221" s="21">
        <f t="shared" si="1650"/>
        <v>0</v>
      </c>
      <c r="W221" s="21">
        <f t="shared" si="1651"/>
        <v>0</v>
      </c>
      <c r="X221" s="21">
        <f t="shared" si="1652"/>
        <v>0</v>
      </c>
      <c r="Y221" s="21">
        <f t="shared" si="1694"/>
        <v>0</v>
      </c>
      <c r="Z221" s="278" t="e">
        <f t="shared" si="1657"/>
        <v>#DIV/0!</v>
      </c>
      <c r="AA221" s="21">
        <f t="shared" ref="AA221:BV222" si="1695">AA222</f>
        <v>0</v>
      </c>
      <c r="AB221" s="21">
        <f t="shared" si="1695"/>
        <v>0</v>
      </c>
      <c r="AC221" s="21">
        <f t="shared" si="1695"/>
        <v>0</v>
      </c>
      <c r="AD221" s="21">
        <f t="shared" si="1695"/>
        <v>0</v>
      </c>
      <c r="AE221" s="21">
        <f t="shared" si="1695"/>
        <v>0</v>
      </c>
      <c r="AF221" s="21">
        <f t="shared" si="1695"/>
        <v>219648</v>
      </c>
      <c r="AG221" s="21">
        <f t="shared" si="1695"/>
        <v>0</v>
      </c>
      <c r="AH221" s="21">
        <f t="shared" si="1695"/>
        <v>219648</v>
      </c>
      <c r="AI221" s="21">
        <f t="shared" si="1695"/>
        <v>0</v>
      </c>
      <c r="AJ221" s="21">
        <f t="shared" ref="AJ221:AM223" si="1696">AB221+AF221</f>
        <v>219648</v>
      </c>
      <c r="AK221" s="21">
        <f t="shared" si="1696"/>
        <v>0</v>
      </c>
      <c r="AL221" s="21">
        <f t="shared" si="1696"/>
        <v>219648</v>
      </c>
      <c r="AM221" s="21">
        <f t="shared" si="1696"/>
        <v>0</v>
      </c>
      <c r="AN221" s="215">
        <f t="shared" si="1695"/>
        <v>0</v>
      </c>
      <c r="AO221" s="21">
        <f t="shared" si="1695"/>
        <v>0</v>
      </c>
      <c r="AP221" s="21">
        <f t="shared" si="1695"/>
        <v>0</v>
      </c>
      <c r="AQ221" s="21">
        <f t="shared" si="1695"/>
        <v>0</v>
      </c>
      <c r="AR221" s="21">
        <f t="shared" ref="AR221:AU223" si="1697">AJ221+AN221</f>
        <v>219648</v>
      </c>
      <c r="AS221" s="21">
        <f t="shared" si="1697"/>
        <v>0</v>
      </c>
      <c r="AT221" s="21">
        <f t="shared" si="1697"/>
        <v>219648</v>
      </c>
      <c r="AU221" s="21">
        <f t="shared" si="1697"/>
        <v>0</v>
      </c>
      <c r="AV221" s="195">
        <f>AR221-AS221-AT221-AU221</f>
        <v>0</v>
      </c>
      <c r="AW221" s="21">
        <f t="shared" si="1695"/>
        <v>0</v>
      </c>
      <c r="AX221" s="21">
        <f t="shared" si="1695"/>
        <v>0</v>
      </c>
      <c r="AY221" s="21">
        <f t="shared" si="1695"/>
        <v>0</v>
      </c>
      <c r="AZ221" s="21">
        <f t="shared" si="1695"/>
        <v>0</v>
      </c>
      <c r="BA221" s="21">
        <f t="shared" si="1695"/>
        <v>0</v>
      </c>
      <c r="BB221" s="21">
        <f t="shared" si="1695"/>
        <v>0</v>
      </c>
      <c r="BC221" s="21">
        <f t="shared" si="1695"/>
        <v>0</v>
      </c>
      <c r="BD221" s="21">
        <f t="shared" si="1695"/>
        <v>0</v>
      </c>
      <c r="BE221" s="21">
        <f t="shared" ref="BE221:BH223" si="1698">AW221+BA221</f>
        <v>0</v>
      </c>
      <c r="BF221" s="21">
        <f t="shared" si="1698"/>
        <v>0</v>
      </c>
      <c r="BG221" s="21">
        <f t="shared" si="1698"/>
        <v>0</v>
      </c>
      <c r="BH221" s="21">
        <f t="shared" si="1698"/>
        <v>0</v>
      </c>
      <c r="BI221" s="21">
        <f t="shared" si="1695"/>
        <v>0</v>
      </c>
      <c r="BJ221" s="21">
        <f t="shared" si="1695"/>
        <v>0</v>
      </c>
      <c r="BK221" s="21">
        <f t="shared" si="1695"/>
        <v>0</v>
      </c>
      <c r="BL221" s="21">
        <f t="shared" si="1695"/>
        <v>0</v>
      </c>
      <c r="BM221" s="21">
        <f t="shared" ref="BM221:BP223" si="1699">BE221+BI221</f>
        <v>0</v>
      </c>
      <c r="BN221" s="21">
        <f t="shared" si="1699"/>
        <v>0</v>
      </c>
      <c r="BO221" s="21">
        <f t="shared" si="1699"/>
        <v>0</v>
      </c>
      <c r="BP221" s="21">
        <f t="shared" si="1699"/>
        <v>0</v>
      </c>
      <c r="BQ221" s="201">
        <f>BE221-BF221-BG221-BH221</f>
        <v>0</v>
      </c>
      <c r="BR221" s="21">
        <f t="shared" si="1695"/>
        <v>0</v>
      </c>
      <c r="BS221" s="21">
        <f t="shared" si="1695"/>
        <v>0</v>
      </c>
      <c r="BT221" s="21">
        <f t="shared" si="1695"/>
        <v>0</v>
      </c>
      <c r="BU221" s="21">
        <f t="shared" si="1695"/>
        <v>0</v>
      </c>
      <c r="BV221" s="21">
        <f t="shared" si="1695"/>
        <v>0</v>
      </c>
      <c r="BW221" s="21">
        <f t="shared" ref="BV221:BY222" si="1700">BW222</f>
        <v>0</v>
      </c>
      <c r="BX221" s="21">
        <f t="shared" si="1700"/>
        <v>0</v>
      </c>
      <c r="BY221" s="21">
        <f t="shared" si="1700"/>
        <v>0</v>
      </c>
      <c r="BZ221" s="21">
        <f t="shared" ref="BZ221:CC223" si="1701">BR221+BV221</f>
        <v>0</v>
      </c>
      <c r="CA221" s="62">
        <f t="shared" si="1701"/>
        <v>0</v>
      </c>
      <c r="CB221" s="62">
        <f t="shared" si="1701"/>
        <v>0</v>
      </c>
      <c r="CC221" s="62">
        <f t="shared" si="1701"/>
        <v>0</v>
      </c>
      <c r="CD221" s="21">
        <f t="shared" ref="CD221:CG222" si="1702">CD222</f>
        <v>0</v>
      </c>
      <c r="CE221" s="21">
        <f t="shared" si="1702"/>
        <v>0</v>
      </c>
      <c r="CF221" s="21">
        <f t="shared" si="1702"/>
        <v>0</v>
      </c>
      <c r="CG221" s="21">
        <f t="shared" si="1702"/>
        <v>0</v>
      </c>
      <c r="CH221" s="21">
        <f t="shared" ref="CH221:CK223" si="1703">BZ221+CD221</f>
        <v>0</v>
      </c>
      <c r="CI221" s="62">
        <f t="shared" si="1703"/>
        <v>0</v>
      </c>
      <c r="CJ221" s="62">
        <f t="shared" si="1703"/>
        <v>0</v>
      </c>
      <c r="CK221" s="62">
        <f t="shared" si="1703"/>
        <v>0</v>
      </c>
      <c r="CL221" s="193">
        <f>BZ221-CA221-CB221-CC221</f>
        <v>0</v>
      </c>
      <c r="CM221" s="62"/>
      <c r="CN221" s="62"/>
      <c r="CO221" s="62"/>
      <c r="CP221" s="62"/>
      <c r="CQ221" s="94">
        <f>BR221-BS221-BT221-BU221</f>
        <v>0</v>
      </c>
      <c r="CR221" s="94"/>
      <c r="CS221" s="58">
        <f t="shared" ref="CS221:DT221" si="1704">CS222</f>
        <v>0</v>
      </c>
      <c r="CT221" s="58">
        <f t="shared" si="1704"/>
        <v>0</v>
      </c>
      <c r="CU221" s="58">
        <f t="shared" si="1704"/>
        <v>0</v>
      </c>
      <c r="CV221" s="58">
        <f t="shared" si="1704"/>
        <v>0</v>
      </c>
      <c r="CW221" s="58">
        <f t="shared" si="1704"/>
        <v>417925</v>
      </c>
      <c r="CX221" s="62">
        <f t="shared" si="1704"/>
        <v>0</v>
      </c>
      <c r="CY221" s="62">
        <f t="shared" si="1704"/>
        <v>417925</v>
      </c>
      <c r="CZ221" s="58">
        <f t="shared" si="1704"/>
        <v>0</v>
      </c>
      <c r="DA221" s="58">
        <f t="shared" si="1704"/>
        <v>417925</v>
      </c>
      <c r="DB221" s="62">
        <f t="shared" si="1704"/>
        <v>0</v>
      </c>
      <c r="DC221" s="62">
        <f t="shared" si="1704"/>
        <v>417925</v>
      </c>
      <c r="DD221" s="62">
        <f t="shared" si="1704"/>
        <v>0</v>
      </c>
      <c r="DE221" s="58">
        <f t="shared" si="1704"/>
        <v>-215000</v>
      </c>
      <c r="DF221" s="62">
        <f t="shared" si="1704"/>
        <v>0</v>
      </c>
      <c r="DG221" s="62">
        <f t="shared" si="1704"/>
        <v>-215000</v>
      </c>
      <c r="DH221" s="58">
        <f t="shared" si="1704"/>
        <v>0</v>
      </c>
      <c r="DI221" s="58">
        <f t="shared" si="1704"/>
        <v>202925</v>
      </c>
      <c r="DJ221" s="62">
        <f t="shared" si="1704"/>
        <v>0</v>
      </c>
      <c r="DK221" s="62">
        <f t="shared" si="1704"/>
        <v>202925</v>
      </c>
      <c r="DL221" s="62">
        <f t="shared" si="1704"/>
        <v>0</v>
      </c>
      <c r="DM221" s="58">
        <f t="shared" si="1704"/>
        <v>0</v>
      </c>
      <c r="DN221" s="62">
        <f t="shared" si="1704"/>
        <v>0</v>
      </c>
      <c r="DO221" s="62">
        <f t="shared" si="1704"/>
        <v>0</v>
      </c>
      <c r="DP221" s="58">
        <f t="shared" si="1704"/>
        <v>0</v>
      </c>
      <c r="DQ221" s="58">
        <f t="shared" si="1704"/>
        <v>202925</v>
      </c>
      <c r="DR221" s="62">
        <f t="shared" si="1704"/>
        <v>0</v>
      </c>
      <c r="DS221" s="62">
        <f t="shared" si="1704"/>
        <v>202925</v>
      </c>
      <c r="DT221" s="62">
        <f t="shared" si="1704"/>
        <v>0</v>
      </c>
    </row>
    <row r="222" spans="1:124" ht="32.25" customHeight="1" x14ac:dyDescent="0.25">
      <c r="A222" s="156" t="s">
        <v>20</v>
      </c>
      <c r="B222" s="156"/>
      <c r="C222" s="156"/>
      <c r="D222" s="156"/>
      <c r="E222" s="4">
        <v>851</v>
      </c>
      <c r="F222" s="3" t="s">
        <v>58</v>
      </c>
      <c r="G222" s="3" t="s">
        <v>11</v>
      </c>
      <c r="H222" s="175" t="s">
        <v>446</v>
      </c>
      <c r="I222" s="3" t="s">
        <v>21</v>
      </c>
      <c r="J222" s="21">
        <f t="shared" si="1694"/>
        <v>0</v>
      </c>
      <c r="K222" s="21">
        <f t="shared" si="1694"/>
        <v>0</v>
      </c>
      <c r="L222" s="21">
        <f t="shared" si="1694"/>
        <v>0</v>
      </c>
      <c r="M222" s="21">
        <f t="shared" si="1694"/>
        <v>0</v>
      </c>
      <c r="N222" s="21">
        <f t="shared" si="1694"/>
        <v>0</v>
      </c>
      <c r="O222" s="21">
        <f t="shared" si="1694"/>
        <v>0</v>
      </c>
      <c r="P222" s="21">
        <f t="shared" si="1694"/>
        <v>0</v>
      </c>
      <c r="Q222" s="21">
        <f t="shared" si="1694"/>
        <v>0</v>
      </c>
      <c r="R222" s="21">
        <f t="shared" si="1694"/>
        <v>0</v>
      </c>
      <c r="S222" s="21">
        <f t="shared" si="1694"/>
        <v>0</v>
      </c>
      <c r="T222" s="21">
        <f t="shared" si="1694"/>
        <v>0</v>
      </c>
      <c r="U222" s="21">
        <f t="shared" si="1694"/>
        <v>0</v>
      </c>
      <c r="V222" s="21">
        <f t="shared" si="1650"/>
        <v>0</v>
      </c>
      <c r="W222" s="21">
        <f t="shared" si="1651"/>
        <v>0</v>
      </c>
      <c r="X222" s="21">
        <f t="shared" si="1652"/>
        <v>0</v>
      </c>
      <c r="Y222" s="21">
        <f t="shared" si="1694"/>
        <v>0</v>
      </c>
      <c r="Z222" s="276" t="e">
        <f t="shared" si="1657"/>
        <v>#DIV/0!</v>
      </c>
      <c r="AA222" s="21">
        <f t="shared" si="1695"/>
        <v>0</v>
      </c>
      <c r="AB222" s="21">
        <f t="shared" si="1695"/>
        <v>0</v>
      </c>
      <c r="AC222" s="21">
        <f t="shared" si="1695"/>
        <v>0</v>
      </c>
      <c r="AD222" s="21">
        <f t="shared" si="1695"/>
        <v>0</v>
      </c>
      <c r="AE222" s="21">
        <f t="shared" si="1695"/>
        <v>0</v>
      </c>
      <c r="AF222" s="21">
        <f t="shared" si="1695"/>
        <v>219648</v>
      </c>
      <c r="AG222" s="21">
        <f t="shared" si="1695"/>
        <v>0</v>
      </c>
      <c r="AH222" s="21">
        <f t="shared" si="1695"/>
        <v>219648</v>
      </c>
      <c r="AI222" s="21">
        <f t="shared" si="1695"/>
        <v>0</v>
      </c>
      <c r="AJ222" s="21">
        <f t="shared" si="1696"/>
        <v>219648</v>
      </c>
      <c r="AK222" s="21">
        <f t="shared" si="1696"/>
        <v>0</v>
      </c>
      <c r="AL222" s="21">
        <f t="shared" si="1696"/>
        <v>219648</v>
      </c>
      <c r="AM222" s="21">
        <f t="shared" si="1696"/>
        <v>0</v>
      </c>
      <c r="AN222" s="215">
        <f t="shared" si="1695"/>
        <v>0</v>
      </c>
      <c r="AO222" s="21">
        <f t="shared" si="1695"/>
        <v>0</v>
      </c>
      <c r="AP222" s="21">
        <f t="shared" si="1695"/>
        <v>0</v>
      </c>
      <c r="AQ222" s="21">
        <f t="shared" si="1695"/>
        <v>0</v>
      </c>
      <c r="AR222" s="21">
        <f t="shared" si="1697"/>
        <v>219648</v>
      </c>
      <c r="AS222" s="21">
        <f t="shared" si="1697"/>
        <v>0</v>
      </c>
      <c r="AT222" s="21">
        <f t="shared" si="1697"/>
        <v>219648</v>
      </c>
      <c r="AU222" s="21">
        <f t="shared" si="1697"/>
        <v>0</v>
      </c>
      <c r="AV222" s="195">
        <f>AR222-AS222-AT222-AU222</f>
        <v>0</v>
      </c>
      <c r="AW222" s="21">
        <f t="shared" si="1695"/>
        <v>0</v>
      </c>
      <c r="AX222" s="21">
        <f t="shared" si="1695"/>
        <v>0</v>
      </c>
      <c r="AY222" s="21">
        <f t="shared" si="1695"/>
        <v>0</v>
      </c>
      <c r="AZ222" s="21">
        <f t="shared" si="1695"/>
        <v>0</v>
      </c>
      <c r="BA222" s="21">
        <f t="shared" si="1695"/>
        <v>0</v>
      </c>
      <c r="BB222" s="21">
        <f t="shared" si="1695"/>
        <v>0</v>
      </c>
      <c r="BC222" s="21">
        <f t="shared" si="1695"/>
        <v>0</v>
      </c>
      <c r="BD222" s="21">
        <f t="shared" si="1695"/>
        <v>0</v>
      </c>
      <c r="BE222" s="21">
        <f t="shared" si="1698"/>
        <v>0</v>
      </c>
      <c r="BF222" s="21">
        <f t="shared" si="1698"/>
        <v>0</v>
      </c>
      <c r="BG222" s="21">
        <f t="shared" si="1698"/>
        <v>0</v>
      </c>
      <c r="BH222" s="21">
        <f t="shared" si="1698"/>
        <v>0</v>
      </c>
      <c r="BI222" s="21">
        <f t="shared" si="1695"/>
        <v>0</v>
      </c>
      <c r="BJ222" s="21">
        <f t="shared" si="1695"/>
        <v>0</v>
      </c>
      <c r="BK222" s="21">
        <f t="shared" si="1695"/>
        <v>0</v>
      </c>
      <c r="BL222" s="21">
        <f t="shared" si="1695"/>
        <v>0</v>
      </c>
      <c r="BM222" s="21">
        <f t="shared" si="1699"/>
        <v>0</v>
      </c>
      <c r="BN222" s="21">
        <f t="shared" si="1699"/>
        <v>0</v>
      </c>
      <c r="BO222" s="21">
        <f t="shared" si="1699"/>
        <v>0</v>
      </c>
      <c r="BP222" s="21">
        <f t="shared" si="1699"/>
        <v>0</v>
      </c>
      <c r="BQ222" s="201">
        <f>BE222-BF222-BG222-BH222</f>
        <v>0</v>
      </c>
      <c r="BR222" s="21">
        <f t="shared" si="1695"/>
        <v>0</v>
      </c>
      <c r="BS222" s="21">
        <f t="shared" si="1695"/>
        <v>0</v>
      </c>
      <c r="BT222" s="21">
        <f t="shared" si="1695"/>
        <v>0</v>
      </c>
      <c r="BU222" s="21">
        <f t="shared" si="1695"/>
        <v>0</v>
      </c>
      <c r="BV222" s="21">
        <f t="shared" si="1700"/>
        <v>0</v>
      </c>
      <c r="BW222" s="21">
        <f t="shared" si="1700"/>
        <v>0</v>
      </c>
      <c r="BX222" s="21">
        <f t="shared" si="1700"/>
        <v>0</v>
      </c>
      <c r="BY222" s="21">
        <f t="shared" si="1700"/>
        <v>0</v>
      </c>
      <c r="BZ222" s="21">
        <f t="shared" si="1701"/>
        <v>0</v>
      </c>
      <c r="CA222" s="62">
        <f t="shared" si="1701"/>
        <v>0</v>
      </c>
      <c r="CB222" s="62">
        <f t="shared" si="1701"/>
        <v>0</v>
      </c>
      <c r="CC222" s="62">
        <f t="shared" si="1701"/>
        <v>0</v>
      </c>
      <c r="CD222" s="21">
        <f t="shared" si="1702"/>
        <v>0</v>
      </c>
      <c r="CE222" s="21">
        <f t="shared" si="1702"/>
        <v>0</v>
      </c>
      <c r="CF222" s="21">
        <f t="shared" si="1702"/>
        <v>0</v>
      </c>
      <c r="CG222" s="21">
        <f t="shared" si="1702"/>
        <v>0</v>
      </c>
      <c r="CH222" s="21">
        <f t="shared" si="1703"/>
        <v>0</v>
      </c>
      <c r="CI222" s="62">
        <f t="shared" si="1703"/>
        <v>0</v>
      </c>
      <c r="CJ222" s="62">
        <f t="shared" si="1703"/>
        <v>0</v>
      </c>
      <c r="CK222" s="62">
        <f t="shared" si="1703"/>
        <v>0</v>
      </c>
      <c r="CL222" s="193">
        <f>BZ222-CA222-CB222-CC222</f>
        <v>0</v>
      </c>
      <c r="CM222" s="62"/>
      <c r="CN222" s="62"/>
      <c r="CO222" s="62"/>
      <c r="CP222" s="62"/>
      <c r="CQ222" s="94">
        <f>BR222-BS222-BT222-BU222</f>
        <v>0</v>
      </c>
      <c r="CR222" s="94"/>
      <c r="CS222" s="58">
        <f t="shared" ref="CS222:DT222" si="1705">CS223</f>
        <v>0</v>
      </c>
      <c r="CT222" s="58">
        <f t="shared" si="1705"/>
        <v>0</v>
      </c>
      <c r="CU222" s="58">
        <f t="shared" si="1705"/>
        <v>0</v>
      </c>
      <c r="CV222" s="58">
        <f t="shared" si="1705"/>
        <v>0</v>
      </c>
      <c r="CW222" s="58">
        <f t="shared" si="1705"/>
        <v>417925</v>
      </c>
      <c r="CX222" s="62">
        <f t="shared" si="1705"/>
        <v>0</v>
      </c>
      <c r="CY222" s="62">
        <f t="shared" si="1705"/>
        <v>417925</v>
      </c>
      <c r="CZ222" s="58">
        <f t="shared" si="1705"/>
        <v>0</v>
      </c>
      <c r="DA222" s="58">
        <f t="shared" si="1705"/>
        <v>417925</v>
      </c>
      <c r="DB222" s="62">
        <f t="shared" si="1705"/>
        <v>0</v>
      </c>
      <c r="DC222" s="62">
        <f t="shared" si="1705"/>
        <v>417925</v>
      </c>
      <c r="DD222" s="62">
        <f t="shared" si="1705"/>
        <v>0</v>
      </c>
      <c r="DE222" s="58">
        <f t="shared" si="1705"/>
        <v>-215000</v>
      </c>
      <c r="DF222" s="62">
        <f t="shared" si="1705"/>
        <v>0</v>
      </c>
      <c r="DG222" s="62">
        <f t="shared" si="1705"/>
        <v>-215000</v>
      </c>
      <c r="DH222" s="58">
        <f t="shared" si="1705"/>
        <v>0</v>
      </c>
      <c r="DI222" s="58">
        <f t="shared" si="1705"/>
        <v>202925</v>
      </c>
      <c r="DJ222" s="62">
        <f t="shared" si="1705"/>
        <v>0</v>
      </c>
      <c r="DK222" s="62">
        <f t="shared" si="1705"/>
        <v>202925</v>
      </c>
      <c r="DL222" s="62">
        <f t="shared" si="1705"/>
        <v>0</v>
      </c>
      <c r="DM222" s="58">
        <f t="shared" si="1705"/>
        <v>0</v>
      </c>
      <c r="DN222" s="62">
        <f t="shared" si="1705"/>
        <v>0</v>
      </c>
      <c r="DO222" s="62">
        <f t="shared" si="1705"/>
        <v>0</v>
      </c>
      <c r="DP222" s="58">
        <f t="shared" si="1705"/>
        <v>0</v>
      </c>
      <c r="DQ222" s="58">
        <f t="shared" si="1705"/>
        <v>202925</v>
      </c>
      <c r="DR222" s="62">
        <f t="shared" si="1705"/>
        <v>0</v>
      </c>
      <c r="DS222" s="62">
        <f t="shared" si="1705"/>
        <v>202925</v>
      </c>
      <c r="DT222" s="62">
        <f t="shared" si="1705"/>
        <v>0</v>
      </c>
    </row>
    <row r="223" spans="1:124" ht="32.25" customHeight="1" x14ac:dyDescent="0.25">
      <c r="A223" s="156" t="s">
        <v>9</v>
      </c>
      <c r="B223" s="156"/>
      <c r="C223" s="156"/>
      <c r="D223" s="156"/>
      <c r="E223" s="4">
        <v>851</v>
      </c>
      <c r="F223" s="3" t="s">
        <v>58</v>
      </c>
      <c r="G223" s="3" t="s">
        <v>11</v>
      </c>
      <c r="H223" s="175" t="s">
        <v>446</v>
      </c>
      <c r="I223" s="3" t="s">
        <v>22</v>
      </c>
      <c r="J223" s="21"/>
      <c r="K223" s="21"/>
      <c r="L223" s="21">
        <f>J223</f>
        <v>0</v>
      </c>
      <c r="M223" s="21"/>
      <c r="N223" s="21"/>
      <c r="O223" s="21"/>
      <c r="P223" s="21">
        <f>N223</f>
        <v>0</v>
      </c>
      <c r="Q223" s="21"/>
      <c r="R223" s="21"/>
      <c r="S223" s="21"/>
      <c r="T223" s="21">
        <f>R223</f>
        <v>0</v>
      </c>
      <c r="U223" s="21"/>
      <c r="V223" s="21">
        <f t="shared" si="1650"/>
        <v>0</v>
      </c>
      <c r="W223" s="21">
        <f t="shared" si="1651"/>
        <v>0</v>
      </c>
      <c r="X223" s="21">
        <f t="shared" si="1652"/>
        <v>0</v>
      </c>
      <c r="Y223" s="21"/>
      <c r="Z223" s="276" t="e">
        <f t="shared" si="1657"/>
        <v>#DIV/0!</v>
      </c>
      <c r="AA223" s="21"/>
      <c r="AB223" s="21"/>
      <c r="AC223" s="21"/>
      <c r="AD223" s="21">
        <f>AB223</f>
        <v>0</v>
      </c>
      <c r="AE223" s="21"/>
      <c r="AF223" s="21">
        <v>219648</v>
      </c>
      <c r="AG223" s="21"/>
      <c r="AH223" s="21">
        <f>AF223</f>
        <v>219648</v>
      </c>
      <c r="AI223" s="21"/>
      <c r="AJ223" s="21">
        <f t="shared" si="1696"/>
        <v>219648</v>
      </c>
      <c r="AK223" s="21">
        <f t="shared" si="1696"/>
        <v>0</v>
      </c>
      <c r="AL223" s="21">
        <f t="shared" si="1696"/>
        <v>219648</v>
      </c>
      <c r="AM223" s="21">
        <f t="shared" si="1696"/>
        <v>0</v>
      </c>
      <c r="AN223" s="215"/>
      <c r="AO223" s="21"/>
      <c r="AP223" s="21">
        <f>AN223</f>
        <v>0</v>
      </c>
      <c r="AQ223" s="21"/>
      <c r="AR223" s="21">
        <f t="shared" si="1697"/>
        <v>219648</v>
      </c>
      <c r="AS223" s="21">
        <f t="shared" si="1697"/>
        <v>0</v>
      </c>
      <c r="AT223" s="21">
        <f t="shared" si="1697"/>
        <v>219648</v>
      </c>
      <c r="AU223" s="21">
        <f t="shared" si="1697"/>
        <v>0</v>
      </c>
      <c r="AV223" s="195">
        <f>AR223-AS223-AT223-AU223</f>
        <v>0</v>
      </c>
      <c r="AW223" s="21"/>
      <c r="AX223" s="21"/>
      <c r="AY223" s="21">
        <f>AW223</f>
        <v>0</v>
      </c>
      <c r="AZ223" s="21"/>
      <c r="BA223" s="21"/>
      <c r="BB223" s="21"/>
      <c r="BC223" s="21">
        <f>BA223</f>
        <v>0</v>
      </c>
      <c r="BD223" s="21"/>
      <c r="BE223" s="21">
        <f t="shared" si="1698"/>
        <v>0</v>
      </c>
      <c r="BF223" s="21">
        <f t="shared" si="1698"/>
        <v>0</v>
      </c>
      <c r="BG223" s="21">
        <f t="shared" si="1698"/>
        <v>0</v>
      </c>
      <c r="BH223" s="21">
        <f t="shared" si="1698"/>
        <v>0</v>
      </c>
      <c r="BI223" s="21"/>
      <c r="BJ223" s="21"/>
      <c r="BK223" s="21">
        <f>BI223</f>
        <v>0</v>
      </c>
      <c r="BL223" s="21"/>
      <c r="BM223" s="21">
        <f t="shared" si="1699"/>
        <v>0</v>
      </c>
      <c r="BN223" s="21">
        <f t="shared" si="1699"/>
        <v>0</v>
      </c>
      <c r="BO223" s="21">
        <f t="shared" si="1699"/>
        <v>0</v>
      </c>
      <c r="BP223" s="21">
        <f t="shared" si="1699"/>
        <v>0</v>
      </c>
      <c r="BQ223" s="201">
        <f>BE223-BF223-BG223-BH223</f>
        <v>0</v>
      </c>
      <c r="BR223" s="21"/>
      <c r="BS223" s="21"/>
      <c r="BT223" s="21">
        <f>BR223</f>
        <v>0</v>
      </c>
      <c r="BU223" s="21"/>
      <c r="BV223" s="21"/>
      <c r="BW223" s="21"/>
      <c r="BX223" s="21">
        <f>BV223</f>
        <v>0</v>
      </c>
      <c r="BY223" s="21"/>
      <c r="BZ223" s="21">
        <f t="shared" si="1701"/>
        <v>0</v>
      </c>
      <c r="CA223" s="62">
        <f t="shared" si="1701"/>
        <v>0</v>
      </c>
      <c r="CB223" s="62">
        <f t="shared" si="1701"/>
        <v>0</v>
      </c>
      <c r="CC223" s="62">
        <f t="shared" si="1701"/>
        <v>0</v>
      </c>
      <c r="CD223" s="21"/>
      <c r="CE223" s="21"/>
      <c r="CF223" s="21">
        <f>CD223</f>
        <v>0</v>
      </c>
      <c r="CG223" s="21"/>
      <c r="CH223" s="21">
        <f t="shared" si="1703"/>
        <v>0</v>
      </c>
      <c r="CI223" s="62">
        <f t="shared" si="1703"/>
        <v>0</v>
      </c>
      <c r="CJ223" s="62">
        <f t="shared" si="1703"/>
        <v>0</v>
      </c>
      <c r="CK223" s="62">
        <f t="shared" si="1703"/>
        <v>0</v>
      </c>
      <c r="CL223" s="193">
        <f>BZ223-CA223-CB223-CC223</f>
        <v>0</v>
      </c>
      <c r="CM223" s="62"/>
      <c r="CN223" s="62"/>
      <c r="CO223" s="62"/>
      <c r="CP223" s="62"/>
      <c r="CQ223" s="94">
        <f>BR223-BS223-BT223-BU223</f>
        <v>0</v>
      </c>
      <c r="CR223" s="94"/>
      <c r="CS223" s="58"/>
      <c r="CT223" s="58"/>
      <c r="CU223" s="58">
        <f>CS223</f>
        <v>0</v>
      </c>
      <c r="CV223" s="58"/>
      <c r="CW223" s="58">
        <v>417925</v>
      </c>
      <c r="CX223" s="62"/>
      <c r="CY223" s="62">
        <f>CW223</f>
        <v>417925</v>
      </c>
      <c r="CZ223" s="58"/>
      <c r="DA223" s="58">
        <f>CS223+CW223</f>
        <v>417925</v>
      </c>
      <c r="DB223" s="62">
        <f t="shared" ref="DB223" si="1706">CT223+CX223</f>
        <v>0</v>
      </c>
      <c r="DC223" s="62">
        <f t="shared" ref="DC223" si="1707">CU223+CY223</f>
        <v>417925</v>
      </c>
      <c r="DD223" s="62">
        <f t="shared" ref="DD223" si="1708">CV223+CZ223</f>
        <v>0</v>
      </c>
      <c r="DE223" s="58">
        <v>-215000</v>
      </c>
      <c r="DF223" s="62"/>
      <c r="DG223" s="62">
        <f>DE223</f>
        <v>-215000</v>
      </c>
      <c r="DH223" s="58"/>
      <c r="DI223" s="58">
        <f t="shared" ref="DI223" si="1709">DA223+DE223</f>
        <v>202925</v>
      </c>
      <c r="DJ223" s="62">
        <f t="shared" ref="DJ223" si="1710">DB223+DF223</f>
        <v>0</v>
      </c>
      <c r="DK223" s="62">
        <f t="shared" ref="DK223" si="1711">DC223+DG223</f>
        <v>202925</v>
      </c>
      <c r="DL223" s="62">
        <f t="shared" ref="DL223" si="1712">DD223+DH223</f>
        <v>0</v>
      </c>
      <c r="DM223" s="58"/>
      <c r="DN223" s="62"/>
      <c r="DO223" s="62">
        <f>DM223</f>
        <v>0</v>
      </c>
      <c r="DP223" s="58"/>
      <c r="DQ223" s="58">
        <f t="shared" ref="DQ223" si="1713">DI223+DM223</f>
        <v>202925</v>
      </c>
      <c r="DR223" s="62">
        <f t="shared" ref="DR223" si="1714">DJ223+DN223</f>
        <v>0</v>
      </c>
      <c r="DS223" s="62">
        <f t="shared" ref="DS223" si="1715">DK223+DO223</f>
        <v>202925</v>
      </c>
      <c r="DT223" s="62">
        <f t="shared" ref="DT223" si="1716">DL223+DP223</f>
        <v>0</v>
      </c>
    </row>
    <row r="224" spans="1:124" ht="32.25" customHeight="1" x14ac:dyDescent="0.25">
      <c r="A224" s="9" t="s">
        <v>371</v>
      </c>
      <c r="B224" s="156"/>
      <c r="C224" s="156"/>
      <c r="D224" s="156"/>
      <c r="E224" s="4">
        <v>851</v>
      </c>
      <c r="F224" s="3" t="s">
        <v>58</v>
      </c>
      <c r="G224" s="3" t="s">
        <v>11</v>
      </c>
      <c r="H224" s="175" t="s">
        <v>452</v>
      </c>
      <c r="I224" s="3"/>
      <c r="J224" s="21">
        <f t="shared" ref="J224:Y225" si="1717">J225</f>
        <v>0</v>
      </c>
      <c r="K224" s="21">
        <f t="shared" si="1717"/>
        <v>0</v>
      </c>
      <c r="L224" s="21">
        <f t="shared" si="1717"/>
        <v>0</v>
      </c>
      <c r="M224" s="21">
        <f t="shared" si="1717"/>
        <v>0</v>
      </c>
      <c r="N224" s="21">
        <f t="shared" si="1717"/>
        <v>0</v>
      </c>
      <c r="O224" s="21">
        <f t="shared" si="1717"/>
        <v>0</v>
      </c>
      <c r="P224" s="21">
        <f t="shared" si="1717"/>
        <v>0</v>
      </c>
      <c r="Q224" s="21">
        <f t="shared" si="1717"/>
        <v>0</v>
      </c>
      <c r="R224" s="21">
        <f t="shared" si="1717"/>
        <v>0</v>
      </c>
      <c r="S224" s="21">
        <f t="shared" si="1717"/>
        <v>0</v>
      </c>
      <c r="T224" s="21">
        <f t="shared" si="1717"/>
        <v>0</v>
      </c>
      <c r="U224" s="21">
        <f t="shared" si="1717"/>
        <v>0</v>
      </c>
      <c r="V224" s="21">
        <f t="shared" si="1650"/>
        <v>0</v>
      </c>
      <c r="W224" s="21">
        <f t="shared" si="1651"/>
        <v>0</v>
      </c>
      <c r="X224" s="21">
        <f t="shared" si="1652"/>
        <v>0</v>
      </c>
      <c r="Y224" s="21">
        <f t="shared" si="1717"/>
        <v>0</v>
      </c>
      <c r="Z224" s="278" t="e">
        <f t="shared" si="1657"/>
        <v>#DIV/0!</v>
      </c>
      <c r="AA224" s="21">
        <f>AA225</f>
        <v>0</v>
      </c>
      <c r="AB224" s="21">
        <f>AB225</f>
        <v>0</v>
      </c>
      <c r="AC224" s="21">
        <f t="shared" ref="AC224:AR225" si="1718">AC225</f>
        <v>0</v>
      </c>
      <c r="AD224" s="21">
        <f t="shared" si="1718"/>
        <v>0</v>
      </c>
      <c r="AE224" s="21">
        <f t="shared" si="1718"/>
        <v>0</v>
      </c>
      <c r="AF224" s="21">
        <f t="shared" si="1718"/>
        <v>219587</v>
      </c>
      <c r="AG224" s="21">
        <f t="shared" si="1718"/>
        <v>217391</v>
      </c>
      <c r="AH224" s="21">
        <f t="shared" si="1718"/>
        <v>2196</v>
      </c>
      <c r="AI224" s="21">
        <f t="shared" si="1718"/>
        <v>0</v>
      </c>
      <c r="AJ224" s="228">
        <f t="shared" si="1718"/>
        <v>219587</v>
      </c>
      <c r="AK224" s="228">
        <f t="shared" si="1718"/>
        <v>217391</v>
      </c>
      <c r="AL224" s="228">
        <f t="shared" si="1718"/>
        <v>2196</v>
      </c>
      <c r="AM224" s="21">
        <f t="shared" si="1718"/>
        <v>0</v>
      </c>
      <c r="AN224" s="215">
        <f t="shared" si="1718"/>
        <v>0</v>
      </c>
      <c r="AO224" s="21">
        <f t="shared" si="1718"/>
        <v>0</v>
      </c>
      <c r="AP224" s="21">
        <f t="shared" si="1718"/>
        <v>0</v>
      </c>
      <c r="AQ224" s="21">
        <f t="shared" si="1718"/>
        <v>0</v>
      </c>
      <c r="AR224" s="228">
        <f t="shared" si="1718"/>
        <v>219587</v>
      </c>
      <c r="AS224" s="228">
        <f t="shared" ref="AO224:AU225" si="1719">AS225</f>
        <v>217391</v>
      </c>
      <c r="AT224" s="228">
        <f t="shared" si="1719"/>
        <v>2196</v>
      </c>
      <c r="AU224" s="21">
        <f t="shared" si="1719"/>
        <v>0</v>
      </c>
      <c r="AV224" s="195">
        <f t="shared" si="1562"/>
        <v>0</v>
      </c>
      <c r="AW224" s="21"/>
      <c r="AX224" s="21"/>
      <c r="AY224" s="21"/>
      <c r="AZ224" s="21"/>
      <c r="BA224" s="21"/>
      <c r="BB224" s="21"/>
      <c r="BC224" s="21"/>
      <c r="BD224" s="21"/>
      <c r="BE224" s="21"/>
      <c r="BF224" s="21"/>
      <c r="BG224" s="21"/>
      <c r="BH224" s="21"/>
      <c r="BI224" s="21"/>
      <c r="BJ224" s="21"/>
      <c r="BK224" s="21"/>
      <c r="BL224" s="21"/>
      <c r="BM224" s="21"/>
      <c r="BN224" s="21"/>
      <c r="BO224" s="21"/>
      <c r="BP224" s="21"/>
      <c r="BQ224" s="201">
        <f t="shared" si="1548"/>
        <v>0</v>
      </c>
      <c r="BR224" s="21"/>
      <c r="BS224" s="21"/>
      <c r="BT224" s="21"/>
      <c r="BU224" s="21"/>
      <c r="BV224" s="21"/>
      <c r="BW224" s="21"/>
      <c r="BX224" s="21"/>
      <c r="BY224" s="21"/>
      <c r="BZ224" s="21"/>
      <c r="CA224" s="62"/>
      <c r="CB224" s="62"/>
      <c r="CC224" s="62"/>
      <c r="CD224" s="21"/>
      <c r="CE224" s="21"/>
      <c r="CF224" s="21"/>
      <c r="CG224" s="21"/>
      <c r="CH224" s="21"/>
      <c r="CI224" s="62"/>
      <c r="CJ224" s="62"/>
      <c r="CK224" s="62"/>
      <c r="CL224" s="193">
        <f t="shared" si="1658"/>
        <v>0</v>
      </c>
      <c r="CM224" s="62"/>
      <c r="CN224" s="62"/>
      <c r="CO224" s="62"/>
      <c r="CP224" s="62"/>
      <c r="CQ224" s="94"/>
      <c r="CR224" s="94"/>
      <c r="CS224" s="58"/>
      <c r="CT224" s="58"/>
      <c r="CU224" s="58"/>
      <c r="CV224" s="58"/>
      <c r="CW224" s="58"/>
      <c r="CX224" s="62"/>
      <c r="CY224" s="62"/>
      <c r="CZ224" s="58"/>
      <c r="DA224" s="58"/>
      <c r="DB224" s="62"/>
      <c r="DC224" s="62"/>
      <c r="DD224" s="62"/>
      <c r="DE224" s="58"/>
      <c r="DF224" s="62"/>
      <c r="DG224" s="62"/>
      <c r="DH224" s="58"/>
      <c r="DI224" s="58"/>
      <c r="DJ224" s="62"/>
      <c r="DK224" s="62"/>
      <c r="DL224" s="62"/>
      <c r="DM224" s="58"/>
      <c r="DN224" s="62"/>
      <c r="DO224" s="62"/>
      <c r="DP224" s="58"/>
      <c r="DQ224" s="58"/>
      <c r="DR224" s="62"/>
      <c r="DS224" s="62"/>
      <c r="DT224" s="62"/>
    </row>
    <row r="225" spans="1:124" ht="32.25" customHeight="1" x14ac:dyDescent="0.25">
      <c r="A225" s="156" t="s">
        <v>41</v>
      </c>
      <c r="B225" s="156"/>
      <c r="C225" s="156"/>
      <c r="D225" s="156"/>
      <c r="E225" s="4">
        <v>851</v>
      </c>
      <c r="F225" s="3" t="s">
        <v>58</v>
      </c>
      <c r="G225" s="3" t="s">
        <v>11</v>
      </c>
      <c r="H225" s="175" t="s">
        <v>452</v>
      </c>
      <c r="I225" s="3" t="s">
        <v>83</v>
      </c>
      <c r="J225" s="21">
        <f t="shared" si="1717"/>
        <v>0</v>
      </c>
      <c r="K225" s="21">
        <f t="shared" si="1717"/>
        <v>0</v>
      </c>
      <c r="L225" s="21">
        <f t="shared" si="1717"/>
        <v>0</v>
      </c>
      <c r="M225" s="21">
        <f t="shared" si="1717"/>
        <v>0</v>
      </c>
      <c r="N225" s="21">
        <f t="shared" si="1717"/>
        <v>0</v>
      </c>
      <c r="O225" s="21">
        <f t="shared" si="1717"/>
        <v>0</v>
      </c>
      <c r="P225" s="21">
        <f t="shared" si="1717"/>
        <v>0</v>
      </c>
      <c r="Q225" s="21">
        <f t="shared" si="1717"/>
        <v>0</v>
      </c>
      <c r="R225" s="21">
        <f t="shared" si="1717"/>
        <v>0</v>
      </c>
      <c r="S225" s="21">
        <f t="shared" si="1717"/>
        <v>0</v>
      </c>
      <c r="T225" s="21">
        <f t="shared" si="1717"/>
        <v>0</v>
      </c>
      <c r="U225" s="21">
        <f t="shared" si="1717"/>
        <v>0</v>
      </c>
      <c r="V225" s="21">
        <f t="shared" si="1650"/>
        <v>0</v>
      </c>
      <c r="W225" s="21">
        <f t="shared" si="1651"/>
        <v>0</v>
      </c>
      <c r="X225" s="21">
        <f t="shared" si="1652"/>
        <v>0</v>
      </c>
      <c r="Y225" s="21">
        <f t="shared" si="1717"/>
        <v>0</v>
      </c>
      <c r="Z225" s="276" t="e">
        <f t="shared" si="1657"/>
        <v>#DIV/0!</v>
      </c>
      <c r="AA225" s="21">
        <f>AA226</f>
        <v>0</v>
      </c>
      <c r="AB225" s="21">
        <f>AB226</f>
        <v>0</v>
      </c>
      <c r="AC225" s="21">
        <f t="shared" si="1718"/>
        <v>0</v>
      </c>
      <c r="AD225" s="21">
        <f t="shared" si="1718"/>
        <v>0</v>
      </c>
      <c r="AE225" s="21">
        <f t="shared" si="1718"/>
        <v>0</v>
      </c>
      <c r="AF225" s="21">
        <f>AF226</f>
        <v>219587</v>
      </c>
      <c r="AG225" s="21">
        <f t="shared" si="1718"/>
        <v>217391</v>
      </c>
      <c r="AH225" s="21">
        <f t="shared" si="1718"/>
        <v>2196</v>
      </c>
      <c r="AI225" s="21">
        <f t="shared" si="1718"/>
        <v>0</v>
      </c>
      <c r="AJ225" s="21">
        <f t="shared" si="1718"/>
        <v>219587</v>
      </c>
      <c r="AK225" s="21">
        <f t="shared" si="1718"/>
        <v>217391</v>
      </c>
      <c r="AL225" s="21">
        <f t="shared" si="1718"/>
        <v>2196</v>
      </c>
      <c r="AM225" s="21">
        <f t="shared" si="1718"/>
        <v>0</v>
      </c>
      <c r="AN225" s="215">
        <f>AN226</f>
        <v>0</v>
      </c>
      <c r="AO225" s="21">
        <f t="shared" si="1719"/>
        <v>0</v>
      </c>
      <c r="AP225" s="21">
        <f t="shared" si="1719"/>
        <v>0</v>
      </c>
      <c r="AQ225" s="21">
        <f t="shared" si="1719"/>
        <v>0</v>
      </c>
      <c r="AR225" s="21">
        <f t="shared" si="1719"/>
        <v>219587</v>
      </c>
      <c r="AS225" s="21">
        <f t="shared" si="1719"/>
        <v>217391</v>
      </c>
      <c r="AT225" s="21">
        <f t="shared" si="1719"/>
        <v>2196</v>
      </c>
      <c r="AU225" s="21">
        <f t="shared" si="1719"/>
        <v>0</v>
      </c>
      <c r="AV225" s="195">
        <f t="shared" si="1562"/>
        <v>0</v>
      </c>
      <c r="AW225" s="21"/>
      <c r="AX225" s="21"/>
      <c r="AY225" s="21"/>
      <c r="AZ225" s="21"/>
      <c r="BA225" s="21"/>
      <c r="BB225" s="21"/>
      <c r="BC225" s="21"/>
      <c r="BD225" s="21"/>
      <c r="BE225" s="21"/>
      <c r="BF225" s="21"/>
      <c r="BG225" s="21"/>
      <c r="BH225" s="21"/>
      <c r="BI225" s="21"/>
      <c r="BJ225" s="21"/>
      <c r="BK225" s="21"/>
      <c r="BL225" s="21"/>
      <c r="BM225" s="21"/>
      <c r="BN225" s="21"/>
      <c r="BO225" s="21"/>
      <c r="BP225" s="21"/>
      <c r="BQ225" s="201">
        <f t="shared" si="1548"/>
        <v>0</v>
      </c>
      <c r="BR225" s="21"/>
      <c r="BS225" s="21"/>
      <c r="BT225" s="21"/>
      <c r="BU225" s="21"/>
      <c r="BV225" s="21"/>
      <c r="BW225" s="21"/>
      <c r="BX225" s="21"/>
      <c r="BY225" s="21"/>
      <c r="BZ225" s="21"/>
      <c r="CA225" s="62"/>
      <c r="CB225" s="62"/>
      <c r="CC225" s="62"/>
      <c r="CD225" s="21"/>
      <c r="CE225" s="21"/>
      <c r="CF225" s="21"/>
      <c r="CG225" s="21"/>
      <c r="CH225" s="21"/>
      <c r="CI225" s="62"/>
      <c r="CJ225" s="62"/>
      <c r="CK225" s="62"/>
      <c r="CL225" s="193">
        <f t="shared" si="1658"/>
        <v>0</v>
      </c>
      <c r="CM225" s="62"/>
      <c r="CN225" s="62"/>
      <c r="CO225" s="62"/>
      <c r="CP225" s="62"/>
      <c r="CQ225" s="94"/>
      <c r="CR225" s="94"/>
      <c r="CS225" s="58"/>
      <c r="CT225" s="58"/>
      <c r="CU225" s="58"/>
      <c r="CV225" s="58"/>
      <c r="CW225" s="58"/>
      <c r="CX225" s="62"/>
      <c r="CY225" s="62"/>
      <c r="CZ225" s="58"/>
      <c r="DA225" s="58"/>
      <c r="DB225" s="62"/>
      <c r="DC225" s="62"/>
      <c r="DD225" s="62"/>
      <c r="DE225" s="58"/>
      <c r="DF225" s="62"/>
      <c r="DG225" s="62"/>
      <c r="DH225" s="58"/>
      <c r="DI225" s="58"/>
      <c r="DJ225" s="62"/>
      <c r="DK225" s="62"/>
      <c r="DL225" s="62"/>
      <c r="DM225" s="58"/>
      <c r="DN225" s="62"/>
      <c r="DO225" s="62"/>
      <c r="DP225" s="58"/>
      <c r="DQ225" s="58"/>
      <c r="DR225" s="62"/>
      <c r="DS225" s="62"/>
      <c r="DT225" s="62"/>
    </row>
    <row r="226" spans="1:124" ht="32.25" customHeight="1" x14ac:dyDescent="0.25">
      <c r="A226" s="156" t="s">
        <v>42</v>
      </c>
      <c r="B226" s="156"/>
      <c r="C226" s="156"/>
      <c r="D226" s="156"/>
      <c r="E226" s="4">
        <v>851</v>
      </c>
      <c r="F226" s="3" t="s">
        <v>58</v>
      </c>
      <c r="G226" s="3" t="s">
        <v>11</v>
      </c>
      <c r="H226" s="175" t="s">
        <v>452</v>
      </c>
      <c r="I226" s="3" t="s">
        <v>85</v>
      </c>
      <c r="J226" s="21"/>
      <c r="K226" s="21"/>
      <c r="L226" s="21"/>
      <c r="M226" s="21"/>
      <c r="N226" s="21"/>
      <c r="O226" s="21"/>
      <c r="P226" s="21"/>
      <c r="Q226" s="21"/>
      <c r="R226" s="21"/>
      <c r="S226" s="21"/>
      <c r="T226" s="21"/>
      <c r="U226" s="21"/>
      <c r="V226" s="21">
        <f t="shared" si="1650"/>
        <v>0</v>
      </c>
      <c r="W226" s="21">
        <f t="shared" si="1651"/>
        <v>0</v>
      </c>
      <c r="X226" s="21">
        <f t="shared" si="1652"/>
        <v>0</v>
      </c>
      <c r="Y226" s="21"/>
      <c r="Z226" s="276" t="e">
        <f t="shared" si="1657"/>
        <v>#DIV/0!</v>
      </c>
      <c r="AA226" s="21"/>
      <c r="AB226" s="21"/>
      <c r="AC226" s="21"/>
      <c r="AD226" s="21"/>
      <c r="AE226" s="21"/>
      <c r="AF226" s="21">
        <f>AG226+AH226+AI226</f>
        <v>219587</v>
      </c>
      <c r="AG226" s="21">
        <f>108696+108695</f>
        <v>217391</v>
      </c>
      <c r="AH226" s="21">
        <f>1098+1098</f>
        <v>2196</v>
      </c>
      <c r="AI226" s="21"/>
      <c r="AJ226" s="21">
        <f t="shared" si="1240"/>
        <v>219587</v>
      </c>
      <c r="AK226" s="21">
        <f t="shared" ref="AK226" si="1720">AC226+AG226</f>
        <v>217391</v>
      </c>
      <c r="AL226" s="21">
        <f t="shared" ref="AL226" si="1721">AD226+AH226</f>
        <v>2196</v>
      </c>
      <c r="AM226" s="21">
        <f t="shared" ref="AM226" si="1722">AE226+AI226</f>
        <v>0</v>
      </c>
      <c r="AN226" s="215"/>
      <c r="AO226" s="21"/>
      <c r="AP226" s="21"/>
      <c r="AQ226" s="21"/>
      <c r="AR226" s="21">
        <f t="shared" ref="AR226:AR251" si="1723">AJ226+AN226</f>
        <v>219587</v>
      </c>
      <c r="AS226" s="21">
        <f t="shared" ref="AS226:AS251" si="1724">AK226+AO226</f>
        <v>217391</v>
      </c>
      <c r="AT226" s="21">
        <f t="shared" ref="AT226:AT251" si="1725">AL226+AP226</f>
        <v>2196</v>
      </c>
      <c r="AU226" s="21">
        <f t="shared" ref="AU226:AU251" si="1726">AM226+AQ226</f>
        <v>0</v>
      </c>
      <c r="AV226" s="195">
        <f t="shared" si="1562"/>
        <v>0</v>
      </c>
      <c r="AW226" s="21"/>
      <c r="AX226" s="21"/>
      <c r="AY226" s="21"/>
      <c r="AZ226" s="21"/>
      <c r="BA226" s="21"/>
      <c r="BB226" s="21"/>
      <c r="BC226" s="21"/>
      <c r="BD226" s="21"/>
      <c r="BE226" s="21"/>
      <c r="BF226" s="21"/>
      <c r="BG226" s="21"/>
      <c r="BH226" s="21"/>
      <c r="BI226" s="21"/>
      <c r="BJ226" s="21"/>
      <c r="BK226" s="21"/>
      <c r="BL226" s="21"/>
      <c r="BM226" s="21"/>
      <c r="BN226" s="21"/>
      <c r="BO226" s="21"/>
      <c r="BP226" s="21"/>
      <c r="BQ226" s="201">
        <f t="shared" si="1548"/>
        <v>0</v>
      </c>
      <c r="BR226" s="21"/>
      <c r="BS226" s="21"/>
      <c r="BT226" s="21"/>
      <c r="BU226" s="21"/>
      <c r="BV226" s="21"/>
      <c r="BW226" s="21"/>
      <c r="BX226" s="21"/>
      <c r="BY226" s="21"/>
      <c r="BZ226" s="21"/>
      <c r="CA226" s="62"/>
      <c r="CB226" s="62"/>
      <c r="CC226" s="62"/>
      <c r="CD226" s="21"/>
      <c r="CE226" s="21"/>
      <c r="CF226" s="21"/>
      <c r="CG226" s="21"/>
      <c r="CH226" s="21"/>
      <c r="CI226" s="62"/>
      <c r="CJ226" s="62"/>
      <c r="CK226" s="62"/>
      <c r="CL226" s="193">
        <f t="shared" si="1658"/>
        <v>0</v>
      </c>
      <c r="CM226" s="62"/>
      <c r="CN226" s="62"/>
      <c r="CO226" s="62"/>
      <c r="CP226" s="62"/>
      <c r="CQ226" s="94"/>
      <c r="CR226" s="94"/>
      <c r="CS226" s="58"/>
      <c r="CT226" s="58"/>
      <c r="CU226" s="58"/>
      <c r="CV226" s="58"/>
      <c r="CW226" s="58"/>
      <c r="CX226" s="62"/>
      <c r="CY226" s="62"/>
      <c r="CZ226" s="58"/>
      <c r="DA226" s="58"/>
      <c r="DB226" s="62"/>
      <c r="DC226" s="62"/>
      <c r="DD226" s="62"/>
      <c r="DE226" s="58"/>
      <c r="DF226" s="62"/>
      <c r="DG226" s="62"/>
      <c r="DH226" s="58"/>
      <c r="DI226" s="58"/>
      <c r="DJ226" s="62"/>
      <c r="DK226" s="62"/>
      <c r="DL226" s="62"/>
      <c r="DM226" s="58"/>
      <c r="DN226" s="62"/>
      <c r="DO226" s="62"/>
      <c r="DP226" s="58"/>
      <c r="DQ226" s="58"/>
      <c r="DR226" s="62"/>
      <c r="DS226" s="62"/>
      <c r="DT226" s="62"/>
    </row>
    <row r="227" spans="1:124" ht="32.25" customHeight="1" x14ac:dyDescent="0.25">
      <c r="A227" s="18" t="s">
        <v>90</v>
      </c>
      <c r="B227" s="44"/>
      <c r="C227" s="44"/>
      <c r="D227" s="44"/>
      <c r="E227" s="4">
        <v>851</v>
      </c>
      <c r="F227" s="19" t="s">
        <v>58</v>
      </c>
      <c r="G227" s="19" t="s">
        <v>13</v>
      </c>
      <c r="H227" s="176" t="s">
        <v>48</v>
      </c>
      <c r="I227" s="19"/>
      <c r="J227" s="38">
        <f t="shared" ref="J227:Y229" si="1727">J228</f>
        <v>5000</v>
      </c>
      <c r="K227" s="38">
        <f t="shared" si="1727"/>
        <v>0</v>
      </c>
      <c r="L227" s="38">
        <f t="shared" si="1727"/>
        <v>5000</v>
      </c>
      <c r="M227" s="38">
        <f t="shared" si="1727"/>
        <v>0</v>
      </c>
      <c r="N227" s="38">
        <f t="shared" si="1727"/>
        <v>0</v>
      </c>
      <c r="O227" s="38">
        <f t="shared" si="1727"/>
        <v>0</v>
      </c>
      <c r="P227" s="38">
        <f t="shared" si="1727"/>
        <v>0</v>
      </c>
      <c r="Q227" s="38">
        <f t="shared" si="1727"/>
        <v>0</v>
      </c>
      <c r="R227" s="38">
        <f t="shared" si="1727"/>
        <v>0</v>
      </c>
      <c r="S227" s="38">
        <f t="shared" si="1727"/>
        <v>0</v>
      </c>
      <c r="T227" s="38">
        <f t="shared" si="1727"/>
        <v>0</v>
      </c>
      <c r="U227" s="38">
        <f t="shared" si="1727"/>
        <v>0</v>
      </c>
      <c r="V227" s="21">
        <f t="shared" si="1650"/>
        <v>0</v>
      </c>
      <c r="W227" s="21">
        <f t="shared" si="1651"/>
        <v>0</v>
      </c>
      <c r="X227" s="21">
        <f t="shared" si="1652"/>
        <v>0</v>
      </c>
      <c r="Y227" s="38">
        <f t="shared" si="1727"/>
        <v>0</v>
      </c>
      <c r="Z227" s="278">
        <f t="shared" si="1657"/>
        <v>100</v>
      </c>
      <c r="AA227" s="38">
        <f t="shared" ref="AA227:BV229" si="1728">AA228</f>
        <v>0</v>
      </c>
      <c r="AB227" s="38">
        <f t="shared" si="1728"/>
        <v>5000</v>
      </c>
      <c r="AC227" s="38">
        <f t="shared" si="1728"/>
        <v>0</v>
      </c>
      <c r="AD227" s="38">
        <f t="shared" si="1728"/>
        <v>5000</v>
      </c>
      <c r="AE227" s="38">
        <f t="shared" si="1728"/>
        <v>0</v>
      </c>
      <c r="AF227" s="38">
        <f t="shared" si="1728"/>
        <v>0</v>
      </c>
      <c r="AG227" s="38">
        <f t="shared" si="1728"/>
        <v>0</v>
      </c>
      <c r="AH227" s="38">
        <f t="shared" si="1728"/>
        <v>0</v>
      </c>
      <c r="AI227" s="38">
        <f t="shared" si="1728"/>
        <v>0</v>
      </c>
      <c r="AJ227" s="21">
        <f t="shared" si="1240"/>
        <v>5000</v>
      </c>
      <c r="AK227" s="21">
        <f t="shared" si="1241"/>
        <v>0</v>
      </c>
      <c r="AL227" s="21">
        <f t="shared" si="1242"/>
        <v>5000</v>
      </c>
      <c r="AM227" s="21">
        <f t="shared" si="1243"/>
        <v>0</v>
      </c>
      <c r="AN227" s="220">
        <f t="shared" si="1728"/>
        <v>0</v>
      </c>
      <c r="AO227" s="38">
        <f t="shared" si="1728"/>
        <v>0</v>
      </c>
      <c r="AP227" s="38">
        <f t="shared" si="1728"/>
        <v>0</v>
      </c>
      <c r="AQ227" s="38">
        <f t="shared" si="1728"/>
        <v>0</v>
      </c>
      <c r="AR227" s="21">
        <f t="shared" si="1723"/>
        <v>5000</v>
      </c>
      <c r="AS227" s="21">
        <f t="shared" si="1724"/>
        <v>0</v>
      </c>
      <c r="AT227" s="21">
        <f t="shared" si="1725"/>
        <v>5000</v>
      </c>
      <c r="AU227" s="21">
        <f t="shared" si="1726"/>
        <v>0</v>
      </c>
      <c r="AV227" s="195">
        <f t="shared" si="1562"/>
        <v>0</v>
      </c>
      <c r="AW227" s="38">
        <f t="shared" si="1728"/>
        <v>0</v>
      </c>
      <c r="AX227" s="38">
        <f t="shared" si="1728"/>
        <v>0</v>
      </c>
      <c r="AY227" s="38">
        <f t="shared" si="1728"/>
        <v>0</v>
      </c>
      <c r="AZ227" s="38">
        <f t="shared" si="1728"/>
        <v>0</v>
      </c>
      <c r="BA227" s="38">
        <f t="shared" si="1728"/>
        <v>0</v>
      </c>
      <c r="BB227" s="38">
        <f t="shared" si="1728"/>
        <v>0</v>
      </c>
      <c r="BC227" s="38">
        <f t="shared" si="1728"/>
        <v>0</v>
      </c>
      <c r="BD227" s="38">
        <f t="shared" si="1728"/>
        <v>0</v>
      </c>
      <c r="BE227" s="21">
        <f t="shared" si="1244"/>
        <v>0</v>
      </c>
      <c r="BF227" s="21">
        <f t="shared" si="1234"/>
        <v>0</v>
      </c>
      <c r="BG227" s="21">
        <f t="shared" si="1235"/>
        <v>0</v>
      </c>
      <c r="BH227" s="21">
        <f t="shared" si="1236"/>
        <v>0</v>
      </c>
      <c r="BI227" s="38">
        <f t="shared" si="1728"/>
        <v>0</v>
      </c>
      <c r="BJ227" s="38">
        <f t="shared" si="1728"/>
        <v>0</v>
      </c>
      <c r="BK227" s="38">
        <f t="shared" si="1728"/>
        <v>0</v>
      </c>
      <c r="BL227" s="38">
        <f t="shared" si="1728"/>
        <v>0</v>
      </c>
      <c r="BM227" s="21">
        <f t="shared" ref="BM227:BM268" si="1729">BE227+BI227</f>
        <v>0</v>
      </c>
      <c r="BN227" s="21">
        <f t="shared" ref="BN227:BN268" si="1730">BF227+BJ227</f>
        <v>0</v>
      </c>
      <c r="BO227" s="21">
        <f t="shared" ref="BO227:BO268" si="1731">BG227+BK227</f>
        <v>0</v>
      </c>
      <c r="BP227" s="21">
        <f t="shared" ref="BP227:BP268" si="1732">BH227+BL227</f>
        <v>0</v>
      </c>
      <c r="BQ227" s="201">
        <f t="shared" si="1548"/>
        <v>0</v>
      </c>
      <c r="BR227" s="38">
        <f t="shared" si="1728"/>
        <v>0</v>
      </c>
      <c r="BS227" s="38">
        <f t="shared" si="1728"/>
        <v>0</v>
      </c>
      <c r="BT227" s="38">
        <f t="shared" si="1728"/>
        <v>0</v>
      </c>
      <c r="BU227" s="38">
        <f t="shared" si="1728"/>
        <v>0</v>
      </c>
      <c r="BV227" s="38">
        <f t="shared" si="1728"/>
        <v>0</v>
      </c>
      <c r="BW227" s="38">
        <f t="shared" ref="BV227:BY229" si="1733">BW228</f>
        <v>0</v>
      </c>
      <c r="BX227" s="38">
        <f t="shared" si="1733"/>
        <v>0</v>
      </c>
      <c r="BY227" s="38">
        <f t="shared" si="1733"/>
        <v>0</v>
      </c>
      <c r="BZ227" s="21">
        <f t="shared" si="1245"/>
        <v>0</v>
      </c>
      <c r="CA227" s="62">
        <f t="shared" si="1237"/>
        <v>0</v>
      </c>
      <c r="CB227" s="62">
        <f t="shared" si="1238"/>
        <v>0</v>
      </c>
      <c r="CC227" s="62">
        <f t="shared" si="1239"/>
        <v>0</v>
      </c>
      <c r="CD227" s="38">
        <f t="shared" ref="CD227:CG229" si="1734">CD228</f>
        <v>0</v>
      </c>
      <c r="CE227" s="38">
        <f t="shared" si="1734"/>
        <v>0</v>
      </c>
      <c r="CF227" s="38">
        <f t="shared" si="1734"/>
        <v>0</v>
      </c>
      <c r="CG227" s="38">
        <f t="shared" si="1734"/>
        <v>0</v>
      </c>
      <c r="CH227" s="21">
        <f t="shared" ref="CH227:CH268" si="1735">BZ227+CD227</f>
        <v>0</v>
      </c>
      <c r="CI227" s="62">
        <f t="shared" ref="CI227:CI268" si="1736">CA227+CE227</f>
        <v>0</v>
      </c>
      <c r="CJ227" s="62">
        <f t="shared" ref="CJ227:CJ268" si="1737">CB227+CF227</f>
        <v>0</v>
      </c>
      <c r="CK227" s="62">
        <f t="shared" ref="CK227:CK268" si="1738">CC227+CG227</f>
        <v>0</v>
      </c>
      <c r="CL227" s="193">
        <f t="shared" si="1658"/>
        <v>0</v>
      </c>
      <c r="CM227" s="62"/>
      <c r="CN227" s="62"/>
      <c r="CO227" s="62"/>
      <c r="CP227" s="62"/>
      <c r="CQ227" s="94">
        <f t="shared" si="1228"/>
        <v>0</v>
      </c>
      <c r="CR227" s="94"/>
      <c r="CS227" s="59">
        <f t="shared" ref="CS227:DT229" si="1739">CS228</f>
        <v>5000</v>
      </c>
      <c r="CT227" s="59">
        <f t="shared" si="1739"/>
        <v>0</v>
      </c>
      <c r="CU227" s="59">
        <f t="shared" si="1739"/>
        <v>5000</v>
      </c>
      <c r="CV227" s="59">
        <f t="shared" si="1739"/>
        <v>0</v>
      </c>
      <c r="CW227" s="59">
        <f t="shared" si="1739"/>
        <v>0</v>
      </c>
      <c r="CX227" s="79">
        <f t="shared" si="1739"/>
        <v>0</v>
      </c>
      <c r="CY227" s="79">
        <f t="shared" si="1739"/>
        <v>0</v>
      </c>
      <c r="CZ227" s="59">
        <f t="shared" si="1739"/>
        <v>0</v>
      </c>
      <c r="DA227" s="59">
        <f t="shared" si="1739"/>
        <v>5000</v>
      </c>
      <c r="DB227" s="79">
        <f t="shared" si="1739"/>
        <v>0</v>
      </c>
      <c r="DC227" s="79">
        <f t="shared" si="1739"/>
        <v>5000</v>
      </c>
      <c r="DD227" s="79">
        <f t="shared" si="1739"/>
        <v>0</v>
      </c>
      <c r="DE227" s="59">
        <f t="shared" si="1739"/>
        <v>0</v>
      </c>
      <c r="DF227" s="79">
        <f t="shared" si="1739"/>
        <v>0</v>
      </c>
      <c r="DG227" s="79">
        <f t="shared" si="1739"/>
        <v>0</v>
      </c>
      <c r="DH227" s="59">
        <f t="shared" si="1739"/>
        <v>0</v>
      </c>
      <c r="DI227" s="59">
        <f t="shared" si="1739"/>
        <v>5000</v>
      </c>
      <c r="DJ227" s="79">
        <f t="shared" si="1739"/>
        <v>0</v>
      </c>
      <c r="DK227" s="79">
        <f t="shared" si="1739"/>
        <v>5000</v>
      </c>
      <c r="DL227" s="79">
        <f t="shared" si="1739"/>
        <v>0</v>
      </c>
      <c r="DM227" s="59">
        <f t="shared" si="1739"/>
        <v>0</v>
      </c>
      <c r="DN227" s="79">
        <f t="shared" si="1739"/>
        <v>0</v>
      </c>
      <c r="DO227" s="79">
        <f t="shared" si="1739"/>
        <v>0</v>
      </c>
      <c r="DP227" s="59">
        <f t="shared" si="1739"/>
        <v>0</v>
      </c>
      <c r="DQ227" s="59">
        <f t="shared" si="1739"/>
        <v>5000</v>
      </c>
      <c r="DR227" s="79">
        <f t="shared" si="1739"/>
        <v>0</v>
      </c>
      <c r="DS227" s="79">
        <f t="shared" si="1739"/>
        <v>5000</v>
      </c>
      <c r="DT227" s="79">
        <f t="shared" si="1739"/>
        <v>0</v>
      </c>
    </row>
    <row r="228" spans="1:124" ht="32.25" customHeight="1" x14ac:dyDescent="0.25">
      <c r="A228" s="15" t="s">
        <v>91</v>
      </c>
      <c r="B228" s="156"/>
      <c r="C228" s="156"/>
      <c r="D228" s="156"/>
      <c r="E228" s="4">
        <v>851</v>
      </c>
      <c r="F228" s="3" t="s">
        <v>58</v>
      </c>
      <c r="G228" s="3" t="s">
        <v>13</v>
      </c>
      <c r="H228" s="176" t="s">
        <v>453</v>
      </c>
      <c r="I228" s="3"/>
      <c r="J228" s="21">
        <f t="shared" si="1727"/>
        <v>5000</v>
      </c>
      <c r="K228" s="21">
        <f t="shared" si="1727"/>
        <v>0</v>
      </c>
      <c r="L228" s="21">
        <f t="shared" si="1727"/>
        <v>5000</v>
      </c>
      <c r="M228" s="21">
        <f t="shared" si="1727"/>
        <v>0</v>
      </c>
      <c r="N228" s="21">
        <f t="shared" si="1727"/>
        <v>0</v>
      </c>
      <c r="O228" s="21">
        <f t="shared" si="1727"/>
        <v>0</v>
      </c>
      <c r="P228" s="21">
        <f t="shared" si="1727"/>
        <v>0</v>
      </c>
      <c r="Q228" s="21">
        <f t="shared" si="1727"/>
        <v>0</v>
      </c>
      <c r="R228" s="21">
        <f t="shared" si="1727"/>
        <v>0</v>
      </c>
      <c r="S228" s="21">
        <f t="shared" si="1727"/>
        <v>0</v>
      </c>
      <c r="T228" s="21">
        <f t="shared" si="1727"/>
        <v>0</v>
      </c>
      <c r="U228" s="21">
        <f t="shared" si="1727"/>
        <v>0</v>
      </c>
      <c r="V228" s="21">
        <f t="shared" si="1650"/>
        <v>0</v>
      </c>
      <c r="W228" s="21">
        <f t="shared" si="1651"/>
        <v>0</v>
      </c>
      <c r="X228" s="21">
        <f t="shared" si="1652"/>
        <v>0</v>
      </c>
      <c r="Y228" s="21">
        <f t="shared" si="1727"/>
        <v>0</v>
      </c>
      <c r="Z228" s="276">
        <f t="shared" si="1657"/>
        <v>100</v>
      </c>
      <c r="AA228" s="21">
        <f t="shared" si="1728"/>
        <v>0</v>
      </c>
      <c r="AB228" s="21">
        <f t="shared" si="1728"/>
        <v>5000</v>
      </c>
      <c r="AC228" s="21">
        <f t="shared" si="1728"/>
        <v>0</v>
      </c>
      <c r="AD228" s="21">
        <f t="shared" si="1728"/>
        <v>5000</v>
      </c>
      <c r="AE228" s="21">
        <f t="shared" si="1728"/>
        <v>0</v>
      </c>
      <c r="AF228" s="21">
        <f t="shared" si="1728"/>
        <v>0</v>
      </c>
      <c r="AG228" s="21">
        <f t="shared" si="1728"/>
        <v>0</v>
      </c>
      <c r="AH228" s="21">
        <f t="shared" si="1728"/>
        <v>0</v>
      </c>
      <c r="AI228" s="21">
        <f t="shared" si="1728"/>
        <v>0</v>
      </c>
      <c r="AJ228" s="21">
        <f t="shared" si="1240"/>
        <v>5000</v>
      </c>
      <c r="AK228" s="21">
        <f t="shared" si="1241"/>
        <v>0</v>
      </c>
      <c r="AL228" s="21">
        <f t="shared" si="1242"/>
        <v>5000</v>
      </c>
      <c r="AM228" s="21">
        <f t="shared" si="1243"/>
        <v>0</v>
      </c>
      <c r="AN228" s="215">
        <f t="shared" si="1728"/>
        <v>0</v>
      </c>
      <c r="AO228" s="21">
        <f t="shared" si="1728"/>
        <v>0</v>
      </c>
      <c r="AP228" s="21">
        <f t="shared" si="1728"/>
        <v>0</v>
      </c>
      <c r="AQ228" s="21">
        <f t="shared" si="1728"/>
        <v>0</v>
      </c>
      <c r="AR228" s="21">
        <f t="shared" si="1723"/>
        <v>5000</v>
      </c>
      <c r="AS228" s="21">
        <f t="shared" si="1724"/>
        <v>0</v>
      </c>
      <c r="AT228" s="21">
        <f t="shared" si="1725"/>
        <v>5000</v>
      </c>
      <c r="AU228" s="21">
        <f t="shared" si="1726"/>
        <v>0</v>
      </c>
      <c r="AV228" s="195">
        <f t="shared" si="1562"/>
        <v>0</v>
      </c>
      <c r="AW228" s="21">
        <f t="shared" si="1728"/>
        <v>0</v>
      </c>
      <c r="AX228" s="21">
        <f t="shared" si="1728"/>
        <v>0</v>
      </c>
      <c r="AY228" s="21">
        <f t="shared" si="1728"/>
        <v>0</v>
      </c>
      <c r="AZ228" s="21">
        <f t="shared" si="1728"/>
        <v>0</v>
      </c>
      <c r="BA228" s="21">
        <f t="shared" si="1728"/>
        <v>0</v>
      </c>
      <c r="BB228" s="21">
        <f t="shared" si="1728"/>
        <v>0</v>
      </c>
      <c r="BC228" s="21">
        <f t="shared" si="1728"/>
        <v>0</v>
      </c>
      <c r="BD228" s="21">
        <f t="shared" si="1728"/>
        <v>0</v>
      </c>
      <c r="BE228" s="21">
        <f t="shared" si="1244"/>
        <v>0</v>
      </c>
      <c r="BF228" s="21">
        <f t="shared" si="1234"/>
        <v>0</v>
      </c>
      <c r="BG228" s="21">
        <f t="shared" si="1235"/>
        <v>0</v>
      </c>
      <c r="BH228" s="21">
        <f t="shared" si="1236"/>
        <v>0</v>
      </c>
      <c r="BI228" s="21">
        <f t="shared" si="1728"/>
        <v>0</v>
      </c>
      <c r="BJ228" s="21">
        <f t="shared" si="1728"/>
        <v>0</v>
      </c>
      <c r="BK228" s="21">
        <f t="shared" si="1728"/>
        <v>0</v>
      </c>
      <c r="BL228" s="21">
        <f t="shared" si="1728"/>
        <v>0</v>
      </c>
      <c r="BM228" s="21">
        <f t="shared" si="1729"/>
        <v>0</v>
      </c>
      <c r="BN228" s="21">
        <f t="shared" si="1730"/>
        <v>0</v>
      </c>
      <c r="BO228" s="21">
        <f t="shared" si="1731"/>
        <v>0</v>
      </c>
      <c r="BP228" s="21">
        <f t="shared" si="1732"/>
        <v>0</v>
      </c>
      <c r="BQ228" s="201">
        <f t="shared" si="1548"/>
        <v>0</v>
      </c>
      <c r="BR228" s="21">
        <f t="shared" si="1728"/>
        <v>0</v>
      </c>
      <c r="BS228" s="21">
        <f t="shared" si="1728"/>
        <v>0</v>
      </c>
      <c r="BT228" s="21">
        <f t="shared" si="1728"/>
        <v>0</v>
      </c>
      <c r="BU228" s="21">
        <f t="shared" si="1728"/>
        <v>0</v>
      </c>
      <c r="BV228" s="21">
        <f t="shared" si="1733"/>
        <v>0</v>
      </c>
      <c r="BW228" s="21">
        <f t="shared" si="1733"/>
        <v>0</v>
      </c>
      <c r="BX228" s="21">
        <f t="shared" si="1733"/>
        <v>0</v>
      </c>
      <c r="BY228" s="21">
        <f t="shared" si="1733"/>
        <v>0</v>
      </c>
      <c r="BZ228" s="21">
        <f t="shared" si="1245"/>
        <v>0</v>
      </c>
      <c r="CA228" s="62">
        <f t="shared" si="1237"/>
        <v>0</v>
      </c>
      <c r="CB228" s="62">
        <f t="shared" si="1238"/>
        <v>0</v>
      </c>
      <c r="CC228" s="62">
        <f t="shared" si="1239"/>
        <v>0</v>
      </c>
      <c r="CD228" s="21">
        <f t="shared" si="1734"/>
        <v>0</v>
      </c>
      <c r="CE228" s="21">
        <f t="shared" si="1734"/>
        <v>0</v>
      </c>
      <c r="CF228" s="21">
        <f t="shared" si="1734"/>
        <v>0</v>
      </c>
      <c r="CG228" s="21">
        <f t="shared" si="1734"/>
        <v>0</v>
      </c>
      <c r="CH228" s="21">
        <f t="shared" si="1735"/>
        <v>0</v>
      </c>
      <c r="CI228" s="62">
        <f t="shared" si="1736"/>
        <v>0</v>
      </c>
      <c r="CJ228" s="62">
        <f t="shared" si="1737"/>
        <v>0</v>
      </c>
      <c r="CK228" s="62">
        <f t="shared" si="1738"/>
        <v>0</v>
      </c>
      <c r="CL228" s="193">
        <f t="shared" si="1658"/>
        <v>0</v>
      </c>
      <c r="CM228" s="62"/>
      <c r="CN228" s="62"/>
      <c r="CO228" s="62"/>
      <c r="CP228" s="62"/>
      <c r="CQ228" s="94">
        <f t="shared" si="1228"/>
        <v>0</v>
      </c>
      <c r="CR228" s="94"/>
      <c r="CS228" s="58">
        <f t="shared" si="1739"/>
        <v>5000</v>
      </c>
      <c r="CT228" s="58">
        <f t="shared" si="1739"/>
        <v>0</v>
      </c>
      <c r="CU228" s="58">
        <f t="shared" si="1739"/>
        <v>5000</v>
      </c>
      <c r="CV228" s="58">
        <f t="shared" si="1739"/>
        <v>0</v>
      </c>
      <c r="CW228" s="58">
        <f t="shared" si="1739"/>
        <v>0</v>
      </c>
      <c r="CX228" s="62">
        <f t="shared" si="1739"/>
        <v>0</v>
      </c>
      <c r="CY228" s="62">
        <f t="shared" si="1739"/>
        <v>0</v>
      </c>
      <c r="CZ228" s="58">
        <f t="shared" si="1739"/>
        <v>0</v>
      </c>
      <c r="DA228" s="58">
        <f t="shared" si="1739"/>
        <v>5000</v>
      </c>
      <c r="DB228" s="62">
        <f t="shared" si="1739"/>
        <v>0</v>
      </c>
      <c r="DC228" s="62">
        <f t="shared" si="1739"/>
        <v>5000</v>
      </c>
      <c r="DD228" s="62">
        <f t="shared" si="1739"/>
        <v>0</v>
      </c>
      <c r="DE228" s="58">
        <f t="shared" si="1739"/>
        <v>0</v>
      </c>
      <c r="DF228" s="62">
        <f t="shared" si="1739"/>
        <v>0</v>
      </c>
      <c r="DG228" s="62">
        <f t="shared" si="1739"/>
        <v>0</v>
      </c>
      <c r="DH228" s="58">
        <f t="shared" si="1739"/>
        <v>0</v>
      </c>
      <c r="DI228" s="58">
        <f t="shared" si="1739"/>
        <v>5000</v>
      </c>
      <c r="DJ228" s="62">
        <f t="shared" si="1739"/>
        <v>0</v>
      </c>
      <c r="DK228" s="62">
        <f t="shared" si="1739"/>
        <v>5000</v>
      </c>
      <c r="DL228" s="62">
        <f t="shared" si="1739"/>
        <v>0</v>
      </c>
      <c r="DM228" s="58">
        <f t="shared" si="1739"/>
        <v>0</v>
      </c>
      <c r="DN228" s="62">
        <f t="shared" si="1739"/>
        <v>0</v>
      </c>
      <c r="DO228" s="62">
        <f t="shared" si="1739"/>
        <v>0</v>
      </c>
      <c r="DP228" s="58">
        <f t="shared" si="1739"/>
        <v>0</v>
      </c>
      <c r="DQ228" s="58">
        <f t="shared" si="1739"/>
        <v>5000</v>
      </c>
      <c r="DR228" s="62">
        <f t="shared" si="1739"/>
        <v>0</v>
      </c>
      <c r="DS228" s="62">
        <f t="shared" si="1739"/>
        <v>5000</v>
      </c>
      <c r="DT228" s="62">
        <f t="shared" si="1739"/>
        <v>0</v>
      </c>
    </row>
    <row r="229" spans="1:124" ht="32.25" customHeight="1" x14ac:dyDescent="0.25">
      <c r="A229" s="156" t="s">
        <v>20</v>
      </c>
      <c r="B229" s="155"/>
      <c r="C229" s="155"/>
      <c r="D229" s="155"/>
      <c r="E229" s="4">
        <v>851</v>
      </c>
      <c r="F229" s="3" t="s">
        <v>58</v>
      </c>
      <c r="G229" s="3" t="s">
        <v>13</v>
      </c>
      <c r="H229" s="176" t="s">
        <v>453</v>
      </c>
      <c r="I229" s="3" t="s">
        <v>21</v>
      </c>
      <c r="J229" s="21">
        <f t="shared" si="1727"/>
        <v>5000</v>
      </c>
      <c r="K229" s="21">
        <f t="shared" si="1727"/>
        <v>0</v>
      </c>
      <c r="L229" s="21">
        <f t="shared" si="1727"/>
        <v>5000</v>
      </c>
      <c r="M229" s="21">
        <f t="shared" si="1727"/>
        <v>0</v>
      </c>
      <c r="N229" s="21">
        <f t="shared" si="1727"/>
        <v>0</v>
      </c>
      <c r="O229" s="21">
        <f t="shared" si="1727"/>
        <v>0</v>
      </c>
      <c r="P229" s="21">
        <f t="shared" si="1727"/>
        <v>0</v>
      </c>
      <c r="Q229" s="21">
        <f t="shared" si="1727"/>
        <v>0</v>
      </c>
      <c r="R229" s="21">
        <f t="shared" si="1727"/>
        <v>0</v>
      </c>
      <c r="S229" s="21">
        <f t="shared" si="1727"/>
        <v>0</v>
      </c>
      <c r="T229" s="21">
        <f t="shared" si="1727"/>
        <v>0</v>
      </c>
      <c r="U229" s="21">
        <f t="shared" si="1727"/>
        <v>0</v>
      </c>
      <c r="V229" s="21">
        <f t="shared" si="1650"/>
        <v>0</v>
      </c>
      <c r="W229" s="21">
        <f t="shared" si="1651"/>
        <v>0</v>
      </c>
      <c r="X229" s="21">
        <f t="shared" si="1652"/>
        <v>0</v>
      </c>
      <c r="Y229" s="21">
        <f t="shared" si="1727"/>
        <v>0</v>
      </c>
      <c r="Z229" s="276">
        <f t="shared" si="1657"/>
        <v>100</v>
      </c>
      <c r="AA229" s="21">
        <f t="shared" si="1728"/>
        <v>0</v>
      </c>
      <c r="AB229" s="21">
        <f t="shared" si="1728"/>
        <v>5000</v>
      </c>
      <c r="AC229" s="21">
        <f t="shared" si="1728"/>
        <v>0</v>
      </c>
      <c r="AD229" s="21">
        <f t="shared" si="1728"/>
        <v>5000</v>
      </c>
      <c r="AE229" s="21">
        <f t="shared" si="1728"/>
        <v>0</v>
      </c>
      <c r="AF229" s="21">
        <f t="shared" si="1728"/>
        <v>0</v>
      </c>
      <c r="AG229" s="21">
        <f t="shared" si="1728"/>
        <v>0</v>
      </c>
      <c r="AH229" s="21">
        <f t="shared" si="1728"/>
        <v>0</v>
      </c>
      <c r="AI229" s="21">
        <f t="shared" si="1728"/>
        <v>0</v>
      </c>
      <c r="AJ229" s="21">
        <f t="shared" si="1240"/>
        <v>5000</v>
      </c>
      <c r="AK229" s="21">
        <f t="shared" si="1241"/>
        <v>0</v>
      </c>
      <c r="AL229" s="21">
        <f t="shared" si="1242"/>
        <v>5000</v>
      </c>
      <c r="AM229" s="21">
        <f t="shared" si="1243"/>
        <v>0</v>
      </c>
      <c r="AN229" s="215">
        <f t="shared" si="1728"/>
        <v>0</v>
      </c>
      <c r="AO229" s="21">
        <f t="shared" si="1728"/>
        <v>0</v>
      </c>
      <c r="AP229" s="21">
        <f t="shared" si="1728"/>
        <v>0</v>
      </c>
      <c r="AQ229" s="21">
        <f t="shared" si="1728"/>
        <v>0</v>
      </c>
      <c r="AR229" s="21">
        <f t="shared" si="1723"/>
        <v>5000</v>
      </c>
      <c r="AS229" s="21">
        <f t="shared" si="1724"/>
        <v>0</v>
      </c>
      <c r="AT229" s="21">
        <f t="shared" si="1725"/>
        <v>5000</v>
      </c>
      <c r="AU229" s="21">
        <f t="shared" si="1726"/>
        <v>0</v>
      </c>
      <c r="AV229" s="195">
        <f t="shared" si="1562"/>
        <v>0</v>
      </c>
      <c r="AW229" s="21">
        <f t="shared" si="1728"/>
        <v>0</v>
      </c>
      <c r="AX229" s="21">
        <f t="shared" si="1728"/>
        <v>0</v>
      </c>
      <c r="AY229" s="21">
        <f t="shared" si="1728"/>
        <v>0</v>
      </c>
      <c r="AZ229" s="21">
        <f t="shared" si="1728"/>
        <v>0</v>
      </c>
      <c r="BA229" s="21">
        <f t="shared" si="1728"/>
        <v>0</v>
      </c>
      <c r="BB229" s="21">
        <f t="shared" si="1728"/>
        <v>0</v>
      </c>
      <c r="BC229" s="21">
        <f t="shared" si="1728"/>
        <v>0</v>
      </c>
      <c r="BD229" s="21">
        <f t="shared" si="1728"/>
        <v>0</v>
      </c>
      <c r="BE229" s="21">
        <f t="shared" si="1244"/>
        <v>0</v>
      </c>
      <c r="BF229" s="21">
        <f t="shared" si="1234"/>
        <v>0</v>
      </c>
      <c r="BG229" s="21">
        <f t="shared" si="1235"/>
        <v>0</v>
      </c>
      <c r="BH229" s="21">
        <f t="shared" si="1236"/>
        <v>0</v>
      </c>
      <c r="BI229" s="21">
        <f t="shared" si="1728"/>
        <v>0</v>
      </c>
      <c r="BJ229" s="21">
        <f t="shared" si="1728"/>
        <v>0</v>
      </c>
      <c r="BK229" s="21">
        <f t="shared" si="1728"/>
        <v>0</v>
      </c>
      <c r="BL229" s="21">
        <f t="shared" si="1728"/>
        <v>0</v>
      </c>
      <c r="BM229" s="21">
        <f t="shared" si="1729"/>
        <v>0</v>
      </c>
      <c r="BN229" s="21">
        <f t="shared" si="1730"/>
        <v>0</v>
      </c>
      <c r="BO229" s="21">
        <f t="shared" si="1731"/>
        <v>0</v>
      </c>
      <c r="BP229" s="21">
        <f t="shared" si="1732"/>
        <v>0</v>
      </c>
      <c r="BQ229" s="201">
        <f t="shared" si="1548"/>
        <v>0</v>
      </c>
      <c r="BR229" s="21">
        <f t="shared" si="1728"/>
        <v>0</v>
      </c>
      <c r="BS229" s="21">
        <f t="shared" si="1728"/>
        <v>0</v>
      </c>
      <c r="BT229" s="21">
        <f t="shared" si="1728"/>
        <v>0</v>
      </c>
      <c r="BU229" s="21">
        <f t="shared" si="1728"/>
        <v>0</v>
      </c>
      <c r="BV229" s="21">
        <f t="shared" si="1733"/>
        <v>0</v>
      </c>
      <c r="BW229" s="21">
        <f t="shared" si="1733"/>
        <v>0</v>
      </c>
      <c r="BX229" s="21">
        <f t="shared" si="1733"/>
        <v>0</v>
      </c>
      <c r="BY229" s="21">
        <f t="shared" si="1733"/>
        <v>0</v>
      </c>
      <c r="BZ229" s="21">
        <f t="shared" si="1245"/>
        <v>0</v>
      </c>
      <c r="CA229" s="62">
        <f t="shared" si="1237"/>
        <v>0</v>
      </c>
      <c r="CB229" s="62">
        <f t="shared" si="1238"/>
        <v>0</v>
      </c>
      <c r="CC229" s="62">
        <f t="shared" si="1239"/>
        <v>0</v>
      </c>
      <c r="CD229" s="21">
        <f t="shared" si="1734"/>
        <v>0</v>
      </c>
      <c r="CE229" s="21">
        <f t="shared" si="1734"/>
        <v>0</v>
      </c>
      <c r="CF229" s="21">
        <f t="shared" si="1734"/>
        <v>0</v>
      </c>
      <c r="CG229" s="21">
        <f t="shared" si="1734"/>
        <v>0</v>
      </c>
      <c r="CH229" s="21">
        <f t="shared" si="1735"/>
        <v>0</v>
      </c>
      <c r="CI229" s="62">
        <f t="shared" si="1736"/>
        <v>0</v>
      </c>
      <c r="CJ229" s="62">
        <f t="shared" si="1737"/>
        <v>0</v>
      </c>
      <c r="CK229" s="62">
        <f t="shared" si="1738"/>
        <v>0</v>
      </c>
      <c r="CL229" s="193">
        <f t="shared" si="1658"/>
        <v>0</v>
      </c>
      <c r="CM229" s="62"/>
      <c r="CN229" s="62"/>
      <c r="CO229" s="62"/>
      <c r="CP229" s="62"/>
      <c r="CQ229" s="94">
        <f t="shared" si="1228"/>
        <v>0</v>
      </c>
      <c r="CR229" s="94"/>
      <c r="CS229" s="58">
        <f t="shared" si="1739"/>
        <v>5000</v>
      </c>
      <c r="CT229" s="58">
        <f t="shared" si="1739"/>
        <v>0</v>
      </c>
      <c r="CU229" s="58">
        <f t="shared" si="1739"/>
        <v>5000</v>
      </c>
      <c r="CV229" s="58">
        <f t="shared" si="1739"/>
        <v>0</v>
      </c>
      <c r="CW229" s="58">
        <f t="shared" si="1739"/>
        <v>0</v>
      </c>
      <c r="CX229" s="62">
        <f t="shared" si="1739"/>
        <v>0</v>
      </c>
      <c r="CY229" s="62">
        <f t="shared" si="1739"/>
        <v>0</v>
      </c>
      <c r="CZ229" s="58">
        <f t="shared" si="1739"/>
        <v>0</v>
      </c>
      <c r="DA229" s="58">
        <f t="shared" si="1739"/>
        <v>5000</v>
      </c>
      <c r="DB229" s="62">
        <f t="shared" si="1739"/>
        <v>0</v>
      </c>
      <c r="DC229" s="62">
        <f t="shared" si="1739"/>
        <v>5000</v>
      </c>
      <c r="DD229" s="62">
        <f t="shared" si="1739"/>
        <v>0</v>
      </c>
      <c r="DE229" s="58">
        <f t="shared" si="1739"/>
        <v>0</v>
      </c>
      <c r="DF229" s="62">
        <f t="shared" si="1739"/>
        <v>0</v>
      </c>
      <c r="DG229" s="62">
        <f t="shared" si="1739"/>
        <v>0</v>
      </c>
      <c r="DH229" s="58">
        <f t="shared" si="1739"/>
        <v>0</v>
      </c>
      <c r="DI229" s="58">
        <f t="shared" si="1739"/>
        <v>5000</v>
      </c>
      <c r="DJ229" s="62">
        <f t="shared" si="1739"/>
        <v>0</v>
      </c>
      <c r="DK229" s="62">
        <f t="shared" si="1739"/>
        <v>5000</v>
      </c>
      <c r="DL229" s="62">
        <f t="shared" si="1739"/>
        <v>0</v>
      </c>
      <c r="DM229" s="58">
        <f t="shared" si="1739"/>
        <v>0</v>
      </c>
      <c r="DN229" s="62">
        <f t="shared" si="1739"/>
        <v>0</v>
      </c>
      <c r="DO229" s="62">
        <f t="shared" si="1739"/>
        <v>0</v>
      </c>
      <c r="DP229" s="58">
        <f t="shared" si="1739"/>
        <v>0</v>
      </c>
      <c r="DQ229" s="58">
        <f t="shared" si="1739"/>
        <v>5000</v>
      </c>
      <c r="DR229" s="62">
        <f t="shared" si="1739"/>
        <v>0</v>
      </c>
      <c r="DS229" s="62">
        <f t="shared" si="1739"/>
        <v>5000</v>
      </c>
      <c r="DT229" s="62">
        <f t="shared" si="1739"/>
        <v>0</v>
      </c>
    </row>
    <row r="230" spans="1:124" ht="32.25" customHeight="1" x14ac:dyDescent="0.25">
      <c r="A230" s="156" t="s">
        <v>9</v>
      </c>
      <c r="B230" s="156"/>
      <c r="C230" s="156"/>
      <c r="D230" s="156"/>
      <c r="E230" s="4">
        <v>851</v>
      </c>
      <c r="F230" s="3" t="s">
        <v>58</v>
      </c>
      <c r="G230" s="3" t="s">
        <v>13</v>
      </c>
      <c r="H230" s="176" t="s">
        <v>453</v>
      </c>
      <c r="I230" s="3" t="s">
        <v>22</v>
      </c>
      <c r="J230" s="21">
        <v>5000</v>
      </c>
      <c r="K230" s="21"/>
      <c r="L230" s="21">
        <f>J230</f>
        <v>5000</v>
      </c>
      <c r="M230" s="21"/>
      <c r="N230" s="21"/>
      <c r="O230" s="21"/>
      <c r="P230" s="21">
        <f>N230</f>
        <v>0</v>
      </c>
      <c r="Q230" s="21"/>
      <c r="R230" s="21"/>
      <c r="S230" s="21"/>
      <c r="T230" s="21">
        <f>R230</f>
        <v>0</v>
      </c>
      <c r="U230" s="21"/>
      <c r="V230" s="21">
        <f t="shared" si="1650"/>
        <v>0</v>
      </c>
      <c r="W230" s="21">
        <f t="shared" si="1651"/>
        <v>0</v>
      </c>
      <c r="X230" s="21">
        <f t="shared" si="1652"/>
        <v>0</v>
      </c>
      <c r="Y230" s="21"/>
      <c r="Z230" s="276">
        <f t="shared" si="1657"/>
        <v>100</v>
      </c>
      <c r="AA230" s="21"/>
      <c r="AB230" s="21">
        <v>5000</v>
      </c>
      <c r="AC230" s="21"/>
      <c r="AD230" s="21">
        <f>AB230</f>
        <v>5000</v>
      </c>
      <c r="AE230" s="21"/>
      <c r="AF230" s="21"/>
      <c r="AG230" s="21"/>
      <c r="AH230" s="21">
        <f>AF230</f>
        <v>0</v>
      </c>
      <c r="AI230" s="21"/>
      <c r="AJ230" s="21">
        <f t="shared" si="1240"/>
        <v>5000</v>
      </c>
      <c r="AK230" s="21">
        <f t="shared" si="1241"/>
        <v>0</v>
      </c>
      <c r="AL230" s="21">
        <f t="shared" si="1242"/>
        <v>5000</v>
      </c>
      <c r="AM230" s="21">
        <f t="shared" si="1243"/>
        <v>0</v>
      </c>
      <c r="AN230" s="215"/>
      <c r="AO230" s="21"/>
      <c r="AP230" s="21">
        <f>AN230</f>
        <v>0</v>
      </c>
      <c r="AQ230" s="21"/>
      <c r="AR230" s="21">
        <f t="shared" si="1723"/>
        <v>5000</v>
      </c>
      <c r="AS230" s="21">
        <f t="shared" si="1724"/>
        <v>0</v>
      </c>
      <c r="AT230" s="21">
        <f t="shared" si="1725"/>
        <v>5000</v>
      </c>
      <c r="AU230" s="21">
        <f t="shared" si="1726"/>
        <v>0</v>
      </c>
      <c r="AV230" s="195">
        <f t="shared" si="1562"/>
        <v>0</v>
      </c>
      <c r="AW230" s="21"/>
      <c r="AX230" s="21"/>
      <c r="AY230" s="21">
        <f>AW230</f>
        <v>0</v>
      </c>
      <c r="AZ230" s="21"/>
      <c r="BA230" s="21"/>
      <c r="BB230" s="21"/>
      <c r="BC230" s="21">
        <f>BA230</f>
        <v>0</v>
      </c>
      <c r="BD230" s="21"/>
      <c r="BE230" s="21">
        <f t="shared" si="1244"/>
        <v>0</v>
      </c>
      <c r="BF230" s="21">
        <f t="shared" si="1234"/>
        <v>0</v>
      </c>
      <c r="BG230" s="21">
        <f t="shared" si="1235"/>
        <v>0</v>
      </c>
      <c r="BH230" s="21">
        <f t="shared" si="1236"/>
        <v>0</v>
      </c>
      <c r="BI230" s="21"/>
      <c r="BJ230" s="21"/>
      <c r="BK230" s="21">
        <f>BI230</f>
        <v>0</v>
      </c>
      <c r="BL230" s="21"/>
      <c r="BM230" s="21">
        <f t="shared" si="1729"/>
        <v>0</v>
      </c>
      <c r="BN230" s="21">
        <f t="shared" si="1730"/>
        <v>0</v>
      </c>
      <c r="BO230" s="21">
        <f t="shared" si="1731"/>
        <v>0</v>
      </c>
      <c r="BP230" s="21">
        <f t="shared" si="1732"/>
        <v>0</v>
      </c>
      <c r="BQ230" s="201">
        <f t="shared" si="1548"/>
        <v>0</v>
      </c>
      <c r="BR230" s="21"/>
      <c r="BS230" s="21"/>
      <c r="BT230" s="21">
        <f>BR230</f>
        <v>0</v>
      </c>
      <c r="BU230" s="21"/>
      <c r="BV230" s="21"/>
      <c r="BW230" s="21"/>
      <c r="BX230" s="21">
        <f>BV230</f>
        <v>0</v>
      </c>
      <c r="BY230" s="21"/>
      <c r="BZ230" s="21">
        <f t="shared" si="1245"/>
        <v>0</v>
      </c>
      <c r="CA230" s="62">
        <f t="shared" si="1237"/>
        <v>0</v>
      </c>
      <c r="CB230" s="62">
        <f t="shared" si="1238"/>
        <v>0</v>
      </c>
      <c r="CC230" s="62">
        <f t="shared" si="1239"/>
        <v>0</v>
      </c>
      <c r="CD230" s="21"/>
      <c r="CE230" s="21"/>
      <c r="CF230" s="21">
        <f>CD230</f>
        <v>0</v>
      </c>
      <c r="CG230" s="21"/>
      <c r="CH230" s="21">
        <f t="shared" si="1735"/>
        <v>0</v>
      </c>
      <c r="CI230" s="62">
        <f t="shared" si="1736"/>
        <v>0</v>
      </c>
      <c r="CJ230" s="62">
        <f t="shared" si="1737"/>
        <v>0</v>
      </c>
      <c r="CK230" s="62">
        <f t="shared" si="1738"/>
        <v>0</v>
      </c>
      <c r="CL230" s="193">
        <f t="shared" si="1658"/>
        <v>0</v>
      </c>
      <c r="CM230" s="62"/>
      <c r="CN230" s="62"/>
      <c r="CO230" s="62"/>
      <c r="CP230" s="62"/>
      <c r="CQ230" s="94">
        <f t="shared" si="1228"/>
        <v>0</v>
      </c>
      <c r="CR230" s="94"/>
      <c r="CS230" s="58">
        <v>5000</v>
      </c>
      <c r="CT230" s="58"/>
      <c r="CU230" s="58">
        <f>CS230</f>
        <v>5000</v>
      </c>
      <c r="CV230" s="58"/>
      <c r="CW230" s="58"/>
      <c r="CX230" s="62"/>
      <c r="CY230" s="62">
        <f>CW230</f>
        <v>0</v>
      </c>
      <c r="CZ230" s="58"/>
      <c r="DA230" s="58">
        <f t="shared" si="1484"/>
        <v>5000</v>
      </c>
      <c r="DB230" s="62">
        <f t="shared" ref="DB230" si="1740">CT230+CX230</f>
        <v>0</v>
      </c>
      <c r="DC230" s="62">
        <f t="shared" ref="DC230" si="1741">CU230+CY230</f>
        <v>5000</v>
      </c>
      <c r="DD230" s="62">
        <f t="shared" ref="DD230" si="1742">CV230+CZ230</f>
        <v>0</v>
      </c>
      <c r="DE230" s="58"/>
      <c r="DF230" s="62"/>
      <c r="DG230" s="62">
        <f>DE230</f>
        <v>0</v>
      </c>
      <c r="DH230" s="58"/>
      <c r="DI230" s="58">
        <f t="shared" ref="DI230" si="1743">DA230+DE230</f>
        <v>5000</v>
      </c>
      <c r="DJ230" s="62">
        <f t="shared" ref="DJ230" si="1744">DB230+DF230</f>
        <v>0</v>
      </c>
      <c r="DK230" s="62">
        <f t="shared" ref="DK230" si="1745">DC230+DG230</f>
        <v>5000</v>
      </c>
      <c r="DL230" s="62">
        <f t="shared" ref="DL230" si="1746">DD230+DH230</f>
        <v>0</v>
      </c>
      <c r="DM230" s="58"/>
      <c r="DN230" s="62"/>
      <c r="DO230" s="62">
        <f>DM230</f>
        <v>0</v>
      </c>
      <c r="DP230" s="58"/>
      <c r="DQ230" s="58">
        <f t="shared" ref="DQ230" si="1747">DI230+DM230</f>
        <v>5000</v>
      </c>
      <c r="DR230" s="62">
        <f t="shared" ref="DR230" si="1748">DJ230+DN230</f>
        <v>0</v>
      </c>
      <c r="DS230" s="62">
        <f t="shared" ref="DS230" si="1749">DK230+DO230</f>
        <v>5000</v>
      </c>
      <c r="DT230" s="62">
        <f t="shared" ref="DT230" si="1750">DL230+DP230</f>
        <v>0</v>
      </c>
    </row>
    <row r="231" spans="1:124" ht="32.25" customHeight="1" x14ac:dyDescent="0.25">
      <c r="A231" s="16" t="s">
        <v>92</v>
      </c>
      <c r="B231" s="34"/>
      <c r="C231" s="34"/>
      <c r="D231" s="34"/>
      <c r="E231" s="4">
        <v>851</v>
      </c>
      <c r="F231" s="17" t="s">
        <v>93</v>
      </c>
      <c r="G231" s="17"/>
      <c r="H231" s="176" t="s">
        <v>48</v>
      </c>
      <c r="I231" s="17"/>
      <c r="J231" s="26">
        <f t="shared" ref="J231:Y231" si="1751">J232+J236+J243</f>
        <v>15413157.800000001</v>
      </c>
      <c r="K231" s="26">
        <f t="shared" ref="K231:M231" si="1752">K232+K236+K243</f>
        <v>11277087</v>
      </c>
      <c r="L231" s="26">
        <f t="shared" si="1752"/>
        <v>4136070.8</v>
      </c>
      <c r="M231" s="26">
        <f t="shared" si="1752"/>
        <v>0</v>
      </c>
      <c r="N231" s="26">
        <f t="shared" si="1751"/>
        <v>13772245.670000002</v>
      </c>
      <c r="O231" s="26">
        <f t="shared" si="1751"/>
        <v>11277087</v>
      </c>
      <c r="P231" s="26">
        <f t="shared" si="1751"/>
        <v>2495158.67</v>
      </c>
      <c r="Q231" s="26">
        <f t="shared" si="1751"/>
        <v>0</v>
      </c>
      <c r="R231" s="26">
        <f t="shared" si="1751"/>
        <v>14869331.780000001</v>
      </c>
      <c r="S231" s="26">
        <f t="shared" si="1751"/>
        <v>11277087</v>
      </c>
      <c r="T231" s="26">
        <f t="shared" si="1751"/>
        <v>3592244.7800000003</v>
      </c>
      <c r="U231" s="26">
        <f t="shared" si="1751"/>
        <v>0</v>
      </c>
      <c r="V231" s="21">
        <f t="shared" si="1650"/>
        <v>1192290.8000000007</v>
      </c>
      <c r="W231" s="21">
        <f t="shared" si="1651"/>
        <v>1095396</v>
      </c>
      <c r="X231" s="21">
        <f t="shared" si="1652"/>
        <v>96894.799999999814</v>
      </c>
      <c r="Y231" s="26">
        <f t="shared" si="1751"/>
        <v>0</v>
      </c>
      <c r="Z231" s="278">
        <f t="shared" si="1657"/>
        <v>108.38409359991905</v>
      </c>
      <c r="AA231" s="26">
        <f>AA232+AA236+AA243</f>
        <v>0</v>
      </c>
      <c r="AB231" s="26">
        <f>AB232+AB236+AB243</f>
        <v>14220867</v>
      </c>
      <c r="AC231" s="26">
        <f t="shared" ref="AC231:CN231" si="1753">AC232+AC236+AC243</f>
        <v>10181691</v>
      </c>
      <c r="AD231" s="26">
        <f t="shared" si="1753"/>
        <v>4039176</v>
      </c>
      <c r="AE231" s="26">
        <f t="shared" si="1753"/>
        <v>0</v>
      </c>
      <c r="AF231" s="26">
        <f t="shared" si="1753"/>
        <v>7000</v>
      </c>
      <c r="AG231" s="26">
        <f t="shared" si="1753"/>
        <v>0</v>
      </c>
      <c r="AH231" s="26">
        <f t="shared" si="1753"/>
        <v>7000</v>
      </c>
      <c r="AI231" s="26">
        <f t="shared" si="1753"/>
        <v>0</v>
      </c>
      <c r="AJ231" s="26">
        <f t="shared" si="1753"/>
        <v>14227867</v>
      </c>
      <c r="AK231" s="26">
        <f t="shared" si="1753"/>
        <v>10181691</v>
      </c>
      <c r="AL231" s="26">
        <f t="shared" si="1753"/>
        <v>4046176</v>
      </c>
      <c r="AM231" s="26">
        <f t="shared" si="1753"/>
        <v>0</v>
      </c>
      <c r="AN231" s="26">
        <f t="shared" si="1753"/>
        <v>0</v>
      </c>
      <c r="AO231" s="26">
        <f t="shared" si="1753"/>
        <v>0</v>
      </c>
      <c r="AP231" s="26">
        <f t="shared" si="1753"/>
        <v>0</v>
      </c>
      <c r="AQ231" s="26">
        <f t="shared" si="1753"/>
        <v>0</v>
      </c>
      <c r="AR231" s="26">
        <f t="shared" si="1753"/>
        <v>14227867</v>
      </c>
      <c r="AS231" s="26">
        <f t="shared" si="1753"/>
        <v>10181691</v>
      </c>
      <c r="AT231" s="26">
        <f t="shared" si="1753"/>
        <v>4046176</v>
      </c>
      <c r="AU231" s="26">
        <f t="shared" si="1753"/>
        <v>0</v>
      </c>
      <c r="AV231" s="26">
        <f t="shared" si="1753"/>
        <v>0</v>
      </c>
      <c r="AW231" s="26">
        <f t="shared" si="1753"/>
        <v>14220867</v>
      </c>
      <c r="AX231" s="26">
        <f t="shared" si="1753"/>
        <v>10181691</v>
      </c>
      <c r="AY231" s="26">
        <f t="shared" si="1753"/>
        <v>4039176</v>
      </c>
      <c r="AZ231" s="26">
        <f t="shared" si="1753"/>
        <v>0</v>
      </c>
      <c r="BA231" s="26">
        <f t="shared" si="1753"/>
        <v>0</v>
      </c>
      <c r="BB231" s="26">
        <f t="shared" si="1753"/>
        <v>0</v>
      </c>
      <c r="BC231" s="26">
        <f t="shared" si="1753"/>
        <v>0</v>
      </c>
      <c r="BD231" s="26">
        <f t="shared" si="1753"/>
        <v>0</v>
      </c>
      <c r="BE231" s="26">
        <f t="shared" si="1753"/>
        <v>14220867</v>
      </c>
      <c r="BF231" s="26">
        <f t="shared" si="1753"/>
        <v>10181691</v>
      </c>
      <c r="BG231" s="26">
        <f t="shared" si="1753"/>
        <v>4039176</v>
      </c>
      <c r="BH231" s="26">
        <f t="shared" si="1753"/>
        <v>0</v>
      </c>
      <c r="BI231" s="26">
        <f t="shared" si="1753"/>
        <v>0</v>
      </c>
      <c r="BJ231" s="26">
        <f t="shared" si="1753"/>
        <v>0</v>
      </c>
      <c r="BK231" s="26">
        <f t="shared" si="1753"/>
        <v>0</v>
      </c>
      <c r="BL231" s="26">
        <f t="shared" si="1753"/>
        <v>0</v>
      </c>
      <c r="BM231" s="26">
        <f t="shared" si="1753"/>
        <v>14220867</v>
      </c>
      <c r="BN231" s="26">
        <f t="shared" si="1753"/>
        <v>10181691</v>
      </c>
      <c r="BO231" s="26">
        <f t="shared" si="1753"/>
        <v>4039176</v>
      </c>
      <c r="BP231" s="26">
        <f t="shared" si="1753"/>
        <v>0</v>
      </c>
      <c r="BQ231" s="26">
        <f t="shared" si="1753"/>
        <v>0</v>
      </c>
      <c r="BR231" s="26">
        <f t="shared" si="1753"/>
        <v>14220867</v>
      </c>
      <c r="BS231" s="26">
        <f t="shared" si="1753"/>
        <v>10181691</v>
      </c>
      <c r="BT231" s="26">
        <f t="shared" si="1753"/>
        <v>4039176</v>
      </c>
      <c r="BU231" s="26">
        <f t="shared" si="1753"/>
        <v>0</v>
      </c>
      <c r="BV231" s="26">
        <f t="shared" si="1753"/>
        <v>0</v>
      </c>
      <c r="BW231" s="26">
        <f t="shared" si="1753"/>
        <v>0</v>
      </c>
      <c r="BX231" s="26">
        <f t="shared" si="1753"/>
        <v>0</v>
      </c>
      <c r="BY231" s="26">
        <f t="shared" si="1753"/>
        <v>0</v>
      </c>
      <c r="BZ231" s="26">
        <f t="shared" si="1753"/>
        <v>14220867</v>
      </c>
      <c r="CA231" s="26">
        <f t="shared" si="1753"/>
        <v>10181691</v>
      </c>
      <c r="CB231" s="26">
        <f t="shared" si="1753"/>
        <v>4039176</v>
      </c>
      <c r="CC231" s="26">
        <f t="shared" si="1753"/>
        <v>0</v>
      </c>
      <c r="CD231" s="26">
        <f t="shared" si="1753"/>
        <v>0</v>
      </c>
      <c r="CE231" s="26">
        <f t="shared" si="1753"/>
        <v>0</v>
      </c>
      <c r="CF231" s="26">
        <f t="shared" si="1753"/>
        <v>0</v>
      </c>
      <c r="CG231" s="26">
        <f t="shared" si="1753"/>
        <v>0</v>
      </c>
      <c r="CH231" s="26">
        <f t="shared" si="1753"/>
        <v>14220867</v>
      </c>
      <c r="CI231" s="26">
        <f t="shared" si="1753"/>
        <v>10181691</v>
      </c>
      <c r="CJ231" s="26">
        <f t="shared" si="1753"/>
        <v>4039176</v>
      </c>
      <c r="CK231" s="26">
        <f t="shared" si="1753"/>
        <v>0</v>
      </c>
      <c r="CL231" s="26">
        <f t="shared" si="1753"/>
        <v>0</v>
      </c>
      <c r="CM231" s="26">
        <f t="shared" si="1753"/>
        <v>0</v>
      </c>
      <c r="CN231" s="26">
        <f t="shared" si="1753"/>
        <v>0</v>
      </c>
      <c r="CO231" s="62"/>
      <c r="CP231" s="62"/>
      <c r="CQ231" s="94">
        <f t="shared" si="1228"/>
        <v>0</v>
      </c>
      <c r="CR231" s="94"/>
      <c r="CS231" s="56" t="e">
        <f>CS232+#REF!+CS236+CS243</f>
        <v>#REF!</v>
      </c>
      <c r="CT231" s="56" t="e">
        <f>CT232+#REF!+CT236+CT243</f>
        <v>#REF!</v>
      </c>
      <c r="CU231" s="56" t="e">
        <f>CU232+#REF!+CU236+CU243</f>
        <v>#REF!</v>
      </c>
      <c r="CV231" s="56" t="e">
        <f>CV232+#REF!+CV236+CV243</f>
        <v>#REF!</v>
      </c>
      <c r="CW231" s="56" t="e">
        <f>CW232+#REF!+CW236+CW243</f>
        <v>#REF!</v>
      </c>
      <c r="CX231" s="77" t="e">
        <f>CX232+#REF!+CX236+CX243</f>
        <v>#REF!</v>
      </c>
      <c r="CY231" s="77" t="e">
        <f>CY232+#REF!+CY236+CY243</f>
        <v>#REF!</v>
      </c>
      <c r="CZ231" s="56" t="e">
        <f>CZ232+#REF!+CZ236+CZ243</f>
        <v>#REF!</v>
      </c>
      <c r="DA231" s="56" t="e">
        <f>DA232+#REF!+DA236+DA243</f>
        <v>#REF!</v>
      </c>
      <c r="DB231" s="77" t="e">
        <f>DB232+#REF!+DB236+DB243</f>
        <v>#REF!</v>
      </c>
      <c r="DC231" s="77" t="e">
        <f>DC232+#REF!+DC236+DC243</f>
        <v>#REF!</v>
      </c>
      <c r="DD231" s="77" t="e">
        <f>DD232+#REF!+DD236+DD243</f>
        <v>#REF!</v>
      </c>
      <c r="DE231" s="56" t="e">
        <f>DE232+#REF!+DE236+DE243</f>
        <v>#REF!</v>
      </c>
      <c r="DF231" s="77" t="e">
        <f>DF232+#REF!+DF236+DF243</f>
        <v>#REF!</v>
      </c>
      <c r="DG231" s="77" t="e">
        <f>DG232+#REF!+DG236+DG243</f>
        <v>#REF!</v>
      </c>
      <c r="DH231" s="56" t="e">
        <f>DH232+#REF!+DH236+DH243</f>
        <v>#REF!</v>
      </c>
      <c r="DI231" s="56" t="e">
        <f>DI232+#REF!+DI236+DI243</f>
        <v>#REF!</v>
      </c>
      <c r="DJ231" s="77" t="e">
        <f>DJ232+#REF!+DJ236+DJ243</f>
        <v>#REF!</v>
      </c>
      <c r="DK231" s="77" t="e">
        <f>DK232+#REF!+DK236+DK243</f>
        <v>#REF!</v>
      </c>
      <c r="DL231" s="77" t="e">
        <f>DL232+#REF!+DL236+DL243</f>
        <v>#REF!</v>
      </c>
      <c r="DM231" s="56" t="e">
        <f>DM232+#REF!+DM236+DM243</f>
        <v>#REF!</v>
      </c>
      <c r="DN231" s="77" t="e">
        <f>DN232+#REF!+DN236+DN243</f>
        <v>#REF!</v>
      </c>
      <c r="DO231" s="77" t="e">
        <f>DO232+#REF!+DO236+DO243</f>
        <v>#REF!</v>
      </c>
      <c r="DP231" s="56" t="e">
        <f>DP232+#REF!+DP236+DP243</f>
        <v>#REF!</v>
      </c>
      <c r="DQ231" s="56" t="e">
        <f>DQ232+#REF!+DQ236+DQ243</f>
        <v>#REF!</v>
      </c>
      <c r="DR231" s="77" t="e">
        <f>DR232+#REF!+DR236+DR243</f>
        <v>#REF!</v>
      </c>
      <c r="DS231" s="77" t="e">
        <f>DS232+#REF!+DS236+DS243</f>
        <v>#REF!</v>
      </c>
      <c r="DT231" s="77" t="e">
        <f>DT232+#REF!+DT236+DT243</f>
        <v>#REF!</v>
      </c>
    </row>
    <row r="232" spans="1:124" ht="32.25" customHeight="1" x14ac:dyDescent="0.25">
      <c r="A232" s="18" t="s">
        <v>94</v>
      </c>
      <c r="B232" s="44"/>
      <c r="C232" s="44"/>
      <c r="D232" s="44"/>
      <c r="E232" s="4">
        <v>851</v>
      </c>
      <c r="F232" s="19" t="s">
        <v>93</v>
      </c>
      <c r="G232" s="19" t="s">
        <v>11</v>
      </c>
      <c r="H232" s="176" t="s">
        <v>48</v>
      </c>
      <c r="I232" s="19"/>
      <c r="J232" s="22">
        <f t="shared" ref="J232:Y234" si="1754">J233</f>
        <v>3235700</v>
      </c>
      <c r="K232" s="22">
        <f t="shared" si="1754"/>
        <v>0</v>
      </c>
      <c r="L232" s="22">
        <f t="shared" si="1754"/>
        <v>3235700</v>
      </c>
      <c r="M232" s="22">
        <f t="shared" si="1754"/>
        <v>0</v>
      </c>
      <c r="N232" s="22">
        <f t="shared" si="1754"/>
        <v>1594787.87</v>
      </c>
      <c r="O232" s="22">
        <f t="shared" si="1754"/>
        <v>0</v>
      </c>
      <c r="P232" s="22">
        <f t="shared" si="1754"/>
        <v>1594787.87</v>
      </c>
      <c r="Q232" s="22">
        <f t="shared" si="1754"/>
        <v>0</v>
      </c>
      <c r="R232" s="22">
        <f t="shared" si="1754"/>
        <v>2691873.98</v>
      </c>
      <c r="S232" s="22">
        <f t="shared" si="1754"/>
        <v>0</v>
      </c>
      <c r="T232" s="22">
        <f t="shared" si="1754"/>
        <v>2691873.98</v>
      </c>
      <c r="U232" s="22">
        <f t="shared" si="1754"/>
        <v>0</v>
      </c>
      <c r="V232" s="21">
        <f t="shared" si="1650"/>
        <v>25802</v>
      </c>
      <c r="W232" s="21">
        <f t="shared" si="1651"/>
        <v>0</v>
      </c>
      <c r="X232" s="21">
        <f t="shared" si="1652"/>
        <v>25802</v>
      </c>
      <c r="Y232" s="22">
        <f t="shared" si="1754"/>
        <v>0</v>
      </c>
      <c r="Z232" s="278">
        <f t="shared" si="1657"/>
        <v>100.80382616519279</v>
      </c>
      <c r="AA232" s="22">
        <f t="shared" ref="AA232:BV234" si="1755">AA233</f>
        <v>0</v>
      </c>
      <c r="AB232" s="22">
        <f t="shared" si="1755"/>
        <v>3209898</v>
      </c>
      <c r="AC232" s="22">
        <f t="shared" si="1755"/>
        <v>0</v>
      </c>
      <c r="AD232" s="22">
        <f t="shared" si="1755"/>
        <v>3209898</v>
      </c>
      <c r="AE232" s="22">
        <f t="shared" si="1755"/>
        <v>0</v>
      </c>
      <c r="AF232" s="22">
        <f t="shared" si="1755"/>
        <v>0</v>
      </c>
      <c r="AG232" s="22">
        <f t="shared" si="1755"/>
        <v>0</v>
      </c>
      <c r="AH232" s="22">
        <f t="shared" si="1755"/>
        <v>0</v>
      </c>
      <c r="AI232" s="22">
        <f t="shared" si="1755"/>
        <v>0</v>
      </c>
      <c r="AJ232" s="21">
        <f t="shared" si="1240"/>
        <v>3209898</v>
      </c>
      <c r="AK232" s="21">
        <f t="shared" si="1241"/>
        <v>0</v>
      </c>
      <c r="AL232" s="21">
        <f t="shared" si="1242"/>
        <v>3209898</v>
      </c>
      <c r="AM232" s="21">
        <f t="shared" si="1243"/>
        <v>0</v>
      </c>
      <c r="AN232" s="214">
        <f t="shared" si="1755"/>
        <v>0</v>
      </c>
      <c r="AO232" s="22">
        <f t="shared" si="1755"/>
        <v>0</v>
      </c>
      <c r="AP232" s="22">
        <f t="shared" si="1755"/>
        <v>0</v>
      </c>
      <c r="AQ232" s="22">
        <f t="shared" si="1755"/>
        <v>0</v>
      </c>
      <c r="AR232" s="21">
        <f t="shared" si="1723"/>
        <v>3209898</v>
      </c>
      <c r="AS232" s="21">
        <f t="shared" si="1724"/>
        <v>0</v>
      </c>
      <c r="AT232" s="21">
        <f t="shared" si="1725"/>
        <v>3209898</v>
      </c>
      <c r="AU232" s="21">
        <f t="shared" si="1726"/>
        <v>0</v>
      </c>
      <c r="AV232" s="195">
        <f t="shared" si="1562"/>
        <v>0</v>
      </c>
      <c r="AW232" s="22">
        <f t="shared" si="1755"/>
        <v>3209898</v>
      </c>
      <c r="AX232" s="22">
        <f t="shared" si="1755"/>
        <v>0</v>
      </c>
      <c r="AY232" s="22">
        <f t="shared" si="1755"/>
        <v>3209898</v>
      </c>
      <c r="AZ232" s="22">
        <f t="shared" si="1755"/>
        <v>0</v>
      </c>
      <c r="BA232" s="22">
        <f t="shared" si="1755"/>
        <v>0</v>
      </c>
      <c r="BB232" s="22">
        <f t="shared" si="1755"/>
        <v>0</v>
      </c>
      <c r="BC232" s="22">
        <f t="shared" si="1755"/>
        <v>0</v>
      </c>
      <c r="BD232" s="22">
        <f t="shared" si="1755"/>
        <v>0</v>
      </c>
      <c r="BE232" s="21">
        <f t="shared" si="1244"/>
        <v>3209898</v>
      </c>
      <c r="BF232" s="21">
        <f t="shared" si="1234"/>
        <v>0</v>
      </c>
      <c r="BG232" s="21">
        <f t="shared" si="1235"/>
        <v>3209898</v>
      </c>
      <c r="BH232" s="21">
        <f t="shared" si="1236"/>
        <v>0</v>
      </c>
      <c r="BI232" s="22">
        <f t="shared" si="1755"/>
        <v>0</v>
      </c>
      <c r="BJ232" s="22">
        <f t="shared" si="1755"/>
        <v>0</v>
      </c>
      <c r="BK232" s="22">
        <f t="shared" si="1755"/>
        <v>0</v>
      </c>
      <c r="BL232" s="22">
        <f t="shared" si="1755"/>
        <v>0</v>
      </c>
      <c r="BM232" s="21">
        <f t="shared" si="1729"/>
        <v>3209898</v>
      </c>
      <c r="BN232" s="21">
        <f t="shared" si="1730"/>
        <v>0</v>
      </c>
      <c r="BO232" s="21">
        <f t="shared" si="1731"/>
        <v>3209898</v>
      </c>
      <c r="BP232" s="21">
        <f t="shared" si="1732"/>
        <v>0</v>
      </c>
      <c r="BQ232" s="201">
        <f t="shared" si="1548"/>
        <v>0</v>
      </c>
      <c r="BR232" s="22">
        <f t="shared" si="1755"/>
        <v>3209898</v>
      </c>
      <c r="BS232" s="22">
        <f t="shared" si="1755"/>
        <v>0</v>
      </c>
      <c r="BT232" s="22">
        <f t="shared" si="1755"/>
        <v>3209898</v>
      </c>
      <c r="BU232" s="22">
        <f t="shared" si="1755"/>
        <v>0</v>
      </c>
      <c r="BV232" s="22">
        <f t="shared" si="1755"/>
        <v>0</v>
      </c>
      <c r="BW232" s="22">
        <f t="shared" ref="BV232:BY234" si="1756">BW233</f>
        <v>0</v>
      </c>
      <c r="BX232" s="22">
        <f t="shared" si="1756"/>
        <v>0</v>
      </c>
      <c r="BY232" s="22">
        <f t="shared" si="1756"/>
        <v>0</v>
      </c>
      <c r="BZ232" s="21">
        <f t="shared" si="1245"/>
        <v>3209898</v>
      </c>
      <c r="CA232" s="62">
        <f t="shared" si="1237"/>
        <v>0</v>
      </c>
      <c r="CB232" s="62">
        <f t="shared" si="1238"/>
        <v>3209898</v>
      </c>
      <c r="CC232" s="62">
        <f t="shared" si="1239"/>
        <v>0</v>
      </c>
      <c r="CD232" s="22">
        <f t="shared" ref="CD232:CG234" si="1757">CD233</f>
        <v>0</v>
      </c>
      <c r="CE232" s="22">
        <f t="shared" si="1757"/>
        <v>0</v>
      </c>
      <c r="CF232" s="22">
        <f t="shared" si="1757"/>
        <v>0</v>
      </c>
      <c r="CG232" s="22">
        <f t="shared" si="1757"/>
        <v>0</v>
      </c>
      <c r="CH232" s="21">
        <f t="shared" si="1735"/>
        <v>3209898</v>
      </c>
      <c r="CI232" s="62">
        <f t="shared" si="1736"/>
        <v>0</v>
      </c>
      <c r="CJ232" s="62">
        <f t="shared" si="1737"/>
        <v>3209898</v>
      </c>
      <c r="CK232" s="62">
        <f t="shared" si="1738"/>
        <v>0</v>
      </c>
      <c r="CL232" s="193">
        <f t="shared" si="1658"/>
        <v>0</v>
      </c>
      <c r="CM232" s="62"/>
      <c r="CN232" s="62"/>
      <c r="CO232" s="62"/>
      <c r="CP232" s="62"/>
      <c r="CQ232" s="94">
        <f t="shared" si="1228"/>
        <v>0</v>
      </c>
      <c r="CR232" s="94"/>
      <c r="CS232" s="57">
        <f t="shared" ref="CS232:DT234" si="1758">CS233</f>
        <v>3059870</v>
      </c>
      <c r="CT232" s="57">
        <f t="shared" si="1758"/>
        <v>0</v>
      </c>
      <c r="CU232" s="57">
        <f t="shared" si="1758"/>
        <v>3059870</v>
      </c>
      <c r="CV232" s="57">
        <f t="shared" si="1758"/>
        <v>0</v>
      </c>
      <c r="CW232" s="57">
        <f t="shared" si="1758"/>
        <v>120169.3</v>
      </c>
      <c r="CX232" s="78">
        <f t="shared" si="1758"/>
        <v>0</v>
      </c>
      <c r="CY232" s="78">
        <f t="shared" si="1758"/>
        <v>120169.3</v>
      </c>
      <c r="CZ232" s="57">
        <f t="shared" si="1758"/>
        <v>0</v>
      </c>
      <c r="DA232" s="57">
        <f t="shared" si="1758"/>
        <v>3180039.3</v>
      </c>
      <c r="DB232" s="78">
        <f t="shared" si="1758"/>
        <v>0</v>
      </c>
      <c r="DC232" s="78">
        <f t="shared" si="1758"/>
        <v>3180039.3</v>
      </c>
      <c r="DD232" s="78">
        <f t="shared" si="1758"/>
        <v>0</v>
      </c>
      <c r="DE232" s="57">
        <f t="shared" si="1758"/>
        <v>0</v>
      </c>
      <c r="DF232" s="78">
        <f t="shared" si="1758"/>
        <v>0</v>
      </c>
      <c r="DG232" s="78">
        <f t="shared" si="1758"/>
        <v>0</v>
      </c>
      <c r="DH232" s="57">
        <f t="shared" si="1758"/>
        <v>0</v>
      </c>
      <c r="DI232" s="57">
        <f t="shared" si="1758"/>
        <v>3180039.3</v>
      </c>
      <c r="DJ232" s="78">
        <f t="shared" si="1758"/>
        <v>0</v>
      </c>
      <c r="DK232" s="78">
        <f t="shared" si="1758"/>
        <v>3180039.3</v>
      </c>
      <c r="DL232" s="78">
        <f t="shared" si="1758"/>
        <v>0</v>
      </c>
      <c r="DM232" s="57">
        <f t="shared" si="1758"/>
        <v>0</v>
      </c>
      <c r="DN232" s="78">
        <f t="shared" si="1758"/>
        <v>0</v>
      </c>
      <c r="DO232" s="78">
        <f t="shared" si="1758"/>
        <v>0</v>
      </c>
      <c r="DP232" s="57">
        <f t="shared" si="1758"/>
        <v>0</v>
      </c>
      <c r="DQ232" s="57">
        <f t="shared" si="1758"/>
        <v>3180039.3</v>
      </c>
      <c r="DR232" s="78">
        <f t="shared" si="1758"/>
        <v>0</v>
      </c>
      <c r="DS232" s="78">
        <f t="shared" si="1758"/>
        <v>3180039.3</v>
      </c>
      <c r="DT232" s="78">
        <f t="shared" si="1758"/>
        <v>0</v>
      </c>
    </row>
    <row r="233" spans="1:124" ht="32.25" customHeight="1" x14ac:dyDescent="0.25">
      <c r="A233" s="15" t="s">
        <v>95</v>
      </c>
      <c r="B233" s="156"/>
      <c r="C233" s="156"/>
      <c r="D233" s="156"/>
      <c r="E233" s="4">
        <v>851</v>
      </c>
      <c r="F233" s="3" t="s">
        <v>93</v>
      </c>
      <c r="G233" s="3" t="s">
        <v>11</v>
      </c>
      <c r="H233" s="176" t="s">
        <v>454</v>
      </c>
      <c r="I233" s="3"/>
      <c r="J233" s="21">
        <f t="shared" si="1754"/>
        <v>3235700</v>
      </c>
      <c r="K233" s="21">
        <f t="shared" si="1754"/>
        <v>0</v>
      </c>
      <c r="L233" s="21">
        <f t="shared" si="1754"/>
        <v>3235700</v>
      </c>
      <c r="M233" s="21">
        <f t="shared" si="1754"/>
        <v>0</v>
      </c>
      <c r="N233" s="21">
        <f t="shared" si="1754"/>
        <v>1594787.87</v>
      </c>
      <c r="O233" s="21">
        <f t="shared" si="1754"/>
        <v>0</v>
      </c>
      <c r="P233" s="21">
        <f t="shared" si="1754"/>
        <v>1594787.87</v>
      </c>
      <c r="Q233" s="21">
        <f t="shared" si="1754"/>
        <v>0</v>
      </c>
      <c r="R233" s="21">
        <f t="shared" si="1754"/>
        <v>2691873.98</v>
      </c>
      <c r="S233" s="21">
        <f t="shared" si="1754"/>
        <v>0</v>
      </c>
      <c r="T233" s="21">
        <f t="shared" si="1754"/>
        <v>2691873.98</v>
      </c>
      <c r="U233" s="21">
        <f t="shared" si="1754"/>
        <v>0</v>
      </c>
      <c r="V233" s="21">
        <f t="shared" si="1650"/>
        <v>25802</v>
      </c>
      <c r="W233" s="21">
        <f t="shared" si="1651"/>
        <v>0</v>
      </c>
      <c r="X233" s="21">
        <f t="shared" si="1652"/>
        <v>25802</v>
      </c>
      <c r="Y233" s="21">
        <f t="shared" si="1754"/>
        <v>0</v>
      </c>
      <c r="Z233" s="276">
        <f t="shared" si="1657"/>
        <v>100.80382616519279</v>
      </c>
      <c r="AA233" s="21">
        <f t="shared" si="1755"/>
        <v>0</v>
      </c>
      <c r="AB233" s="21">
        <f t="shared" si="1755"/>
        <v>3209898</v>
      </c>
      <c r="AC233" s="21">
        <f t="shared" si="1755"/>
        <v>0</v>
      </c>
      <c r="AD233" s="21">
        <f t="shared" si="1755"/>
        <v>3209898</v>
      </c>
      <c r="AE233" s="21">
        <f t="shared" si="1755"/>
        <v>0</v>
      </c>
      <c r="AF233" s="21">
        <f t="shared" si="1755"/>
        <v>0</v>
      </c>
      <c r="AG233" s="21">
        <f t="shared" si="1755"/>
        <v>0</v>
      </c>
      <c r="AH233" s="21">
        <f t="shared" si="1755"/>
        <v>0</v>
      </c>
      <c r="AI233" s="21">
        <f t="shared" si="1755"/>
        <v>0</v>
      </c>
      <c r="AJ233" s="21">
        <f t="shared" si="1240"/>
        <v>3209898</v>
      </c>
      <c r="AK233" s="21">
        <f t="shared" si="1241"/>
        <v>0</v>
      </c>
      <c r="AL233" s="21">
        <f t="shared" si="1242"/>
        <v>3209898</v>
      </c>
      <c r="AM233" s="21">
        <f t="shared" si="1243"/>
        <v>0</v>
      </c>
      <c r="AN233" s="215">
        <f t="shared" si="1755"/>
        <v>0</v>
      </c>
      <c r="AO233" s="21">
        <f t="shared" si="1755"/>
        <v>0</v>
      </c>
      <c r="AP233" s="21">
        <f t="shared" si="1755"/>
        <v>0</v>
      </c>
      <c r="AQ233" s="21">
        <f t="shared" si="1755"/>
        <v>0</v>
      </c>
      <c r="AR233" s="21">
        <f t="shared" si="1723"/>
        <v>3209898</v>
      </c>
      <c r="AS233" s="21">
        <f t="shared" si="1724"/>
        <v>0</v>
      </c>
      <c r="AT233" s="21">
        <f t="shared" si="1725"/>
        <v>3209898</v>
      </c>
      <c r="AU233" s="21">
        <f t="shared" si="1726"/>
        <v>0</v>
      </c>
      <c r="AV233" s="195">
        <f t="shared" si="1562"/>
        <v>0</v>
      </c>
      <c r="AW233" s="21">
        <f t="shared" si="1755"/>
        <v>3209898</v>
      </c>
      <c r="AX233" s="21">
        <f t="shared" si="1755"/>
        <v>0</v>
      </c>
      <c r="AY233" s="21">
        <f t="shared" si="1755"/>
        <v>3209898</v>
      </c>
      <c r="AZ233" s="21">
        <f t="shared" si="1755"/>
        <v>0</v>
      </c>
      <c r="BA233" s="21">
        <f t="shared" si="1755"/>
        <v>0</v>
      </c>
      <c r="BB233" s="21">
        <f t="shared" si="1755"/>
        <v>0</v>
      </c>
      <c r="BC233" s="21">
        <f t="shared" si="1755"/>
        <v>0</v>
      </c>
      <c r="BD233" s="21">
        <f t="shared" si="1755"/>
        <v>0</v>
      </c>
      <c r="BE233" s="21">
        <f t="shared" si="1244"/>
        <v>3209898</v>
      </c>
      <c r="BF233" s="21">
        <f t="shared" si="1234"/>
        <v>0</v>
      </c>
      <c r="BG233" s="21">
        <f t="shared" si="1235"/>
        <v>3209898</v>
      </c>
      <c r="BH233" s="21">
        <f t="shared" si="1236"/>
        <v>0</v>
      </c>
      <c r="BI233" s="21">
        <f t="shared" si="1755"/>
        <v>0</v>
      </c>
      <c r="BJ233" s="21">
        <f t="shared" si="1755"/>
        <v>0</v>
      </c>
      <c r="BK233" s="21">
        <f t="shared" si="1755"/>
        <v>0</v>
      </c>
      <c r="BL233" s="21">
        <f t="shared" si="1755"/>
        <v>0</v>
      </c>
      <c r="BM233" s="21">
        <f t="shared" si="1729"/>
        <v>3209898</v>
      </c>
      <c r="BN233" s="21">
        <f t="shared" si="1730"/>
        <v>0</v>
      </c>
      <c r="BO233" s="21">
        <f t="shared" si="1731"/>
        <v>3209898</v>
      </c>
      <c r="BP233" s="21">
        <f t="shared" si="1732"/>
        <v>0</v>
      </c>
      <c r="BQ233" s="201">
        <f t="shared" si="1548"/>
        <v>0</v>
      </c>
      <c r="BR233" s="21">
        <f t="shared" si="1755"/>
        <v>3209898</v>
      </c>
      <c r="BS233" s="21">
        <f t="shared" si="1755"/>
        <v>0</v>
      </c>
      <c r="BT233" s="21">
        <f t="shared" si="1755"/>
        <v>3209898</v>
      </c>
      <c r="BU233" s="21">
        <f t="shared" si="1755"/>
        <v>0</v>
      </c>
      <c r="BV233" s="21">
        <f t="shared" si="1756"/>
        <v>0</v>
      </c>
      <c r="BW233" s="21">
        <f t="shared" si="1756"/>
        <v>0</v>
      </c>
      <c r="BX233" s="21">
        <f t="shared" si="1756"/>
        <v>0</v>
      </c>
      <c r="BY233" s="21">
        <f t="shared" si="1756"/>
        <v>0</v>
      </c>
      <c r="BZ233" s="21">
        <f t="shared" si="1245"/>
        <v>3209898</v>
      </c>
      <c r="CA233" s="62">
        <f t="shared" si="1237"/>
        <v>0</v>
      </c>
      <c r="CB233" s="62">
        <f t="shared" si="1238"/>
        <v>3209898</v>
      </c>
      <c r="CC233" s="62">
        <f t="shared" si="1239"/>
        <v>0</v>
      </c>
      <c r="CD233" s="21">
        <f t="shared" si="1757"/>
        <v>0</v>
      </c>
      <c r="CE233" s="21">
        <f t="shared" si="1757"/>
        <v>0</v>
      </c>
      <c r="CF233" s="21">
        <f t="shared" si="1757"/>
        <v>0</v>
      </c>
      <c r="CG233" s="21">
        <f t="shared" si="1757"/>
        <v>0</v>
      </c>
      <c r="CH233" s="21">
        <f t="shared" si="1735"/>
        <v>3209898</v>
      </c>
      <c r="CI233" s="62">
        <f t="shared" si="1736"/>
        <v>0</v>
      </c>
      <c r="CJ233" s="62">
        <f t="shared" si="1737"/>
        <v>3209898</v>
      </c>
      <c r="CK233" s="62">
        <f t="shared" si="1738"/>
        <v>0</v>
      </c>
      <c r="CL233" s="193">
        <f t="shared" si="1658"/>
        <v>0</v>
      </c>
      <c r="CM233" s="62"/>
      <c r="CN233" s="62"/>
      <c r="CO233" s="62"/>
      <c r="CP233" s="62"/>
      <c r="CQ233" s="94">
        <f t="shared" ref="CQ233:CQ276" si="1759">BR233-BS233-BT233-BU233</f>
        <v>0</v>
      </c>
      <c r="CR233" s="94"/>
      <c r="CS233" s="58">
        <f t="shared" si="1758"/>
        <v>3059870</v>
      </c>
      <c r="CT233" s="58">
        <f t="shared" si="1758"/>
        <v>0</v>
      </c>
      <c r="CU233" s="58">
        <f t="shared" si="1758"/>
        <v>3059870</v>
      </c>
      <c r="CV233" s="58">
        <f t="shared" si="1758"/>
        <v>0</v>
      </c>
      <c r="CW233" s="58">
        <f t="shared" si="1758"/>
        <v>120169.3</v>
      </c>
      <c r="CX233" s="62">
        <f t="shared" si="1758"/>
        <v>0</v>
      </c>
      <c r="CY233" s="62">
        <f t="shared" si="1758"/>
        <v>120169.3</v>
      </c>
      <c r="CZ233" s="58">
        <f t="shared" si="1758"/>
        <v>0</v>
      </c>
      <c r="DA233" s="58">
        <f t="shared" si="1758"/>
        <v>3180039.3</v>
      </c>
      <c r="DB233" s="62">
        <f t="shared" si="1758"/>
        <v>0</v>
      </c>
      <c r="DC233" s="62">
        <f t="shared" si="1758"/>
        <v>3180039.3</v>
      </c>
      <c r="DD233" s="62">
        <f t="shared" si="1758"/>
        <v>0</v>
      </c>
      <c r="DE233" s="58">
        <f t="shared" si="1758"/>
        <v>0</v>
      </c>
      <c r="DF233" s="62">
        <f t="shared" si="1758"/>
        <v>0</v>
      </c>
      <c r="DG233" s="62">
        <f t="shared" si="1758"/>
        <v>0</v>
      </c>
      <c r="DH233" s="58">
        <f t="shared" si="1758"/>
        <v>0</v>
      </c>
      <c r="DI233" s="58">
        <f t="shared" si="1758"/>
        <v>3180039.3</v>
      </c>
      <c r="DJ233" s="62">
        <f t="shared" si="1758"/>
        <v>0</v>
      </c>
      <c r="DK233" s="62">
        <f t="shared" si="1758"/>
        <v>3180039.3</v>
      </c>
      <c r="DL233" s="62">
        <f t="shared" si="1758"/>
        <v>0</v>
      </c>
      <c r="DM233" s="58">
        <f t="shared" si="1758"/>
        <v>0</v>
      </c>
      <c r="DN233" s="62">
        <f t="shared" si="1758"/>
        <v>0</v>
      </c>
      <c r="DO233" s="62">
        <f t="shared" si="1758"/>
        <v>0</v>
      </c>
      <c r="DP233" s="58">
        <f t="shared" si="1758"/>
        <v>0</v>
      </c>
      <c r="DQ233" s="58">
        <f t="shared" si="1758"/>
        <v>3180039.3</v>
      </c>
      <c r="DR233" s="62">
        <f t="shared" si="1758"/>
        <v>0</v>
      </c>
      <c r="DS233" s="62">
        <f t="shared" si="1758"/>
        <v>3180039.3</v>
      </c>
      <c r="DT233" s="62">
        <f t="shared" si="1758"/>
        <v>0</v>
      </c>
    </row>
    <row r="234" spans="1:124" ht="32.25" customHeight="1" x14ac:dyDescent="0.25">
      <c r="A234" s="155" t="s">
        <v>96</v>
      </c>
      <c r="B234" s="155"/>
      <c r="C234" s="155"/>
      <c r="D234" s="155"/>
      <c r="E234" s="4">
        <v>851</v>
      </c>
      <c r="F234" s="3" t="s">
        <v>93</v>
      </c>
      <c r="G234" s="3" t="s">
        <v>11</v>
      </c>
      <c r="H234" s="176" t="s">
        <v>454</v>
      </c>
      <c r="I234" s="3" t="s">
        <v>97</v>
      </c>
      <c r="J234" s="21">
        <f t="shared" si="1754"/>
        <v>3235700</v>
      </c>
      <c r="K234" s="21">
        <f t="shared" si="1754"/>
        <v>0</v>
      </c>
      <c r="L234" s="21">
        <f t="shared" si="1754"/>
        <v>3235700</v>
      </c>
      <c r="M234" s="21">
        <f t="shared" si="1754"/>
        <v>0</v>
      </c>
      <c r="N234" s="21">
        <f t="shared" si="1754"/>
        <v>1594787.87</v>
      </c>
      <c r="O234" s="21">
        <f t="shared" si="1754"/>
        <v>0</v>
      </c>
      <c r="P234" s="21">
        <f t="shared" si="1754"/>
        <v>1594787.87</v>
      </c>
      <c r="Q234" s="21">
        <f t="shared" si="1754"/>
        <v>0</v>
      </c>
      <c r="R234" s="21">
        <f t="shared" si="1754"/>
        <v>2691873.98</v>
      </c>
      <c r="S234" s="21">
        <f t="shared" si="1754"/>
        <v>0</v>
      </c>
      <c r="T234" s="21">
        <f t="shared" si="1754"/>
        <v>2691873.98</v>
      </c>
      <c r="U234" s="21">
        <f t="shared" si="1754"/>
        <v>0</v>
      </c>
      <c r="V234" s="21">
        <f t="shared" si="1650"/>
        <v>25802</v>
      </c>
      <c r="W234" s="21">
        <f t="shared" si="1651"/>
        <v>0</v>
      </c>
      <c r="X234" s="21">
        <f t="shared" si="1652"/>
        <v>25802</v>
      </c>
      <c r="Y234" s="21">
        <f t="shared" si="1754"/>
        <v>0</v>
      </c>
      <c r="Z234" s="276">
        <f t="shared" si="1657"/>
        <v>100.80382616519279</v>
      </c>
      <c r="AA234" s="21">
        <f t="shared" si="1755"/>
        <v>0</v>
      </c>
      <c r="AB234" s="21">
        <f t="shared" si="1755"/>
        <v>3209898</v>
      </c>
      <c r="AC234" s="21">
        <f t="shared" si="1755"/>
        <v>0</v>
      </c>
      <c r="AD234" s="21">
        <f t="shared" si="1755"/>
        <v>3209898</v>
      </c>
      <c r="AE234" s="21">
        <f t="shared" si="1755"/>
        <v>0</v>
      </c>
      <c r="AF234" s="21">
        <f t="shared" si="1755"/>
        <v>0</v>
      </c>
      <c r="AG234" s="21">
        <f t="shared" si="1755"/>
        <v>0</v>
      </c>
      <c r="AH234" s="21">
        <f t="shared" si="1755"/>
        <v>0</v>
      </c>
      <c r="AI234" s="21">
        <f t="shared" si="1755"/>
        <v>0</v>
      </c>
      <c r="AJ234" s="21">
        <f t="shared" si="1240"/>
        <v>3209898</v>
      </c>
      <c r="AK234" s="21">
        <f t="shared" si="1241"/>
        <v>0</v>
      </c>
      <c r="AL234" s="21">
        <f t="shared" si="1242"/>
        <v>3209898</v>
      </c>
      <c r="AM234" s="21">
        <f t="shared" si="1243"/>
        <v>0</v>
      </c>
      <c r="AN234" s="215">
        <f t="shared" si="1755"/>
        <v>0</v>
      </c>
      <c r="AO234" s="21">
        <f t="shared" si="1755"/>
        <v>0</v>
      </c>
      <c r="AP234" s="21">
        <f t="shared" si="1755"/>
        <v>0</v>
      </c>
      <c r="AQ234" s="21">
        <f t="shared" si="1755"/>
        <v>0</v>
      </c>
      <c r="AR234" s="21">
        <f t="shared" si="1723"/>
        <v>3209898</v>
      </c>
      <c r="AS234" s="21">
        <f t="shared" si="1724"/>
        <v>0</v>
      </c>
      <c r="AT234" s="21">
        <f t="shared" si="1725"/>
        <v>3209898</v>
      </c>
      <c r="AU234" s="21">
        <f t="shared" si="1726"/>
        <v>0</v>
      </c>
      <c r="AV234" s="195">
        <f t="shared" si="1562"/>
        <v>0</v>
      </c>
      <c r="AW234" s="21">
        <f t="shared" si="1755"/>
        <v>3209898</v>
      </c>
      <c r="AX234" s="21">
        <f t="shared" si="1755"/>
        <v>0</v>
      </c>
      <c r="AY234" s="21">
        <f t="shared" si="1755"/>
        <v>3209898</v>
      </c>
      <c r="AZ234" s="21">
        <f t="shared" si="1755"/>
        <v>0</v>
      </c>
      <c r="BA234" s="21">
        <f t="shared" si="1755"/>
        <v>0</v>
      </c>
      <c r="BB234" s="21">
        <f t="shared" si="1755"/>
        <v>0</v>
      </c>
      <c r="BC234" s="21">
        <f t="shared" si="1755"/>
        <v>0</v>
      </c>
      <c r="BD234" s="21">
        <f t="shared" si="1755"/>
        <v>0</v>
      </c>
      <c r="BE234" s="21">
        <f t="shared" si="1244"/>
        <v>3209898</v>
      </c>
      <c r="BF234" s="21">
        <f t="shared" si="1234"/>
        <v>0</v>
      </c>
      <c r="BG234" s="21">
        <f t="shared" si="1235"/>
        <v>3209898</v>
      </c>
      <c r="BH234" s="21">
        <f t="shared" si="1236"/>
        <v>0</v>
      </c>
      <c r="BI234" s="21">
        <f t="shared" si="1755"/>
        <v>0</v>
      </c>
      <c r="BJ234" s="21">
        <f t="shared" si="1755"/>
        <v>0</v>
      </c>
      <c r="BK234" s="21">
        <f t="shared" si="1755"/>
        <v>0</v>
      </c>
      <c r="BL234" s="21">
        <f t="shared" si="1755"/>
        <v>0</v>
      </c>
      <c r="BM234" s="21">
        <f t="shared" si="1729"/>
        <v>3209898</v>
      </c>
      <c r="BN234" s="21">
        <f t="shared" si="1730"/>
        <v>0</v>
      </c>
      <c r="BO234" s="21">
        <f t="shared" si="1731"/>
        <v>3209898</v>
      </c>
      <c r="BP234" s="21">
        <f t="shared" si="1732"/>
        <v>0</v>
      </c>
      <c r="BQ234" s="201">
        <f t="shared" si="1548"/>
        <v>0</v>
      </c>
      <c r="BR234" s="21">
        <f t="shared" si="1755"/>
        <v>3209898</v>
      </c>
      <c r="BS234" s="21">
        <f t="shared" si="1755"/>
        <v>0</v>
      </c>
      <c r="BT234" s="21">
        <f t="shared" si="1755"/>
        <v>3209898</v>
      </c>
      <c r="BU234" s="21">
        <f t="shared" si="1755"/>
        <v>0</v>
      </c>
      <c r="BV234" s="21">
        <f t="shared" si="1756"/>
        <v>0</v>
      </c>
      <c r="BW234" s="21">
        <f t="shared" si="1756"/>
        <v>0</v>
      </c>
      <c r="BX234" s="21">
        <f t="shared" si="1756"/>
        <v>0</v>
      </c>
      <c r="BY234" s="21">
        <f t="shared" si="1756"/>
        <v>0</v>
      </c>
      <c r="BZ234" s="21">
        <f t="shared" si="1245"/>
        <v>3209898</v>
      </c>
      <c r="CA234" s="62">
        <f t="shared" si="1237"/>
        <v>0</v>
      </c>
      <c r="CB234" s="62">
        <f t="shared" si="1238"/>
        <v>3209898</v>
      </c>
      <c r="CC234" s="62">
        <f t="shared" si="1239"/>
        <v>0</v>
      </c>
      <c r="CD234" s="21">
        <f t="shared" si="1757"/>
        <v>0</v>
      </c>
      <c r="CE234" s="21">
        <f t="shared" si="1757"/>
        <v>0</v>
      </c>
      <c r="CF234" s="21">
        <f t="shared" si="1757"/>
        <v>0</v>
      </c>
      <c r="CG234" s="21">
        <f t="shared" si="1757"/>
        <v>0</v>
      </c>
      <c r="CH234" s="21">
        <f t="shared" si="1735"/>
        <v>3209898</v>
      </c>
      <c r="CI234" s="62">
        <f t="shared" si="1736"/>
        <v>0</v>
      </c>
      <c r="CJ234" s="62">
        <f t="shared" si="1737"/>
        <v>3209898</v>
      </c>
      <c r="CK234" s="62">
        <f t="shared" si="1738"/>
        <v>0</v>
      </c>
      <c r="CL234" s="193">
        <f t="shared" si="1658"/>
        <v>0</v>
      </c>
      <c r="CM234" s="62"/>
      <c r="CN234" s="62"/>
      <c r="CO234" s="62"/>
      <c r="CP234" s="62"/>
      <c r="CQ234" s="94">
        <f t="shared" si="1759"/>
        <v>0</v>
      </c>
      <c r="CR234" s="94"/>
      <c r="CS234" s="58">
        <f t="shared" si="1758"/>
        <v>3059870</v>
      </c>
      <c r="CT234" s="58">
        <f t="shared" si="1758"/>
        <v>0</v>
      </c>
      <c r="CU234" s="58">
        <f t="shared" si="1758"/>
        <v>3059870</v>
      </c>
      <c r="CV234" s="58">
        <f t="shared" si="1758"/>
        <v>0</v>
      </c>
      <c r="CW234" s="58">
        <f t="shared" si="1758"/>
        <v>120169.3</v>
      </c>
      <c r="CX234" s="62">
        <f t="shared" si="1758"/>
        <v>0</v>
      </c>
      <c r="CY234" s="62">
        <f t="shared" si="1758"/>
        <v>120169.3</v>
      </c>
      <c r="CZ234" s="58">
        <f t="shared" si="1758"/>
        <v>0</v>
      </c>
      <c r="DA234" s="58">
        <f t="shared" si="1758"/>
        <v>3180039.3</v>
      </c>
      <c r="DB234" s="62">
        <f t="shared" si="1758"/>
        <v>0</v>
      </c>
      <c r="DC234" s="62">
        <f t="shared" si="1758"/>
        <v>3180039.3</v>
      </c>
      <c r="DD234" s="62">
        <f t="shared" si="1758"/>
        <v>0</v>
      </c>
      <c r="DE234" s="58">
        <f t="shared" si="1758"/>
        <v>0</v>
      </c>
      <c r="DF234" s="62">
        <f t="shared" si="1758"/>
        <v>0</v>
      </c>
      <c r="DG234" s="62">
        <f t="shared" si="1758"/>
        <v>0</v>
      </c>
      <c r="DH234" s="58">
        <f t="shared" si="1758"/>
        <v>0</v>
      </c>
      <c r="DI234" s="58">
        <f t="shared" si="1758"/>
        <v>3180039.3</v>
      </c>
      <c r="DJ234" s="62">
        <f t="shared" si="1758"/>
        <v>0</v>
      </c>
      <c r="DK234" s="62">
        <f t="shared" si="1758"/>
        <v>3180039.3</v>
      </c>
      <c r="DL234" s="62">
        <f t="shared" si="1758"/>
        <v>0</v>
      </c>
      <c r="DM234" s="58">
        <f t="shared" si="1758"/>
        <v>0</v>
      </c>
      <c r="DN234" s="62">
        <f t="shared" si="1758"/>
        <v>0</v>
      </c>
      <c r="DO234" s="62">
        <f t="shared" si="1758"/>
        <v>0</v>
      </c>
      <c r="DP234" s="58">
        <f t="shared" si="1758"/>
        <v>0</v>
      </c>
      <c r="DQ234" s="58">
        <f t="shared" si="1758"/>
        <v>3180039.3</v>
      </c>
      <c r="DR234" s="62">
        <f t="shared" si="1758"/>
        <v>0</v>
      </c>
      <c r="DS234" s="62">
        <f t="shared" si="1758"/>
        <v>3180039.3</v>
      </c>
      <c r="DT234" s="62">
        <f t="shared" si="1758"/>
        <v>0</v>
      </c>
    </row>
    <row r="235" spans="1:124" ht="32.25" customHeight="1" x14ac:dyDescent="0.25">
      <c r="A235" s="155" t="s">
        <v>98</v>
      </c>
      <c r="B235" s="156"/>
      <c r="C235" s="156"/>
      <c r="D235" s="25"/>
      <c r="E235" s="4">
        <v>851</v>
      </c>
      <c r="F235" s="3" t="s">
        <v>93</v>
      </c>
      <c r="G235" s="3" t="s">
        <v>11</v>
      </c>
      <c r="H235" s="176" t="s">
        <v>454</v>
      </c>
      <c r="I235" s="3" t="s">
        <v>99</v>
      </c>
      <c r="J235" s="21">
        <v>3235700</v>
      </c>
      <c r="K235" s="21"/>
      <c r="L235" s="21">
        <f>J235</f>
        <v>3235700</v>
      </c>
      <c r="M235" s="21"/>
      <c r="N235" s="21">
        <v>1594787.87</v>
      </c>
      <c r="O235" s="21"/>
      <c r="P235" s="21">
        <f>N235</f>
        <v>1594787.87</v>
      </c>
      <c r="Q235" s="21"/>
      <c r="R235" s="21">
        <v>2691873.98</v>
      </c>
      <c r="S235" s="21"/>
      <c r="T235" s="21">
        <f>R235</f>
        <v>2691873.98</v>
      </c>
      <c r="U235" s="21"/>
      <c r="V235" s="21">
        <f t="shared" si="1650"/>
        <v>25802</v>
      </c>
      <c r="W235" s="21">
        <f t="shared" si="1651"/>
        <v>0</v>
      </c>
      <c r="X235" s="21">
        <f t="shared" si="1652"/>
        <v>25802</v>
      </c>
      <c r="Y235" s="21"/>
      <c r="Z235" s="276">
        <f t="shared" si="1657"/>
        <v>100.80382616519279</v>
      </c>
      <c r="AA235" s="21"/>
      <c r="AB235" s="21">
        <v>3209898</v>
      </c>
      <c r="AC235" s="21"/>
      <c r="AD235" s="21">
        <f>AB235</f>
        <v>3209898</v>
      </c>
      <c r="AE235" s="21"/>
      <c r="AF235" s="21"/>
      <c r="AG235" s="21"/>
      <c r="AH235" s="21">
        <f>AF235</f>
        <v>0</v>
      </c>
      <c r="AI235" s="21"/>
      <c r="AJ235" s="21">
        <f t="shared" si="1240"/>
        <v>3209898</v>
      </c>
      <c r="AK235" s="21">
        <f t="shared" si="1241"/>
        <v>0</v>
      </c>
      <c r="AL235" s="21">
        <f t="shared" si="1242"/>
        <v>3209898</v>
      </c>
      <c r="AM235" s="21">
        <f t="shared" si="1243"/>
        <v>0</v>
      </c>
      <c r="AN235" s="215"/>
      <c r="AO235" s="21"/>
      <c r="AP235" s="21">
        <f>AN235</f>
        <v>0</v>
      </c>
      <c r="AQ235" s="21"/>
      <c r="AR235" s="21">
        <f t="shared" si="1723"/>
        <v>3209898</v>
      </c>
      <c r="AS235" s="21">
        <f t="shared" si="1724"/>
        <v>0</v>
      </c>
      <c r="AT235" s="21">
        <f t="shared" si="1725"/>
        <v>3209898</v>
      </c>
      <c r="AU235" s="21">
        <f t="shared" si="1726"/>
        <v>0</v>
      </c>
      <c r="AV235" s="195">
        <f t="shared" si="1562"/>
        <v>0</v>
      </c>
      <c r="AW235" s="21">
        <v>3209898</v>
      </c>
      <c r="AX235" s="21"/>
      <c r="AY235" s="21">
        <f>AW235</f>
        <v>3209898</v>
      </c>
      <c r="AZ235" s="21"/>
      <c r="BA235" s="21"/>
      <c r="BB235" s="21"/>
      <c r="BC235" s="21">
        <f>BA235</f>
        <v>0</v>
      </c>
      <c r="BD235" s="21"/>
      <c r="BE235" s="21">
        <f t="shared" si="1244"/>
        <v>3209898</v>
      </c>
      <c r="BF235" s="21">
        <f t="shared" ref="BF235:BF293" si="1760">AX235+BB235</f>
        <v>0</v>
      </c>
      <c r="BG235" s="21">
        <f t="shared" ref="BG235:BG293" si="1761">AY235+BC235</f>
        <v>3209898</v>
      </c>
      <c r="BH235" s="21">
        <f t="shared" ref="BH235:BH293" si="1762">AZ235+BD235</f>
        <v>0</v>
      </c>
      <c r="BI235" s="21"/>
      <c r="BJ235" s="21"/>
      <c r="BK235" s="21">
        <f>BI235</f>
        <v>0</v>
      </c>
      <c r="BL235" s="21"/>
      <c r="BM235" s="21">
        <f t="shared" si="1729"/>
        <v>3209898</v>
      </c>
      <c r="BN235" s="21">
        <f t="shared" si="1730"/>
        <v>0</v>
      </c>
      <c r="BO235" s="21">
        <f t="shared" si="1731"/>
        <v>3209898</v>
      </c>
      <c r="BP235" s="21">
        <f t="shared" si="1732"/>
        <v>0</v>
      </c>
      <c r="BQ235" s="201">
        <f t="shared" si="1548"/>
        <v>0</v>
      </c>
      <c r="BR235" s="21">
        <v>3209898</v>
      </c>
      <c r="BS235" s="21"/>
      <c r="BT235" s="21">
        <f>BR235</f>
        <v>3209898</v>
      </c>
      <c r="BU235" s="21"/>
      <c r="BV235" s="21"/>
      <c r="BW235" s="21"/>
      <c r="BX235" s="21">
        <f>BV235</f>
        <v>0</v>
      </c>
      <c r="BY235" s="21"/>
      <c r="BZ235" s="21">
        <f t="shared" si="1245"/>
        <v>3209898</v>
      </c>
      <c r="CA235" s="62">
        <f t="shared" ref="CA235:CA293" si="1763">BS235+BW235</f>
        <v>0</v>
      </c>
      <c r="CB235" s="62">
        <f t="shared" ref="CB235:CB293" si="1764">BT235+BX235</f>
        <v>3209898</v>
      </c>
      <c r="CC235" s="62">
        <f t="shared" ref="CC235:CC293" si="1765">BU235+BY235</f>
        <v>0</v>
      </c>
      <c r="CD235" s="21"/>
      <c r="CE235" s="21"/>
      <c r="CF235" s="21">
        <f>CD235</f>
        <v>0</v>
      </c>
      <c r="CG235" s="21"/>
      <c r="CH235" s="21">
        <f t="shared" si="1735"/>
        <v>3209898</v>
      </c>
      <c r="CI235" s="62">
        <f t="shared" si="1736"/>
        <v>0</v>
      </c>
      <c r="CJ235" s="62">
        <f t="shared" si="1737"/>
        <v>3209898</v>
      </c>
      <c r="CK235" s="62">
        <f t="shared" si="1738"/>
        <v>0</v>
      </c>
      <c r="CL235" s="193">
        <f t="shared" si="1658"/>
        <v>0</v>
      </c>
      <c r="CM235" s="62"/>
      <c r="CN235" s="62"/>
      <c r="CO235" s="62"/>
      <c r="CP235" s="62"/>
      <c r="CQ235" s="94">
        <f t="shared" si="1759"/>
        <v>0</v>
      </c>
      <c r="CR235" s="94"/>
      <c r="CS235" s="58">
        <v>3059870</v>
      </c>
      <c r="CT235" s="58"/>
      <c r="CU235" s="58">
        <f>CS235</f>
        <v>3059870</v>
      </c>
      <c r="CV235" s="58"/>
      <c r="CW235" s="58">
        <v>120169.3</v>
      </c>
      <c r="CX235" s="62"/>
      <c r="CY235" s="62">
        <f>CW235</f>
        <v>120169.3</v>
      </c>
      <c r="CZ235" s="58"/>
      <c r="DA235" s="58">
        <f t="shared" si="1484"/>
        <v>3180039.3</v>
      </c>
      <c r="DB235" s="62">
        <f t="shared" ref="DB235" si="1766">CT235+CX235</f>
        <v>0</v>
      </c>
      <c r="DC235" s="62">
        <f t="shared" ref="DC235" si="1767">CU235+CY235</f>
        <v>3180039.3</v>
      </c>
      <c r="DD235" s="62">
        <f t="shared" ref="DD235" si="1768">CV235+CZ235</f>
        <v>0</v>
      </c>
      <c r="DE235" s="58"/>
      <c r="DF235" s="62"/>
      <c r="DG235" s="62">
        <f>DE235</f>
        <v>0</v>
      </c>
      <c r="DH235" s="58"/>
      <c r="DI235" s="58">
        <f t="shared" ref="DI235" si="1769">DA235+DE235</f>
        <v>3180039.3</v>
      </c>
      <c r="DJ235" s="62">
        <f t="shared" ref="DJ235" si="1770">DB235+DF235</f>
        <v>0</v>
      </c>
      <c r="DK235" s="62">
        <f t="shared" ref="DK235" si="1771">DC235+DG235</f>
        <v>3180039.3</v>
      </c>
      <c r="DL235" s="62">
        <f t="shared" ref="DL235" si="1772">DD235+DH235</f>
        <v>0</v>
      </c>
      <c r="DM235" s="58"/>
      <c r="DN235" s="62"/>
      <c r="DO235" s="62">
        <f>DM235</f>
        <v>0</v>
      </c>
      <c r="DP235" s="58"/>
      <c r="DQ235" s="58">
        <f t="shared" ref="DQ235" si="1773">DI235+DM235</f>
        <v>3180039.3</v>
      </c>
      <c r="DR235" s="62">
        <f t="shared" ref="DR235" si="1774">DJ235+DN235</f>
        <v>0</v>
      </c>
      <c r="DS235" s="62">
        <f t="shared" ref="DS235" si="1775">DK235+DO235</f>
        <v>3180039.3</v>
      </c>
      <c r="DT235" s="62">
        <f t="shared" ref="DT235" si="1776">DL235+DP235</f>
        <v>0</v>
      </c>
    </row>
    <row r="236" spans="1:124" ht="32.25" customHeight="1" x14ac:dyDescent="0.25">
      <c r="A236" s="111" t="s">
        <v>102</v>
      </c>
      <c r="B236" s="44"/>
      <c r="C236" s="44"/>
      <c r="D236" s="44"/>
      <c r="E236" s="4">
        <v>851</v>
      </c>
      <c r="F236" s="19" t="s">
        <v>93</v>
      </c>
      <c r="G236" s="19" t="s">
        <v>13</v>
      </c>
      <c r="H236" s="176" t="s">
        <v>48</v>
      </c>
      <c r="I236" s="19"/>
      <c r="J236" s="22">
        <f t="shared" ref="J236:Y236" si="1777">J240+J237</f>
        <v>12177457.800000001</v>
      </c>
      <c r="K236" s="22">
        <f t="shared" ref="K236:M236" si="1778">K240+K237</f>
        <v>11277087</v>
      </c>
      <c r="L236" s="22">
        <f t="shared" si="1778"/>
        <v>900370.8</v>
      </c>
      <c r="M236" s="22">
        <f t="shared" si="1778"/>
        <v>0</v>
      </c>
      <c r="N236" s="22">
        <f t="shared" si="1777"/>
        <v>12177457.800000001</v>
      </c>
      <c r="O236" s="22">
        <f t="shared" si="1777"/>
        <v>11277087</v>
      </c>
      <c r="P236" s="22">
        <f t="shared" si="1777"/>
        <v>900370.8</v>
      </c>
      <c r="Q236" s="22">
        <f t="shared" si="1777"/>
        <v>0</v>
      </c>
      <c r="R236" s="22">
        <f t="shared" si="1777"/>
        <v>12177457.800000001</v>
      </c>
      <c r="S236" s="22">
        <f t="shared" si="1777"/>
        <v>11277087</v>
      </c>
      <c r="T236" s="22">
        <f t="shared" si="1777"/>
        <v>900370.8</v>
      </c>
      <c r="U236" s="22">
        <f t="shared" si="1777"/>
        <v>0</v>
      </c>
      <c r="V236" s="21">
        <f t="shared" si="1650"/>
        <v>1166488.8000000007</v>
      </c>
      <c r="W236" s="21">
        <f t="shared" si="1651"/>
        <v>1095396</v>
      </c>
      <c r="X236" s="21">
        <f t="shared" si="1652"/>
        <v>71092.800000000047</v>
      </c>
      <c r="Y236" s="22">
        <f t="shared" si="1777"/>
        <v>0</v>
      </c>
      <c r="Z236" s="278">
        <f t="shared" si="1657"/>
        <v>110.59387961223032</v>
      </c>
      <c r="AA236" s="22">
        <f t="shared" ref="AA236" si="1779">AA240+AA237</f>
        <v>0</v>
      </c>
      <c r="AB236" s="22">
        <f t="shared" ref="AB236:AE236" si="1780">AB240+AB237</f>
        <v>11010969</v>
      </c>
      <c r="AC236" s="22">
        <f t="shared" si="1780"/>
        <v>10181691</v>
      </c>
      <c r="AD236" s="22">
        <f t="shared" si="1780"/>
        <v>829278</v>
      </c>
      <c r="AE236" s="22">
        <f t="shared" si="1780"/>
        <v>0</v>
      </c>
      <c r="AF236" s="22">
        <f t="shared" ref="AF236:AI236" si="1781">AF240+AF237</f>
        <v>0</v>
      </c>
      <c r="AG236" s="22">
        <f t="shared" si="1781"/>
        <v>0</v>
      </c>
      <c r="AH236" s="22">
        <f t="shared" si="1781"/>
        <v>0</v>
      </c>
      <c r="AI236" s="22">
        <f t="shared" si="1781"/>
        <v>0</v>
      </c>
      <c r="AJ236" s="21">
        <f t="shared" ref="AJ236:AJ294" si="1782">AB236+AF236</f>
        <v>11010969</v>
      </c>
      <c r="AK236" s="21">
        <f t="shared" ref="AK236:AK294" si="1783">AC236+AG236</f>
        <v>10181691</v>
      </c>
      <c r="AL236" s="21">
        <f t="shared" ref="AL236:AL294" si="1784">AD236+AH236</f>
        <v>829278</v>
      </c>
      <c r="AM236" s="21">
        <f t="shared" ref="AM236:AM294" si="1785">AE236+AI236</f>
        <v>0</v>
      </c>
      <c r="AN236" s="214">
        <f t="shared" ref="AN236:AQ236" si="1786">AN240+AN237</f>
        <v>0</v>
      </c>
      <c r="AO236" s="22">
        <f t="shared" si="1786"/>
        <v>0</v>
      </c>
      <c r="AP236" s="22">
        <f t="shared" si="1786"/>
        <v>0</v>
      </c>
      <c r="AQ236" s="22">
        <f t="shared" si="1786"/>
        <v>0</v>
      </c>
      <c r="AR236" s="21">
        <f t="shared" si="1723"/>
        <v>11010969</v>
      </c>
      <c r="AS236" s="21">
        <f t="shared" si="1724"/>
        <v>10181691</v>
      </c>
      <c r="AT236" s="21">
        <f t="shared" si="1725"/>
        <v>829278</v>
      </c>
      <c r="AU236" s="21">
        <f t="shared" si="1726"/>
        <v>0</v>
      </c>
      <c r="AV236" s="195">
        <f t="shared" si="1562"/>
        <v>0</v>
      </c>
      <c r="AW236" s="22">
        <f t="shared" ref="AW236:BR236" si="1787">AW240+AW237</f>
        <v>11010969</v>
      </c>
      <c r="AX236" s="22">
        <f t="shared" si="1787"/>
        <v>10181691</v>
      </c>
      <c r="AY236" s="22">
        <f t="shared" si="1787"/>
        <v>829278</v>
      </c>
      <c r="AZ236" s="22">
        <f t="shared" si="1787"/>
        <v>0</v>
      </c>
      <c r="BA236" s="22">
        <f t="shared" si="1787"/>
        <v>0</v>
      </c>
      <c r="BB236" s="22">
        <f t="shared" si="1787"/>
        <v>0</v>
      </c>
      <c r="BC236" s="22">
        <f t="shared" si="1787"/>
        <v>0</v>
      </c>
      <c r="BD236" s="22">
        <f t="shared" si="1787"/>
        <v>0</v>
      </c>
      <c r="BE236" s="21">
        <f t="shared" ref="BE236:BE294" si="1788">AW236+BA236</f>
        <v>11010969</v>
      </c>
      <c r="BF236" s="21">
        <f t="shared" si="1760"/>
        <v>10181691</v>
      </c>
      <c r="BG236" s="21">
        <f t="shared" si="1761"/>
        <v>829278</v>
      </c>
      <c r="BH236" s="21">
        <f t="shared" si="1762"/>
        <v>0</v>
      </c>
      <c r="BI236" s="22">
        <f t="shared" ref="BI236:BL236" si="1789">BI240+BI237</f>
        <v>0</v>
      </c>
      <c r="BJ236" s="22">
        <f t="shared" si="1789"/>
        <v>0</v>
      </c>
      <c r="BK236" s="22">
        <f t="shared" si="1789"/>
        <v>0</v>
      </c>
      <c r="BL236" s="22">
        <f t="shared" si="1789"/>
        <v>0</v>
      </c>
      <c r="BM236" s="21">
        <f t="shared" si="1729"/>
        <v>11010969</v>
      </c>
      <c r="BN236" s="21">
        <f t="shared" si="1730"/>
        <v>10181691</v>
      </c>
      <c r="BO236" s="21">
        <f t="shared" si="1731"/>
        <v>829278</v>
      </c>
      <c r="BP236" s="21">
        <f t="shared" si="1732"/>
        <v>0</v>
      </c>
      <c r="BQ236" s="201">
        <f t="shared" si="1548"/>
        <v>0</v>
      </c>
      <c r="BR236" s="22">
        <f t="shared" si="1787"/>
        <v>11010969</v>
      </c>
      <c r="BS236" s="22">
        <f t="shared" ref="BS236:BY236" si="1790">BS240+BS237</f>
        <v>10181691</v>
      </c>
      <c r="BT236" s="22">
        <f t="shared" si="1790"/>
        <v>829278</v>
      </c>
      <c r="BU236" s="22">
        <f t="shared" si="1790"/>
        <v>0</v>
      </c>
      <c r="BV236" s="22">
        <f t="shared" si="1790"/>
        <v>0</v>
      </c>
      <c r="BW236" s="22">
        <f t="shared" si="1790"/>
        <v>0</v>
      </c>
      <c r="BX236" s="22">
        <f t="shared" si="1790"/>
        <v>0</v>
      </c>
      <c r="BY236" s="22">
        <f t="shared" si="1790"/>
        <v>0</v>
      </c>
      <c r="BZ236" s="21">
        <f t="shared" ref="BZ236:BZ294" si="1791">BR236+BV236</f>
        <v>11010969</v>
      </c>
      <c r="CA236" s="62">
        <f t="shared" si="1763"/>
        <v>10181691</v>
      </c>
      <c r="CB236" s="62">
        <f t="shared" si="1764"/>
        <v>829278</v>
      </c>
      <c r="CC236" s="62">
        <f t="shared" si="1765"/>
        <v>0</v>
      </c>
      <c r="CD236" s="22">
        <f t="shared" ref="CD236:CG236" si="1792">CD240+CD237</f>
        <v>0</v>
      </c>
      <c r="CE236" s="22">
        <f t="shared" si="1792"/>
        <v>0</v>
      </c>
      <c r="CF236" s="22">
        <f t="shared" si="1792"/>
        <v>0</v>
      </c>
      <c r="CG236" s="22">
        <f t="shared" si="1792"/>
        <v>0</v>
      </c>
      <c r="CH236" s="21">
        <f t="shared" si="1735"/>
        <v>11010969</v>
      </c>
      <c r="CI236" s="62">
        <f t="shared" si="1736"/>
        <v>10181691</v>
      </c>
      <c r="CJ236" s="62">
        <f t="shared" si="1737"/>
        <v>829278</v>
      </c>
      <c r="CK236" s="62">
        <f t="shared" si="1738"/>
        <v>0</v>
      </c>
      <c r="CL236" s="193">
        <f t="shared" si="1658"/>
        <v>0</v>
      </c>
      <c r="CM236" s="62"/>
      <c r="CN236" s="62"/>
      <c r="CO236" s="62"/>
      <c r="CP236" s="62"/>
      <c r="CQ236" s="94">
        <f t="shared" si="1759"/>
        <v>0</v>
      </c>
      <c r="CR236" s="94"/>
      <c r="CS236" s="57">
        <f>CS240+CS237</f>
        <v>10711106.4</v>
      </c>
      <c r="CT236" s="57">
        <f t="shared" ref="CT236:DD236" si="1793">CT240+CT237</f>
        <v>9944724</v>
      </c>
      <c r="CU236" s="57">
        <f t="shared" si="1793"/>
        <v>766382.4</v>
      </c>
      <c r="CV236" s="57">
        <f t="shared" si="1793"/>
        <v>0</v>
      </c>
      <c r="CW236" s="57">
        <f t="shared" si="1793"/>
        <v>0</v>
      </c>
      <c r="CX236" s="78">
        <f t="shared" ref="CX236" si="1794">CX240+CX237</f>
        <v>0</v>
      </c>
      <c r="CY236" s="78">
        <f t="shared" ref="CY236" si="1795">CY240+CY237</f>
        <v>0</v>
      </c>
      <c r="CZ236" s="57">
        <f t="shared" ref="CZ236" si="1796">CZ240+CZ237</f>
        <v>0</v>
      </c>
      <c r="DA236" s="57">
        <f t="shared" si="1793"/>
        <v>10711106.4</v>
      </c>
      <c r="DB236" s="78">
        <f t="shared" si="1793"/>
        <v>9944724</v>
      </c>
      <c r="DC236" s="78">
        <f t="shared" si="1793"/>
        <v>766382.4</v>
      </c>
      <c r="DD236" s="78">
        <f t="shared" si="1793"/>
        <v>0</v>
      </c>
      <c r="DE236" s="57">
        <f t="shared" ref="DE236:DL236" si="1797">DE240+DE237</f>
        <v>0</v>
      </c>
      <c r="DF236" s="78">
        <f t="shared" si="1797"/>
        <v>0</v>
      </c>
      <c r="DG236" s="78">
        <f t="shared" si="1797"/>
        <v>0</v>
      </c>
      <c r="DH236" s="57">
        <f t="shared" si="1797"/>
        <v>0</v>
      </c>
      <c r="DI236" s="57">
        <f t="shared" si="1797"/>
        <v>10711106.4</v>
      </c>
      <c r="DJ236" s="78">
        <f t="shared" si="1797"/>
        <v>9944724</v>
      </c>
      <c r="DK236" s="78">
        <f t="shared" si="1797"/>
        <v>766382.4</v>
      </c>
      <c r="DL236" s="78">
        <f t="shared" si="1797"/>
        <v>0</v>
      </c>
      <c r="DM236" s="57">
        <f t="shared" ref="DM236:DT236" si="1798">DM240+DM237</f>
        <v>0</v>
      </c>
      <c r="DN236" s="78">
        <f t="shared" si="1798"/>
        <v>0</v>
      </c>
      <c r="DO236" s="78">
        <f t="shared" si="1798"/>
        <v>0</v>
      </c>
      <c r="DP236" s="57">
        <f t="shared" si="1798"/>
        <v>0</v>
      </c>
      <c r="DQ236" s="57">
        <f t="shared" si="1798"/>
        <v>10711106.4</v>
      </c>
      <c r="DR236" s="78">
        <f t="shared" si="1798"/>
        <v>9944724</v>
      </c>
      <c r="DS236" s="78">
        <f t="shared" si="1798"/>
        <v>766382.4</v>
      </c>
      <c r="DT236" s="78">
        <f t="shared" si="1798"/>
        <v>0</v>
      </c>
    </row>
    <row r="237" spans="1:124" s="2" customFormat="1" ht="32.25" customHeight="1" x14ac:dyDescent="0.25">
      <c r="A237" s="87" t="s">
        <v>176</v>
      </c>
      <c r="B237" s="156"/>
      <c r="C237" s="156"/>
      <c r="D237" s="156"/>
      <c r="E237" s="4">
        <v>851</v>
      </c>
      <c r="F237" s="4" t="s">
        <v>93</v>
      </c>
      <c r="G237" s="4" t="s">
        <v>13</v>
      </c>
      <c r="H237" s="176" t="s">
        <v>455</v>
      </c>
      <c r="I237" s="4"/>
      <c r="J237" s="21">
        <f t="shared" ref="J237:Y238" si="1799">J238</f>
        <v>9026160</v>
      </c>
      <c r="K237" s="21">
        <f t="shared" si="1799"/>
        <v>9026160</v>
      </c>
      <c r="L237" s="21">
        <f t="shared" si="1799"/>
        <v>0</v>
      </c>
      <c r="M237" s="21">
        <f t="shared" si="1799"/>
        <v>0</v>
      </c>
      <c r="N237" s="21">
        <f t="shared" si="1799"/>
        <v>9026160</v>
      </c>
      <c r="O237" s="21">
        <f t="shared" si="1799"/>
        <v>9026160</v>
      </c>
      <c r="P237" s="21">
        <f t="shared" si="1799"/>
        <v>0</v>
      </c>
      <c r="Q237" s="21">
        <f t="shared" si="1799"/>
        <v>0</v>
      </c>
      <c r="R237" s="21">
        <f t="shared" si="1799"/>
        <v>9026160</v>
      </c>
      <c r="S237" s="21">
        <f t="shared" si="1799"/>
        <v>9026160</v>
      </c>
      <c r="T237" s="21">
        <f t="shared" si="1799"/>
        <v>0</v>
      </c>
      <c r="U237" s="21">
        <f t="shared" si="1799"/>
        <v>0</v>
      </c>
      <c r="V237" s="21">
        <f t="shared" si="1650"/>
        <v>917664</v>
      </c>
      <c r="W237" s="21">
        <f t="shared" si="1651"/>
        <v>917664</v>
      </c>
      <c r="X237" s="21">
        <f t="shared" si="1652"/>
        <v>0</v>
      </c>
      <c r="Y237" s="21">
        <f t="shared" si="1799"/>
        <v>0</v>
      </c>
      <c r="Z237" s="276">
        <f t="shared" si="1657"/>
        <v>111.31731457967051</v>
      </c>
      <c r="AA237" s="21">
        <f t="shared" ref="AA237:BV238" si="1800">AA238</f>
        <v>0</v>
      </c>
      <c r="AB237" s="21">
        <f t="shared" si="1800"/>
        <v>8108496</v>
      </c>
      <c r="AC237" s="21">
        <f t="shared" si="1800"/>
        <v>8108496</v>
      </c>
      <c r="AD237" s="21">
        <f t="shared" si="1800"/>
        <v>0</v>
      </c>
      <c r="AE237" s="21">
        <f t="shared" si="1800"/>
        <v>0</v>
      </c>
      <c r="AF237" s="21">
        <f t="shared" si="1800"/>
        <v>0</v>
      </c>
      <c r="AG237" s="21">
        <f t="shared" si="1800"/>
        <v>0</v>
      </c>
      <c r="AH237" s="21">
        <f t="shared" si="1800"/>
        <v>0</v>
      </c>
      <c r="AI237" s="21">
        <f t="shared" si="1800"/>
        <v>0</v>
      </c>
      <c r="AJ237" s="21">
        <f t="shared" si="1782"/>
        <v>8108496</v>
      </c>
      <c r="AK237" s="21">
        <f t="shared" si="1783"/>
        <v>8108496</v>
      </c>
      <c r="AL237" s="21">
        <f t="shared" si="1784"/>
        <v>0</v>
      </c>
      <c r="AM237" s="21">
        <f t="shared" si="1785"/>
        <v>0</v>
      </c>
      <c r="AN237" s="215">
        <f t="shared" si="1800"/>
        <v>0</v>
      </c>
      <c r="AO237" s="21">
        <f t="shared" si="1800"/>
        <v>0</v>
      </c>
      <c r="AP237" s="21">
        <f t="shared" si="1800"/>
        <v>0</v>
      </c>
      <c r="AQ237" s="21">
        <f t="shared" si="1800"/>
        <v>0</v>
      </c>
      <c r="AR237" s="21">
        <f t="shared" si="1723"/>
        <v>8108496</v>
      </c>
      <c r="AS237" s="21">
        <f t="shared" si="1724"/>
        <v>8108496</v>
      </c>
      <c r="AT237" s="21">
        <f t="shared" si="1725"/>
        <v>0</v>
      </c>
      <c r="AU237" s="21">
        <f t="shared" si="1726"/>
        <v>0</v>
      </c>
      <c r="AV237" s="195">
        <f t="shared" si="1562"/>
        <v>0</v>
      </c>
      <c r="AW237" s="21">
        <f t="shared" si="1800"/>
        <v>8108496</v>
      </c>
      <c r="AX237" s="21">
        <f t="shared" si="1800"/>
        <v>8108496</v>
      </c>
      <c r="AY237" s="21">
        <f t="shared" si="1800"/>
        <v>0</v>
      </c>
      <c r="AZ237" s="21">
        <f t="shared" si="1800"/>
        <v>0</v>
      </c>
      <c r="BA237" s="21">
        <f t="shared" si="1800"/>
        <v>0</v>
      </c>
      <c r="BB237" s="21">
        <f t="shared" si="1800"/>
        <v>0</v>
      </c>
      <c r="BC237" s="21">
        <f t="shared" si="1800"/>
        <v>0</v>
      </c>
      <c r="BD237" s="21">
        <f t="shared" si="1800"/>
        <v>0</v>
      </c>
      <c r="BE237" s="21">
        <f t="shared" si="1788"/>
        <v>8108496</v>
      </c>
      <c r="BF237" s="21">
        <f t="shared" si="1760"/>
        <v>8108496</v>
      </c>
      <c r="BG237" s="21">
        <f t="shared" si="1761"/>
        <v>0</v>
      </c>
      <c r="BH237" s="21">
        <f t="shared" si="1762"/>
        <v>0</v>
      </c>
      <c r="BI237" s="21">
        <f t="shared" si="1800"/>
        <v>0</v>
      </c>
      <c r="BJ237" s="21">
        <f t="shared" si="1800"/>
        <v>0</v>
      </c>
      <c r="BK237" s="21">
        <f t="shared" si="1800"/>
        <v>0</v>
      </c>
      <c r="BL237" s="21">
        <f t="shared" si="1800"/>
        <v>0</v>
      </c>
      <c r="BM237" s="21">
        <f t="shared" si="1729"/>
        <v>8108496</v>
      </c>
      <c r="BN237" s="21">
        <f t="shared" si="1730"/>
        <v>8108496</v>
      </c>
      <c r="BO237" s="21">
        <f t="shared" si="1731"/>
        <v>0</v>
      </c>
      <c r="BP237" s="21">
        <f t="shared" si="1732"/>
        <v>0</v>
      </c>
      <c r="BQ237" s="201">
        <f t="shared" si="1548"/>
        <v>0</v>
      </c>
      <c r="BR237" s="21">
        <f t="shared" si="1800"/>
        <v>8108496</v>
      </c>
      <c r="BS237" s="21">
        <f t="shared" si="1800"/>
        <v>8108496</v>
      </c>
      <c r="BT237" s="21">
        <f t="shared" si="1800"/>
        <v>0</v>
      </c>
      <c r="BU237" s="21">
        <f t="shared" si="1800"/>
        <v>0</v>
      </c>
      <c r="BV237" s="21">
        <f t="shared" si="1800"/>
        <v>0</v>
      </c>
      <c r="BW237" s="21">
        <f t="shared" ref="BV237:BY238" si="1801">BW238</f>
        <v>0</v>
      </c>
      <c r="BX237" s="21">
        <f t="shared" si="1801"/>
        <v>0</v>
      </c>
      <c r="BY237" s="21">
        <f t="shared" si="1801"/>
        <v>0</v>
      </c>
      <c r="BZ237" s="21">
        <f t="shared" si="1791"/>
        <v>8108496</v>
      </c>
      <c r="CA237" s="62">
        <f t="shared" si="1763"/>
        <v>8108496</v>
      </c>
      <c r="CB237" s="62">
        <f t="shared" si="1764"/>
        <v>0</v>
      </c>
      <c r="CC237" s="62">
        <f t="shared" si="1765"/>
        <v>0</v>
      </c>
      <c r="CD237" s="21">
        <f t="shared" ref="CD237:CG238" si="1802">CD238</f>
        <v>0</v>
      </c>
      <c r="CE237" s="21">
        <f t="shared" si="1802"/>
        <v>0</v>
      </c>
      <c r="CF237" s="21">
        <f t="shared" si="1802"/>
        <v>0</v>
      </c>
      <c r="CG237" s="21">
        <f t="shared" si="1802"/>
        <v>0</v>
      </c>
      <c r="CH237" s="21">
        <f t="shared" si="1735"/>
        <v>8108496</v>
      </c>
      <c r="CI237" s="62">
        <f t="shared" si="1736"/>
        <v>8108496</v>
      </c>
      <c r="CJ237" s="62">
        <f t="shared" si="1737"/>
        <v>0</v>
      </c>
      <c r="CK237" s="62">
        <f t="shared" si="1738"/>
        <v>0</v>
      </c>
      <c r="CL237" s="193">
        <f t="shared" si="1658"/>
        <v>0</v>
      </c>
      <c r="CM237" s="62"/>
      <c r="CN237" s="62"/>
      <c r="CO237" s="62"/>
      <c r="CP237" s="62"/>
      <c r="CQ237" s="94">
        <f t="shared" si="1759"/>
        <v>0</v>
      </c>
      <c r="CR237" s="94"/>
      <c r="CS237" s="58">
        <f t="shared" ref="CS237:DT238" si="1803">CS238</f>
        <v>8028768</v>
      </c>
      <c r="CT237" s="58">
        <f t="shared" si="1803"/>
        <v>8028768</v>
      </c>
      <c r="CU237" s="58">
        <f t="shared" si="1803"/>
        <v>0</v>
      </c>
      <c r="CV237" s="58">
        <f t="shared" si="1803"/>
        <v>0</v>
      </c>
      <c r="CW237" s="58">
        <f t="shared" si="1803"/>
        <v>0</v>
      </c>
      <c r="CX237" s="62">
        <f t="shared" si="1803"/>
        <v>0</v>
      </c>
      <c r="CY237" s="62">
        <f t="shared" si="1803"/>
        <v>0</v>
      </c>
      <c r="CZ237" s="58">
        <f t="shared" si="1803"/>
        <v>0</v>
      </c>
      <c r="DA237" s="58">
        <f t="shared" si="1803"/>
        <v>8028768</v>
      </c>
      <c r="DB237" s="62">
        <f t="shared" si="1803"/>
        <v>8028768</v>
      </c>
      <c r="DC237" s="62">
        <f t="shared" si="1803"/>
        <v>0</v>
      </c>
      <c r="DD237" s="62">
        <f t="shared" si="1803"/>
        <v>0</v>
      </c>
      <c r="DE237" s="58">
        <f t="shared" si="1803"/>
        <v>0</v>
      </c>
      <c r="DF237" s="62">
        <f t="shared" si="1803"/>
        <v>0</v>
      </c>
      <c r="DG237" s="62">
        <f t="shared" si="1803"/>
        <v>0</v>
      </c>
      <c r="DH237" s="58">
        <f t="shared" si="1803"/>
        <v>0</v>
      </c>
      <c r="DI237" s="58">
        <f t="shared" si="1803"/>
        <v>8028768</v>
      </c>
      <c r="DJ237" s="62">
        <f t="shared" si="1803"/>
        <v>8028768</v>
      </c>
      <c r="DK237" s="62">
        <f t="shared" si="1803"/>
        <v>0</v>
      </c>
      <c r="DL237" s="62">
        <f t="shared" si="1803"/>
        <v>0</v>
      </c>
      <c r="DM237" s="58">
        <f t="shared" si="1803"/>
        <v>0</v>
      </c>
      <c r="DN237" s="62">
        <f t="shared" si="1803"/>
        <v>0</v>
      </c>
      <c r="DO237" s="62">
        <f t="shared" si="1803"/>
        <v>0</v>
      </c>
      <c r="DP237" s="58">
        <f t="shared" si="1803"/>
        <v>0</v>
      </c>
      <c r="DQ237" s="58">
        <f t="shared" si="1803"/>
        <v>8028768</v>
      </c>
      <c r="DR237" s="62">
        <f t="shared" si="1803"/>
        <v>8028768</v>
      </c>
      <c r="DS237" s="62">
        <f t="shared" si="1803"/>
        <v>0</v>
      </c>
      <c r="DT237" s="62">
        <f t="shared" si="1803"/>
        <v>0</v>
      </c>
    </row>
    <row r="238" spans="1:124" s="2" customFormat="1" ht="32.25" customHeight="1" x14ac:dyDescent="0.25">
      <c r="A238" s="87" t="s">
        <v>71</v>
      </c>
      <c r="B238" s="156"/>
      <c r="C238" s="156"/>
      <c r="D238" s="156"/>
      <c r="E238" s="4">
        <v>851</v>
      </c>
      <c r="F238" s="4" t="s">
        <v>93</v>
      </c>
      <c r="G238" s="4" t="s">
        <v>13</v>
      </c>
      <c r="H238" s="176" t="s">
        <v>455</v>
      </c>
      <c r="I238" s="4" t="s">
        <v>72</v>
      </c>
      <c r="J238" s="21">
        <f t="shared" si="1799"/>
        <v>9026160</v>
      </c>
      <c r="K238" s="21">
        <f t="shared" si="1799"/>
        <v>9026160</v>
      </c>
      <c r="L238" s="21">
        <f t="shared" si="1799"/>
        <v>0</v>
      </c>
      <c r="M238" s="21">
        <f t="shared" si="1799"/>
        <v>0</v>
      </c>
      <c r="N238" s="21">
        <f t="shared" si="1799"/>
        <v>9026160</v>
      </c>
      <c r="O238" s="21">
        <f t="shared" si="1799"/>
        <v>9026160</v>
      </c>
      <c r="P238" s="21">
        <f t="shared" si="1799"/>
        <v>0</v>
      </c>
      <c r="Q238" s="21">
        <f t="shared" si="1799"/>
        <v>0</v>
      </c>
      <c r="R238" s="21">
        <f t="shared" si="1799"/>
        <v>9026160</v>
      </c>
      <c r="S238" s="21">
        <f t="shared" si="1799"/>
        <v>9026160</v>
      </c>
      <c r="T238" s="21">
        <f t="shared" si="1799"/>
        <v>0</v>
      </c>
      <c r="U238" s="21">
        <f t="shared" si="1799"/>
        <v>0</v>
      </c>
      <c r="V238" s="21">
        <f t="shared" si="1650"/>
        <v>917664</v>
      </c>
      <c r="W238" s="21">
        <f t="shared" si="1651"/>
        <v>917664</v>
      </c>
      <c r="X238" s="21">
        <f t="shared" si="1652"/>
        <v>0</v>
      </c>
      <c r="Y238" s="21">
        <f t="shared" si="1799"/>
        <v>0</v>
      </c>
      <c r="Z238" s="276">
        <f t="shared" si="1657"/>
        <v>111.31731457967051</v>
      </c>
      <c r="AA238" s="21">
        <f t="shared" si="1800"/>
        <v>0</v>
      </c>
      <c r="AB238" s="21">
        <f t="shared" si="1800"/>
        <v>8108496</v>
      </c>
      <c r="AC238" s="21">
        <f t="shared" si="1800"/>
        <v>8108496</v>
      </c>
      <c r="AD238" s="21">
        <f t="shared" si="1800"/>
        <v>0</v>
      </c>
      <c r="AE238" s="21">
        <f t="shared" si="1800"/>
        <v>0</v>
      </c>
      <c r="AF238" s="21">
        <f t="shared" si="1800"/>
        <v>0</v>
      </c>
      <c r="AG238" s="21">
        <f t="shared" si="1800"/>
        <v>0</v>
      </c>
      <c r="AH238" s="21">
        <f t="shared" si="1800"/>
        <v>0</v>
      </c>
      <c r="AI238" s="21">
        <f t="shared" si="1800"/>
        <v>0</v>
      </c>
      <c r="AJ238" s="21">
        <f t="shared" si="1782"/>
        <v>8108496</v>
      </c>
      <c r="AK238" s="21">
        <f t="shared" si="1783"/>
        <v>8108496</v>
      </c>
      <c r="AL238" s="21">
        <f t="shared" si="1784"/>
        <v>0</v>
      </c>
      <c r="AM238" s="21">
        <f t="shared" si="1785"/>
        <v>0</v>
      </c>
      <c r="AN238" s="215">
        <f t="shared" si="1800"/>
        <v>0</v>
      </c>
      <c r="AO238" s="21">
        <f t="shared" si="1800"/>
        <v>0</v>
      </c>
      <c r="AP238" s="21">
        <f t="shared" si="1800"/>
        <v>0</v>
      </c>
      <c r="AQ238" s="21">
        <f t="shared" si="1800"/>
        <v>0</v>
      </c>
      <c r="AR238" s="21">
        <f t="shared" si="1723"/>
        <v>8108496</v>
      </c>
      <c r="AS238" s="21">
        <f t="shared" si="1724"/>
        <v>8108496</v>
      </c>
      <c r="AT238" s="21">
        <f t="shared" si="1725"/>
        <v>0</v>
      </c>
      <c r="AU238" s="21">
        <f t="shared" si="1726"/>
        <v>0</v>
      </c>
      <c r="AV238" s="195">
        <f t="shared" si="1562"/>
        <v>0</v>
      </c>
      <c r="AW238" s="21">
        <f t="shared" si="1800"/>
        <v>8108496</v>
      </c>
      <c r="AX238" s="21">
        <f t="shared" si="1800"/>
        <v>8108496</v>
      </c>
      <c r="AY238" s="21">
        <f t="shared" si="1800"/>
        <v>0</v>
      </c>
      <c r="AZ238" s="21">
        <f t="shared" si="1800"/>
        <v>0</v>
      </c>
      <c r="BA238" s="21">
        <f t="shared" si="1800"/>
        <v>0</v>
      </c>
      <c r="BB238" s="21">
        <f t="shared" si="1800"/>
        <v>0</v>
      </c>
      <c r="BC238" s="21">
        <f t="shared" si="1800"/>
        <v>0</v>
      </c>
      <c r="BD238" s="21">
        <f t="shared" si="1800"/>
        <v>0</v>
      </c>
      <c r="BE238" s="21">
        <f t="shared" si="1788"/>
        <v>8108496</v>
      </c>
      <c r="BF238" s="21">
        <f t="shared" si="1760"/>
        <v>8108496</v>
      </c>
      <c r="BG238" s="21">
        <f t="shared" si="1761"/>
        <v>0</v>
      </c>
      <c r="BH238" s="21">
        <f t="shared" si="1762"/>
        <v>0</v>
      </c>
      <c r="BI238" s="21">
        <f t="shared" si="1800"/>
        <v>0</v>
      </c>
      <c r="BJ238" s="21">
        <f t="shared" si="1800"/>
        <v>0</v>
      </c>
      <c r="BK238" s="21">
        <f t="shared" si="1800"/>
        <v>0</v>
      </c>
      <c r="BL238" s="21">
        <f t="shared" si="1800"/>
        <v>0</v>
      </c>
      <c r="BM238" s="21">
        <f t="shared" si="1729"/>
        <v>8108496</v>
      </c>
      <c r="BN238" s="21">
        <f t="shared" si="1730"/>
        <v>8108496</v>
      </c>
      <c r="BO238" s="21">
        <f t="shared" si="1731"/>
        <v>0</v>
      </c>
      <c r="BP238" s="21">
        <f t="shared" si="1732"/>
        <v>0</v>
      </c>
      <c r="BQ238" s="201">
        <f t="shared" si="1548"/>
        <v>0</v>
      </c>
      <c r="BR238" s="21">
        <f t="shared" si="1800"/>
        <v>8108496</v>
      </c>
      <c r="BS238" s="21">
        <f t="shared" si="1800"/>
        <v>8108496</v>
      </c>
      <c r="BT238" s="21">
        <f t="shared" si="1800"/>
        <v>0</v>
      </c>
      <c r="BU238" s="21">
        <f t="shared" si="1800"/>
        <v>0</v>
      </c>
      <c r="BV238" s="21">
        <f t="shared" si="1801"/>
        <v>0</v>
      </c>
      <c r="BW238" s="21">
        <f t="shared" si="1801"/>
        <v>0</v>
      </c>
      <c r="BX238" s="21">
        <f t="shared" si="1801"/>
        <v>0</v>
      </c>
      <c r="BY238" s="21">
        <f t="shared" si="1801"/>
        <v>0</v>
      </c>
      <c r="BZ238" s="21">
        <f t="shared" si="1791"/>
        <v>8108496</v>
      </c>
      <c r="CA238" s="62">
        <f t="shared" si="1763"/>
        <v>8108496</v>
      </c>
      <c r="CB238" s="62">
        <f t="shared" si="1764"/>
        <v>0</v>
      </c>
      <c r="CC238" s="62">
        <f t="shared" si="1765"/>
        <v>0</v>
      </c>
      <c r="CD238" s="21">
        <f t="shared" si="1802"/>
        <v>0</v>
      </c>
      <c r="CE238" s="21">
        <f t="shared" si="1802"/>
        <v>0</v>
      </c>
      <c r="CF238" s="21">
        <f t="shared" si="1802"/>
        <v>0</v>
      </c>
      <c r="CG238" s="21">
        <f t="shared" si="1802"/>
        <v>0</v>
      </c>
      <c r="CH238" s="21">
        <f t="shared" si="1735"/>
        <v>8108496</v>
      </c>
      <c r="CI238" s="62">
        <f t="shared" si="1736"/>
        <v>8108496</v>
      </c>
      <c r="CJ238" s="62">
        <f t="shared" si="1737"/>
        <v>0</v>
      </c>
      <c r="CK238" s="62">
        <f t="shared" si="1738"/>
        <v>0</v>
      </c>
      <c r="CL238" s="193">
        <f t="shared" si="1658"/>
        <v>0</v>
      </c>
      <c r="CM238" s="62"/>
      <c r="CN238" s="62"/>
      <c r="CO238" s="62"/>
      <c r="CP238" s="62"/>
      <c r="CQ238" s="94">
        <f t="shared" si="1759"/>
        <v>0</v>
      </c>
      <c r="CR238" s="94"/>
      <c r="CS238" s="58">
        <f t="shared" si="1803"/>
        <v>8028768</v>
      </c>
      <c r="CT238" s="58">
        <f t="shared" si="1803"/>
        <v>8028768</v>
      </c>
      <c r="CU238" s="58">
        <f t="shared" si="1803"/>
        <v>0</v>
      </c>
      <c r="CV238" s="58">
        <f t="shared" si="1803"/>
        <v>0</v>
      </c>
      <c r="CW238" s="58">
        <f t="shared" si="1803"/>
        <v>0</v>
      </c>
      <c r="CX238" s="62">
        <f t="shared" si="1803"/>
        <v>0</v>
      </c>
      <c r="CY238" s="62">
        <f t="shared" si="1803"/>
        <v>0</v>
      </c>
      <c r="CZ238" s="58">
        <f t="shared" si="1803"/>
        <v>0</v>
      </c>
      <c r="DA238" s="58">
        <f t="shared" si="1803"/>
        <v>8028768</v>
      </c>
      <c r="DB238" s="62">
        <f t="shared" si="1803"/>
        <v>8028768</v>
      </c>
      <c r="DC238" s="62">
        <f t="shared" si="1803"/>
        <v>0</v>
      </c>
      <c r="DD238" s="62">
        <f t="shared" si="1803"/>
        <v>0</v>
      </c>
      <c r="DE238" s="58">
        <f t="shared" si="1803"/>
        <v>0</v>
      </c>
      <c r="DF238" s="62">
        <f t="shared" si="1803"/>
        <v>0</v>
      </c>
      <c r="DG238" s="62">
        <f t="shared" si="1803"/>
        <v>0</v>
      </c>
      <c r="DH238" s="58">
        <f t="shared" si="1803"/>
        <v>0</v>
      </c>
      <c r="DI238" s="58">
        <f t="shared" si="1803"/>
        <v>8028768</v>
      </c>
      <c r="DJ238" s="62">
        <f t="shared" si="1803"/>
        <v>8028768</v>
      </c>
      <c r="DK238" s="62">
        <f t="shared" si="1803"/>
        <v>0</v>
      </c>
      <c r="DL238" s="62">
        <f t="shared" si="1803"/>
        <v>0</v>
      </c>
      <c r="DM238" s="58">
        <f t="shared" si="1803"/>
        <v>0</v>
      </c>
      <c r="DN238" s="62">
        <f t="shared" si="1803"/>
        <v>0</v>
      </c>
      <c r="DO238" s="62">
        <f t="shared" si="1803"/>
        <v>0</v>
      </c>
      <c r="DP238" s="58">
        <f t="shared" si="1803"/>
        <v>0</v>
      </c>
      <c r="DQ238" s="58">
        <f t="shared" si="1803"/>
        <v>8028768</v>
      </c>
      <c r="DR238" s="62">
        <f t="shared" si="1803"/>
        <v>8028768</v>
      </c>
      <c r="DS238" s="62">
        <f t="shared" si="1803"/>
        <v>0</v>
      </c>
      <c r="DT238" s="62">
        <f t="shared" si="1803"/>
        <v>0</v>
      </c>
    </row>
    <row r="239" spans="1:124" s="2" customFormat="1" ht="32.25" customHeight="1" x14ac:dyDescent="0.25">
      <c r="A239" s="87" t="s">
        <v>73</v>
      </c>
      <c r="B239" s="156"/>
      <c r="C239" s="156"/>
      <c r="D239" s="156"/>
      <c r="E239" s="4">
        <v>851</v>
      </c>
      <c r="F239" s="4" t="s">
        <v>93</v>
      </c>
      <c r="G239" s="4" t="s">
        <v>13</v>
      </c>
      <c r="H239" s="176" t="s">
        <v>455</v>
      </c>
      <c r="I239" s="4" t="s">
        <v>74</v>
      </c>
      <c r="J239" s="21">
        <v>9026160</v>
      </c>
      <c r="K239" s="21">
        <f>J239</f>
        <v>9026160</v>
      </c>
      <c r="L239" s="21"/>
      <c r="M239" s="21"/>
      <c r="N239" s="21">
        <v>9026160</v>
      </c>
      <c r="O239" s="21">
        <f>N239</f>
        <v>9026160</v>
      </c>
      <c r="P239" s="21"/>
      <c r="Q239" s="21"/>
      <c r="R239" s="21">
        <v>9026160</v>
      </c>
      <c r="S239" s="21">
        <f>R239</f>
        <v>9026160</v>
      </c>
      <c r="T239" s="21"/>
      <c r="U239" s="21"/>
      <c r="V239" s="21">
        <f t="shared" si="1650"/>
        <v>917664</v>
      </c>
      <c r="W239" s="21">
        <f t="shared" si="1651"/>
        <v>917664</v>
      </c>
      <c r="X239" s="21">
        <f t="shared" si="1652"/>
        <v>0</v>
      </c>
      <c r="Y239" s="21"/>
      <c r="Z239" s="276">
        <f t="shared" si="1657"/>
        <v>111.31731457967051</v>
      </c>
      <c r="AA239" s="21"/>
      <c r="AB239" s="21">
        <v>8108496</v>
      </c>
      <c r="AC239" s="21">
        <f>AB239</f>
        <v>8108496</v>
      </c>
      <c r="AD239" s="21"/>
      <c r="AE239" s="21"/>
      <c r="AF239" s="21"/>
      <c r="AG239" s="21">
        <f>AF239</f>
        <v>0</v>
      </c>
      <c r="AH239" s="21"/>
      <c r="AI239" s="21"/>
      <c r="AJ239" s="21">
        <f t="shared" si="1782"/>
        <v>8108496</v>
      </c>
      <c r="AK239" s="21">
        <f t="shared" si="1783"/>
        <v>8108496</v>
      </c>
      <c r="AL239" s="21">
        <f t="shared" si="1784"/>
        <v>0</v>
      </c>
      <c r="AM239" s="21">
        <f t="shared" si="1785"/>
        <v>0</v>
      </c>
      <c r="AN239" s="215"/>
      <c r="AO239" s="21">
        <f>AN239</f>
        <v>0</v>
      </c>
      <c r="AP239" s="21"/>
      <c r="AQ239" s="21"/>
      <c r="AR239" s="21">
        <f t="shared" si="1723"/>
        <v>8108496</v>
      </c>
      <c r="AS239" s="21">
        <f t="shared" si="1724"/>
        <v>8108496</v>
      </c>
      <c r="AT239" s="21">
        <f t="shared" si="1725"/>
        <v>0</v>
      </c>
      <c r="AU239" s="21">
        <f t="shared" si="1726"/>
        <v>0</v>
      </c>
      <c r="AV239" s="195">
        <f t="shared" si="1562"/>
        <v>0</v>
      </c>
      <c r="AW239" s="21">
        <v>8108496</v>
      </c>
      <c r="AX239" s="21">
        <f>AW239</f>
        <v>8108496</v>
      </c>
      <c r="AY239" s="21"/>
      <c r="AZ239" s="21"/>
      <c r="BA239" s="21"/>
      <c r="BB239" s="21">
        <f>BA239</f>
        <v>0</v>
      </c>
      <c r="BC239" s="21"/>
      <c r="BD239" s="21"/>
      <c r="BE239" s="21">
        <f t="shared" si="1788"/>
        <v>8108496</v>
      </c>
      <c r="BF239" s="21">
        <f t="shared" si="1760"/>
        <v>8108496</v>
      </c>
      <c r="BG239" s="21">
        <f t="shared" si="1761"/>
        <v>0</v>
      </c>
      <c r="BH239" s="21">
        <f t="shared" si="1762"/>
        <v>0</v>
      </c>
      <c r="BI239" s="21"/>
      <c r="BJ239" s="21">
        <f>BI239</f>
        <v>0</v>
      </c>
      <c r="BK239" s="21"/>
      <c r="BL239" s="21"/>
      <c r="BM239" s="21">
        <f t="shared" si="1729"/>
        <v>8108496</v>
      </c>
      <c r="BN239" s="21">
        <f t="shared" si="1730"/>
        <v>8108496</v>
      </c>
      <c r="BO239" s="21">
        <f t="shared" si="1731"/>
        <v>0</v>
      </c>
      <c r="BP239" s="21">
        <f t="shared" si="1732"/>
        <v>0</v>
      </c>
      <c r="BQ239" s="201">
        <f t="shared" si="1548"/>
        <v>0</v>
      </c>
      <c r="BR239" s="21">
        <v>8108496</v>
      </c>
      <c r="BS239" s="21">
        <f>BR239</f>
        <v>8108496</v>
      </c>
      <c r="BT239" s="21"/>
      <c r="BU239" s="21"/>
      <c r="BV239" s="21"/>
      <c r="BW239" s="21">
        <f>BV239</f>
        <v>0</v>
      </c>
      <c r="BX239" s="21"/>
      <c r="BY239" s="21"/>
      <c r="BZ239" s="21">
        <f t="shared" si="1791"/>
        <v>8108496</v>
      </c>
      <c r="CA239" s="62">
        <f t="shared" si="1763"/>
        <v>8108496</v>
      </c>
      <c r="CB239" s="62">
        <f t="shared" si="1764"/>
        <v>0</v>
      </c>
      <c r="CC239" s="62">
        <f t="shared" si="1765"/>
        <v>0</v>
      </c>
      <c r="CD239" s="21"/>
      <c r="CE239" s="21">
        <f>CD239</f>
        <v>0</v>
      </c>
      <c r="CF239" s="21"/>
      <c r="CG239" s="21"/>
      <c r="CH239" s="21">
        <f t="shared" si="1735"/>
        <v>8108496</v>
      </c>
      <c r="CI239" s="62">
        <f t="shared" si="1736"/>
        <v>8108496</v>
      </c>
      <c r="CJ239" s="62">
        <f t="shared" si="1737"/>
        <v>0</v>
      </c>
      <c r="CK239" s="62">
        <f t="shared" si="1738"/>
        <v>0</v>
      </c>
      <c r="CL239" s="193">
        <f t="shared" si="1658"/>
        <v>0</v>
      </c>
      <c r="CM239" s="62"/>
      <c r="CN239" s="62"/>
      <c r="CO239" s="62"/>
      <c r="CP239" s="62"/>
      <c r="CQ239" s="94">
        <f t="shared" si="1759"/>
        <v>0</v>
      </c>
      <c r="CR239" s="94"/>
      <c r="CS239" s="58">
        <v>8028768</v>
      </c>
      <c r="CT239" s="58">
        <f>CS239</f>
        <v>8028768</v>
      </c>
      <c r="CU239" s="58"/>
      <c r="CV239" s="58"/>
      <c r="CW239" s="58"/>
      <c r="CX239" s="62">
        <f>CW239</f>
        <v>0</v>
      </c>
      <c r="CY239" s="62"/>
      <c r="CZ239" s="58"/>
      <c r="DA239" s="58">
        <f t="shared" si="1484"/>
        <v>8028768</v>
      </c>
      <c r="DB239" s="62">
        <f t="shared" ref="DB239" si="1804">CT239+CX239</f>
        <v>8028768</v>
      </c>
      <c r="DC239" s="62">
        <f t="shared" ref="DC239" si="1805">CU239+CY239</f>
        <v>0</v>
      </c>
      <c r="DD239" s="62">
        <f t="shared" ref="DD239" si="1806">CV239+CZ239</f>
        <v>0</v>
      </c>
      <c r="DE239" s="58"/>
      <c r="DF239" s="62">
        <f>DE239</f>
        <v>0</v>
      </c>
      <c r="DG239" s="62"/>
      <c r="DH239" s="58"/>
      <c r="DI239" s="58">
        <f t="shared" ref="DI239" si="1807">DA239+DE239</f>
        <v>8028768</v>
      </c>
      <c r="DJ239" s="62">
        <f t="shared" ref="DJ239" si="1808">DB239+DF239</f>
        <v>8028768</v>
      </c>
      <c r="DK239" s="62">
        <f t="shared" ref="DK239" si="1809">DC239+DG239</f>
        <v>0</v>
      </c>
      <c r="DL239" s="62">
        <f t="shared" ref="DL239" si="1810">DD239+DH239</f>
        <v>0</v>
      </c>
      <c r="DM239" s="58"/>
      <c r="DN239" s="62">
        <f>DM239</f>
        <v>0</v>
      </c>
      <c r="DO239" s="62"/>
      <c r="DP239" s="58"/>
      <c r="DQ239" s="58">
        <f t="shared" ref="DQ239" si="1811">DI239+DM239</f>
        <v>8028768</v>
      </c>
      <c r="DR239" s="62">
        <f t="shared" ref="DR239" si="1812">DJ239+DN239</f>
        <v>8028768</v>
      </c>
      <c r="DS239" s="62">
        <f t="shared" ref="DS239" si="1813">DK239+DO239</f>
        <v>0</v>
      </c>
      <c r="DT239" s="62">
        <f t="shared" ref="DT239" si="1814">DL239+DP239</f>
        <v>0</v>
      </c>
    </row>
    <row r="240" spans="1:124" ht="32.25" customHeight="1" x14ac:dyDescent="0.25">
      <c r="A240" s="87" t="s">
        <v>254</v>
      </c>
      <c r="B240" s="155"/>
      <c r="C240" s="155"/>
      <c r="D240" s="155"/>
      <c r="E240" s="4">
        <v>851</v>
      </c>
      <c r="F240" s="3" t="s">
        <v>93</v>
      </c>
      <c r="G240" s="3" t="s">
        <v>13</v>
      </c>
      <c r="H240" s="176" t="s">
        <v>456</v>
      </c>
      <c r="I240" s="3"/>
      <c r="J240" s="21">
        <f t="shared" ref="J240:Y241" si="1815">J241</f>
        <v>3151297.8</v>
      </c>
      <c r="K240" s="21">
        <f t="shared" si="1815"/>
        <v>2250927</v>
      </c>
      <c r="L240" s="21">
        <f t="shared" si="1815"/>
        <v>900370.8</v>
      </c>
      <c r="M240" s="21">
        <f t="shared" si="1815"/>
        <v>0</v>
      </c>
      <c r="N240" s="21">
        <f t="shared" si="1815"/>
        <v>3151297.8</v>
      </c>
      <c r="O240" s="21">
        <f t="shared" si="1815"/>
        <v>2250927</v>
      </c>
      <c r="P240" s="21">
        <f t="shared" si="1815"/>
        <v>900370.8</v>
      </c>
      <c r="Q240" s="21">
        <f t="shared" si="1815"/>
        <v>0</v>
      </c>
      <c r="R240" s="21">
        <f t="shared" si="1815"/>
        <v>3151297.8</v>
      </c>
      <c r="S240" s="21">
        <f t="shared" si="1815"/>
        <v>2250927</v>
      </c>
      <c r="T240" s="21">
        <f t="shared" si="1815"/>
        <v>900370.8</v>
      </c>
      <c r="U240" s="21">
        <f t="shared" si="1815"/>
        <v>0</v>
      </c>
      <c r="V240" s="21">
        <f t="shared" si="1650"/>
        <v>248824.79999999981</v>
      </c>
      <c r="W240" s="21">
        <f t="shared" si="1651"/>
        <v>177732</v>
      </c>
      <c r="X240" s="21">
        <f t="shared" si="1652"/>
        <v>71092.800000000047</v>
      </c>
      <c r="Y240" s="21">
        <f t="shared" si="1815"/>
        <v>0</v>
      </c>
      <c r="Z240" s="276">
        <f t="shared" si="1657"/>
        <v>108.57285494128628</v>
      </c>
      <c r="AA240" s="21">
        <f t="shared" ref="AA240:BV241" si="1816">AA241</f>
        <v>0</v>
      </c>
      <c r="AB240" s="21">
        <f t="shared" si="1816"/>
        <v>2902473</v>
      </c>
      <c r="AC240" s="21">
        <f t="shared" si="1816"/>
        <v>2073195</v>
      </c>
      <c r="AD240" s="21">
        <f t="shared" si="1816"/>
        <v>829278</v>
      </c>
      <c r="AE240" s="21">
        <f t="shared" si="1816"/>
        <v>0</v>
      </c>
      <c r="AF240" s="21">
        <f t="shared" si="1816"/>
        <v>0</v>
      </c>
      <c r="AG240" s="21">
        <f t="shared" si="1816"/>
        <v>0</v>
      </c>
      <c r="AH240" s="21">
        <f t="shared" si="1816"/>
        <v>0</v>
      </c>
      <c r="AI240" s="21">
        <f t="shared" si="1816"/>
        <v>0</v>
      </c>
      <c r="AJ240" s="21">
        <f t="shared" si="1782"/>
        <v>2902473</v>
      </c>
      <c r="AK240" s="21">
        <f t="shared" si="1783"/>
        <v>2073195</v>
      </c>
      <c r="AL240" s="21">
        <f t="shared" si="1784"/>
        <v>829278</v>
      </c>
      <c r="AM240" s="21">
        <f t="shared" si="1785"/>
        <v>0</v>
      </c>
      <c r="AN240" s="215">
        <f t="shared" si="1816"/>
        <v>0</v>
      </c>
      <c r="AO240" s="21">
        <f t="shared" si="1816"/>
        <v>0</v>
      </c>
      <c r="AP240" s="21">
        <f t="shared" si="1816"/>
        <v>0</v>
      </c>
      <c r="AQ240" s="21">
        <f t="shared" si="1816"/>
        <v>0</v>
      </c>
      <c r="AR240" s="21">
        <f t="shared" si="1723"/>
        <v>2902473</v>
      </c>
      <c r="AS240" s="21">
        <f t="shared" si="1724"/>
        <v>2073195</v>
      </c>
      <c r="AT240" s="21">
        <f t="shared" si="1725"/>
        <v>829278</v>
      </c>
      <c r="AU240" s="21">
        <f t="shared" si="1726"/>
        <v>0</v>
      </c>
      <c r="AV240" s="195">
        <f t="shared" si="1562"/>
        <v>0</v>
      </c>
      <c r="AW240" s="21">
        <f t="shared" si="1816"/>
        <v>2902473</v>
      </c>
      <c r="AX240" s="21">
        <f t="shared" si="1816"/>
        <v>2073195</v>
      </c>
      <c r="AY240" s="21">
        <f t="shared" si="1816"/>
        <v>829278</v>
      </c>
      <c r="AZ240" s="21">
        <f t="shared" si="1816"/>
        <v>0</v>
      </c>
      <c r="BA240" s="21">
        <f t="shared" si="1816"/>
        <v>0</v>
      </c>
      <c r="BB240" s="21">
        <f t="shared" si="1816"/>
        <v>0</v>
      </c>
      <c r="BC240" s="21">
        <f t="shared" si="1816"/>
        <v>0</v>
      </c>
      <c r="BD240" s="21">
        <f t="shared" si="1816"/>
        <v>0</v>
      </c>
      <c r="BE240" s="21">
        <f t="shared" si="1788"/>
        <v>2902473</v>
      </c>
      <c r="BF240" s="21">
        <f t="shared" si="1760"/>
        <v>2073195</v>
      </c>
      <c r="BG240" s="21">
        <f t="shared" si="1761"/>
        <v>829278</v>
      </c>
      <c r="BH240" s="21">
        <f t="shared" si="1762"/>
        <v>0</v>
      </c>
      <c r="BI240" s="21">
        <f t="shared" si="1816"/>
        <v>0</v>
      </c>
      <c r="BJ240" s="21">
        <f t="shared" si="1816"/>
        <v>0</v>
      </c>
      <c r="BK240" s="21">
        <f t="shared" si="1816"/>
        <v>0</v>
      </c>
      <c r="BL240" s="21">
        <f t="shared" si="1816"/>
        <v>0</v>
      </c>
      <c r="BM240" s="21">
        <f t="shared" si="1729"/>
        <v>2902473</v>
      </c>
      <c r="BN240" s="21">
        <f t="shared" si="1730"/>
        <v>2073195</v>
      </c>
      <c r="BO240" s="21">
        <f t="shared" si="1731"/>
        <v>829278</v>
      </c>
      <c r="BP240" s="21">
        <f t="shared" si="1732"/>
        <v>0</v>
      </c>
      <c r="BQ240" s="201">
        <f t="shared" si="1548"/>
        <v>0</v>
      </c>
      <c r="BR240" s="21">
        <f t="shared" si="1816"/>
        <v>2902473</v>
      </c>
      <c r="BS240" s="21">
        <f t="shared" si="1816"/>
        <v>2073195</v>
      </c>
      <c r="BT240" s="21">
        <f t="shared" si="1816"/>
        <v>829278</v>
      </c>
      <c r="BU240" s="21">
        <f t="shared" si="1816"/>
        <v>0</v>
      </c>
      <c r="BV240" s="21">
        <f t="shared" si="1816"/>
        <v>0</v>
      </c>
      <c r="BW240" s="21">
        <f t="shared" ref="BV240:BY241" si="1817">BW241</f>
        <v>0</v>
      </c>
      <c r="BX240" s="21">
        <f t="shared" si="1817"/>
        <v>0</v>
      </c>
      <c r="BY240" s="21">
        <f t="shared" si="1817"/>
        <v>0</v>
      </c>
      <c r="BZ240" s="21">
        <f t="shared" si="1791"/>
        <v>2902473</v>
      </c>
      <c r="CA240" s="62">
        <f t="shared" si="1763"/>
        <v>2073195</v>
      </c>
      <c r="CB240" s="62">
        <f t="shared" si="1764"/>
        <v>829278</v>
      </c>
      <c r="CC240" s="62">
        <f t="shared" si="1765"/>
        <v>0</v>
      </c>
      <c r="CD240" s="21">
        <f t="shared" ref="CD240:CG241" si="1818">CD241</f>
        <v>0</v>
      </c>
      <c r="CE240" s="21">
        <f t="shared" si="1818"/>
        <v>0</v>
      </c>
      <c r="CF240" s="21">
        <f t="shared" si="1818"/>
        <v>0</v>
      </c>
      <c r="CG240" s="21">
        <f t="shared" si="1818"/>
        <v>0</v>
      </c>
      <c r="CH240" s="21">
        <f t="shared" si="1735"/>
        <v>2902473</v>
      </c>
      <c r="CI240" s="62">
        <f t="shared" si="1736"/>
        <v>2073195</v>
      </c>
      <c r="CJ240" s="62">
        <f t="shared" si="1737"/>
        <v>829278</v>
      </c>
      <c r="CK240" s="62">
        <f t="shared" si="1738"/>
        <v>0</v>
      </c>
      <c r="CL240" s="193">
        <f t="shared" si="1658"/>
        <v>0</v>
      </c>
      <c r="CM240" s="62"/>
      <c r="CN240" s="62"/>
      <c r="CO240" s="62"/>
      <c r="CP240" s="62"/>
      <c r="CQ240" s="94">
        <f t="shared" si="1759"/>
        <v>0</v>
      </c>
      <c r="CR240" s="94"/>
      <c r="CS240" s="58">
        <f t="shared" ref="CS240:DT241" si="1819">CS241</f>
        <v>2682338.4</v>
      </c>
      <c r="CT240" s="58">
        <f t="shared" si="1819"/>
        <v>1915956</v>
      </c>
      <c r="CU240" s="58">
        <f t="shared" si="1819"/>
        <v>766382.4</v>
      </c>
      <c r="CV240" s="58">
        <f t="shared" si="1819"/>
        <v>0</v>
      </c>
      <c r="CW240" s="58">
        <f t="shared" si="1819"/>
        <v>0</v>
      </c>
      <c r="CX240" s="62">
        <f t="shared" si="1819"/>
        <v>0</v>
      </c>
      <c r="CY240" s="62">
        <f t="shared" si="1819"/>
        <v>0</v>
      </c>
      <c r="CZ240" s="58">
        <f t="shared" si="1819"/>
        <v>0</v>
      </c>
      <c r="DA240" s="58">
        <f t="shared" si="1819"/>
        <v>2682338.4</v>
      </c>
      <c r="DB240" s="62">
        <f t="shared" si="1819"/>
        <v>1915956</v>
      </c>
      <c r="DC240" s="62">
        <f t="shared" si="1819"/>
        <v>766382.4</v>
      </c>
      <c r="DD240" s="62">
        <f t="shared" si="1819"/>
        <v>0</v>
      </c>
      <c r="DE240" s="58">
        <f t="shared" si="1819"/>
        <v>0</v>
      </c>
      <c r="DF240" s="62">
        <f t="shared" si="1819"/>
        <v>0</v>
      </c>
      <c r="DG240" s="62">
        <f t="shared" si="1819"/>
        <v>0</v>
      </c>
      <c r="DH240" s="58">
        <f t="shared" si="1819"/>
        <v>0</v>
      </c>
      <c r="DI240" s="58">
        <f t="shared" si="1819"/>
        <v>2682338.4</v>
      </c>
      <c r="DJ240" s="62">
        <f t="shared" si="1819"/>
        <v>1915956</v>
      </c>
      <c r="DK240" s="62">
        <f t="shared" si="1819"/>
        <v>766382.4</v>
      </c>
      <c r="DL240" s="62">
        <f t="shared" si="1819"/>
        <v>0</v>
      </c>
      <c r="DM240" s="58">
        <f t="shared" si="1819"/>
        <v>0</v>
      </c>
      <c r="DN240" s="62">
        <f t="shared" si="1819"/>
        <v>0</v>
      </c>
      <c r="DO240" s="62">
        <f t="shared" si="1819"/>
        <v>0</v>
      </c>
      <c r="DP240" s="58">
        <f t="shared" si="1819"/>
        <v>0</v>
      </c>
      <c r="DQ240" s="58">
        <f t="shared" si="1819"/>
        <v>2682338.4</v>
      </c>
      <c r="DR240" s="62">
        <f t="shared" si="1819"/>
        <v>1915956</v>
      </c>
      <c r="DS240" s="62">
        <f t="shared" si="1819"/>
        <v>766382.4</v>
      </c>
      <c r="DT240" s="62">
        <f t="shared" si="1819"/>
        <v>0</v>
      </c>
    </row>
    <row r="241" spans="1:124" ht="32.25" customHeight="1" x14ac:dyDescent="0.25">
      <c r="A241" s="87" t="s">
        <v>96</v>
      </c>
      <c r="B241" s="155"/>
      <c r="C241" s="155"/>
      <c r="D241" s="155"/>
      <c r="E241" s="4">
        <v>851</v>
      </c>
      <c r="F241" s="3" t="s">
        <v>93</v>
      </c>
      <c r="G241" s="3" t="s">
        <v>13</v>
      </c>
      <c r="H241" s="176" t="s">
        <v>456</v>
      </c>
      <c r="I241" s="3" t="s">
        <v>97</v>
      </c>
      <c r="J241" s="21">
        <f t="shared" si="1815"/>
        <v>3151297.8</v>
      </c>
      <c r="K241" s="21">
        <f t="shared" si="1815"/>
        <v>2250927</v>
      </c>
      <c r="L241" s="21">
        <f t="shared" si="1815"/>
        <v>900370.8</v>
      </c>
      <c r="M241" s="21">
        <f t="shared" si="1815"/>
        <v>0</v>
      </c>
      <c r="N241" s="21">
        <f t="shared" si="1815"/>
        <v>3151297.8</v>
      </c>
      <c r="O241" s="21">
        <f t="shared" si="1815"/>
        <v>2250927</v>
      </c>
      <c r="P241" s="21">
        <f t="shared" si="1815"/>
        <v>900370.8</v>
      </c>
      <c r="Q241" s="21">
        <f t="shared" si="1815"/>
        <v>0</v>
      </c>
      <c r="R241" s="21">
        <f t="shared" si="1815"/>
        <v>3151297.8</v>
      </c>
      <c r="S241" s="21">
        <f t="shared" si="1815"/>
        <v>2250927</v>
      </c>
      <c r="T241" s="21">
        <f t="shared" si="1815"/>
        <v>900370.8</v>
      </c>
      <c r="U241" s="21">
        <f t="shared" si="1815"/>
        <v>0</v>
      </c>
      <c r="V241" s="21">
        <f t="shared" si="1650"/>
        <v>248824.79999999981</v>
      </c>
      <c r="W241" s="21">
        <f t="shared" si="1651"/>
        <v>177732</v>
      </c>
      <c r="X241" s="21">
        <f t="shared" si="1652"/>
        <v>71092.800000000047</v>
      </c>
      <c r="Y241" s="21">
        <f t="shared" si="1815"/>
        <v>0</v>
      </c>
      <c r="Z241" s="276">
        <f t="shared" si="1657"/>
        <v>108.57285494128628</v>
      </c>
      <c r="AA241" s="21">
        <f t="shared" si="1816"/>
        <v>0</v>
      </c>
      <c r="AB241" s="21">
        <f t="shared" si="1816"/>
        <v>2902473</v>
      </c>
      <c r="AC241" s="21">
        <f t="shared" si="1816"/>
        <v>2073195</v>
      </c>
      <c r="AD241" s="21">
        <f t="shared" si="1816"/>
        <v>829278</v>
      </c>
      <c r="AE241" s="21">
        <f t="shared" si="1816"/>
        <v>0</v>
      </c>
      <c r="AF241" s="21">
        <f t="shared" si="1816"/>
        <v>0</v>
      </c>
      <c r="AG241" s="21">
        <f t="shared" si="1816"/>
        <v>0</v>
      </c>
      <c r="AH241" s="21">
        <f t="shared" si="1816"/>
        <v>0</v>
      </c>
      <c r="AI241" s="21">
        <f t="shared" si="1816"/>
        <v>0</v>
      </c>
      <c r="AJ241" s="21">
        <f t="shared" si="1782"/>
        <v>2902473</v>
      </c>
      <c r="AK241" s="21">
        <f t="shared" si="1783"/>
        <v>2073195</v>
      </c>
      <c r="AL241" s="21">
        <f t="shared" si="1784"/>
        <v>829278</v>
      </c>
      <c r="AM241" s="21">
        <f t="shared" si="1785"/>
        <v>0</v>
      </c>
      <c r="AN241" s="215">
        <f t="shared" si="1816"/>
        <v>0</v>
      </c>
      <c r="AO241" s="21">
        <f t="shared" si="1816"/>
        <v>0</v>
      </c>
      <c r="AP241" s="21">
        <f t="shared" si="1816"/>
        <v>0</v>
      </c>
      <c r="AQ241" s="21">
        <f t="shared" si="1816"/>
        <v>0</v>
      </c>
      <c r="AR241" s="21">
        <f t="shared" si="1723"/>
        <v>2902473</v>
      </c>
      <c r="AS241" s="21">
        <f t="shared" si="1724"/>
        <v>2073195</v>
      </c>
      <c r="AT241" s="21">
        <f t="shared" si="1725"/>
        <v>829278</v>
      </c>
      <c r="AU241" s="21">
        <f t="shared" si="1726"/>
        <v>0</v>
      </c>
      <c r="AV241" s="195">
        <f t="shared" si="1562"/>
        <v>0</v>
      </c>
      <c r="AW241" s="21">
        <f t="shared" si="1816"/>
        <v>2902473</v>
      </c>
      <c r="AX241" s="21">
        <f t="shared" si="1816"/>
        <v>2073195</v>
      </c>
      <c r="AY241" s="21">
        <f t="shared" si="1816"/>
        <v>829278</v>
      </c>
      <c r="AZ241" s="21">
        <f t="shared" si="1816"/>
        <v>0</v>
      </c>
      <c r="BA241" s="21">
        <f t="shared" si="1816"/>
        <v>0</v>
      </c>
      <c r="BB241" s="21">
        <f t="shared" si="1816"/>
        <v>0</v>
      </c>
      <c r="BC241" s="21">
        <f t="shared" si="1816"/>
        <v>0</v>
      </c>
      <c r="BD241" s="21">
        <f t="shared" si="1816"/>
        <v>0</v>
      </c>
      <c r="BE241" s="21">
        <f t="shared" si="1788"/>
        <v>2902473</v>
      </c>
      <c r="BF241" s="21">
        <f t="shared" si="1760"/>
        <v>2073195</v>
      </c>
      <c r="BG241" s="21">
        <f t="shared" si="1761"/>
        <v>829278</v>
      </c>
      <c r="BH241" s="21">
        <f t="shared" si="1762"/>
        <v>0</v>
      </c>
      <c r="BI241" s="21">
        <f t="shared" si="1816"/>
        <v>0</v>
      </c>
      <c r="BJ241" s="21">
        <f t="shared" si="1816"/>
        <v>0</v>
      </c>
      <c r="BK241" s="21">
        <f t="shared" si="1816"/>
        <v>0</v>
      </c>
      <c r="BL241" s="21">
        <f t="shared" si="1816"/>
        <v>0</v>
      </c>
      <c r="BM241" s="21">
        <f t="shared" si="1729"/>
        <v>2902473</v>
      </c>
      <c r="BN241" s="21">
        <f t="shared" si="1730"/>
        <v>2073195</v>
      </c>
      <c r="BO241" s="21">
        <f t="shared" si="1731"/>
        <v>829278</v>
      </c>
      <c r="BP241" s="21">
        <f t="shared" si="1732"/>
        <v>0</v>
      </c>
      <c r="BQ241" s="201">
        <f t="shared" si="1548"/>
        <v>0</v>
      </c>
      <c r="BR241" s="21">
        <f t="shared" si="1816"/>
        <v>2902473</v>
      </c>
      <c r="BS241" s="21">
        <f t="shared" si="1816"/>
        <v>2073195</v>
      </c>
      <c r="BT241" s="21">
        <f t="shared" si="1816"/>
        <v>829278</v>
      </c>
      <c r="BU241" s="21">
        <f t="shared" si="1816"/>
        <v>0</v>
      </c>
      <c r="BV241" s="21">
        <f t="shared" si="1817"/>
        <v>0</v>
      </c>
      <c r="BW241" s="21">
        <f t="shared" si="1817"/>
        <v>0</v>
      </c>
      <c r="BX241" s="21">
        <f t="shared" si="1817"/>
        <v>0</v>
      </c>
      <c r="BY241" s="21">
        <f t="shared" si="1817"/>
        <v>0</v>
      </c>
      <c r="BZ241" s="21">
        <f t="shared" si="1791"/>
        <v>2902473</v>
      </c>
      <c r="CA241" s="62">
        <f t="shared" si="1763"/>
        <v>2073195</v>
      </c>
      <c r="CB241" s="62">
        <f t="shared" si="1764"/>
        <v>829278</v>
      </c>
      <c r="CC241" s="62">
        <f t="shared" si="1765"/>
        <v>0</v>
      </c>
      <c r="CD241" s="21">
        <f t="shared" si="1818"/>
        <v>0</v>
      </c>
      <c r="CE241" s="21">
        <f t="shared" si="1818"/>
        <v>0</v>
      </c>
      <c r="CF241" s="21">
        <f t="shared" si="1818"/>
        <v>0</v>
      </c>
      <c r="CG241" s="21">
        <f t="shared" si="1818"/>
        <v>0</v>
      </c>
      <c r="CH241" s="21">
        <f t="shared" si="1735"/>
        <v>2902473</v>
      </c>
      <c r="CI241" s="62">
        <f t="shared" si="1736"/>
        <v>2073195</v>
      </c>
      <c r="CJ241" s="62">
        <f t="shared" si="1737"/>
        <v>829278</v>
      </c>
      <c r="CK241" s="62">
        <f t="shared" si="1738"/>
        <v>0</v>
      </c>
      <c r="CL241" s="193">
        <f t="shared" si="1658"/>
        <v>0</v>
      </c>
      <c r="CM241" s="62"/>
      <c r="CN241" s="62"/>
      <c r="CO241" s="62"/>
      <c r="CP241" s="62"/>
      <c r="CQ241" s="94">
        <f t="shared" si="1759"/>
        <v>0</v>
      </c>
      <c r="CR241" s="94"/>
      <c r="CS241" s="58">
        <f t="shared" si="1819"/>
        <v>2682338.4</v>
      </c>
      <c r="CT241" s="58">
        <f t="shared" si="1819"/>
        <v>1915956</v>
      </c>
      <c r="CU241" s="58">
        <f t="shared" si="1819"/>
        <v>766382.4</v>
      </c>
      <c r="CV241" s="58">
        <f t="shared" si="1819"/>
        <v>0</v>
      </c>
      <c r="CW241" s="58">
        <f t="shared" si="1819"/>
        <v>0</v>
      </c>
      <c r="CX241" s="62">
        <f t="shared" si="1819"/>
        <v>0</v>
      </c>
      <c r="CY241" s="62">
        <f t="shared" si="1819"/>
        <v>0</v>
      </c>
      <c r="CZ241" s="58">
        <f t="shared" si="1819"/>
        <v>0</v>
      </c>
      <c r="DA241" s="58">
        <f t="shared" si="1819"/>
        <v>2682338.4</v>
      </c>
      <c r="DB241" s="62">
        <f t="shared" si="1819"/>
        <v>1915956</v>
      </c>
      <c r="DC241" s="62">
        <f t="shared" si="1819"/>
        <v>766382.4</v>
      </c>
      <c r="DD241" s="62">
        <f t="shared" si="1819"/>
        <v>0</v>
      </c>
      <c r="DE241" s="58">
        <f t="shared" si="1819"/>
        <v>0</v>
      </c>
      <c r="DF241" s="62">
        <f t="shared" si="1819"/>
        <v>0</v>
      </c>
      <c r="DG241" s="62">
        <f t="shared" si="1819"/>
        <v>0</v>
      </c>
      <c r="DH241" s="58">
        <f t="shared" si="1819"/>
        <v>0</v>
      </c>
      <c r="DI241" s="58">
        <f t="shared" si="1819"/>
        <v>2682338.4</v>
      </c>
      <c r="DJ241" s="62">
        <f t="shared" si="1819"/>
        <v>1915956</v>
      </c>
      <c r="DK241" s="62">
        <f t="shared" si="1819"/>
        <v>766382.4</v>
      </c>
      <c r="DL241" s="62">
        <f t="shared" si="1819"/>
        <v>0</v>
      </c>
      <c r="DM241" s="58">
        <f t="shared" si="1819"/>
        <v>0</v>
      </c>
      <c r="DN241" s="62">
        <f t="shared" si="1819"/>
        <v>0</v>
      </c>
      <c r="DO241" s="62">
        <f t="shared" si="1819"/>
        <v>0</v>
      </c>
      <c r="DP241" s="58">
        <f t="shared" si="1819"/>
        <v>0</v>
      </c>
      <c r="DQ241" s="58">
        <f t="shared" si="1819"/>
        <v>2682338.4</v>
      </c>
      <c r="DR241" s="62">
        <f t="shared" si="1819"/>
        <v>1915956</v>
      </c>
      <c r="DS241" s="62">
        <f t="shared" si="1819"/>
        <v>766382.4</v>
      </c>
      <c r="DT241" s="62">
        <f t="shared" si="1819"/>
        <v>0</v>
      </c>
    </row>
    <row r="242" spans="1:124" ht="32.25" customHeight="1" x14ac:dyDescent="0.25">
      <c r="A242" s="87" t="s">
        <v>98</v>
      </c>
      <c r="B242" s="155"/>
      <c r="C242" s="155"/>
      <c r="D242" s="155"/>
      <c r="E242" s="4">
        <v>851</v>
      </c>
      <c r="F242" s="3" t="s">
        <v>93</v>
      </c>
      <c r="G242" s="3" t="s">
        <v>13</v>
      </c>
      <c r="H242" s="176" t="s">
        <v>456</v>
      </c>
      <c r="I242" s="3" t="s">
        <v>99</v>
      </c>
      <c r="J242" s="21">
        <v>3151297.8</v>
      </c>
      <c r="K242" s="21">
        <v>2250927</v>
      </c>
      <c r="L242" s="21">
        <v>900370.8</v>
      </c>
      <c r="M242" s="21"/>
      <c r="N242" s="21">
        <v>3151297.8</v>
      </c>
      <c r="O242" s="21">
        <v>2250927</v>
      </c>
      <c r="P242" s="21">
        <v>900370.8</v>
      </c>
      <c r="Q242" s="21"/>
      <c r="R242" s="21">
        <v>3151297.8</v>
      </c>
      <c r="S242" s="21">
        <v>2250927</v>
      </c>
      <c r="T242" s="21">
        <v>900370.8</v>
      </c>
      <c r="U242" s="21"/>
      <c r="V242" s="21">
        <f t="shared" si="1650"/>
        <v>248824.79999999981</v>
      </c>
      <c r="W242" s="21">
        <f t="shared" si="1651"/>
        <v>177732</v>
      </c>
      <c r="X242" s="21">
        <f t="shared" si="1652"/>
        <v>71092.800000000047</v>
      </c>
      <c r="Y242" s="21"/>
      <c r="Z242" s="276">
        <f t="shared" si="1657"/>
        <v>108.57285494128628</v>
      </c>
      <c r="AA242" s="21"/>
      <c r="AB242" s="21">
        <v>2902473</v>
      </c>
      <c r="AC242" s="21">
        <v>2073195</v>
      </c>
      <c r="AD242" s="21">
        <v>829278</v>
      </c>
      <c r="AE242" s="21"/>
      <c r="AF242" s="21"/>
      <c r="AG242" s="21"/>
      <c r="AH242" s="21"/>
      <c r="AI242" s="21"/>
      <c r="AJ242" s="21">
        <f t="shared" si="1782"/>
        <v>2902473</v>
      </c>
      <c r="AK242" s="21">
        <f t="shared" si="1783"/>
        <v>2073195</v>
      </c>
      <c r="AL242" s="21">
        <f t="shared" si="1784"/>
        <v>829278</v>
      </c>
      <c r="AM242" s="21">
        <f t="shared" si="1785"/>
        <v>0</v>
      </c>
      <c r="AN242" s="215"/>
      <c r="AO242" s="21"/>
      <c r="AP242" s="21"/>
      <c r="AQ242" s="21"/>
      <c r="AR242" s="21">
        <f t="shared" si="1723"/>
        <v>2902473</v>
      </c>
      <c r="AS242" s="21">
        <f t="shared" si="1724"/>
        <v>2073195</v>
      </c>
      <c r="AT242" s="21">
        <f t="shared" si="1725"/>
        <v>829278</v>
      </c>
      <c r="AU242" s="21">
        <f t="shared" si="1726"/>
        <v>0</v>
      </c>
      <c r="AV242" s="195">
        <f t="shared" si="1562"/>
        <v>0</v>
      </c>
      <c r="AW242" s="21">
        <v>2902473</v>
      </c>
      <c r="AX242" s="21">
        <v>2073195</v>
      </c>
      <c r="AY242" s="21">
        <v>829278</v>
      </c>
      <c r="AZ242" s="21"/>
      <c r="BA242" s="21"/>
      <c r="BB242" s="21"/>
      <c r="BC242" s="21"/>
      <c r="BD242" s="21"/>
      <c r="BE242" s="21">
        <f t="shared" si="1788"/>
        <v>2902473</v>
      </c>
      <c r="BF242" s="21">
        <f t="shared" si="1760"/>
        <v>2073195</v>
      </c>
      <c r="BG242" s="21">
        <f t="shared" si="1761"/>
        <v>829278</v>
      </c>
      <c r="BH242" s="21">
        <f t="shared" si="1762"/>
        <v>0</v>
      </c>
      <c r="BI242" s="21"/>
      <c r="BJ242" s="21"/>
      <c r="BK242" s="21"/>
      <c r="BL242" s="21"/>
      <c r="BM242" s="21">
        <f t="shared" si="1729"/>
        <v>2902473</v>
      </c>
      <c r="BN242" s="21">
        <f t="shared" si="1730"/>
        <v>2073195</v>
      </c>
      <c r="BO242" s="21">
        <f t="shared" si="1731"/>
        <v>829278</v>
      </c>
      <c r="BP242" s="21">
        <f t="shared" si="1732"/>
        <v>0</v>
      </c>
      <c r="BQ242" s="201">
        <f t="shared" si="1548"/>
        <v>0</v>
      </c>
      <c r="BR242" s="21">
        <v>2902473</v>
      </c>
      <c r="BS242" s="21">
        <v>2073195</v>
      </c>
      <c r="BT242" s="21">
        <v>829278</v>
      </c>
      <c r="BU242" s="21"/>
      <c r="BV242" s="21"/>
      <c r="BW242" s="21"/>
      <c r="BX242" s="21"/>
      <c r="BY242" s="21"/>
      <c r="BZ242" s="21">
        <f t="shared" si="1791"/>
        <v>2902473</v>
      </c>
      <c r="CA242" s="62">
        <f t="shared" si="1763"/>
        <v>2073195</v>
      </c>
      <c r="CB242" s="62">
        <f t="shared" si="1764"/>
        <v>829278</v>
      </c>
      <c r="CC242" s="62">
        <f t="shared" si="1765"/>
        <v>0</v>
      </c>
      <c r="CD242" s="21"/>
      <c r="CE242" s="21"/>
      <c r="CF242" s="21"/>
      <c r="CG242" s="21"/>
      <c r="CH242" s="21">
        <f t="shared" si="1735"/>
        <v>2902473</v>
      </c>
      <c r="CI242" s="62">
        <f t="shared" si="1736"/>
        <v>2073195</v>
      </c>
      <c r="CJ242" s="62">
        <f t="shared" si="1737"/>
        <v>829278</v>
      </c>
      <c r="CK242" s="62">
        <f t="shared" si="1738"/>
        <v>0</v>
      </c>
      <c r="CL242" s="193">
        <f t="shared" si="1658"/>
        <v>0</v>
      </c>
      <c r="CM242" s="62"/>
      <c r="CN242" s="62"/>
      <c r="CO242" s="62"/>
      <c r="CP242" s="62"/>
      <c r="CQ242" s="94">
        <f t="shared" si="1759"/>
        <v>0</v>
      </c>
      <c r="CR242" s="94"/>
      <c r="CS242" s="58">
        <v>2682338.4</v>
      </c>
      <c r="CT242" s="58">
        <v>1915956</v>
      </c>
      <c r="CU242" s="58">
        <v>766382.4</v>
      </c>
      <c r="CV242" s="58"/>
      <c r="CW242" s="58"/>
      <c r="CX242" s="62"/>
      <c r="CY242" s="62"/>
      <c r="CZ242" s="58"/>
      <c r="DA242" s="58">
        <f t="shared" si="1484"/>
        <v>2682338.4</v>
      </c>
      <c r="DB242" s="62">
        <f t="shared" ref="DB242" si="1820">CT242+CX242</f>
        <v>1915956</v>
      </c>
      <c r="DC242" s="62">
        <f t="shared" ref="DC242" si="1821">CU242+CY242</f>
        <v>766382.4</v>
      </c>
      <c r="DD242" s="62">
        <f t="shared" ref="DD242" si="1822">CV242+CZ242</f>
        <v>0</v>
      </c>
      <c r="DE242" s="58"/>
      <c r="DF242" s="62"/>
      <c r="DG242" s="62"/>
      <c r="DH242" s="58"/>
      <c r="DI242" s="58">
        <f t="shared" ref="DI242" si="1823">DA242+DE242</f>
        <v>2682338.4</v>
      </c>
      <c r="DJ242" s="62">
        <f t="shared" ref="DJ242" si="1824">DB242+DF242</f>
        <v>1915956</v>
      </c>
      <c r="DK242" s="62">
        <f t="shared" ref="DK242" si="1825">DC242+DG242</f>
        <v>766382.4</v>
      </c>
      <c r="DL242" s="62">
        <f t="shared" ref="DL242" si="1826">DD242+DH242</f>
        <v>0</v>
      </c>
      <c r="DM242" s="58"/>
      <c r="DN242" s="62"/>
      <c r="DO242" s="62"/>
      <c r="DP242" s="58"/>
      <c r="DQ242" s="58">
        <f t="shared" ref="DQ242" si="1827">DI242+DM242</f>
        <v>2682338.4</v>
      </c>
      <c r="DR242" s="62">
        <f t="shared" ref="DR242" si="1828">DJ242+DN242</f>
        <v>1915956</v>
      </c>
      <c r="DS242" s="62">
        <f t="shared" ref="DS242" si="1829">DK242+DO242</f>
        <v>766382.4</v>
      </c>
      <c r="DT242" s="62">
        <f t="shared" ref="DT242" si="1830">DL242+DP242</f>
        <v>0</v>
      </c>
    </row>
    <row r="243" spans="1:124" ht="32.25" customHeight="1" x14ac:dyDescent="0.25">
      <c r="A243" s="111" t="s">
        <v>103</v>
      </c>
      <c r="B243" s="44"/>
      <c r="C243" s="44"/>
      <c r="D243" s="44"/>
      <c r="E243" s="4">
        <v>851</v>
      </c>
      <c r="F243" s="19" t="s">
        <v>93</v>
      </c>
      <c r="G243" s="19" t="s">
        <v>104</v>
      </c>
      <c r="H243" s="176" t="s">
        <v>48</v>
      </c>
      <c r="I243" s="19"/>
      <c r="J243" s="22">
        <f>J244</f>
        <v>0</v>
      </c>
      <c r="K243" s="22">
        <f t="shared" ref="K243:BV243" si="1831">K244</f>
        <v>0</v>
      </c>
      <c r="L243" s="22">
        <f t="shared" si="1831"/>
        <v>0</v>
      </c>
      <c r="M243" s="22">
        <f t="shared" si="1831"/>
        <v>0</v>
      </c>
      <c r="N243" s="22">
        <f t="shared" si="1831"/>
        <v>0</v>
      </c>
      <c r="O243" s="22">
        <f t="shared" si="1831"/>
        <v>0</v>
      </c>
      <c r="P243" s="22">
        <f t="shared" si="1831"/>
        <v>0</v>
      </c>
      <c r="Q243" s="22">
        <f t="shared" si="1831"/>
        <v>0</v>
      </c>
      <c r="R243" s="22">
        <f t="shared" si="1831"/>
        <v>0</v>
      </c>
      <c r="S243" s="22">
        <f t="shared" si="1831"/>
        <v>0</v>
      </c>
      <c r="T243" s="22">
        <f t="shared" si="1831"/>
        <v>0</v>
      </c>
      <c r="U243" s="22">
        <f t="shared" si="1831"/>
        <v>0</v>
      </c>
      <c r="V243" s="22">
        <f t="shared" si="1831"/>
        <v>0</v>
      </c>
      <c r="W243" s="22">
        <f t="shared" si="1831"/>
        <v>0</v>
      </c>
      <c r="X243" s="22">
        <f t="shared" si="1831"/>
        <v>0</v>
      </c>
      <c r="Y243" s="22">
        <f t="shared" si="1831"/>
        <v>0</v>
      </c>
      <c r="Z243" s="22" t="e">
        <f t="shared" si="1831"/>
        <v>#DIV/0!</v>
      </c>
      <c r="AA243" s="22">
        <f t="shared" si="1831"/>
        <v>0</v>
      </c>
      <c r="AB243" s="22">
        <f t="shared" si="1831"/>
        <v>0</v>
      </c>
      <c r="AC243" s="22">
        <f t="shared" si="1831"/>
        <v>0</v>
      </c>
      <c r="AD243" s="22">
        <f t="shared" si="1831"/>
        <v>0</v>
      </c>
      <c r="AE243" s="22">
        <f t="shared" si="1831"/>
        <v>0</v>
      </c>
      <c r="AF243" s="22">
        <f t="shared" si="1831"/>
        <v>7000</v>
      </c>
      <c r="AG243" s="22">
        <f t="shared" si="1831"/>
        <v>0</v>
      </c>
      <c r="AH243" s="22">
        <f t="shared" si="1831"/>
        <v>7000</v>
      </c>
      <c r="AI243" s="22">
        <f t="shared" si="1831"/>
        <v>0</v>
      </c>
      <c r="AJ243" s="22">
        <f t="shared" si="1831"/>
        <v>7000</v>
      </c>
      <c r="AK243" s="22">
        <f t="shared" si="1831"/>
        <v>0</v>
      </c>
      <c r="AL243" s="22">
        <f t="shared" si="1831"/>
        <v>7000</v>
      </c>
      <c r="AM243" s="22">
        <f t="shared" si="1831"/>
        <v>0</v>
      </c>
      <c r="AN243" s="22">
        <f t="shared" si="1831"/>
        <v>0</v>
      </c>
      <c r="AO243" s="22">
        <f t="shared" si="1831"/>
        <v>0</v>
      </c>
      <c r="AP243" s="22">
        <f t="shared" si="1831"/>
        <v>0</v>
      </c>
      <c r="AQ243" s="22">
        <f t="shared" si="1831"/>
        <v>0</v>
      </c>
      <c r="AR243" s="22">
        <f t="shared" si="1831"/>
        <v>7000</v>
      </c>
      <c r="AS243" s="22">
        <f t="shared" si="1831"/>
        <v>0</v>
      </c>
      <c r="AT243" s="22">
        <f t="shared" si="1831"/>
        <v>7000</v>
      </c>
      <c r="AU243" s="22">
        <f t="shared" si="1831"/>
        <v>0</v>
      </c>
      <c r="AV243" s="22">
        <f t="shared" si="1831"/>
        <v>0</v>
      </c>
      <c r="AW243" s="22">
        <f t="shared" si="1831"/>
        <v>0</v>
      </c>
      <c r="AX243" s="22">
        <f t="shared" si="1831"/>
        <v>0</v>
      </c>
      <c r="AY243" s="22">
        <f t="shared" si="1831"/>
        <v>0</v>
      </c>
      <c r="AZ243" s="22">
        <f t="shared" si="1831"/>
        <v>0</v>
      </c>
      <c r="BA243" s="22">
        <f t="shared" si="1831"/>
        <v>0</v>
      </c>
      <c r="BB243" s="22">
        <f t="shared" si="1831"/>
        <v>0</v>
      </c>
      <c r="BC243" s="22">
        <f t="shared" si="1831"/>
        <v>0</v>
      </c>
      <c r="BD243" s="22">
        <f t="shared" si="1831"/>
        <v>0</v>
      </c>
      <c r="BE243" s="22">
        <f t="shared" si="1831"/>
        <v>0</v>
      </c>
      <c r="BF243" s="22">
        <f t="shared" si="1831"/>
        <v>0</v>
      </c>
      <c r="BG243" s="22">
        <f t="shared" si="1831"/>
        <v>0</v>
      </c>
      <c r="BH243" s="22">
        <f t="shared" si="1831"/>
        <v>0</v>
      </c>
      <c r="BI243" s="22">
        <f t="shared" si="1831"/>
        <v>0</v>
      </c>
      <c r="BJ243" s="22">
        <f t="shared" si="1831"/>
        <v>0</v>
      </c>
      <c r="BK243" s="22">
        <f t="shared" si="1831"/>
        <v>0</v>
      </c>
      <c r="BL243" s="22">
        <f t="shared" si="1831"/>
        <v>0</v>
      </c>
      <c r="BM243" s="22">
        <f t="shared" si="1831"/>
        <v>0</v>
      </c>
      <c r="BN243" s="22">
        <f t="shared" si="1831"/>
        <v>0</v>
      </c>
      <c r="BO243" s="22">
        <f t="shared" si="1831"/>
        <v>0</v>
      </c>
      <c r="BP243" s="22">
        <f t="shared" si="1831"/>
        <v>0</v>
      </c>
      <c r="BQ243" s="22">
        <f t="shared" si="1831"/>
        <v>0</v>
      </c>
      <c r="BR243" s="22">
        <f t="shared" si="1831"/>
        <v>0</v>
      </c>
      <c r="BS243" s="22">
        <f t="shared" si="1831"/>
        <v>0</v>
      </c>
      <c r="BT243" s="22">
        <f t="shared" si="1831"/>
        <v>0</v>
      </c>
      <c r="BU243" s="22">
        <f t="shared" si="1831"/>
        <v>0</v>
      </c>
      <c r="BV243" s="22">
        <f t="shared" si="1831"/>
        <v>0</v>
      </c>
      <c r="BW243" s="22">
        <f t="shared" ref="BW243:CK243" si="1832">BW244</f>
        <v>0</v>
      </c>
      <c r="BX243" s="22">
        <f t="shared" si="1832"/>
        <v>0</v>
      </c>
      <c r="BY243" s="22">
        <f t="shared" si="1832"/>
        <v>0</v>
      </c>
      <c r="BZ243" s="22">
        <f t="shared" si="1832"/>
        <v>0</v>
      </c>
      <c r="CA243" s="22">
        <f t="shared" si="1832"/>
        <v>0</v>
      </c>
      <c r="CB243" s="22">
        <f t="shared" si="1832"/>
        <v>0</v>
      </c>
      <c r="CC243" s="22">
        <f t="shared" si="1832"/>
        <v>0</v>
      </c>
      <c r="CD243" s="22">
        <f t="shared" si="1832"/>
        <v>0</v>
      </c>
      <c r="CE243" s="22">
        <f t="shared" si="1832"/>
        <v>0</v>
      </c>
      <c r="CF243" s="22">
        <f t="shared" si="1832"/>
        <v>0</v>
      </c>
      <c r="CG243" s="22">
        <f t="shared" si="1832"/>
        <v>0</v>
      </c>
      <c r="CH243" s="22">
        <f t="shared" si="1832"/>
        <v>0</v>
      </c>
      <c r="CI243" s="22">
        <f t="shared" si="1832"/>
        <v>0</v>
      </c>
      <c r="CJ243" s="22">
        <f t="shared" si="1832"/>
        <v>0</v>
      </c>
      <c r="CK243" s="22">
        <f t="shared" si="1832"/>
        <v>0</v>
      </c>
      <c r="CL243" s="193">
        <f t="shared" si="1658"/>
        <v>0</v>
      </c>
      <c r="CM243" s="62"/>
      <c r="CN243" s="62"/>
      <c r="CO243" s="62"/>
      <c r="CP243" s="62"/>
      <c r="CQ243" s="94">
        <f t="shared" si="1759"/>
        <v>0</v>
      </c>
      <c r="CR243" s="94"/>
      <c r="CS243" s="57" t="e">
        <f>#REF!+CS244</f>
        <v>#REF!</v>
      </c>
      <c r="CT243" s="57" t="e">
        <f>#REF!+CT244</f>
        <v>#REF!</v>
      </c>
      <c r="CU243" s="57" t="e">
        <f>#REF!+CU244</f>
        <v>#REF!</v>
      </c>
      <c r="CV243" s="57" t="e">
        <f>#REF!+CV244</f>
        <v>#REF!</v>
      </c>
      <c r="CW243" s="57" t="e">
        <f>#REF!+CW244</f>
        <v>#REF!</v>
      </c>
      <c r="CX243" s="57" t="e">
        <f>#REF!+CX244</f>
        <v>#REF!</v>
      </c>
      <c r="CY243" s="57" t="e">
        <f>#REF!+CY244</f>
        <v>#REF!</v>
      </c>
      <c r="CZ243" s="57" t="e">
        <f>#REF!+CZ244</f>
        <v>#REF!</v>
      </c>
      <c r="DA243" s="57" t="e">
        <f>#REF!+DA244</f>
        <v>#REF!</v>
      </c>
      <c r="DB243" s="57" t="e">
        <f>#REF!+DB244</f>
        <v>#REF!</v>
      </c>
      <c r="DC243" s="57" t="e">
        <f>#REF!+DC244</f>
        <v>#REF!</v>
      </c>
      <c r="DD243" s="57" t="e">
        <f>#REF!+DD244</f>
        <v>#REF!</v>
      </c>
      <c r="DE243" s="57" t="e">
        <f>#REF!+DE244</f>
        <v>#REF!</v>
      </c>
      <c r="DF243" s="57" t="e">
        <f>#REF!+DF244</f>
        <v>#REF!</v>
      </c>
      <c r="DG243" s="57" t="e">
        <f>#REF!+DG244</f>
        <v>#REF!</v>
      </c>
      <c r="DH243" s="57" t="e">
        <f>#REF!+DH244</f>
        <v>#REF!</v>
      </c>
      <c r="DI243" s="57" t="e">
        <f>#REF!+DI244</f>
        <v>#REF!</v>
      </c>
      <c r="DJ243" s="57" t="e">
        <f>#REF!+DJ244</f>
        <v>#REF!</v>
      </c>
      <c r="DK243" s="57" t="e">
        <f>#REF!+DK244</f>
        <v>#REF!</v>
      </c>
      <c r="DL243" s="57" t="e">
        <f>#REF!+DL244</f>
        <v>#REF!</v>
      </c>
      <c r="DM243" s="57" t="e">
        <f>#REF!+DM244</f>
        <v>#REF!</v>
      </c>
      <c r="DN243" s="57" t="e">
        <f>#REF!+DN244</f>
        <v>#REF!</v>
      </c>
      <c r="DO243" s="57" t="e">
        <f>#REF!+DO244</f>
        <v>#REF!</v>
      </c>
      <c r="DP243" s="57" t="e">
        <f>#REF!+DP244</f>
        <v>#REF!</v>
      </c>
      <c r="DQ243" s="57" t="e">
        <f>#REF!+DQ244</f>
        <v>#REF!</v>
      </c>
      <c r="DR243" s="57" t="e">
        <f>#REF!+DR244</f>
        <v>#REF!</v>
      </c>
      <c r="DS243" s="57" t="e">
        <f>#REF!+DS244</f>
        <v>#REF!</v>
      </c>
      <c r="DT243" s="57" t="e">
        <f>#REF!+DT244</f>
        <v>#REF!</v>
      </c>
    </row>
    <row r="244" spans="1:124" ht="32.25" customHeight="1" x14ac:dyDescent="0.25">
      <c r="A244" s="15" t="s">
        <v>101</v>
      </c>
      <c r="B244" s="156"/>
      <c r="C244" s="156"/>
      <c r="D244" s="25"/>
      <c r="E244" s="4">
        <v>851</v>
      </c>
      <c r="F244" s="3" t="s">
        <v>93</v>
      </c>
      <c r="G244" s="3" t="s">
        <v>104</v>
      </c>
      <c r="H244" s="175" t="s">
        <v>231</v>
      </c>
      <c r="I244" s="3"/>
      <c r="J244" s="21">
        <f t="shared" ref="J244:Y245" si="1833">J245</f>
        <v>0</v>
      </c>
      <c r="K244" s="21">
        <f t="shared" si="1833"/>
        <v>0</v>
      </c>
      <c r="L244" s="21">
        <f t="shared" si="1833"/>
        <v>0</v>
      </c>
      <c r="M244" s="21">
        <f t="shared" si="1833"/>
        <v>0</v>
      </c>
      <c r="N244" s="21">
        <f t="shared" si="1833"/>
        <v>0</v>
      </c>
      <c r="O244" s="21">
        <f t="shared" si="1833"/>
        <v>0</v>
      </c>
      <c r="P244" s="21">
        <f t="shared" si="1833"/>
        <v>0</v>
      </c>
      <c r="Q244" s="21">
        <f t="shared" si="1833"/>
        <v>0</v>
      </c>
      <c r="R244" s="21">
        <f t="shared" si="1833"/>
        <v>0</v>
      </c>
      <c r="S244" s="21">
        <f t="shared" si="1833"/>
        <v>0</v>
      </c>
      <c r="T244" s="21">
        <f t="shared" si="1833"/>
        <v>0</v>
      </c>
      <c r="U244" s="21">
        <f t="shared" si="1833"/>
        <v>0</v>
      </c>
      <c r="V244" s="21">
        <f t="shared" si="1650"/>
        <v>0</v>
      </c>
      <c r="W244" s="21">
        <f t="shared" si="1651"/>
        <v>0</v>
      </c>
      <c r="X244" s="21">
        <f t="shared" si="1652"/>
        <v>0</v>
      </c>
      <c r="Y244" s="21">
        <f t="shared" si="1833"/>
        <v>0</v>
      </c>
      <c r="Z244" s="276" t="e">
        <f t="shared" si="1657"/>
        <v>#DIV/0!</v>
      </c>
      <c r="AA244" s="21">
        <f t="shared" ref="AA244:BV245" si="1834">AA245</f>
        <v>0</v>
      </c>
      <c r="AB244" s="21">
        <f t="shared" si="1834"/>
        <v>0</v>
      </c>
      <c r="AC244" s="21">
        <f t="shared" si="1834"/>
        <v>0</v>
      </c>
      <c r="AD244" s="21">
        <f t="shared" si="1834"/>
        <v>0</v>
      </c>
      <c r="AE244" s="21">
        <f t="shared" si="1834"/>
        <v>0</v>
      </c>
      <c r="AF244" s="21">
        <f t="shared" si="1834"/>
        <v>7000</v>
      </c>
      <c r="AG244" s="21">
        <f t="shared" si="1834"/>
        <v>0</v>
      </c>
      <c r="AH244" s="21">
        <f t="shared" si="1834"/>
        <v>7000</v>
      </c>
      <c r="AI244" s="21">
        <f t="shared" si="1834"/>
        <v>0</v>
      </c>
      <c r="AJ244" s="21">
        <f t="shared" si="1782"/>
        <v>7000</v>
      </c>
      <c r="AK244" s="21">
        <f t="shared" si="1783"/>
        <v>0</v>
      </c>
      <c r="AL244" s="21">
        <f t="shared" si="1784"/>
        <v>7000</v>
      </c>
      <c r="AM244" s="21">
        <f t="shared" si="1785"/>
        <v>0</v>
      </c>
      <c r="AN244" s="215">
        <f t="shared" si="1834"/>
        <v>0</v>
      </c>
      <c r="AO244" s="21">
        <f t="shared" si="1834"/>
        <v>0</v>
      </c>
      <c r="AP244" s="21">
        <f t="shared" si="1834"/>
        <v>0</v>
      </c>
      <c r="AQ244" s="21">
        <f t="shared" si="1834"/>
        <v>0</v>
      </c>
      <c r="AR244" s="21">
        <f t="shared" si="1723"/>
        <v>7000</v>
      </c>
      <c r="AS244" s="21">
        <f t="shared" si="1724"/>
        <v>0</v>
      </c>
      <c r="AT244" s="21">
        <f t="shared" si="1725"/>
        <v>7000</v>
      </c>
      <c r="AU244" s="21">
        <f t="shared" si="1726"/>
        <v>0</v>
      </c>
      <c r="AV244" s="195">
        <f t="shared" si="1562"/>
        <v>0</v>
      </c>
      <c r="AW244" s="21">
        <f t="shared" si="1834"/>
        <v>0</v>
      </c>
      <c r="AX244" s="21">
        <f t="shared" si="1834"/>
        <v>0</v>
      </c>
      <c r="AY244" s="21">
        <f t="shared" si="1834"/>
        <v>0</v>
      </c>
      <c r="AZ244" s="21">
        <f t="shared" si="1834"/>
        <v>0</v>
      </c>
      <c r="BA244" s="21">
        <f t="shared" si="1834"/>
        <v>0</v>
      </c>
      <c r="BB244" s="21">
        <f t="shared" si="1834"/>
        <v>0</v>
      </c>
      <c r="BC244" s="21">
        <f t="shared" si="1834"/>
        <v>0</v>
      </c>
      <c r="BD244" s="21">
        <f t="shared" si="1834"/>
        <v>0</v>
      </c>
      <c r="BE244" s="21">
        <f t="shared" si="1788"/>
        <v>0</v>
      </c>
      <c r="BF244" s="21">
        <f t="shared" si="1760"/>
        <v>0</v>
      </c>
      <c r="BG244" s="21">
        <f t="shared" si="1761"/>
        <v>0</v>
      </c>
      <c r="BH244" s="21">
        <f t="shared" si="1762"/>
        <v>0</v>
      </c>
      <c r="BI244" s="21">
        <f t="shared" si="1834"/>
        <v>0</v>
      </c>
      <c r="BJ244" s="21">
        <f t="shared" si="1834"/>
        <v>0</v>
      </c>
      <c r="BK244" s="21">
        <f t="shared" si="1834"/>
        <v>0</v>
      </c>
      <c r="BL244" s="21">
        <f t="shared" si="1834"/>
        <v>0</v>
      </c>
      <c r="BM244" s="21">
        <f t="shared" si="1729"/>
        <v>0</v>
      </c>
      <c r="BN244" s="21">
        <f t="shared" si="1730"/>
        <v>0</v>
      </c>
      <c r="BO244" s="21">
        <f t="shared" si="1731"/>
        <v>0</v>
      </c>
      <c r="BP244" s="21">
        <f t="shared" si="1732"/>
        <v>0</v>
      </c>
      <c r="BQ244" s="201">
        <f t="shared" si="1548"/>
        <v>0</v>
      </c>
      <c r="BR244" s="21">
        <f t="shared" si="1834"/>
        <v>0</v>
      </c>
      <c r="BS244" s="21">
        <f t="shared" si="1834"/>
        <v>0</v>
      </c>
      <c r="BT244" s="21">
        <f t="shared" si="1834"/>
        <v>0</v>
      </c>
      <c r="BU244" s="21">
        <f t="shared" si="1834"/>
        <v>0</v>
      </c>
      <c r="BV244" s="21">
        <f t="shared" si="1834"/>
        <v>0</v>
      </c>
      <c r="BW244" s="21">
        <f t="shared" ref="BV244:BY245" si="1835">BW245</f>
        <v>0</v>
      </c>
      <c r="BX244" s="21">
        <f t="shared" si="1835"/>
        <v>0</v>
      </c>
      <c r="BY244" s="21">
        <f t="shared" si="1835"/>
        <v>0</v>
      </c>
      <c r="BZ244" s="21">
        <f t="shared" si="1791"/>
        <v>0</v>
      </c>
      <c r="CA244" s="62">
        <f t="shared" si="1763"/>
        <v>0</v>
      </c>
      <c r="CB244" s="62">
        <f t="shared" si="1764"/>
        <v>0</v>
      </c>
      <c r="CC244" s="62">
        <f t="shared" si="1765"/>
        <v>0</v>
      </c>
      <c r="CD244" s="21">
        <f t="shared" ref="CD244:CG245" si="1836">CD245</f>
        <v>0</v>
      </c>
      <c r="CE244" s="21">
        <f t="shared" si="1836"/>
        <v>0</v>
      </c>
      <c r="CF244" s="21">
        <f t="shared" si="1836"/>
        <v>0</v>
      </c>
      <c r="CG244" s="21">
        <f t="shared" si="1836"/>
        <v>0</v>
      </c>
      <c r="CH244" s="21">
        <f t="shared" si="1735"/>
        <v>0</v>
      </c>
      <c r="CI244" s="62">
        <f t="shared" si="1736"/>
        <v>0</v>
      </c>
      <c r="CJ244" s="62">
        <f t="shared" si="1737"/>
        <v>0</v>
      </c>
      <c r="CK244" s="62">
        <f t="shared" si="1738"/>
        <v>0</v>
      </c>
      <c r="CL244" s="193">
        <f t="shared" si="1658"/>
        <v>0</v>
      </c>
      <c r="CM244" s="62"/>
      <c r="CN244" s="62"/>
      <c r="CO244" s="62"/>
      <c r="CP244" s="62"/>
      <c r="CQ244" s="94">
        <f t="shared" si="1759"/>
        <v>0</v>
      </c>
      <c r="CR244" s="94"/>
      <c r="CS244" s="58">
        <f t="shared" ref="CS244:DT245" si="1837">CS245</f>
        <v>0</v>
      </c>
      <c r="CT244" s="58">
        <f t="shared" si="1837"/>
        <v>0</v>
      </c>
      <c r="CU244" s="58">
        <f t="shared" si="1837"/>
        <v>0</v>
      </c>
      <c r="CV244" s="58">
        <f t="shared" si="1837"/>
        <v>0</v>
      </c>
      <c r="CW244" s="58">
        <f t="shared" si="1837"/>
        <v>0</v>
      </c>
      <c r="CX244" s="62">
        <f t="shared" si="1837"/>
        <v>0</v>
      </c>
      <c r="CY244" s="62">
        <f t="shared" si="1837"/>
        <v>0</v>
      </c>
      <c r="CZ244" s="58">
        <f t="shared" si="1837"/>
        <v>0</v>
      </c>
      <c r="DA244" s="58">
        <f t="shared" si="1837"/>
        <v>0</v>
      </c>
      <c r="DB244" s="62">
        <f t="shared" si="1837"/>
        <v>0</v>
      </c>
      <c r="DC244" s="62">
        <f t="shared" si="1837"/>
        <v>0</v>
      </c>
      <c r="DD244" s="62">
        <f t="shared" si="1837"/>
        <v>0</v>
      </c>
      <c r="DE244" s="58">
        <f t="shared" si="1837"/>
        <v>110000</v>
      </c>
      <c r="DF244" s="62">
        <f t="shared" si="1837"/>
        <v>0</v>
      </c>
      <c r="DG244" s="62">
        <f t="shared" si="1837"/>
        <v>110000</v>
      </c>
      <c r="DH244" s="58">
        <f t="shared" si="1837"/>
        <v>0</v>
      </c>
      <c r="DI244" s="58">
        <f t="shared" si="1837"/>
        <v>110000</v>
      </c>
      <c r="DJ244" s="62">
        <f t="shared" si="1837"/>
        <v>0</v>
      </c>
      <c r="DK244" s="62">
        <f t="shared" si="1837"/>
        <v>110000</v>
      </c>
      <c r="DL244" s="62">
        <f t="shared" si="1837"/>
        <v>0</v>
      </c>
      <c r="DM244" s="58">
        <f t="shared" si="1837"/>
        <v>0</v>
      </c>
      <c r="DN244" s="62">
        <f t="shared" si="1837"/>
        <v>0</v>
      </c>
      <c r="DO244" s="62">
        <f t="shared" si="1837"/>
        <v>0</v>
      </c>
      <c r="DP244" s="58">
        <f t="shared" si="1837"/>
        <v>0</v>
      </c>
      <c r="DQ244" s="58">
        <f t="shared" si="1837"/>
        <v>110000</v>
      </c>
      <c r="DR244" s="62">
        <f t="shared" si="1837"/>
        <v>0</v>
      </c>
      <c r="DS244" s="62">
        <f t="shared" si="1837"/>
        <v>110000</v>
      </c>
      <c r="DT244" s="62">
        <f t="shared" si="1837"/>
        <v>0</v>
      </c>
    </row>
    <row r="245" spans="1:124" ht="32.25" customHeight="1" x14ac:dyDescent="0.25">
      <c r="A245" s="155" t="s">
        <v>96</v>
      </c>
      <c r="B245" s="156"/>
      <c r="C245" s="156"/>
      <c r="D245" s="25"/>
      <c r="E245" s="4">
        <v>851</v>
      </c>
      <c r="F245" s="3" t="s">
        <v>93</v>
      </c>
      <c r="G245" s="3" t="s">
        <v>104</v>
      </c>
      <c r="H245" s="175" t="s">
        <v>231</v>
      </c>
      <c r="I245" s="3" t="s">
        <v>97</v>
      </c>
      <c r="J245" s="21">
        <f t="shared" si="1833"/>
        <v>0</v>
      </c>
      <c r="K245" s="21">
        <f t="shared" si="1833"/>
        <v>0</v>
      </c>
      <c r="L245" s="21">
        <f t="shared" si="1833"/>
        <v>0</v>
      </c>
      <c r="M245" s="21">
        <f t="shared" si="1833"/>
        <v>0</v>
      </c>
      <c r="N245" s="21">
        <f t="shared" si="1833"/>
        <v>0</v>
      </c>
      <c r="O245" s="21">
        <f t="shared" si="1833"/>
        <v>0</v>
      </c>
      <c r="P245" s="21">
        <f t="shared" si="1833"/>
        <v>0</v>
      </c>
      <c r="Q245" s="21">
        <f t="shared" si="1833"/>
        <v>0</v>
      </c>
      <c r="R245" s="21">
        <f t="shared" si="1833"/>
        <v>0</v>
      </c>
      <c r="S245" s="21">
        <f t="shared" si="1833"/>
        <v>0</v>
      </c>
      <c r="T245" s="21">
        <f t="shared" si="1833"/>
        <v>0</v>
      </c>
      <c r="U245" s="21">
        <f t="shared" si="1833"/>
        <v>0</v>
      </c>
      <c r="V245" s="21">
        <f t="shared" si="1650"/>
        <v>0</v>
      </c>
      <c r="W245" s="21">
        <f t="shared" si="1651"/>
        <v>0</v>
      </c>
      <c r="X245" s="21">
        <f t="shared" si="1652"/>
        <v>0</v>
      </c>
      <c r="Y245" s="21">
        <f t="shared" si="1833"/>
        <v>0</v>
      </c>
      <c r="Z245" s="276" t="e">
        <f t="shared" si="1657"/>
        <v>#DIV/0!</v>
      </c>
      <c r="AA245" s="21">
        <f t="shared" si="1834"/>
        <v>0</v>
      </c>
      <c r="AB245" s="21">
        <f t="shared" si="1834"/>
        <v>0</v>
      </c>
      <c r="AC245" s="21">
        <f t="shared" si="1834"/>
        <v>0</v>
      </c>
      <c r="AD245" s="21">
        <f t="shared" si="1834"/>
        <v>0</v>
      </c>
      <c r="AE245" s="21">
        <f t="shared" si="1834"/>
        <v>0</v>
      </c>
      <c r="AF245" s="21">
        <f t="shared" si="1834"/>
        <v>7000</v>
      </c>
      <c r="AG245" s="21">
        <f t="shared" si="1834"/>
        <v>0</v>
      </c>
      <c r="AH245" s="21">
        <f t="shared" si="1834"/>
        <v>7000</v>
      </c>
      <c r="AI245" s="21">
        <f t="shared" si="1834"/>
        <v>0</v>
      </c>
      <c r="AJ245" s="21">
        <f t="shared" si="1782"/>
        <v>7000</v>
      </c>
      <c r="AK245" s="21">
        <f t="shared" si="1783"/>
        <v>0</v>
      </c>
      <c r="AL245" s="21">
        <f t="shared" si="1784"/>
        <v>7000</v>
      </c>
      <c r="AM245" s="21">
        <f t="shared" si="1785"/>
        <v>0</v>
      </c>
      <c r="AN245" s="215">
        <f t="shared" si="1834"/>
        <v>0</v>
      </c>
      <c r="AO245" s="21">
        <f t="shared" si="1834"/>
        <v>0</v>
      </c>
      <c r="AP245" s="21">
        <f t="shared" si="1834"/>
        <v>0</v>
      </c>
      <c r="AQ245" s="21">
        <f t="shared" si="1834"/>
        <v>0</v>
      </c>
      <c r="AR245" s="21">
        <f t="shared" si="1723"/>
        <v>7000</v>
      </c>
      <c r="AS245" s="21">
        <f t="shared" si="1724"/>
        <v>0</v>
      </c>
      <c r="AT245" s="21">
        <f t="shared" si="1725"/>
        <v>7000</v>
      </c>
      <c r="AU245" s="21">
        <f t="shared" si="1726"/>
        <v>0</v>
      </c>
      <c r="AV245" s="195">
        <f t="shared" si="1562"/>
        <v>0</v>
      </c>
      <c r="AW245" s="21">
        <f t="shared" si="1834"/>
        <v>0</v>
      </c>
      <c r="AX245" s="21">
        <f t="shared" si="1834"/>
        <v>0</v>
      </c>
      <c r="AY245" s="21">
        <f t="shared" si="1834"/>
        <v>0</v>
      </c>
      <c r="AZ245" s="21">
        <f t="shared" si="1834"/>
        <v>0</v>
      </c>
      <c r="BA245" s="21">
        <f t="shared" si="1834"/>
        <v>0</v>
      </c>
      <c r="BB245" s="21">
        <f t="shared" si="1834"/>
        <v>0</v>
      </c>
      <c r="BC245" s="21">
        <f t="shared" si="1834"/>
        <v>0</v>
      </c>
      <c r="BD245" s="21">
        <f t="shared" si="1834"/>
        <v>0</v>
      </c>
      <c r="BE245" s="21">
        <f t="shared" si="1788"/>
        <v>0</v>
      </c>
      <c r="BF245" s="21">
        <f t="shared" si="1760"/>
        <v>0</v>
      </c>
      <c r="BG245" s="21">
        <f t="shared" si="1761"/>
        <v>0</v>
      </c>
      <c r="BH245" s="21">
        <f t="shared" si="1762"/>
        <v>0</v>
      </c>
      <c r="BI245" s="21">
        <f t="shared" si="1834"/>
        <v>0</v>
      </c>
      <c r="BJ245" s="21">
        <f t="shared" si="1834"/>
        <v>0</v>
      </c>
      <c r="BK245" s="21">
        <f t="shared" si="1834"/>
        <v>0</v>
      </c>
      <c r="BL245" s="21">
        <f t="shared" si="1834"/>
        <v>0</v>
      </c>
      <c r="BM245" s="21">
        <f t="shared" si="1729"/>
        <v>0</v>
      </c>
      <c r="BN245" s="21">
        <f t="shared" si="1730"/>
        <v>0</v>
      </c>
      <c r="BO245" s="21">
        <f t="shared" si="1731"/>
        <v>0</v>
      </c>
      <c r="BP245" s="21">
        <f t="shared" si="1732"/>
        <v>0</v>
      </c>
      <c r="BQ245" s="201">
        <f t="shared" si="1548"/>
        <v>0</v>
      </c>
      <c r="BR245" s="21">
        <f t="shared" si="1834"/>
        <v>0</v>
      </c>
      <c r="BS245" s="21">
        <f t="shared" si="1834"/>
        <v>0</v>
      </c>
      <c r="BT245" s="21">
        <f t="shared" si="1834"/>
        <v>0</v>
      </c>
      <c r="BU245" s="21">
        <f t="shared" si="1834"/>
        <v>0</v>
      </c>
      <c r="BV245" s="21">
        <f t="shared" si="1835"/>
        <v>0</v>
      </c>
      <c r="BW245" s="21">
        <f t="shared" si="1835"/>
        <v>0</v>
      </c>
      <c r="BX245" s="21">
        <f t="shared" si="1835"/>
        <v>0</v>
      </c>
      <c r="BY245" s="21">
        <f t="shared" si="1835"/>
        <v>0</v>
      </c>
      <c r="BZ245" s="21">
        <f t="shared" si="1791"/>
        <v>0</v>
      </c>
      <c r="CA245" s="62">
        <f t="shared" si="1763"/>
        <v>0</v>
      </c>
      <c r="CB245" s="62">
        <f t="shared" si="1764"/>
        <v>0</v>
      </c>
      <c r="CC245" s="62">
        <f t="shared" si="1765"/>
        <v>0</v>
      </c>
      <c r="CD245" s="21">
        <f t="shared" si="1836"/>
        <v>0</v>
      </c>
      <c r="CE245" s="21">
        <f t="shared" si="1836"/>
        <v>0</v>
      </c>
      <c r="CF245" s="21">
        <f t="shared" si="1836"/>
        <v>0</v>
      </c>
      <c r="CG245" s="21">
        <f t="shared" si="1836"/>
        <v>0</v>
      </c>
      <c r="CH245" s="21">
        <f t="shared" si="1735"/>
        <v>0</v>
      </c>
      <c r="CI245" s="62">
        <f t="shared" si="1736"/>
        <v>0</v>
      </c>
      <c r="CJ245" s="62">
        <f t="shared" si="1737"/>
        <v>0</v>
      </c>
      <c r="CK245" s="62">
        <f t="shared" si="1738"/>
        <v>0</v>
      </c>
      <c r="CL245" s="193">
        <f t="shared" si="1658"/>
        <v>0</v>
      </c>
      <c r="CM245" s="62"/>
      <c r="CN245" s="62"/>
      <c r="CO245" s="62"/>
      <c r="CP245" s="62"/>
      <c r="CQ245" s="94">
        <f t="shared" si="1759"/>
        <v>0</v>
      </c>
      <c r="CR245" s="94"/>
      <c r="CS245" s="58">
        <f t="shared" si="1837"/>
        <v>0</v>
      </c>
      <c r="CT245" s="58">
        <f t="shared" si="1837"/>
        <v>0</v>
      </c>
      <c r="CU245" s="58">
        <f t="shared" si="1837"/>
        <v>0</v>
      </c>
      <c r="CV245" s="58">
        <f t="shared" si="1837"/>
        <v>0</v>
      </c>
      <c r="CW245" s="58">
        <f t="shared" si="1837"/>
        <v>0</v>
      </c>
      <c r="CX245" s="62">
        <f t="shared" si="1837"/>
        <v>0</v>
      </c>
      <c r="CY245" s="62">
        <f t="shared" si="1837"/>
        <v>0</v>
      </c>
      <c r="CZ245" s="58">
        <f t="shared" si="1837"/>
        <v>0</v>
      </c>
      <c r="DA245" s="58">
        <f t="shared" si="1837"/>
        <v>0</v>
      </c>
      <c r="DB245" s="62">
        <f t="shared" si="1837"/>
        <v>0</v>
      </c>
      <c r="DC245" s="62">
        <f t="shared" si="1837"/>
        <v>0</v>
      </c>
      <c r="DD245" s="62">
        <f t="shared" si="1837"/>
        <v>0</v>
      </c>
      <c r="DE245" s="58">
        <f t="shared" si="1837"/>
        <v>110000</v>
      </c>
      <c r="DF245" s="62">
        <f t="shared" si="1837"/>
        <v>0</v>
      </c>
      <c r="DG245" s="62">
        <f t="shared" si="1837"/>
        <v>110000</v>
      </c>
      <c r="DH245" s="58">
        <f t="shared" si="1837"/>
        <v>0</v>
      </c>
      <c r="DI245" s="58">
        <f t="shared" si="1837"/>
        <v>110000</v>
      </c>
      <c r="DJ245" s="62">
        <f t="shared" si="1837"/>
        <v>0</v>
      </c>
      <c r="DK245" s="62">
        <f t="shared" si="1837"/>
        <v>110000</v>
      </c>
      <c r="DL245" s="62">
        <f t="shared" si="1837"/>
        <v>0</v>
      </c>
      <c r="DM245" s="58">
        <f t="shared" si="1837"/>
        <v>0</v>
      </c>
      <c r="DN245" s="62">
        <f t="shared" si="1837"/>
        <v>0</v>
      </c>
      <c r="DO245" s="62">
        <f t="shared" si="1837"/>
        <v>0</v>
      </c>
      <c r="DP245" s="58">
        <f t="shared" si="1837"/>
        <v>0</v>
      </c>
      <c r="DQ245" s="58">
        <f t="shared" si="1837"/>
        <v>110000</v>
      </c>
      <c r="DR245" s="62">
        <f t="shared" si="1837"/>
        <v>0</v>
      </c>
      <c r="DS245" s="62">
        <f t="shared" si="1837"/>
        <v>110000</v>
      </c>
      <c r="DT245" s="62">
        <f t="shared" si="1837"/>
        <v>0</v>
      </c>
    </row>
    <row r="246" spans="1:124" ht="32.25" customHeight="1" x14ac:dyDescent="0.25">
      <c r="A246" s="155" t="s">
        <v>98</v>
      </c>
      <c r="B246" s="156"/>
      <c r="C246" s="156"/>
      <c r="D246" s="25"/>
      <c r="E246" s="4">
        <v>851</v>
      </c>
      <c r="F246" s="3" t="s">
        <v>93</v>
      </c>
      <c r="G246" s="3" t="s">
        <v>104</v>
      </c>
      <c r="H246" s="175" t="s">
        <v>231</v>
      </c>
      <c r="I246" s="3" t="s">
        <v>99</v>
      </c>
      <c r="J246" s="21"/>
      <c r="K246" s="21"/>
      <c r="L246" s="21">
        <f>J246</f>
        <v>0</v>
      </c>
      <c r="M246" s="21"/>
      <c r="N246" s="21"/>
      <c r="O246" s="21"/>
      <c r="P246" s="21">
        <f>N246</f>
        <v>0</v>
      </c>
      <c r="Q246" s="21"/>
      <c r="R246" s="21"/>
      <c r="S246" s="21"/>
      <c r="T246" s="21">
        <f>R246</f>
        <v>0</v>
      </c>
      <c r="U246" s="21"/>
      <c r="V246" s="21">
        <f t="shared" si="1650"/>
        <v>0</v>
      </c>
      <c r="W246" s="21">
        <f t="shared" si="1651"/>
        <v>0</v>
      </c>
      <c r="X246" s="21">
        <f t="shared" si="1652"/>
        <v>0</v>
      </c>
      <c r="Y246" s="21"/>
      <c r="Z246" s="276" t="e">
        <f t="shared" si="1657"/>
        <v>#DIV/0!</v>
      </c>
      <c r="AA246" s="21"/>
      <c r="AB246" s="21"/>
      <c r="AC246" s="21"/>
      <c r="AD246" s="21">
        <f>AB246</f>
        <v>0</v>
      </c>
      <c r="AE246" s="21"/>
      <c r="AF246" s="21">
        <v>7000</v>
      </c>
      <c r="AG246" s="21"/>
      <c r="AH246" s="21">
        <f>AF246</f>
        <v>7000</v>
      </c>
      <c r="AI246" s="21"/>
      <c r="AJ246" s="21">
        <f t="shared" si="1782"/>
        <v>7000</v>
      </c>
      <c r="AK246" s="21">
        <f t="shared" si="1783"/>
        <v>0</v>
      </c>
      <c r="AL246" s="21">
        <f t="shared" si="1784"/>
        <v>7000</v>
      </c>
      <c r="AM246" s="21">
        <f t="shared" si="1785"/>
        <v>0</v>
      </c>
      <c r="AN246" s="215"/>
      <c r="AO246" s="21"/>
      <c r="AP246" s="21">
        <f>AN246</f>
        <v>0</v>
      </c>
      <c r="AQ246" s="21"/>
      <c r="AR246" s="21">
        <f t="shared" si="1723"/>
        <v>7000</v>
      </c>
      <c r="AS246" s="21">
        <f t="shared" si="1724"/>
        <v>0</v>
      </c>
      <c r="AT246" s="21">
        <f t="shared" si="1725"/>
        <v>7000</v>
      </c>
      <c r="AU246" s="21">
        <f t="shared" si="1726"/>
        <v>0</v>
      </c>
      <c r="AV246" s="195">
        <f t="shared" si="1562"/>
        <v>0</v>
      </c>
      <c r="AW246" s="21"/>
      <c r="AX246" s="21"/>
      <c r="AY246" s="21">
        <f>AW246</f>
        <v>0</v>
      </c>
      <c r="AZ246" s="21"/>
      <c r="BA246" s="21"/>
      <c r="BB246" s="21"/>
      <c r="BC246" s="21">
        <f>BA246</f>
        <v>0</v>
      </c>
      <c r="BD246" s="21"/>
      <c r="BE246" s="21">
        <f t="shared" si="1788"/>
        <v>0</v>
      </c>
      <c r="BF246" s="21">
        <f t="shared" si="1760"/>
        <v>0</v>
      </c>
      <c r="BG246" s="21">
        <f t="shared" si="1761"/>
        <v>0</v>
      </c>
      <c r="BH246" s="21">
        <f t="shared" si="1762"/>
        <v>0</v>
      </c>
      <c r="BI246" s="21"/>
      <c r="BJ246" s="21"/>
      <c r="BK246" s="21">
        <f>BI246</f>
        <v>0</v>
      </c>
      <c r="BL246" s="21"/>
      <c r="BM246" s="21">
        <f t="shared" si="1729"/>
        <v>0</v>
      </c>
      <c r="BN246" s="21">
        <f t="shared" si="1730"/>
        <v>0</v>
      </c>
      <c r="BO246" s="21">
        <f t="shared" si="1731"/>
        <v>0</v>
      </c>
      <c r="BP246" s="21">
        <f t="shared" si="1732"/>
        <v>0</v>
      </c>
      <c r="BQ246" s="201">
        <f t="shared" si="1548"/>
        <v>0</v>
      </c>
      <c r="BR246" s="21"/>
      <c r="BS246" s="21"/>
      <c r="BT246" s="21">
        <f>BR246</f>
        <v>0</v>
      </c>
      <c r="BU246" s="21"/>
      <c r="BV246" s="21"/>
      <c r="BW246" s="21"/>
      <c r="BX246" s="21">
        <f>BV246</f>
        <v>0</v>
      </c>
      <c r="BY246" s="21"/>
      <c r="BZ246" s="21">
        <f t="shared" si="1791"/>
        <v>0</v>
      </c>
      <c r="CA246" s="62">
        <f t="shared" si="1763"/>
        <v>0</v>
      </c>
      <c r="CB246" s="62">
        <f t="shared" si="1764"/>
        <v>0</v>
      </c>
      <c r="CC246" s="62">
        <f t="shared" si="1765"/>
        <v>0</v>
      </c>
      <c r="CD246" s="21"/>
      <c r="CE246" s="21"/>
      <c r="CF246" s="21">
        <f>CD246</f>
        <v>0</v>
      </c>
      <c r="CG246" s="21"/>
      <c r="CH246" s="21">
        <f t="shared" si="1735"/>
        <v>0</v>
      </c>
      <c r="CI246" s="62">
        <f t="shared" si="1736"/>
        <v>0</v>
      </c>
      <c r="CJ246" s="62">
        <f t="shared" si="1737"/>
        <v>0</v>
      </c>
      <c r="CK246" s="62">
        <f t="shared" si="1738"/>
        <v>0</v>
      </c>
      <c r="CL246" s="193">
        <f t="shared" si="1658"/>
        <v>0</v>
      </c>
      <c r="CM246" s="62"/>
      <c r="CN246" s="62"/>
      <c r="CO246" s="62"/>
      <c r="CP246" s="62"/>
      <c r="CQ246" s="94">
        <f t="shared" si="1759"/>
        <v>0</v>
      </c>
      <c r="CR246" s="94"/>
      <c r="CS246" s="58"/>
      <c r="CT246" s="58"/>
      <c r="CU246" s="58">
        <f>CS246</f>
        <v>0</v>
      </c>
      <c r="CV246" s="58"/>
      <c r="CW246" s="58"/>
      <c r="CX246" s="62"/>
      <c r="CY246" s="62">
        <f>CW246</f>
        <v>0</v>
      </c>
      <c r="CZ246" s="58"/>
      <c r="DA246" s="58">
        <f t="shared" ref="DA246" si="1838">CS246+CW246</f>
        <v>0</v>
      </c>
      <c r="DB246" s="62">
        <f>CT246+CX246</f>
        <v>0</v>
      </c>
      <c r="DC246" s="62">
        <f t="shared" ref="DC246" si="1839">CU246+CY246</f>
        <v>0</v>
      </c>
      <c r="DD246" s="62">
        <f t="shared" ref="DD246" si="1840">CV246+CZ246</f>
        <v>0</v>
      </c>
      <c r="DE246" s="58">
        <f>25000+85000</f>
        <v>110000</v>
      </c>
      <c r="DF246" s="62"/>
      <c r="DG246" s="62">
        <f>DE246</f>
        <v>110000</v>
      </c>
      <c r="DH246" s="58"/>
      <c r="DI246" s="58">
        <f t="shared" ref="DI246" si="1841">DA246+DE246</f>
        <v>110000</v>
      </c>
      <c r="DJ246" s="62">
        <f>DB246+DF246</f>
        <v>0</v>
      </c>
      <c r="DK246" s="62">
        <f t="shared" ref="DK246" si="1842">DC246+DG246</f>
        <v>110000</v>
      </c>
      <c r="DL246" s="62">
        <f t="shared" ref="DL246" si="1843">DD246+DH246</f>
        <v>0</v>
      </c>
      <c r="DM246" s="58"/>
      <c r="DN246" s="62"/>
      <c r="DO246" s="62">
        <f>DM246</f>
        <v>0</v>
      </c>
      <c r="DP246" s="58"/>
      <c r="DQ246" s="58">
        <f t="shared" ref="DQ246" si="1844">DI246+DM246</f>
        <v>110000</v>
      </c>
      <c r="DR246" s="62">
        <f>DJ246+DN246</f>
        <v>0</v>
      </c>
      <c r="DS246" s="62">
        <f t="shared" ref="DS246" si="1845">DK246+DO246</f>
        <v>110000</v>
      </c>
      <c r="DT246" s="62">
        <f t="shared" ref="DT246" si="1846">DL246+DP246</f>
        <v>0</v>
      </c>
    </row>
    <row r="247" spans="1:124" ht="32.25" customHeight="1" x14ac:dyDescent="0.25">
      <c r="A247" s="113" t="s">
        <v>107</v>
      </c>
      <c r="B247" s="34"/>
      <c r="C247" s="34"/>
      <c r="D247" s="34"/>
      <c r="E247" s="4">
        <v>851</v>
      </c>
      <c r="F247" s="17" t="s">
        <v>108</v>
      </c>
      <c r="G247" s="17"/>
      <c r="H247" s="176" t="s">
        <v>48</v>
      </c>
      <c r="I247" s="17"/>
      <c r="J247" s="26">
        <f>J255+J248</f>
        <v>2634760</v>
      </c>
      <c r="K247" s="26">
        <f t="shared" ref="K247:M247" si="1847">K255+K248</f>
        <v>1753947</v>
      </c>
      <c r="L247" s="26">
        <f t="shared" si="1847"/>
        <v>612813</v>
      </c>
      <c r="M247" s="26">
        <f t="shared" si="1847"/>
        <v>268000</v>
      </c>
      <c r="N247" s="26">
        <f t="shared" ref="N247:Y247" si="1848">N255+N248</f>
        <v>268000</v>
      </c>
      <c r="O247" s="26">
        <f t="shared" ref="O247" si="1849">O255+O248</f>
        <v>0</v>
      </c>
      <c r="P247" s="26">
        <f t="shared" ref="P247" si="1850">P255+P248</f>
        <v>0</v>
      </c>
      <c r="Q247" s="26">
        <f t="shared" ref="Q247" si="1851">Q255+Q248</f>
        <v>268000</v>
      </c>
      <c r="R247" s="26">
        <f t="shared" si="1848"/>
        <v>268000</v>
      </c>
      <c r="S247" s="26">
        <f t="shared" ref="S247" si="1852">S255+S248</f>
        <v>0</v>
      </c>
      <c r="T247" s="26">
        <f t="shared" ref="T247" si="1853">T255+T248</f>
        <v>0</v>
      </c>
      <c r="U247" s="26">
        <f t="shared" ref="U247" si="1854">U255+U248</f>
        <v>268000</v>
      </c>
      <c r="V247" s="21">
        <f t="shared" si="1650"/>
        <v>-605256</v>
      </c>
      <c r="W247" s="21">
        <f t="shared" si="1651"/>
        <v>-673053</v>
      </c>
      <c r="X247" s="21">
        <f t="shared" si="1652"/>
        <v>67797</v>
      </c>
      <c r="Y247" s="26">
        <f t="shared" si="1848"/>
        <v>0</v>
      </c>
      <c r="Z247" s="278">
        <f t="shared" si="1657"/>
        <v>81.319351509375252</v>
      </c>
      <c r="AA247" s="26">
        <f t="shared" ref="AA247" si="1855">AA255+AA248</f>
        <v>0</v>
      </c>
      <c r="AB247" s="26">
        <f t="shared" ref="AB247:AE247" si="1856">AB255+AB248</f>
        <v>3240016</v>
      </c>
      <c r="AC247" s="26">
        <f t="shared" si="1856"/>
        <v>2427000</v>
      </c>
      <c r="AD247" s="26">
        <f t="shared" si="1856"/>
        <v>545016</v>
      </c>
      <c r="AE247" s="26">
        <f t="shared" si="1856"/>
        <v>268000</v>
      </c>
      <c r="AF247" s="26">
        <f t="shared" ref="AF247:AI247" si="1857">AF255+AF248</f>
        <v>883765</v>
      </c>
      <c r="AG247" s="26">
        <f t="shared" si="1857"/>
        <v>0</v>
      </c>
      <c r="AH247" s="26">
        <f t="shared" si="1857"/>
        <v>883765</v>
      </c>
      <c r="AI247" s="26">
        <f t="shared" si="1857"/>
        <v>0</v>
      </c>
      <c r="AJ247" s="21">
        <f t="shared" si="1782"/>
        <v>4123781</v>
      </c>
      <c r="AK247" s="21">
        <f t="shared" si="1783"/>
        <v>2427000</v>
      </c>
      <c r="AL247" s="21">
        <f t="shared" si="1784"/>
        <v>1428781</v>
      </c>
      <c r="AM247" s="21">
        <f t="shared" si="1785"/>
        <v>268000</v>
      </c>
      <c r="AN247" s="213">
        <f t="shared" ref="AN247:AQ247" si="1858">AN255+AN248</f>
        <v>0</v>
      </c>
      <c r="AO247" s="26">
        <f t="shared" si="1858"/>
        <v>0</v>
      </c>
      <c r="AP247" s="26">
        <f t="shared" si="1858"/>
        <v>0</v>
      </c>
      <c r="AQ247" s="26">
        <f t="shared" si="1858"/>
        <v>0</v>
      </c>
      <c r="AR247" s="21">
        <f t="shared" si="1723"/>
        <v>4123781</v>
      </c>
      <c r="AS247" s="21">
        <f t="shared" si="1724"/>
        <v>2427000</v>
      </c>
      <c r="AT247" s="21">
        <f t="shared" si="1725"/>
        <v>1428781</v>
      </c>
      <c r="AU247" s="21">
        <f t="shared" si="1726"/>
        <v>268000</v>
      </c>
      <c r="AV247" s="195">
        <f t="shared" si="1562"/>
        <v>0</v>
      </c>
      <c r="AW247" s="26">
        <f t="shared" ref="AW247:BR247" si="1859">AW255+AW248</f>
        <v>268000</v>
      </c>
      <c r="AX247" s="26">
        <f t="shared" si="1859"/>
        <v>0</v>
      </c>
      <c r="AY247" s="26">
        <f t="shared" si="1859"/>
        <v>0</v>
      </c>
      <c r="AZ247" s="26">
        <f t="shared" si="1859"/>
        <v>268000</v>
      </c>
      <c r="BA247" s="26">
        <f t="shared" si="1859"/>
        <v>0</v>
      </c>
      <c r="BB247" s="26">
        <f t="shared" si="1859"/>
        <v>0</v>
      </c>
      <c r="BC247" s="26">
        <f t="shared" si="1859"/>
        <v>0</v>
      </c>
      <c r="BD247" s="26">
        <f t="shared" si="1859"/>
        <v>0</v>
      </c>
      <c r="BE247" s="21">
        <f t="shared" si="1788"/>
        <v>268000</v>
      </c>
      <c r="BF247" s="21">
        <f t="shared" si="1760"/>
        <v>0</v>
      </c>
      <c r="BG247" s="21">
        <f t="shared" si="1761"/>
        <v>0</v>
      </c>
      <c r="BH247" s="21">
        <f t="shared" si="1762"/>
        <v>268000</v>
      </c>
      <c r="BI247" s="26">
        <f t="shared" ref="BI247:BL247" si="1860">BI255+BI248</f>
        <v>0</v>
      </c>
      <c r="BJ247" s="26">
        <f t="shared" si="1860"/>
        <v>0</v>
      </c>
      <c r="BK247" s="26">
        <f t="shared" si="1860"/>
        <v>0</v>
      </c>
      <c r="BL247" s="26">
        <f t="shared" si="1860"/>
        <v>0</v>
      </c>
      <c r="BM247" s="21">
        <f t="shared" si="1729"/>
        <v>268000</v>
      </c>
      <c r="BN247" s="21">
        <f t="shared" si="1730"/>
        <v>0</v>
      </c>
      <c r="BO247" s="21">
        <f t="shared" si="1731"/>
        <v>0</v>
      </c>
      <c r="BP247" s="21">
        <f t="shared" si="1732"/>
        <v>268000</v>
      </c>
      <c r="BQ247" s="201">
        <f t="shared" si="1548"/>
        <v>0</v>
      </c>
      <c r="BR247" s="26">
        <f t="shared" si="1859"/>
        <v>268000</v>
      </c>
      <c r="BS247" s="26">
        <f t="shared" ref="BS247:BY247" si="1861">BS255+BS248</f>
        <v>0</v>
      </c>
      <c r="BT247" s="26">
        <f t="shared" si="1861"/>
        <v>0</v>
      </c>
      <c r="BU247" s="26">
        <f t="shared" si="1861"/>
        <v>268000</v>
      </c>
      <c r="BV247" s="26">
        <f t="shared" si="1861"/>
        <v>0</v>
      </c>
      <c r="BW247" s="26">
        <f t="shared" si="1861"/>
        <v>0</v>
      </c>
      <c r="BX247" s="26">
        <f t="shared" si="1861"/>
        <v>0</v>
      </c>
      <c r="BY247" s="26">
        <f t="shared" si="1861"/>
        <v>0</v>
      </c>
      <c r="BZ247" s="21">
        <f t="shared" si="1791"/>
        <v>268000</v>
      </c>
      <c r="CA247" s="62">
        <f t="shared" si="1763"/>
        <v>0</v>
      </c>
      <c r="CB247" s="62">
        <f t="shared" si="1764"/>
        <v>0</v>
      </c>
      <c r="CC247" s="62">
        <f t="shared" si="1765"/>
        <v>268000</v>
      </c>
      <c r="CD247" s="26">
        <f t="shared" ref="CD247:CG247" si="1862">CD255+CD248</f>
        <v>1852654.74</v>
      </c>
      <c r="CE247" s="26">
        <f t="shared" si="1862"/>
        <v>1760022</v>
      </c>
      <c r="CF247" s="26">
        <f t="shared" si="1862"/>
        <v>92632.74</v>
      </c>
      <c r="CG247" s="26">
        <f t="shared" si="1862"/>
        <v>0</v>
      </c>
      <c r="CH247" s="21">
        <f t="shared" si="1735"/>
        <v>2120654.7400000002</v>
      </c>
      <c r="CI247" s="62">
        <f t="shared" si="1736"/>
        <v>1760022</v>
      </c>
      <c r="CJ247" s="62">
        <f t="shared" si="1737"/>
        <v>92632.74</v>
      </c>
      <c r="CK247" s="62">
        <f t="shared" si="1738"/>
        <v>268000</v>
      </c>
      <c r="CL247" s="193">
        <f t="shared" si="1658"/>
        <v>0</v>
      </c>
      <c r="CM247" s="62"/>
      <c r="CN247" s="62"/>
      <c r="CO247" s="62"/>
      <c r="CP247" s="62"/>
      <c r="CQ247" s="94">
        <f t="shared" si="1759"/>
        <v>0</v>
      </c>
      <c r="CR247" s="94"/>
      <c r="CS247" s="56">
        <f t="shared" ref="CS247" si="1863">CS255+CS248</f>
        <v>1631526</v>
      </c>
      <c r="CT247" s="56">
        <f t="shared" ref="CT247:DD247" si="1864">CT255+CT248</f>
        <v>0</v>
      </c>
      <c r="CU247" s="56">
        <f t="shared" si="1864"/>
        <v>1363526</v>
      </c>
      <c r="CV247" s="56">
        <f t="shared" si="1864"/>
        <v>268000</v>
      </c>
      <c r="CW247" s="56">
        <f t="shared" si="1864"/>
        <v>0</v>
      </c>
      <c r="CX247" s="77">
        <f t="shared" ref="CX247:CZ247" si="1865">CX255+CX248</f>
        <v>0</v>
      </c>
      <c r="CY247" s="77">
        <f t="shared" si="1865"/>
        <v>0</v>
      </c>
      <c r="CZ247" s="56">
        <f t="shared" si="1865"/>
        <v>0</v>
      </c>
      <c r="DA247" s="56">
        <f t="shared" si="1864"/>
        <v>1631526</v>
      </c>
      <c r="DB247" s="77">
        <f t="shared" si="1864"/>
        <v>0</v>
      </c>
      <c r="DC247" s="77">
        <f t="shared" si="1864"/>
        <v>1363526</v>
      </c>
      <c r="DD247" s="77">
        <f t="shared" si="1864"/>
        <v>268000</v>
      </c>
      <c r="DE247" s="56">
        <f t="shared" ref="DE247:DL247" si="1866">DE255+DE248</f>
        <v>0</v>
      </c>
      <c r="DF247" s="77">
        <f t="shared" si="1866"/>
        <v>0</v>
      </c>
      <c r="DG247" s="77">
        <f t="shared" si="1866"/>
        <v>0</v>
      </c>
      <c r="DH247" s="56">
        <f t="shared" si="1866"/>
        <v>0</v>
      </c>
      <c r="DI247" s="56">
        <f t="shared" si="1866"/>
        <v>1631526</v>
      </c>
      <c r="DJ247" s="77">
        <f t="shared" si="1866"/>
        <v>0</v>
      </c>
      <c r="DK247" s="77">
        <f t="shared" si="1866"/>
        <v>1363526</v>
      </c>
      <c r="DL247" s="77">
        <f t="shared" si="1866"/>
        <v>268000</v>
      </c>
      <c r="DM247" s="56">
        <f t="shared" ref="DM247:DT247" si="1867">DM255+DM248</f>
        <v>0</v>
      </c>
      <c r="DN247" s="77">
        <f t="shared" si="1867"/>
        <v>0</v>
      </c>
      <c r="DO247" s="77">
        <f t="shared" si="1867"/>
        <v>0</v>
      </c>
      <c r="DP247" s="56">
        <f t="shared" si="1867"/>
        <v>0</v>
      </c>
      <c r="DQ247" s="56">
        <f t="shared" si="1867"/>
        <v>1631526</v>
      </c>
      <c r="DR247" s="77">
        <f t="shared" si="1867"/>
        <v>0</v>
      </c>
      <c r="DS247" s="77">
        <f t="shared" si="1867"/>
        <v>1363526</v>
      </c>
      <c r="DT247" s="77">
        <f t="shared" si="1867"/>
        <v>268000</v>
      </c>
    </row>
    <row r="248" spans="1:124" ht="32.25" customHeight="1" x14ac:dyDescent="0.25">
      <c r="A248" s="111" t="s">
        <v>285</v>
      </c>
      <c r="B248" s="44"/>
      <c r="C248" s="44"/>
      <c r="D248" s="44"/>
      <c r="E248" s="4">
        <v>851</v>
      </c>
      <c r="F248" s="19" t="s">
        <v>108</v>
      </c>
      <c r="G248" s="19" t="s">
        <v>11</v>
      </c>
      <c r="H248" s="176" t="s">
        <v>48</v>
      </c>
      <c r="I248" s="19"/>
      <c r="J248" s="22">
        <f t="shared" ref="J248:Y248" si="1868">J249+J252</f>
        <v>1846260</v>
      </c>
      <c r="K248" s="22">
        <f t="shared" ref="K248:M248" si="1869">K249+K252</f>
        <v>1753947</v>
      </c>
      <c r="L248" s="22">
        <f t="shared" si="1869"/>
        <v>92313</v>
      </c>
      <c r="M248" s="22">
        <f t="shared" si="1869"/>
        <v>0</v>
      </c>
      <c r="N248" s="22">
        <f t="shared" si="1868"/>
        <v>0</v>
      </c>
      <c r="O248" s="22">
        <f t="shared" si="1868"/>
        <v>0</v>
      </c>
      <c r="P248" s="22">
        <f t="shared" si="1868"/>
        <v>0</v>
      </c>
      <c r="Q248" s="22">
        <f t="shared" si="1868"/>
        <v>0</v>
      </c>
      <c r="R248" s="22">
        <f t="shared" si="1868"/>
        <v>0</v>
      </c>
      <c r="S248" s="22">
        <f t="shared" si="1868"/>
        <v>0</v>
      </c>
      <c r="T248" s="22">
        <f t="shared" si="1868"/>
        <v>0</v>
      </c>
      <c r="U248" s="22">
        <f t="shared" si="1868"/>
        <v>0</v>
      </c>
      <c r="V248" s="21">
        <f t="shared" si="1650"/>
        <v>1846260</v>
      </c>
      <c r="W248" s="21">
        <f t="shared" si="1651"/>
        <v>1753947</v>
      </c>
      <c r="X248" s="21">
        <f t="shared" si="1652"/>
        <v>92313</v>
      </c>
      <c r="Y248" s="22">
        <f t="shared" si="1868"/>
        <v>0</v>
      </c>
      <c r="Z248" s="278" t="e">
        <f t="shared" si="1657"/>
        <v>#DIV/0!</v>
      </c>
      <c r="AA248" s="22">
        <f t="shared" ref="AA248" si="1870">AA249+AA252</f>
        <v>0</v>
      </c>
      <c r="AB248" s="22">
        <f t="shared" ref="AB248:CC248" si="1871">AB249+AB252</f>
        <v>0</v>
      </c>
      <c r="AC248" s="22">
        <f t="shared" si="1871"/>
        <v>0</v>
      </c>
      <c r="AD248" s="22">
        <f t="shared" si="1871"/>
        <v>0</v>
      </c>
      <c r="AE248" s="22">
        <f t="shared" si="1871"/>
        <v>0</v>
      </c>
      <c r="AF248" s="22">
        <f t="shared" si="1871"/>
        <v>0</v>
      </c>
      <c r="AG248" s="22">
        <f t="shared" si="1871"/>
        <v>0</v>
      </c>
      <c r="AH248" s="22">
        <f t="shared" si="1871"/>
        <v>0</v>
      </c>
      <c r="AI248" s="22">
        <f t="shared" si="1871"/>
        <v>0</v>
      </c>
      <c r="AJ248" s="22">
        <f t="shared" si="1871"/>
        <v>0</v>
      </c>
      <c r="AK248" s="22">
        <f t="shared" si="1871"/>
        <v>0</v>
      </c>
      <c r="AL248" s="22">
        <f t="shared" si="1871"/>
        <v>0</v>
      </c>
      <c r="AM248" s="22">
        <f t="shared" si="1871"/>
        <v>0</v>
      </c>
      <c r="AN248" s="22">
        <f t="shared" si="1871"/>
        <v>0</v>
      </c>
      <c r="AO248" s="22">
        <f t="shared" si="1871"/>
        <v>0</v>
      </c>
      <c r="AP248" s="22">
        <f t="shared" si="1871"/>
        <v>0</v>
      </c>
      <c r="AQ248" s="22">
        <f t="shared" si="1871"/>
        <v>0</v>
      </c>
      <c r="AR248" s="22">
        <f t="shared" si="1871"/>
        <v>0</v>
      </c>
      <c r="AS248" s="22">
        <f t="shared" si="1871"/>
        <v>0</v>
      </c>
      <c r="AT248" s="22">
        <f t="shared" si="1871"/>
        <v>0</v>
      </c>
      <c r="AU248" s="22">
        <f t="shared" si="1871"/>
        <v>0</v>
      </c>
      <c r="AV248" s="22">
        <f t="shared" si="1871"/>
        <v>0</v>
      </c>
      <c r="AW248" s="22">
        <f t="shared" si="1871"/>
        <v>0</v>
      </c>
      <c r="AX248" s="22">
        <f t="shared" si="1871"/>
        <v>0</v>
      </c>
      <c r="AY248" s="22">
        <f t="shared" si="1871"/>
        <v>0</v>
      </c>
      <c r="AZ248" s="22">
        <f t="shared" si="1871"/>
        <v>0</v>
      </c>
      <c r="BA248" s="22">
        <f t="shared" si="1871"/>
        <v>0</v>
      </c>
      <c r="BB248" s="22">
        <f t="shared" si="1871"/>
        <v>0</v>
      </c>
      <c r="BC248" s="22">
        <f t="shared" si="1871"/>
        <v>0</v>
      </c>
      <c r="BD248" s="22">
        <f t="shared" si="1871"/>
        <v>0</v>
      </c>
      <c r="BE248" s="22">
        <f t="shared" si="1871"/>
        <v>0</v>
      </c>
      <c r="BF248" s="22">
        <f t="shared" si="1871"/>
        <v>0</v>
      </c>
      <c r="BG248" s="22">
        <f t="shared" si="1871"/>
        <v>0</v>
      </c>
      <c r="BH248" s="22">
        <f t="shared" si="1871"/>
        <v>0</v>
      </c>
      <c r="BI248" s="22">
        <f t="shared" si="1871"/>
        <v>0</v>
      </c>
      <c r="BJ248" s="22">
        <f t="shared" si="1871"/>
        <v>0</v>
      </c>
      <c r="BK248" s="22">
        <f t="shared" si="1871"/>
        <v>0</v>
      </c>
      <c r="BL248" s="22">
        <f t="shared" si="1871"/>
        <v>0</v>
      </c>
      <c r="BM248" s="22">
        <f t="shared" si="1871"/>
        <v>0</v>
      </c>
      <c r="BN248" s="22">
        <f t="shared" si="1871"/>
        <v>0</v>
      </c>
      <c r="BO248" s="22">
        <f t="shared" si="1871"/>
        <v>0</v>
      </c>
      <c r="BP248" s="22">
        <f t="shared" si="1871"/>
        <v>0</v>
      </c>
      <c r="BQ248" s="22">
        <f t="shared" si="1871"/>
        <v>0</v>
      </c>
      <c r="BR248" s="22">
        <f t="shared" si="1871"/>
        <v>0</v>
      </c>
      <c r="BS248" s="22">
        <f t="shared" si="1871"/>
        <v>0</v>
      </c>
      <c r="BT248" s="22">
        <f t="shared" si="1871"/>
        <v>0</v>
      </c>
      <c r="BU248" s="22">
        <f t="shared" si="1871"/>
        <v>0</v>
      </c>
      <c r="BV248" s="22">
        <f t="shared" si="1871"/>
        <v>0</v>
      </c>
      <c r="BW248" s="22">
        <f t="shared" si="1871"/>
        <v>0</v>
      </c>
      <c r="BX248" s="22">
        <f t="shared" si="1871"/>
        <v>0</v>
      </c>
      <c r="BY248" s="22">
        <f t="shared" si="1871"/>
        <v>0</v>
      </c>
      <c r="BZ248" s="22">
        <f t="shared" si="1871"/>
        <v>0</v>
      </c>
      <c r="CA248" s="22">
        <f t="shared" si="1871"/>
        <v>0</v>
      </c>
      <c r="CB248" s="22">
        <f t="shared" si="1871"/>
        <v>0</v>
      </c>
      <c r="CC248" s="22">
        <f t="shared" si="1871"/>
        <v>0</v>
      </c>
      <c r="CD248" s="22">
        <f>CD249+CD252</f>
        <v>1852654.74</v>
      </c>
      <c r="CE248" s="22">
        <f t="shared" ref="CE248:CK248" si="1872">CE249+CE252</f>
        <v>1760022</v>
      </c>
      <c r="CF248" s="22">
        <f t="shared" si="1872"/>
        <v>92632.74</v>
      </c>
      <c r="CG248" s="22">
        <f t="shared" si="1872"/>
        <v>0</v>
      </c>
      <c r="CH248" s="22">
        <f t="shared" si="1872"/>
        <v>1852654.74</v>
      </c>
      <c r="CI248" s="22">
        <f t="shared" si="1872"/>
        <v>1760022</v>
      </c>
      <c r="CJ248" s="22">
        <f t="shared" si="1872"/>
        <v>92632.74</v>
      </c>
      <c r="CK248" s="22">
        <f t="shared" si="1872"/>
        <v>0</v>
      </c>
      <c r="CL248" s="193">
        <f t="shared" si="1658"/>
        <v>0</v>
      </c>
      <c r="CM248" s="62"/>
      <c r="CN248" s="62"/>
      <c r="CO248" s="62"/>
      <c r="CP248" s="62"/>
      <c r="CQ248" s="94">
        <f t="shared" si="1759"/>
        <v>0</v>
      </c>
      <c r="CR248" s="94"/>
      <c r="CS248" s="57">
        <f t="shared" ref="CS248:DT250" si="1873">CS249</f>
        <v>843026</v>
      </c>
      <c r="CT248" s="57">
        <f t="shared" si="1873"/>
        <v>0</v>
      </c>
      <c r="CU248" s="57">
        <f t="shared" si="1873"/>
        <v>843026</v>
      </c>
      <c r="CV248" s="57">
        <f t="shared" si="1873"/>
        <v>0</v>
      </c>
      <c r="CW248" s="57">
        <f t="shared" si="1873"/>
        <v>0</v>
      </c>
      <c r="CX248" s="78">
        <f t="shared" si="1873"/>
        <v>0</v>
      </c>
      <c r="CY248" s="78">
        <f t="shared" si="1873"/>
        <v>0</v>
      </c>
      <c r="CZ248" s="57">
        <f t="shared" si="1873"/>
        <v>0</v>
      </c>
      <c r="DA248" s="57">
        <f t="shared" si="1873"/>
        <v>843026</v>
      </c>
      <c r="DB248" s="78">
        <f t="shared" si="1873"/>
        <v>0</v>
      </c>
      <c r="DC248" s="78">
        <f t="shared" si="1873"/>
        <v>843026</v>
      </c>
      <c r="DD248" s="78">
        <f t="shared" si="1873"/>
        <v>0</v>
      </c>
      <c r="DE248" s="57">
        <f t="shared" si="1873"/>
        <v>0</v>
      </c>
      <c r="DF248" s="78">
        <f t="shared" si="1873"/>
        <v>0</v>
      </c>
      <c r="DG248" s="78">
        <f t="shared" si="1873"/>
        <v>0</v>
      </c>
      <c r="DH248" s="57">
        <f t="shared" si="1873"/>
        <v>0</v>
      </c>
      <c r="DI248" s="57">
        <f t="shared" si="1873"/>
        <v>843026</v>
      </c>
      <c r="DJ248" s="78">
        <f t="shared" si="1873"/>
        <v>0</v>
      </c>
      <c r="DK248" s="78">
        <f t="shared" si="1873"/>
        <v>843026</v>
      </c>
      <c r="DL248" s="78">
        <f t="shared" si="1873"/>
        <v>0</v>
      </c>
      <c r="DM248" s="57">
        <f t="shared" si="1873"/>
        <v>0</v>
      </c>
      <c r="DN248" s="78">
        <f t="shared" si="1873"/>
        <v>0</v>
      </c>
      <c r="DO248" s="78">
        <f t="shared" si="1873"/>
        <v>0</v>
      </c>
      <c r="DP248" s="57">
        <f t="shared" si="1873"/>
        <v>0</v>
      </c>
      <c r="DQ248" s="57">
        <f t="shared" si="1873"/>
        <v>843026</v>
      </c>
      <c r="DR248" s="78">
        <f t="shared" si="1873"/>
        <v>0</v>
      </c>
      <c r="DS248" s="78">
        <f t="shared" si="1873"/>
        <v>843026</v>
      </c>
      <c r="DT248" s="78">
        <f t="shared" si="1873"/>
        <v>0</v>
      </c>
    </row>
    <row r="249" spans="1:124" ht="32.25" customHeight="1" x14ac:dyDescent="0.25">
      <c r="A249" s="87" t="s">
        <v>306</v>
      </c>
      <c r="B249" s="156"/>
      <c r="C249" s="156"/>
      <c r="D249" s="156"/>
      <c r="E249" s="4">
        <v>851</v>
      </c>
      <c r="F249" s="3" t="s">
        <v>108</v>
      </c>
      <c r="G249" s="3" t="s">
        <v>11</v>
      </c>
      <c r="H249" s="261" t="s">
        <v>457</v>
      </c>
      <c r="I249" s="3"/>
      <c r="J249" s="21">
        <f t="shared" ref="J249:Y250" si="1874">J250</f>
        <v>0</v>
      </c>
      <c r="K249" s="21">
        <f t="shared" si="1874"/>
        <v>0</v>
      </c>
      <c r="L249" s="21">
        <f t="shared" si="1874"/>
        <v>0</v>
      </c>
      <c r="M249" s="21">
        <f t="shared" si="1874"/>
        <v>0</v>
      </c>
      <c r="N249" s="21">
        <f t="shared" si="1874"/>
        <v>0</v>
      </c>
      <c r="O249" s="21">
        <f t="shared" si="1874"/>
        <v>0</v>
      </c>
      <c r="P249" s="21">
        <f t="shared" si="1874"/>
        <v>0</v>
      </c>
      <c r="Q249" s="21">
        <f t="shared" si="1874"/>
        <v>0</v>
      </c>
      <c r="R249" s="21">
        <f t="shared" si="1874"/>
        <v>0</v>
      </c>
      <c r="S249" s="21">
        <f t="shared" si="1874"/>
        <v>0</v>
      </c>
      <c r="T249" s="21">
        <f t="shared" si="1874"/>
        <v>0</v>
      </c>
      <c r="U249" s="21">
        <f t="shared" si="1874"/>
        <v>0</v>
      </c>
      <c r="V249" s="21">
        <f t="shared" si="1650"/>
        <v>0</v>
      </c>
      <c r="W249" s="21">
        <f t="shared" si="1651"/>
        <v>0</v>
      </c>
      <c r="X249" s="21">
        <f t="shared" si="1652"/>
        <v>0</v>
      </c>
      <c r="Y249" s="21">
        <f t="shared" si="1874"/>
        <v>0</v>
      </c>
      <c r="Z249" s="276" t="e">
        <f t="shared" si="1657"/>
        <v>#DIV/0!</v>
      </c>
      <c r="AA249" s="21">
        <f t="shared" ref="AA249:BU250" si="1875">AA250</f>
        <v>0</v>
      </c>
      <c r="AB249" s="21">
        <f t="shared" si="1875"/>
        <v>0</v>
      </c>
      <c r="AC249" s="21">
        <f t="shared" si="1875"/>
        <v>0</v>
      </c>
      <c r="AD249" s="21">
        <f t="shared" si="1875"/>
        <v>0</v>
      </c>
      <c r="AE249" s="21">
        <f t="shared" si="1875"/>
        <v>0</v>
      </c>
      <c r="AF249" s="21">
        <f t="shared" si="1875"/>
        <v>0</v>
      </c>
      <c r="AG249" s="21">
        <f t="shared" si="1875"/>
        <v>0</v>
      </c>
      <c r="AH249" s="21">
        <f t="shared" si="1875"/>
        <v>0</v>
      </c>
      <c r="AI249" s="21">
        <f t="shared" si="1875"/>
        <v>0</v>
      </c>
      <c r="AJ249" s="21">
        <f t="shared" si="1782"/>
        <v>0</v>
      </c>
      <c r="AK249" s="21">
        <f t="shared" si="1783"/>
        <v>0</v>
      </c>
      <c r="AL249" s="21">
        <f t="shared" si="1784"/>
        <v>0</v>
      </c>
      <c r="AM249" s="21">
        <f t="shared" si="1785"/>
        <v>0</v>
      </c>
      <c r="AN249" s="215">
        <f t="shared" si="1875"/>
        <v>0</v>
      </c>
      <c r="AO249" s="21">
        <f t="shared" si="1875"/>
        <v>0</v>
      </c>
      <c r="AP249" s="21">
        <f t="shared" si="1875"/>
        <v>0</v>
      </c>
      <c r="AQ249" s="21">
        <f t="shared" si="1875"/>
        <v>0</v>
      </c>
      <c r="AR249" s="21">
        <f t="shared" si="1723"/>
        <v>0</v>
      </c>
      <c r="AS249" s="21">
        <f t="shared" si="1724"/>
        <v>0</v>
      </c>
      <c r="AT249" s="21">
        <f t="shared" si="1725"/>
        <v>0</v>
      </c>
      <c r="AU249" s="21">
        <f t="shared" si="1726"/>
        <v>0</v>
      </c>
      <c r="AV249" s="195">
        <f t="shared" si="1562"/>
        <v>0</v>
      </c>
      <c r="AW249" s="21">
        <f t="shared" si="1875"/>
        <v>0</v>
      </c>
      <c r="AX249" s="21">
        <f t="shared" si="1875"/>
        <v>0</v>
      </c>
      <c r="AY249" s="21">
        <f t="shared" si="1875"/>
        <v>0</v>
      </c>
      <c r="AZ249" s="21">
        <f t="shared" si="1875"/>
        <v>0</v>
      </c>
      <c r="BA249" s="21">
        <f t="shared" si="1875"/>
        <v>0</v>
      </c>
      <c r="BB249" s="21">
        <f t="shared" si="1875"/>
        <v>0</v>
      </c>
      <c r="BC249" s="21">
        <f t="shared" si="1875"/>
        <v>0</v>
      </c>
      <c r="BD249" s="21">
        <f t="shared" si="1875"/>
        <v>0</v>
      </c>
      <c r="BE249" s="21">
        <f t="shared" si="1788"/>
        <v>0</v>
      </c>
      <c r="BF249" s="21">
        <f t="shared" si="1760"/>
        <v>0</v>
      </c>
      <c r="BG249" s="21">
        <f t="shared" si="1761"/>
        <v>0</v>
      </c>
      <c r="BH249" s="21">
        <f t="shared" si="1762"/>
        <v>0</v>
      </c>
      <c r="BI249" s="21">
        <f t="shared" si="1875"/>
        <v>0</v>
      </c>
      <c r="BJ249" s="21">
        <f t="shared" si="1875"/>
        <v>0</v>
      </c>
      <c r="BK249" s="21">
        <f t="shared" si="1875"/>
        <v>0</v>
      </c>
      <c r="BL249" s="21">
        <f t="shared" si="1875"/>
        <v>0</v>
      </c>
      <c r="BM249" s="21">
        <f t="shared" si="1729"/>
        <v>0</v>
      </c>
      <c r="BN249" s="21">
        <f t="shared" si="1730"/>
        <v>0</v>
      </c>
      <c r="BO249" s="21">
        <f t="shared" si="1731"/>
        <v>0</v>
      </c>
      <c r="BP249" s="21">
        <f t="shared" si="1732"/>
        <v>0</v>
      </c>
      <c r="BQ249" s="201">
        <f t="shared" si="1548"/>
        <v>0</v>
      </c>
      <c r="BR249" s="21">
        <f t="shared" si="1875"/>
        <v>0</v>
      </c>
      <c r="BS249" s="21">
        <f t="shared" si="1875"/>
        <v>0</v>
      </c>
      <c r="BT249" s="21">
        <f t="shared" si="1875"/>
        <v>0</v>
      </c>
      <c r="BU249" s="21">
        <f t="shared" si="1875"/>
        <v>0</v>
      </c>
      <c r="BV249" s="21">
        <f t="shared" ref="BV249:BY250" si="1876">BV250</f>
        <v>0</v>
      </c>
      <c r="BW249" s="21">
        <f t="shared" si="1876"/>
        <v>0</v>
      </c>
      <c r="BX249" s="21">
        <f t="shared" si="1876"/>
        <v>0</v>
      </c>
      <c r="BY249" s="21">
        <f t="shared" si="1876"/>
        <v>0</v>
      </c>
      <c r="BZ249" s="21">
        <f t="shared" si="1791"/>
        <v>0</v>
      </c>
      <c r="CA249" s="62">
        <f t="shared" si="1763"/>
        <v>0</v>
      </c>
      <c r="CB249" s="62">
        <f t="shared" si="1764"/>
        <v>0</v>
      </c>
      <c r="CC249" s="62">
        <f t="shared" si="1765"/>
        <v>0</v>
      </c>
      <c r="CD249" s="21">
        <f t="shared" ref="CD249:CG250" si="1877">CD250</f>
        <v>0</v>
      </c>
      <c r="CE249" s="21">
        <f t="shared" si="1877"/>
        <v>0</v>
      </c>
      <c r="CF249" s="21">
        <f t="shared" si="1877"/>
        <v>0</v>
      </c>
      <c r="CG249" s="21">
        <f t="shared" si="1877"/>
        <v>0</v>
      </c>
      <c r="CH249" s="21">
        <f t="shared" si="1735"/>
        <v>0</v>
      </c>
      <c r="CI249" s="62">
        <f t="shared" si="1736"/>
        <v>0</v>
      </c>
      <c r="CJ249" s="62">
        <f t="shared" si="1737"/>
        <v>0</v>
      </c>
      <c r="CK249" s="62">
        <f t="shared" si="1738"/>
        <v>0</v>
      </c>
      <c r="CL249" s="193">
        <f t="shared" si="1658"/>
        <v>0</v>
      </c>
      <c r="CM249" s="62"/>
      <c r="CN249" s="62"/>
      <c r="CO249" s="62"/>
      <c r="CP249" s="62"/>
      <c r="CQ249" s="94">
        <f t="shared" si="1759"/>
        <v>0</v>
      </c>
      <c r="CR249" s="94"/>
      <c r="CS249" s="58">
        <f t="shared" si="1873"/>
        <v>843026</v>
      </c>
      <c r="CT249" s="58">
        <f t="shared" si="1873"/>
        <v>0</v>
      </c>
      <c r="CU249" s="58">
        <f t="shared" si="1873"/>
        <v>843026</v>
      </c>
      <c r="CV249" s="58">
        <f t="shared" si="1873"/>
        <v>0</v>
      </c>
      <c r="CW249" s="58">
        <f t="shared" si="1873"/>
        <v>0</v>
      </c>
      <c r="CX249" s="62">
        <f t="shared" si="1873"/>
        <v>0</v>
      </c>
      <c r="CY249" s="62">
        <f t="shared" si="1873"/>
        <v>0</v>
      </c>
      <c r="CZ249" s="58">
        <f t="shared" si="1873"/>
        <v>0</v>
      </c>
      <c r="DA249" s="58">
        <f t="shared" si="1873"/>
        <v>843026</v>
      </c>
      <c r="DB249" s="62">
        <f t="shared" si="1873"/>
        <v>0</v>
      </c>
      <c r="DC249" s="62">
        <f t="shared" si="1873"/>
        <v>843026</v>
      </c>
      <c r="DD249" s="62">
        <f t="shared" si="1873"/>
        <v>0</v>
      </c>
      <c r="DE249" s="58">
        <f t="shared" si="1873"/>
        <v>0</v>
      </c>
      <c r="DF249" s="62">
        <f t="shared" si="1873"/>
        <v>0</v>
      </c>
      <c r="DG249" s="62">
        <f t="shared" si="1873"/>
        <v>0</v>
      </c>
      <c r="DH249" s="58">
        <f t="shared" si="1873"/>
        <v>0</v>
      </c>
      <c r="DI249" s="58">
        <f t="shared" si="1873"/>
        <v>843026</v>
      </c>
      <c r="DJ249" s="62">
        <f t="shared" si="1873"/>
        <v>0</v>
      </c>
      <c r="DK249" s="62">
        <f t="shared" si="1873"/>
        <v>843026</v>
      </c>
      <c r="DL249" s="62">
        <f t="shared" si="1873"/>
        <v>0</v>
      </c>
      <c r="DM249" s="58">
        <f t="shared" si="1873"/>
        <v>0</v>
      </c>
      <c r="DN249" s="62">
        <f t="shared" si="1873"/>
        <v>0</v>
      </c>
      <c r="DO249" s="62">
        <f t="shared" si="1873"/>
        <v>0</v>
      </c>
      <c r="DP249" s="58">
        <f t="shared" si="1873"/>
        <v>0</v>
      </c>
      <c r="DQ249" s="58">
        <f t="shared" si="1873"/>
        <v>843026</v>
      </c>
      <c r="DR249" s="62">
        <f t="shared" si="1873"/>
        <v>0</v>
      </c>
      <c r="DS249" s="62">
        <f t="shared" si="1873"/>
        <v>843026</v>
      </c>
      <c r="DT249" s="62">
        <f t="shared" si="1873"/>
        <v>0</v>
      </c>
    </row>
    <row r="250" spans="1:124" ht="32.25" customHeight="1" x14ac:dyDescent="0.25">
      <c r="A250" s="87" t="s">
        <v>20</v>
      </c>
      <c r="B250" s="156"/>
      <c r="C250" s="156"/>
      <c r="D250" s="156"/>
      <c r="E250" s="4">
        <v>851</v>
      </c>
      <c r="F250" s="3" t="s">
        <v>108</v>
      </c>
      <c r="G250" s="3" t="s">
        <v>11</v>
      </c>
      <c r="H250" s="261" t="s">
        <v>457</v>
      </c>
      <c r="I250" s="3" t="s">
        <v>21</v>
      </c>
      <c r="J250" s="21">
        <f t="shared" si="1874"/>
        <v>0</v>
      </c>
      <c r="K250" s="21">
        <f t="shared" si="1874"/>
        <v>0</v>
      </c>
      <c r="L250" s="21">
        <f t="shared" si="1874"/>
        <v>0</v>
      </c>
      <c r="M250" s="21">
        <f t="shared" si="1874"/>
        <v>0</v>
      </c>
      <c r="N250" s="21">
        <f t="shared" si="1874"/>
        <v>0</v>
      </c>
      <c r="O250" s="21">
        <f t="shared" si="1874"/>
        <v>0</v>
      </c>
      <c r="P250" s="21">
        <f t="shared" si="1874"/>
        <v>0</v>
      </c>
      <c r="Q250" s="21">
        <f t="shared" si="1874"/>
        <v>0</v>
      </c>
      <c r="R250" s="21">
        <f t="shared" si="1874"/>
        <v>0</v>
      </c>
      <c r="S250" s="21">
        <f t="shared" si="1874"/>
        <v>0</v>
      </c>
      <c r="T250" s="21">
        <f t="shared" si="1874"/>
        <v>0</v>
      </c>
      <c r="U250" s="21">
        <f t="shared" si="1874"/>
        <v>0</v>
      </c>
      <c r="V250" s="21">
        <f t="shared" si="1650"/>
        <v>0</v>
      </c>
      <c r="W250" s="21">
        <f t="shared" si="1651"/>
        <v>0</v>
      </c>
      <c r="X250" s="21">
        <f t="shared" si="1652"/>
        <v>0</v>
      </c>
      <c r="Y250" s="21">
        <f t="shared" si="1874"/>
        <v>0</v>
      </c>
      <c r="Z250" s="276" t="e">
        <f t="shared" si="1657"/>
        <v>#DIV/0!</v>
      </c>
      <c r="AA250" s="21">
        <f t="shared" si="1875"/>
        <v>0</v>
      </c>
      <c r="AB250" s="21">
        <f t="shared" si="1875"/>
        <v>0</v>
      </c>
      <c r="AC250" s="21">
        <f t="shared" si="1875"/>
        <v>0</v>
      </c>
      <c r="AD250" s="21">
        <f t="shared" si="1875"/>
        <v>0</v>
      </c>
      <c r="AE250" s="21">
        <f t="shared" si="1875"/>
        <v>0</v>
      </c>
      <c r="AF250" s="21">
        <f t="shared" si="1875"/>
        <v>0</v>
      </c>
      <c r="AG250" s="21">
        <f t="shared" si="1875"/>
        <v>0</v>
      </c>
      <c r="AH250" s="21">
        <f t="shared" si="1875"/>
        <v>0</v>
      </c>
      <c r="AI250" s="21">
        <f t="shared" si="1875"/>
        <v>0</v>
      </c>
      <c r="AJ250" s="21">
        <f t="shared" si="1782"/>
        <v>0</v>
      </c>
      <c r="AK250" s="21">
        <f t="shared" si="1783"/>
        <v>0</v>
      </c>
      <c r="AL250" s="21">
        <f t="shared" si="1784"/>
        <v>0</v>
      </c>
      <c r="AM250" s="21">
        <f t="shared" si="1785"/>
        <v>0</v>
      </c>
      <c r="AN250" s="215">
        <f t="shared" si="1875"/>
        <v>0</v>
      </c>
      <c r="AO250" s="21">
        <f t="shared" si="1875"/>
        <v>0</v>
      </c>
      <c r="AP250" s="21">
        <f t="shared" si="1875"/>
        <v>0</v>
      </c>
      <c r="AQ250" s="21">
        <f t="shared" si="1875"/>
        <v>0</v>
      </c>
      <c r="AR250" s="21">
        <f t="shared" si="1723"/>
        <v>0</v>
      </c>
      <c r="AS250" s="21">
        <f t="shared" si="1724"/>
        <v>0</v>
      </c>
      <c r="AT250" s="21">
        <f t="shared" si="1725"/>
        <v>0</v>
      </c>
      <c r="AU250" s="21">
        <f t="shared" si="1726"/>
        <v>0</v>
      </c>
      <c r="AV250" s="195">
        <f t="shared" si="1562"/>
        <v>0</v>
      </c>
      <c r="AW250" s="21">
        <f t="shared" si="1875"/>
        <v>0</v>
      </c>
      <c r="AX250" s="21">
        <f t="shared" si="1875"/>
        <v>0</v>
      </c>
      <c r="AY250" s="21">
        <f t="shared" si="1875"/>
        <v>0</v>
      </c>
      <c r="AZ250" s="21">
        <f t="shared" si="1875"/>
        <v>0</v>
      </c>
      <c r="BA250" s="21">
        <f t="shared" si="1875"/>
        <v>0</v>
      </c>
      <c r="BB250" s="21">
        <f t="shared" si="1875"/>
        <v>0</v>
      </c>
      <c r="BC250" s="21">
        <f t="shared" si="1875"/>
        <v>0</v>
      </c>
      <c r="BD250" s="21">
        <f t="shared" si="1875"/>
        <v>0</v>
      </c>
      <c r="BE250" s="21">
        <f t="shared" si="1788"/>
        <v>0</v>
      </c>
      <c r="BF250" s="21">
        <f t="shared" si="1760"/>
        <v>0</v>
      </c>
      <c r="BG250" s="21">
        <f t="shared" si="1761"/>
        <v>0</v>
      </c>
      <c r="BH250" s="21">
        <f t="shared" si="1762"/>
        <v>0</v>
      </c>
      <c r="BI250" s="21">
        <f t="shared" si="1875"/>
        <v>0</v>
      </c>
      <c r="BJ250" s="21">
        <f t="shared" si="1875"/>
        <v>0</v>
      </c>
      <c r="BK250" s="21">
        <f t="shared" si="1875"/>
        <v>0</v>
      </c>
      <c r="BL250" s="21">
        <f t="shared" si="1875"/>
        <v>0</v>
      </c>
      <c r="BM250" s="21">
        <f t="shared" si="1729"/>
        <v>0</v>
      </c>
      <c r="BN250" s="21">
        <f t="shared" si="1730"/>
        <v>0</v>
      </c>
      <c r="BO250" s="21">
        <f t="shared" si="1731"/>
        <v>0</v>
      </c>
      <c r="BP250" s="21">
        <f t="shared" si="1732"/>
        <v>0</v>
      </c>
      <c r="BQ250" s="201">
        <f t="shared" si="1548"/>
        <v>0</v>
      </c>
      <c r="BR250" s="21">
        <f t="shared" si="1875"/>
        <v>0</v>
      </c>
      <c r="BS250" s="21">
        <f t="shared" si="1875"/>
        <v>0</v>
      </c>
      <c r="BT250" s="21">
        <f t="shared" si="1875"/>
        <v>0</v>
      </c>
      <c r="BU250" s="21">
        <f t="shared" si="1875"/>
        <v>0</v>
      </c>
      <c r="BV250" s="21">
        <f t="shared" si="1876"/>
        <v>0</v>
      </c>
      <c r="BW250" s="21">
        <f t="shared" si="1876"/>
        <v>0</v>
      </c>
      <c r="BX250" s="21">
        <f t="shared" si="1876"/>
        <v>0</v>
      </c>
      <c r="BY250" s="21">
        <f t="shared" si="1876"/>
        <v>0</v>
      </c>
      <c r="BZ250" s="21">
        <f t="shared" si="1791"/>
        <v>0</v>
      </c>
      <c r="CA250" s="62">
        <f t="shared" si="1763"/>
        <v>0</v>
      </c>
      <c r="CB250" s="62">
        <f t="shared" si="1764"/>
        <v>0</v>
      </c>
      <c r="CC250" s="62">
        <f t="shared" si="1765"/>
        <v>0</v>
      </c>
      <c r="CD250" s="21">
        <f t="shared" si="1877"/>
        <v>0</v>
      </c>
      <c r="CE250" s="21">
        <f t="shared" si="1877"/>
        <v>0</v>
      </c>
      <c r="CF250" s="21">
        <f t="shared" si="1877"/>
        <v>0</v>
      </c>
      <c r="CG250" s="21">
        <f t="shared" si="1877"/>
        <v>0</v>
      </c>
      <c r="CH250" s="21">
        <f t="shared" si="1735"/>
        <v>0</v>
      </c>
      <c r="CI250" s="62">
        <f t="shared" si="1736"/>
        <v>0</v>
      </c>
      <c r="CJ250" s="62">
        <f t="shared" si="1737"/>
        <v>0</v>
      </c>
      <c r="CK250" s="62">
        <f t="shared" si="1738"/>
        <v>0</v>
      </c>
      <c r="CL250" s="193">
        <f t="shared" si="1658"/>
        <v>0</v>
      </c>
      <c r="CM250" s="62"/>
      <c r="CN250" s="62"/>
      <c r="CO250" s="62"/>
      <c r="CP250" s="62"/>
      <c r="CQ250" s="94">
        <f t="shared" si="1759"/>
        <v>0</v>
      </c>
      <c r="CR250" s="94"/>
      <c r="CS250" s="58">
        <f t="shared" si="1873"/>
        <v>843026</v>
      </c>
      <c r="CT250" s="58">
        <f t="shared" si="1873"/>
        <v>0</v>
      </c>
      <c r="CU250" s="58">
        <f t="shared" si="1873"/>
        <v>843026</v>
      </c>
      <c r="CV250" s="58">
        <f t="shared" si="1873"/>
        <v>0</v>
      </c>
      <c r="CW250" s="58">
        <f t="shared" si="1873"/>
        <v>0</v>
      </c>
      <c r="CX250" s="62">
        <f t="shared" si="1873"/>
        <v>0</v>
      </c>
      <c r="CY250" s="62">
        <f t="shared" si="1873"/>
        <v>0</v>
      </c>
      <c r="CZ250" s="58">
        <f t="shared" si="1873"/>
        <v>0</v>
      </c>
      <c r="DA250" s="58">
        <f t="shared" si="1873"/>
        <v>843026</v>
      </c>
      <c r="DB250" s="62">
        <f t="shared" si="1873"/>
        <v>0</v>
      </c>
      <c r="DC250" s="62">
        <f t="shared" si="1873"/>
        <v>843026</v>
      </c>
      <c r="DD250" s="62">
        <f t="shared" si="1873"/>
        <v>0</v>
      </c>
      <c r="DE250" s="58">
        <f t="shared" si="1873"/>
        <v>0</v>
      </c>
      <c r="DF250" s="62">
        <f t="shared" si="1873"/>
        <v>0</v>
      </c>
      <c r="DG250" s="62">
        <f t="shared" si="1873"/>
        <v>0</v>
      </c>
      <c r="DH250" s="58">
        <f t="shared" si="1873"/>
        <v>0</v>
      </c>
      <c r="DI250" s="58">
        <f t="shared" si="1873"/>
        <v>843026</v>
      </c>
      <c r="DJ250" s="62">
        <f t="shared" si="1873"/>
        <v>0</v>
      </c>
      <c r="DK250" s="62">
        <f t="shared" si="1873"/>
        <v>843026</v>
      </c>
      <c r="DL250" s="62">
        <f t="shared" si="1873"/>
        <v>0</v>
      </c>
      <c r="DM250" s="58">
        <f t="shared" si="1873"/>
        <v>0</v>
      </c>
      <c r="DN250" s="62">
        <f t="shared" si="1873"/>
        <v>0</v>
      </c>
      <c r="DO250" s="62">
        <f t="shared" si="1873"/>
        <v>0</v>
      </c>
      <c r="DP250" s="58">
        <f t="shared" si="1873"/>
        <v>0</v>
      </c>
      <c r="DQ250" s="58">
        <f t="shared" si="1873"/>
        <v>843026</v>
      </c>
      <c r="DR250" s="62">
        <f t="shared" si="1873"/>
        <v>0</v>
      </c>
      <c r="DS250" s="62">
        <f t="shared" si="1873"/>
        <v>843026</v>
      </c>
      <c r="DT250" s="62">
        <f t="shared" si="1873"/>
        <v>0</v>
      </c>
    </row>
    <row r="251" spans="1:124" ht="32.25" customHeight="1" x14ac:dyDescent="0.25">
      <c r="A251" s="87" t="s">
        <v>9</v>
      </c>
      <c r="B251" s="156"/>
      <c r="C251" s="156"/>
      <c r="D251" s="156"/>
      <c r="E251" s="4">
        <v>851</v>
      </c>
      <c r="F251" s="3" t="s">
        <v>108</v>
      </c>
      <c r="G251" s="3" t="s">
        <v>11</v>
      </c>
      <c r="H251" s="261" t="s">
        <v>457</v>
      </c>
      <c r="I251" s="3" t="s">
        <v>22</v>
      </c>
      <c r="J251" s="21"/>
      <c r="K251" s="21"/>
      <c r="L251" s="21">
        <f>J251</f>
        <v>0</v>
      </c>
      <c r="M251" s="21"/>
      <c r="N251" s="21"/>
      <c r="O251" s="21"/>
      <c r="P251" s="21">
        <f>N251</f>
        <v>0</v>
      </c>
      <c r="Q251" s="21"/>
      <c r="R251" s="21"/>
      <c r="S251" s="21"/>
      <c r="T251" s="21">
        <f>R251</f>
        <v>0</v>
      </c>
      <c r="U251" s="21"/>
      <c r="V251" s="21">
        <f t="shared" si="1650"/>
        <v>0</v>
      </c>
      <c r="W251" s="21">
        <f t="shared" si="1651"/>
        <v>0</v>
      </c>
      <c r="X251" s="21">
        <f t="shared" si="1652"/>
        <v>0</v>
      </c>
      <c r="Y251" s="21"/>
      <c r="Z251" s="276" t="e">
        <f t="shared" si="1657"/>
        <v>#DIV/0!</v>
      </c>
      <c r="AA251" s="21"/>
      <c r="AB251" s="21"/>
      <c r="AC251" s="26"/>
      <c r="AD251" s="21">
        <f>AB251</f>
        <v>0</v>
      </c>
      <c r="AE251" s="26"/>
      <c r="AF251" s="26"/>
      <c r="AG251" s="26"/>
      <c r="AH251" s="21">
        <f>AF251</f>
        <v>0</v>
      </c>
      <c r="AI251" s="26"/>
      <c r="AJ251" s="21">
        <f t="shared" si="1782"/>
        <v>0</v>
      </c>
      <c r="AK251" s="21">
        <f t="shared" si="1783"/>
        <v>0</v>
      </c>
      <c r="AL251" s="21">
        <f t="shared" si="1784"/>
        <v>0</v>
      </c>
      <c r="AM251" s="21">
        <f t="shared" si="1785"/>
        <v>0</v>
      </c>
      <c r="AN251" s="213"/>
      <c r="AO251" s="26"/>
      <c r="AP251" s="21">
        <f>AN251</f>
        <v>0</v>
      </c>
      <c r="AQ251" s="26"/>
      <c r="AR251" s="21">
        <f t="shared" si="1723"/>
        <v>0</v>
      </c>
      <c r="AS251" s="21">
        <f t="shared" si="1724"/>
        <v>0</v>
      </c>
      <c r="AT251" s="21">
        <f t="shared" si="1725"/>
        <v>0</v>
      </c>
      <c r="AU251" s="21">
        <f t="shared" si="1726"/>
        <v>0</v>
      </c>
      <c r="AV251" s="195">
        <f t="shared" si="1562"/>
        <v>0</v>
      </c>
      <c r="AW251" s="21"/>
      <c r="AX251" s="26"/>
      <c r="AY251" s="21">
        <f>AW251</f>
        <v>0</v>
      </c>
      <c r="AZ251" s="26"/>
      <c r="BA251" s="26"/>
      <c r="BB251" s="26"/>
      <c r="BC251" s="21">
        <f>BA251</f>
        <v>0</v>
      </c>
      <c r="BD251" s="26"/>
      <c r="BE251" s="21">
        <f t="shared" si="1788"/>
        <v>0</v>
      </c>
      <c r="BF251" s="21">
        <f t="shared" si="1760"/>
        <v>0</v>
      </c>
      <c r="BG251" s="21">
        <f t="shared" si="1761"/>
        <v>0</v>
      </c>
      <c r="BH251" s="21">
        <f t="shared" si="1762"/>
        <v>0</v>
      </c>
      <c r="BI251" s="26"/>
      <c r="BJ251" s="26"/>
      <c r="BK251" s="21">
        <f>BI251</f>
        <v>0</v>
      </c>
      <c r="BL251" s="26"/>
      <c r="BM251" s="21">
        <f t="shared" si="1729"/>
        <v>0</v>
      </c>
      <c r="BN251" s="21">
        <f t="shared" si="1730"/>
        <v>0</v>
      </c>
      <c r="BO251" s="21">
        <f t="shared" si="1731"/>
        <v>0</v>
      </c>
      <c r="BP251" s="21">
        <f t="shared" si="1732"/>
        <v>0</v>
      </c>
      <c r="BQ251" s="201">
        <f t="shared" si="1548"/>
        <v>0</v>
      </c>
      <c r="BR251" s="21"/>
      <c r="BS251" s="26"/>
      <c r="BT251" s="21">
        <f>BR251</f>
        <v>0</v>
      </c>
      <c r="BU251" s="26"/>
      <c r="BV251" s="26"/>
      <c r="BW251" s="26"/>
      <c r="BX251" s="21">
        <f>BV251</f>
        <v>0</v>
      </c>
      <c r="BY251" s="26"/>
      <c r="BZ251" s="21">
        <f t="shared" si="1791"/>
        <v>0</v>
      </c>
      <c r="CA251" s="62">
        <f t="shared" si="1763"/>
        <v>0</v>
      </c>
      <c r="CB251" s="62">
        <f t="shared" si="1764"/>
        <v>0</v>
      </c>
      <c r="CC251" s="62">
        <f t="shared" si="1765"/>
        <v>0</v>
      </c>
      <c r="CD251" s="26"/>
      <c r="CE251" s="26"/>
      <c r="CF251" s="21">
        <f>CD251</f>
        <v>0</v>
      </c>
      <c r="CG251" s="26"/>
      <c r="CH251" s="21">
        <f t="shared" si="1735"/>
        <v>0</v>
      </c>
      <c r="CI251" s="62">
        <f t="shared" si="1736"/>
        <v>0</v>
      </c>
      <c r="CJ251" s="62">
        <f t="shared" si="1737"/>
        <v>0</v>
      </c>
      <c r="CK251" s="62">
        <f t="shared" si="1738"/>
        <v>0</v>
      </c>
      <c r="CL251" s="193">
        <f t="shared" si="1658"/>
        <v>0</v>
      </c>
      <c r="CM251" s="62"/>
      <c r="CN251" s="62"/>
      <c r="CO251" s="62"/>
      <c r="CP251" s="62"/>
      <c r="CQ251" s="94">
        <f t="shared" si="1759"/>
        <v>0</v>
      </c>
      <c r="CR251" s="94"/>
      <c r="CS251" s="58">
        <v>843026</v>
      </c>
      <c r="CT251" s="56"/>
      <c r="CU251" s="58">
        <f>CS251</f>
        <v>843026</v>
      </c>
      <c r="CV251" s="56"/>
      <c r="CW251" s="58"/>
      <c r="CX251" s="77"/>
      <c r="CY251" s="62">
        <f>CW251</f>
        <v>0</v>
      </c>
      <c r="CZ251" s="56"/>
      <c r="DA251" s="58">
        <f t="shared" si="1484"/>
        <v>843026</v>
      </c>
      <c r="DB251" s="62">
        <f t="shared" ref="DB251" si="1878">CT251+CX251</f>
        <v>0</v>
      </c>
      <c r="DC251" s="62">
        <f t="shared" ref="DC251" si="1879">CU251+CY251</f>
        <v>843026</v>
      </c>
      <c r="DD251" s="62">
        <f t="shared" ref="DD251" si="1880">CV251+CZ251</f>
        <v>0</v>
      </c>
      <c r="DE251" s="58"/>
      <c r="DF251" s="77"/>
      <c r="DG251" s="62">
        <f>DE251</f>
        <v>0</v>
      </c>
      <c r="DH251" s="56"/>
      <c r="DI251" s="58">
        <f t="shared" ref="DI251" si="1881">DA251+DE251</f>
        <v>843026</v>
      </c>
      <c r="DJ251" s="62">
        <f t="shared" ref="DJ251" si="1882">DB251+DF251</f>
        <v>0</v>
      </c>
      <c r="DK251" s="62">
        <f t="shared" ref="DK251" si="1883">DC251+DG251</f>
        <v>843026</v>
      </c>
      <c r="DL251" s="62">
        <f t="shared" ref="DL251" si="1884">DD251+DH251</f>
        <v>0</v>
      </c>
      <c r="DM251" s="58"/>
      <c r="DN251" s="77"/>
      <c r="DO251" s="62">
        <f>DM251</f>
        <v>0</v>
      </c>
      <c r="DP251" s="56"/>
      <c r="DQ251" s="58">
        <f t="shared" ref="DQ251" si="1885">DI251+DM251</f>
        <v>843026</v>
      </c>
      <c r="DR251" s="62">
        <f t="shared" ref="DR251" si="1886">DJ251+DN251</f>
        <v>0</v>
      </c>
      <c r="DS251" s="62">
        <f t="shared" ref="DS251" si="1887">DK251+DO251</f>
        <v>843026</v>
      </c>
      <c r="DT251" s="62">
        <f t="shared" ref="DT251" si="1888">DL251+DP251</f>
        <v>0</v>
      </c>
    </row>
    <row r="252" spans="1:124" ht="32.25" customHeight="1" x14ac:dyDescent="0.25">
      <c r="A252" s="232" t="s">
        <v>393</v>
      </c>
      <c r="B252" s="234"/>
      <c r="C252" s="234"/>
      <c r="D252" s="234"/>
      <c r="E252" s="4">
        <v>851</v>
      </c>
      <c r="F252" s="3" t="s">
        <v>108</v>
      </c>
      <c r="G252" s="3" t="s">
        <v>11</v>
      </c>
      <c r="H252" s="175" t="s">
        <v>458</v>
      </c>
      <c r="I252" s="3"/>
      <c r="J252" s="21">
        <f t="shared" ref="J252:Y253" si="1889">J253</f>
        <v>1846260</v>
      </c>
      <c r="K252" s="21">
        <f t="shared" si="1889"/>
        <v>1753947</v>
      </c>
      <c r="L252" s="21">
        <f t="shared" si="1889"/>
        <v>92313</v>
      </c>
      <c r="M252" s="21">
        <f t="shared" si="1889"/>
        <v>0</v>
      </c>
      <c r="N252" s="21">
        <f t="shared" si="1889"/>
        <v>0</v>
      </c>
      <c r="O252" s="21">
        <f t="shared" si="1889"/>
        <v>0</v>
      </c>
      <c r="P252" s="21">
        <f t="shared" si="1889"/>
        <v>0</v>
      </c>
      <c r="Q252" s="21">
        <f t="shared" si="1889"/>
        <v>0</v>
      </c>
      <c r="R252" s="21">
        <f t="shared" si="1889"/>
        <v>0</v>
      </c>
      <c r="S252" s="21">
        <f t="shared" si="1889"/>
        <v>0</v>
      </c>
      <c r="T252" s="21">
        <f t="shared" si="1889"/>
        <v>0</v>
      </c>
      <c r="U252" s="21">
        <f t="shared" si="1889"/>
        <v>0</v>
      </c>
      <c r="V252" s="21">
        <f t="shared" si="1650"/>
        <v>1846260</v>
      </c>
      <c r="W252" s="21">
        <f t="shared" si="1651"/>
        <v>1753947</v>
      </c>
      <c r="X252" s="21">
        <f t="shared" si="1652"/>
        <v>92313</v>
      </c>
      <c r="Y252" s="21">
        <f t="shared" si="1889"/>
        <v>0</v>
      </c>
      <c r="Z252" s="276" t="e">
        <f t="shared" si="1657"/>
        <v>#DIV/0!</v>
      </c>
      <c r="AA252" s="21">
        <f>AA253</f>
        <v>0</v>
      </c>
      <c r="AB252" s="21">
        <f>AB253</f>
        <v>0</v>
      </c>
      <c r="AC252" s="21">
        <f t="shared" ref="AC252:CN253" si="1890">AC253</f>
        <v>0</v>
      </c>
      <c r="AD252" s="21">
        <f t="shared" si="1890"/>
        <v>0</v>
      </c>
      <c r="AE252" s="21">
        <f t="shared" si="1890"/>
        <v>0</v>
      </c>
      <c r="AF252" s="21">
        <f t="shared" si="1890"/>
        <v>0</v>
      </c>
      <c r="AG252" s="21">
        <f t="shared" si="1890"/>
        <v>0</v>
      </c>
      <c r="AH252" s="21">
        <f t="shared" si="1890"/>
        <v>0</v>
      </c>
      <c r="AI252" s="21">
        <f t="shared" si="1890"/>
        <v>0</v>
      </c>
      <c r="AJ252" s="21">
        <f t="shared" si="1890"/>
        <v>0</v>
      </c>
      <c r="AK252" s="21">
        <f t="shared" si="1890"/>
        <v>0</v>
      </c>
      <c r="AL252" s="21">
        <f t="shared" si="1890"/>
        <v>0</v>
      </c>
      <c r="AM252" s="21">
        <f t="shared" si="1890"/>
        <v>0</v>
      </c>
      <c r="AN252" s="21">
        <f t="shared" si="1890"/>
        <v>0</v>
      </c>
      <c r="AO252" s="21">
        <f t="shared" si="1890"/>
        <v>0</v>
      </c>
      <c r="AP252" s="21">
        <f t="shared" si="1890"/>
        <v>0</v>
      </c>
      <c r="AQ252" s="21">
        <f t="shared" si="1890"/>
        <v>0</v>
      </c>
      <c r="AR252" s="21">
        <f t="shared" si="1890"/>
        <v>0</v>
      </c>
      <c r="AS252" s="21">
        <f t="shared" si="1890"/>
        <v>0</v>
      </c>
      <c r="AT252" s="21">
        <f t="shared" si="1890"/>
        <v>0</v>
      </c>
      <c r="AU252" s="21">
        <f t="shared" si="1890"/>
        <v>0</v>
      </c>
      <c r="AV252" s="21">
        <f t="shared" si="1890"/>
        <v>0</v>
      </c>
      <c r="AW252" s="21">
        <f t="shared" si="1890"/>
        <v>0</v>
      </c>
      <c r="AX252" s="21">
        <f t="shared" si="1890"/>
        <v>0</v>
      </c>
      <c r="AY252" s="21">
        <f t="shared" si="1890"/>
        <v>0</v>
      </c>
      <c r="AZ252" s="21">
        <f t="shared" si="1890"/>
        <v>0</v>
      </c>
      <c r="BA252" s="21">
        <f t="shared" si="1890"/>
        <v>0</v>
      </c>
      <c r="BB252" s="21">
        <f t="shared" si="1890"/>
        <v>0</v>
      </c>
      <c r="BC252" s="21">
        <f t="shared" si="1890"/>
        <v>0</v>
      </c>
      <c r="BD252" s="21">
        <f t="shared" si="1890"/>
        <v>0</v>
      </c>
      <c r="BE252" s="21">
        <f t="shared" si="1890"/>
        <v>0</v>
      </c>
      <c r="BF252" s="21">
        <f t="shared" si="1890"/>
        <v>0</v>
      </c>
      <c r="BG252" s="21">
        <f t="shared" si="1890"/>
        <v>0</v>
      </c>
      <c r="BH252" s="21">
        <f t="shared" si="1890"/>
        <v>0</v>
      </c>
      <c r="BI252" s="21">
        <f t="shared" si="1890"/>
        <v>0</v>
      </c>
      <c r="BJ252" s="21">
        <f t="shared" si="1890"/>
        <v>0</v>
      </c>
      <c r="BK252" s="21">
        <f t="shared" si="1890"/>
        <v>0</v>
      </c>
      <c r="BL252" s="21">
        <f t="shared" si="1890"/>
        <v>0</v>
      </c>
      <c r="BM252" s="21">
        <f t="shared" si="1890"/>
        <v>0</v>
      </c>
      <c r="BN252" s="21">
        <f t="shared" si="1890"/>
        <v>0</v>
      </c>
      <c r="BO252" s="21">
        <f t="shared" si="1890"/>
        <v>0</v>
      </c>
      <c r="BP252" s="21">
        <f t="shared" si="1890"/>
        <v>0</v>
      </c>
      <c r="BQ252" s="21">
        <f t="shared" si="1890"/>
        <v>0</v>
      </c>
      <c r="BR252" s="21">
        <f t="shared" si="1890"/>
        <v>0</v>
      </c>
      <c r="BS252" s="21">
        <f t="shared" si="1890"/>
        <v>0</v>
      </c>
      <c r="BT252" s="21">
        <f t="shared" si="1890"/>
        <v>0</v>
      </c>
      <c r="BU252" s="21">
        <f t="shared" si="1890"/>
        <v>0</v>
      </c>
      <c r="BV252" s="21">
        <f t="shared" si="1890"/>
        <v>0</v>
      </c>
      <c r="BW252" s="21">
        <f t="shared" si="1890"/>
        <v>0</v>
      </c>
      <c r="BX252" s="21">
        <f t="shared" si="1890"/>
        <v>0</v>
      </c>
      <c r="BY252" s="21">
        <f t="shared" si="1890"/>
        <v>0</v>
      </c>
      <c r="BZ252" s="21">
        <f t="shared" si="1890"/>
        <v>0</v>
      </c>
      <c r="CA252" s="21">
        <f t="shared" si="1890"/>
        <v>0</v>
      </c>
      <c r="CB252" s="21">
        <f t="shared" si="1890"/>
        <v>0</v>
      </c>
      <c r="CC252" s="21">
        <f t="shared" si="1890"/>
        <v>0</v>
      </c>
      <c r="CD252" s="21">
        <f t="shared" si="1890"/>
        <v>1852654.74</v>
      </c>
      <c r="CE252" s="21">
        <f t="shared" si="1890"/>
        <v>1760022</v>
      </c>
      <c r="CF252" s="21">
        <f t="shared" si="1890"/>
        <v>92632.74</v>
      </c>
      <c r="CG252" s="21">
        <f t="shared" si="1890"/>
        <v>0</v>
      </c>
      <c r="CH252" s="21">
        <f t="shared" si="1890"/>
        <v>1852654.74</v>
      </c>
      <c r="CI252" s="21">
        <f t="shared" si="1890"/>
        <v>1760022</v>
      </c>
      <c r="CJ252" s="21">
        <f t="shared" si="1890"/>
        <v>92632.74</v>
      </c>
      <c r="CK252" s="21">
        <f t="shared" si="1890"/>
        <v>0</v>
      </c>
      <c r="CL252" s="21">
        <f t="shared" si="1890"/>
        <v>0</v>
      </c>
      <c r="CM252" s="21">
        <f t="shared" si="1890"/>
        <v>0</v>
      </c>
      <c r="CN252" s="21">
        <f t="shared" si="1890"/>
        <v>0</v>
      </c>
      <c r="CO252" s="21">
        <f t="shared" ref="CO252:DT253" si="1891">CO253</f>
        <v>0</v>
      </c>
      <c r="CP252" s="21">
        <f t="shared" si="1891"/>
        <v>0</v>
      </c>
      <c r="CQ252" s="21">
        <f t="shared" si="1891"/>
        <v>0</v>
      </c>
      <c r="CR252" s="21">
        <f t="shared" si="1891"/>
        <v>0</v>
      </c>
      <c r="CS252" s="21">
        <f t="shared" si="1891"/>
        <v>0</v>
      </c>
      <c r="CT252" s="21">
        <f t="shared" si="1891"/>
        <v>0</v>
      </c>
      <c r="CU252" s="21">
        <f t="shared" si="1891"/>
        <v>0</v>
      </c>
      <c r="CV252" s="21">
        <f t="shared" si="1891"/>
        <v>0</v>
      </c>
      <c r="CW252" s="21">
        <f t="shared" si="1891"/>
        <v>0</v>
      </c>
      <c r="CX252" s="21">
        <f t="shared" si="1891"/>
        <v>0</v>
      </c>
      <c r="CY252" s="21">
        <f t="shared" si="1891"/>
        <v>0</v>
      </c>
      <c r="CZ252" s="21">
        <f t="shared" si="1891"/>
        <v>0</v>
      </c>
      <c r="DA252" s="21">
        <f t="shared" si="1891"/>
        <v>0</v>
      </c>
      <c r="DB252" s="21">
        <f t="shared" si="1891"/>
        <v>0</v>
      </c>
      <c r="DC252" s="21">
        <f t="shared" si="1891"/>
        <v>0</v>
      </c>
      <c r="DD252" s="21">
        <f t="shared" si="1891"/>
        <v>0</v>
      </c>
      <c r="DE252" s="21">
        <f t="shared" si="1891"/>
        <v>0</v>
      </c>
      <c r="DF252" s="21">
        <f t="shared" si="1891"/>
        <v>0</v>
      </c>
      <c r="DG252" s="21">
        <f t="shared" si="1891"/>
        <v>0</v>
      </c>
      <c r="DH252" s="21">
        <f t="shared" si="1891"/>
        <v>0</v>
      </c>
      <c r="DI252" s="21">
        <f t="shared" si="1891"/>
        <v>0</v>
      </c>
      <c r="DJ252" s="21">
        <f t="shared" si="1891"/>
        <v>0</v>
      </c>
      <c r="DK252" s="21">
        <f t="shared" si="1891"/>
        <v>0</v>
      </c>
      <c r="DL252" s="21">
        <f t="shared" si="1891"/>
        <v>0</v>
      </c>
      <c r="DM252" s="21">
        <f t="shared" si="1891"/>
        <v>0</v>
      </c>
      <c r="DN252" s="21">
        <f t="shared" si="1891"/>
        <v>0</v>
      </c>
      <c r="DO252" s="21">
        <f t="shared" si="1891"/>
        <v>0</v>
      </c>
      <c r="DP252" s="21">
        <f t="shared" si="1891"/>
        <v>0</v>
      </c>
      <c r="DQ252" s="21">
        <f t="shared" si="1891"/>
        <v>0</v>
      </c>
      <c r="DR252" s="21">
        <f t="shared" si="1891"/>
        <v>0</v>
      </c>
      <c r="DS252" s="21">
        <f t="shared" si="1891"/>
        <v>0</v>
      </c>
      <c r="DT252" s="21">
        <f t="shared" si="1891"/>
        <v>0</v>
      </c>
    </row>
    <row r="253" spans="1:124" ht="32.25" customHeight="1" x14ac:dyDescent="0.25">
      <c r="A253" s="234" t="s">
        <v>71</v>
      </c>
      <c r="B253" s="234"/>
      <c r="C253" s="234"/>
      <c r="D253" s="234"/>
      <c r="E253" s="4">
        <v>851</v>
      </c>
      <c r="F253" s="3" t="s">
        <v>108</v>
      </c>
      <c r="G253" s="3" t="s">
        <v>11</v>
      </c>
      <c r="H253" s="175" t="s">
        <v>458</v>
      </c>
      <c r="I253" s="3" t="s">
        <v>72</v>
      </c>
      <c r="J253" s="21">
        <f t="shared" si="1889"/>
        <v>1846260</v>
      </c>
      <c r="K253" s="21">
        <f t="shared" si="1889"/>
        <v>1753947</v>
      </c>
      <c r="L253" s="21">
        <f t="shared" si="1889"/>
        <v>92313</v>
      </c>
      <c r="M253" s="21">
        <f t="shared" si="1889"/>
        <v>0</v>
      </c>
      <c r="N253" s="21">
        <f t="shared" si="1889"/>
        <v>0</v>
      </c>
      <c r="O253" s="21">
        <f t="shared" si="1889"/>
        <v>0</v>
      </c>
      <c r="P253" s="21">
        <f t="shared" si="1889"/>
        <v>0</v>
      </c>
      <c r="Q253" s="21">
        <f t="shared" si="1889"/>
        <v>0</v>
      </c>
      <c r="R253" s="21">
        <f t="shared" si="1889"/>
        <v>0</v>
      </c>
      <c r="S253" s="21">
        <f t="shared" si="1889"/>
        <v>0</v>
      </c>
      <c r="T253" s="21">
        <f t="shared" si="1889"/>
        <v>0</v>
      </c>
      <c r="U253" s="21">
        <f t="shared" si="1889"/>
        <v>0</v>
      </c>
      <c r="V253" s="21">
        <f t="shared" si="1650"/>
        <v>1846260</v>
      </c>
      <c r="W253" s="21">
        <f t="shared" si="1651"/>
        <v>1753947</v>
      </c>
      <c r="X253" s="21">
        <f t="shared" si="1652"/>
        <v>92313</v>
      </c>
      <c r="Y253" s="21">
        <f t="shared" si="1889"/>
        <v>0</v>
      </c>
      <c r="Z253" s="276" t="e">
        <f t="shared" si="1657"/>
        <v>#DIV/0!</v>
      </c>
      <c r="AA253" s="21">
        <f>AA254</f>
        <v>0</v>
      </c>
      <c r="AB253" s="21">
        <f>AB254</f>
        <v>0</v>
      </c>
      <c r="AC253" s="21">
        <f t="shared" si="1890"/>
        <v>0</v>
      </c>
      <c r="AD253" s="21">
        <f t="shared" si="1890"/>
        <v>0</v>
      </c>
      <c r="AE253" s="21">
        <f t="shared" si="1890"/>
        <v>0</v>
      </c>
      <c r="AF253" s="21">
        <f t="shared" si="1890"/>
        <v>0</v>
      </c>
      <c r="AG253" s="21">
        <f t="shared" si="1890"/>
        <v>0</v>
      </c>
      <c r="AH253" s="21">
        <f t="shared" si="1890"/>
        <v>0</v>
      </c>
      <c r="AI253" s="21">
        <f t="shared" si="1890"/>
        <v>0</v>
      </c>
      <c r="AJ253" s="21">
        <f t="shared" si="1890"/>
        <v>0</v>
      </c>
      <c r="AK253" s="21">
        <f t="shared" si="1890"/>
        <v>0</v>
      </c>
      <c r="AL253" s="21">
        <f t="shared" si="1890"/>
        <v>0</v>
      </c>
      <c r="AM253" s="21">
        <f t="shared" si="1890"/>
        <v>0</v>
      </c>
      <c r="AN253" s="21">
        <f t="shared" si="1890"/>
        <v>0</v>
      </c>
      <c r="AO253" s="21">
        <f t="shared" si="1890"/>
        <v>0</v>
      </c>
      <c r="AP253" s="21">
        <f t="shared" si="1890"/>
        <v>0</v>
      </c>
      <c r="AQ253" s="21">
        <f t="shared" si="1890"/>
        <v>0</v>
      </c>
      <c r="AR253" s="21">
        <f t="shared" si="1890"/>
        <v>0</v>
      </c>
      <c r="AS253" s="21">
        <f t="shared" si="1890"/>
        <v>0</v>
      </c>
      <c r="AT253" s="21">
        <f t="shared" si="1890"/>
        <v>0</v>
      </c>
      <c r="AU253" s="21">
        <f t="shared" si="1890"/>
        <v>0</v>
      </c>
      <c r="AV253" s="21">
        <f t="shared" si="1890"/>
        <v>0</v>
      </c>
      <c r="AW253" s="21">
        <f t="shared" si="1890"/>
        <v>0</v>
      </c>
      <c r="AX253" s="21">
        <f t="shared" si="1890"/>
        <v>0</v>
      </c>
      <c r="AY253" s="21">
        <f t="shared" si="1890"/>
        <v>0</v>
      </c>
      <c r="AZ253" s="21">
        <f t="shared" si="1890"/>
        <v>0</v>
      </c>
      <c r="BA253" s="21">
        <f t="shared" si="1890"/>
        <v>0</v>
      </c>
      <c r="BB253" s="21">
        <f t="shared" si="1890"/>
        <v>0</v>
      </c>
      <c r="BC253" s="21">
        <f t="shared" si="1890"/>
        <v>0</v>
      </c>
      <c r="BD253" s="21">
        <f t="shared" si="1890"/>
        <v>0</v>
      </c>
      <c r="BE253" s="21">
        <f t="shared" si="1890"/>
        <v>0</v>
      </c>
      <c r="BF253" s="21">
        <f t="shared" si="1890"/>
        <v>0</v>
      </c>
      <c r="BG253" s="21">
        <f t="shared" si="1890"/>
        <v>0</v>
      </c>
      <c r="BH253" s="21">
        <f t="shared" si="1890"/>
        <v>0</v>
      </c>
      <c r="BI253" s="21">
        <f t="shared" si="1890"/>
        <v>0</v>
      </c>
      <c r="BJ253" s="21">
        <f t="shared" si="1890"/>
        <v>0</v>
      </c>
      <c r="BK253" s="21">
        <f t="shared" si="1890"/>
        <v>0</v>
      </c>
      <c r="BL253" s="21">
        <f t="shared" si="1890"/>
        <v>0</v>
      </c>
      <c r="BM253" s="21">
        <f t="shared" si="1890"/>
        <v>0</v>
      </c>
      <c r="BN253" s="21">
        <f t="shared" si="1890"/>
        <v>0</v>
      </c>
      <c r="BO253" s="21">
        <f t="shared" si="1890"/>
        <v>0</v>
      </c>
      <c r="BP253" s="21">
        <f t="shared" si="1890"/>
        <v>0</v>
      </c>
      <c r="BQ253" s="21">
        <f t="shared" si="1890"/>
        <v>0</v>
      </c>
      <c r="BR253" s="21">
        <f t="shared" si="1890"/>
        <v>0</v>
      </c>
      <c r="BS253" s="21">
        <f t="shared" si="1890"/>
        <v>0</v>
      </c>
      <c r="BT253" s="21">
        <f t="shared" si="1890"/>
        <v>0</v>
      </c>
      <c r="BU253" s="21">
        <f t="shared" si="1890"/>
        <v>0</v>
      </c>
      <c r="BV253" s="21">
        <f t="shared" si="1890"/>
        <v>0</v>
      </c>
      <c r="BW253" s="21">
        <f t="shared" si="1890"/>
        <v>0</v>
      </c>
      <c r="BX253" s="21">
        <f t="shared" si="1890"/>
        <v>0</v>
      </c>
      <c r="BY253" s="21">
        <f t="shared" si="1890"/>
        <v>0</v>
      </c>
      <c r="BZ253" s="21">
        <f t="shared" si="1890"/>
        <v>0</v>
      </c>
      <c r="CA253" s="21">
        <f t="shared" si="1890"/>
        <v>0</v>
      </c>
      <c r="CB253" s="21">
        <f t="shared" si="1890"/>
        <v>0</v>
      </c>
      <c r="CC253" s="21">
        <f t="shared" si="1890"/>
        <v>0</v>
      </c>
      <c r="CD253" s="21">
        <f t="shared" si="1890"/>
        <v>1852654.74</v>
      </c>
      <c r="CE253" s="21">
        <f t="shared" si="1890"/>
        <v>1760022</v>
      </c>
      <c r="CF253" s="21">
        <f t="shared" si="1890"/>
        <v>92632.74</v>
      </c>
      <c r="CG253" s="21">
        <f t="shared" si="1890"/>
        <v>0</v>
      </c>
      <c r="CH253" s="21">
        <f t="shared" si="1890"/>
        <v>1852654.74</v>
      </c>
      <c r="CI253" s="21">
        <f t="shared" si="1890"/>
        <v>1760022</v>
      </c>
      <c r="CJ253" s="21">
        <f t="shared" si="1890"/>
        <v>92632.74</v>
      </c>
      <c r="CK253" s="21">
        <f t="shared" si="1890"/>
        <v>0</v>
      </c>
      <c r="CL253" s="21">
        <f t="shared" si="1890"/>
        <v>0</v>
      </c>
      <c r="CM253" s="21">
        <f t="shared" si="1890"/>
        <v>0</v>
      </c>
      <c r="CN253" s="21">
        <f t="shared" si="1890"/>
        <v>0</v>
      </c>
      <c r="CO253" s="21">
        <f t="shared" si="1891"/>
        <v>0</v>
      </c>
      <c r="CP253" s="21">
        <f t="shared" si="1891"/>
        <v>0</v>
      </c>
      <c r="CQ253" s="21">
        <f t="shared" si="1891"/>
        <v>0</v>
      </c>
      <c r="CR253" s="21">
        <f t="shared" si="1891"/>
        <v>0</v>
      </c>
      <c r="CS253" s="21">
        <f t="shared" si="1891"/>
        <v>0</v>
      </c>
      <c r="CT253" s="21">
        <f t="shared" si="1891"/>
        <v>0</v>
      </c>
      <c r="CU253" s="21">
        <f t="shared" si="1891"/>
        <v>0</v>
      </c>
      <c r="CV253" s="21">
        <f t="shared" si="1891"/>
        <v>0</v>
      </c>
      <c r="CW253" s="21">
        <f t="shared" si="1891"/>
        <v>0</v>
      </c>
      <c r="CX253" s="21">
        <f t="shared" si="1891"/>
        <v>0</v>
      </c>
      <c r="CY253" s="21">
        <f t="shared" si="1891"/>
        <v>0</v>
      </c>
      <c r="CZ253" s="21">
        <f t="shared" si="1891"/>
        <v>0</v>
      </c>
      <c r="DA253" s="21">
        <f t="shared" si="1891"/>
        <v>0</v>
      </c>
      <c r="DB253" s="21">
        <f t="shared" si="1891"/>
        <v>0</v>
      </c>
      <c r="DC253" s="21">
        <f t="shared" si="1891"/>
        <v>0</v>
      </c>
      <c r="DD253" s="21">
        <f t="shared" si="1891"/>
        <v>0</v>
      </c>
      <c r="DE253" s="21">
        <f t="shared" si="1891"/>
        <v>0</v>
      </c>
      <c r="DF253" s="21">
        <f t="shared" si="1891"/>
        <v>0</v>
      </c>
      <c r="DG253" s="21">
        <f t="shared" si="1891"/>
        <v>0</v>
      </c>
      <c r="DH253" s="21">
        <f t="shared" si="1891"/>
        <v>0</v>
      </c>
      <c r="DI253" s="21">
        <f t="shared" si="1891"/>
        <v>0</v>
      </c>
      <c r="DJ253" s="21">
        <f t="shared" si="1891"/>
        <v>0</v>
      </c>
      <c r="DK253" s="21">
        <f t="shared" si="1891"/>
        <v>0</v>
      </c>
      <c r="DL253" s="21">
        <f t="shared" si="1891"/>
        <v>0</v>
      </c>
      <c r="DM253" s="21">
        <f t="shared" si="1891"/>
        <v>0</v>
      </c>
      <c r="DN253" s="21">
        <f t="shared" si="1891"/>
        <v>0</v>
      </c>
      <c r="DO253" s="21">
        <f t="shared" si="1891"/>
        <v>0</v>
      </c>
      <c r="DP253" s="21">
        <f t="shared" si="1891"/>
        <v>0</v>
      </c>
      <c r="DQ253" s="21">
        <f t="shared" si="1891"/>
        <v>0</v>
      </c>
      <c r="DR253" s="21">
        <f t="shared" si="1891"/>
        <v>0</v>
      </c>
      <c r="DS253" s="21">
        <f t="shared" si="1891"/>
        <v>0</v>
      </c>
      <c r="DT253" s="21">
        <f t="shared" si="1891"/>
        <v>0</v>
      </c>
    </row>
    <row r="254" spans="1:124" ht="32.25" customHeight="1" x14ac:dyDescent="0.25">
      <c r="A254" s="234" t="s">
        <v>73</v>
      </c>
      <c r="B254" s="234"/>
      <c r="C254" s="234"/>
      <c r="D254" s="234"/>
      <c r="E254" s="4">
        <v>851</v>
      </c>
      <c r="F254" s="3" t="s">
        <v>108</v>
      </c>
      <c r="G254" s="3" t="s">
        <v>11</v>
      </c>
      <c r="H254" s="175" t="s">
        <v>458</v>
      </c>
      <c r="I254" s="3" t="s">
        <v>74</v>
      </c>
      <c r="J254" s="21">
        <v>1846260</v>
      </c>
      <c r="K254" s="21">
        <v>1753947</v>
      </c>
      <c r="L254" s="21">
        <v>92313</v>
      </c>
      <c r="M254" s="21"/>
      <c r="N254" s="21"/>
      <c r="O254" s="21"/>
      <c r="P254" s="21"/>
      <c r="Q254" s="21"/>
      <c r="R254" s="21"/>
      <c r="S254" s="21"/>
      <c r="T254" s="21"/>
      <c r="U254" s="21"/>
      <c r="V254" s="21">
        <f t="shared" si="1650"/>
        <v>1846260</v>
      </c>
      <c r="W254" s="21">
        <f t="shared" si="1651"/>
        <v>1753947</v>
      </c>
      <c r="X254" s="21">
        <f t="shared" si="1652"/>
        <v>92313</v>
      </c>
      <c r="Y254" s="21"/>
      <c r="Z254" s="276" t="e">
        <f t="shared" si="1657"/>
        <v>#DIV/0!</v>
      </c>
      <c r="AA254" s="21"/>
      <c r="AB254" s="21"/>
      <c r="AC254" s="26"/>
      <c r="AD254" s="21"/>
      <c r="AE254" s="26"/>
      <c r="AF254" s="26"/>
      <c r="AG254" s="26"/>
      <c r="AH254" s="21"/>
      <c r="AI254" s="26"/>
      <c r="AJ254" s="21"/>
      <c r="AK254" s="21"/>
      <c r="AL254" s="21"/>
      <c r="AM254" s="21"/>
      <c r="AN254" s="213"/>
      <c r="AO254" s="26"/>
      <c r="AP254" s="21"/>
      <c r="AQ254" s="26"/>
      <c r="AR254" s="21"/>
      <c r="AS254" s="21"/>
      <c r="AT254" s="21"/>
      <c r="AU254" s="21"/>
      <c r="AV254" s="195"/>
      <c r="AW254" s="21"/>
      <c r="AX254" s="26"/>
      <c r="AY254" s="21"/>
      <c r="AZ254" s="26"/>
      <c r="BA254" s="26"/>
      <c r="BB254" s="26"/>
      <c r="BC254" s="21"/>
      <c r="BD254" s="26"/>
      <c r="BE254" s="21"/>
      <c r="BF254" s="21"/>
      <c r="BG254" s="21"/>
      <c r="BH254" s="21"/>
      <c r="BI254" s="26"/>
      <c r="BJ254" s="26"/>
      <c r="BK254" s="21"/>
      <c r="BL254" s="26"/>
      <c r="BM254" s="21"/>
      <c r="BN254" s="21"/>
      <c r="BO254" s="21"/>
      <c r="BP254" s="21"/>
      <c r="BQ254" s="201"/>
      <c r="BR254" s="21"/>
      <c r="BS254" s="26"/>
      <c r="BT254" s="21"/>
      <c r="BU254" s="26"/>
      <c r="BV254" s="26"/>
      <c r="BW254" s="26"/>
      <c r="BX254" s="21"/>
      <c r="BY254" s="26"/>
      <c r="BZ254" s="21"/>
      <c r="CA254" s="62"/>
      <c r="CB254" s="62"/>
      <c r="CC254" s="62"/>
      <c r="CD254" s="21">
        <f>CE254+CF254+CG254</f>
        <v>1852654.74</v>
      </c>
      <c r="CE254" s="21">
        <v>1760022</v>
      </c>
      <c r="CF254" s="21">
        <v>92632.74</v>
      </c>
      <c r="CG254" s="21"/>
      <c r="CH254" s="21">
        <f>BZ254+CD254</f>
        <v>1852654.74</v>
      </c>
      <c r="CI254" s="21">
        <f t="shared" ref="CI254:CK254" si="1892">CA254+CE254</f>
        <v>1760022</v>
      </c>
      <c r="CJ254" s="21">
        <f t="shared" si="1892"/>
        <v>92632.74</v>
      </c>
      <c r="CK254" s="21">
        <f t="shared" si="1892"/>
        <v>0</v>
      </c>
      <c r="CL254" s="193"/>
      <c r="CM254" s="62"/>
      <c r="CN254" s="62"/>
      <c r="CO254" s="62"/>
      <c r="CP254" s="62"/>
      <c r="CQ254" s="94"/>
      <c r="CR254" s="94"/>
      <c r="CS254" s="58"/>
      <c r="CT254" s="56"/>
      <c r="CU254" s="58"/>
      <c r="CV254" s="56"/>
      <c r="CW254" s="58"/>
      <c r="CX254" s="77"/>
      <c r="CY254" s="62"/>
      <c r="CZ254" s="56"/>
      <c r="DA254" s="58"/>
      <c r="DB254" s="62"/>
      <c r="DC254" s="62"/>
      <c r="DD254" s="62"/>
      <c r="DE254" s="58"/>
      <c r="DF254" s="77"/>
      <c r="DG254" s="62"/>
      <c r="DH254" s="56"/>
      <c r="DI254" s="58"/>
      <c r="DJ254" s="62"/>
      <c r="DK254" s="62"/>
      <c r="DL254" s="62"/>
      <c r="DM254" s="58"/>
      <c r="DN254" s="77"/>
      <c r="DO254" s="62"/>
      <c r="DP254" s="56"/>
      <c r="DQ254" s="58"/>
      <c r="DR254" s="62"/>
      <c r="DS254" s="62"/>
      <c r="DT254" s="62"/>
    </row>
    <row r="255" spans="1:124" ht="32.25" customHeight="1" x14ac:dyDescent="0.25">
      <c r="A255" s="111" t="s">
        <v>109</v>
      </c>
      <c r="B255" s="27"/>
      <c r="C255" s="27"/>
      <c r="D255" s="27"/>
      <c r="E255" s="4">
        <v>851</v>
      </c>
      <c r="F255" s="19" t="s">
        <v>108</v>
      </c>
      <c r="G255" s="19" t="s">
        <v>44</v>
      </c>
      <c r="H255" s="176" t="s">
        <v>48</v>
      </c>
      <c r="I255" s="19"/>
      <c r="J255" s="22">
        <f>J256+J261+J269+J266+J274</f>
        <v>788500</v>
      </c>
      <c r="K255" s="22">
        <f t="shared" ref="K255:M255" si="1893">K256+K261+K269+K266+K274</f>
        <v>0</v>
      </c>
      <c r="L255" s="22">
        <f t="shared" si="1893"/>
        <v>520500</v>
      </c>
      <c r="M255" s="22">
        <f t="shared" si="1893"/>
        <v>268000</v>
      </c>
      <c r="N255" s="22">
        <f t="shared" ref="N255:Y255" si="1894">N256+N261+N269+N266+N274</f>
        <v>268000</v>
      </c>
      <c r="O255" s="22">
        <f t="shared" ref="O255" si="1895">O256+O261+O269+O266+O274</f>
        <v>0</v>
      </c>
      <c r="P255" s="22">
        <f t="shared" ref="P255" si="1896">P256+P261+P269+P266+P274</f>
        <v>0</v>
      </c>
      <c r="Q255" s="22">
        <f t="shared" ref="Q255" si="1897">Q256+Q261+Q269+Q266+Q274</f>
        <v>268000</v>
      </c>
      <c r="R255" s="22">
        <f t="shared" si="1894"/>
        <v>268000</v>
      </c>
      <c r="S255" s="22">
        <f t="shared" ref="S255" si="1898">S256+S261+S269+S266+S274</f>
        <v>0</v>
      </c>
      <c r="T255" s="22">
        <f t="shared" ref="T255" si="1899">T256+T261+T269+T266+T274</f>
        <v>0</v>
      </c>
      <c r="U255" s="22">
        <f t="shared" ref="U255" si="1900">U256+U261+U269+U266+U274</f>
        <v>268000</v>
      </c>
      <c r="V255" s="21">
        <f t="shared" si="1650"/>
        <v>-2451516</v>
      </c>
      <c r="W255" s="21">
        <f t="shared" si="1651"/>
        <v>-2427000</v>
      </c>
      <c r="X255" s="21">
        <f t="shared" si="1652"/>
        <v>-24516</v>
      </c>
      <c r="Y255" s="22">
        <f t="shared" si="1894"/>
        <v>0</v>
      </c>
      <c r="Z255" s="278">
        <f t="shared" si="1657"/>
        <v>24.336299573829265</v>
      </c>
      <c r="AA255" s="22">
        <f>AA256+AA261+AA269+AA266+AA274</f>
        <v>0</v>
      </c>
      <c r="AB255" s="22">
        <f>AB256+AB261+AB269+AB266+AB274</f>
        <v>3240016</v>
      </c>
      <c r="AC255" s="22">
        <f t="shared" ref="AC255:CN255" si="1901">AC256+AC261+AC269+AC266+AC274</f>
        <v>2427000</v>
      </c>
      <c r="AD255" s="22">
        <f t="shared" si="1901"/>
        <v>545016</v>
      </c>
      <c r="AE255" s="22">
        <f t="shared" si="1901"/>
        <v>268000</v>
      </c>
      <c r="AF255" s="22">
        <f t="shared" si="1901"/>
        <v>883765</v>
      </c>
      <c r="AG255" s="22">
        <f t="shared" si="1901"/>
        <v>0</v>
      </c>
      <c r="AH255" s="22">
        <f t="shared" si="1901"/>
        <v>883765</v>
      </c>
      <c r="AI255" s="22">
        <f t="shared" si="1901"/>
        <v>0</v>
      </c>
      <c r="AJ255" s="22">
        <f t="shared" si="1901"/>
        <v>4123781</v>
      </c>
      <c r="AK255" s="22">
        <f t="shared" si="1901"/>
        <v>2427000</v>
      </c>
      <c r="AL255" s="22">
        <f t="shared" si="1901"/>
        <v>1428781</v>
      </c>
      <c r="AM255" s="22">
        <f t="shared" si="1901"/>
        <v>268000</v>
      </c>
      <c r="AN255" s="22">
        <f t="shared" si="1901"/>
        <v>0</v>
      </c>
      <c r="AO255" s="22">
        <f t="shared" si="1901"/>
        <v>0</v>
      </c>
      <c r="AP255" s="22">
        <f t="shared" si="1901"/>
        <v>0</v>
      </c>
      <c r="AQ255" s="22">
        <f t="shared" si="1901"/>
        <v>0</v>
      </c>
      <c r="AR255" s="22">
        <f t="shared" si="1901"/>
        <v>4123781</v>
      </c>
      <c r="AS255" s="22">
        <f t="shared" si="1901"/>
        <v>2427000</v>
      </c>
      <c r="AT255" s="22">
        <f t="shared" si="1901"/>
        <v>1428781</v>
      </c>
      <c r="AU255" s="22">
        <f t="shared" si="1901"/>
        <v>268000</v>
      </c>
      <c r="AV255" s="22">
        <f t="shared" si="1901"/>
        <v>0</v>
      </c>
      <c r="AW255" s="22">
        <f t="shared" si="1901"/>
        <v>268000</v>
      </c>
      <c r="AX255" s="22">
        <f t="shared" si="1901"/>
        <v>0</v>
      </c>
      <c r="AY255" s="22">
        <f t="shared" si="1901"/>
        <v>0</v>
      </c>
      <c r="AZ255" s="22">
        <f t="shared" si="1901"/>
        <v>268000</v>
      </c>
      <c r="BA255" s="22">
        <f t="shared" si="1901"/>
        <v>0</v>
      </c>
      <c r="BB255" s="22">
        <f t="shared" si="1901"/>
        <v>0</v>
      </c>
      <c r="BC255" s="22">
        <f t="shared" si="1901"/>
        <v>0</v>
      </c>
      <c r="BD255" s="22">
        <f t="shared" si="1901"/>
        <v>0</v>
      </c>
      <c r="BE255" s="22">
        <f t="shared" si="1901"/>
        <v>268000</v>
      </c>
      <c r="BF255" s="22">
        <f t="shared" si="1901"/>
        <v>0</v>
      </c>
      <c r="BG255" s="22">
        <f t="shared" si="1901"/>
        <v>0</v>
      </c>
      <c r="BH255" s="22">
        <f t="shared" si="1901"/>
        <v>268000</v>
      </c>
      <c r="BI255" s="22">
        <f t="shared" si="1901"/>
        <v>0</v>
      </c>
      <c r="BJ255" s="22">
        <f t="shared" si="1901"/>
        <v>0</v>
      </c>
      <c r="BK255" s="22">
        <f t="shared" si="1901"/>
        <v>0</v>
      </c>
      <c r="BL255" s="22">
        <f t="shared" si="1901"/>
        <v>0</v>
      </c>
      <c r="BM255" s="22">
        <f t="shared" si="1901"/>
        <v>268000</v>
      </c>
      <c r="BN255" s="22">
        <f t="shared" si="1901"/>
        <v>0</v>
      </c>
      <c r="BO255" s="22">
        <f t="shared" si="1901"/>
        <v>0</v>
      </c>
      <c r="BP255" s="22">
        <f t="shared" si="1901"/>
        <v>268000</v>
      </c>
      <c r="BQ255" s="22">
        <f t="shared" si="1901"/>
        <v>0</v>
      </c>
      <c r="BR255" s="22">
        <f t="shared" si="1901"/>
        <v>268000</v>
      </c>
      <c r="BS255" s="22">
        <f t="shared" si="1901"/>
        <v>0</v>
      </c>
      <c r="BT255" s="22">
        <f t="shared" si="1901"/>
        <v>0</v>
      </c>
      <c r="BU255" s="22">
        <f t="shared" si="1901"/>
        <v>268000</v>
      </c>
      <c r="BV255" s="22">
        <f t="shared" si="1901"/>
        <v>0</v>
      </c>
      <c r="BW255" s="22">
        <f t="shared" si="1901"/>
        <v>0</v>
      </c>
      <c r="BX255" s="22">
        <f t="shared" si="1901"/>
        <v>0</v>
      </c>
      <c r="BY255" s="22">
        <f t="shared" si="1901"/>
        <v>0</v>
      </c>
      <c r="BZ255" s="22">
        <f t="shared" si="1901"/>
        <v>268000</v>
      </c>
      <c r="CA255" s="22">
        <f t="shared" si="1901"/>
        <v>0</v>
      </c>
      <c r="CB255" s="22">
        <f t="shared" si="1901"/>
        <v>0</v>
      </c>
      <c r="CC255" s="22">
        <f t="shared" si="1901"/>
        <v>268000</v>
      </c>
      <c r="CD255" s="22">
        <f t="shared" si="1901"/>
        <v>0</v>
      </c>
      <c r="CE255" s="22">
        <f t="shared" si="1901"/>
        <v>0</v>
      </c>
      <c r="CF255" s="22">
        <f t="shared" si="1901"/>
        <v>0</v>
      </c>
      <c r="CG255" s="22">
        <f t="shared" si="1901"/>
        <v>0</v>
      </c>
      <c r="CH255" s="22">
        <f t="shared" si="1901"/>
        <v>268000</v>
      </c>
      <c r="CI255" s="22">
        <f t="shared" si="1901"/>
        <v>0</v>
      </c>
      <c r="CJ255" s="22">
        <f t="shared" si="1901"/>
        <v>0</v>
      </c>
      <c r="CK255" s="22">
        <f t="shared" si="1901"/>
        <v>268000</v>
      </c>
      <c r="CL255" s="22">
        <f t="shared" si="1901"/>
        <v>0</v>
      </c>
      <c r="CM255" s="22">
        <f t="shared" si="1901"/>
        <v>0</v>
      </c>
      <c r="CN255" s="22">
        <f t="shared" si="1901"/>
        <v>0</v>
      </c>
      <c r="CO255" s="22">
        <f t="shared" ref="CO255:DR255" si="1902">CO256+CO261+CO269+CO266+CO274</f>
        <v>0</v>
      </c>
      <c r="CP255" s="22">
        <f t="shared" si="1902"/>
        <v>0</v>
      </c>
      <c r="CQ255" s="22">
        <f t="shared" si="1902"/>
        <v>0</v>
      </c>
      <c r="CR255" s="22">
        <f t="shared" si="1902"/>
        <v>0</v>
      </c>
      <c r="CS255" s="22">
        <f t="shared" si="1902"/>
        <v>788500</v>
      </c>
      <c r="CT255" s="22">
        <f t="shared" si="1902"/>
        <v>0</v>
      </c>
      <c r="CU255" s="22">
        <f t="shared" si="1902"/>
        <v>520500</v>
      </c>
      <c r="CV255" s="22">
        <f t="shared" si="1902"/>
        <v>268000</v>
      </c>
      <c r="CW255" s="22">
        <f t="shared" si="1902"/>
        <v>0</v>
      </c>
      <c r="CX255" s="22">
        <f t="shared" si="1902"/>
        <v>0</v>
      </c>
      <c r="CY255" s="22">
        <f t="shared" si="1902"/>
        <v>0</v>
      </c>
      <c r="CZ255" s="22">
        <f t="shared" si="1902"/>
        <v>0</v>
      </c>
      <c r="DA255" s="22">
        <f t="shared" si="1902"/>
        <v>788500</v>
      </c>
      <c r="DB255" s="22">
        <f t="shared" si="1902"/>
        <v>0</v>
      </c>
      <c r="DC255" s="22">
        <f t="shared" si="1902"/>
        <v>520500</v>
      </c>
      <c r="DD255" s="22">
        <f t="shared" si="1902"/>
        <v>268000</v>
      </c>
      <c r="DE255" s="22">
        <f t="shared" si="1902"/>
        <v>0</v>
      </c>
      <c r="DF255" s="22">
        <f t="shared" si="1902"/>
        <v>0</v>
      </c>
      <c r="DG255" s="22">
        <f t="shared" si="1902"/>
        <v>0</v>
      </c>
      <c r="DH255" s="22">
        <f t="shared" si="1902"/>
        <v>0</v>
      </c>
      <c r="DI255" s="22">
        <f t="shared" si="1902"/>
        <v>788500</v>
      </c>
      <c r="DJ255" s="22">
        <f t="shared" si="1902"/>
        <v>0</v>
      </c>
      <c r="DK255" s="22">
        <f t="shared" si="1902"/>
        <v>520500</v>
      </c>
      <c r="DL255" s="22">
        <f t="shared" si="1902"/>
        <v>268000</v>
      </c>
      <c r="DM255" s="22">
        <f t="shared" si="1902"/>
        <v>0</v>
      </c>
      <c r="DN255" s="22">
        <f t="shared" si="1902"/>
        <v>0</v>
      </c>
      <c r="DO255" s="22">
        <f t="shared" si="1902"/>
        <v>0</v>
      </c>
      <c r="DP255" s="22">
        <f t="shared" si="1902"/>
        <v>0</v>
      </c>
      <c r="DQ255" s="22">
        <f t="shared" si="1902"/>
        <v>788500</v>
      </c>
      <c r="DR255" s="22">
        <f t="shared" si="1902"/>
        <v>0</v>
      </c>
      <c r="DS255" s="78">
        <f>DS256+DS261+DS269+DS266+DS274</f>
        <v>520500</v>
      </c>
      <c r="DT255" s="78">
        <f>DT256+DT261+DT269+DT266+DT274</f>
        <v>268000</v>
      </c>
    </row>
    <row r="256" spans="1:124" s="39" customFormat="1" ht="32.25" customHeight="1" x14ac:dyDescent="0.25">
      <c r="A256" s="87" t="s">
        <v>110</v>
      </c>
      <c r="B256" s="156"/>
      <c r="C256" s="156"/>
      <c r="D256" s="156"/>
      <c r="E256" s="4">
        <v>851</v>
      </c>
      <c r="F256" s="3" t="s">
        <v>108</v>
      </c>
      <c r="G256" s="3" t="s">
        <v>44</v>
      </c>
      <c r="H256" s="176" t="s">
        <v>459</v>
      </c>
      <c r="I256" s="3"/>
      <c r="J256" s="21">
        <f t="shared" ref="J256:Y256" si="1903">J257+J259</f>
        <v>90600</v>
      </c>
      <c r="K256" s="21">
        <f t="shared" ref="K256:M256" si="1904">K257+K259</f>
        <v>0</v>
      </c>
      <c r="L256" s="21">
        <f t="shared" si="1904"/>
        <v>90600</v>
      </c>
      <c r="M256" s="21">
        <f t="shared" si="1904"/>
        <v>0</v>
      </c>
      <c r="N256" s="21">
        <f t="shared" si="1903"/>
        <v>0</v>
      </c>
      <c r="O256" s="21">
        <f t="shared" si="1903"/>
        <v>0</v>
      </c>
      <c r="P256" s="21">
        <f t="shared" si="1903"/>
        <v>0</v>
      </c>
      <c r="Q256" s="21">
        <f t="shared" si="1903"/>
        <v>0</v>
      </c>
      <c r="R256" s="21">
        <f t="shared" si="1903"/>
        <v>0</v>
      </c>
      <c r="S256" s="21">
        <f t="shared" si="1903"/>
        <v>0</v>
      </c>
      <c r="T256" s="21">
        <f t="shared" si="1903"/>
        <v>0</v>
      </c>
      <c r="U256" s="21">
        <f t="shared" si="1903"/>
        <v>0</v>
      </c>
      <c r="V256" s="21">
        <f t="shared" si="1650"/>
        <v>-9300</v>
      </c>
      <c r="W256" s="21">
        <f t="shared" si="1651"/>
        <v>0</v>
      </c>
      <c r="X256" s="21">
        <f t="shared" si="1652"/>
        <v>-9300</v>
      </c>
      <c r="Y256" s="21">
        <f t="shared" si="1903"/>
        <v>0</v>
      </c>
      <c r="Z256" s="276">
        <f t="shared" si="1657"/>
        <v>90.690690690690687</v>
      </c>
      <c r="AA256" s="21">
        <f t="shared" ref="AA256" si="1905">AA257+AA259</f>
        <v>0</v>
      </c>
      <c r="AB256" s="21">
        <f t="shared" ref="AB256:AE256" si="1906">AB257+AB259</f>
        <v>99900</v>
      </c>
      <c r="AC256" s="21">
        <f t="shared" si="1906"/>
        <v>0</v>
      </c>
      <c r="AD256" s="21">
        <f t="shared" si="1906"/>
        <v>99900</v>
      </c>
      <c r="AE256" s="21">
        <f t="shared" si="1906"/>
        <v>0</v>
      </c>
      <c r="AF256" s="21">
        <f t="shared" ref="AF256:AI256" si="1907">AF257+AF259</f>
        <v>883766</v>
      </c>
      <c r="AG256" s="21">
        <f t="shared" si="1907"/>
        <v>0</v>
      </c>
      <c r="AH256" s="21">
        <f t="shared" si="1907"/>
        <v>883766</v>
      </c>
      <c r="AI256" s="21">
        <f t="shared" si="1907"/>
        <v>0</v>
      </c>
      <c r="AJ256" s="21">
        <f t="shared" si="1782"/>
        <v>983666</v>
      </c>
      <c r="AK256" s="21">
        <f t="shared" si="1783"/>
        <v>0</v>
      </c>
      <c r="AL256" s="21">
        <f t="shared" si="1784"/>
        <v>983666</v>
      </c>
      <c r="AM256" s="21">
        <f t="shared" si="1785"/>
        <v>0</v>
      </c>
      <c r="AN256" s="215">
        <f t="shared" ref="AN256:AQ256" si="1908">AN257+AN259</f>
        <v>0</v>
      </c>
      <c r="AO256" s="21">
        <f t="shared" si="1908"/>
        <v>0</v>
      </c>
      <c r="AP256" s="21">
        <f t="shared" si="1908"/>
        <v>0</v>
      </c>
      <c r="AQ256" s="21">
        <f t="shared" si="1908"/>
        <v>0</v>
      </c>
      <c r="AR256" s="21">
        <f t="shared" ref="AR256:AR268" si="1909">AJ256+AN256</f>
        <v>983666</v>
      </c>
      <c r="AS256" s="21">
        <f t="shared" ref="AS256:AS268" si="1910">AK256+AO256</f>
        <v>0</v>
      </c>
      <c r="AT256" s="21">
        <f t="shared" ref="AT256:AT268" si="1911">AL256+AP256</f>
        <v>983666</v>
      </c>
      <c r="AU256" s="21">
        <f t="shared" ref="AU256:AU268" si="1912">AM256+AQ256</f>
        <v>0</v>
      </c>
      <c r="AV256" s="195">
        <f t="shared" si="1562"/>
        <v>0</v>
      </c>
      <c r="AW256" s="21">
        <f t="shared" ref="AW256:BR256" si="1913">AW257+AW259</f>
        <v>0</v>
      </c>
      <c r="AX256" s="21">
        <f t="shared" si="1913"/>
        <v>0</v>
      </c>
      <c r="AY256" s="21">
        <f t="shared" si="1913"/>
        <v>0</v>
      </c>
      <c r="AZ256" s="21">
        <f t="shared" si="1913"/>
        <v>0</v>
      </c>
      <c r="BA256" s="21">
        <f t="shared" si="1913"/>
        <v>0</v>
      </c>
      <c r="BB256" s="21">
        <f t="shared" si="1913"/>
        <v>0</v>
      </c>
      <c r="BC256" s="21">
        <f t="shared" si="1913"/>
        <v>0</v>
      </c>
      <c r="BD256" s="21">
        <f t="shared" si="1913"/>
        <v>0</v>
      </c>
      <c r="BE256" s="21">
        <f t="shared" si="1788"/>
        <v>0</v>
      </c>
      <c r="BF256" s="21">
        <f t="shared" si="1760"/>
        <v>0</v>
      </c>
      <c r="BG256" s="21">
        <f t="shared" si="1761"/>
        <v>0</v>
      </c>
      <c r="BH256" s="21">
        <f t="shared" si="1762"/>
        <v>0</v>
      </c>
      <c r="BI256" s="21">
        <f t="shared" ref="BI256:BL256" si="1914">BI257+BI259</f>
        <v>0</v>
      </c>
      <c r="BJ256" s="21">
        <f t="shared" si="1914"/>
        <v>0</v>
      </c>
      <c r="BK256" s="21">
        <f t="shared" si="1914"/>
        <v>0</v>
      </c>
      <c r="BL256" s="21">
        <f t="shared" si="1914"/>
        <v>0</v>
      </c>
      <c r="BM256" s="21">
        <f t="shared" si="1729"/>
        <v>0</v>
      </c>
      <c r="BN256" s="21">
        <f t="shared" si="1730"/>
        <v>0</v>
      </c>
      <c r="BO256" s="21">
        <f t="shared" si="1731"/>
        <v>0</v>
      </c>
      <c r="BP256" s="21">
        <f t="shared" si="1732"/>
        <v>0</v>
      </c>
      <c r="BQ256" s="201">
        <f t="shared" si="1548"/>
        <v>0</v>
      </c>
      <c r="BR256" s="21">
        <f t="shared" si="1913"/>
        <v>0</v>
      </c>
      <c r="BS256" s="21">
        <f t="shared" ref="BS256:BY256" si="1915">BS257+BS259</f>
        <v>0</v>
      </c>
      <c r="BT256" s="21">
        <f t="shared" si="1915"/>
        <v>0</v>
      </c>
      <c r="BU256" s="21">
        <f t="shared" si="1915"/>
        <v>0</v>
      </c>
      <c r="BV256" s="21">
        <f t="shared" si="1915"/>
        <v>0</v>
      </c>
      <c r="BW256" s="21">
        <f t="shared" si="1915"/>
        <v>0</v>
      </c>
      <c r="BX256" s="21">
        <f t="shared" si="1915"/>
        <v>0</v>
      </c>
      <c r="BY256" s="21">
        <f t="shared" si="1915"/>
        <v>0</v>
      </c>
      <c r="BZ256" s="21">
        <f t="shared" si="1791"/>
        <v>0</v>
      </c>
      <c r="CA256" s="62">
        <f t="shared" si="1763"/>
        <v>0</v>
      </c>
      <c r="CB256" s="62">
        <f t="shared" si="1764"/>
        <v>0</v>
      </c>
      <c r="CC256" s="62">
        <f t="shared" si="1765"/>
        <v>0</v>
      </c>
      <c r="CD256" s="21">
        <f t="shared" ref="CD256:CG256" si="1916">CD257+CD259</f>
        <v>0</v>
      </c>
      <c r="CE256" s="21">
        <f t="shared" si="1916"/>
        <v>0</v>
      </c>
      <c r="CF256" s="21">
        <f t="shared" si="1916"/>
        <v>0</v>
      </c>
      <c r="CG256" s="21">
        <f t="shared" si="1916"/>
        <v>0</v>
      </c>
      <c r="CH256" s="21">
        <f t="shared" si="1735"/>
        <v>0</v>
      </c>
      <c r="CI256" s="62">
        <f t="shared" si="1736"/>
        <v>0</v>
      </c>
      <c r="CJ256" s="62">
        <f t="shared" si="1737"/>
        <v>0</v>
      </c>
      <c r="CK256" s="62">
        <f t="shared" si="1738"/>
        <v>0</v>
      </c>
      <c r="CL256" s="193">
        <f t="shared" si="1658"/>
        <v>0</v>
      </c>
      <c r="CM256" s="62"/>
      <c r="CN256" s="62"/>
      <c r="CO256" s="62"/>
      <c r="CP256" s="62"/>
      <c r="CQ256" s="94">
        <f t="shared" si="1759"/>
        <v>0</v>
      </c>
      <c r="CR256" s="94"/>
      <c r="CS256" s="58">
        <f t="shared" ref="CS256" si="1917">CS257+CS259</f>
        <v>99900</v>
      </c>
      <c r="CT256" s="58">
        <f t="shared" ref="CT256:DD256" si="1918">CT257+CT259</f>
        <v>0</v>
      </c>
      <c r="CU256" s="58">
        <f t="shared" si="1918"/>
        <v>99900</v>
      </c>
      <c r="CV256" s="58">
        <f t="shared" si="1918"/>
        <v>0</v>
      </c>
      <c r="CW256" s="58">
        <f t="shared" si="1918"/>
        <v>0</v>
      </c>
      <c r="CX256" s="62">
        <f t="shared" ref="CX256:CZ256" si="1919">CX257+CX259</f>
        <v>0</v>
      </c>
      <c r="CY256" s="62">
        <f t="shared" si="1919"/>
        <v>0</v>
      </c>
      <c r="CZ256" s="58">
        <f t="shared" si="1919"/>
        <v>0</v>
      </c>
      <c r="DA256" s="58">
        <f t="shared" si="1918"/>
        <v>99900</v>
      </c>
      <c r="DB256" s="62">
        <f t="shared" si="1918"/>
        <v>0</v>
      </c>
      <c r="DC256" s="62">
        <f t="shared" si="1918"/>
        <v>99900</v>
      </c>
      <c r="DD256" s="62">
        <f t="shared" si="1918"/>
        <v>0</v>
      </c>
      <c r="DE256" s="58">
        <f t="shared" ref="DE256:DL256" si="1920">DE257+DE259</f>
        <v>0</v>
      </c>
      <c r="DF256" s="62">
        <f t="shared" si="1920"/>
        <v>0</v>
      </c>
      <c r="DG256" s="62">
        <f t="shared" si="1920"/>
        <v>0</v>
      </c>
      <c r="DH256" s="58">
        <f t="shared" si="1920"/>
        <v>0</v>
      </c>
      <c r="DI256" s="58">
        <f t="shared" si="1920"/>
        <v>99900</v>
      </c>
      <c r="DJ256" s="62">
        <f t="shared" si="1920"/>
        <v>0</v>
      </c>
      <c r="DK256" s="62">
        <f t="shared" si="1920"/>
        <v>99900</v>
      </c>
      <c r="DL256" s="62">
        <f t="shared" si="1920"/>
        <v>0</v>
      </c>
      <c r="DM256" s="58">
        <f t="shared" ref="DM256:DT256" si="1921">DM257+DM259</f>
        <v>0</v>
      </c>
      <c r="DN256" s="62">
        <f t="shared" si="1921"/>
        <v>0</v>
      </c>
      <c r="DO256" s="62">
        <f t="shared" si="1921"/>
        <v>0</v>
      </c>
      <c r="DP256" s="58">
        <f t="shared" si="1921"/>
        <v>0</v>
      </c>
      <c r="DQ256" s="58">
        <f t="shared" si="1921"/>
        <v>99900</v>
      </c>
      <c r="DR256" s="62">
        <f t="shared" si="1921"/>
        <v>0</v>
      </c>
      <c r="DS256" s="62">
        <f t="shared" si="1921"/>
        <v>99900</v>
      </c>
      <c r="DT256" s="62">
        <f t="shared" si="1921"/>
        <v>0</v>
      </c>
    </row>
    <row r="257" spans="1:124" s="39" customFormat="1" ht="32.25" customHeight="1" x14ac:dyDescent="0.25">
      <c r="A257" s="87" t="s">
        <v>15</v>
      </c>
      <c r="B257" s="156"/>
      <c r="C257" s="156"/>
      <c r="D257" s="156"/>
      <c r="E257" s="4">
        <v>851</v>
      </c>
      <c r="F257" s="3" t="s">
        <v>108</v>
      </c>
      <c r="G257" s="3" t="s">
        <v>44</v>
      </c>
      <c r="H257" s="176" t="s">
        <v>459</v>
      </c>
      <c r="I257" s="3" t="s">
        <v>17</v>
      </c>
      <c r="J257" s="21">
        <f t="shared" ref="J257:Y257" si="1922">J258</f>
        <v>26000</v>
      </c>
      <c r="K257" s="21">
        <f t="shared" si="1922"/>
        <v>0</v>
      </c>
      <c r="L257" s="21">
        <f t="shared" si="1922"/>
        <v>26000</v>
      </c>
      <c r="M257" s="21">
        <f t="shared" si="1922"/>
        <v>0</v>
      </c>
      <c r="N257" s="21">
        <f t="shared" si="1922"/>
        <v>0</v>
      </c>
      <c r="O257" s="21">
        <f t="shared" si="1922"/>
        <v>0</v>
      </c>
      <c r="P257" s="21">
        <f t="shared" si="1922"/>
        <v>0</v>
      </c>
      <c r="Q257" s="21">
        <f t="shared" si="1922"/>
        <v>0</v>
      </c>
      <c r="R257" s="21">
        <f t="shared" si="1922"/>
        <v>0</v>
      </c>
      <c r="S257" s="21">
        <f t="shared" si="1922"/>
        <v>0</v>
      </c>
      <c r="T257" s="21">
        <f t="shared" si="1922"/>
        <v>0</v>
      </c>
      <c r="U257" s="21">
        <f t="shared" si="1922"/>
        <v>0</v>
      </c>
      <c r="V257" s="21">
        <f t="shared" si="1650"/>
        <v>0</v>
      </c>
      <c r="W257" s="21">
        <f t="shared" si="1651"/>
        <v>0</v>
      </c>
      <c r="X257" s="21">
        <f t="shared" si="1652"/>
        <v>0</v>
      </c>
      <c r="Y257" s="21">
        <f t="shared" si="1922"/>
        <v>0</v>
      </c>
      <c r="Z257" s="276">
        <f t="shared" si="1657"/>
        <v>100</v>
      </c>
      <c r="AA257" s="21">
        <f t="shared" ref="AA257:BY257" si="1923">AA258</f>
        <v>0</v>
      </c>
      <c r="AB257" s="21">
        <f t="shared" si="1923"/>
        <v>26000</v>
      </c>
      <c r="AC257" s="21">
        <f t="shared" si="1923"/>
        <v>0</v>
      </c>
      <c r="AD257" s="21">
        <f t="shared" si="1923"/>
        <v>26000</v>
      </c>
      <c r="AE257" s="21">
        <f t="shared" si="1923"/>
        <v>0</v>
      </c>
      <c r="AF257" s="21">
        <f t="shared" si="1923"/>
        <v>0</v>
      </c>
      <c r="AG257" s="21">
        <f t="shared" si="1923"/>
        <v>0</v>
      </c>
      <c r="AH257" s="21">
        <f t="shared" si="1923"/>
        <v>0</v>
      </c>
      <c r="AI257" s="21">
        <f t="shared" si="1923"/>
        <v>0</v>
      </c>
      <c r="AJ257" s="21">
        <f t="shared" si="1782"/>
        <v>26000</v>
      </c>
      <c r="AK257" s="21">
        <f t="shared" si="1783"/>
        <v>0</v>
      </c>
      <c r="AL257" s="21">
        <f t="shared" si="1784"/>
        <v>26000</v>
      </c>
      <c r="AM257" s="21">
        <f t="shared" si="1785"/>
        <v>0</v>
      </c>
      <c r="AN257" s="215">
        <f t="shared" si="1923"/>
        <v>0</v>
      </c>
      <c r="AO257" s="21">
        <f t="shared" si="1923"/>
        <v>0</v>
      </c>
      <c r="AP257" s="21">
        <f t="shared" si="1923"/>
        <v>0</v>
      </c>
      <c r="AQ257" s="21">
        <f t="shared" si="1923"/>
        <v>0</v>
      </c>
      <c r="AR257" s="21">
        <f t="shared" si="1909"/>
        <v>26000</v>
      </c>
      <c r="AS257" s="21">
        <f t="shared" si="1910"/>
        <v>0</v>
      </c>
      <c r="AT257" s="21">
        <f t="shared" si="1911"/>
        <v>26000</v>
      </c>
      <c r="AU257" s="21">
        <f t="shared" si="1912"/>
        <v>0</v>
      </c>
      <c r="AV257" s="195">
        <f t="shared" si="1562"/>
        <v>0</v>
      </c>
      <c r="AW257" s="21">
        <f t="shared" si="1923"/>
        <v>0</v>
      </c>
      <c r="AX257" s="21">
        <f t="shared" si="1923"/>
        <v>0</v>
      </c>
      <c r="AY257" s="21">
        <f t="shared" si="1923"/>
        <v>0</v>
      </c>
      <c r="AZ257" s="21">
        <f t="shared" si="1923"/>
        <v>0</v>
      </c>
      <c r="BA257" s="21">
        <f t="shared" si="1923"/>
        <v>0</v>
      </c>
      <c r="BB257" s="21">
        <f t="shared" si="1923"/>
        <v>0</v>
      </c>
      <c r="BC257" s="21">
        <f t="shared" si="1923"/>
        <v>0</v>
      </c>
      <c r="BD257" s="21">
        <f t="shared" si="1923"/>
        <v>0</v>
      </c>
      <c r="BE257" s="21">
        <f t="shared" si="1788"/>
        <v>0</v>
      </c>
      <c r="BF257" s="21">
        <f t="shared" si="1760"/>
        <v>0</v>
      </c>
      <c r="BG257" s="21">
        <f t="shared" si="1761"/>
        <v>0</v>
      </c>
      <c r="BH257" s="21">
        <f t="shared" si="1762"/>
        <v>0</v>
      </c>
      <c r="BI257" s="21">
        <f t="shared" si="1923"/>
        <v>0</v>
      </c>
      <c r="BJ257" s="21">
        <f t="shared" si="1923"/>
        <v>0</v>
      </c>
      <c r="BK257" s="21">
        <f t="shared" si="1923"/>
        <v>0</v>
      </c>
      <c r="BL257" s="21">
        <f t="shared" si="1923"/>
        <v>0</v>
      </c>
      <c r="BM257" s="21">
        <f t="shared" si="1729"/>
        <v>0</v>
      </c>
      <c r="BN257" s="21">
        <f t="shared" si="1730"/>
        <v>0</v>
      </c>
      <c r="BO257" s="21">
        <f t="shared" si="1731"/>
        <v>0</v>
      </c>
      <c r="BP257" s="21">
        <f t="shared" si="1732"/>
        <v>0</v>
      </c>
      <c r="BQ257" s="201">
        <f t="shared" si="1548"/>
        <v>0</v>
      </c>
      <c r="BR257" s="21">
        <f t="shared" si="1923"/>
        <v>0</v>
      </c>
      <c r="BS257" s="21">
        <f t="shared" si="1923"/>
        <v>0</v>
      </c>
      <c r="BT257" s="21">
        <f t="shared" si="1923"/>
        <v>0</v>
      </c>
      <c r="BU257" s="21">
        <f t="shared" si="1923"/>
        <v>0</v>
      </c>
      <c r="BV257" s="21">
        <f t="shared" si="1923"/>
        <v>0</v>
      </c>
      <c r="BW257" s="21">
        <f t="shared" si="1923"/>
        <v>0</v>
      </c>
      <c r="BX257" s="21">
        <f t="shared" si="1923"/>
        <v>0</v>
      </c>
      <c r="BY257" s="21">
        <f t="shared" si="1923"/>
        <v>0</v>
      </c>
      <c r="BZ257" s="21">
        <f t="shared" si="1791"/>
        <v>0</v>
      </c>
      <c r="CA257" s="62">
        <f t="shared" si="1763"/>
        <v>0</v>
      </c>
      <c r="CB257" s="62">
        <f t="shared" si="1764"/>
        <v>0</v>
      </c>
      <c r="CC257" s="62">
        <f t="shared" si="1765"/>
        <v>0</v>
      </c>
      <c r="CD257" s="21">
        <f t="shared" ref="CD257:CG257" si="1924">CD258</f>
        <v>0</v>
      </c>
      <c r="CE257" s="21">
        <f t="shared" si="1924"/>
        <v>0</v>
      </c>
      <c r="CF257" s="21">
        <f t="shared" si="1924"/>
        <v>0</v>
      </c>
      <c r="CG257" s="21">
        <f t="shared" si="1924"/>
        <v>0</v>
      </c>
      <c r="CH257" s="21">
        <f t="shared" si="1735"/>
        <v>0</v>
      </c>
      <c r="CI257" s="62">
        <f t="shared" si="1736"/>
        <v>0</v>
      </c>
      <c r="CJ257" s="62">
        <f t="shared" si="1737"/>
        <v>0</v>
      </c>
      <c r="CK257" s="62">
        <f t="shared" si="1738"/>
        <v>0</v>
      </c>
      <c r="CL257" s="193">
        <f t="shared" si="1658"/>
        <v>0</v>
      </c>
      <c r="CM257" s="62"/>
      <c r="CN257" s="62"/>
      <c r="CO257" s="62"/>
      <c r="CP257" s="62"/>
      <c r="CQ257" s="94">
        <f t="shared" si="1759"/>
        <v>0</v>
      </c>
      <c r="CR257" s="94"/>
      <c r="CS257" s="58">
        <f t="shared" ref="CS257:DT257" si="1925">CS258</f>
        <v>26000</v>
      </c>
      <c r="CT257" s="58">
        <f t="shared" si="1925"/>
        <v>0</v>
      </c>
      <c r="CU257" s="58">
        <f t="shared" si="1925"/>
        <v>26000</v>
      </c>
      <c r="CV257" s="58">
        <f t="shared" si="1925"/>
        <v>0</v>
      </c>
      <c r="CW257" s="58">
        <f t="shared" si="1925"/>
        <v>0</v>
      </c>
      <c r="CX257" s="62">
        <f t="shared" si="1925"/>
        <v>0</v>
      </c>
      <c r="CY257" s="62">
        <f t="shared" si="1925"/>
        <v>0</v>
      </c>
      <c r="CZ257" s="58">
        <f t="shared" si="1925"/>
        <v>0</v>
      </c>
      <c r="DA257" s="58">
        <f t="shared" si="1925"/>
        <v>26000</v>
      </c>
      <c r="DB257" s="62">
        <f t="shared" si="1925"/>
        <v>0</v>
      </c>
      <c r="DC257" s="62">
        <f t="shared" si="1925"/>
        <v>26000</v>
      </c>
      <c r="DD257" s="62">
        <f t="shared" si="1925"/>
        <v>0</v>
      </c>
      <c r="DE257" s="58">
        <f t="shared" si="1925"/>
        <v>0</v>
      </c>
      <c r="DF257" s="62">
        <f t="shared" si="1925"/>
        <v>0</v>
      </c>
      <c r="DG257" s="62">
        <f t="shared" si="1925"/>
        <v>0</v>
      </c>
      <c r="DH257" s="58">
        <f t="shared" si="1925"/>
        <v>0</v>
      </c>
      <c r="DI257" s="58">
        <f t="shared" si="1925"/>
        <v>26000</v>
      </c>
      <c r="DJ257" s="62">
        <f t="shared" si="1925"/>
        <v>0</v>
      </c>
      <c r="DK257" s="62">
        <f t="shared" si="1925"/>
        <v>26000</v>
      </c>
      <c r="DL257" s="62">
        <f t="shared" si="1925"/>
        <v>0</v>
      </c>
      <c r="DM257" s="58">
        <f t="shared" si="1925"/>
        <v>0</v>
      </c>
      <c r="DN257" s="62">
        <f t="shared" si="1925"/>
        <v>0</v>
      </c>
      <c r="DO257" s="62">
        <f t="shared" si="1925"/>
        <v>0</v>
      </c>
      <c r="DP257" s="58">
        <f t="shared" si="1925"/>
        <v>0</v>
      </c>
      <c r="DQ257" s="58">
        <f t="shared" si="1925"/>
        <v>26000</v>
      </c>
      <c r="DR257" s="62">
        <f t="shared" si="1925"/>
        <v>0</v>
      </c>
      <c r="DS257" s="62">
        <f t="shared" si="1925"/>
        <v>26000</v>
      </c>
      <c r="DT257" s="62">
        <f t="shared" si="1925"/>
        <v>0</v>
      </c>
    </row>
    <row r="258" spans="1:124" s="39" customFormat="1" ht="32.25" customHeight="1" x14ac:dyDescent="0.25">
      <c r="A258" s="87" t="s">
        <v>7</v>
      </c>
      <c r="B258" s="156"/>
      <c r="C258" s="156"/>
      <c r="D258" s="156"/>
      <c r="E258" s="4">
        <v>851</v>
      </c>
      <c r="F258" s="3" t="s">
        <v>108</v>
      </c>
      <c r="G258" s="3" t="s">
        <v>44</v>
      </c>
      <c r="H258" s="176" t="s">
        <v>459</v>
      </c>
      <c r="I258" s="3" t="s">
        <v>52</v>
      </c>
      <c r="J258" s="21">
        <v>26000</v>
      </c>
      <c r="K258" s="21"/>
      <c r="L258" s="21">
        <f>J258</f>
        <v>26000</v>
      </c>
      <c r="M258" s="21"/>
      <c r="N258" s="21"/>
      <c r="O258" s="21"/>
      <c r="P258" s="21">
        <f>N258</f>
        <v>0</v>
      </c>
      <c r="Q258" s="21"/>
      <c r="R258" s="21"/>
      <c r="S258" s="21"/>
      <c r="T258" s="21">
        <f>R258</f>
        <v>0</v>
      </c>
      <c r="U258" s="21"/>
      <c r="V258" s="21">
        <f t="shared" si="1650"/>
        <v>0</v>
      </c>
      <c r="W258" s="21">
        <f t="shared" si="1651"/>
        <v>0</v>
      </c>
      <c r="X258" s="21">
        <f t="shared" si="1652"/>
        <v>0</v>
      </c>
      <c r="Y258" s="21"/>
      <c r="Z258" s="276">
        <f t="shared" si="1657"/>
        <v>100</v>
      </c>
      <c r="AA258" s="21"/>
      <c r="AB258" s="21">
        <v>26000</v>
      </c>
      <c r="AC258" s="21"/>
      <c r="AD258" s="21">
        <f>AB258</f>
        <v>26000</v>
      </c>
      <c r="AE258" s="21"/>
      <c r="AF258" s="21"/>
      <c r="AG258" s="21"/>
      <c r="AH258" s="21">
        <f>AF258</f>
        <v>0</v>
      </c>
      <c r="AI258" s="21"/>
      <c r="AJ258" s="21">
        <f t="shared" si="1782"/>
        <v>26000</v>
      </c>
      <c r="AK258" s="21">
        <f t="shared" si="1783"/>
        <v>0</v>
      </c>
      <c r="AL258" s="21">
        <f t="shared" si="1784"/>
        <v>26000</v>
      </c>
      <c r="AM258" s="21">
        <f t="shared" si="1785"/>
        <v>0</v>
      </c>
      <c r="AN258" s="215"/>
      <c r="AO258" s="21"/>
      <c r="AP258" s="21">
        <f>AN258</f>
        <v>0</v>
      </c>
      <c r="AQ258" s="21"/>
      <c r="AR258" s="21">
        <f t="shared" si="1909"/>
        <v>26000</v>
      </c>
      <c r="AS258" s="21">
        <f t="shared" si="1910"/>
        <v>0</v>
      </c>
      <c r="AT258" s="21">
        <f t="shared" si="1911"/>
        <v>26000</v>
      </c>
      <c r="AU258" s="21">
        <f t="shared" si="1912"/>
        <v>0</v>
      </c>
      <c r="AV258" s="195">
        <f t="shared" si="1562"/>
        <v>0</v>
      </c>
      <c r="AW258" s="21"/>
      <c r="AX258" s="21"/>
      <c r="AY258" s="21">
        <f>AW258</f>
        <v>0</v>
      </c>
      <c r="AZ258" s="21"/>
      <c r="BA258" s="21"/>
      <c r="BB258" s="21"/>
      <c r="BC258" s="21">
        <f>BA258</f>
        <v>0</v>
      </c>
      <c r="BD258" s="21"/>
      <c r="BE258" s="21">
        <f t="shared" si="1788"/>
        <v>0</v>
      </c>
      <c r="BF258" s="21">
        <f t="shared" si="1760"/>
        <v>0</v>
      </c>
      <c r="BG258" s="21">
        <f t="shared" si="1761"/>
        <v>0</v>
      </c>
      <c r="BH258" s="21">
        <f t="shared" si="1762"/>
        <v>0</v>
      </c>
      <c r="BI258" s="21"/>
      <c r="BJ258" s="21"/>
      <c r="BK258" s="21">
        <f>BI258</f>
        <v>0</v>
      </c>
      <c r="BL258" s="21"/>
      <c r="BM258" s="21">
        <f t="shared" si="1729"/>
        <v>0</v>
      </c>
      <c r="BN258" s="21">
        <f t="shared" si="1730"/>
        <v>0</v>
      </c>
      <c r="BO258" s="21">
        <f t="shared" si="1731"/>
        <v>0</v>
      </c>
      <c r="BP258" s="21">
        <f t="shared" si="1732"/>
        <v>0</v>
      </c>
      <c r="BQ258" s="201">
        <f t="shared" si="1548"/>
        <v>0</v>
      </c>
      <c r="BR258" s="21"/>
      <c r="BS258" s="21"/>
      <c r="BT258" s="21">
        <f>BR258</f>
        <v>0</v>
      </c>
      <c r="BU258" s="21"/>
      <c r="BV258" s="21"/>
      <c r="BW258" s="21"/>
      <c r="BX258" s="21">
        <f>BV258</f>
        <v>0</v>
      </c>
      <c r="BY258" s="21"/>
      <c r="BZ258" s="21">
        <f t="shared" si="1791"/>
        <v>0</v>
      </c>
      <c r="CA258" s="62">
        <f t="shared" si="1763"/>
        <v>0</v>
      </c>
      <c r="CB258" s="62">
        <f t="shared" si="1764"/>
        <v>0</v>
      </c>
      <c r="CC258" s="62">
        <f t="shared" si="1765"/>
        <v>0</v>
      </c>
      <c r="CD258" s="21"/>
      <c r="CE258" s="21"/>
      <c r="CF258" s="21">
        <f>CD258</f>
        <v>0</v>
      </c>
      <c r="CG258" s="21"/>
      <c r="CH258" s="21">
        <f t="shared" si="1735"/>
        <v>0</v>
      </c>
      <c r="CI258" s="62">
        <f t="shared" si="1736"/>
        <v>0</v>
      </c>
      <c r="CJ258" s="62">
        <f t="shared" si="1737"/>
        <v>0</v>
      </c>
      <c r="CK258" s="62">
        <f t="shared" si="1738"/>
        <v>0</v>
      </c>
      <c r="CL258" s="193">
        <f t="shared" si="1658"/>
        <v>0</v>
      </c>
      <c r="CM258" s="62"/>
      <c r="CN258" s="62"/>
      <c r="CO258" s="62"/>
      <c r="CP258" s="62"/>
      <c r="CQ258" s="94">
        <f t="shared" si="1759"/>
        <v>0</v>
      </c>
      <c r="CR258" s="94"/>
      <c r="CS258" s="58">
        <v>26000</v>
      </c>
      <c r="CT258" s="58"/>
      <c r="CU258" s="58">
        <f>CS258</f>
        <v>26000</v>
      </c>
      <c r="CV258" s="58"/>
      <c r="CW258" s="58"/>
      <c r="CX258" s="62"/>
      <c r="CY258" s="62">
        <f>CW258</f>
        <v>0</v>
      </c>
      <c r="CZ258" s="58"/>
      <c r="DA258" s="58">
        <f t="shared" ref="DA258:DA311" si="1926">CS258+CW258</f>
        <v>26000</v>
      </c>
      <c r="DB258" s="62">
        <f t="shared" ref="DB258:DB311" si="1927">CT258+CX258</f>
        <v>0</v>
      </c>
      <c r="DC258" s="62">
        <f t="shared" ref="DC258:DC311" si="1928">CU258+CY258</f>
        <v>26000</v>
      </c>
      <c r="DD258" s="62">
        <f t="shared" ref="DD258:DD311" si="1929">CV258+CZ258</f>
        <v>0</v>
      </c>
      <c r="DE258" s="58"/>
      <c r="DF258" s="62"/>
      <c r="DG258" s="62">
        <f>DE258</f>
        <v>0</v>
      </c>
      <c r="DH258" s="58"/>
      <c r="DI258" s="58">
        <f t="shared" ref="DI258" si="1930">DA258+DE258</f>
        <v>26000</v>
      </c>
      <c r="DJ258" s="62">
        <f t="shared" ref="DJ258" si="1931">DB258+DF258</f>
        <v>0</v>
      </c>
      <c r="DK258" s="62">
        <f t="shared" ref="DK258" si="1932">DC258+DG258</f>
        <v>26000</v>
      </c>
      <c r="DL258" s="62">
        <f t="shared" ref="DL258" si="1933">DD258+DH258</f>
        <v>0</v>
      </c>
      <c r="DM258" s="58"/>
      <c r="DN258" s="62"/>
      <c r="DO258" s="62">
        <f>DM258</f>
        <v>0</v>
      </c>
      <c r="DP258" s="58"/>
      <c r="DQ258" s="58">
        <f t="shared" ref="DQ258" si="1934">DI258+DM258</f>
        <v>26000</v>
      </c>
      <c r="DR258" s="62">
        <f t="shared" ref="DR258" si="1935">DJ258+DN258</f>
        <v>0</v>
      </c>
      <c r="DS258" s="62">
        <f t="shared" ref="DS258" si="1936">DK258+DO258</f>
        <v>26000</v>
      </c>
      <c r="DT258" s="62">
        <f t="shared" ref="DT258" si="1937">DL258+DP258</f>
        <v>0</v>
      </c>
    </row>
    <row r="259" spans="1:124" ht="32.25" customHeight="1" x14ac:dyDescent="0.25">
      <c r="A259" s="87" t="s">
        <v>20</v>
      </c>
      <c r="B259" s="155"/>
      <c r="C259" s="155"/>
      <c r="D259" s="155"/>
      <c r="E259" s="4">
        <v>851</v>
      </c>
      <c r="F259" s="3" t="s">
        <v>108</v>
      </c>
      <c r="G259" s="3" t="s">
        <v>44</v>
      </c>
      <c r="H259" s="176" t="s">
        <v>459</v>
      </c>
      <c r="I259" s="3" t="s">
        <v>21</v>
      </c>
      <c r="J259" s="21">
        <f t="shared" ref="J259:Y259" si="1938">J260</f>
        <v>64600</v>
      </c>
      <c r="K259" s="21">
        <f t="shared" si="1938"/>
        <v>0</v>
      </c>
      <c r="L259" s="21">
        <f t="shared" si="1938"/>
        <v>64600</v>
      </c>
      <c r="M259" s="21">
        <f t="shared" si="1938"/>
        <v>0</v>
      </c>
      <c r="N259" s="21">
        <f t="shared" si="1938"/>
        <v>0</v>
      </c>
      <c r="O259" s="21">
        <f t="shared" si="1938"/>
        <v>0</v>
      </c>
      <c r="P259" s="21">
        <f t="shared" si="1938"/>
        <v>0</v>
      </c>
      <c r="Q259" s="21">
        <f t="shared" si="1938"/>
        <v>0</v>
      </c>
      <c r="R259" s="21">
        <f t="shared" si="1938"/>
        <v>0</v>
      </c>
      <c r="S259" s="21">
        <f t="shared" si="1938"/>
        <v>0</v>
      </c>
      <c r="T259" s="21">
        <f t="shared" si="1938"/>
        <v>0</v>
      </c>
      <c r="U259" s="21">
        <f t="shared" si="1938"/>
        <v>0</v>
      </c>
      <c r="V259" s="21">
        <f t="shared" si="1650"/>
        <v>-9300</v>
      </c>
      <c r="W259" s="21">
        <f t="shared" si="1651"/>
        <v>0</v>
      </c>
      <c r="X259" s="21">
        <f t="shared" si="1652"/>
        <v>-9300</v>
      </c>
      <c r="Y259" s="21">
        <f t="shared" si="1938"/>
        <v>0</v>
      </c>
      <c r="Z259" s="276">
        <f t="shared" si="1657"/>
        <v>87.415426251691471</v>
      </c>
      <c r="AA259" s="21">
        <f t="shared" ref="AA259:BY259" si="1939">AA260</f>
        <v>0</v>
      </c>
      <c r="AB259" s="21">
        <f t="shared" si="1939"/>
        <v>73900</v>
      </c>
      <c r="AC259" s="21">
        <f t="shared" si="1939"/>
        <v>0</v>
      </c>
      <c r="AD259" s="21">
        <f t="shared" si="1939"/>
        <v>73900</v>
      </c>
      <c r="AE259" s="21">
        <f t="shared" si="1939"/>
        <v>0</v>
      </c>
      <c r="AF259" s="21">
        <f t="shared" si="1939"/>
        <v>883766</v>
      </c>
      <c r="AG259" s="21">
        <f t="shared" si="1939"/>
        <v>0</v>
      </c>
      <c r="AH259" s="21">
        <f t="shared" si="1939"/>
        <v>883766</v>
      </c>
      <c r="AI259" s="21">
        <f t="shared" si="1939"/>
        <v>0</v>
      </c>
      <c r="AJ259" s="21">
        <f t="shared" si="1782"/>
        <v>957666</v>
      </c>
      <c r="AK259" s="21">
        <f t="shared" si="1783"/>
        <v>0</v>
      </c>
      <c r="AL259" s="21">
        <f t="shared" si="1784"/>
        <v>957666</v>
      </c>
      <c r="AM259" s="21">
        <f t="shared" si="1785"/>
        <v>0</v>
      </c>
      <c r="AN259" s="215">
        <f t="shared" si="1939"/>
        <v>0</v>
      </c>
      <c r="AO259" s="21">
        <f t="shared" si="1939"/>
        <v>0</v>
      </c>
      <c r="AP259" s="21">
        <f t="shared" si="1939"/>
        <v>0</v>
      </c>
      <c r="AQ259" s="21">
        <f t="shared" si="1939"/>
        <v>0</v>
      </c>
      <c r="AR259" s="21">
        <f t="shared" si="1909"/>
        <v>957666</v>
      </c>
      <c r="AS259" s="21">
        <f t="shared" si="1910"/>
        <v>0</v>
      </c>
      <c r="AT259" s="21">
        <f t="shared" si="1911"/>
        <v>957666</v>
      </c>
      <c r="AU259" s="21">
        <f t="shared" si="1912"/>
        <v>0</v>
      </c>
      <c r="AV259" s="195">
        <f t="shared" si="1562"/>
        <v>0</v>
      </c>
      <c r="AW259" s="21">
        <f t="shared" si="1939"/>
        <v>0</v>
      </c>
      <c r="AX259" s="21">
        <f t="shared" si="1939"/>
        <v>0</v>
      </c>
      <c r="AY259" s="21">
        <f t="shared" si="1939"/>
        <v>0</v>
      </c>
      <c r="AZ259" s="21">
        <f t="shared" si="1939"/>
        <v>0</v>
      </c>
      <c r="BA259" s="21">
        <f t="shared" si="1939"/>
        <v>0</v>
      </c>
      <c r="BB259" s="21">
        <f t="shared" si="1939"/>
        <v>0</v>
      </c>
      <c r="BC259" s="21">
        <f t="shared" si="1939"/>
        <v>0</v>
      </c>
      <c r="BD259" s="21">
        <f t="shared" si="1939"/>
        <v>0</v>
      </c>
      <c r="BE259" s="21">
        <f t="shared" si="1788"/>
        <v>0</v>
      </c>
      <c r="BF259" s="21">
        <f t="shared" si="1760"/>
        <v>0</v>
      </c>
      <c r="BG259" s="21">
        <f t="shared" si="1761"/>
        <v>0</v>
      </c>
      <c r="BH259" s="21">
        <f t="shared" si="1762"/>
        <v>0</v>
      </c>
      <c r="BI259" s="21">
        <f t="shared" si="1939"/>
        <v>0</v>
      </c>
      <c r="BJ259" s="21">
        <f t="shared" si="1939"/>
        <v>0</v>
      </c>
      <c r="BK259" s="21">
        <f t="shared" si="1939"/>
        <v>0</v>
      </c>
      <c r="BL259" s="21">
        <f t="shared" si="1939"/>
        <v>0</v>
      </c>
      <c r="BM259" s="21">
        <f t="shared" si="1729"/>
        <v>0</v>
      </c>
      <c r="BN259" s="21">
        <f t="shared" si="1730"/>
        <v>0</v>
      </c>
      <c r="BO259" s="21">
        <f t="shared" si="1731"/>
        <v>0</v>
      </c>
      <c r="BP259" s="21">
        <f t="shared" si="1732"/>
        <v>0</v>
      </c>
      <c r="BQ259" s="201">
        <f t="shared" si="1548"/>
        <v>0</v>
      </c>
      <c r="BR259" s="21">
        <f t="shared" si="1939"/>
        <v>0</v>
      </c>
      <c r="BS259" s="21">
        <f t="shared" si="1939"/>
        <v>0</v>
      </c>
      <c r="BT259" s="21">
        <f t="shared" si="1939"/>
        <v>0</v>
      </c>
      <c r="BU259" s="21">
        <f t="shared" si="1939"/>
        <v>0</v>
      </c>
      <c r="BV259" s="21">
        <f t="shared" si="1939"/>
        <v>0</v>
      </c>
      <c r="BW259" s="21">
        <f t="shared" si="1939"/>
        <v>0</v>
      </c>
      <c r="BX259" s="21">
        <f t="shared" si="1939"/>
        <v>0</v>
      </c>
      <c r="BY259" s="21">
        <f t="shared" si="1939"/>
        <v>0</v>
      </c>
      <c r="BZ259" s="21">
        <f t="shared" si="1791"/>
        <v>0</v>
      </c>
      <c r="CA259" s="62">
        <f t="shared" si="1763"/>
        <v>0</v>
      </c>
      <c r="CB259" s="62">
        <f t="shared" si="1764"/>
        <v>0</v>
      </c>
      <c r="CC259" s="62">
        <f t="shared" si="1765"/>
        <v>0</v>
      </c>
      <c r="CD259" s="21">
        <f t="shared" ref="CD259:CG259" si="1940">CD260</f>
        <v>0</v>
      </c>
      <c r="CE259" s="21">
        <f t="shared" si="1940"/>
        <v>0</v>
      </c>
      <c r="CF259" s="21">
        <f t="shared" si="1940"/>
        <v>0</v>
      </c>
      <c r="CG259" s="21">
        <f t="shared" si="1940"/>
        <v>0</v>
      </c>
      <c r="CH259" s="21">
        <f t="shared" si="1735"/>
        <v>0</v>
      </c>
      <c r="CI259" s="62">
        <f t="shared" si="1736"/>
        <v>0</v>
      </c>
      <c r="CJ259" s="62">
        <f t="shared" si="1737"/>
        <v>0</v>
      </c>
      <c r="CK259" s="62">
        <f t="shared" si="1738"/>
        <v>0</v>
      </c>
      <c r="CL259" s="193">
        <f t="shared" si="1658"/>
        <v>0</v>
      </c>
      <c r="CM259" s="62"/>
      <c r="CN259" s="62"/>
      <c r="CO259" s="62"/>
      <c r="CP259" s="62"/>
      <c r="CQ259" s="94">
        <f t="shared" si="1759"/>
        <v>0</v>
      </c>
      <c r="CR259" s="94"/>
      <c r="CS259" s="58">
        <f t="shared" ref="CS259:DT259" si="1941">CS260</f>
        <v>73900</v>
      </c>
      <c r="CT259" s="58">
        <f t="shared" si="1941"/>
        <v>0</v>
      </c>
      <c r="CU259" s="58">
        <f t="shared" si="1941"/>
        <v>73900</v>
      </c>
      <c r="CV259" s="58">
        <f t="shared" si="1941"/>
        <v>0</v>
      </c>
      <c r="CW259" s="58">
        <f t="shared" si="1941"/>
        <v>0</v>
      </c>
      <c r="CX259" s="62">
        <f t="shared" si="1941"/>
        <v>0</v>
      </c>
      <c r="CY259" s="62">
        <f t="shared" si="1941"/>
        <v>0</v>
      </c>
      <c r="CZ259" s="58">
        <f t="shared" si="1941"/>
        <v>0</v>
      </c>
      <c r="DA259" s="58">
        <f t="shared" si="1941"/>
        <v>73900</v>
      </c>
      <c r="DB259" s="62">
        <f t="shared" si="1941"/>
        <v>0</v>
      </c>
      <c r="DC259" s="62">
        <f t="shared" si="1941"/>
        <v>73900</v>
      </c>
      <c r="DD259" s="62">
        <f t="shared" si="1941"/>
        <v>0</v>
      </c>
      <c r="DE259" s="58">
        <f t="shared" si="1941"/>
        <v>0</v>
      </c>
      <c r="DF259" s="62">
        <f t="shared" si="1941"/>
        <v>0</v>
      </c>
      <c r="DG259" s="62">
        <f t="shared" si="1941"/>
        <v>0</v>
      </c>
      <c r="DH259" s="58">
        <f t="shared" si="1941"/>
        <v>0</v>
      </c>
      <c r="DI259" s="58">
        <f t="shared" si="1941"/>
        <v>73900</v>
      </c>
      <c r="DJ259" s="62">
        <f t="shared" si="1941"/>
        <v>0</v>
      </c>
      <c r="DK259" s="62">
        <f t="shared" si="1941"/>
        <v>73900</v>
      </c>
      <c r="DL259" s="62">
        <f t="shared" si="1941"/>
        <v>0</v>
      </c>
      <c r="DM259" s="58">
        <f t="shared" si="1941"/>
        <v>0</v>
      </c>
      <c r="DN259" s="62">
        <f t="shared" si="1941"/>
        <v>0</v>
      </c>
      <c r="DO259" s="62">
        <f t="shared" si="1941"/>
        <v>0</v>
      </c>
      <c r="DP259" s="58">
        <f t="shared" si="1941"/>
        <v>0</v>
      </c>
      <c r="DQ259" s="58">
        <f t="shared" si="1941"/>
        <v>73900</v>
      </c>
      <c r="DR259" s="62">
        <f t="shared" si="1941"/>
        <v>0</v>
      </c>
      <c r="DS259" s="62">
        <f t="shared" si="1941"/>
        <v>73900</v>
      </c>
      <c r="DT259" s="62">
        <f t="shared" si="1941"/>
        <v>0</v>
      </c>
    </row>
    <row r="260" spans="1:124" ht="32.25" customHeight="1" x14ac:dyDescent="0.25">
      <c r="A260" s="87" t="s">
        <v>9</v>
      </c>
      <c r="B260" s="156"/>
      <c r="C260" s="156"/>
      <c r="D260" s="156"/>
      <c r="E260" s="4">
        <v>851</v>
      </c>
      <c r="F260" s="3" t="s">
        <v>108</v>
      </c>
      <c r="G260" s="3" t="s">
        <v>44</v>
      </c>
      <c r="H260" s="176" t="s">
        <v>459</v>
      </c>
      <c r="I260" s="3" t="s">
        <v>22</v>
      </c>
      <c r="J260" s="21">
        <v>64600</v>
      </c>
      <c r="K260" s="21"/>
      <c r="L260" s="21">
        <f>J260</f>
        <v>64600</v>
      </c>
      <c r="M260" s="21"/>
      <c r="N260" s="21"/>
      <c r="O260" s="21"/>
      <c r="P260" s="21">
        <f>N260</f>
        <v>0</v>
      </c>
      <c r="Q260" s="21"/>
      <c r="R260" s="21"/>
      <c r="S260" s="21"/>
      <c r="T260" s="21">
        <f>R260</f>
        <v>0</v>
      </c>
      <c r="U260" s="21"/>
      <c r="V260" s="21">
        <f t="shared" si="1650"/>
        <v>-9300</v>
      </c>
      <c r="W260" s="21">
        <f t="shared" si="1651"/>
        <v>0</v>
      </c>
      <c r="X260" s="21">
        <f t="shared" si="1652"/>
        <v>-9300</v>
      </c>
      <c r="Y260" s="21"/>
      <c r="Z260" s="276">
        <f t="shared" si="1657"/>
        <v>87.415426251691471</v>
      </c>
      <c r="AA260" s="21"/>
      <c r="AB260" s="21">
        <v>73900</v>
      </c>
      <c r="AC260" s="21"/>
      <c r="AD260" s="21">
        <f>AB260</f>
        <v>73900</v>
      </c>
      <c r="AE260" s="21"/>
      <c r="AF260" s="21">
        <v>883766</v>
      </c>
      <c r="AG260" s="21"/>
      <c r="AH260" s="21">
        <f>AF260</f>
        <v>883766</v>
      </c>
      <c r="AI260" s="21"/>
      <c r="AJ260" s="21">
        <f t="shared" si="1782"/>
        <v>957666</v>
      </c>
      <c r="AK260" s="21">
        <f t="shared" si="1783"/>
        <v>0</v>
      </c>
      <c r="AL260" s="21">
        <f t="shared" si="1784"/>
        <v>957666</v>
      </c>
      <c r="AM260" s="21">
        <f t="shared" si="1785"/>
        <v>0</v>
      </c>
      <c r="AN260" s="215"/>
      <c r="AO260" s="21"/>
      <c r="AP260" s="21">
        <f>AN260</f>
        <v>0</v>
      </c>
      <c r="AQ260" s="21"/>
      <c r="AR260" s="21">
        <f t="shared" si="1909"/>
        <v>957666</v>
      </c>
      <c r="AS260" s="21">
        <f t="shared" si="1910"/>
        <v>0</v>
      </c>
      <c r="AT260" s="21">
        <f t="shared" si="1911"/>
        <v>957666</v>
      </c>
      <c r="AU260" s="21">
        <f t="shared" si="1912"/>
        <v>0</v>
      </c>
      <c r="AV260" s="195">
        <f t="shared" si="1562"/>
        <v>0</v>
      </c>
      <c r="AW260" s="21"/>
      <c r="AX260" s="21"/>
      <c r="AY260" s="21">
        <f>AW260</f>
        <v>0</v>
      </c>
      <c r="AZ260" s="21"/>
      <c r="BA260" s="21"/>
      <c r="BB260" s="21"/>
      <c r="BC260" s="21">
        <f>BA260</f>
        <v>0</v>
      </c>
      <c r="BD260" s="21"/>
      <c r="BE260" s="21">
        <f t="shared" si="1788"/>
        <v>0</v>
      </c>
      <c r="BF260" s="21">
        <f t="shared" si="1760"/>
        <v>0</v>
      </c>
      <c r="BG260" s="21">
        <f t="shared" si="1761"/>
        <v>0</v>
      </c>
      <c r="BH260" s="21">
        <f t="shared" si="1762"/>
        <v>0</v>
      </c>
      <c r="BI260" s="21"/>
      <c r="BJ260" s="21"/>
      <c r="BK260" s="21">
        <f>BI260</f>
        <v>0</v>
      </c>
      <c r="BL260" s="21"/>
      <c r="BM260" s="21">
        <f t="shared" si="1729"/>
        <v>0</v>
      </c>
      <c r="BN260" s="21">
        <f t="shared" si="1730"/>
        <v>0</v>
      </c>
      <c r="BO260" s="21">
        <f t="shared" si="1731"/>
        <v>0</v>
      </c>
      <c r="BP260" s="21">
        <f t="shared" si="1732"/>
        <v>0</v>
      </c>
      <c r="BQ260" s="201">
        <f t="shared" si="1548"/>
        <v>0</v>
      </c>
      <c r="BR260" s="21"/>
      <c r="BS260" s="21"/>
      <c r="BT260" s="21">
        <f>BR260</f>
        <v>0</v>
      </c>
      <c r="BU260" s="21"/>
      <c r="BV260" s="21"/>
      <c r="BW260" s="21"/>
      <c r="BX260" s="21">
        <f>BV260</f>
        <v>0</v>
      </c>
      <c r="BY260" s="21"/>
      <c r="BZ260" s="21">
        <f t="shared" si="1791"/>
        <v>0</v>
      </c>
      <c r="CA260" s="62">
        <f t="shared" si="1763"/>
        <v>0</v>
      </c>
      <c r="CB260" s="62">
        <f t="shared" si="1764"/>
        <v>0</v>
      </c>
      <c r="CC260" s="62">
        <f t="shared" si="1765"/>
        <v>0</v>
      </c>
      <c r="CD260" s="21"/>
      <c r="CE260" s="21"/>
      <c r="CF260" s="21">
        <f>CD260</f>
        <v>0</v>
      </c>
      <c r="CG260" s="21"/>
      <c r="CH260" s="21">
        <f t="shared" si="1735"/>
        <v>0</v>
      </c>
      <c r="CI260" s="62">
        <f t="shared" si="1736"/>
        <v>0</v>
      </c>
      <c r="CJ260" s="62">
        <f t="shared" si="1737"/>
        <v>0</v>
      </c>
      <c r="CK260" s="62">
        <f t="shared" si="1738"/>
        <v>0</v>
      </c>
      <c r="CL260" s="193">
        <f t="shared" si="1658"/>
        <v>0</v>
      </c>
      <c r="CM260" s="62"/>
      <c r="CN260" s="62"/>
      <c r="CO260" s="62"/>
      <c r="CP260" s="62"/>
      <c r="CQ260" s="94">
        <f t="shared" si="1759"/>
        <v>0</v>
      </c>
      <c r="CR260" s="94"/>
      <c r="CS260" s="58">
        <v>73900</v>
      </c>
      <c r="CT260" s="58"/>
      <c r="CU260" s="58">
        <f>CS260</f>
        <v>73900</v>
      </c>
      <c r="CV260" s="58"/>
      <c r="CW260" s="58"/>
      <c r="CX260" s="62"/>
      <c r="CY260" s="62">
        <f>CW260</f>
        <v>0</v>
      </c>
      <c r="CZ260" s="58"/>
      <c r="DA260" s="58">
        <f t="shared" si="1926"/>
        <v>73900</v>
      </c>
      <c r="DB260" s="62">
        <f t="shared" si="1927"/>
        <v>0</v>
      </c>
      <c r="DC260" s="62">
        <f t="shared" si="1928"/>
        <v>73900</v>
      </c>
      <c r="DD260" s="62">
        <f t="shared" si="1929"/>
        <v>0</v>
      </c>
      <c r="DE260" s="58"/>
      <c r="DF260" s="62"/>
      <c r="DG260" s="62">
        <f>DE260</f>
        <v>0</v>
      </c>
      <c r="DH260" s="58"/>
      <c r="DI260" s="58">
        <f t="shared" ref="DI260" si="1942">DA260+DE260</f>
        <v>73900</v>
      </c>
      <c r="DJ260" s="62">
        <f t="shared" ref="DJ260" si="1943">DB260+DF260</f>
        <v>0</v>
      </c>
      <c r="DK260" s="62">
        <f t="shared" ref="DK260" si="1944">DC260+DG260</f>
        <v>73900</v>
      </c>
      <c r="DL260" s="62">
        <f t="shared" ref="DL260" si="1945">DD260+DH260</f>
        <v>0</v>
      </c>
      <c r="DM260" s="58"/>
      <c r="DN260" s="62"/>
      <c r="DO260" s="62">
        <f>DM260</f>
        <v>0</v>
      </c>
      <c r="DP260" s="58"/>
      <c r="DQ260" s="58">
        <f t="shared" ref="DQ260" si="1946">DI260+DM260</f>
        <v>73900</v>
      </c>
      <c r="DR260" s="62">
        <f t="shared" ref="DR260" si="1947">DJ260+DN260</f>
        <v>0</v>
      </c>
      <c r="DS260" s="62">
        <f t="shared" ref="DS260" si="1948">DK260+DO260</f>
        <v>73900</v>
      </c>
      <c r="DT260" s="62">
        <f t="shared" ref="DT260" si="1949">DL260+DP260</f>
        <v>0</v>
      </c>
    </row>
    <row r="261" spans="1:124" ht="32.25" customHeight="1" x14ac:dyDescent="0.25">
      <c r="A261" s="87" t="s">
        <v>111</v>
      </c>
      <c r="B261" s="27"/>
      <c r="C261" s="27"/>
      <c r="D261" s="27"/>
      <c r="E261" s="4">
        <v>851</v>
      </c>
      <c r="F261" s="3" t="s">
        <v>108</v>
      </c>
      <c r="G261" s="3" t="s">
        <v>44</v>
      </c>
      <c r="H261" s="176" t="s">
        <v>460</v>
      </c>
      <c r="I261" s="3"/>
      <c r="J261" s="21">
        <f t="shared" ref="J261:Y261" si="1950">J264+J262</f>
        <v>419900</v>
      </c>
      <c r="K261" s="21">
        <f t="shared" ref="K261:M261" si="1951">K264+K262</f>
        <v>0</v>
      </c>
      <c r="L261" s="21">
        <f t="shared" si="1951"/>
        <v>419900</v>
      </c>
      <c r="M261" s="21">
        <f t="shared" si="1951"/>
        <v>0</v>
      </c>
      <c r="N261" s="21">
        <f t="shared" si="1950"/>
        <v>0</v>
      </c>
      <c r="O261" s="21">
        <f t="shared" si="1950"/>
        <v>0</v>
      </c>
      <c r="P261" s="21">
        <f t="shared" si="1950"/>
        <v>0</v>
      </c>
      <c r="Q261" s="21">
        <f t="shared" si="1950"/>
        <v>0</v>
      </c>
      <c r="R261" s="21">
        <f t="shared" si="1950"/>
        <v>0</v>
      </c>
      <c r="S261" s="21">
        <f t="shared" si="1950"/>
        <v>0</v>
      </c>
      <c r="T261" s="21">
        <f t="shared" si="1950"/>
        <v>0</v>
      </c>
      <c r="U261" s="21">
        <f t="shared" si="1950"/>
        <v>0</v>
      </c>
      <c r="V261" s="21">
        <f t="shared" si="1650"/>
        <v>9300</v>
      </c>
      <c r="W261" s="21">
        <f t="shared" si="1651"/>
        <v>0</v>
      </c>
      <c r="X261" s="21">
        <f t="shared" si="1652"/>
        <v>9300</v>
      </c>
      <c r="Y261" s="21">
        <f t="shared" si="1950"/>
        <v>0</v>
      </c>
      <c r="Z261" s="276">
        <f t="shared" si="1657"/>
        <v>102.26497808085728</v>
      </c>
      <c r="AA261" s="21">
        <f t="shared" ref="AA261" si="1952">AA264+AA262</f>
        <v>0</v>
      </c>
      <c r="AB261" s="21">
        <f t="shared" ref="AB261:AE261" si="1953">AB264+AB262</f>
        <v>410600</v>
      </c>
      <c r="AC261" s="21">
        <f t="shared" si="1953"/>
        <v>0</v>
      </c>
      <c r="AD261" s="21">
        <f t="shared" si="1953"/>
        <v>410600</v>
      </c>
      <c r="AE261" s="21">
        <f t="shared" si="1953"/>
        <v>0</v>
      </c>
      <c r="AF261" s="21">
        <f t="shared" ref="AF261:AI261" si="1954">AF264+AF262</f>
        <v>0</v>
      </c>
      <c r="AG261" s="21">
        <f t="shared" si="1954"/>
        <v>0</v>
      </c>
      <c r="AH261" s="21">
        <f t="shared" si="1954"/>
        <v>0</v>
      </c>
      <c r="AI261" s="21">
        <f t="shared" si="1954"/>
        <v>0</v>
      </c>
      <c r="AJ261" s="21">
        <f t="shared" si="1782"/>
        <v>410600</v>
      </c>
      <c r="AK261" s="21">
        <f t="shared" si="1783"/>
        <v>0</v>
      </c>
      <c r="AL261" s="21">
        <f t="shared" si="1784"/>
        <v>410600</v>
      </c>
      <c r="AM261" s="21">
        <f t="shared" si="1785"/>
        <v>0</v>
      </c>
      <c r="AN261" s="215">
        <f t="shared" ref="AN261:AQ261" si="1955">AN264+AN262</f>
        <v>0</v>
      </c>
      <c r="AO261" s="21">
        <f t="shared" si="1955"/>
        <v>0</v>
      </c>
      <c r="AP261" s="21">
        <f t="shared" si="1955"/>
        <v>0</v>
      </c>
      <c r="AQ261" s="21">
        <f t="shared" si="1955"/>
        <v>0</v>
      </c>
      <c r="AR261" s="21">
        <f t="shared" si="1909"/>
        <v>410600</v>
      </c>
      <c r="AS261" s="21">
        <f t="shared" si="1910"/>
        <v>0</v>
      </c>
      <c r="AT261" s="21">
        <f t="shared" si="1911"/>
        <v>410600</v>
      </c>
      <c r="AU261" s="21">
        <f t="shared" si="1912"/>
        <v>0</v>
      </c>
      <c r="AV261" s="195">
        <f t="shared" si="1562"/>
        <v>0</v>
      </c>
      <c r="AW261" s="21">
        <f t="shared" ref="AW261:BR261" si="1956">AW264+AW262</f>
        <v>0</v>
      </c>
      <c r="AX261" s="21">
        <f t="shared" si="1956"/>
        <v>0</v>
      </c>
      <c r="AY261" s="21">
        <f t="shared" si="1956"/>
        <v>0</v>
      </c>
      <c r="AZ261" s="21">
        <f t="shared" si="1956"/>
        <v>0</v>
      </c>
      <c r="BA261" s="21">
        <f t="shared" si="1956"/>
        <v>0</v>
      </c>
      <c r="BB261" s="21">
        <f t="shared" si="1956"/>
        <v>0</v>
      </c>
      <c r="BC261" s="21">
        <f t="shared" si="1956"/>
        <v>0</v>
      </c>
      <c r="BD261" s="21">
        <f t="shared" si="1956"/>
        <v>0</v>
      </c>
      <c r="BE261" s="21">
        <f t="shared" si="1788"/>
        <v>0</v>
      </c>
      <c r="BF261" s="21">
        <f t="shared" si="1760"/>
        <v>0</v>
      </c>
      <c r="BG261" s="21">
        <f t="shared" si="1761"/>
        <v>0</v>
      </c>
      <c r="BH261" s="21">
        <f t="shared" si="1762"/>
        <v>0</v>
      </c>
      <c r="BI261" s="21">
        <f t="shared" ref="BI261:BL261" si="1957">BI264+BI262</f>
        <v>0</v>
      </c>
      <c r="BJ261" s="21">
        <f t="shared" si="1957"/>
        <v>0</v>
      </c>
      <c r="BK261" s="21">
        <f t="shared" si="1957"/>
        <v>0</v>
      </c>
      <c r="BL261" s="21">
        <f t="shared" si="1957"/>
        <v>0</v>
      </c>
      <c r="BM261" s="21">
        <f t="shared" si="1729"/>
        <v>0</v>
      </c>
      <c r="BN261" s="21">
        <f t="shared" si="1730"/>
        <v>0</v>
      </c>
      <c r="BO261" s="21">
        <f t="shared" si="1731"/>
        <v>0</v>
      </c>
      <c r="BP261" s="21">
        <f t="shared" si="1732"/>
        <v>0</v>
      </c>
      <c r="BQ261" s="201">
        <f t="shared" si="1548"/>
        <v>0</v>
      </c>
      <c r="BR261" s="21">
        <f t="shared" si="1956"/>
        <v>0</v>
      </c>
      <c r="BS261" s="21">
        <f t="shared" ref="BS261:BY261" si="1958">BS264+BS262</f>
        <v>0</v>
      </c>
      <c r="BT261" s="21">
        <f t="shared" si="1958"/>
        <v>0</v>
      </c>
      <c r="BU261" s="21">
        <f t="shared" si="1958"/>
        <v>0</v>
      </c>
      <c r="BV261" s="21">
        <f t="shared" si="1958"/>
        <v>0</v>
      </c>
      <c r="BW261" s="21">
        <f t="shared" si="1958"/>
        <v>0</v>
      </c>
      <c r="BX261" s="21">
        <f t="shared" si="1958"/>
        <v>0</v>
      </c>
      <c r="BY261" s="21">
        <f t="shared" si="1958"/>
        <v>0</v>
      </c>
      <c r="BZ261" s="21">
        <f t="shared" si="1791"/>
        <v>0</v>
      </c>
      <c r="CA261" s="62">
        <f t="shared" si="1763"/>
        <v>0</v>
      </c>
      <c r="CB261" s="62">
        <f t="shared" si="1764"/>
        <v>0</v>
      </c>
      <c r="CC261" s="62">
        <f t="shared" si="1765"/>
        <v>0</v>
      </c>
      <c r="CD261" s="21">
        <f t="shared" ref="CD261:CG261" si="1959">CD264+CD262</f>
        <v>0</v>
      </c>
      <c r="CE261" s="21">
        <f t="shared" si="1959"/>
        <v>0</v>
      </c>
      <c r="CF261" s="21">
        <f t="shared" si="1959"/>
        <v>0</v>
      </c>
      <c r="CG261" s="21">
        <f t="shared" si="1959"/>
        <v>0</v>
      </c>
      <c r="CH261" s="21">
        <f t="shared" si="1735"/>
        <v>0</v>
      </c>
      <c r="CI261" s="62">
        <f t="shared" si="1736"/>
        <v>0</v>
      </c>
      <c r="CJ261" s="62">
        <f t="shared" si="1737"/>
        <v>0</v>
      </c>
      <c r="CK261" s="62">
        <f t="shared" si="1738"/>
        <v>0</v>
      </c>
      <c r="CL261" s="193">
        <f t="shared" si="1658"/>
        <v>0</v>
      </c>
      <c r="CM261" s="62"/>
      <c r="CN261" s="62"/>
      <c r="CO261" s="62"/>
      <c r="CP261" s="62"/>
      <c r="CQ261" s="94">
        <f t="shared" si="1759"/>
        <v>0</v>
      </c>
      <c r="CR261" s="94"/>
      <c r="CS261" s="58">
        <f t="shared" ref="CS261" si="1960">CS264+CS262</f>
        <v>410600</v>
      </c>
      <c r="CT261" s="58">
        <f t="shared" ref="CT261:DD261" si="1961">CT264+CT262</f>
        <v>0</v>
      </c>
      <c r="CU261" s="58">
        <f t="shared" si="1961"/>
        <v>410600</v>
      </c>
      <c r="CV261" s="58">
        <f t="shared" si="1961"/>
        <v>0</v>
      </c>
      <c r="CW261" s="58">
        <f t="shared" si="1961"/>
        <v>0</v>
      </c>
      <c r="CX261" s="62">
        <f t="shared" ref="CX261:CZ261" si="1962">CX264+CX262</f>
        <v>0</v>
      </c>
      <c r="CY261" s="62">
        <f t="shared" si="1962"/>
        <v>0</v>
      </c>
      <c r="CZ261" s="58">
        <f t="shared" si="1962"/>
        <v>0</v>
      </c>
      <c r="DA261" s="58">
        <f t="shared" si="1961"/>
        <v>410600</v>
      </c>
      <c r="DB261" s="62">
        <f t="shared" si="1961"/>
        <v>0</v>
      </c>
      <c r="DC261" s="62">
        <f t="shared" si="1961"/>
        <v>410600</v>
      </c>
      <c r="DD261" s="62">
        <f t="shared" si="1961"/>
        <v>0</v>
      </c>
      <c r="DE261" s="58">
        <f t="shared" ref="DE261:DL261" si="1963">DE264+DE262</f>
        <v>0</v>
      </c>
      <c r="DF261" s="62">
        <f t="shared" si="1963"/>
        <v>0</v>
      </c>
      <c r="DG261" s="62">
        <f t="shared" si="1963"/>
        <v>0</v>
      </c>
      <c r="DH261" s="58">
        <f t="shared" si="1963"/>
        <v>0</v>
      </c>
      <c r="DI261" s="58">
        <f t="shared" si="1963"/>
        <v>410600</v>
      </c>
      <c r="DJ261" s="62">
        <f t="shared" si="1963"/>
        <v>0</v>
      </c>
      <c r="DK261" s="62">
        <f t="shared" si="1963"/>
        <v>410600</v>
      </c>
      <c r="DL261" s="62">
        <f t="shared" si="1963"/>
        <v>0</v>
      </c>
      <c r="DM261" s="58">
        <f t="shared" ref="DM261:DT261" si="1964">DM264+DM262</f>
        <v>0</v>
      </c>
      <c r="DN261" s="62">
        <f t="shared" si="1964"/>
        <v>0</v>
      </c>
      <c r="DO261" s="62">
        <f t="shared" si="1964"/>
        <v>0</v>
      </c>
      <c r="DP261" s="58">
        <f t="shared" si="1964"/>
        <v>0</v>
      </c>
      <c r="DQ261" s="58">
        <f t="shared" si="1964"/>
        <v>410600</v>
      </c>
      <c r="DR261" s="62">
        <f t="shared" si="1964"/>
        <v>0</v>
      </c>
      <c r="DS261" s="62">
        <f t="shared" si="1964"/>
        <v>410600</v>
      </c>
      <c r="DT261" s="62">
        <f t="shared" si="1964"/>
        <v>0</v>
      </c>
    </row>
    <row r="262" spans="1:124" ht="32.25" customHeight="1" x14ac:dyDescent="0.25">
      <c r="A262" s="87" t="s">
        <v>15</v>
      </c>
      <c r="B262" s="156"/>
      <c r="C262" s="156"/>
      <c r="D262" s="156"/>
      <c r="E262" s="4">
        <v>851</v>
      </c>
      <c r="F262" s="3" t="s">
        <v>108</v>
      </c>
      <c r="G262" s="3" t="s">
        <v>44</v>
      </c>
      <c r="H262" s="176" t="s">
        <v>460</v>
      </c>
      <c r="I262" s="3" t="s">
        <v>17</v>
      </c>
      <c r="J262" s="21">
        <f t="shared" ref="J262:Y262" si="1965">J263</f>
        <v>211200</v>
      </c>
      <c r="K262" s="21">
        <f t="shared" si="1965"/>
        <v>0</v>
      </c>
      <c r="L262" s="21">
        <f t="shared" si="1965"/>
        <v>211200</v>
      </c>
      <c r="M262" s="21">
        <f t="shared" si="1965"/>
        <v>0</v>
      </c>
      <c r="N262" s="21">
        <f t="shared" si="1965"/>
        <v>0</v>
      </c>
      <c r="O262" s="21">
        <f t="shared" si="1965"/>
        <v>0</v>
      </c>
      <c r="P262" s="21">
        <f t="shared" si="1965"/>
        <v>0</v>
      </c>
      <c r="Q262" s="21">
        <f t="shared" si="1965"/>
        <v>0</v>
      </c>
      <c r="R262" s="21">
        <f t="shared" si="1965"/>
        <v>0</v>
      </c>
      <c r="S262" s="21">
        <f t="shared" si="1965"/>
        <v>0</v>
      </c>
      <c r="T262" s="21">
        <f t="shared" si="1965"/>
        <v>0</v>
      </c>
      <c r="U262" s="21">
        <f t="shared" si="1965"/>
        <v>0</v>
      </c>
      <c r="V262" s="21">
        <f t="shared" si="1650"/>
        <v>0</v>
      </c>
      <c r="W262" s="21">
        <f t="shared" si="1651"/>
        <v>0</v>
      </c>
      <c r="X262" s="21">
        <f t="shared" si="1652"/>
        <v>0</v>
      </c>
      <c r="Y262" s="21">
        <f t="shared" si="1965"/>
        <v>0</v>
      </c>
      <c r="Z262" s="276">
        <f t="shared" si="1657"/>
        <v>100</v>
      </c>
      <c r="AA262" s="21">
        <f t="shared" ref="AA262:BY262" si="1966">AA263</f>
        <v>0</v>
      </c>
      <c r="AB262" s="21">
        <f t="shared" si="1966"/>
        <v>211200</v>
      </c>
      <c r="AC262" s="21">
        <f t="shared" si="1966"/>
        <v>0</v>
      </c>
      <c r="AD262" s="21">
        <f t="shared" si="1966"/>
        <v>211200</v>
      </c>
      <c r="AE262" s="21">
        <f t="shared" si="1966"/>
        <v>0</v>
      </c>
      <c r="AF262" s="21">
        <f t="shared" si="1966"/>
        <v>0</v>
      </c>
      <c r="AG262" s="21">
        <f t="shared" si="1966"/>
        <v>0</v>
      </c>
      <c r="AH262" s="21">
        <f t="shared" si="1966"/>
        <v>0</v>
      </c>
      <c r="AI262" s="21">
        <f t="shared" si="1966"/>
        <v>0</v>
      </c>
      <c r="AJ262" s="21">
        <f t="shared" si="1782"/>
        <v>211200</v>
      </c>
      <c r="AK262" s="21">
        <f t="shared" si="1783"/>
        <v>0</v>
      </c>
      <c r="AL262" s="21">
        <f t="shared" si="1784"/>
        <v>211200</v>
      </c>
      <c r="AM262" s="21">
        <f t="shared" si="1785"/>
        <v>0</v>
      </c>
      <c r="AN262" s="215">
        <f t="shared" si="1966"/>
        <v>0</v>
      </c>
      <c r="AO262" s="21">
        <f t="shared" si="1966"/>
        <v>0</v>
      </c>
      <c r="AP262" s="21">
        <f t="shared" si="1966"/>
        <v>0</v>
      </c>
      <c r="AQ262" s="21">
        <f t="shared" si="1966"/>
        <v>0</v>
      </c>
      <c r="AR262" s="21">
        <f t="shared" si="1909"/>
        <v>211200</v>
      </c>
      <c r="AS262" s="21">
        <f t="shared" si="1910"/>
        <v>0</v>
      </c>
      <c r="AT262" s="21">
        <f t="shared" si="1911"/>
        <v>211200</v>
      </c>
      <c r="AU262" s="21">
        <f t="shared" si="1912"/>
        <v>0</v>
      </c>
      <c r="AV262" s="195">
        <f t="shared" si="1562"/>
        <v>0</v>
      </c>
      <c r="AW262" s="21">
        <f t="shared" si="1966"/>
        <v>0</v>
      </c>
      <c r="AX262" s="21">
        <f t="shared" si="1966"/>
        <v>0</v>
      </c>
      <c r="AY262" s="21">
        <f t="shared" si="1966"/>
        <v>0</v>
      </c>
      <c r="AZ262" s="21">
        <f t="shared" si="1966"/>
        <v>0</v>
      </c>
      <c r="BA262" s="21">
        <f t="shared" si="1966"/>
        <v>0</v>
      </c>
      <c r="BB262" s="21">
        <f t="shared" si="1966"/>
        <v>0</v>
      </c>
      <c r="BC262" s="21">
        <f t="shared" si="1966"/>
        <v>0</v>
      </c>
      <c r="BD262" s="21">
        <f t="shared" si="1966"/>
        <v>0</v>
      </c>
      <c r="BE262" s="21">
        <f t="shared" si="1788"/>
        <v>0</v>
      </c>
      <c r="BF262" s="21">
        <f t="shared" si="1760"/>
        <v>0</v>
      </c>
      <c r="BG262" s="21">
        <f t="shared" si="1761"/>
        <v>0</v>
      </c>
      <c r="BH262" s="21">
        <f t="shared" si="1762"/>
        <v>0</v>
      </c>
      <c r="BI262" s="21">
        <f t="shared" si="1966"/>
        <v>0</v>
      </c>
      <c r="BJ262" s="21">
        <f t="shared" si="1966"/>
        <v>0</v>
      </c>
      <c r="BK262" s="21">
        <f t="shared" si="1966"/>
        <v>0</v>
      </c>
      <c r="BL262" s="21">
        <f t="shared" si="1966"/>
        <v>0</v>
      </c>
      <c r="BM262" s="21">
        <f t="shared" si="1729"/>
        <v>0</v>
      </c>
      <c r="BN262" s="21">
        <f t="shared" si="1730"/>
        <v>0</v>
      </c>
      <c r="BO262" s="21">
        <f t="shared" si="1731"/>
        <v>0</v>
      </c>
      <c r="BP262" s="21">
        <f t="shared" si="1732"/>
        <v>0</v>
      </c>
      <c r="BQ262" s="201">
        <f t="shared" ref="BQ262:BQ341" si="1967">BE262-BF262-BG262-BH262</f>
        <v>0</v>
      </c>
      <c r="BR262" s="21">
        <f t="shared" si="1966"/>
        <v>0</v>
      </c>
      <c r="BS262" s="21">
        <f t="shared" si="1966"/>
        <v>0</v>
      </c>
      <c r="BT262" s="21">
        <f t="shared" si="1966"/>
        <v>0</v>
      </c>
      <c r="BU262" s="21">
        <f t="shared" si="1966"/>
        <v>0</v>
      </c>
      <c r="BV262" s="21">
        <f t="shared" si="1966"/>
        <v>0</v>
      </c>
      <c r="BW262" s="21">
        <f t="shared" si="1966"/>
        <v>0</v>
      </c>
      <c r="BX262" s="21">
        <f t="shared" si="1966"/>
        <v>0</v>
      </c>
      <c r="BY262" s="21">
        <f t="shared" si="1966"/>
        <v>0</v>
      </c>
      <c r="BZ262" s="21">
        <f t="shared" si="1791"/>
        <v>0</v>
      </c>
      <c r="CA262" s="62">
        <f t="shared" si="1763"/>
        <v>0</v>
      </c>
      <c r="CB262" s="62">
        <f t="shared" si="1764"/>
        <v>0</v>
      </c>
      <c r="CC262" s="62">
        <f t="shared" si="1765"/>
        <v>0</v>
      </c>
      <c r="CD262" s="21">
        <f t="shared" ref="CD262:CG262" si="1968">CD263</f>
        <v>0</v>
      </c>
      <c r="CE262" s="21">
        <f t="shared" si="1968"/>
        <v>0</v>
      </c>
      <c r="CF262" s="21">
        <f t="shared" si="1968"/>
        <v>0</v>
      </c>
      <c r="CG262" s="21">
        <f t="shared" si="1968"/>
        <v>0</v>
      </c>
      <c r="CH262" s="21">
        <f t="shared" si="1735"/>
        <v>0</v>
      </c>
      <c r="CI262" s="62">
        <f t="shared" si="1736"/>
        <v>0</v>
      </c>
      <c r="CJ262" s="62">
        <f t="shared" si="1737"/>
        <v>0</v>
      </c>
      <c r="CK262" s="62">
        <f t="shared" si="1738"/>
        <v>0</v>
      </c>
      <c r="CL262" s="193">
        <f t="shared" si="1658"/>
        <v>0</v>
      </c>
      <c r="CM262" s="62"/>
      <c r="CN262" s="62"/>
      <c r="CO262" s="62"/>
      <c r="CP262" s="62"/>
      <c r="CQ262" s="94">
        <f t="shared" si="1759"/>
        <v>0</v>
      </c>
      <c r="CR262" s="94"/>
      <c r="CS262" s="58">
        <f t="shared" ref="CS262:DT262" si="1969">CS263</f>
        <v>211200</v>
      </c>
      <c r="CT262" s="58">
        <f t="shared" si="1969"/>
        <v>0</v>
      </c>
      <c r="CU262" s="58">
        <f t="shared" si="1969"/>
        <v>211200</v>
      </c>
      <c r="CV262" s="58">
        <f t="shared" si="1969"/>
        <v>0</v>
      </c>
      <c r="CW262" s="58">
        <f t="shared" si="1969"/>
        <v>0</v>
      </c>
      <c r="CX262" s="62">
        <f t="shared" si="1969"/>
        <v>0</v>
      </c>
      <c r="CY262" s="62">
        <f t="shared" si="1969"/>
        <v>0</v>
      </c>
      <c r="CZ262" s="58">
        <f t="shared" si="1969"/>
        <v>0</v>
      </c>
      <c r="DA262" s="58">
        <f t="shared" si="1969"/>
        <v>211200</v>
      </c>
      <c r="DB262" s="62">
        <f t="shared" si="1969"/>
        <v>0</v>
      </c>
      <c r="DC262" s="62">
        <f t="shared" si="1969"/>
        <v>211200</v>
      </c>
      <c r="DD262" s="62">
        <f t="shared" si="1969"/>
        <v>0</v>
      </c>
      <c r="DE262" s="58">
        <f t="shared" si="1969"/>
        <v>0</v>
      </c>
      <c r="DF262" s="62">
        <f t="shared" si="1969"/>
        <v>0</v>
      </c>
      <c r="DG262" s="62">
        <f t="shared" si="1969"/>
        <v>0</v>
      </c>
      <c r="DH262" s="58">
        <f t="shared" si="1969"/>
        <v>0</v>
      </c>
      <c r="DI262" s="58">
        <f t="shared" si="1969"/>
        <v>211200</v>
      </c>
      <c r="DJ262" s="62">
        <f t="shared" si="1969"/>
        <v>0</v>
      </c>
      <c r="DK262" s="62">
        <f t="shared" si="1969"/>
        <v>211200</v>
      </c>
      <c r="DL262" s="62">
        <f t="shared" si="1969"/>
        <v>0</v>
      </c>
      <c r="DM262" s="58">
        <f t="shared" si="1969"/>
        <v>0</v>
      </c>
      <c r="DN262" s="62">
        <f t="shared" si="1969"/>
        <v>0</v>
      </c>
      <c r="DO262" s="62">
        <f t="shared" si="1969"/>
        <v>0</v>
      </c>
      <c r="DP262" s="58">
        <f t="shared" si="1969"/>
        <v>0</v>
      </c>
      <c r="DQ262" s="58">
        <f t="shared" si="1969"/>
        <v>211200</v>
      </c>
      <c r="DR262" s="62">
        <f t="shared" si="1969"/>
        <v>0</v>
      </c>
      <c r="DS262" s="62">
        <f t="shared" si="1969"/>
        <v>211200</v>
      </c>
      <c r="DT262" s="62">
        <f t="shared" si="1969"/>
        <v>0</v>
      </c>
    </row>
    <row r="263" spans="1:124" ht="32.25" customHeight="1" x14ac:dyDescent="0.25">
      <c r="A263" s="87" t="s">
        <v>7</v>
      </c>
      <c r="B263" s="156"/>
      <c r="C263" s="156"/>
      <c r="D263" s="156"/>
      <c r="E263" s="4">
        <v>851</v>
      </c>
      <c r="F263" s="3" t="s">
        <v>108</v>
      </c>
      <c r="G263" s="3" t="s">
        <v>44</v>
      </c>
      <c r="H263" s="176" t="s">
        <v>460</v>
      </c>
      <c r="I263" s="3" t="s">
        <v>52</v>
      </c>
      <c r="J263" s="21">
        <v>211200</v>
      </c>
      <c r="K263" s="21"/>
      <c r="L263" s="21">
        <f>J263</f>
        <v>211200</v>
      </c>
      <c r="M263" s="21"/>
      <c r="N263" s="21"/>
      <c r="O263" s="21"/>
      <c r="P263" s="21">
        <f>N263</f>
        <v>0</v>
      </c>
      <c r="Q263" s="21"/>
      <c r="R263" s="21"/>
      <c r="S263" s="21"/>
      <c r="T263" s="21">
        <f>R263</f>
        <v>0</v>
      </c>
      <c r="U263" s="21"/>
      <c r="V263" s="21">
        <f t="shared" si="1650"/>
        <v>0</v>
      </c>
      <c r="W263" s="21">
        <f t="shared" si="1651"/>
        <v>0</v>
      </c>
      <c r="X263" s="21">
        <f t="shared" si="1652"/>
        <v>0</v>
      </c>
      <c r="Y263" s="21"/>
      <c r="Z263" s="276">
        <f t="shared" si="1657"/>
        <v>100</v>
      </c>
      <c r="AA263" s="21"/>
      <c r="AB263" s="21">
        <v>211200</v>
      </c>
      <c r="AC263" s="21"/>
      <c r="AD263" s="21">
        <f>AB263</f>
        <v>211200</v>
      </c>
      <c r="AE263" s="21"/>
      <c r="AF263" s="21"/>
      <c r="AG263" s="21"/>
      <c r="AH263" s="21">
        <f>AF263</f>
        <v>0</v>
      </c>
      <c r="AI263" s="21"/>
      <c r="AJ263" s="21">
        <f t="shared" si="1782"/>
        <v>211200</v>
      </c>
      <c r="AK263" s="21">
        <f t="shared" si="1783"/>
        <v>0</v>
      </c>
      <c r="AL263" s="21">
        <f t="shared" si="1784"/>
        <v>211200</v>
      </c>
      <c r="AM263" s="21">
        <f t="shared" si="1785"/>
        <v>0</v>
      </c>
      <c r="AN263" s="215"/>
      <c r="AO263" s="21"/>
      <c r="AP263" s="21">
        <f>AN263</f>
        <v>0</v>
      </c>
      <c r="AQ263" s="21"/>
      <c r="AR263" s="21">
        <f t="shared" si="1909"/>
        <v>211200</v>
      </c>
      <c r="AS263" s="21">
        <f t="shared" si="1910"/>
        <v>0</v>
      </c>
      <c r="AT263" s="21">
        <f t="shared" si="1911"/>
        <v>211200</v>
      </c>
      <c r="AU263" s="21">
        <f t="shared" si="1912"/>
        <v>0</v>
      </c>
      <c r="AV263" s="195">
        <f t="shared" ref="AV263:AV341" si="1970">AR263-AS263-AT263-AU263</f>
        <v>0</v>
      </c>
      <c r="AW263" s="21"/>
      <c r="AX263" s="21"/>
      <c r="AY263" s="21">
        <f>AW263</f>
        <v>0</v>
      </c>
      <c r="AZ263" s="21"/>
      <c r="BA263" s="21"/>
      <c r="BB263" s="21"/>
      <c r="BC263" s="21">
        <f>BA263</f>
        <v>0</v>
      </c>
      <c r="BD263" s="21"/>
      <c r="BE263" s="21">
        <f t="shared" si="1788"/>
        <v>0</v>
      </c>
      <c r="BF263" s="21">
        <f t="shared" si="1760"/>
        <v>0</v>
      </c>
      <c r="BG263" s="21">
        <f t="shared" si="1761"/>
        <v>0</v>
      </c>
      <c r="BH263" s="21">
        <f t="shared" si="1762"/>
        <v>0</v>
      </c>
      <c r="BI263" s="21"/>
      <c r="BJ263" s="21"/>
      <c r="BK263" s="21">
        <f>BI263</f>
        <v>0</v>
      </c>
      <c r="BL263" s="21"/>
      <c r="BM263" s="21">
        <f t="shared" si="1729"/>
        <v>0</v>
      </c>
      <c r="BN263" s="21">
        <f t="shared" si="1730"/>
        <v>0</v>
      </c>
      <c r="BO263" s="21">
        <f t="shared" si="1731"/>
        <v>0</v>
      </c>
      <c r="BP263" s="21">
        <f t="shared" si="1732"/>
        <v>0</v>
      </c>
      <c r="BQ263" s="201">
        <f t="shared" si="1967"/>
        <v>0</v>
      </c>
      <c r="BR263" s="21"/>
      <c r="BS263" s="21"/>
      <c r="BT263" s="21">
        <f>BR263</f>
        <v>0</v>
      </c>
      <c r="BU263" s="21"/>
      <c r="BV263" s="21"/>
      <c r="BW263" s="21"/>
      <c r="BX263" s="21">
        <f>BV263</f>
        <v>0</v>
      </c>
      <c r="BY263" s="21"/>
      <c r="BZ263" s="21">
        <f t="shared" si="1791"/>
        <v>0</v>
      </c>
      <c r="CA263" s="62">
        <f t="shared" si="1763"/>
        <v>0</v>
      </c>
      <c r="CB263" s="62">
        <f t="shared" si="1764"/>
        <v>0</v>
      </c>
      <c r="CC263" s="62">
        <f t="shared" si="1765"/>
        <v>0</v>
      </c>
      <c r="CD263" s="21"/>
      <c r="CE263" s="21"/>
      <c r="CF263" s="21">
        <f>CD263</f>
        <v>0</v>
      </c>
      <c r="CG263" s="21"/>
      <c r="CH263" s="21">
        <f t="shared" si="1735"/>
        <v>0</v>
      </c>
      <c r="CI263" s="62">
        <f t="shared" si="1736"/>
        <v>0</v>
      </c>
      <c r="CJ263" s="62">
        <f t="shared" si="1737"/>
        <v>0</v>
      </c>
      <c r="CK263" s="62">
        <f t="shared" si="1738"/>
        <v>0</v>
      </c>
      <c r="CL263" s="193">
        <f t="shared" si="1658"/>
        <v>0</v>
      </c>
      <c r="CM263" s="62"/>
      <c r="CN263" s="62"/>
      <c r="CO263" s="62"/>
      <c r="CP263" s="62"/>
      <c r="CQ263" s="94">
        <f t="shared" si="1759"/>
        <v>0</v>
      </c>
      <c r="CR263" s="94"/>
      <c r="CS263" s="58">
        <v>211200</v>
      </c>
      <c r="CT263" s="58"/>
      <c r="CU263" s="58">
        <f>CS263</f>
        <v>211200</v>
      </c>
      <c r="CV263" s="58"/>
      <c r="CW263" s="58"/>
      <c r="CX263" s="62"/>
      <c r="CY263" s="62">
        <f>CW263</f>
        <v>0</v>
      </c>
      <c r="CZ263" s="58"/>
      <c r="DA263" s="58">
        <f t="shared" si="1926"/>
        <v>211200</v>
      </c>
      <c r="DB263" s="62">
        <f t="shared" si="1927"/>
        <v>0</v>
      </c>
      <c r="DC263" s="62">
        <f t="shared" si="1928"/>
        <v>211200</v>
      </c>
      <c r="DD263" s="62">
        <f t="shared" si="1929"/>
        <v>0</v>
      </c>
      <c r="DE263" s="58"/>
      <c r="DF263" s="62"/>
      <c r="DG263" s="62">
        <f>DE263</f>
        <v>0</v>
      </c>
      <c r="DH263" s="58"/>
      <c r="DI263" s="58">
        <f t="shared" ref="DI263" si="1971">DA263+DE263</f>
        <v>211200</v>
      </c>
      <c r="DJ263" s="62">
        <f t="shared" ref="DJ263" si="1972">DB263+DF263</f>
        <v>0</v>
      </c>
      <c r="DK263" s="62">
        <f t="shared" ref="DK263" si="1973">DC263+DG263</f>
        <v>211200</v>
      </c>
      <c r="DL263" s="62">
        <f t="shared" ref="DL263" si="1974">DD263+DH263</f>
        <v>0</v>
      </c>
      <c r="DM263" s="58"/>
      <c r="DN263" s="62"/>
      <c r="DO263" s="62">
        <f>DM263</f>
        <v>0</v>
      </c>
      <c r="DP263" s="58"/>
      <c r="DQ263" s="58">
        <f t="shared" ref="DQ263" si="1975">DI263+DM263</f>
        <v>211200</v>
      </c>
      <c r="DR263" s="62">
        <f t="shared" ref="DR263" si="1976">DJ263+DN263</f>
        <v>0</v>
      </c>
      <c r="DS263" s="62">
        <f t="shared" ref="DS263" si="1977">DK263+DO263</f>
        <v>211200</v>
      </c>
      <c r="DT263" s="62">
        <f t="shared" ref="DT263" si="1978">DL263+DP263</f>
        <v>0</v>
      </c>
    </row>
    <row r="264" spans="1:124" ht="32.25" customHeight="1" x14ac:dyDescent="0.25">
      <c r="A264" s="87" t="s">
        <v>20</v>
      </c>
      <c r="B264" s="27"/>
      <c r="C264" s="27"/>
      <c r="D264" s="27"/>
      <c r="E264" s="4">
        <v>851</v>
      </c>
      <c r="F264" s="3" t="s">
        <v>108</v>
      </c>
      <c r="G264" s="3" t="s">
        <v>44</v>
      </c>
      <c r="H264" s="176" t="s">
        <v>460</v>
      </c>
      <c r="I264" s="3" t="s">
        <v>21</v>
      </c>
      <c r="J264" s="21">
        <f t="shared" ref="J264:Y264" si="1979">J265</f>
        <v>208700</v>
      </c>
      <c r="K264" s="21">
        <f t="shared" si="1979"/>
        <v>0</v>
      </c>
      <c r="L264" s="21">
        <f t="shared" si="1979"/>
        <v>208700</v>
      </c>
      <c r="M264" s="21">
        <f t="shared" si="1979"/>
        <v>0</v>
      </c>
      <c r="N264" s="21">
        <f t="shared" si="1979"/>
        <v>0</v>
      </c>
      <c r="O264" s="21">
        <f t="shared" si="1979"/>
        <v>0</v>
      </c>
      <c r="P264" s="21">
        <f t="shared" si="1979"/>
        <v>0</v>
      </c>
      <c r="Q264" s="21">
        <f t="shared" si="1979"/>
        <v>0</v>
      </c>
      <c r="R264" s="21">
        <f t="shared" si="1979"/>
        <v>0</v>
      </c>
      <c r="S264" s="21">
        <f t="shared" si="1979"/>
        <v>0</v>
      </c>
      <c r="T264" s="21">
        <f t="shared" si="1979"/>
        <v>0</v>
      </c>
      <c r="U264" s="21">
        <f t="shared" si="1979"/>
        <v>0</v>
      </c>
      <c r="V264" s="21">
        <f t="shared" si="1650"/>
        <v>9300</v>
      </c>
      <c r="W264" s="21">
        <f t="shared" si="1651"/>
        <v>0</v>
      </c>
      <c r="X264" s="21">
        <f t="shared" si="1652"/>
        <v>9300</v>
      </c>
      <c r="Y264" s="21">
        <f t="shared" si="1979"/>
        <v>0</v>
      </c>
      <c r="Z264" s="276">
        <f t="shared" si="1657"/>
        <v>104.66399197592777</v>
      </c>
      <c r="AA264" s="21">
        <f t="shared" ref="AA264:BY264" si="1980">AA265</f>
        <v>0</v>
      </c>
      <c r="AB264" s="21">
        <f t="shared" si="1980"/>
        <v>199400</v>
      </c>
      <c r="AC264" s="21">
        <f t="shared" si="1980"/>
        <v>0</v>
      </c>
      <c r="AD264" s="21">
        <f t="shared" si="1980"/>
        <v>199400</v>
      </c>
      <c r="AE264" s="21">
        <f t="shared" si="1980"/>
        <v>0</v>
      </c>
      <c r="AF264" s="21">
        <f t="shared" si="1980"/>
        <v>0</v>
      </c>
      <c r="AG264" s="21">
        <f t="shared" si="1980"/>
        <v>0</v>
      </c>
      <c r="AH264" s="21">
        <f t="shared" si="1980"/>
        <v>0</v>
      </c>
      <c r="AI264" s="21">
        <f t="shared" si="1980"/>
        <v>0</v>
      </c>
      <c r="AJ264" s="21">
        <f t="shared" si="1782"/>
        <v>199400</v>
      </c>
      <c r="AK264" s="21">
        <f t="shared" si="1783"/>
        <v>0</v>
      </c>
      <c r="AL264" s="21">
        <f t="shared" si="1784"/>
        <v>199400</v>
      </c>
      <c r="AM264" s="21">
        <f t="shared" si="1785"/>
        <v>0</v>
      </c>
      <c r="AN264" s="215">
        <f t="shared" si="1980"/>
        <v>0</v>
      </c>
      <c r="AO264" s="21">
        <f t="shared" si="1980"/>
        <v>0</v>
      </c>
      <c r="AP264" s="21">
        <f t="shared" si="1980"/>
        <v>0</v>
      </c>
      <c r="AQ264" s="21">
        <f t="shared" si="1980"/>
        <v>0</v>
      </c>
      <c r="AR264" s="21">
        <f t="shared" si="1909"/>
        <v>199400</v>
      </c>
      <c r="AS264" s="21">
        <f t="shared" si="1910"/>
        <v>0</v>
      </c>
      <c r="AT264" s="21">
        <f t="shared" si="1911"/>
        <v>199400</v>
      </c>
      <c r="AU264" s="21">
        <f t="shared" si="1912"/>
        <v>0</v>
      </c>
      <c r="AV264" s="195">
        <f t="shared" si="1970"/>
        <v>0</v>
      </c>
      <c r="AW264" s="21">
        <f t="shared" si="1980"/>
        <v>0</v>
      </c>
      <c r="AX264" s="21">
        <f t="shared" si="1980"/>
        <v>0</v>
      </c>
      <c r="AY264" s="21">
        <f t="shared" si="1980"/>
        <v>0</v>
      </c>
      <c r="AZ264" s="21">
        <f t="shared" si="1980"/>
        <v>0</v>
      </c>
      <c r="BA264" s="21">
        <f t="shared" si="1980"/>
        <v>0</v>
      </c>
      <c r="BB264" s="21">
        <f t="shared" si="1980"/>
        <v>0</v>
      </c>
      <c r="BC264" s="21">
        <f t="shared" si="1980"/>
        <v>0</v>
      </c>
      <c r="BD264" s="21">
        <f t="shared" si="1980"/>
        <v>0</v>
      </c>
      <c r="BE264" s="21">
        <f t="shared" si="1788"/>
        <v>0</v>
      </c>
      <c r="BF264" s="21">
        <f t="shared" si="1760"/>
        <v>0</v>
      </c>
      <c r="BG264" s="21">
        <f t="shared" si="1761"/>
        <v>0</v>
      </c>
      <c r="BH264" s="21">
        <f t="shared" si="1762"/>
        <v>0</v>
      </c>
      <c r="BI264" s="21">
        <f t="shared" si="1980"/>
        <v>0</v>
      </c>
      <c r="BJ264" s="21">
        <f t="shared" si="1980"/>
        <v>0</v>
      </c>
      <c r="BK264" s="21">
        <f t="shared" si="1980"/>
        <v>0</v>
      </c>
      <c r="BL264" s="21">
        <f t="shared" si="1980"/>
        <v>0</v>
      </c>
      <c r="BM264" s="21">
        <f t="shared" si="1729"/>
        <v>0</v>
      </c>
      <c r="BN264" s="21">
        <f t="shared" si="1730"/>
        <v>0</v>
      </c>
      <c r="BO264" s="21">
        <f t="shared" si="1731"/>
        <v>0</v>
      </c>
      <c r="BP264" s="21">
        <f t="shared" si="1732"/>
        <v>0</v>
      </c>
      <c r="BQ264" s="201">
        <f t="shared" si="1967"/>
        <v>0</v>
      </c>
      <c r="BR264" s="21">
        <f t="shared" si="1980"/>
        <v>0</v>
      </c>
      <c r="BS264" s="21">
        <f t="shared" si="1980"/>
        <v>0</v>
      </c>
      <c r="BT264" s="21">
        <f t="shared" si="1980"/>
        <v>0</v>
      </c>
      <c r="BU264" s="21">
        <f t="shared" si="1980"/>
        <v>0</v>
      </c>
      <c r="BV264" s="21">
        <f t="shared" si="1980"/>
        <v>0</v>
      </c>
      <c r="BW264" s="21">
        <f t="shared" si="1980"/>
        <v>0</v>
      </c>
      <c r="BX264" s="21">
        <f t="shared" si="1980"/>
        <v>0</v>
      </c>
      <c r="BY264" s="21">
        <f t="shared" si="1980"/>
        <v>0</v>
      </c>
      <c r="BZ264" s="21">
        <f t="shared" si="1791"/>
        <v>0</v>
      </c>
      <c r="CA264" s="62">
        <f t="shared" si="1763"/>
        <v>0</v>
      </c>
      <c r="CB264" s="62">
        <f t="shared" si="1764"/>
        <v>0</v>
      </c>
      <c r="CC264" s="62">
        <f t="shared" si="1765"/>
        <v>0</v>
      </c>
      <c r="CD264" s="21">
        <f t="shared" ref="CD264:CG264" si="1981">CD265</f>
        <v>0</v>
      </c>
      <c r="CE264" s="21">
        <f t="shared" si="1981"/>
        <v>0</v>
      </c>
      <c r="CF264" s="21">
        <f t="shared" si="1981"/>
        <v>0</v>
      </c>
      <c r="CG264" s="21">
        <f t="shared" si="1981"/>
        <v>0</v>
      </c>
      <c r="CH264" s="21">
        <f t="shared" si="1735"/>
        <v>0</v>
      </c>
      <c r="CI264" s="62">
        <f t="shared" si="1736"/>
        <v>0</v>
      </c>
      <c r="CJ264" s="62">
        <f t="shared" si="1737"/>
        <v>0</v>
      </c>
      <c r="CK264" s="62">
        <f t="shared" si="1738"/>
        <v>0</v>
      </c>
      <c r="CL264" s="193">
        <f t="shared" si="1658"/>
        <v>0</v>
      </c>
      <c r="CM264" s="62"/>
      <c r="CN264" s="62"/>
      <c r="CO264" s="62"/>
      <c r="CP264" s="62"/>
      <c r="CQ264" s="94">
        <f t="shared" si="1759"/>
        <v>0</v>
      </c>
      <c r="CR264" s="94"/>
      <c r="CS264" s="58">
        <f t="shared" ref="CS264:DT264" si="1982">CS265</f>
        <v>199400</v>
      </c>
      <c r="CT264" s="58">
        <f t="shared" si="1982"/>
        <v>0</v>
      </c>
      <c r="CU264" s="58">
        <f t="shared" si="1982"/>
        <v>199400</v>
      </c>
      <c r="CV264" s="58">
        <f t="shared" si="1982"/>
        <v>0</v>
      </c>
      <c r="CW264" s="58">
        <f t="shared" si="1982"/>
        <v>0</v>
      </c>
      <c r="CX264" s="62">
        <f t="shared" si="1982"/>
        <v>0</v>
      </c>
      <c r="CY264" s="62">
        <f t="shared" si="1982"/>
        <v>0</v>
      </c>
      <c r="CZ264" s="58">
        <f t="shared" si="1982"/>
        <v>0</v>
      </c>
      <c r="DA264" s="58">
        <f t="shared" si="1982"/>
        <v>199400</v>
      </c>
      <c r="DB264" s="62">
        <f t="shared" si="1982"/>
        <v>0</v>
      </c>
      <c r="DC264" s="62">
        <f t="shared" si="1982"/>
        <v>199400</v>
      </c>
      <c r="DD264" s="62">
        <f t="shared" si="1982"/>
        <v>0</v>
      </c>
      <c r="DE264" s="58">
        <f t="shared" si="1982"/>
        <v>0</v>
      </c>
      <c r="DF264" s="62">
        <f t="shared" si="1982"/>
        <v>0</v>
      </c>
      <c r="DG264" s="62">
        <f t="shared" si="1982"/>
        <v>0</v>
      </c>
      <c r="DH264" s="58">
        <f t="shared" si="1982"/>
        <v>0</v>
      </c>
      <c r="DI264" s="58">
        <f t="shared" si="1982"/>
        <v>199400</v>
      </c>
      <c r="DJ264" s="62">
        <f t="shared" si="1982"/>
        <v>0</v>
      </c>
      <c r="DK264" s="62">
        <f t="shared" si="1982"/>
        <v>199400</v>
      </c>
      <c r="DL264" s="62">
        <f t="shared" si="1982"/>
        <v>0</v>
      </c>
      <c r="DM264" s="58">
        <f t="shared" si="1982"/>
        <v>0</v>
      </c>
      <c r="DN264" s="62">
        <f t="shared" si="1982"/>
        <v>0</v>
      </c>
      <c r="DO264" s="62">
        <f t="shared" si="1982"/>
        <v>0</v>
      </c>
      <c r="DP264" s="58">
        <f t="shared" si="1982"/>
        <v>0</v>
      </c>
      <c r="DQ264" s="58">
        <f t="shared" si="1982"/>
        <v>199400</v>
      </c>
      <c r="DR264" s="62">
        <f t="shared" si="1982"/>
        <v>0</v>
      </c>
      <c r="DS264" s="62">
        <f t="shared" si="1982"/>
        <v>199400</v>
      </c>
      <c r="DT264" s="62">
        <f t="shared" si="1982"/>
        <v>0</v>
      </c>
    </row>
    <row r="265" spans="1:124" ht="32.25" customHeight="1" x14ac:dyDescent="0.25">
      <c r="A265" s="87" t="s">
        <v>9</v>
      </c>
      <c r="B265" s="27"/>
      <c r="C265" s="27"/>
      <c r="D265" s="27"/>
      <c r="E265" s="4">
        <v>851</v>
      </c>
      <c r="F265" s="3" t="s">
        <v>108</v>
      </c>
      <c r="G265" s="3" t="s">
        <v>44</v>
      </c>
      <c r="H265" s="176" t="s">
        <v>460</v>
      </c>
      <c r="I265" s="3" t="s">
        <v>22</v>
      </c>
      <c r="J265" s="21">
        <v>208700</v>
      </c>
      <c r="K265" s="21"/>
      <c r="L265" s="21">
        <f>J265</f>
        <v>208700</v>
      </c>
      <c r="M265" s="21"/>
      <c r="N265" s="21"/>
      <c r="O265" s="21"/>
      <c r="P265" s="21">
        <f>N265</f>
        <v>0</v>
      </c>
      <c r="Q265" s="21"/>
      <c r="R265" s="21"/>
      <c r="S265" s="21"/>
      <c r="T265" s="21">
        <f>R265</f>
        <v>0</v>
      </c>
      <c r="U265" s="21"/>
      <c r="V265" s="21">
        <f t="shared" si="1650"/>
        <v>9300</v>
      </c>
      <c r="W265" s="21">
        <f t="shared" si="1651"/>
        <v>0</v>
      </c>
      <c r="X265" s="21">
        <f t="shared" si="1652"/>
        <v>9300</v>
      </c>
      <c r="Y265" s="21"/>
      <c r="Z265" s="276">
        <f t="shared" si="1657"/>
        <v>104.66399197592777</v>
      </c>
      <c r="AA265" s="21"/>
      <c r="AB265" s="21">
        <v>199400</v>
      </c>
      <c r="AC265" s="21"/>
      <c r="AD265" s="21">
        <f>AB265</f>
        <v>199400</v>
      </c>
      <c r="AE265" s="21"/>
      <c r="AF265" s="21"/>
      <c r="AG265" s="21"/>
      <c r="AH265" s="21">
        <f>AF265</f>
        <v>0</v>
      </c>
      <c r="AI265" s="21"/>
      <c r="AJ265" s="21">
        <f t="shared" si="1782"/>
        <v>199400</v>
      </c>
      <c r="AK265" s="21">
        <f t="shared" si="1783"/>
        <v>0</v>
      </c>
      <c r="AL265" s="21">
        <f t="shared" si="1784"/>
        <v>199400</v>
      </c>
      <c r="AM265" s="21">
        <f t="shared" si="1785"/>
        <v>0</v>
      </c>
      <c r="AN265" s="215"/>
      <c r="AO265" s="21"/>
      <c r="AP265" s="21">
        <f>AN265</f>
        <v>0</v>
      </c>
      <c r="AQ265" s="21"/>
      <c r="AR265" s="21">
        <f t="shared" si="1909"/>
        <v>199400</v>
      </c>
      <c r="AS265" s="21">
        <f t="shared" si="1910"/>
        <v>0</v>
      </c>
      <c r="AT265" s="21">
        <f t="shared" si="1911"/>
        <v>199400</v>
      </c>
      <c r="AU265" s="21">
        <f t="shared" si="1912"/>
        <v>0</v>
      </c>
      <c r="AV265" s="195">
        <f t="shared" si="1970"/>
        <v>0</v>
      </c>
      <c r="AW265" s="21"/>
      <c r="AX265" s="21"/>
      <c r="AY265" s="21">
        <f>AW265</f>
        <v>0</v>
      </c>
      <c r="AZ265" s="21"/>
      <c r="BA265" s="21"/>
      <c r="BB265" s="21"/>
      <c r="BC265" s="21">
        <f>BA265</f>
        <v>0</v>
      </c>
      <c r="BD265" s="21"/>
      <c r="BE265" s="21">
        <f t="shared" si="1788"/>
        <v>0</v>
      </c>
      <c r="BF265" s="21">
        <f t="shared" si="1760"/>
        <v>0</v>
      </c>
      <c r="BG265" s="21">
        <f t="shared" si="1761"/>
        <v>0</v>
      </c>
      <c r="BH265" s="21">
        <f t="shared" si="1762"/>
        <v>0</v>
      </c>
      <c r="BI265" s="21"/>
      <c r="BJ265" s="21"/>
      <c r="BK265" s="21">
        <f>BI265</f>
        <v>0</v>
      </c>
      <c r="BL265" s="21"/>
      <c r="BM265" s="21">
        <f t="shared" si="1729"/>
        <v>0</v>
      </c>
      <c r="BN265" s="21">
        <f t="shared" si="1730"/>
        <v>0</v>
      </c>
      <c r="BO265" s="21">
        <f t="shared" si="1731"/>
        <v>0</v>
      </c>
      <c r="BP265" s="21">
        <f t="shared" si="1732"/>
        <v>0</v>
      </c>
      <c r="BQ265" s="201">
        <f t="shared" si="1967"/>
        <v>0</v>
      </c>
      <c r="BR265" s="21"/>
      <c r="BS265" s="21"/>
      <c r="BT265" s="21">
        <f>BR265</f>
        <v>0</v>
      </c>
      <c r="BU265" s="21"/>
      <c r="BV265" s="21"/>
      <c r="BW265" s="21"/>
      <c r="BX265" s="21">
        <f>BV265</f>
        <v>0</v>
      </c>
      <c r="BY265" s="21"/>
      <c r="BZ265" s="21">
        <f t="shared" si="1791"/>
        <v>0</v>
      </c>
      <c r="CA265" s="62">
        <f t="shared" si="1763"/>
        <v>0</v>
      </c>
      <c r="CB265" s="62">
        <f t="shared" si="1764"/>
        <v>0</v>
      </c>
      <c r="CC265" s="62">
        <f t="shared" si="1765"/>
        <v>0</v>
      </c>
      <c r="CD265" s="21"/>
      <c r="CE265" s="21"/>
      <c r="CF265" s="21">
        <f>CD265</f>
        <v>0</v>
      </c>
      <c r="CG265" s="21"/>
      <c r="CH265" s="21">
        <f t="shared" si="1735"/>
        <v>0</v>
      </c>
      <c r="CI265" s="62">
        <f t="shared" si="1736"/>
        <v>0</v>
      </c>
      <c r="CJ265" s="62">
        <f t="shared" si="1737"/>
        <v>0</v>
      </c>
      <c r="CK265" s="62">
        <f t="shared" si="1738"/>
        <v>0</v>
      </c>
      <c r="CL265" s="193">
        <f t="shared" si="1658"/>
        <v>0</v>
      </c>
      <c r="CM265" s="62"/>
      <c r="CN265" s="62"/>
      <c r="CO265" s="62"/>
      <c r="CP265" s="62"/>
      <c r="CQ265" s="94">
        <f t="shared" si="1759"/>
        <v>0</v>
      </c>
      <c r="CR265" s="94"/>
      <c r="CS265" s="58">
        <v>199400</v>
      </c>
      <c r="CT265" s="58"/>
      <c r="CU265" s="58">
        <f>CS265</f>
        <v>199400</v>
      </c>
      <c r="CV265" s="58"/>
      <c r="CW265" s="58"/>
      <c r="CX265" s="62"/>
      <c r="CY265" s="62">
        <f>CW265</f>
        <v>0</v>
      </c>
      <c r="CZ265" s="58"/>
      <c r="DA265" s="58">
        <f t="shared" si="1926"/>
        <v>199400</v>
      </c>
      <c r="DB265" s="62">
        <f t="shared" si="1927"/>
        <v>0</v>
      </c>
      <c r="DC265" s="62">
        <f t="shared" si="1928"/>
        <v>199400</v>
      </c>
      <c r="DD265" s="62">
        <f t="shared" si="1929"/>
        <v>0</v>
      </c>
      <c r="DE265" s="58"/>
      <c r="DF265" s="62"/>
      <c r="DG265" s="62">
        <f>DE265</f>
        <v>0</v>
      </c>
      <c r="DH265" s="58"/>
      <c r="DI265" s="58">
        <f t="shared" ref="DI265" si="1983">DA265+DE265</f>
        <v>199400</v>
      </c>
      <c r="DJ265" s="62">
        <f t="shared" ref="DJ265" si="1984">DB265+DF265</f>
        <v>0</v>
      </c>
      <c r="DK265" s="62">
        <f t="shared" ref="DK265" si="1985">DC265+DG265</f>
        <v>199400</v>
      </c>
      <c r="DL265" s="62">
        <f t="shared" ref="DL265" si="1986">DD265+DH265</f>
        <v>0</v>
      </c>
      <c r="DM265" s="58"/>
      <c r="DN265" s="62"/>
      <c r="DO265" s="62">
        <f>DM265</f>
        <v>0</v>
      </c>
      <c r="DP265" s="58"/>
      <c r="DQ265" s="58">
        <f t="shared" ref="DQ265" si="1987">DI265+DM265</f>
        <v>199400</v>
      </c>
      <c r="DR265" s="62">
        <f t="shared" ref="DR265" si="1988">DJ265+DN265</f>
        <v>0</v>
      </c>
      <c r="DS265" s="62">
        <f t="shared" ref="DS265" si="1989">DK265+DO265</f>
        <v>199400</v>
      </c>
      <c r="DT265" s="62">
        <f t="shared" ref="DT265" si="1990">DL265+DP265</f>
        <v>0</v>
      </c>
    </row>
    <row r="266" spans="1:124" ht="32.25" customHeight="1" x14ac:dyDescent="0.25">
      <c r="A266" s="87" t="s">
        <v>307</v>
      </c>
      <c r="B266" s="27"/>
      <c r="C266" s="27"/>
      <c r="D266" s="27"/>
      <c r="E266" s="4">
        <v>851</v>
      </c>
      <c r="F266" s="3" t="s">
        <v>108</v>
      </c>
      <c r="G266" s="3" t="s">
        <v>44</v>
      </c>
      <c r="H266" s="176" t="s">
        <v>461</v>
      </c>
      <c r="I266" s="3"/>
      <c r="J266" s="21">
        <f t="shared" ref="J266:Y267" si="1991">J267</f>
        <v>10000</v>
      </c>
      <c r="K266" s="21">
        <f t="shared" si="1991"/>
        <v>0</v>
      </c>
      <c r="L266" s="21">
        <f t="shared" si="1991"/>
        <v>10000</v>
      </c>
      <c r="M266" s="21">
        <f t="shared" si="1991"/>
        <v>0</v>
      </c>
      <c r="N266" s="21">
        <f t="shared" si="1991"/>
        <v>0</v>
      </c>
      <c r="O266" s="21">
        <f t="shared" si="1991"/>
        <v>0</v>
      </c>
      <c r="P266" s="21">
        <f t="shared" si="1991"/>
        <v>0</v>
      </c>
      <c r="Q266" s="21">
        <f t="shared" si="1991"/>
        <v>0</v>
      </c>
      <c r="R266" s="21">
        <f t="shared" si="1991"/>
        <v>0</v>
      </c>
      <c r="S266" s="21">
        <f t="shared" si="1991"/>
        <v>0</v>
      </c>
      <c r="T266" s="21">
        <f t="shared" si="1991"/>
        <v>0</v>
      </c>
      <c r="U266" s="21">
        <f t="shared" si="1991"/>
        <v>0</v>
      </c>
      <c r="V266" s="21">
        <f t="shared" si="1650"/>
        <v>0</v>
      </c>
      <c r="W266" s="21">
        <f t="shared" si="1651"/>
        <v>0</v>
      </c>
      <c r="X266" s="21">
        <f t="shared" si="1652"/>
        <v>0</v>
      </c>
      <c r="Y266" s="21">
        <f t="shared" si="1991"/>
        <v>0</v>
      </c>
      <c r="Z266" s="276">
        <f t="shared" si="1657"/>
        <v>100</v>
      </c>
      <c r="AA266" s="21">
        <f t="shared" ref="AA266:BV267" si="1992">AA267</f>
        <v>0</v>
      </c>
      <c r="AB266" s="21">
        <f t="shared" si="1992"/>
        <v>10000</v>
      </c>
      <c r="AC266" s="21">
        <f t="shared" si="1992"/>
        <v>0</v>
      </c>
      <c r="AD266" s="21">
        <f t="shared" si="1992"/>
        <v>10000</v>
      </c>
      <c r="AE266" s="21">
        <f t="shared" si="1992"/>
        <v>0</v>
      </c>
      <c r="AF266" s="21">
        <f t="shared" si="1992"/>
        <v>0</v>
      </c>
      <c r="AG266" s="21">
        <f t="shared" si="1992"/>
        <v>0</v>
      </c>
      <c r="AH266" s="21">
        <f t="shared" si="1992"/>
        <v>0</v>
      </c>
      <c r="AI266" s="21">
        <f t="shared" si="1992"/>
        <v>0</v>
      </c>
      <c r="AJ266" s="21">
        <f t="shared" si="1782"/>
        <v>10000</v>
      </c>
      <c r="AK266" s="21">
        <f t="shared" si="1783"/>
        <v>0</v>
      </c>
      <c r="AL266" s="21">
        <f t="shared" si="1784"/>
        <v>10000</v>
      </c>
      <c r="AM266" s="21">
        <f t="shared" si="1785"/>
        <v>0</v>
      </c>
      <c r="AN266" s="215">
        <f t="shared" si="1992"/>
        <v>0</v>
      </c>
      <c r="AO266" s="21">
        <f t="shared" si="1992"/>
        <v>0</v>
      </c>
      <c r="AP266" s="21">
        <f t="shared" si="1992"/>
        <v>0</v>
      </c>
      <c r="AQ266" s="21">
        <f t="shared" si="1992"/>
        <v>0</v>
      </c>
      <c r="AR266" s="21">
        <f t="shared" si="1909"/>
        <v>10000</v>
      </c>
      <c r="AS266" s="21">
        <f t="shared" si="1910"/>
        <v>0</v>
      </c>
      <c r="AT266" s="21">
        <f t="shared" si="1911"/>
        <v>10000</v>
      </c>
      <c r="AU266" s="21">
        <f t="shared" si="1912"/>
        <v>0</v>
      </c>
      <c r="AV266" s="195">
        <f t="shared" si="1970"/>
        <v>0</v>
      </c>
      <c r="AW266" s="21">
        <f t="shared" si="1992"/>
        <v>0</v>
      </c>
      <c r="AX266" s="21">
        <f t="shared" si="1992"/>
        <v>0</v>
      </c>
      <c r="AY266" s="21">
        <f t="shared" si="1992"/>
        <v>0</v>
      </c>
      <c r="AZ266" s="21">
        <f t="shared" si="1992"/>
        <v>0</v>
      </c>
      <c r="BA266" s="21">
        <f t="shared" si="1992"/>
        <v>0</v>
      </c>
      <c r="BB266" s="21">
        <f t="shared" si="1992"/>
        <v>0</v>
      </c>
      <c r="BC266" s="21">
        <f t="shared" si="1992"/>
        <v>0</v>
      </c>
      <c r="BD266" s="21">
        <f t="shared" si="1992"/>
        <v>0</v>
      </c>
      <c r="BE266" s="21">
        <f t="shared" si="1788"/>
        <v>0</v>
      </c>
      <c r="BF266" s="21">
        <f t="shared" si="1760"/>
        <v>0</v>
      </c>
      <c r="BG266" s="21">
        <f t="shared" si="1761"/>
        <v>0</v>
      </c>
      <c r="BH266" s="21">
        <f t="shared" si="1762"/>
        <v>0</v>
      </c>
      <c r="BI266" s="21">
        <f t="shared" si="1992"/>
        <v>0</v>
      </c>
      <c r="BJ266" s="21">
        <f t="shared" si="1992"/>
        <v>0</v>
      </c>
      <c r="BK266" s="21">
        <f t="shared" si="1992"/>
        <v>0</v>
      </c>
      <c r="BL266" s="21">
        <f t="shared" si="1992"/>
        <v>0</v>
      </c>
      <c r="BM266" s="21">
        <f t="shared" si="1729"/>
        <v>0</v>
      </c>
      <c r="BN266" s="21">
        <f t="shared" si="1730"/>
        <v>0</v>
      </c>
      <c r="BO266" s="21">
        <f t="shared" si="1731"/>
        <v>0</v>
      </c>
      <c r="BP266" s="21">
        <f t="shared" si="1732"/>
        <v>0</v>
      </c>
      <c r="BQ266" s="201">
        <f t="shared" si="1967"/>
        <v>0</v>
      </c>
      <c r="BR266" s="21">
        <f t="shared" si="1992"/>
        <v>0</v>
      </c>
      <c r="BS266" s="21">
        <f t="shared" si="1992"/>
        <v>0</v>
      </c>
      <c r="BT266" s="21">
        <f t="shared" si="1992"/>
        <v>0</v>
      </c>
      <c r="BU266" s="21">
        <f t="shared" si="1992"/>
        <v>0</v>
      </c>
      <c r="BV266" s="21">
        <f t="shared" si="1992"/>
        <v>0</v>
      </c>
      <c r="BW266" s="21">
        <f t="shared" ref="BV266:BY267" si="1993">BW267</f>
        <v>0</v>
      </c>
      <c r="BX266" s="21">
        <f t="shared" si="1993"/>
        <v>0</v>
      </c>
      <c r="BY266" s="21">
        <f t="shared" si="1993"/>
        <v>0</v>
      </c>
      <c r="BZ266" s="21">
        <f t="shared" si="1791"/>
        <v>0</v>
      </c>
      <c r="CA266" s="62">
        <f t="shared" si="1763"/>
        <v>0</v>
      </c>
      <c r="CB266" s="62">
        <f t="shared" si="1764"/>
        <v>0</v>
      </c>
      <c r="CC266" s="62">
        <f t="shared" si="1765"/>
        <v>0</v>
      </c>
      <c r="CD266" s="21">
        <f t="shared" ref="CD266:CG267" si="1994">CD267</f>
        <v>0</v>
      </c>
      <c r="CE266" s="21">
        <f t="shared" si="1994"/>
        <v>0</v>
      </c>
      <c r="CF266" s="21">
        <f t="shared" si="1994"/>
        <v>0</v>
      </c>
      <c r="CG266" s="21">
        <f t="shared" si="1994"/>
        <v>0</v>
      </c>
      <c r="CH266" s="21">
        <f t="shared" si="1735"/>
        <v>0</v>
      </c>
      <c r="CI266" s="62">
        <f t="shared" si="1736"/>
        <v>0</v>
      </c>
      <c r="CJ266" s="62">
        <f t="shared" si="1737"/>
        <v>0</v>
      </c>
      <c r="CK266" s="62">
        <f t="shared" si="1738"/>
        <v>0</v>
      </c>
      <c r="CL266" s="193">
        <f t="shared" si="1658"/>
        <v>0</v>
      </c>
      <c r="CM266" s="62"/>
      <c r="CN266" s="62"/>
      <c r="CO266" s="62"/>
      <c r="CP266" s="62"/>
      <c r="CQ266" s="94">
        <f t="shared" si="1759"/>
        <v>0</v>
      </c>
      <c r="CR266" s="94"/>
      <c r="CS266" s="58">
        <f t="shared" ref="CS266:DT266" si="1995">CS267</f>
        <v>10000</v>
      </c>
      <c r="CT266" s="58">
        <f t="shared" si="1995"/>
        <v>0</v>
      </c>
      <c r="CU266" s="58">
        <f t="shared" si="1995"/>
        <v>10000</v>
      </c>
      <c r="CV266" s="58">
        <f t="shared" si="1995"/>
        <v>0</v>
      </c>
      <c r="CW266" s="58">
        <f t="shared" si="1995"/>
        <v>0</v>
      </c>
      <c r="CX266" s="62">
        <f t="shared" si="1995"/>
        <v>0</v>
      </c>
      <c r="CY266" s="62">
        <f t="shared" si="1995"/>
        <v>0</v>
      </c>
      <c r="CZ266" s="58">
        <f t="shared" si="1995"/>
        <v>0</v>
      </c>
      <c r="DA266" s="58">
        <f t="shared" si="1995"/>
        <v>10000</v>
      </c>
      <c r="DB266" s="62">
        <f t="shared" si="1995"/>
        <v>0</v>
      </c>
      <c r="DC266" s="62">
        <f t="shared" si="1995"/>
        <v>10000</v>
      </c>
      <c r="DD266" s="62">
        <f t="shared" si="1995"/>
        <v>0</v>
      </c>
      <c r="DE266" s="58">
        <f t="shared" si="1995"/>
        <v>0</v>
      </c>
      <c r="DF266" s="62">
        <f t="shared" si="1995"/>
        <v>0</v>
      </c>
      <c r="DG266" s="62">
        <f t="shared" si="1995"/>
        <v>0</v>
      </c>
      <c r="DH266" s="58">
        <f t="shared" si="1995"/>
        <v>0</v>
      </c>
      <c r="DI266" s="58">
        <f t="shared" si="1995"/>
        <v>10000</v>
      </c>
      <c r="DJ266" s="62">
        <f t="shared" si="1995"/>
        <v>0</v>
      </c>
      <c r="DK266" s="62">
        <f t="shared" si="1995"/>
        <v>10000</v>
      </c>
      <c r="DL266" s="62">
        <f t="shared" si="1995"/>
        <v>0</v>
      </c>
      <c r="DM266" s="58">
        <f t="shared" si="1995"/>
        <v>0</v>
      </c>
      <c r="DN266" s="62">
        <f t="shared" si="1995"/>
        <v>0</v>
      </c>
      <c r="DO266" s="62">
        <f t="shared" si="1995"/>
        <v>0</v>
      </c>
      <c r="DP266" s="58">
        <f t="shared" si="1995"/>
        <v>0</v>
      </c>
      <c r="DQ266" s="58">
        <f t="shared" si="1995"/>
        <v>10000</v>
      </c>
      <c r="DR266" s="62">
        <f t="shared" si="1995"/>
        <v>0</v>
      </c>
      <c r="DS266" s="62">
        <f t="shared" si="1995"/>
        <v>10000</v>
      </c>
      <c r="DT266" s="62">
        <f t="shared" si="1995"/>
        <v>0</v>
      </c>
    </row>
    <row r="267" spans="1:124" ht="32.25" customHeight="1" x14ac:dyDescent="0.25">
      <c r="A267" s="87" t="s">
        <v>20</v>
      </c>
      <c r="B267" s="27"/>
      <c r="C267" s="27"/>
      <c r="D267" s="27"/>
      <c r="E267" s="4">
        <v>851</v>
      </c>
      <c r="F267" s="3" t="s">
        <v>108</v>
      </c>
      <c r="G267" s="3" t="s">
        <v>44</v>
      </c>
      <c r="H267" s="176" t="s">
        <v>461</v>
      </c>
      <c r="I267" s="3" t="s">
        <v>21</v>
      </c>
      <c r="J267" s="21">
        <f t="shared" si="1991"/>
        <v>10000</v>
      </c>
      <c r="K267" s="21">
        <f t="shared" si="1991"/>
        <v>0</v>
      </c>
      <c r="L267" s="21">
        <f t="shared" si="1991"/>
        <v>10000</v>
      </c>
      <c r="M267" s="21">
        <f t="shared" si="1991"/>
        <v>0</v>
      </c>
      <c r="N267" s="21">
        <f t="shared" si="1991"/>
        <v>0</v>
      </c>
      <c r="O267" s="21">
        <f t="shared" si="1991"/>
        <v>0</v>
      </c>
      <c r="P267" s="21">
        <f t="shared" si="1991"/>
        <v>0</v>
      </c>
      <c r="Q267" s="21">
        <f t="shared" si="1991"/>
        <v>0</v>
      </c>
      <c r="R267" s="21">
        <f t="shared" si="1991"/>
        <v>0</v>
      </c>
      <c r="S267" s="21">
        <f t="shared" si="1991"/>
        <v>0</v>
      </c>
      <c r="T267" s="21">
        <f t="shared" si="1991"/>
        <v>0</v>
      </c>
      <c r="U267" s="21">
        <f t="shared" si="1991"/>
        <v>0</v>
      </c>
      <c r="V267" s="21">
        <f t="shared" si="1650"/>
        <v>0</v>
      </c>
      <c r="W267" s="21">
        <f t="shared" si="1651"/>
        <v>0</v>
      </c>
      <c r="X267" s="21">
        <f t="shared" si="1652"/>
        <v>0</v>
      </c>
      <c r="Y267" s="21">
        <f t="shared" si="1991"/>
        <v>0</v>
      </c>
      <c r="Z267" s="276">
        <f t="shared" si="1657"/>
        <v>100</v>
      </c>
      <c r="AA267" s="21">
        <f t="shared" si="1992"/>
        <v>0</v>
      </c>
      <c r="AB267" s="21">
        <f t="shared" si="1992"/>
        <v>10000</v>
      </c>
      <c r="AC267" s="21">
        <f t="shared" si="1992"/>
        <v>0</v>
      </c>
      <c r="AD267" s="21">
        <f t="shared" si="1992"/>
        <v>10000</v>
      </c>
      <c r="AE267" s="21">
        <f t="shared" si="1992"/>
        <v>0</v>
      </c>
      <c r="AF267" s="21">
        <f t="shared" si="1992"/>
        <v>0</v>
      </c>
      <c r="AG267" s="21">
        <f t="shared" si="1992"/>
        <v>0</v>
      </c>
      <c r="AH267" s="21">
        <f t="shared" si="1992"/>
        <v>0</v>
      </c>
      <c r="AI267" s="21">
        <f t="shared" si="1992"/>
        <v>0</v>
      </c>
      <c r="AJ267" s="21">
        <f t="shared" si="1782"/>
        <v>10000</v>
      </c>
      <c r="AK267" s="21">
        <f t="shared" si="1783"/>
        <v>0</v>
      </c>
      <c r="AL267" s="21">
        <f t="shared" si="1784"/>
        <v>10000</v>
      </c>
      <c r="AM267" s="21">
        <f t="shared" si="1785"/>
        <v>0</v>
      </c>
      <c r="AN267" s="215">
        <f t="shared" si="1992"/>
        <v>0</v>
      </c>
      <c r="AO267" s="21">
        <f t="shared" si="1992"/>
        <v>0</v>
      </c>
      <c r="AP267" s="21">
        <f t="shared" si="1992"/>
        <v>0</v>
      </c>
      <c r="AQ267" s="21">
        <f t="shared" si="1992"/>
        <v>0</v>
      </c>
      <c r="AR267" s="21">
        <f t="shared" si="1909"/>
        <v>10000</v>
      </c>
      <c r="AS267" s="21">
        <f t="shared" si="1910"/>
        <v>0</v>
      </c>
      <c r="AT267" s="21">
        <f t="shared" si="1911"/>
        <v>10000</v>
      </c>
      <c r="AU267" s="21">
        <f t="shared" si="1912"/>
        <v>0</v>
      </c>
      <c r="AV267" s="195">
        <f t="shared" si="1970"/>
        <v>0</v>
      </c>
      <c r="AW267" s="21">
        <f t="shared" si="1992"/>
        <v>0</v>
      </c>
      <c r="AX267" s="21">
        <f t="shared" si="1992"/>
        <v>0</v>
      </c>
      <c r="AY267" s="21">
        <f t="shared" si="1992"/>
        <v>0</v>
      </c>
      <c r="AZ267" s="21">
        <f t="shared" si="1992"/>
        <v>0</v>
      </c>
      <c r="BA267" s="21">
        <f t="shared" si="1992"/>
        <v>0</v>
      </c>
      <c r="BB267" s="21">
        <f t="shared" si="1992"/>
        <v>0</v>
      </c>
      <c r="BC267" s="21">
        <f t="shared" si="1992"/>
        <v>0</v>
      </c>
      <c r="BD267" s="21">
        <f t="shared" si="1992"/>
        <v>0</v>
      </c>
      <c r="BE267" s="21">
        <f t="shared" si="1788"/>
        <v>0</v>
      </c>
      <c r="BF267" s="21">
        <f t="shared" si="1760"/>
        <v>0</v>
      </c>
      <c r="BG267" s="21">
        <f t="shared" si="1761"/>
        <v>0</v>
      </c>
      <c r="BH267" s="21">
        <f t="shared" si="1762"/>
        <v>0</v>
      </c>
      <c r="BI267" s="21">
        <f t="shared" si="1992"/>
        <v>0</v>
      </c>
      <c r="BJ267" s="21">
        <f t="shared" si="1992"/>
        <v>0</v>
      </c>
      <c r="BK267" s="21">
        <f t="shared" si="1992"/>
        <v>0</v>
      </c>
      <c r="BL267" s="21">
        <f t="shared" si="1992"/>
        <v>0</v>
      </c>
      <c r="BM267" s="21">
        <f t="shared" si="1729"/>
        <v>0</v>
      </c>
      <c r="BN267" s="21">
        <f t="shared" si="1730"/>
        <v>0</v>
      </c>
      <c r="BO267" s="21">
        <f t="shared" si="1731"/>
        <v>0</v>
      </c>
      <c r="BP267" s="21">
        <f t="shared" si="1732"/>
        <v>0</v>
      </c>
      <c r="BQ267" s="201">
        <f t="shared" si="1967"/>
        <v>0</v>
      </c>
      <c r="BR267" s="21">
        <f t="shared" si="1992"/>
        <v>0</v>
      </c>
      <c r="BS267" s="21">
        <f t="shared" si="1992"/>
        <v>0</v>
      </c>
      <c r="BT267" s="21">
        <f t="shared" si="1992"/>
        <v>0</v>
      </c>
      <c r="BU267" s="21">
        <f t="shared" si="1992"/>
        <v>0</v>
      </c>
      <c r="BV267" s="21">
        <f t="shared" si="1993"/>
        <v>0</v>
      </c>
      <c r="BW267" s="21">
        <f t="shared" si="1993"/>
        <v>0</v>
      </c>
      <c r="BX267" s="21">
        <f t="shared" si="1993"/>
        <v>0</v>
      </c>
      <c r="BY267" s="21">
        <f t="shared" si="1993"/>
        <v>0</v>
      </c>
      <c r="BZ267" s="21">
        <f t="shared" si="1791"/>
        <v>0</v>
      </c>
      <c r="CA267" s="62">
        <f t="shared" si="1763"/>
        <v>0</v>
      </c>
      <c r="CB267" s="62">
        <f t="shared" si="1764"/>
        <v>0</v>
      </c>
      <c r="CC267" s="62">
        <f t="shared" si="1765"/>
        <v>0</v>
      </c>
      <c r="CD267" s="21">
        <f t="shared" si="1994"/>
        <v>0</v>
      </c>
      <c r="CE267" s="21">
        <f t="shared" si="1994"/>
        <v>0</v>
      </c>
      <c r="CF267" s="21">
        <f t="shared" si="1994"/>
        <v>0</v>
      </c>
      <c r="CG267" s="21">
        <f t="shared" si="1994"/>
        <v>0</v>
      </c>
      <c r="CH267" s="21">
        <f t="shared" si="1735"/>
        <v>0</v>
      </c>
      <c r="CI267" s="62">
        <f t="shared" si="1736"/>
        <v>0</v>
      </c>
      <c r="CJ267" s="62">
        <f t="shared" si="1737"/>
        <v>0</v>
      </c>
      <c r="CK267" s="62">
        <f t="shared" si="1738"/>
        <v>0</v>
      </c>
      <c r="CL267" s="193">
        <f t="shared" si="1658"/>
        <v>0</v>
      </c>
      <c r="CM267" s="62"/>
      <c r="CN267" s="62"/>
      <c r="CO267" s="62"/>
      <c r="CP267" s="62"/>
      <c r="CQ267" s="94">
        <f t="shared" si="1759"/>
        <v>0</v>
      </c>
      <c r="CR267" s="94"/>
      <c r="CS267" s="58">
        <f t="shared" ref="CS267:DT267" si="1996">CS268</f>
        <v>10000</v>
      </c>
      <c r="CT267" s="58">
        <f t="shared" si="1996"/>
        <v>0</v>
      </c>
      <c r="CU267" s="58">
        <f t="shared" si="1996"/>
        <v>10000</v>
      </c>
      <c r="CV267" s="58">
        <f t="shared" si="1996"/>
        <v>0</v>
      </c>
      <c r="CW267" s="58">
        <f t="shared" si="1996"/>
        <v>0</v>
      </c>
      <c r="CX267" s="62">
        <f t="shared" si="1996"/>
        <v>0</v>
      </c>
      <c r="CY267" s="62">
        <f t="shared" si="1996"/>
        <v>0</v>
      </c>
      <c r="CZ267" s="58">
        <f t="shared" si="1996"/>
        <v>0</v>
      </c>
      <c r="DA267" s="58">
        <f t="shared" si="1996"/>
        <v>10000</v>
      </c>
      <c r="DB267" s="62">
        <f t="shared" si="1996"/>
        <v>0</v>
      </c>
      <c r="DC267" s="62">
        <f t="shared" si="1996"/>
        <v>10000</v>
      </c>
      <c r="DD267" s="62">
        <f t="shared" si="1996"/>
        <v>0</v>
      </c>
      <c r="DE267" s="58">
        <f t="shared" si="1996"/>
        <v>0</v>
      </c>
      <c r="DF267" s="62">
        <f t="shared" si="1996"/>
        <v>0</v>
      </c>
      <c r="DG267" s="62">
        <f t="shared" si="1996"/>
        <v>0</v>
      </c>
      <c r="DH267" s="58">
        <f t="shared" si="1996"/>
        <v>0</v>
      </c>
      <c r="DI267" s="58">
        <f t="shared" si="1996"/>
        <v>10000</v>
      </c>
      <c r="DJ267" s="62">
        <f t="shared" si="1996"/>
        <v>0</v>
      </c>
      <c r="DK267" s="62">
        <f t="shared" si="1996"/>
        <v>10000</v>
      </c>
      <c r="DL267" s="62">
        <f t="shared" si="1996"/>
        <v>0</v>
      </c>
      <c r="DM267" s="58">
        <f t="shared" si="1996"/>
        <v>0</v>
      </c>
      <c r="DN267" s="62">
        <f t="shared" si="1996"/>
        <v>0</v>
      </c>
      <c r="DO267" s="62">
        <f t="shared" si="1996"/>
        <v>0</v>
      </c>
      <c r="DP267" s="58">
        <f t="shared" si="1996"/>
        <v>0</v>
      </c>
      <c r="DQ267" s="58">
        <f t="shared" si="1996"/>
        <v>10000</v>
      </c>
      <c r="DR267" s="62">
        <f t="shared" si="1996"/>
        <v>0</v>
      </c>
      <c r="DS267" s="62">
        <f t="shared" si="1996"/>
        <v>10000</v>
      </c>
      <c r="DT267" s="62">
        <f t="shared" si="1996"/>
        <v>0</v>
      </c>
    </row>
    <row r="268" spans="1:124" ht="33" customHeight="1" x14ac:dyDescent="0.25">
      <c r="A268" s="87" t="s">
        <v>9</v>
      </c>
      <c r="B268" s="27"/>
      <c r="C268" s="27"/>
      <c r="D268" s="27"/>
      <c r="E268" s="4">
        <v>851</v>
      </c>
      <c r="F268" s="3" t="s">
        <v>108</v>
      </c>
      <c r="G268" s="3" t="s">
        <v>44</v>
      </c>
      <c r="H268" s="176" t="s">
        <v>461</v>
      </c>
      <c r="I268" s="3" t="s">
        <v>22</v>
      </c>
      <c r="J268" s="21">
        <v>10000</v>
      </c>
      <c r="K268" s="21"/>
      <c r="L268" s="21">
        <f>J268</f>
        <v>10000</v>
      </c>
      <c r="M268" s="21"/>
      <c r="N268" s="21"/>
      <c r="O268" s="21"/>
      <c r="P268" s="21">
        <f>N268</f>
        <v>0</v>
      </c>
      <c r="Q268" s="21"/>
      <c r="R268" s="21"/>
      <c r="S268" s="21"/>
      <c r="T268" s="21">
        <f>R268</f>
        <v>0</v>
      </c>
      <c r="U268" s="21"/>
      <c r="V268" s="21">
        <f t="shared" si="1650"/>
        <v>0</v>
      </c>
      <c r="W268" s="21">
        <f t="shared" si="1651"/>
        <v>0</v>
      </c>
      <c r="X268" s="21">
        <f t="shared" si="1652"/>
        <v>0</v>
      </c>
      <c r="Y268" s="21"/>
      <c r="Z268" s="276">
        <f t="shared" si="1657"/>
        <v>100</v>
      </c>
      <c r="AA268" s="21"/>
      <c r="AB268" s="21">
        <v>10000</v>
      </c>
      <c r="AC268" s="21"/>
      <c r="AD268" s="21">
        <f>AB268</f>
        <v>10000</v>
      </c>
      <c r="AE268" s="21"/>
      <c r="AF268" s="21"/>
      <c r="AG268" s="21"/>
      <c r="AH268" s="21">
        <f>AF268</f>
        <v>0</v>
      </c>
      <c r="AI268" s="21"/>
      <c r="AJ268" s="21">
        <f t="shared" si="1782"/>
        <v>10000</v>
      </c>
      <c r="AK268" s="21">
        <f t="shared" si="1783"/>
        <v>0</v>
      </c>
      <c r="AL268" s="21">
        <f t="shared" si="1784"/>
        <v>10000</v>
      </c>
      <c r="AM268" s="21">
        <f t="shared" si="1785"/>
        <v>0</v>
      </c>
      <c r="AN268" s="215"/>
      <c r="AO268" s="21"/>
      <c r="AP268" s="21">
        <f>AN268</f>
        <v>0</v>
      </c>
      <c r="AQ268" s="21"/>
      <c r="AR268" s="21">
        <f t="shared" si="1909"/>
        <v>10000</v>
      </c>
      <c r="AS268" s="21">
        <f t="shared" si="1910"/>
        <v>0</v>
      </c>
      <c r="AT268" s="21">
        <f t="shared" si="1911"/>
        <v>10000</v>
      </c>
      <c r="AU268" s="21">
        <f t="shared" si="1912"/>
        <v>0</v>
      </c>
      <c r="AV268" s="195">
        <f t="shared" si="1970"/>
        <v>0</v>
      </c>
      <c r="AW268" s="21"/>
      <c r="AX268" s="21"/>
      <c r="AY268" s="21">
        <f>AW268</f>
        <v>0</v>
      </c>
      <c r="AZ268" s="21"/>
      <c r="BA268" s="21"/>
      <c r="BB268" s="21"/>
      <c r="BC268" s="21">
        <f>BA268</f>
        <v>0</v>
      </c>
      <c r="BD268" s="21"/>
      <c r="BE268" s="21">
        <f t="shared" si="1788"/>
        <v>0</v>
      </c>
      <c r="BF268" s="21">
        <f t="shared" si="1760"/>
        <v>0</v>
      </c>
      <c r="BG268" s="21">
        <f t="shared" si="1761"/>
        <v>0</v>
      </c>
      <c r="BH268" s="21">
        <f t="shared" si="1762"/>
        <v>0</v>
      </c>
      <c r="BI268" s="21"/>
      <c r="BJ268" s="21"/>
      <c r="BK268" s="21">
        <f>BI268</f>
        <v>0</v>
      </c>
      <c r="BL268" s="21"/>
      <c r="BM268" s="21">
        <f t="shared" si="1729"/>
        <v>0</v>
      </c>
      <c r="BN268" s="21">
        <f t="shared" si="1730"/>
        <v>0</v>
      </c>
      <c r="BO268" s="21">
        <f t="shared" si="1731"/>
        <v>0</v>
      </c>
      <c r="BP268" s="21">
        <f t="shared" si="1732"/>
        <v>0</v>
      </c>
      <c r="BQ268" s="201">
        <f t="shared" si="1967"/>
        <v>0</v>
      </c>
      <c r="BR268" s="21"/>
      <c r="BS268" s="21"/>
      <c r="BT268" s="21">
        <f>BR268</f>
        <v>0</v>
      </c>
      <c r="BU268" s="21"/>
      <c r="BV268" s="21"/>
      <c r="BW268" s="21"/>
      <c r="BX268" s="21">
        <f>BV268</f>
        <v>0</v>
      </c>
      <c r="BY268" s="21"/>
      <c r="BZ268" s="21">
        <f t="shared" si="1791"/>
        <v>0</v>
      </c>
      <c r="CA268" s="62">
        <f t="shared" si="1763"/>
        <v>0</v>
      </c>
      <c r="CB268" s="62">
        <f t="shared" si="1764"/>
        <v>0</v>
      </c>
      <c r="CC268" s="62">
        <f t="shared" si="1765"/>
        <v>0</v>
      </c>
      <c r="CD268" s="21"/>
      <c r="CE268" s="21"/>
      <c r="CF268" s="21">
        <f>CD268</f>
        <v>0</v>
      </c>
      <c r="CG268" s="21"/>
      <c r="CH268" s="21">
        <f t="shared" si="1735"/>
        <v>0</v>
      </c>
      <c r="CI268" s="62">
        <f t="shared" si="1736"/>
        <v>0</v>
      </c>
      <c r="CJ268" s="62">
        <f t="shared" si="1737"/>
        <v>0</v>
      </c>
      <c r="CK268" s="62">
        <f t="shared" si="1738"/>
        <v>0</v>
      </c>
      <c r="CL268" s="193">
        <f t="shared" si="1658"/>
        <v>0</v>
      </c>
      <c r="CM268" s="62"/>
      <c r="CN268" s="62"/>
      <c r="CO268" s="62"/>
      <c r="CP268" s="62"/>
      <c r="CQ268" s="94">
        <f t="shared" si="1759"/>
        <v>0</v>
      </c>
      <c r="CR268" s="94"/>
      <c r="CS268" s="58">
        <v>10000</v>
      </c>
      <c r="CT268" s="58"/>
      <c r="CU268" s="58">
        <f>CS268</f>
        <v>10000</v>
      </c>
      <c r="CV268" s="58"/>
      <c r="CW268" s="58"/>
      <c r="CX268" s="62"/>
      <c r="CY268" s="62">
        <f>CW268</f>
        <v>0</v>
      </c>
      <c r="CZ268" s="58"/>
      <c r="DA268" s="58">
        <f t="shared" si="1926"/>
        <v>10000</v>
      </c>
      <c r="DB268" s="62">
        <f t="shared" si="1927"/>
        <v>0</v>
      </c>
      <c r="DC268" s="62">
        <f t="shared" si="1928"/>
        <v>10000</v>
      </c>
      <c r="DD268" s="62">
        <f t="shared" si="1929"/>
        <v>0</v>
      </c>
      <c r="DE268" s="58"/>
      <c r="DF268" s="62"/>
      <c r="DG268" s="62">
        <f>DE268</f>
        <v>0</v>
      </c>
      <c r="DH268" s="58"/>
      <c r="DI268" s="58">
        <f t="shared" ref="DI268" si="1997">DA268+DE268</f>
        <v>10000</v>
      </c>
      <c r="DJ268" s="62">
        <f t="shared" ref="DJ268" si="1998">DB268+DF268</f>
        <v>0</v>
      </c>
      <c r="DK268" s="62">
        <f t="shared" ref="DK268" si="1999">DC268+DG268</f>
        <v>10000</v>
      </c>
      <c r="DL268" s="62">
        <f t="shared" ref="DL268" si="2000">DD268+DH268</f>
        <v>0</v>
      </c>
      <c r="DM268" s="58"/>
      <c r="DN268" s="62"/>
      <c r="DO268" s="62">
        <f>DM268</f>
        <v>0</v>
      </c>
      <c r="DP268" s="58"/>
      <c r="DQ268" s="58">
        <f t="shared" ref="DQ268" si="2001">DI268+DM268</f>
        <v>10000</v>
      </c>
      <c r="DR268" s="62">
        <f t="shared" ref="DR268" si="2002">DJ268+DN268</f>
        <v>0</v>
      </c>
      <c r="DS268" s="62">
        <f t="shared" ref="DS268" si="2003">DK268+DO268</f>
        <v>10000</v>
      </c>
      <c r="DT268" s="62">
        <f t="shared" ref="DT268" si="2004">DL268+DP268</f>
        <v>0</v>
      </c>
    </row>
    <row r="269" spans="1:124" ht="32.25" customHeight="1" x14ac:dyDescent="0.25">
      <c r="A269" s="87" t="s">
        <v>112</v>
      </c>
      <c r="B269" s="27"/>
      <c r="C269" s="27"/>
      <c r="D269" s="27"/>
      <c r="E269" s="4">
        <v>851</v>
      </c>
      <c r="F269" s="3" t="s">
        <v>108</v>
      </c>
      <c r="G269" s="3" t="s">
        <v>44</v>
      </c>
      <c r="H269" s="176" t="s">
        <v>462</v>
      </c>
      <c r="I269" s="3"/>
      <c r="J269" s="21">
        <f>J270+J272</f>
        <v>268000</v>
      </c>
      <c r="K269" s="21">
        <f t="shared" ref="K269:M269" si="2005">K270+K272</f>
        <v>0</v>
      </c>
      <c r="L269" s="21">
        <f t="shared" si="2005"/>
        <v>0</v>
      </c>
      <c r="M269" s="21">
        <f t="shared" si="2005"/>
        <v>268000</v>
      </c>
      <c r="N269" s="21">
        <f t="shared" ref="N269:Y269" si="2006">N272+N270</f>
        <v>268000</v>
      </c>
      <c r="O269" s="21">
        <f t="shared" ref="O269" si="2007">O270+O272</f>
        <v>0</v>
      </c>
      <c r="P269" s="21">
        <f t="shared" ref="P269" si="2008">P270+P272</f>
        <v>0</v>
      </c>
      <c r="Q269" s="21">
        <f t="shared" ref="Q269" si="2009">Q270+Q272</f>
        <v>268000</v>
      </c>
      <c r="R269" s="21">
        <f t="shared" si="2006"/>
        <v>268000</v>
      </c>
      <c r="S269" s="21">
        <f t="shared" ref="S269" si="2010">S270+S272</f>
        <v>0</v>
      </c>
      <c r="T269" s="21">
        <f t="shared" ref="T269" si="2011">T270+T272</f>
        <v>0</v>
      </c>
      <c r="U269" s="21">
        <f t="shared" ref="U269" si="2012">U270+U272</f>
        <v>268000</v>
      </c>
      <c r="V269" s="21">
        <f t="shared" si="1650"/>
        <v>0</v>
      </c>
      <c r="W269" s="21">
        <f t="shared" si="1651"/>
        <v>0</v>
      </c>
      <c r="X269" s="21">
        <f t="shared" si="1652"/>
        <v>0</v>
      </c>
      <c r="Y269" s="21">
        <f t="shared" si="2006"/>
        <v>0</v>
      </c>
      <c r="Z269" s="276">
        <f t="shared" si="1657"/>
        <v>100</v>
      </c>
      <c r="AA269" s="21">
        <f t="shared" ref="AA269" si="2013">AA272+AA270</f>
        <v>0</v>
      </c>
      <c r="AB269" s="21">
        <f t="shared" ref="AB269:AE269" si="2014">AB272+AB270</f>
        <v>268000</v>
      </c>
      <c r="AC269" s="21">
        <f t="shared" si="2014"/>
        <v>0</v>
      </c>
      <c r="AD269" s="21">
        <f t="shared" si="2014"/>
        <v>0</v>
      </c>
      <c r="AE269" s="21">
        <f t="shared" si="2014"/>
        <v>268000</v>
      </c>
      <c r="AF269" s="21">
        <f t="shared" ref="AF269:AI269" si="2015">AF272+AF270</f>
        <v>0</v>
      </c>
      <c r="AG269" s="21">
        <f t="shared" si="2015"/>
        <v>0</v>
      </c>
      <c r="AH269" s="21">
        <f t="shared" si="2015"/>
        <v>0</v>
      </c>
      <c r="AI269" s="21">
        <f t="shared" si="2015"/>
        <v>0</v>
      </c>
      <c r="AJ269" s="21">
        <f t="shared" si="1782"/>
        <v>268000</v>
      </c>
      <c r="AK269" s="21">
        <f t="shared" si="1783"/>
        <v>0</v>
      </c>
      <c r="AL269" s="21">
        <f t="shared" si="1784"/>
        <v>0</v>
      </c>
      <c r="AM269" s="21">
        <f t="shared" si="1785"/>
        <v>268000</v>
      </c>
      <c r="AN269" s="215">
        <f t="shared" ref="AN269:AQ269" si="2016">AN272+AN270</f>
        <v>0</v>
      </c>
      <c r="AO269" s="21">
        <f t="shared" si="2016"/>
        <v>0</v>
      </c>
      <c r="AP269" s="21">
        <f t="shared" si="2016"/>
        <v>0</v>
      </c>
      <c r="AQ269" s="21">
        <f t="shared" si="2016"/>
        <v>0</v>
      </c>
      <c r="AR269" s="21">
        <f t="shared" ref="AR269:AR347" si="2017">AJ269+AN269</f>
        <v>268000</v>
      </c>
      <c r="AS269" s="21">
        <f t="shared" ref="AS269:AS341" si="2018">AK269+AO269</f>
        <v>0</v>
      </c>
      <c r="AT269" s="21">
        <f t="shared" ref="AT269:AT341" si="2019">AL269+AP269</f>
        <v>0</v>
      </c>
      <c r="AU269" s="21">
        <f t="shared" ref="AU269:AU341" si="2020">AM269+AQ269</f>
        <v>268000</v>
      </c>
      <c r="AV269" s="195">
        <f t="shared" si="1970"/>
        <v>0</v>
      </c>
      <c r="AW269" s="21">
        <f t="shared" ref="AW269:BR269" si="2021">AW272+AW270</f>
        <v>268000</v>
      </c>
      <c r="AX269" s="21">
        <f t="shared" si="2021"/>
        <v>0</v>
      </c>
      <c r="AY269" s="21">
        <f t="shared" si="2021"/>
        <v>0</v>
      </c>
      <c r="AZ269" s="21">
        <f t="shared" si="2021"/>
        <v>268000</v>
      </c>
      <c r="BA269" s="21">
        <f t="shared" si="2021"/>
        <v>0</v>
      </c>
      <c r="BB269" s="21">
        <f t="shared" si="2021"/>
        <v>0</v>
      </c>
      <c r="BC269" s="21">
        <f t="shared" si="2021"/>
        <v>0</v>
      </c>
      <c r="BD269" s="21">
        <f t="shared" si="2021"/>
        <v>0</v>
      </c>
      <c r="BE269" s="21">
        <f t="shared" si="1788"/>
        <v>268000</v>
      </c>
      <c r="BF269" s="21">
        <f t="shared" si="1760"/>
        <v>0</v>
      </c>
      <c r="BG269" s="21">
        <f t="shared" si="1761"/>
        <v>0</v>
      </c>
      <c r="BH269" s="21">
        <f t="shared" si="1762"/>
        <v>268000</v>
      </c>
      <c r="BI269" s="21">
        <f t="shared" ref="BI269:BL269" si="2022">BI272+BI270</f>
        <v>0</v>
      </c>
      <c r="BJ269" s="21">
        <f t="shared" si="2022"/>
        <v>0</v>
      </c>
      <c r="BK269" s="21">
        <f t="shared" si="2022"/>
        <v>0</v>
      </c>
      <c r="BL269" s="21">
        <f t="shared" si="2022"/>
        <v>0</v>
      </c>
      <c r="BM269" s="21">
        <f t="shared" ref="BM269:BM348" si="2023">BE269+BI269</f>
        <v>268000</v>
      </c>
      <c r="BN269" s="21">
        <f t="shared" ref="BN269:BN348" si="2024">BF269+BJ269</f>
        <v>0</v>
      </c>
      <c r="BO269" s="21">
        <f t="shared" ref="BO269:BO348" si="2025">BG269+BK269</f>
        <v>0</v>
      </c>
      <c r="BP269" s="21">
        <f t="shared" ref="BP269:BP348" si="2026">BH269+BL269</f>
        <v>268000</v>
      </c>
      <c r="BQ269" s="201">
        <f t="shared" si="1967"/>
        <v>0</v>
      </c>
      <c r="BR269" s="21">
        <f t="shared" si="2021"/>
        <v>268000</v>
      </c>
      <c r="BS269" s="21">
        <f t="shared" ref="BS269:BY269" si="2027">BS272+BS270</f>
        <v>0</v>
      </c>
      <c r="BT269" s="21">
        <f t="shared" si="2027"/>
        <v>0</v>
      </c>
      <c r="BU269" s="21">
        <f t="shared" si="2027"/>
        <v>268000</v>
      </c>
      <c r="BV269" s="21">
        <f t="shared" si="2027"/>
        <v>0</v>
      </c>
      <c r="BW269" s="21">
        <f t="shared" si="2027"/>
        <v>0</v>
      </c>
      <c r="BX269" s="21">
        <f t="shared" si="2027"/>
        <v>0</v>
      </c>
      <c r="BY269" s="21">
        <f t="shared" si="2027"/>
        <v>0</v>
      </c>
      <c r="BZ269" s="21">
        <f t="shared" si="1791"/>
        <v>268000</v>
      </c>
      <c r="CA269" s="62">
        <f t="shared" si="1763"/>
        <v>0</v>
      </c>
      <c r="CB269" s="62">
        <f t="shared" si="1764"/>
        <v>0</v>
      </c>
      <c r="CC269" s="62">
        <f t="shared" si="1765"/>
        <v>268000</v>
      </c>
      <c r="CD269" s="21">
        <f t="shared" ref="CD269:CG269" si="2028">CD272+CD270</f>
        <v>0</v>
      </c>
      <c r="CE269" s="21">
        <f t="shared" si="2028"/>
        <v>0</v>
      </c>
      <c r="CF269" s="21">
        <f t="shared" si="2028"/>
        <v>0</v>
      </c>
      <c r="CG269" s="21">
        <f t="shared" si="2028"/>
        <v>0</v>
      </c>
      <c r="CH269" s="21">
        <f t="shared" ref="CH269:CH348" si="2029">BZ269+CD269</f>
        <v>268000</v>
      </c>
      <c r="CI269" s="62">
        <f t="shared" ref="CI269:CI348" si="2030">CA269+CE269</f>
        <v>0</v>
      </c>
      <c r="CJ269" s="62">
        <f t="shared" ref="CJ269:CJ348" si="2031">CB269+CF269</f>
        <v>0</v>
      </c>
      <c r="CK269" s="62">
        <f t="shared" ref="CK269:CK348" si="2032">CC269+CG269</f>
        <v>268000</v>
      </c>
      <c r="CL269" s="193">
        <f t="shared" si="1658"/>
        <v>0</v>
      </c>
      <c r="CM269" s="62"/>
      <c r="CN269" s="62"/>
      <c r="CO269" s="62"/>
      <c r="CP269" s="62"/>
      <c r="CQ269" s="94">
        <f t="shared" si="1759"/>
        <v>0</v>
      </c>
      <c r="CR269" s="94"/>
      <c r="CS269" s="58">
        <f t="shared" ref="CS269" si="2033">CS272+CS270</f>
        <v>268000</v>
      </c>
      <c r="CT269" s="58">
        <f t="shared" ref="CT269:DD269" si="2034">CT272+CT270</f>
        <v>0</v>
      </c>
      <c r="CU269" s="58">
        <f t="shared" si="2034"/>
        <v>0</v>
      </c>
      <c r="CV269" s="58">
        <f t="shared" si="2034"/>
        <v>268000</v>
      </c>
      <c r="CW269" s="58">
        <f t="shared" si="2034"/>
        <v>0</v>
      </c>
      <c r="CX269" s="62">
        <f t="shared" ref="CX269:CZ269" si="2035">CX272+CX270</f>
        <v>0</v>
      </c>
      <c r="CY269" s="62">
        <f t="shared" si="2035"/>
        <v>0</v>
      </c>
      <c r="CZ269" s="58">
        <f t="shared" si="2035"/>
        <v>0</v>
      </c>
      <c r="DA269" s="58">
        <f t="shared" si="2034"/>
        <v>268000</v>
      </c>
      <c r="DB269" s="62">
        <f t="shared" si="2034"/>
        <v>0</v>
      </c>
      <c r="DC269" s="62">
        <f t="shared" si="2034"/>
        <v>0</v>
      </c>
      <c r="DD269" s="62">
        <f t="shared" si="2034"/>
        <v>268000</v>
      </c>
      <c r="DE269" s="58">
        <f t="shared" ref="DE269:DL269" si="2036">DE272+DE270</f>
        <v>0</v>
      </c>
      <c r="DF269" s="62">
        <f t="shared" si="2036"/>
        <v>0</v>
      </c>
      <c r="DG269" s="62">
        <f t="shared" si="2036"/>
        <v>0</v>
      </c>
      <c r="DH269" s="58">
        <f t="shared" si="2036"/>
        <v>0</v>
      </c>
      <c r="DI269" s="58">
        <f t="shared" si="2036"/>
        <v>268000</v>
      </c>
      <c r="DJ269" s="62">
        <f t="shared" si="2036"/>
        <v>0</v>
      </c>
      <c r="DK269" s="62">
        <f t="shared" si="2036"/>
        <v>0</v>
      </c>
      <c r="DL269" s="62">
        <f t="shared" si="2036"/>
        <v>268000</v>
      </c>
      <c r="DM269" s="58">
        <f t="shared" ref="DM269:DT269" si="2037">DM272+DM270</f>
        <v>0</v>
      </c>
      <c r="DN269" s="62">
        <f t="shared" si="2037"/>
        <v>0</v>
      </c>
      <c r="DO269" s="62">
        <f t="shared" si="2037"/>
        <v>0</v>
      </c>
      <c r="DP269" s="58">
        <f t="shared" si="2037"/>
        <v>0</v>
      </c>
      <c r="DQ269" s="58">
        <f t="shared" si="2037"/>
        <v>268000</v>
      </c>
      <c r="DR269" s="62">
        <f t="shared" si="2037"/>
        <v>0</v>
      </c>
      <c r="DS269" s="62">
        <f t="shared" si="2037"/>
        <v>0</v>
      </c>
      <c r="DT269" s="62">
        <f t="shared" si="2037"/>
        <v>268000</v>
      </c>
    </row>
    <row r="270" spans="1:124" ht="32.25" customHeight="1" x14ac:dyDescent="0.25">
      <c r="A270" s="87" t="s">
        <v>15</v>
      </c>
      <c r="B270" s="156"/>
      <c r="C270" s="156"/>
      <c r="D270" s="156"/>
      <c r="E270" s="4">
        <v>851</v>
      </c>
      <c r="F270" s="3" t="s">
        <v>108</v>
      </c>
      <c r="G270" s="3" t="s">
        <v>44</v>
      </c>
      <c r="H270" s="176" t="s">
        <v>462</v>
      </c>
      <c r="I270" s="3" t="s">
        <v>17</v>
      </c>
      <c r="J270" s="21">
        <f t="shared" ref="J270:Y270" si="2038">J271</f>
        <v>71000</v>
      </c>
      <c r="K270" s="21">
        <f t="shared" si="2038"/>
        <v>0</v>
      </c>
      <c r="L270" s="21">
        <f t="shared" si="2038"/>
        <v>0</v>
      </c>
      <c r="M270" s="21">
        <f t="shared" si="2038"/>
        <v>71000</v>
      </c>
      <c r="N270" s="21">
        <f t="shared" si="2038"/>
        <v>71000</v>
      </c>
      <c r="O270" s="21">
        <f t="shared" si="2038"/>
        <v>0</v>
      </c>
      <c r="P270" s="21">
        <f t="shared" si="2038"/>
        <v>0</v>
      </c>
      <c r="Q270" s="21">
        <f t="shared" si="2038"/>
        <v>71000</v>
      </c>
      <c r="R270" s="21">
        <f t="shared" si="2038"/>
        <v>71000</v>
      </c>
      <c r="S270" s="21">
        <f t="shared" si="2038"/>
        <v>0</v>
      </c>
      <c r="T270" s="21">
        <f t="shared" si="2038"/>
        <v>0</v>
      </c>
      <c r="U270" s="21">
        <f t="shared" si="2038"/>
        <v>71000</v>
      </c>
      <c r="V270" s="21">
        <f t="shared" si="1650"/>
        <v>0</v>
      </c>
      <c r="W270" s="21">
        <f t="shared" si="1651"/>
        <v>0</v>
      </c>
      <c r="X270" s="21">
        <f t="shared" si="1652"/>
        <v>0</v>
      </c>
      <c r="Y270" s="21">
        <f t="shared" si="2038"/>
        <v>0</v>
      </c>
      <c r="Z270" s="276">
        <f t="shared" si="1657"/>
        <v>100</v>
      </c>
      <c r="AA270" s="21">
        <f t="shared" ref="AA270:BY270" si="2039">AA271</f>
        <v>0</v>
      </c>
      <c r="AB270" s="21">
        <f t="shared" si="2039"/>
        <v>71000</v>
      </c>
      <c r="AC270" s="21">
        <f t="shared" si="2039"/>
        <v>0</v>
      </c>
      <c r="AD270" s="21">
        <f t="shared" si="2039"/>
        <v>0</v>
      </c>
      <c r="AE270" s="21">
        <f t="shared" si="2039"/>
        <v>71000</v>
      </c>
      <c r="AF270" s="21">
        <f t="shared" si="2039"/>
        <v>0</v>
      </c>
      <c r="AG270" s="21">
        <f t="shared" si="2039"/>
        <v>0</v>
      </c>
      <c r="AH270" s="21">
        <f t="shared" si="2039"/>
        <v>0</v>
      </c>
      <c r="AI270" s="21">
        <f t="shared" si="2039"/>
        <v>0</v>
      </c>
      <c r="AJ270" s="21">
        <f t="shared" si="1782"/>
        <v>71000</v>
      </c>
      <c r="AK270" s="21">
        <f t="shared" si="1783"/>
        <v>0</v>
      </c>
      <c r="AL270" s="21">
        <f t="shared" si="1784"/>
        <v>0</v>
      </c>
      <c r="AM270" s="21">
        <f t="shared" si="1785"/>
        <v>71000</v>
      </c>
      <c r="AN270" s="215">
        <f t="shared" si="2039"/>
        <v>0</v>
      </c>
      <c r="AO270" s="21">
        <f t="shared" si="2039"/>
        <v>0</v>
      </c>
      <c r="AP270" s="21">
        <f t="shared" si="2039"/>
        <v>0</v>
      </c>
      <c r="AQ270" s="21">
        <f t="shared" si="2039"/>
        <v>0</v>
      </c>
      <c r="AR270" s="21">
        <f t="shared" si="2017"/>
        <v>71000</v>
      </c>
      <c r="AS270" s="21">
        <f t="shared" si="2018"/>
        <v>0</v>
      </c>
      <c r="AT270" s="21">
        <f t="shared" si="2019"/>
        <v>0</v>
      </c>
      <c r="AU270" s="21">
        <f t="shared" si="2020"/>
        <v>71000</v>
      </c>
      <c r="AV270" s="195">
        <f t="shared" si="1970"/>
        <v>0</v>
      </c>
      <c r="AW270" s="21">
        <f t="shared" si="2039"/>
        <v>71000</v>
      </c>
      <c r="AX270" s="21">
        <f t="shared" si="2039"/>
        <v>0</v>
      </c>
      <c r="AY270" s="21">
        <f t="shared" si="2039"/>
        <v>0</v>
      </c>
      <c r="AZ270" s="21">
        <f t="shared" si="2039"/>
        <v>71000</v>
      </c>
      <c r="BA270" s="21">
        <f t="shared" si="2039"/>
        <v>0</v>
      </c>
      <c r="BB270" s="21">
        <f t="shared" si="2039"/>
        <v>0</v>
      </c>
      <c r="BC270" s="21">
        <f t="shared" si="2039"/>
        <v>0</v>
      </c>
      <c r="BD270" s="21">
        <f t="shared" si="2039"/>
        <v>0</v>
      </c>
      <c r="BE270" s="21">
        <f t="shared" si="1788"/>
        <v>71000</v>
      </c>
      <c r="BF270" s="21">
        <f t="shared" si="1760"/>
        <v>0</v>
      </c>
      <c r="BG270" s="21">
        <f t="shared" si="1761"/>
        <v>0</v>
      </c>
      <c r="BH270" s="21">
        <f t="shared" si="1762"/>
        <v>71000</v>
      </c>
      <c r="BI270" s="21">
        <f t="shared" si="2039"/>
        <v>0</v>
      </c>
      <c r="BJ270" s="21">
        <f t="shared" si="2039"/>
        <v>0</v>
      </c>
      <c r="BK270" s="21">
        <f t="shared" si="2039"/>
        <v>0</v>
      </c>
      <c r="BL270" s="21">
        <f t="shared" si="2039"/>
        <v>0</v>
      </c>
      <c r="BM270" s="21">
        <f t="shared" si="2023"/>
        <v>71000</v>
      </c>
      <c r="BN270" s="21">
        <f t="shared" si="2024"/>
        <v>0</v>
      </c>
      <c r="BO270" s="21">
        <f t="shared" si="2025"/>
        <v>0</v>
      </c>
      <c r="BP270" s="21">
        <f t="shared" si="2026"/>
        <v>71000</v>
      </c>
      <c r="BQ270" s="201">
        <f t="shared" si="1967"/>
        <v>0</v>
      </c>
      <c r="BR270" s="21">
        <f t="shared" si="2039"/>
        <v>71000</v>
      </c>
      <c r="BS270" s="21">
        <f t="shared" si="2039"/>
        <v>0</v>
      </c>
      <c r="BT270" s="21">
        <f t="shared" si="2039"/>
        <v>0</v>
      </c>
      <c r="BU270" s="21">
        <f t="shared" si="2039"/>
        <v>71000</v>
      </c>
      <c r="BV270" s="21">
        <f t="shared" si="2039"/>
        <v>0</v>
      </c>
      <c r="BW270" s="21">
        <f t="shared" si="2039"/>
        <v>0</v>
      </c>
      <c r="BX270" s="21">
        <f t="shared" si="2039"/>
        <v>0</v>
      </c>
      <c r="BY270" s="21">
        <f t="shared" si="2039"/>
        <v>0</v>
      </c>
      <c r="BZ270" s="21">
        <f t="shared" si="1791"/>
        <v>71000</v>
      </c>
      <c r="CA270" s="62">
        <f t="shared" si="1763"/>
        <v>0</v>
      </c>
      <c r="CB270" s="62">
        <f t="shared" si="1764"/>
        <v>0</v>
      </c>
      <c r="CC270" s="62">
        <f t="shared" si="1765"/>
        <v>71000</v>
      </c>
      <c r="CD270" s="21">
        <f t="shared" ref="CD270:CG270" si="2040">CD271</f>
        <v>0</v>
      </c>
      <c r="CE270" s="21">
        <f t="shared" si="2040"/>
        <v>0</v>
      </c>
      <c r="CF270" s="21">
        <f t="shared" si="2040"/>
        <v>0</v>
      </c>
      <c r="CG270" s="21">
        <f t="shared" si="2040"/>
        <v>0</v>
      </c>
      <c r="CH270" s="21">
        <f t="shared" si="2029"/>
        <v>71000</v>
      </c>
      <c r="CI270" s="62">
        <f t="shared" si="2030"/>
        <v>0</v>
      </c>
      <c r="CJ270" s="62">
        <f t="shared" si="2031"/>
        <v>0</v>
      </c>
      <c r="CK270" s="62">
        <f t="shared" si="2032"/>
        <v>71000</v>
      </c>
      <c r="CL270" s="193">
        <f t="shared" si="1658"/>
        <v>0</v>
      </c>
      <c r="CM270" s="62"/>
      <c r="CN270" s="62"/>
      <c r="CO270" s="62"/>
      <c r="CP270" s="62"/>
      <c r="CQ270" s="94">
        <f t="shared" si="1759"/>
        <v>0</v>
      </c>
      <c r="CR270" s="94"/>
      <c r="CS270" s="58">
        <f t="shared" ref="CS270:DT270" si="2041">CS271</f>
        <v>71000</v>
      </c>
      <c r="CT270" s="58">
        <f t="shared" si="2041"/>
        <v>0</v>
      </c>
      <c r="CU270" s="58">
        <f t="shared" si="2041"/>
        <v>0</v>
      </c>
      <c r="CV270" s="58">
        <f t="shared" si="2041"/>
        <v>71000</v>
      </c>
      <c r="CW270" s="58">
        <f t="shared" si="2041"/>
        <v>0</v>
      </c>
      <c r="CX270" s="62">
        <f t="shared" si="2041"/>
        <v>0</v>
      </c>
      <c r="CY270" s="62">
        <f t="shared" si="2041"/>
        <v>0</v>
      </c>
      <c r="CZ270" s="58">
        <f t="shared" si="2041"/>
        <v>0</v>
      </c>
      <c r="DA270" s="58">
        <f t="shared" si="2041"/>
        <v>71000</v>
      </c>
      <c r="DB270" s="62">
        <f t="shared" si="2041"/>
        <v>0</v>
      </c>
      <c r="DC270" s="62">
        <f t="shared" si="2041"/>
        <v>0</v>
      </c>
      <c r="DD270" s="62">
        <f t="shared" si="2041"/>
        <v>71000</v>
      </c>
      <c r="DE270" s="58">
        <f t="shared" si="2041"/>
        <v>0</v>
      </c>
      <c r="DF270" s="62">
        <f t="shared" si="2041"/>
        <v>0</v>
      </c>
      <c r="DG270" s="62">
        <f t="shared" si="2041"/>
        <v>0</v>
      </c>
      <c r="DH270" s="58">
        <f t="shared" si="2041"/>
        <v>0</v>
      </c>
      <c r="DI270" s="58">
        <f t="shared" si="2041"/>
        <v>71000</v>
      </c>
      <c r="DJ270" s="62">
        <f t="shared" si="2041"/>
        <v>0</v>
      </c>
      <c r="DK270" s="62">
        <f t="shared" si="2041"/>
        <v>0</v>
      </c>
      <c r="DL270" s="62">
        <f t="shared" si="2041"/>
        <v>71000</v>
      </c>
      <c r="DM270" s="58">
        <f t="shared" si="2041"/>
        <v>0</v>
      </c>
      <c r="DN270" s="62">
        <f t="shared" si="2041"/>
        <v>0</v>
      </c>
      <c r="DO270" s="62">
        <f t="shared" si="2041"/>
        <v>0</v>
      </c>
      <c r="DP270" s="58">
        <f t="shared" si="2041"/>
        <v>0</v>
      </c>
      <c r="DQ270" s="58">
        <f t="shared" si="2041"/>
        <v>71000</v>
      </c>
      <c r="DR270" s="62">
        <f t="shared" si="2041"/>
        <v>0</v>
      </c>
      <c r="DS270" s="62">
        <f t="shared" si="2041"/>
        <v>0</v>
      </c>
      <c r="DT270" s="62">
        <f t="shared" si="2041"/>
        <v>71000</v>
      </c>
    </row>
    <row r="271" spans="1:124" ht="32.25" customHeight="1" x14ac:dyDescent="0.25">
      <c r="A271" s="87" t="s">
        <v>7</v>
      </c>
      <c r="B271" s="156"/>
      <c r="C271" s="156"/>
      <c r="D271" s="156"/>
      <c r="E271" s="4">
        <v>851</v>
      </c>
      <c r="F271" s="3" t="s">
        <v>108</v>
      </c>
      <c r="G271" s="3" t="s">
        <v>44</v>
      </c>
      <c r="H271" s="176" t="s">
        <v>462</v>
      </c>
      <c r="I271" s="3" t="s">
        <v>52</v>
      </c>
      <c r="J271" s="21">
        <v>71000</v>
      </c>
      <c r="K271" s="21"/>
      <c r="L271" s="21"/>
      <c r="M271" s="21">
        <f>J271</f>
        <v>71000</v>
      </c>
      <c r="N271" s="21">
        <v>71000</v>
      </c>
      <c r="O271" s="21"/>
      <c r="P271" s="21"/>
      <c r="Q271" s="21">
        <f>N271</f>
        <v>71000</v>
      </c>
      <c r="R271" s="21">
        <v>71000</v>
      </c>
      <c r="S271" s="21"/>
      <c r="T271" s="21"/>
      <c r="U271" s="21">
        <f>R271</f>
        <v>71000</v>
      </c>
      <c r="V271" s="21">
        <f t="shared" ref="V271:V334" si="2042">J271-AB271</f>
        <v>0</v>
      </c>
      <c r="W271" s="21">
        <f t="shared" ref="W271:W334" si="2043">K271-AC271</f>
        <v>0</v>
      </c>
      <c r="X271" s="21">
        <f t="shared" ref="X271:X334" si="2044">L271-AD271</f>
        <v>0</v>
      </c>
      <c r="Y271" s="21"/>
      <c r="Z271" s="276">
        <f t="shared" si="1657"/>
        <v>100</v>
      </c>
      <c r="AA271" s="21"/>
      <c r="AB271" s="21">
        <v>71000</v>
      </c>
      <c r="AC271" s="21"/>
      <c r="AD271" s="21"/>
      <c r="AE271" s="21">
        <f>AB271</f>
        <v>71000</v>
      </c>
      <c r="AF271" s="21">
        <f t="shared" ref="AF271" si="2045">AC271</f>
        <v>0</v>
      </c>
      <c r="AG271" s="21"/>
      <c r="AH271" s="21"/>
      <c r="AI271" s="21">
        <f>AF271</f>
        <v>0</v>
      </c>
      <c r="AJ271" s="21">
        <f t="shared" si="1782"/>
        <v>71000</v>
      </c>
      <c r="AK271" s="21">
        <f t="shared" si="1783"/>
        <v>0</v>
      </c>
      <c r="AL271" s="21">
        <f t="shared" si="1784"/>
        <v>0</v>
      </c>
      <c r="AM271" s="21">
        <f t="shared" si="1785"/>
        <v>71000</v>
      </c>
      <c r="AN271" s="215">
        <f t="shared" ref="AN271" si="2046">AK271</f>
        <v>0</v>
      </c>
      <c r="AO271" s="21"/>
      <c r="AP271" s="21"/>
      <c r="AQ271" s="21">
        <f>AN271</f>
        <v>0</v>
      </c>
      <c r="AR271" s="21">
        <f t="shared" si="2017"/>
        <v>71000</v>
      </c>
      <c r="AS271" s="21">
        <f t="shared" si="2018"/>
        <v>0</v>
      </c>
      <c r="AT271" s="21">
        <f t="shared" si="2019"/>
        <v>0</v>
      </c>
      <c r="AU271" s="21">
        <f t="shared" si="2020"/>
        <v>71000</v>
      </c>
      <c r="AV271" s="195">
        <f t="shared" si="1970"/>
        <v>0</v>
      </c>
      <c r="AW271" s="21">
        <v>71000</v>
      </c>
      <c r="AX271" s="21"/>
      <c r="AY271" s="21"/>
      <c r="AZ271" s="21">
        <f>AW271</f>
        <v>71000</v>
      </c>
      <c r="BA271" s="21">
        <f t="shared" ref="BA271" si="2047">AX271</f>
        <v>0</v>
      </c>
      <c r="BB271" s="21"/>
      <c r="BC271" s="21"/>
      <c r="BD271" s="21">
        <f>BA271</f>
        <v>0</v>
      </c>
      <c r="BE271" s="21">
        <f t="shared" si="1788"/>
        <v>71000</v>
      </c>
      <c r="BF271" s="21">
        <f t="shared" si="1760"/>
        <v>0</v>
      </c>
      <c r="BG271" s="21">
        <f t="shared" si="1761"/>
        <v>0</v>
      </c>
      <c r="BH271" s="21">
        <f t="shared" si="1762"/>
        <v>71000</v>
      </c>
      <c r="BI271" s="21">
        <f t="shared" ref="BI271" si="2048">BF271</f>
        <v>0</v>
      </c>
      <c r="BJ271" s="21"/>
      <c r="BK271" s="21"/>
      <c r="BL271" s="21">
        <f>BI271</f>
        <v>0</v>
      </c>
      <c r="BM271" s="21">
        <f t="shared" si="2023"/>
        <v>71000</v>
      </c>
      <c r="BN271" s="21">
        <f t="shared" si="2024"/>
        <v>0</v>
      </c>
      <c r="BO271" s="21">
        <f t="shared" si="2025"/>
        <v>0</v>
      </c>
      <c r="BP271" s="21">
        <f t="shared" si="2026"/>
        <v>71000</v>
      </c>
      <c r="BQ271" s="201">
        <f t="shared" si="1967"/>
        <v>0</v>
      </c>
      <c r="BR271" s="21">
        <v>71000</v>
      </c>
      <c r="BS271" s="21"/>
      <c r="BT271" s="21"/>
      <c r="BU271" s="21">
        <f>BR271</f>
        <v>71000</v>
      </c>
      <c r="BV271" s="21">
        <f t="shared" ref="BV271" si="2049">BS271</f>
        <v>0</v>
      </c>
      <c r="BW271" s="21"/>
      <c r="BX271" s="21"/>
      <c r="BY271" s="21">
        <f>BV271</f>
        <v>0</v>
      </c>
      <c r="BZ271" s="21">
        <f t="shared" si="1791"/>
        <v>71000</v>
      </c>
      <c r="CA271" s="62">
        <f t="shared" si="1763"/>
        <v>0</v>
      </c>
      <c r="CB271" s="62">
        <f t="shared" si="1764"/>
        <v>0</v>
      </c>
      <c r="CC271" s="62">
        <f t="shared" si="1765"/>
        <v>71000</v>
      </c>
      <c r="CD271" s="21">
        <f t="shared" ref="CD271" si="2050">CA271</f>
        <v>0</v>
      </c>
      <c r="CE271" s="21"/>
      <c r="CF271" s="21"/>
      <c r="CG271" s="21">
        <f>CD271</f>
        <v>0</v>
      </c>
      <c r="CH271" s="21">
        <f t="shared" si="2029"/>
        <v>71000</v>
      </c>
      <c r="CI271" s="62">
        <f t="shared" si="2030"/>
        <v>0</v>
      </c>
      <c r="CJ271" s="62">
        <f t="shared" si="2031"/>
        <v>0</v>
      </c>
      <c r="CK271" s="62">
        <f t="shared" si="2032"/>
        <v>71000</v>
      </c>
      <c r="CL271" s="193">
        <f t="shared" si="1658"/>
        <v>0</v>
      </c>
      <c r="CM271" s="62"/>
      <c r="CN271" s="62"/>
      <c r="CO271" s="62"/>
      <c r="CP271" s="62"/>
      <c r="CQ271" s="94">
        <f t="shared" si="1759"/>
        <v>0</v>
      </c>
      <c r="CR271" s="94"/>
      <c r="CS271" s="58">
        <v>71000</v>
      </c>
      <c r="CT271" s="58"/>
      <c r="CU271" s="58"/>
      <c r="CV271" s="58">
        <f>CS271</f>
        <v>71000</v>
      </c>
      <c r="CW271" s="58"/>
      <c r="CX271" s="62"/>
      <c r="CY271" s="62"/>
      <c r="CZ271" s="58">
        <f>CW271</f>
        <v>0</v>
      </c>
      <c r="DA271" s="58">
        <f t="shared" si="1926"/>
        <v>71000</v>
      </c>
      <c r="DB271" s="62">
        <f t="shared" si="1927"/>
        <v>0</v>
      </c>
      <c r="DC271" s="62">
        <f t="shared" si="1928"/>
        <v>0</v>
      </c>
      <c r="DD271" s="62">
        <f t="shared" si="1929"/>
        <v>71000</v>
      </c>
      <c r="DE271" s="58"/>
      <c r="DF271" s="62"/>
      <c r="DG271" s="62"/>
      <c r="DH271" s="58">
        <f>DE271</f>
        <v>0</v>
      </c>
      <c r="DI271" s="58">
        <f t="shared" ref="DI271" si="2051">DA271+DE271</f>
        <v>71000</v>
      </c>
      <c r="DJ271" s="62">
        <f t="shared" ref="DJ271" si="2052">DB271+DF271</f>
        <v>0</v>
      </c>
      <c r="DK271" s="62">
        <f t="shared" ref="DK271" si="2053">DC271+DG271</f>
        <v>0</v>
      </c>
      <c r="DL271" s="62">
        <f t="shared" ref="DL271" si="2054">DD271+DH271</f>
        <v>71000</v>
      </c>
      <c r="DM271" s="58"/>
      <c r="DN271" s="62"/>
      <c r="DO271" s="62"/>
      <c r="DP271" s="58">
        <f>DM271</f>
        <v>0</v>
      </c>
      <c r="DQ271" s="58">
        <f t="shared" ref="DQ271" si="2055">DI271+DM271</f>
        <v>71000</v>
      </c>
      <c r="DR271" s="62">
        <f t="shared" ref="DR271" si="2056">DJ271+DN271</f>
        <v>0</v>
      </c>
      <c r="DS271" s="62">
        <f t="shared" ref="DS271" si="2057">DK271+DO271</f>
        <v>0</v>
      </c>
      <c r="DT271" s="62">
        <f t="shared" ref="DT271" si="2058">DL271+DP271</f>
        <v>71000</v>
      </c>
    </row>
    <row r="272" spans="1:124" ht="32.25" customHeight="1" x14ac:dyDescent="0.25">
      <c r="A272" s="87" t="s">
        <v>20</v>
      </c>
      <c r="B272" s="27"/>
      <c r="C272" s="27"/>
      <c r="D272" s="27"/>
      <c r="E272" s="4">
        <v>851</v>
      </c>
      <c r="F272" s="3" t="s">
        <v>108</v>
      </c>
      <c r="G272" s="3" t="s">
        <v>44</v>
      </c>
      <c r="H272" s="176" t="s">
        <v>462</v>
      </c>
      <c r="I272" s="3" t="s">
        <v>21</v>
      </c>
      <c r="J272" s="21">
        <f t="shared" ref="J272:Y272" si="2059">J273</f>
        <v>197000</v>
      </c>
      <c r="K272" s="21">
        <f t="shared" si="2059"/>
        <v>0</v>
      </c>
      <c r="L272" s="21">
        <f t="shared" si="2059"/>
        <v>0</v>
      </c>
      <c r="M272" s="21">
        <f t="shared" si="2059"/>
        <v>197000</v>
      </c>
      <c r="N272" s="21">
        <f t="shared" si="2059"/>
        <v>197000</v>
      </c>
      <c r="O272" s="21">
        <f t="shared" si="2059"/>
        <v>0</v>
      </c>
      <c r="P272" s="21">
        <f t="shared" si="2059"/>
        <v>0</v>
      </c>
      <c r="Q272" s="21">
        <f t="shared" si="2059"/>
        <v>197000</v>
      </c>
      <c r="R272" s="21">
        <f t="shared" si="2059"/>
        <v>197000</v>
      </c>
      <c r="S272" s="21">
        <f t="shared" si="2059"/>
        <v>0</v>
      </c>
      <c r="T272" s="21">
        <f t="shared" si="2059"/>
        <v>0</v>
      </c>
      <c r="U272" s="21">
        <f t="shared" si="2059"/>
        <v>197000</v>
      </c>
      <c r="V272" s="21">
        <f t="shared" si="2042"/>
        <v>0</v>
      </c>
      <c r="W272" s="21">
        <f t="shared" si="2043"/>
        <v>0</v>
      </c>
      <c r="X272" s="21">
        <f t="shared" si="2044"/>
        <v>0</v>
      </c>
      <c r="Y272" s="21">
        <f t="shared" si="2059"/>
        <v>0</v>
      </c>
      <c r="Z272" s="276">
        <f t="shared" si="1657"/>
        <v>100</v>
      </c>
      <c r="AA272" s="21">
        <f t="shared" ref="AA272:BY272" si="2060">AA273</f>
        <v>0</v>
      </c>
      <c r="AB272" s="21">
        <f t="shared" si="2060"/>
        <v>197000</v>
      </c>
      <c r="AC272" s="21">
        <f t="shared" si="2060"/>
        <v>0</v>
      </c>
      <c r="AD272" s="21">
        <f t="shared" si="2060"/>
        <v>0</v>
      </c>
      <c r="AE272" s="21">
        <f t="shared" si="2060"/>
        <v>197000</v>
      </c>
      <c r="AF272" s="21">
        <f t="shared" si="2060"/>
        <v>0</v>
      </c>
      <c r="AG272" s="21">
        <f t="shared" si="2060"/>
        <v>0</v>
      </c>
      <c r="AH272" s="21">
        <f t="shared" si="2060"/>
        <v>0</v>
      </c>
      <c r="AI272" s="21">
        <f t="shared" si="2060"/>
        <v>0</v>
      </c>
      <c r="AJ272" s="21">
        <f t="shared" si="1782"/>
        <v>197000</v>
      </c>
      <c r="AK272" s="21">
        <f t="shared" si="1783"/>
        <v>0</v>
      </c>
      <c r="AL272" s="21">
        <f t="shared" si="1784"/>
        <v>0</v>
      </c>
      <c r="AM272" s="21">
        <f t="shared" si="1785"/>
        <v>197000</v>
      </c>
      <c r="AN272" s="215">
        <f t="shared" si="2060"/>
        <v>0</v>
      </c>
      <c r="AO272" s="21">
        <f t="shared" si="2060"/>
        <v>0</v>
      </c>
      <c r="AP272" s="21">
        <f t="shared" si="2060"/>
        <v>0</v>
      </c>
      <c r="AQ272" s="21">
        <f t="shared" si="2060"/>
        <v>0</v>
      </c>
      <c r="AR272" s="21">
        <f t="shared" si="2017"/>
        <v>197000</v>
      </c>
      <c r="AS272" s="21">
        <f t="shared" si="2018"/>
        <v>0</v>
      </c>
      <c r="AT272" s="21">
        <f t="shared" si="2019"/>
        <v>0</v>
      </c>
      <c r="AU272" s="21">
        <f t="shared" si="2020"/>
        <v>197000</v>
      </c>
      <c r="AV272" s="195">
        <f t="shared" si="1970"/>
        <v>0</v>
      </c>
      <c r="AW272" s="21">
        <f t="shared" si="2060"/>
        <v>197000</v>
      </c>
      <c r="AX272" s="21">
        <f t="shared" si="2060"/>
        <v>0</v>
      </c>
      <c r="AY272" s="21">
        <f t="shared" si="2060"/>
        <v>0</v>
      </c>
      <c r="AZ272" s="21">
        <f t="shared" si="2060"/>
        <v>197000</v>
      </c>
      <c r="BA272" s="21">
        <f t="shared" si="2060"/>
        <v>0</v>
      </c>
      <c r="BB272" s="21">
        <f t="shared" si="2060"/>
        <v>0</v>
      </c>
      <c r="BC272" s="21">
        <f t="shared" si="2060"/>
        <v>0</v>
      </c>
      <c r="BD272" s="21">
        <f t="shared" si="2060"/>
        <v>0</v>
      </c>
      <c r="BE272" s="21">
        <f t="shared" si="1788"/>
        <v>197000</v>
      </c>
      <c r="BF272" s="21">
        <f t="shared" si="1760"/>
        <v>0</v>
      </c>
      <c r="BG272" s="21">
        <f t="shared" si="1761"/>
        <v>0</v>
      </c>
      <c r="BH272" s="21">
        <f t="shared" si="1762"/>
        <v>197000</v>
      </c>
      <c r="BI272" s="21">
        <f t="shared" si="2060"/>
        <v>0</v>
      </c>
      <c r="BJ272" s="21">
        <f t="shared" si="2060"/>
        <v>0</v>
      </c>
      <c r="BK272" s="21">
        <f t="shared" si="2060"/>
        <v>0</v>
      </c>
      <c r="BL272" s="21">
        <f t="shared" si="2060"/>
        <v>0</v>
      </c>
      <c r="BM272" s="21">
        <f t="shared" si="2023"/>
        <v>197000</v>
      </c>
      <c r="BN272" s="21">
        <f t="shared" si="2024"/>
        <v>0</v>
      </c>
      <c r="BO272" s="21">
        <f t="shared" si="2025"/>
        <v>0</v>
      </c>
      <c r="BP272" s="21">
        <f t="shared" si="2026"/>
        <v>197000</v>
      </c>
      <c r="BQ272" s="201">
        <f t="shared" si="1967"/>
        <v>0</v>
      </c>
      <c r="BR272" s="21">
        <f t="shared" si="2060"/>
        <v>197000</v>
      </c>
      <c r="BS272" s="21">
        <f t="shared" si="2060"/>
        <v>0</v>
      </c>
      <c r="BT272" s="21">
        <f t="shared" si="2060"/>
        <v>0</v>
      </c>
      <c r="BU272" s="21">
        <f t="shared" si="2060"/>
        <v>197000</v>
      </c>
      <c r="BV272" s="21">
        <f t="shared" si="2060"/>
        <v>0</v>
      </c>
      <c r="BW272" s="21">
        <f t="shared" si="2060"/>
        <v>0</v>
      </c>
      <c r="BX272" s="21">
        <f t="shared" si="2060"/>
        <v>0</v>
      </c>
      <c r="BY272" s="21">
        <f t="shared" si="2060"/>
        <v>0</v>
      </c>
      <c r="BZ272" s="21">
        <f t="shared" si="1791"/>
        <v>197000</v>
      </c>
      <c r="CA272" s="62">
        <f t="shared" si="1763"/>
        <v>0</v>
      </c>
      <c r="CB272" s="62">
        <f t="shared" si="1764"/>
        <v>0</v>
      </c>
      <c r="CC272" s="62">
        <f t="shared" si="1765"/>
        <v>197000</v>
      </c>
      <c r="CD272" s="21">
        <f t="shared" ref="CD272:CG272" si="2061">CD273</f>
        <v>0</v>
      </c>
      <c r="CE272" s="21">
        <f t="shared" si="2061"/>
        <v>0</v>
      </c>
      <c r="CF272" s="21">
        <f t="shared" si="2061"/>
        <v>0</v>
      </c>
      <c r="CG272" s="21">
        <f t="shared" si="2061"/>
        <v>0</v>
      </c>
      <c r="CH272" s="21">
        <f t="shared" si="2029"/>
        <v>197000</v>
      </c>
      <c r="CI272" s="62">
        <f t="shared" si="2030"/>
        <v>0</v>
      </c>
      <c r="CJ272" s="62">
        <f t="shared" si="2031"/>
        <v>0</v>
      </c>
      <c r="CK272" s="62">
        <f t="shared" si="2032"/>
        <v>197000</v>
      </c>
      <c r="CL272" s="193">
        <f t="shared" si="1658"/>
        <v>0</v>
      </c>
      <c r="CM272" s="62"/>
      <c r="CN272" s="62"/>
      <c r="CO272" s="62"/>
      <c r="CP272" s="62"/>
      <c r="CQ272" s="94">
        <f t="shared" si="1759"/>
        <v>0</v>
      </c>
      <c r="CR272" s="94"/>
      <c r="CS272" s="58">
        <f t="shared" ref="CS272:DT272" si="2062">CS273</f>
        <v>197000</v>
      </c>
      <c r="CT272" s="58">
        <f t="shared" si="2062"/>
        <v>0</v>
      </c>
      <c r="CU272" s="58">
        <f t="shared" si="2062"/>
        <v>0</v>
      </c>
      <c r="CV272" s="58">
        <f t="shared" si="2062"/>
        <v>197000</v>
      </c>
      <c r="CW272" s="58">
        <f t="shared" si="2062"/>
        <v>0</v>
      </c>
      <c r="CX272" s="62">
        <f t="shared" si="2062"/>
        <v>0</v>
      </c>
      <c r="CY272" s="62">
        <f t="shared" si="2062"/>
        <v>0</v>
      </c>
      <c r="CZ272" s="58">
        <f t="shared" si="2062"/>
        <v>0</v>
      </c>
      <c r="DA272" s="58">
        <f t="shared" si="2062"/>
        <v>197000</v>
      </c>
      <c r="DB272" s="62">
        <f t="shared" si="2062"/>
        <v>0</v>
      </c>
      <c r="DC272" s="62">
        <f t="shared" si="2062"/>
        <v>0</v>
      </c>
      <c r="DD272" s="62">
        <f t="shared" si="2062"/>
        <v>197000</v>
      </c>
      <c r="DE272" s="58">
        <f t="shared" si="2062"/>
        <v>0</v>
      </c>
      <c r="DF272" s="62">
        <f t="shared" si="2062"/>
        <v>0</v>
      </c>
      <c r="DG272" s="62">
        <f t="shared" si="2062"/>
        <v>0</v>
      </c>
      <c r="DH272" s="58">
        <f t="shared" si="2062"/>
        <v>0</v>
      </c>
      <c r="DI272" s="58">
        <f t="shared" si="2062"/>
        <v>197000</v>
      </c>
      <c r="DJ272" s="62">
        <f t="shared" si="2062"/>
        <v>0</v>
      </c>
      <c r="DK272" s="62">
        <f t="shared" si="2062"/>
        <v>0</v>
      </c>
      <c r="DL272" s="62">
        <f t="shared" si="2062"/>
        <v>197000</v>
      </c>
      <c r="DM272" s="58">
        <f t="shared" si="2062"/>
        <v>0</v>
      </c>
      <c r="DN272" s="62">
        <f t="shared" si="2062"/>
        <v>0</v>
      </c>
      <c r="DO272" s="62">
        <f t="shared" si="2062"/>
        <v>0</v>
      </c>
      <c r="DP272" s="58">
        <f t="shared" si="2062"/>
        <v>0</v>
      </c>
      <c r="DQ272" s="58">
        <f t="shared" si="2062"/>
        <v>197000</v>
      </c>
      <c r="DR272" s="62">
        <f t="shared" si="2062"/>
        <v>0</v>
      </c>
      <c r="DS272" s="62">
        <f t="shared" si="2062"/>
        <v>0</v>
      </c>
      <c r="DT272" s="62">
        <f t="shared" si="2062"/>
        <v>197000</v>
      </c>
    </row>
    <row r="273" spans="1:124" ht="32.25" customHeight="1" x14ac:dyDescent="0.25">
      <c r="A273" s="87" t="s">
        <v>9</v>
      </c>
      <c r="B273" s="27"/>
      <c r="C273" s="27"/>
      <c r="D273" s="27"/>
      <c r="E273" s="4">
        <v>851</v>
      </c>
      <c r="F273" s="3" t="s">
        <v>108</v>
      </c>
      <c r="G273" s="3" t="s">
        <v>44</v>
      </c>
      <c r="H273" s="176" t="s">
        <v>462</v>
      </c>
      <c r="I273" s="3" t="s">
        <v>22</v>
      </c>
      <c r="J273" s="21">
        <v>197000</v>
      </c>
      <c r="K273" s="21"/>
      <c r="L273" s="21"/>
      <c r="M273" s="21">
        <f>J273</f>
        <v>197000</v>
      </c>
      <c r="N273" s="21">
        <v>197000</v>
      </c>
      <c r="O273" s="21"/>
      <c r="P273" s="21"/>
      <c r="Q273" s="21">
        <f>N273</f>
        <v>197000</v>
      </c>
      <c r="R273" s="21">
        <v>197000</v>
      </c>
      <c r="S273" s="21"/>
      <c r="T273" s="21"/>
      <c r="U273" s="21">
        <f>R273</f>
        <v>197000</v>
      </c>
      <c r="V273" s="21">
        <f t="shared" si="2042"/>
        <v>0</v>
      </c>
      <c r="W273" s="21">
        <f t="shared" si="2043"/>
        <v>0</v>
      </c>
      <c r="X273" s="21">
        <f t="shared" si="2044"/>
        <v>0</v>
      </c>
      <c r="Y273" s="21"/>
      <c r="Z273" s="276">
        <f t="shared" ref="Z273:Z336" si="2063">J273/AB273*100</f>
        <v>100</v>
      </c>
      <c r="AA273" s="21"/>
      <c r="AB273" s="21">
        <v>197000</v>
      </c>
      <c r="AC273" s="21"/>
      <c r="AD273" s="21"/>
      <c r="AE273" s="21">
        <f>AB273</f>
        <v>197000</v>
      </c>
      <c r="AF273" s="21">
        <f t="shared" ref="AF273" si="2064">AC273</f>
        <v>0</v>
      </c>
      <c r="AG273" s="21"/>
      <c r="AH273" s="21"/>
      <c r="AI273" s="21">
        <f>AF273</f>
        <v>0</v>
      </c>
      <c r="AJ273" s="21">
        <f t="shared" si="1782"/>
        <v>197000</v>
      </c>
      <c r="AK273" s="21">
        <f t="shared" si="1783"/>
        <v>0</v>
      </c>
      <c r="AL273" s="21">
        <f t="shared" si="1784"/>
        <v>0</v>
      </c>
      <c r="AM273" s="21">
        <f t="shared" si="1785"/>
        <v>197000</v>
      </c>
      <c r="AN273" s="215">
        <f t="shared" ref="AN273" si="2065">AK273</f>
        <v>0</v>
      </c>
      <c r="AO273" s="21"/>
      <c r="AP273" s="21"/>
      <c r="AQ273" s="21">
        <f>AN273</f>
        <v>0</v>
      </c>
      <c r="AR273" s="21">
        <f t="shared" si="2017"/>
        <v>197000</v>
      </c>
      <c r="AS273" s="21">
        <f t="shared" si="2018"/>
        <v>0</v>
      </c>
      <c r="AT273" s="21">
        <f t="shared" si="2019"/>
        <v>0</v>
      </c>
      <c r="AU273" s="21">
        <f t="shared" si="2020"/>
        <v>197000</v>
      </c>
      <c r="AV273" s="195">
        <f t="shared" si="1970"/>
        <v>0</v>
      </c>
      <c r="AW273" s="21">
        <v>197000</v>
      </c>
      <c r="AX273" s="21"/>
      <c r="AY273" s="21"/>
      <c r="AZ273" s="21">
        <f>AW273</f>
        <v>197000</v>
      </c>
      <c r="BA273" s="21">
        <f t="shared" ref="BA273" si="2066">AX273</f>
        <v>0</v>
      </c>
      <c r="BB273" s="21"/>
      <c r="BC273" s="21"/>
      <c r="BD273" s="21">
        <f>BA273</f>
        <v>0</v>
      </c>
      <c r="BE273" s="21">
        <f t="shared" si="1788"/>
        <v>197000</v>
      </c>
      <c r="BF273" s="21">
        <f t="shared" si="1760"/>
        <v>0</v>
      </c>
      <c r="BG273" s="21">
        <f t="shared" si="1761"/>
        <v>0</v>
      </c>
      <c r="BH273" s="21">
        <f t="shared" si="1762"/>
        <v>197000</v>
      </c>
      <c r="BI273" s="21">
        <f t="shared" ref="BI273" si="2067">BF273</f>
        <v>0</v>
      </c>
      <c r="BJ273" s="21"/>
      <c r="BK273" s="21"/>
      <c r="BL273" s="21">
        <f>BI273</f>
        <v>0</v>
      </c>
      <c r="BM273" s="21">
        <f t="shared" si="2023"/>
        <v>197000</v>
      </c>
      <c r="BN273" s="21">
        <f t="shared" si="2024"/>
        <v>0</v>
      </c>
      <c r="BO273" s="21">
        <f t="shared" si="2025"/>
        <v>0</v>
      </c>
      <c r="BP273" s="21">
        <f t="shared" si="2026"/>
        <v>197000</v>
      </c>
      <c r="BQ273" s="201">
        <f t="shared" si="1967"/>
        <v>0</v>
      </c>
      <c r="BR273" s="21">
        <v>197000</v>
      </c>
      <c r="BS273" s="21"/>
      <c r="BT273" s="21"/>
      <c r="BU273" s="21">
        <f>BR273</f>
        <v>197000</v>
      </c>
      <c r="BV273" s="21">
        <f t="shared" ref="BV273" si="2068">BS273</f>
        <v>0</v>
      </c>
      <c r="BW273" s="21"/>
      <c r="BX273" s="21"/>
      <c r="BY273" s="21">
        <f>BV273</f>
        <v>0</v>
      </c>
      <c r="BZ273" s="21">
        <f t="shared" si="1791"/>
        <v>197000</v>
      </c>
      <c r="CA273" s="62">
        <f t="shared" si="1763"/>
        <v>0</v>
      </c>
      <c r="CB273" s="62">
        <f t="shared" si="1764"/>
        <v>0</v>
      </c>
      <c r="CC273" s="62">
        <f t="shared" si="1765"/>
        <v>197000</v>
      </c>
      <c r="CD273" s="21">
        <f t="shared" ref="CD273" si="2069">CA273</f>
        <v>0</v>
      </c>
      <c r="CE273" s="21"/>
      <c r="CF273" s="21"/>
      <c r="CG273" s="21">
        <f>CD273</f>
        <v>0</v>
      </c>
      <c r="CH273" s="21">
        <f t="shared" si="2029"/>
        <v>197000</v>
      </c>
      <c r="CI273" s="62">
        <f t="shared" si="2030"/>
        <v>0</v>
      </c>
      <c r="CJ273" s="62">
        <f t="shared" si="2031"/>
        <v>0</v>
      </c>
      <c r="CK273" s="62">
        <f t="shared" si="2032"/>
        <v>197000</v>
      </c>
      <c r="CL273" s="193">
        <f t="shared" si="1658"/>
        <v>0</v>
      </c>
      <c r="CM273" s="62"/>
      <c r="CN273" s="62"/>
      <c r="CO273" s="62"/>
      <c r="CP273" s="62"/>
      <c r="CQ273" s="94">
        <f t="shared" si="1759"/>
        <v>0</v>
      </c>
      <c r="CR273" s="94"/>
      <c r="CS273" s="58">
        <v>197000</v>
      </c>
      <c r="CT273" s="58"/>
      <c r="CU273" s="58"/>
      <c r="CV273" s="58">
        <f>CS273</f>
        <v>197000</v>
      </c>
      <c r="CW273" s="58"/>
      <c r="CX273" s="62"/>
      <c r="CY273" s="62"/>
      <c r="CZ273" s="58">
        <f>CW273</f>
        <v>0</v>
      </c>
      <c r="DA273" s="58">
        <f t="shared" si="1926"/>
        <v>197000</v>
      </c>
      <c r="DB273" s="62">
        <f t="shared" si="1927"/>
        <v>0</v>
      </c>
      <c r="DC273" s="62">
        <f t="shared" si="1928"/>
        <v>0</v>
      </c>
      <c r="DD273" s="62">
        <f t="shared" si="1929"/>
        <v>197000</v>
      </c>
      <c r="DE273" s="58"/>
      <c r="DF273" s="62"/>
      <c r="DG273" s="62"/>
      <c r="DH273" s="58">
        <f>DE273</f>
        <v>0</v>
      </c>
      <c r="DI273" s="58">
        <f t="shared" ref="DI273" si="2070">DA273+DE273</f>
        <v>197000</v>
      </c>
      <c r="DJ273" s="62">
        <f t="shared" ref="DJ273" si="2071">DB273+DF273</f>
        <v>0</v>
      </c>
      <c r="DK273" s="62">
        <f t="shared" ref="DK273" si="2072">DC273+DG273</f>
        <v>0</v>
      </c>
      <c r="DL273" s="62">
        <f t="shared" ref="DL273" si="2073">DD273+DH273</f>
        <v>197000</v>
      </c>
      <c r="DM273" s="58"/>
      <c r="DN273" s="62"/>
      <c r="DO273" s="62"/>
      <c r="DP273" s="58">
        <f>DM273</f>
        <v>0</v>
      </c>
      <c r="DQ273" s="58">
        <f t="shared" ref="DQ273" si="2074">DI273+DM273</f>
        <v>197000</v>
      </c>
      <c r="DR273" s="62">
        <f t="shared" ref="DR273" si="2075">DJ273+DN273</f>
        <v>0</v>
      </c>
      <c r="DS273" s="62">
        <f t="shared" ref="DS273" si="2076">DK273+DO273</f>
        <v>0</v>
      </c>
      <c r="DT273" s="62">
        <f t="shared" ref="DT273" si="2077">DL273+DP273</f>
        <v>197000</v>
      </c>
    </row>
    <row r="274" spans="1:124" ht="32.25" customHeight="1" x14ac:dyDescent="0.25">
      <c r="A274" s="87" t="s">
        <v>281</v>
      </c>
      <c r="B274" s="27"/>
      <c r="C274" s="27"/>
      <c r="D274" s="27"/>
      <c r="E274" s="3" t="s">
        <v>282</v>
      </c>
      <c r="F274" s="3" t="s">
        <v>108</v>
      </c>
      <c r="G274" s="3" t="s">
        <v>44</v>
      </c>
      <c r="H274" s="176" t="s">
        <v>463</v>
      </c>
      <c r="I274" s="3"/>
      <c r="J274" s="21">
        <f t="shared" ref="J274:Y275" si="2078">J275</f>
        <v>0</v>
      </c>
      <c r="K274" s="21">
        <f t="shared" si="2078"/>
        <v>0</v>
      </c>
      <c r="L274" s="21">
        <f t="shared" si="2078"/>
        <v>0</v>
      </c>
      <c r="M274" s="21">
        <f t="shared" si="2078"/>
        <v>0</v>
      </c>
      <c r="N274" s="21">
        <f t="shared" si="2078"/>
        <v>0</v>
      </c>
      <c r="O274" s="21">
        <f t="shared" si="2078"/>
        <v>0</v>
      </c>
      <c r="P274" s="21">
        <f t="shared" si="2078"/>
        <v>0</v>
      </c>
      <c r="Q274" s="21">
        <f t="shared" si="2078"/>
        <v>0</v>
      </c>
      <c r="R274" s="21">
        <f t="shared" si="2078"/>
        <v>0</v>
      </c>
      <c r="S274" s="21">
        <f t="shared" si="2078"/>
        <v>0</v>
      </c>
      <c r="T274" s="21">
        <f t="shared" si="2078"/>
        <v>0</v>
      </c>
      <c r="U274" s="21">
        <f t="shared" si="2078"/>
        <v>0</v>
      </c>
      <c r="V274" s="21">
        <f t="shared" si="2042"/>
        <v>-2451516</v>
      </c>
      <c r="W274" s="21">
        <f t="shared" si="2043"/>
        <v>-2427000</v>
      </c>
      <c r="X274" s="21">
        <f t="shared" si="2044"/>
        <v>-24516</v>
      </c>
      <c r="Y274" s="21">
        <f t="shared" si="2078"/>
        <v>0</v>
      </c>
      <c r="Z274" s="276">
        <f t="shared" si="2063"/>
        <v>0</v>
      </c>
      <c r="AA274" s="21">
        <f t="shared" ref="AA274:BV275" si="2079">AA275</f>
        <v>0</v>
      </c>
      <c r="AB274" s="21">
        <f t="shared" si="2079"/>
        <v>2451516</v>
      </c>
      <c r="AC274" s="21">
        <f t="shared" si="2079"/>
        <v>2427000</v>
      </c>
      <c r="AD274" s="21">
        <f t="shared" si="2079"/>
        <v>24516</v>
      </c>
      <c r="AE274" s="21">
        <f t="shared" si="2079"/>
        <v>0</v>
      </c>
      <c r="AF274" s="21">
        <f t="shared" si="2079"/>
        <v>-1</v>
      </c>
      <c r="AG274" s="21">
        <f t="shared" si="2079"/>
        <v>0</v>
      </c>
      <c r="AH274" s="21">
        <f t="shared" si="2079"/>
        <v>-1</v>
      </c>
      <c r="AI274" s="21">
        <f t="shared" si="2079"/>
        <v>0</v>
      </c>
      <c r="AJ274" s="228">
        <f t="shared" si="1782"/>
        <v>2451515</v>
      </c>
      <c r="AK274" s="228">
        <f t="shared" si="1783"/>
        <v>2427000</v>
      </c>
      <c r="AL274" s="228">
        <f t="shared" si="1784"/>
        <v>24515</v>
      </c>
      <c r="AM274" s="21">
        <f t="shared" si="1785"/>
        <v>0</v>
      </c>
      <c r="AN274" s="215">
        <f t="shared" si="2079"/>
        <v>0</v>
      </c>
      <c r="AO274" s="21">
        <f t="shared" si="2079"/>
        <v>0</v>
      </c>
      <c r="AP274" s="21">
        <f t="shared" si="2079"/>
        <v>0</v>
      </c>
      <c r="AQ274" s="21">
        <f t="shared" si="2079"/>
        <v>0</v>
      </c>
      <c r="AR274" s="228">
        <f t="shared" si="2017"/>
        <v>2451515</v>
      </c>
      <c r="AS274" s="228">
        <f t="shared" si="2018"/>
        <v>2427000</v>
      </c>
      <c r="AT274" s="228">
        <f t="shared" si="2019"/>
        <v>24515</v>
      </c>
      <c r="AU274" s="21">
        <f t="shared" si="2020"/>
        <v>0</v>
      </c>
      <c r="AV274" s="195">
        <f t="shared" si="1970"/>
        <v>0</v>
      </c>
      <c r="AW274" s="21">
        <f t="shared" si="2079"/>
        <v>0</v>
      </c>
      <c r="AX274" s="21">
        <f t="shared" si="2079"/>
        <v>0</v>
      </c>
      <c r="AY274" s="21">
        <f t="shared" si="2079"/>
        <v>0</v>
      </c>
      <c r="AZ274" s="21">
        <f t="shared" si="2079"/>
        <v>0</v>
      </c>
      <c r="BA274" s="21">
        <f t="shared" si="2079"/>
        <v>0</v>
      </c>
      <c r="BB274" s="21">
        <f t="shared" si="2079"/>
        <v>0</v>
      </c>
      <c r="BC274" s="21">
        <f t="shared" si="2079"/>
        <v>0</v>
      </c>
      <c r="BD274" s="21">
        <f t="shared" si="2079"/>
        <v>0</v>
      </c>
      <c r="BE274" s="21">
        <f t="shared" si="1788"/>
        <v>0</v>
      </c>
      <c r="BF274" s="21">
        <f t="shared" si="1760"/>
        <v>0</v>
      </c>
      <c r="BG274" s="21">
        <f t="shared" si="1761"/>
        <v>0</v>
      </c>
      <c r="BH274" s="21">
        <f t="shared" si="1762"/>
        <v>0</v>
      </c>
      <c r="BI274" s="21">
        <f t="shared" si="2079"/>
        <v>0</v>
      </c>
      <c r="BJ274" s="21">
        <f t="shared" si="2079"/>
        <v>0</v>
      </c>
      <c r="BK274" s="21">
        <f t="shared" si="2079"/>
        <v>0</v>
      </c>
      <c r="BL274" s="21">
        <f t="shared" si="2079"/>
        <v>0</v>
      </c>
      <c r="BM274" s="21">
        <f t="shared" si="2023"/>
        <v>0</v>
      </c>
      <c r="BN274" s="21">
        <f t="shared" si="2024"/>
        <v>0</v>
      </c>
      <c r="BO274" s="21">
        <f t="shared" si="2025"/>
        <v>0</v>
      </c>
      <c r="BP274" s="21">
        <f t="shared" si="2026"/>
        <v>0</v>
      </c>
      <c r="BQ274" s="201">
        <f t="shared" si="1967"/>
        <v>0</v>
      </c>
      <c r="BR274" s="21">
        <f t="shared" si="2079"/>
        <v>0</v>
      </c>
      <c r="BS274" s="21">
        <f t="shared" si="2079"/>
        <v>0</v>
      </c>
      <c r="BT274" s="21">
        <f t="shared" si="2079"/>
        <v>0</v>
      </c>
      <c r="BU274" s="21">
        <f t="shared" si="2079"/>
        <v>0</v>
      </c>
      <c r="BV274" s="21">
        <f t="shared" si="2079"/>
        <v>0</v>
      </c>
      <c r="BW274" s="21">
        <f t="shared" ref="BV274:BY275" si="2080">BW275</f>
        <v>0</v>
      </c>
      <c r="BX274" s="21">
        <f t="shared" si="2080"/>
        <v>0</v>
      </c>
      <c r="BY274" s="21">
        <f t="shared" si="2080"/>
        <v>0</v>
      </c>
      <c r="BZ274" s="21">
        <f t="shared" si="1791"/>
        <v>0</v>
      </c>
      <c r="CA274" s="62">
        <f t="shared" si="1763"/>
        <v>0</v>
      </c>
      <c r="CB274" s="62">
        <f t="shared" si="1764"/>
        <v>0</v>
      </c>
      <c r="CC274" s="62">
        <f t="shared" si="1765"/>
        <v>0</v>
      </c>
      <c r="CD274" s="21">
        <f t="shared" ref="CD274:CG275" si="2081">CD275</f>
        <v>0</v>
      </c>
      <c r="CE274" s="21">
        <f t="shared" si="2081"/>
        <v>0</v>
      </c>
      <c r="CF274" s="21">
        <f t="shared" si="2081"/>
        <v>0</v>
      </c>
      <c r="CG274" s="21">
        <f t="shared" si="2081"/>
        <v>0</v>
      </c>
      <c r="CH274" s="21">
        <f t="shared" si="2029"/>
        <v>0</v>
      </c>
      <c r="CI274" s="62">
        <f t="shared" si="2030"/>
        <v>0</v>
      </c>
      <c r="CJ274" s="62">
        <f t="shared" si="2031"/>
        <v>0</v>
      </c>
      <c r="CK274" s="62">
        <f t="shared" si="2032"/>
        <v>0</v>
      </c>
      <c r="CL274" s="193">
        <f t="shared" si="1658"/>
        <v>0</v>
      </c>
      <c r="CM274" s="62"/>
      <c r="CN274" s="62"/>
      <c r="CO274" s="62"/>
      <c r="CP274" s="62"/>
      <c r="CQ274" s="94">
        <f t="shared" si="1759"/>
        <v>0</v>
      </c>
      <c r="CR274" s="94"/>
      <c r="CS274" s="58">
        <f t="shared" ref="CS274:DT275" si="2082">CS275</f>
        <v>0</v>
      </c>
      <c r="CT274" s="58">
        <f t="shared" si="2082"/>
        <v>0</v>
      </c>
      <c r="CU274" s="58">
        <f t="shared" si="2082"/>
        <v>0</v>
      </c>
      <c r="CV274" s="58">
        <f t="shared" si="2082"/>
        <v>0</v>
      </c>
      <c r="CW274" s="58">
        <f t="shared" si="2082"/>
        <v>0</v>
      </c>
      <c r="CX274" s="62">
        <f t="shared" si="2082"/>
        <v>0</v>
      </c>
      <c r="CY274" s="62">
        <f t="shared" si="2082"/>
        <v>0</v>
      </c>
      <c r="CZ274" s="58">
        <f t="shared" si="2082"/>
        <v>0</v>
      </c>
      <c r="DA274" s="58">
        <f t="shared" si="2082"/>
        <v>0</v>
      </c>
      <c r="DB274" s="62">
        <f t="shared" si="2082"/>
        <v>0</v>
      </c>
      <c r="DC274" s="62">
        <f t="shared" si="2082"/>
        <v>0</v>
      </c>
      <c r="DD274" s="62">
        <f t="shared" si="2082"/>
        <v>0</v>
      </c>
      <c r="DE274" s="58">
        <f t="shared" si="2082"/>
        <v>0</v>
      </c>
      <c r="DF274" s="62">
        <f t="shared" si="2082"/>
        <v>0</v>
      </c>
      <c r="DG274" s="62">
        <f t="shared" si="2082"/>
        <v>0</v>
      </c>
      <c r="DH274" s="58">
        <f t="shared" si="2082"/>
        <v>0</v>
      </c>
      <c r="DI274" s="58">
        <f t="shared" si="2082"/>
        <v>0</v>
      </c>
      <c r="DJ274" s="62">
        <f t="shared" si="2082"/>
        <v>0</v>
      </c>
      <c r="DK274" s="62">
        <f t="shared" si="2082"/>
        <v>0</v>
      </c>
      <c r="DL274" s="62">
        <f t="shared" si="2082"/>
        <v>0</v>
      </c>
      <c r="DM274" s="58">
        <f t="shared" si="2082"/>
        <v>0</v>
      </c>
      <c r="DN274" s="62">
        <f t="shared" si="2082"/>
        <v>0</v>
      </c>
      <c r="DO274" s="62">
        <f t="shared" si="2082"/>
        <v>0</v>
      </c>
      <c r="DP274" s="58">
        <f t="shared" si="2082"/>
        <v>0</v>
      </c>
      <c r="DQ274" s="58">
        <f t="shared" si="2082"/>
        <v>0</v>
      </c>
      <c r="DR274" s="62">
        <f t="shared" si="2082"/>
        <v>0</v>
      </c>
      <c r="DS274" s="62">
        <f t="shared" si="2082"/>
        <v>0</v>
      </c>
      <c r="DT274" s="62">
        <f t="shared" si="2082"/>
        <v>0</v>
      </c>
    </row>
    <row r="275" spans="1:124" ht="32.25" customHeight="1" x14ac:dyDescent="0.25">
      <c r="A275" s="87" t="s">
        <v>20</v>
      </c>
      <c r="B275" s="27"/>
      <c r="C275" s="27"/>
      <c r="D275" s="27"/>
      <c r="E275" s="3" t="s">
        <v>282</v>
      </c>
      <c r="F275" s="3" t="s">
        <v>108</v>
      </c>
      <c r="G275" s="3" t="s">
        <v>44</v>
      </c>
      <c r="H275" s="176" t="s">
        <v>463</v>
      </c>
      <c r="I275" s="3" t="s">
        <v>21</v>
      </c>
      <c r="J275" s="21">
        <f t="shared" si="2078"/>
        <v>0</v>
      </c>
      <c r="K275" s="21">
        <f t="shared" si="2078"/>
        <v>0</v>
      </c>
      <c r="L275" s="21">
        <f t="shared" si="2078"/>
        <v>0</v>
      </c>
      <c r="M275" s="21">
        <f t="shared" si="2078"/>
        <v>0</v>
      </c>
      <c r="N275" s="21">
        <f t="shared" si="2078"/>
        <v>0</v>
      </c>
      <c r="O275" s="21">
        <f t="shared" si="2078"/>
        <v>0</v>
      </c>
      <c r="P275" s="21">
        <f t="shared" si="2078"/>
        <v>0</v>
      </c>
      <c r="Q275" s="21">
        <f t="shared" si="2078"/>
        <v>0</v>
      </c>
      <c r="R275" s="21">
        <f t="shared" si="2078"/>
        <v>0</v>
      </c>
      <c r="S275" s="21">
        <f t="shared" si="2078"/>
        <v>0</v>
      </c>
      <c r="T275" s="21">
        <f t="shared" si="2078"/>
        <v>0</v>
      </c>
      <c r="U275" s="21">
        <f t="shared" si="2078"/>
        <v>0</v>
      </c>
      <c r="V275" s="21">
        <f t="shared" si="2042"/>
        <v>-2451516</v>
      </c>
      <c r="W275" s="21">
        <f t="shared" si="2043"/>
        <v>-2427000</v>
      </c>
      <c r="X275" s="21">
        <f t="shared" si="2044"/>
        <v>-24516</v>
      </c>
      <c r="Y275" s="21">
        <f t="shared" si="2078"/>
        <v>0</v>
      </c>
      <c r="Z275" s="276">
        <f t="shared" si="2063"/>
        <v>0</v>
      </c>
      <c r="AA275" s="21">
        <f t="shared" si="2079"/>
        <v>0</v>
      </c>
      <c r="AB275" s="21">
        <f t="shared" si="2079"/>
        <v>2451516</v>
      </c>
      <c r="AC275" s="21">
        <f t="shared" si="2079"/>
        <v>2427000</v>
      </c>
      <c r="AD275" s="21">
        <f t="shared" si="2079"/>
        <v>24516</v>
      </c>
      <c r="AE275" s="21">
        <f t="shared" si="2079"/>
        <v>0</v>
      </c>
      <c r="AF275" s="21">
        <f t="shared" si="2079"/>
        <v>-1</v>
      </c>
      <c r="AG275" s="21">
        <f t="shared" si="2079"/>
        <v>0</v>
      </c>
      <c r="AH275" s="21">
        <f t="shared" si="2079"/>
        <v>-1</v>
      </c>
      <c r="AI275" s="21">
        <f t="shared" si="2079"/>
        <v>0</v>
      </c>
      <c r="AJ275" s="21">
        <f t="shared" si="1782"/>
        <v>2451515</v>
      </c>
      <c r="AK275" s="21">
        <f t="shared" si="1783"/>
        <v>2427000</v>
      </c>
      <c r="AL275" s="21">
        <f t="shared" si="1784"/>
        <v>24515</v>
      </c>
      <c r="AM275" s="21">
        <f t="shared" si="1785"/>
        <v>0</v>
      </c>
      <c r="AN275" s="215">
        <f t="shared" si="2079"/>
        <v>0</v>
      </c>
      <c r="AO275" s="21">
        <f t="shared" si="2079"/>
        <v>0</v>
      </c>
      <c r="AP275" s="21">
        <f t="shared" si="2079"/>
        <v>0</v>
      </c>
      <c r="AQ275" s="21">
        <f t="shared" si="2079"/>
        <v>0</v>
      </c>
      <c r="AR275" s="21">
        <f t="shared" si="2017"/>
        <v>2451515</v>
      </c>
      <c r="AS275" s="21">
        <f t="shared" si="2018"/>
        <v>2427000</v>
      </c>
      <c r="AT275" s="21">
        <f t="shared" si="2019"/>
        <v>24515</v>
      </c>
      <c r="AU275" s="21">
        <f t="shared" si="2020"/>
        <v>0</v>
      </c>
      <c r="AV275" s="195">
        <f t="shared" si="1970"/>
        <v>0</v>
      </c>
      <c r="AW275" s="21">
        <f t="shared" si="2079"/>
        <v>0</v>
      </c>
      <c r="AX275" s="21">
        <f t="shared" si="2079"/>
        <v>0</v>
      </c>
      <c r="AY275" s="21">
        <f t="shared" si="2079"/>
        <v>0</v>
      </c>
      <c r="AZ275" s="21">
        <f t="shared" si="2079"/>
        <v>0</v>
      </c>
      <c r="BA275" s="21">
        <f t="shared" si="2079"/>
        <v>0</v>
      </c>
      <c r="BB275" s="21">
        <f t="shared" si="2079"/>
        <v>0</v>
      </c>
      <c r="BC275" s="21">
        <f t="shared" si="2079"/>
        <v>0</v>
      </c>
      <c r="BD275" s="21">
        <f t="shared" si="2079"/>
        <v>0</v>
      </c>
      <c r="BE275" s="21">
        <f t="shared" si="1788"/>
        <v>0</v>
      </c>
      <c r="BF275" s="21">
        <f t="shared" si="1760"/>
        <v>0</v>
      </c>
      <c r="BG275" s="21">
        <f t="shared" si="1761"/>
        <v>0</v>
      </c>
      <c r="BH275" s="21">
        <f t="shared" si="1762"/>
        <v>0</v>
      </c>
      <c r="BI275" s="21">
        <f t="shared" si="2079"/>
        <v>0</v>
      </c>
      <c r="BJ275" s="21">
        <f t="shared" si="2079"/>
        <v>0</v>
      </c>
      <c r="BK275" s="21">
        <f t="shared" si="2079"/>
        <v>0</v>
      </c>
      <c r="BL275" s="21">
        <f t="shared" si="2079"/>
        <v>0</v>
      </c>
      <c r="BM275" s="21">
        <f t="shared" si="2023"/>
        <v>0</v>
      </c>
      <c r="BN275" s="21">
        <f t="shared" si="2024"/>
        <v>0</v>
      </c>
      <c r="BO275" s="21">
        <f t="shared" si="2025"/>
        <v>0</v>
      </c>
      <c r="BP275" s="21">
        <f t="shared" si="2026"/>
        <v>0</v>
      </c>
      <c r="BQ275" s="201">
        <f t="shared" si="1967"/>
        <v>0</v>
      </c>
      <c r="BR275" s="21">
        <f t="shared" si="2079"/>
        <v>0</v>
      </c>
      <c r="BS275" s="21">
        <f t="shared" si="2079"/>
        <v>0</v>
      </c>
      <c r="BT275" s="21">
        <f t="shared" si="2079"/>
        <v>0</v>
      </c>
      <c r="BU275" s="21">
        <f t="shared" si="2079"/>
        <v>0</v>
      </c>
      <c r="BV275" s="21">
        <f t="shared" si="2080"/>
        <v>0</v>
      </c>
      <c r="BW275" s="21">
        <f t="shared" si="2080"/>
        <v>0</v>
      </c>
      <c r="BX275" s="21">
        <f t="shared" si="2080"/>
        <v>0</v>
      </c>
      <c r="BY275" s="21">
        <f t="shared" si="2080"/>
        <v>0</v>
      </c>
      <c r="BZ275" s="21">
        <f t="shared" si="1791"/>
        <v>0</v>
      </c>
      <c r="CA275" s="62">
        <f t="shared" si="1763"/>
        <v>0</v>
      </c>
      <c r="CB275" s="62">
        <f t="shared" si="1764"/>
        <v>0</v>
      </c>
      <c r="CC275" s="62">
        <f t="shared" si="1765"/>
        <v>0</v>
      </c>
      <c r="CD275" s="21">
        <f t="shared" si="2081"/>
        <v>0</v>
      </c>
      <c r="CE275" s="21">
        <f t="shared" si="2081"/>
        <v>0</v>
      </c>
      <c r="CF275" s="21">
        <f t="shared" si="2081"/>
        <v>0</v>
      </c>
      <c r="CG275" s="21">
        <f t="shared" si="2081"/>
        <v>0</v>
      </c>
      <c r="CH275" s="21">
        <f t="shared" si="2029"/>
        <v>0</v>
      </c>
      <c r="CI275" s="62">
        <f t="shared" si="2030"/>
        <v>0</v>
      </c>
      <c r="CJ275" s="62">
        <f t="shared" si="2031"/>
        <v>0</v>
      </c>
      <c r="CK275" s="62">
        <f t="shared" si="2032"/>
        <v>0</v>
      </c>
      <c r="CL275" s="193">
        <f t="shared" ref="CL275:CL350" si="2083">BZ275-CA275-CB275-CC275</f>
        <v>0</v>
      </c>
      <c r="CM275" s="62"/>
      <c r="CN275" s="62"/>
      <c r="CO275" s="62"/>
      <c r="CP275" s="62"/>
      <c r="CQ275" s="94">
        <f t="shared" si="1759"/>
        <v>0</v>
      </c>
      <c r="CR275" s="94"/>
      <c r="CS275" s="58">
        <f t="shared" si="2082"/>
        <v>0</v>
      </c>
      <c r="CT275" s="58">
        <f t="shared" si="2082"/>
        <v>0</v>
      </c>
      <c r="CU275" s="58">
        <f t="shared" si="2082"/>
        <v>0</v>
      </c>
      <c r="CV275" s="58">
        <f t="shared" si="2082"/>
        <v>0</v>
      </c>
      <c r="CW275" s="58">
        <f t="shared" si="2082"/>
        <v>0</v>
      </c>
      <c r="CX275" s="62">
        <f t="shared" si="2082"/>
        <v>0</v>
      </c>
      <c r="CY275" s="62">
        <f t="shared" si="2082"/>
        <v>0</v>
      </c>
      <c r="CZ275" s="58">
        <f t="shared" si="2082"/>
        <v>0</v>
      </c>
      <c r="DA275" s="58">
        <f t="shared" si="2082"/>
        <v>0</v>
      </c>
      <c r="DB275" s="62">
        <f t="shared" si="2082"/>
        <v>0</v>
      </c>
      <c r="DC275" s="62">
        <f t="shared" si="2082"/>
        <v>0</v>
      </c>
      <c r="DD275" s="62">
        <f t="shared" si="2082"/>
        <v>0</v>
      </c>
      <c r="DE275" s="58">
        <f t="shared" si="2082"/>
        <v>0</v>
      </c>
      <c r="DF275" s="62">
        <f t="shared" si="2082"/>
        <v>0</v>
      </c>
      <c r="DG275" s="62">
        <f t="shared" si="2082"/>
        <v>0</v>
      </c>
      <c r="DH275" s="58">
        <f t="shared" si="2082"/>
        <v>0</v>
      </c>
      <c r="DI275" s="58">
        <f t="shared" si="2082"/>
        <v>0</v>
      </c>
      <c r="DJ275" s="62">
        <f t="shared" si="2082"/>
        <v>0</v>
      </c>
      <c r="DK275" s="62">
        <f t="shared" si="2082"/>
        <v>0</v>
      </c>
      <c r="DL275" s="62">
        <f t="shared" si="2082"/>
        <v>0</v>
      </c>
      <c r="DM275" s="58">
        <f t="shared" si="2082"/>
        <v>0</v>
      </c>
      <c r="DN275" s="62">
        <f t="shared" si="2082"/>
        <v>0</v>
      </c>
      <c r="DO275" s="62">
        <f t="shared" si="2082"/>
        <v>0</v>
      </c>
      <c r="DP275" s="58">
        <f t="shared" si="2082"/>
        <v>0</v>
      </c>
      <c r="DQ275" s="58">
        <f t="shared" si="2082"/>
        <v>0</v>
      </c>
      <c r="DR275" s="62">
        <f t="shared" si="2082"/>
        <v>0</v>
      </c>
      <c r="DS275" s="62">
        <f t="shared" si="2082"/>
        <v>0</v>
      </c>
      <c r="DT275" s="62">
        <f t="shared" si="2082"/>
        <v>0</v>
      </c>
    </row>
    <row r="276" spans="1:124" ht="32.25" customHeight="1" x14ac:dyDescent="0.25">
      <c r="A276" s="87" t="s">
        <v>9</v>
      </c>
      <c r="B276" s="27"/>
      <c r="C276" s="27"/>
      <c r="D276" s="27"/>
      <c r="E276" s="3" t="s">
        <v>282</v>
      </c>
      <c r="F276" s="3" t="s">
        <v>108</v>
      </c>
      <c r="G276" s="3" t="s">
        <v>44</v>
      </c>
      <c r="H276" s="176" t="s">
        <v>463</v>
      </c>
      <c r="I276" s="3" t="s">
        <v>22</v>
      </c>
      <c r="J276" s="21"/>
      <c r="K276" s="21"/>
      <c r="L276" s="21"/>
      <c r="M276" s="21"/>
      <c r="N276" s="21"/>
      <c r="O276" s="21"/>
      <c r="P276" s="21"/>
      <c r="Q276" s="21"/>
      <c r="R276" s="21"/>
      <c r="S276" s="21"/>
      <c r="T276" s="21"/>
      <c r="U276" s="21"/>
      <c r="V276" s="21">
        <f t="shared" si="2042"/>
        <v>-2451516</v>
      </c>
      <c r="W276" s="21">
        <f t="shared" si="2043"/>
        <v>-2427000</v>
      </c>
      <c r="X276" s="21">
        <f t="shared" si="2044"/>
        <v>-24516</v>
      </c>
      <c r="Y276" s="21"/>
      <c r="Z276" s="276">
        <f t="shared" si="2063"/>
        <v>0</v>
      </c>
      <c r="AA276" s="21"/>
      <c r="AB276" s="21">
        <v>2451516</v>
      </c>
      <c r="AC276" s="21">
        <v>2427000</v>
      </c>
      <c r="AD276" s="21">
        <v>24516</v>
      </c>
      <c r="AE276" s="21"/>
      <c r="AF276" s="21">
        <v>-1</v>
      </c>
      <c r="AG276" s="21"/>
      <c r="AH276" s="21">
        <v>-1</v>
      </c>
      <c r="AI276" s="21"/>
      <c r="AJ276" s="21">
        <f t="shared" si="1782"/>
        <v>2451515</v>
      </c>
      <c r="AK276" s="21">
        <f t="shared" si="1783"/>
        <v>2427000</v>
      </c>
      <c r="AL276" s="21">
        <f t="shared" si="1784"/>
        <v>24515</v>
      </c>
      <c r="AM276" s="21">
        <f t="shared" si="1785"/>
        <v>0</v>
      </c>
      <c r="AN276" s="215"/>
      <c r="AO276" s="21"/>
      <c r="AP276" s="21"/>
      <c r="AQ276" s="21"/>
      <c r="AR276" s="21">
        <f t="shared" si="2017"/>
        <v>2451515</v>
      </c>
      <c r="AS276" s="21">
        <f t="shared" si="2018"/>
        <v>2427000</v>
      </c>
      <c r="AT276" s="21">
        <f t="shared" si="2019"/>
        <v>24515</v>
      </c>
      <c r="AU276" s="21">
        <f t="shared" si="2020"/>
        <v>0</v>
      </c>
      <c r="AV276" s="195">
        <f t="shared" si="1970"/>
        <v>0</v>
      </c>
      <c r="AW276" s="21"/>
      <c r="AX276" s="21"/>
      <c r="AY276" s="21"/>
      <c r="AZ276" s="21"/>
      <c r="BA276" s="21"/>
      <c r="BB276" s="21"/>
      <c r="BC276" s="21"/>
      <c r="BD276" s="21"/>
      <c r="BE276" s="21">
        <f t="shared" si="1788"/>
        <v>0</v>
      </c>
      <c r="BF276" s="21">
        <f t="shared" si="1760"/>
        <v>0</v>
      </c>
      <c r="BG276" s="21">
        <f t="shared" si="1761"/>
        <v>0</v>
      </c>
      <c r="BH276" s="21">
        <f t="shared" si="1762"/>
        <v>0</v>
      </c>
      <c r="BI276" s="21"/>
      <c r="BJ276" s="21"/>
      <c r="BK276" s="21"/>
      <c r="BL276" s="21"/>
      <c r="BM276" s="21">
        <f t="shared" si="2023"/>
        <v>0</v>
      </c>
      <c r="BN276" s="21">
        <f t="shared" si="2024"/>
        <v>0</v>
      </c>
      <c r="BO276" s="21">
        <f t="shared" si="2025"/>
        <v>0</v>
      </c>
      <c r="BP276" s="21">
        <f t="shared" si="2026"/>
        <v>0</v>
      </c>
      <c r="BQ276" s="201">
        <f t="shared" si="1967"/>
        <v>0</v>
      </c>
      <c r="BR276" s="21"/>
      <c r="BS276" s="21"/>
      <c r="BT276" s="21"/>
      <c r="BU276" s="21"/>
      <c r="BV276" s="21"/>
      <c r="BW276" s="21"/>
      <c r="BX276" s="21"/>
      <c r="BY276" s="21"/>
      <c r="BZ276" s="21">
        <f t="shared" si="1791"/>
        <v>0</v>
      </c>
      <c r="CA276" s="62">
        <f t="shared" si="1763"/>
        <v>0</v>
      </c>
      <c r="CB276" s="62">
        <f t="shared" si="1764"/>
        <v>0</v>
      </c>
      <c r="CC276" s="62">
        <f t="shared" si="1765"/>
        <v>0</v>
      </c>
      <c r="CD276" s="21"/>
      <c r="CE276" s="21"/>
      <c r="CF276" s="21"/>
      <c r="CG276" s="21"/>
      <c r="CH276" s="21">
        <f t="shared" si="2029"/>
        <v>0</v>
      </c>
      <c r="CI276" s="62">
        <f t="shared" si="2030"/>
        <v>0</v>
      </c>
      <c r="CJ276" s="62">
        <f t="shared" si="2031"/>
        <v>0</v>
      </c>
      <c r="CK276" s="62">
        <f t="shared" si="2032"/>
        <v>0</v>
      </c>
      <c r="CL276" s="193">
        <f t="shared" si="2083"/>
        <v>0</v>
      </c>
      <c r="CM276" s="62"/>
      <c r="CN276" s="62"/>
      <c r="CO276" s="62"/>
      <c r="CP276" s="62"/>
      <c r="CQ276" s="94">
        <f t="shared" si="1759"/>
        <v>0</v>
      </c>
      <c r="CR276" s="94"/>
      <c r="CS276" s="58"/>
      <c r="CT276" s="58"/>
      <c r="CU276" s="58"/>
      <c r="CV276" s="58"/>
      <c r="CW276" s="58"/>
      <c r="CX276" s="62"/>
      <c r="CY276" s="62"/>
      <c r="CZ276" s="58"/>
      <c r="DA276" s="58">
        <f t="shared" si="1926"/>
        <v>0</v>
      </c>
      <c r="DB276" s="62">
        <f t="shared" si="1927"/>
        <v>0</v>
      </c>
      <c r="DC276" s="62">
        <f t="shared" si="1928"/>
        <v>0</v>
      </c>
      <c r="DD276" s="62">
        <f t="shared" si="1929"/>
        <v>0</v>
      </c>
      <c r="DE276" s="58"/>
      <c r="DF276" s="62"/>
      <c r="DG276" s="62"/>
      <c r="DH276" s="58"/>
      <c r="DI276" s="58">
        <f t="shared" ref="DI276" si="2084">DA276+DE276</f>
        <v>0</v>
      </c>
      <c r="DJ276" s="62">
        <f t="shared" ref="DJ276" si="2085">DB276+DF276</f>
        <v>0</v>
      </c>
      <c r="DK276" s="62">
        <f t="shared" ref="DK276" si="2086">DC276+DG276</f>
        <v>0</v>
      </c>
      <c r="DL276" s="62">
        <f t="shared" ref="DL276" si="2087">DD276+DH276</f>
        <v>0</v>
      </c>
      <c r="DM276" s="58"/>
      <c r="DN276" s="62"/>
      <c r="DO276" s="62"/>
      <c r="DP276" s="58"/>
      <c r="DQ276" s="58">
        <f t="shared" ref="DQ276" si="2088">DI276+DM276</f>
        <v>0</v>
      </c>
      <c r="DR276" s="62">
        <f t="shared" ref="DR276" si="2089">DJ276+DN276</f>
        <v>0</v>
      </c>
      <c r="DS276" s="62">
        <f t="shared" ref="DS276" si="2090">DK276+DO276</f>
        <v>0</v>
      </c>
      <c r="DT276" s="62">
        <f t="shared" ref="DT276" si="2091">DL276+DP276</f>
        <v>0</v>
      </c>
    </row>
    <row r="277" spans="1:124" ht="32.25" customHeight="1" x14ac:dyDescent="0.25">
      <c r="A277" s="87"/>
      <c r="B277" s="27"/>
      <c r="C277" s="27"/>
      <c r="D277" s="27"/>
      <c r="E277" s="3"/>
      <c r="F277" s="3"/>
      <c r="G277" s="3"/>
      <c r="H277" s="176"/>
      <c r="I277" s="3"/>
      <c r="J277" s="21">
        <f>194808526-J278</f>
        <v>-2054830</v>
      </c>
      <c r="K277" s="21"/>
      <c r="L277" s="21"/>
      <c r="M277" s="21"/>
      <c r="N277" s="21">
        <f>162608205-N278</f>
        <v>55680</v>
      </c>
      <c r="O277" s="21"/>
      <c r="P277" s="21"/>
      <c r="Q277" s="21"/>
      <c r="R277" s="21">
        <f>165451989-R278</f>
        <v>26822</v>
      </c>
      <c r="S277" s="21"/>
      <c r="T277" s="21"/>
      <c r="U277" s="21"/>
      <c r="V277" s="21">
        <f t="shared" si="2042"/>
        <v>-2054830</v>
      </c>
      <c r="W277" s="21">
        <f t="shared" si="2043"/>
        <v>0</v>
      </c>
      <c r="X277" s="21">
        <f t="shared" si="2044"/>
        <v>0</v>
      </c>
      <c r="Y277" s="21"/>
      <c r="Z277" s="276" t="e">
        <f t="shared" si="2063"/>
        <v>#DIV/0!</v>
      </c>
      <c r="AA277" s="21"/>
      <c r="AB277" s="21"/>
      <c r="AC277" s="21"/>
      <c r="AD277" s="21"/>
      <c r="AE277" s="21"/>
      <c r="AF277" s="21"/>
      <c r="AG277" s="21"/>
      <c r="AH277" s="21"/>
      <c r="AI277" s="21"/>
      <c r="AJ277" s="21"/>
      <c r="AK277" s="21"/>
      <c r="AL277" s="21"/>
      <c r="AM277" s="21"/>
      <c r="AN277" s="215"/>
      <c r="AO277" s="21"/>
      <c r="AP277" s="21"/>
      <c r="AQ277" s="21"/>
      <c r="AR277" s="21"/>
      <c r="AS277" s="21"/>
      <c r="AT277" s="21"/>
      <c r="AU277" s="21"/>
      <c r="AV277" s="195"/>
      <c r="AW277" s="21"/>
      <c r="AX277" s="21"/>
      <c r="AY277" s="21"/>
      <c r="AZ277" s="21"/>
      <c r="BA277" s="21"/>
      <c r="BB277" s="21"/>
      <c r="BC277" s="21"/>
      <c r="BD277" s="21"/>
      <c r="BE277" s="21"/>
      <c r="BF277" s="21"/>
      <c r="BG277" s="21"/>
      <c r="BH277" s="21"/>
      <c r="BI277" s="21"/>
      <c r="BJ277" s="21"/>
      <c r="BK277" s="21"/>
      <c r="BL277" s="21"/>
      <c r="BM277" s="21"/>
      <c r="BN277" s="21"/>
      <c r="BO277" s="21"/>
      <c r="BP277" s="21"/>
      <c r="BQ277" s="201"/>
      <c r="BR277" s="21"/>
      <c r="BS277" s="21"/>
      <c r="BT277" s="21"/>
      <c r="BU277" s="21"/>
      <c r="BV277" s="21"/>
      <c r="BW277" s="21"/>
      <c r="BX277" s="21"/>
      <c r="BY277" s="21"/>
      <c r="BZ277" s="21"/>
      <c r="CA277" s="62"/>
      <c r="CB277" s="62"/>
      <c r="CC277" s="62"/>
      <c r="CD277" s="21"/>
      <c r="CE277" s="21"/>
      <c r="CF277" s="21"/>
      <c r="CG277" s="21"/>
      <c r="CH277" s="21"/>
      <c r="CI277" s="62"/>
      <c r="CJ277" s="62"/>
      <c r="CK277" s="62"/>
      <c r="CL277" s="193"/>
      <c r="CM277" s="62"/>
      <c r="CN277" s="62"/>
      <c r="CO277" s="62"/>
      <c r="CP277" s="62"/>
      <c r="CQ277" s="94"/>
      <c r="CR277" s="94"/>
      <c r="CS277" s="58"/>
      <c r="CT277" s="58"/>
      <c r="CU277" s="58"/>
      <c r="CV277" s="58"/>
      <c r="CW277" s="58"/>
      <c r="CX277" s="62"/>
      <c r="CY277" s="62"/>
      <c r="CZ277" s="58"/>
      <c r="DA277" s="58"/>
      <c r="DB277" s="62"/>
      <c r="DC277" s="62"/>
      <c r="DD277" s="62"/>
      <c r="DE277" s="58"/>
      <c r="DF277" s="62"/>
      <c r="DG277" s="62"/>
      <c r="DH277" s="58"/>
      <c r="DI277" s="58"/>
      <c r="DJ277" s="62"/>
      <c r="DK277" s="62"/>
      <c r="DL277" s="62"/>
      <c r="DM277" s="58"/>
      <c r="DN277" s="62"/>
      <c r="DO277" s="62"/>
      <c r="DP277" s="58"/>
      <c r="DQ277" s="58"/>
      <c r="DR277" s="62"/>
      <c r="DS277" s="62"/>
      <c r="DT277" s="62"/>
    </row>
    <row r="278" spans="1:124" ht="32.25" customHeight="1" x14ac:dyDescent="0.25">
      <c r="A278" s="110" t="s">
        <v>114</v>
      </c>
      <c r="B278" s="73"/>
      <c r="C278" s="73"/>
      <c r="D278" s="73"/>
      <c r="E278" s="28">
        <v>852</v>
      </c>
      <c r="F278" s="4"/>
      <c r="G278" s="4"/>
      <c r="H278" s="251" t="s">
        <v>48</v>
      </c>
      <c r="I278" s="3"/>
      <c r="J278" s="26">
        <f t="shared" ref="J278:U278" si="2092">J279+J404</f>
        <v>196863356</v>
      </c>
      <c r="K278" s="275">
        <f t="shared" si="2092"/>
        <v>134296198</v>
      </c>
      <c r="L278" s="275">
        <f t="shared" si="2092"/>
        <v>62567158</v>
      </c>
      <c r="M278" s="26">
        <f t="shared" si="2092"/>
        <v>0</v>
      </c>
      <c r="N278" s="26">
        <f t="shared" si="2092"/>
        <v>162552525</v>
      </c>
      <c r="O278" s="275">
        <f t="shared" si="2092"/>
        <v>121566502</v>
      </c>
      <c r="P278" s="275">
        <f t="shared" si="2092"/>
        <v>40986023</v>
      </c>
      <c r="Q278" s="26">
        <f t="shared" si="2092"/>
        <v>0</v>
      </c>
      <c r="R278" s="26">
        <f t="shared" si="2092"/>
        <v>165425167</v>
      </c>
      <c r="S278" s="275">
        <f t="shared" si="2092"/>
        <v>122932388</v>
      </c>
      <c r="T278" s="275">
        <f t="shared" si="2092"/>
        <v>42492779</v>
      </c>
      <c r="U278" s="26">
        <f t="shared" si="2092"/>
        <v>0</v>
      </c>
      <c r="V278" s="21">
        <f t="shared" si="2042"/>
        <v>14693206.74000001</v>
      </c>
      <c r="W278" s="21">
        <f t="shared" si="2043"/>
        <v>8166178.7400000095</v>
      </c>
      <c r="X278" s="21">
        <f t="shared" si="2044"/>
        <v>6527028</v>
      </c>
      <c r="Y278" s="26">
        <f>Y279+Y404</f>
        <v>0</v>
      </c>
      <c r="Z278" s="278">
        <f t="shared" si="2063"/>
        <v>108.06565005281372</v>
      </c>
      <c r="AA278" s="26">
        <f t="shared" ref="AA278:AI278" si="2093">AA279+AA404</f>
        <v>0</v>
      </c>
      <c r="AB278" s="26">
        <f t="shared" si="2093"/>
        <v>182170149.25999999</v>
      </c>
      <c r="AC278" s="26">
        <f t="shared" si="2093"/>
        <v>126130019.25999999</v>
      </c>
      <c r="AD278" s="26">
        <f t="shared" si="2093"/>
        <v>56040130</v>
      </c>
      <c r="AE278" s="26">
        <f t="shared" si="2093"/>
        <v>0</v>
      </c>
      <c r="AF278" s="26">
        <f t="shared" si="2093"/>
        <v>24562956.140000001</v>
      </c>
      <c r="AG278" s="26">
        <f t="shared" si="2093"/>
        <v>8294040.8799999999</v>
      </c>
      <c r="AH278" s="26">
        <f t="shared" si="2093"/>
        <v>16268915.26</v>
      </c>
      <c r="AI278" s="26">
        <f t="shared" si="2093"/>
        <v>0</v>
      </c>
      <c r="AJ278" s="21">
        <f t="shared" si="1782"/>
        <v>206733105.39999998</v>
      </c>
      <c r="AK278" s="21">
        <f t="shared" si="1783"/>
        <v>134424060.13999999</v>
      </c>
      <c r="AL278" s="21">
        <f t="shared" si="1784"/>
        <v>72309045.260000005</v>
      </c>
      <c r="AM278" s="21">
        <f t="shared" si="1785"/>
        <v>0</v>
      </c>
      <c r="AN278" s="213">
        <f>AN279+AN404</f>
        <v>765400.13</v>
      </c>
      <c r="AO278" s="26">
        <f>AO279+AO404</f>
        <v>-1235122.2899999998</v>
      </c>
      <c r="AP278" s="26">
        <f>AP279+AP404</f>
        <v>28608.42</v>
      </c>
      <c r="AQ278" s="26">
        <f>AQ279+AQ404</f>
        <v>0</v>
      </c>
      <c r="AR278" s="21">
        <f t="shared" si="2017"/>
        <v>207498505.52999997</v>
      </c>
      <c r="AS278" s="21">
        <f t="shared" si="2018"/>
        <v>133188937.84999998</v>
      </c>
      <c r="AT278" s="21">
        <f t="shared" si="2019"/>
        <v>72337653.680000007</v>
      </c>
      <c r="AU278" s="21">
        <f t="shared" si="2020"/>
        <v>0</v>
      </c>
      <c r="AV278" s="195">
        <f t="shared" si="1970"/>
        <v>1971913.9999999851</v>
      </c>
      <c r="AW278" s="26">
        <f t="shared" ref="AW278:BD278" si="2094">AW279+AW404</f>
        <v>171533938.75</v>
      </c>
      <c r="AX278" s="26">
        <f t="shared" si="2094"/>
        <v>117155731.75</v>
      </c>
      <c r="AY278" s="26">
        <f t="shared" si="2094"/>
        <v>54378207</v>
      </c>
      <c r="AZ278" s="26">
        <f t="shared" si="2094"/>
        <v>0</v>
      </c>
      <c r="BA278" s="26">
        <f t="shared" si="2094"/>
        <v>-1.629999999999999</v>
      </c>
      <c r="BB278" s="26">
        <f t="shared" si="2094"/>
        <v>0</v>
      </c>
      <c r="BC278" s="26">
        <f t="shared" si="2094"/>
        <v>-1.63</v>
      </c>
      <c r="BD278" s="26">
        <f t="shared" si="2094"/>
        <v>0</v>
      </c>
      <c r="BE278" s="21">
        <f t="shared" si="1788"/>
        <v>171533937.12</v>
      </c>
      <c r="BF278" s="21">
        <f t="shared" si="1760"/>
        <v>117155731.75</v>
      </c>
      <c r="BG278" s="21">
        <f t="shared" si="1761"/>
        <v>54378205.369999997</v>
      </c>
      <c r="BH278" s="21">
        <f t="shared" si="1762"/>
        <v>0</v>
      </c>
      <c r="BI278" s="26">
        <f>BI279+BI404</f>
        <v>0</v>
      </c>
      <c r="BJ278" s="26">
        <f>BJ279+BJ404</f>
        <v>0</v>
      </c>
      <c r="BK278" s="26">
        <f>BK279+BK404</f>
        <v>0</v>
      </c>
      <c r="BL278" s="26">
        <f>BL279+BL404</f>
        <v>0</v>
      </c>
      <c r="BM278" s="21">
        <f t="shared" si="2023"/>
        <v>171533937.12</v>
      </c>
      <c r="BN278" s="21">
        <f t="shared" si="2024"/>
        <v>117155731.75</v>
      </c>
      <c r="BO278" s="21">
        <f t="shared" si="2025"/>
        <v>54378205.369999997</v>
      </c>
      <c r="BP278" s="21">
        <f t="shared" si="2026"/>
        <v>0</v>
      </c>
      <c r="BQ278" s="201">
        <f t="shared" si="1967"/>
        <v>7.4505805969238281E-9</v>
      </c>
      <c r="BR278" s="26">
        <f t="shared" ref="BR278:BY278" si="2095">BR279+BR404</f>
        <v>152122110.75</v>
      </c>
      <c r="BS278" s="26">
        <f t="shared" si="2095"/>
        <v>117565122.75</v>
      </c>
      <c r="BT278" s="26">
        <f t="shared" si="2095"/>
        <v>34556988</v>
      </c>
      <c r="BU278" s="26">
        <f t="shared" si="2095"/>
        <v>0</v>
      </c>
      <c r="BV278" s="26">
        <f t="shared" si="2095"/>
        <v>-3.370000000000001</v>
      </c>
      <c r="BW278" s="26">
        <f t="shared" si="2095"/>
        <v>0</v>
      </c>
      <c r="BX278" s="26">
        <f t="shared" si="2095"/>
        <v>-3.37</v>
      </c>
      <c r="BY278" s="26">
        <f t="shared" si="2095"/>
        <v>0</v>
      </c>
      <c r="BZ278" s="21">
        <f t="shared" si="1791"/>
        <v>152122107.38</v>
      </c>
      <c r="CA278" s="62">
        <f t="shared" si="1763"/>
        <v>117565122.75</v>
      </c>
      <c r="CB278" s="62">
        <f t="shared" si="1764"/>
        <v>34556984.630000003</v>
      </c>
      <c r="CC278" s="62">
        <f t="shared" si="1765"/>
        <v>0</v>
      </c>
      <c r="CD278" s="26">
        <f>CD279+CD404</f>
        <v>0</v>
      </c>
      <c r="CE278" s="26">
        <f>CE279+CE404</f>
        <v>0</v>
      </c>
      <c r="CF278" s="26">
        <f>CF279+CF404</f>
        <v>0</v>
      </c>
      <c r="CG278" s="26">
        <f>CG279+CG404</f>
        <v>0</v>
      </c>
      <c r="CH278" s="21">
        <f t="shared" si="2029"/>
        <v>152122107.38</v>
      </c>
      <c r="CI278" s="62">
        <f t="shared" si="2030"/>
        <v>117565122.75</v>
      </c>
      <c r="CJ278" s="62">
        <f t="shared" si="2031"/>
        <v>34556984.630000003</v>
      </c>
      <c r="CK278" s="62">
        <f t="shared" si="2032"/>
        <v>0</v>
      </c>
      <c r="CL278" s="193">
        <f t="shared" si="2083"/>
        <v>-7.4505805969238281E-9</v>
      </c>
      <c r="CM278" s="62"/>
      <c r="CN278" s="62"/>
      <c r="CO278" s="62"/>
      <c r="CP278" s="62"/>
      <c r="CQ278" s="94" t="e">
        <f>AB278-CS278</f>
        <v>#REF!</v>
      </c>
      <c r="CR278" s="94" t="e">
        <f>AB278/CS278*100</f>
        <v>#REF!</v>
      </c>
      <c r="CS278" s="56" t="e">
        <f t="shared" ref="CS278:DT278" si="2096">CS279+CS404</f>
        <v>#REF!</v>
      </c>
      <c r="CT278" s="56" t="e">
        <f t="shared" si="2096"/>
        <v>#REF!</v>
      </c>
      <c r="CU278" s="56" t="e">
        <f t="shared" si="2096"/>
        <v>#REF!</v>
      </c>
      <c r="CV278" s="56" t="e">
        <f t="shared" si="2096"/>
        <v>#REF!</v>
      </c>
      <c r="CW278" s="56" t="e">
        <f t="shared" si="2096"/>
        <v>#REF!</v>
      </c>
      <c r="CX278" s="77" t="e">
        <f t="shared" si="2096"/>
        <v>#REF!</v>
      </c>
      <c r="CY278" s="77" t="e">
        <f t="shared" si="2096"/>
        <v>#REF!</v>
      </c>
      <c r="CZ278" s="56" t="e">
        <f t="shared" si="2096"/>
        <v>#REF!</v>
      </c>
      <c r="DA278" s="56" t="e">
        <f t="shared" si="2096"/>
        <v>#REF!</v>
      </c>
      <c r="DB278" s="77" t="e">
        <f t="shared" si="2096"/>
        <v>#REF!</v>
      </c>
      <c r="DC278" s="77" t="e">
        <f t="shared" si="2096"/>
        <v>#REF!</v>
      </c>
      <c r="DD278" s="77" t="e">
        <f t="shared" si="2096"/>
        <v>#REF!</v>
      </c>
      <c r="DE278" s="56" t="e">
        <f t="shared" si="2096"/>
        <v>#REF!</v>
      </c>
      <c r="DF278" s="77" t="e">
        <f t="shared" si="2096"/>
        <v>#REF!</v>
      </c>
      <c r="DG278" s="77" t="e">
        <f t="shared" si="2096"/>
        <v>#REF!</v>
      </c>
      <c r="DH278" s="56" t="e">
        <f t="shared" si="2096"/>
        <v>#REF!</v>
      </c>
      <c r="DI278" s="56" t="e">
        <f t="shared" si="2096"/>
        <v>#REF!</v>
      </c>
      <c r="DJ278" s="77" t="e">
        <f t="shared" si="2096"/>
        <v>#REF!</v>
      </c>
      <c r="DK278" s="77" t="e">
        <f t="shared" si="2096"/>
        <v>#REF!</v>
      </c>
      <c r="DL278" s="77" t="e">
        <f t="shared" si="2096"/>
        <v>#REF!</v>
      </c>
      <c r="DM278" s="56" t="e">
        <f t="shared" si="2096"/>
        <v>#REF!</v>
      </c>
      <c r="DN278" s="77" t="e">
        <f t="shared" si="2096"/>
        <v>#REF!</v>
      </c>
      <c r="DO278" s="77" t="e">
        <f t="shared" si="2096"/>
        <v>#REF!</v>
      </c>
      <c r="DP278" s="56" t="e">
        <f t="shared" si="2096"/>
        <v>#REF!</v>
      </c>
      <c r="DQ278" s="56" t="e">
        <f t="shared" si="2096"/>
        <v>#REF!</v>
      </c>
      <c r="DR278" s="77" t="e">
        <f t="shared" si="2096"/>
        <v>#REF!</v>
      </c>
      <c r="DS278" s="77" t="e">
        <f t="shared" si="2096"/>
        <v>#REF!</v>
      </c>
      <c r="DT278" s="77" t="e">
        <f t="shared" si="2096"/>
        <v>#REF!</v>
      </c>
    </row>
    <row r="279" spans="1:124" s="33" customFormat="1" ht="32.25" customHeight="1" x14ac:dyDescent="0.25">
      <c r="A279" s="113" t="s">
        <v>77</v>
      </c>
      <c r="B279" s="34"/>
      <c r="C279" s="34"/>
      <c r="D279" s="34"/>
      <c r="E279" s="4">
        <v>852</v>
      </c>
      <c r="F279" s="17" t="s">
        <v>78</v>
      </c>
      <c r="G279" s="17"/>
      <c r="H279" s="176" t="s">
        <v>48</v>
      </c>
      <c r="I279" s="17"/>
      <c r="J279" s="26">
        <f t="shared" ref="J279:Y279" si="2097">J280+J308+J354+J379+J385</f>
        <v>188134798</v>
      </c>
      <c r="K279" s="26">
        <f t="shared" ref="K279:M279" si="2098">K280+K308+K354+K379+K385</f>
        <v>125567640</v>
      </c>
      <c r="L279" s="26">
        <f t="shared" si="2098"/>
        <v>62567158</v>
      </c>
      <c r="M279" s="26">
        <f t="shared" si="2098"/>
        <v>0</v>
      </c>
      <c r="N279" s="26">
        <f t="shared" si="2097"/>
        <v>152370767</v>
      </c>
      <c r="O279" s="26">
        <f t="shared" si="2097"/>
        <v>111384744</v>
      </c>
      <c r="P279" s="26">
        <f t="shared" si="2097"/>
        <v>40986023</v>
      </c>
      <c r="Q279" s="26">
        <f t="shared" si="2097"/>
        <v>0</v>
      </c>
      <c r="R279" s="26">
        <f t="shared" si="2097"/>
        <v>153891909</v>
      </c>
      <c r="S279" s="26">
        <f t="shared" si="2097"/>
        <v>111399130</v>
      </c>
      <c r="T279" s="26">
        <f t="shared" si="2097"/>
        <v>42492779</v>
      </c>
      <c r="U279" s="26">
        <f t="shared" si="2097"/>
        <v>0</v>
      </c>
      <c r="V279" s="21">
        <f t="shared" si="2042"/>
        <v>16838082.340000004</v>
      </c>
      <c r="W279" s="21">
        <f t="shared" si="2043"/>
        <v>10311054.340000004</v>
      </c>
      <c r="X279" s="21">
        <f t="shared" si="2044"/>
        <v>6527028</v>
      </c>
      <c r="Y279" s="26">
        <f t="shared" si="2097"/>
        <v>0</v>
      </c>
      <c r="Z279" s="278">
        <f t="shared" si="2063"/>
        <v>109.82977535507526</v>
      </c>
      <c r="AA279" s="26">
        <f t="shared" ref="AA279" si="2099">AA280+AA308+AA354+AA379+AA385</f>
        <v>0</v>
      </c>
      <c r="AB279" s="26">
        <f t="shared" ref="AB279:AI279" si="2100">AB280+AB308+AB354+AB379+AB385</f>
        <v>171296715.66</v>
      </c>
      <c r="AC279" s="26">
        <f t="shared" si="2100"/>
        <v>115256585.66</v>
      </c>
      <c r="AD279" s="26">
        <f t="shared" si="2100"/>
        <v>56040130</v>
      </c>
      <c r="AE279" s="26">
        <f t="shared" si="2100"/>
        <v>0</v>
      </c>
      <c r="AF279" s="26">
        <f t="shared" si="2100"/>
        <v>24562762.260000002</v>
      </c>
      <c r="AG279" s="26">
        <f t="shared" si="2100"/>
        <v>8293847</v>
      </c>
      <c r="AH279" s="26">
        <f t="shared" si="2100"/>
        <v>16268915.26</v>
      </c>
      <c r="AI279" s="26">
        <f t="shared" si="2100"/>
        <v>0</v>
      </c>
      <c r="AJ279" s="21">
        <f t="shared" si="1782"/>
        <v>195859477.91999999</v>
      </c>
      <c r="AK279" s="21">
        <f t="shared" si="1783"/>
        <v>123550432.66</v>
      </c>
      <c r="AL279" s="21">
        <f t="shared" si="1784"/>
        <v>72309045.260000005</v>
      </c>
      <c r="AM279" s="21">
        <f t="shared" si="1785"/>
        <v>0</v>
      </c>
      <c r="AN279" s="213">
        <f>AN280+AN308+AN354+AN379+AN385</f>
        <v>803172.77</v>
      </c>
      <c r="AO279" s="26">
        <f>AO280+AO308+AO354+AO379+AO385</f>
        <v>-1197349.6499999999</v>
      </c>
      <c r="AP279" s="26">
        <f>AP280+AP308+AP354+AP379+AP385</f>
        <v>28608.42</v>
      </c>
      <c r="AQ279" s="26">
        <f>AQ280+AQ308+AQ354+AQ379+AQ385</f>
        <v>0</v>
      </c>
      <c r="AR279" s="21">
        <f t="shared" si="2017"/>
        <v>196662650.69</v>
      </c>
      <c r="AS279" s="21">
        <f t="shared" si="2018"/>
        <v>122353083.00999999</v>
      </c>
      <c r="AT279" s="21">
        <f t="shared" si="2019"/>
        <v>72337653.680000007</v>
      </c>
      <c r="AU279" s="21">
        <f t="shared" si="2020"/>
        <v>0</v>
      </c>
      <c r="AV279" s="195">
        <f t="shared" si="1970"/>
        <v>1971914</v>
      </c>
      <c r="AW279" s="26">
        <f t="shared" ref="AW279:BD279" si="2101">AW280+AW308+AW354+AW379+AW385</f>
        <v>161156164</v>
      </c>
      <c r="AX279" s="26">
        <f t="shared" si="2101"/>
        <v>106777957</v>
      </c>
      <c r="AY279" s="26">
        <f t="shared" si="2101"/>
        <v>54378207</v>
      </c>
      <c r="AZ279" s="26">
        <f t="shared" si="2101"/>
        <v>0</v>
      </c>
      <c r="BA279" s="26">
        <f t="shared" si="2101"/>
        <v>14.370000000000001</v>
      </c>
      <c r="BB279" s="26">
        <f t="shared" si="2101"/>
        <v>16</v>
      </c>
      <c r="BC279" s="26">
        <f t="shared" si="2101"/>
        <v>-1.63</v>
      </c>
      <c r="BD279" s="26">
        <f t="shared" si="2101"/>
        <v>0</v>
      </c>
      <c r="BE279" s="21">
        <f t="shared" si="1788"/>
        <v>161156178.37</v>
      </c>
      <c r="BF279" s="21">
        <f t="shared" si="1760"/>
        <v>106777973</v>
      </c>
      <c r="BG279" s="21">
        <f t="shared" si="1761"/>
        <v>54378205.369999997</v>
      </c>
      <c r="BH279" s="21">
        <f t="shared" si="1762"/>
        <v>0</v>
      </c>
      <c r="BI279" s="26">
        <f>BI280+BI308+BI354+BI379+BI385</f>
        <v>0</v>
      </c>
      <c r="BJ279" s="26">
        <f>BJ280+BJ308+BJ354+BJ379+BJ385</f>
        <v>0</v>
      </c>
      <c r="BK279" s="26">
        <f>BK280+BK308+BK354+BK379+BK385</f>
        <v>0</v>
      </c>
      <c r="BL279" s="26">
        <f>BL280+BL308+BL354+BL379+BL385</f>
        <v>0</v>
      </c>
      <c r="BM279" s="21">
        <f t="shared" si="2023"/>
        <v>161156178.37</v>
      </c>
      <c r="BN279" s="21">
        <f t="shared" si="2024"/>
        <v>106777973</v>
      </c>
      <c r="BO279" s="21">
        <f t="shared" si="2025"/>
        <v>54378205.369999997</v>
      </c>
      <c r="BP279" s="21">
        <f t="shared" si="2026"/>
        <v>0</v>
      </c>
      <c r="BQ279" s="201">
        <f t="shared" si="1967"/>
        <v>7.4505805969238281E-9</v>
      </c>
      <c r="BR279" s="26">
        <f t="shared" ref="BR279:BY279" si="2102">BR280+BR308+BR354+BR379+BR385</f>
        <v>141822636</v>
      </c>
      <c r="BS279" s="26">
        <f t="shared" si="2102"/>
        <v>107265648</v>
      </c>
      <c r="BT279" s="26">
        <f t="shared" si="2102"/>
        <v>34556988</v>
      </c>
      <c r="BU279" s="26">
        <f t="shared" si="2102"/>
        <v>0</v>
      </c>
      <c r="BV279" s="26">
        <f t="shared" si="2102"/>
        <v>12.629999999999999</v>
      </c>
      <c r="BW279" s="26">
        <f t="shared" si="2102"/>
        <v>16</v>
      </c>
      <c r="BX279" s="26">
        <f t="shared" si="2102"/>
        <v>-3.37</v>
      </c>
      <c r="BY279" s="26">
        <f t="shared" si="2102"/>
        <v>0</v>
      </c>
      <c r="BZ279" s="21">
        <f t="shared" si="1791"/>
        <v>141822648.63</v>
      </c>
      <c r="CA279" s="62">
        <f t="shared" si="1763"/>
        <v>107265664</v>
      </c>
      <c r="CB279" s="62">
        <f t="shared" si="1764"/>
        <v>34556984.630000003</v>
      </c>
      <c r="CC279" s="62">
        <f t="shared" si="1765"/>
        <v>0</v>
      </c>
      <c r="CD279" s="26">
        <f>CD280+CD308+CD354+CD379+CD385</f>
        <v>0</v>
      </c>
      <c r="CE279" s="26">
        <f>CE280+CE308+CE354+CE379+CE385</f>
        <v>0</v>
      </c>
      <c r="CF279" s="26">
        <f>CF280+CF308+CF354+CF379+CF385</f>
        <v>0</v>
      </c>
      <c r="CG279" s="26">
        <f>CG280+CG308+CG354+CG379+CG385</f>
        <v>0</v>
      </c>
      <c r="CH279" s="21">
        <f t="shared" si="2029"/>
        <v>141822648.63</v>
      </c>
      <c r="CI279" s="62">
        <f t="shared" si="2030"/>
        <v>107265664</v>
      </c>
      <c r="CJ279" s="62">
        <f t="shared" si="2031"/>
        <v>34556984.630000003</v>
      </c>
      <c r="CK279" s="62">
        <f t="shared" si="2032"/>
        <v>0</v>
      </c>
      <c r="CL279" s="193">
        <f t="shared" si="2083"/>
        <v>-7.4505805969238281E-9</v>
      </c>
      <c r="CM279" s="62"/>
      <c r="CN279" s="62"/>
      <c r="CO279" s="62"/>
      <c r="CP279" s="62"/>
      <c r="CQ279" s="94">
        <f t="shared" ref="CQ279:CQ350" si="2103">AB279-CS279</f>
        <v>4949584.6599999964</v>
      </c>
      <c r="CR279" s="94">
        <f t="shared" ref="CR279:CR350" si="2104">AB279/CS279*100</f>
        <v>102.97545538071226</v>
      </c>
      <c r="CS279" s="56">
        <f t="shared" ref="CS279:DT279" si="2105">CS280+CS308+CS354+CS379+CS385</f>
        <v>166347131</v>
      </c>
      <c r="CT279" s="56">
        <f t="shared" si="2105"/>
        <v>106518931</v>
      </c>
      <c r="CU279" s="56">
        <f t="shared" si="2105"/>
        <v>59828200</v>
      </c>
      <c r="CV279" s="56">
        <f t="shared" si="2105"/>
        <v>0</v>
      </c>
      <c r="CW279" s="56">
        <f t="shared" si="2105"/>
        <v>5849633.9299999997</v>
      </c>
      <c r="CX279" s="77">
        <f t="shared" si="2105"/>
        <v>222666.67</v>
      </c>
      <c r="CY279" s="77">
        <f t="shared" si="2105"/>
        <v>5626967.2599999998</v>
      </c>
      <c r="CZ279" s="56">
        <f t="shared" si="2105"/>
        <v>0</v>
      </c>
      <c r="DA279" s="56">
        <f t="shared" si="2105"/>
        <v>172196764.93000001</v>
      </c>
      <c r="DB279" s="77">
        <f t="shared" si="2105"/>
        <v>106741597.67</v>
      </c>
      <c r="DC279" s="77">
        <f t="shared" si="2105"/>
        <v>65455167.260000005</v>
      </c>
      <c r="DD279" s="77">
        <f t="shared" si="2105"/>
        <v>0</v>
      </c>
      <c r="DE279" s="56">
        <f t="shared" si="2105"/>
        <v>4680818</v>
      </c>
      <c r="DF279" s="77">
        <f t="shared" si="2105"/>
        <v>4680818</v>
      </c>
      <c r="DG279" s="77">
        <f t="shared" si="2105"/>
        <v>-2.9103830456733704E-11</v>
      </c>
      <c r="DH279" s="56">
        <f t="shared" si="2105"/>
        <v>0</v>
      </c>
      <c r="DI279" s="56">
        <f t="shared" si="2105"/>
        <v>176877582.93000001</v>
      </c>
      <c r="DJ279" s="77">
        <f t="shared" si="2105"/>
        <v>111422415.67</v>
      </c>
      <c r="DK279" s="77">
        <f t="shared" si="2105"/>
        <v>65455167.260000005</v>
      </c>
      <c r="DL279" s="77">
        <f t="shared" si="2105"/>
        <v>0</v>
      </c>
      <c r="DM279" s="56">
        <f t="shared" si="2105"/>
        <v>0</v>
      </c>
      <c r="DN279" s="77">
        <f t="shared" si="2105"/>
        <v>0</v>
      </c>
      <c r="DO279" s="77">
        <f t="shared" si="2105"/>
        <v>0</v>
      </c>
      <c r="DP279" s="56">
        <f t="shared" si="2105"/>
        <v>0</v>
      </c>
      <c r="DQ279" s="56">
        <f t="shared" si="2105"/>
        <v>176877582.93000001</v>
      </c>
      <c r="DR279" s="77">
        <f t="shared" si="2105"/>
        <v>111422415.67</v>
      </c>
      <c r="DS279" s="77">
        <f t="shared" si="2105"/>
        <v>65455167.260000005</v>
      </c>
      <c r="DT279" s="77">
        <f t="shared" si="2105"/>
        <v>0</v>
      </c>
    </row>
    <row r="280" spans="1:124" s="23" customFormat="1" ht="32.25" customHeight="1" x14ac:dyDescent="0.25">
      <c r="A280" s="111" t="s">
        <v>115</v>
      </c>
      <c r="B280" s="44"/>
      <c r="C280" s="44"/>
      <c r="D280" s="44"/>
      <c r="E280" s="4">
        <v>852</v>
      </c>
      <c r="F280" s="19" t="s">
        <v>78</v>
      </c>
      <c r="G280" s="19" t="s">
        <v>11</v>
      </c>
      <c r="H280" s="176" t="s">
        <v>48</v>
      </c>
      <c r="I280" s="19"/>
      <c r="J280" s="22">
        <f t="shared" ref="J280:Y280" si="2106">J281+J287+J293+J284+J290+J296+J302+J305+J299</f>
        <v>42566690</v>
      </c>
      <c r="K280" s="22">
        <f t="shared" ref="K280:M280" si="2107">K281+K287+K293+K284+K290+K296+K302+K305+K299</f>
        <v>31941946</v>
      </c>
      <c r="L280" s="22">
        <f t="shared" si="2107"/>
        <v>10624744</v>
      </c>
      <c r="M280" s="22">
        <f t="shared" si="2107"/>
        <v>0</v>
      </c>
      <c r="N280" s="22">
        <f t="shared" si="2106"/>
        <v>36359977</v>
      </c>
      <c r="O280" s="22">
        <f t="shared" si="2106"/>
        <v>28867677</v>
      </c>
      <c r="P280" s="22">
        <f t="shared" si="2106"/>
        <v>7492300</v>
      </c>
      <c r="Q280" s="22">
        <f t="shared" si="2106"/>
        <v>0</v>
      </c>
      <c r="R280" s="22">
        <f t="shared" si="2106"/>
        <v>37950977</v>
      </c>
      <c r="S280" s="22">
        <f t="shared" si="2106"/>
        <v>28867677</v>
      </c>
      <c r="T280" s="22">
        <f t="shared" si="2106"/>
        <v>9083300</v>
      </c>
      <c r="U280" s="22">
        <f t="shared" si="2106"/>
        <v>0</v>
      </c>
      <c r="V280" s="21">
        <f t="shared" si="2042"/>
        <v>5118192</v>
      </c>
      <c r="W280" s="21">
        <f t="shared" si="2043"/>
        <v>5168290</v>
      </c>
      <c r="X280" s="21">
        <f t="shared" si="2044"/>
        <v>-50098</v>
      </c>
      <c r="Y280" s="22">
        <f t="shared" si="2106"/>
        <v>0</v>
      </c>
      <c r="Z280" s="278">
        <f t="shared" si="2063"/>
        <v>113.66728246350495</v>
      </c>
      <c r="AA280" s="22">
        <f t="shared" ref="AA280" si="2108">AA281+AA287+AA293+AA284+AA290+AA296+AA302+AA305+AA299</f>
        <v>0</v>
      </c>
      <c r="AB280" s="22">
        <f t="shared" ref="AB280:AI280" si="2109">AB281+AB287+AB293+AB284+AB290+AB296+AB302+AB305+AB299</f>
        <v>37448498</v>
      </c>
      <c r="AC280" s="22">
        <f t="shared" si="2109"/>
        <v>26773656</v>
      </c>
      <c r="AD280" s="22">
        <f t="shared" si="2109"/>
        <v>10674842</v>
      </c>
      <c r="AE280" s="22">
        <f t="shared" si="2109"/>
        <v>0</v>
      </c>
      <c r="AF280" s="22">
        <f t="shared" si="2109"/>
        <v>534848</v>
      </c>
      <c r="AG280" s="22">
        <f t="shared" si="2109"/>
        <v>194779</v>
      </c>
      <c r="AH280" s="22">
        <f t="shared" si="2109"/>
        <v>340069</v>
      </c>
      <c r="AI280" s="22">
        <f t="shared" si="2109"/>
        <v>0</v>
      </c>
      <c r="AJ280" s="21">
        <f t="shared" si="1782"/>
        <v>37983346</v>
      </c>
      <c r="AK280" s="21">
        <f t="shared" si="1783"/>
        <v>26968435</v>
      </c>
      <c r="AL280" s="21">
        <f t="shared" si="1784"/>
        <v>11014911</v>
      </c>
      <c r="AM280" s="21">
        <f t="shared" si="1785"/>
        <v>0</v>
      </c>
      <c r="AN280" s="214">
        <f>AN281+AN287+AN293+AN284+AN290+AN296+AN302+AN305+AN299</f>
        <v>1971914</v>
      </c>
      <c r="AO280" s="22">
        <f>AO281+AO287+AO293+AO284+AO290+AO296+AO302+AO305+AO299</f>
        <v>0</v>
      </c>
      <c r="AP280" s="22">
        <f>AP281+AP287+AP293+AP284+AP290+AP296+AP302+AP305+AP299</f>
        <v>0</v>
      </c>
      <c r="AQ280" s="22">
        <f>AQ281+AQ287+AQ293+AQ284+AQ290+AQ296+AQ302+AQ305+AQ299</f>
        <v>0</v>
      </c>
      <c r="AR280" s="21">
        <f t="shared" si="2017"/>
        <v>39955260</v>
      </c>
      <c r="AS280" s="21">
        <f t="shared" si="2018"/>
        <v>26968435</v>
      </c>
      <c r="AT280" s="21">
        <f t="shared" si="2019"/>
        <v>11014911</v>
      </c>
      <c r="AU280" s="21">
        <f t="shared" si="2020"/>
        <v>0</v>
      </c>
      <c r="AV280" s="195">
        <f t="shared" si="1970"/>
        <v>1971914</v>
      </c>
      <c r="AW280" s="22">
        <f t="shared" ref="AW280:BD280" si="2110">AW281+AW287+AW293+AW284+AW290+AW296+AW302+AW305+AW299</f>
        <v>38960582</v>
      </c>
      <c r="AX280" s="22">
        <f t="shared" si="2110"/>
        <v>28232120</v>
      </c>
      <c r="AY280" s="22">
        <f t="shared" si="2110"/>
        <v>10728462</v>
      </c>
      <c r="AZ280" s="22">
        <f t="shared" si="2110"/>
        <v>0</v>
      </c>
      <c r="BA280" s="22">
        <f t="shared" si="2110"/>
        <v>-0.74</v>
      </c>
      <c r="BB280" s="22">
        <f t="shared" si="2110"/>
        <v>0</v>
      </c>
      <c r="BC280" s="22">
        <f t="shared" si="2110"/>
        <v>-0.74</v>
      </c>
      <c r="BD280" s="22">
        <f t="shared" si="2110"/>
        <v>0</v>
      </c>
      <c r="BE280" s="21">
        <f t="shared" si="1788"/>
        <v>38960581.259999998</v>
      </c>
      <c r="BF280" s="21">
        <f t="shared" si="1760"/>
        <v>28232120</v>
      </c>
      <c r="BG280" s="21">
        <f t="shared" si="1761"/>
        <v>10728461.26</v>
      </c>
      <c r="BH280" s="21">
        <f t="shared" si="1762"/>
        <v>0</v>
      </c>
      <c r="BI280" s="22">
        <f>BI281+BI287+BI293+BI284+BI290+BI296+BI302+BI305+BI299</f>
        <v>0</v>
      </c>
      <c r="BJ280" s="22">
        <f>BJ281+BJ287+BJ293+BJ284+BJ290+BJ296+BJ302+BJ305+BJ299</f>
        <v>0</v>
      </c>
      <c r="BK280" s="22">
        <f>BK281+BK287+BK293+BK284+BK290+BK296+BK302+BK305+BK299</f>
        <v>0</v>
      </c>
      <c r="BL280" s="22">
        <f>BL281+BL287+BL293+BL284+BL290+BL296+BL302+BL305+BL299</f>
        <v>0</v>
      </c>
      <c r="BM280" s="21">
        <f t="shared" si="2023"/>
        <v>38960581.259999998</v>
      </c>
      <c r="BN280" s="21">
        <f t="shared" si="2024"/>
        <v>28232120</v>
      </c>
      <c r="BO280" s="21">
        <f t="shared" si="2025"/>
        <v>10728461.26</v>
      </c>
      <c r="BP280" s="21">
        <f t="shared" si="2026"/>
        <v>0</v>
      </c>
      <c r="BQ280" s="201">
        <f t="shared" si="1967"/>
        <v>-1.862645149230957E-9</v>
      </c>
      <c r="BR280" s="22">
        <f t="shared" ref="BR280:BY280" si="2111">BR281+BR287+BR293+BR284+BR290+BR296+BR302+BR305+BR299</f>
        <v>32694156</v>
      </c>
      <c r="BS280" s="22">
        <f t="shared" si="2111"/>
        <v>26773656</v>
      </c>
      <c r="BT280" s="22">
        <f t="shared" si="2111"/>
        <v>5920500</v>
      </c>
      <c r="BU280" s="22">
        <f t="shared" si="2111"/>
        <v>0</v>
      </c>
      <c r="BV280" s="22">
        <f t="shared" si="2111"/>
        <v>0</v>
      </c>
      <c r="BW280" s="22">
        <f t="shared" si="2111"/>
        <v>0</v>
      </c>
      <c r="BX280" s="22">
        <f t="shared" si="2111"/>
        <v>0</v>
      </c>
      <c r="BY280" s="22">
        <f t="shared" si="2111"/>
        <v>0</v>
      </c>
      <c r="BZ280" s="21">
        <f t="shared" si="1791"/>
        <v>32694156</v>
      </c>
      <c r="CA280" s="62">
        <f t="shared" si="1763"/>
        <v>26773656</v>
      </c>
      <c r="CB280" s="62">
        <f t="shared" si="1764"/>
        <v>5920500</v>
      </c>
      <c r="CC280" s="62">
        <f t="shared" si="1765"/>
        <v>0</v>
      </c>
      <c r="CD280" s="22">
        <f>CD281+CD287+CD293+CD284+CD290+CD296+CD302+CD305+CD299</f>
        <v>0</v>
      </c>
      <c r="CE280" s="22">
        <f>CE281+CE287+CE293+CE284+CE290+CE296+CE302+CE305+CE299</f>
        <v>0</v>
      </c>
      <c r="CF280" s="22">
        <f>CF281+CF287+CF293+CF284+CF290+CF296+CF302+CF305+CF299</f>
        <v>0</v>
      </c>
      <c r="CG280" s="22">
        <f>CG281+CG287+CG293+CG284+CG290+CG296+CG302+CG305+CG299</f>
        <v>0</v>
      </c>
      <c r="CH280" s="21">
        <f t="shared" si="2029"/>
        <v>32694156</v>
      </c>
      <c r="CI280" s="62">
        <f t="shared" si="2030"/>
        <v>26773656</v>
      </c>
      <c r="CJ280" s="62">
        <f t="shared" si="2031"/>
        <v>5920500</v>
      </c>
      <c r="CK280" s="62">
        <f t="shared" si="2032"/>
        <v>0</v>
      </c>
      <c r="CL280" s="193">
        <f t="shared" si="2083"/>
        <v>0</v>
      </c>
      <c r="CM280" s="62"/>
      <c r="CN280" s="62"/>
      <c r="CO280" s="62"/>
      <c r="CP280" s="62"/>
      <c r="CQ280" s="94">
        <f t="shared" si="2103"/>
        <v>-8535630</v>
      </c>
      <c r="CR280" s="94">
        <f t="shared" si="2104"/>
        <v>81.437877869511837</v>
      </c>
      <c r="CS280" s="57">
        <f t="shared" ref="CS280:DT280" si="2112">CS281+CS287+CS293+CS284+CS290+CS296+CS302+CS305+CS299</f>
        <v>45984128</v>
      </c>
      <c r="CT280" s="57">
        <f t="shared" si="2112"/>
        <v>34959728</v>
      </c>
      <c r="CU280" s="57">
        <f t="shared" si="2112"/>
        <v>11024400</v>
      </c>
      <c r="CV280" s="57">
        <f t="shared" si="2112"/>
        <v>0</v>
      </c>
      <c r="CW280" s="57">
        <f t="shared" si="2112"/>
        <v>441868</v>
      </c>
      <c r="CX280" s="57">
        <f t="shared" si="2112"/>
        <v>0</v>
      </c>
      <c r="CY280" s="57">
        <f t="shared" si="2112"/>
        <v>441868</v>
      </c>
      <c r="CZ280" s="57">
        <f t="shared" si="2112"/>
        <v>0</v>
      </c>
      <c r="DA280" s="57">
        <f t="shared" si="2112"/>
        <v>46425996</v>
      </c>
      <c r="DB280" s="57">
        <f t="shared" si="2112"/>
        <v>34959728</v>
      </c>
      <c r="DC280" s="57">
        <f t="shared" si="2112"/>
        <v>11466268</v>
      </c>
      <c r="DD280" s="57">
        <f t="shared" si="2112"/>
        <v>0</v>
      </c>
      <c r="DE280" s="57">
        <f t="shared" si="2112"/>
        <v>31848</v>
      </c>
      <c r="DF280" s="57">
        <f t="shared" si="2112"/>
        <v>0</v>
      </c>
      <c r="DG280" s="57">
        <f t="shared" si="2112"/>
        <v>31848</v>
      </c>
      <c r="DH280" s="57">
        <f t="shared" si="2112"/>
        <v>0</v>
      </c>
      <c r="DI280" s="57">
        <f t="shared" si="2112"/>
        <v>46457844</v>
      </c>
      <c r="DJ280" s="57">
        <f t="shared" si="2112"/>
        <v>34959728</v>
      </c>
      <c r="DK280" s="57">
        <f t="shared" si="2112"/>
        <v>11498116</v>
      </c>
      <c r="DL280" s="57">
        <f t="shared" si="2112"/>
        <v>0</v>
      </c>
      <c r="DM280" s="57">
        <f t="shared" si="2112"/>
        <v>0</v>
      </c>
      <c r="DN280" s="57">
        <f t="shared" si="2112"/>
        <v>0</v>
      </c>
      <c r="DO280" s="57">
        <f t="shared" si="2112"/>
        <v>0</v>
      </c>
      <c r="DP280" s="57">
        <f t="shared" si="2112"/>
        <v>0</v>
      </c>
      <c r="DQ280" s="57">
        <f t="shared" si="2112"/>
        <v>46457844</v>
      </c>
      <c r="DR280" s="57">
        <f t="shared" si="2112"/>
        <v>34959728</v>
      </c>
      <c r="DS280" s="57">
        <f t="shared" si="2112"/>
        <v>11498116</v>
      </c>
      <c r="DT280" s="57">
        <f t="shared" si="2112"/>
        <v>0</v>
      </c>
    </row>
    <row r="281" spans="1:124" s="23" customFormat="1" ht="32.25" customHeight="1" x14ac:dyDescent="0.25">
      <c r="A281" s="87" t="s">
        <v>317</v>
      </c>
      <c r="B281" s="44"/>
      <c r="C281" s="44"/>
      <c r="D281" s="44"/>
      <c r="E281" s="4">
        <v>852</v>
      </c>
      <c r="F281" s="3" t="s">
        <v>78</v>
      </c>
      <c r="G281" s="3" t="s">
        <v>11</v>
      </c>
      <c r="H281" s="176" t="s">
        <v>464</v>
      </c>
      <c r="I281" s="3"/>
      <c r="J281" s="21">
        <f t="shared" ref="J281:Y282" si="2113">J282</f>
        <v>31482346</v>
      </c>
      <c r="K281" s="21">
        <f t="shared" si="2113"/>
        <v>31482346</v>
      </c>
      <c r="L281" s="21">
        <f t="shared" si="2113"/>
        <v>0</v>
      </c>
      <c r="M281" s="21">
        <f t="shared" si="2113"/>
        <v>0</v>
      </c>
      <c r="N281" s="21">
        <f t="shared" si="2113"/>
        <v>28408077</v>
      </c>
      <c r="O281" s="21">
        <f t="shared" si="2113"/>
        <v>28408077</v>
      </c>
      <c r="P281" s="21">
        <f t="shared" si="2113"/>
        <v>0</v>
      </c>
      <c r="Q281" s="21">
        <f t="shared" si="2113"/>
        <v>0</v>
      </c>
      <c r="R281" s="21">
        <f t="shared" si="2113"/>
        <v>28408077</v>
      </c>
      <c r="S281" s="21">
        <f t="shared" si="2113"/>
        <v>28408077</v>
      </c>
      <c r="T281" s="21">
        <f t="shared" si="2113"/>
        <v>0</v>
      </c>
      <c r="U281" s="21">
        <f t="shared" si="2113"/>
        <v>0</v>
      </c>
      <c r="V281" s="21">
        <f t="shared" si="2042"/>
        <v>5228290</v>
      </c>
      <c r="W281" s="21">
        <f t="shared" si="2043"/>
        <v>5228290</v>
      </c>
      <c r="X281" s="21">
        <f t="shared" si="2044"/>
        <v>0</v>
      </c>
      <c r="Y281" s="21">
        <f t="shared" si="2113"/>
        <v>0</v>
      </c>
      <c r="Z281" s="276">
        <f t="shared" si="2063"/>
        <v>119.91421820689345</v>
      </c>
      <c r="AA281" s="21">
        <f t="shared" ref="AA281:BV282" si="2114">AA282</f>
        <v>0</v>
      </c>
      <c r="AB281" s="21">
        <f t="shared" si="2114"/>
        <v>26254056</v>
      </c>
      <c r="AC281" s="21">
        <f t="shared" si="2114"/>
        <v>26254056</v>
      </c>
      <c r="AD281" s="21">
        <f t="shared" si="2114"/>
        <v>0</v>
      </c>
      <c r="AE281" s="21">
        <f t="shared" si="2114"/>
        <v>0</v>
      </c>
      <c r="AF281" s="21">
        <f t="shared" si="2114"/>
        <v>194779</v>
      </c>
      <c r="AG281" s="21">
        <f t="shared" si="2114"/>
        <v>194779</v>
      </c>
      <c r="AH281" s="21">
        <f t="shared" si="2114"/>
        <v>0</v>
      </c>
      <c r="AI281" s="21">
        <f t="shared" si="2114"/>
        <v>0</v>
      </c>
      <c r="AJ281" s="21">
        <f t="shared" si="1782"/>
        <v>26448835</v>
      </c>
      <c r="AK281" s="21">
        <f t="shared" si="1783"/>
        <v>26448835</v>
      </c>
      <c r="AL281" s="21">
        <f t="shared" si="1784"/>
        <v>0</v>
      </c>
      <c r="AM281" s="21">
        <f t="shared" si="1785"/>
        <v>0</v>
      </c>
      <c r="AN281" s="215">
        <f t="shared" si="2114"/>
        <v>0</v>
      </c>
      <c r="AO281" s="21">
        <f t="shared" si="2114"/>
        <v>0</v>
      </c>
      <c r="AP281" s="21">
        <f t="shared" si="2114"/>
        <v>0</v>
      </c>
      <c r="AQ281" s="21">
        <f t="shared" si="2114"/>
        <v>0</v>
      </c>
      <c r="AR281" s="21">
        <f t="shared" si="2017"/>
        <v>26448835</v>
      </c>
      <c r="AS281" s="21">
        <f t="shared" si="2018"/>
        <v>26448835</v>
      </c>
      <c r="AT281" s="21">
        <f t="shared" si="2019"/>
        <v>0</v>
      </c>
      <c r="AU281" s="21">
        <f t="shared" si="2020"/>
        <v>0</v>
      </c>
      <c r="AV281" s="195">
        <f t="shared" si="1970"/>
        <v>0</v>
      </c>
      <c r="AW281" s="21">
        <f t="shared" si="2114"/>
        <v>26254056</v>
      </c>
      <c r="AX281" s="21">
        <f t="shared" si="2114"/>
        <v>26254056</v>
      </c>
      <c r="AY281" s="21">
        <f t="shared" si="2114"/>
        <v>0</v>
      </c>
      <c r="AZ281" s="21">
        <f t="shared" si="2114"/>
        <v>0</v>
      </c>
      <c r="BA281" s="21">
        <f t="shared" si="2114"/>
        <v>0</v>
      </c>
      <c r="BB281" s="21">
        <f t="shared" si="2114"/>
        <v>0</v>
      </c>
      <c r="BC281" s="21">
        <f t="shared" si="2114"/>
        <v>0</v>
      </c>
      <c r="BD281" s="21">
        <f t="shared" si="2114"/>
        <v>0</v>
      </c>
      <c r="BE281" s="21">
        <f t="shared" si="1788"/>
        <v>26254056</v>
      </c>
      <c r="BF281" s="21">
        <f t="shared" si="1760"/>
        <v>26254056</v>
      </c>
      <c r="BG281" s="21">
        <f t="shared" si="1761"/>
        <v>0</v>
      </c>
      <c r="BH281" s="21">
        <f t="shared" si="1762"/>
        <v>0</v>
      </c>
      <c r="BI281" s="21">
        <f t="shared" si="2114"/>
        <v>0</v>
      </c>
      <c r="BJ281" s="21">
        <f t="shared" si="2114"/>
        <v>0</v>
      </c>
      <c r="BK281" s="21">
        <f t="shared" si="2114"/>
        <v>0</v>
      </c>
      <c r="BL281" s="21">
        <f t="shared" si="2114"/>
        <v>0</v>
      </c>
      <c r="BM281" s="21">
        <f t="shared" si="2023"/>
        <v>26254056</v>
      </c>
      <c r="BN281" s="21">
        <f t="shared" si="2024"/>
        <v>26254056</v>
      </c>
      <c r="BO281" s="21">
        <f t="shared" si="2025"/>
        <v>0</v>
      </c>
      <c r="BP281" s="21">
        <f t="shared" si="2026"/>
        <v>0</v>
      </c>
      <c r="BQ281" s="201">
        <f t="shared" si="1967"/>
        <v>0</v>
      </c>
      <c r="BR281" s="21">
        <f t="shared" si="2114"/>
        <v>26254056</v>
      </c>
      <c r="BS281" s="21">
        <f t="shared" si="2114"/>
        <v>26254056</v>
      </c>
      <c r="BT281" s="21">
        <f t="shared" si="2114"/>
        <v>0</v>
      </c>
      <c r="BU281" s="21">
        <f t="shared" si="2114"/>
        <v>0</v>
      </c>
      <c r="BV281" s="21">
        <f t="shared" si="2114"/>
        <v>0</v>
      </c>
      <c r="BW281" s="21">
        <f t="shared" ref="BV281:BY282" si="2115">BW282</f>
        <v>0</v>
      </c>
      <c r="BX281" s="21">
        <f t="shared" si="2115"/>
        <v>0</v>
      </c>
      <c r="BY281" s="21">
        <f t="shared" si="2115"/>
        <v>0</v>
      </c>
      <c r="BZ281" s="21">
        <f t="shared" si="1791"/>
        <v>26254056</v>
      </c>
      <c r="CA281" s="62">
        <f t="shared" si="1763"/>
        <v>26254056</v>
      </c>
      <c r="CB281" s="62">
        <f t="shared" si="1764"/>
        <v>0</v>
      </c>
      <c r="CC281" s="62">
        <f t="shared" si="1765"/>
        <v>0</v>
      </c>
      <c r="CD281" s="21">
        <f t="shared" ref="CD281:CG282" si="2116">CD282</f>
        <v>0</v>
      </c>
      <c r="CE281" s="21">
        <f t="shared" si="2116"/>
        <v>0</v>
      </c>
      <c r="CF281" s="21">
        <f t="shared" si="2116"/>
        <v>0</v>
      </c>
      <c r="CG281" s="21">
        <f t="shared" si="2116"/>
        <v>0</v>
      </c>
      <c r="CH281" s="21">
        <f t="shared" si="2029"/>
        <v>26254056</v>
      </c>
      <c r="CI281" s="62">
        <f t="shared" si="2030"/>
        <v>26254056</v>
      </c>
      <c r="CJ281" s="62">
        <f t="shared" si="2031"/>
        <v>0</v>
      </c>
      <c r="CK281" s="62">
        <f t="shared" si="2032"/>
        <v>0</v>
      </c>
      <c r="CL281" s="193">
        <f t="shared" si="2083"/>
        <v>0</v>
      </c>
      <c r="CM281" s="62"/>
      <c r="CN281" s="62"/>
      <c r="CO281" s="62"/>
      <c r="CP281" s="62"/>
      <c r="CQ281" s="94">
        <f t="shared" si="2103"/>
        <v>-3911072</v>
      </c>
      <c r="CR281" s="94">
        <f t="shared" si="2104"/>
        <v>87.03445912777164</v>
      </c>
      <c r="CS281" s="58">
        <f t="shared" ref="CS281:DT282" si="2117">CS282</f>
        <v>30165128</v>
      </c>
      <c r="CT281" s="58">
        <f t="shared" si="2117"/>
        <v>30165128</v>
      </c>
      <c r="CU281" s="58">
        <f t="shared" si="2117"/>
        <v>0</v>
      </c>
      <c r="CV281" s="58">
        <f t="shared" si="2117"/>
        <v>0</v>
      </c>
      <c r="CW281" s="58">
        <f t="shared" si="2117"/>
        <v>0</v>
      </c>
      <c r="CX281" s="62">
        <f t="shared" si="2117"/>
        <v>0</v>
      </c>
      <c r="CY281" s="62">
        <f t="shared" si="2117"/>
        <v>0</v>
      </c>
      <c r="CZ281" s="58">
        <f t="shared" si="2117"/>
        <v>0</v>
      </c>
      <c r="DA281" s="58">
        <f t="shared" si="2117"/>
        <v>30165128</v>
      </c>
      <c r="DB281" s="62">
        <f t="shared" si="2117"/>
        <v>30165128</v>
      </c>
      <c r="DC281" s="62">
        <f t="shared" si="2117"/>
        <v>0</v>
      </c>
      <c r="DD281" s="62">
        <f t="shared" si="2117"/>
        <v>0</v>
      </c>
      <c r="DE281" s="58">
        <f t="shared" si="2117"/>
        <v>0</v>
      </c>
      <c r="DF281" s="62">
        <f t="shared" si="2117"/>
        <v>0</v>
      </c>
      <c r="DG281" s="62">
        <f t="shared" si="2117"/>
        <v>0</v>
      </c>
      <c r="DH281" s="58">
        <f t="shared" si="2117"/>
        <v>0</v>
      </c>
      <c r="DI281" s="58">
        <f t="shared" si="2117"/>
        <v>30165128</v>
      </c>
      <c r="DJ281" s="62">
        <f t="shared" si="2117"/>
        <v>30165128</v>
      </c>
      <c r="DK281" s="62">
        <f t="shared" si="2117"/>
        <v>0</v>
      </c>
      <c r="DL281" s="62">
        <f t="shared" si="2117"/>
        <v>0</v>
      </c>
      <c r="DM281" s="58">
        <f t="shared" si="2117"/>
        <v>0</v>
      </c>
      <c r="DN281" s="62">
        <f t="shared" si="2117"/>
        <v>0</v>
      </c>
      <c r="DO281" s="62">
        <f t="shared" si="2117"/>
        <v>0</v>
      </c>
      <c r="DP281" s="58">
        <f t="shared" si="2117"/>
        <v>0</v>
      </c>
      <c r="DQ281" s="58">
        <f t="shared" si="2117"/>
        <v>30165128</v>
      </c>
      <c r="DR281" s="62">
        <f t="shared" si="2117"/>
        <v>30165128</v>
      </c>
      <c r="DS281" s="62">
        <f t="shared" si="2117"/>
        <v>0</v>
      </c>
      <c r="DT281" s="62">
        <f t="shared" si="2117"/>
        <v>0</v>
      </c>
    </row>
    <row r="282" spans="1:124" s="23" customFormat="1" ht="32.25" customHeight="1" x14ac:dyDescent="0.25">
      <c r="A282" s="87" t="s">
        <v>41</v>
      </c>
      <c r="B282" s="44"/>
      <c r="C282" s="44"/>
      <c r="D282" s="44"/>
      <c r="E282" s="4">
        <v>852</v>
      </c>
      <c r="F282" s="3" t="s">
        <v>78</v>
      </c>
      <c r="G282" s="3" t="s">
        <v>11</v>
      </c>
      <c r="H282" s="176" t="s">
        <v>464</v>
      </c>
      <c r="I282" s="3" t="s">
        <v>83</v>
      </c>
      <c r="J282" s="21">
        <f t="shared" si="2113"/>
        <v>31482346</v>
      </c>
      <c r="K282" s="21">
        <f t="shared" si="2113"/>
        <v>31482346</v>
      </c>
      <c r="L282" s="21">
        <f t="shared" si="2113"/>
        <v>0</v>
      </c>
      <c r="M282" s="21">
        <f t="shared" si="2113"/>
        <v>0</v>
      </c>
      <c r="N282" s="21">
        <f t="shared" si="2113"/>
        <v>28408077</v>
      </c>
      <c r="O282" s="21">
        <f t="shared" si="2113"/>
        <v>28408077</v>
      </c>
      <c r="P282" s="21">
        <f t="shared" si="2113"/>
        <v>0</v>
      </c>
      <c r="Q282" s="21">
        <f t="shared" si="2113"/>
        <v>0</v>
      </c>
      <c r="R282" s="21">
        <f t="shared" si="2113"/>
        <v>28408077</v>
      </c>
      <c r="S282" s="21">
        <f t="shared" si="2113"/>
        <v>28408077</v>
      </c>
      <c r="T282" s="21">
        <f t="shared" si="2113"/>
        <v>0</v>
      </c>
      <c r="U282" s="21">
        <f t="shared" si="2113"/>
        <v>0</v>
      </c>
      <c r="V282" s="21">
        <f t="shared" si="2042"/>
        <v>5228290</v>
      </c>
      <c r="W282" s="21">
        <f t="shared" si="2043"/>
        <v>5228290</v>
      </c>
      <c r="X282" s="21">
        <f t="shared" si="2044"/>
        <v>0</v>
      </c>
      <c r="Y282" s="21">
        <f t="shared" si="2113"/>
        <v>0</v>
      </c>
      <c r="Z282" s="276">
        <f t="shared" si="2063"/>
        <v>119.91421820689345</v>
      </c>
      <c r="AA282" s="21">
        <f t="shared" si="2114"/>
        <v>0</v>
      </c>
      <c r="AB282" s="21">
        <f t="shared" si="2114"/>
        <v>26254056</v>
      </c>
      <c r="AC282" s="21">
        <f t="shared" si="2114"/>
        <v>26254056</v>
      </c>
      <c r="AD282" s="21">
        <f t="shared" si="2114"/>
        <v>0</v>
      </c>
      <c r="AE282" s="21">
        <f t="shared" si="2114"/>
        <v>0</v>
      </c>
      <c r="AF282" s="21">
        <f t="shared" si="2114"/>
        <v>194779</v>
      </c>
      <c r="AG282" s="21">
        <f t="shared" si="2114"/>
        <v>194779</v>
      </c>
      <c r="AH282" s="21">
        <f t="shared" si="2114"/>
        <v>0</v>
      </c>
      <c r="AI282" s="21">
        <f t="shared" si="2114"/>
        <v>0</v>
      </c>
      <c r="AJ282" s="21">
        <f t="shared" si="1782"/>
        <v>26448835</v>
      </c>
      <c r="AK282" s="21">
        <f t="shared" si="1783"/>
        <v>26448835</v>
      </c>
      <c r="AL282" s="21">
        <f t="shared" si="1784"/>
        <v>0</v>
      </c>
      <c r="AM282" s="21">
        <f t="shared" si="1785"/>
        <v>0</v>
      </c>
      <c r="AN282" s="215">
        <f t="shared" si="2114"/>
        <v>0</v>
      </c>
      <c r="AO282" s="21">
        <f t="shared" si="2114"/>
        <v>0</v>
      </c>
      <c r="AP282" s="21">
        <f t="shared" si="2114"/>
        <v>0</v>
      </c>
      <c r="AQ282" s="21">
        <f t="shared" si="2114"/>
        <v>0</v>
      </c>
      <c r="AR282" s="21">
        <f t="shared" si="2017"/>
        <v>26448835</v>
      </c>
      <c r="AS282" s="21">
        <f t="shared" si="2018"/>
        <v>26448835</v>
      </c>
      <c r="AT282" s="21">
        <f t="shared" si="2019"/>
        <v>0</v>
      </c>
      <c r="AU282" s="21">
        <f t="shared" si="2020"/>
        <v>0</v>
      </c>
      <c r="AV282" s="195">
        <f t="shared" si="1970"/>
        <v>0</v>
      </c>
      <c r="AW282" s="21">
        <f t="shared" si="2114"/>
        <v>26254056</v>
      </c>
      <c r="AX282" s="21">
        <f t="shared" si="2114"/>
        <v>26254056</v>
      </c>
      <c r="AY282" s="21">
        <f t="shared" si="2114"/>
        <v>0</v>
      </c>
      <c r="AZ282" s="21">
        <f t="shared" si="2114"/>
        <v>0</v>
      </c>
      <c r="BA282" s="21">
        <f t="shared" si="2114"/>
        <v>0</v>
      </c>
      <c r="BB282" s="21">
        <f t="shared" si="2114"/>
        <v>0</v>
      </c>
      <c r="BC282" s="21">
        <f t="shared" si="2114"/>
        <v>0</v>
      </c>
      <c r="BD282" s="21">
        <f t="shared" si="2114"/>
        <v>0</v>
      </c>
      <c r="BE282" s="21">
        <f t="shared" si="1788"/>
        <v>26254056</v>
      </c>
      <c r="BF282" s="21">
        <f t="shared" si="1760"/>
        <v>26254056</v>
      </c>
      <c r="BG282" s="21">
        <f t="shared" si="1761"/>
        <v>0</v>
      </c>
      <c r="BH282" s="21">
        <f t="shared" si="1762"/>
        <v>0</v>
      </c>
      <c r="BI282" s="21">
        <f t="shared" si="2114"/>
        <v>0</v>
      </c>
      <c r="BJ282" s="21">
        <f t="shared" si="2114"/>
        <v>0</v>
      </c>
      <c r="BK282" s="21">
        <f t="shared" si="2114"/>
        <v>0</v>
      </c>
      <c r="BL282" s="21">
        <f t="shared" si="2114"/>
        <v>0</v>
      </c>
      <c r="BM282" s="21">
        <f t="shared" si="2023"/>
        <v>26254056</v>
      </c>
      <c r="BN282" s="21">
        <f t="shared" si="2024"/>
        <v>26254056</v>
      </c>
      <c r="BO282" s="21">
        <f t="shared" si="2025"/>
        <v>0</v>
      </c>
      <c r="BP282" s="21">
        <f t="shared" si="2026"/>
        <v>0</v>
      </c>
      <c r="BQ282" s="201">
        <f t="shared" si="1967"/>
        <v>0</v>
      </c>
      <c r="BR282" s="21">
        <f t="shared" si="2114"/>
        <v>26254056</v>
      </c>
      <c r="BS282" s="21">
        <f t="shared" si="2114"/>
        <v>26254056</v>
      </c>
      <c r="BT282" s="21">
        <f t="shared" si="2114"/>
        <v>0</v>
      </c>
      <c r="BU282" s="21">
        <f t="shared" si="2114"/>
        <v>0</v>
      </c>
      <c r="BV282" s="21">
        <f t="shared" si="2115"/>
        <v>0</v>
      </c>
      <c r="BW282" s="21">
        <f t="shared" si="2115"/>
        <v>0</v>
      </c>
      <c r="BX282" s="21">
        <f t="shared" si="2115"/>
        <v>0</v>
      </c>
      <c r="BY282" s="21">
        <f t="shared" si="2115"/>
        <v>0</v>
      </c>
      <c r="BZ282" s="21">
        <f t="shared" si="1791"/>
        <v>26254056</v>
      </c>
      <c r="CA282" s="62">
        <f t="shared" si="1763"/>
        <v>26254056</v>
      </c>
      <c r="CB282" s="62">
        <f t="shared" si="1764"/>
        <v>0</v>
      </c>
      <c r="CC282" s="62">
        <f t="shared" si="1765"/>
        <v>0</v>
      </c>
      <c r="CD282" s="21">
        <f t="shared" si="2116"/>
        <v>0</v>
      </c>
      <c r="CE282" s="21">
        <f t="shared" si="2116"/>
        <v>0</v>
      </c>
      <c r="CF282" s="21">
        <f t="shared" si="2116"/>
        <v>0</v>
      </c>
      <c r="CG282" s="21">
        <f t="shared" si="2116"/>
        <v>0</v>
      </c>
      <c r="CH282" s="21">
        <f t="shared" si="2029"/>
        <v>26254056</v>
      </c>
      <c r="CI282" s="62">
        <f t="shared" si="2030"/>
        <v>26254056</v>
      </c>
      <c r="CJ282" s="62">
        <f t="shared" si="2031"/>
        <v>0</v>
      </c>
      <c r="CK282" s="62">
        <f t="shared" si="2032"/>
        <v>0</v>
      </c>
      <c r="CL282" s="193">
        <f t="shared" si="2083"/>
        <v>0</v>
      </c>
      <c r="CM282" s="62"/>
      <c r="CN282" s="62"/>
      <c r="CO282" s="62"/>
      <c r="CP282" s="62"/>
      <c r="CQ282" s="94">
        <f t="shared" si="2103"/>
        <v>-3911072</v>
      </c>
      <c r="CR282" s="94">
        <f t="shared" si="2104"/>
        <v>87.03445912777164</v>
      </c>
      <c r="CS282" s="58">
        <f t="shared" si="2117"/>
        <v>30165128</v>
      </c>
      <c r="CT282" s="58">
        <f t="shared" si="2117"/>
        <v>30165128</v>
      </c>
      <c r="CU282" s="58">
        <f t="shared" si="2117"/>
        <v>0</v>
      </c>
      <c r="CV282" s="58">
        <f t="shared" si="2117"/>
        <v>0</v>
      </c>
      <c r="CW282" s="58">
        <f t="shared" si="2117"/>
        <v>0</v>
      </c>
      <c r="CX282" s="62">
        <f t="shared" si="2117"/>
        <v>0</v>
      </c>
      <c r="CY282" s="62">
        <f t="shared" si="2117"/>
        <v>0</v>
      </c>
      <c r="CZ282" s="58">
        <f t="shared" si="2117"/>
        <v>0</v>
      </c>
      <c r="DA282" s="58">
        <f t="shared" si="2117"/>
        <v>30165128</v>
      </c>
      <c r="DB282" s="62">
        <f t="shared" si="2117"/>
        <v>30165128</v>
      </c>
      <c r="DC282" s="62">
        <f t="shared" si="2117"/>
        <v>0</v>
      </c>
      <c r="DD282" s="62">
        <f t="shared" si="2117"/>
        <v>0</v>
      </c>
      <c r="DE282" s="58">
        <f t="shared" si="2117"/>
        <v>0</v>
      </c>
      <c r="DF282" s="62">
        <f t="shared" si="2117"/>
        <v>0</v>
      </c>
      <c r="DG282" s="62">
        <f t="shared" si="2117"/>
        <v>0</v>
      </c>
      <c r="DH282" s="58">
        <f t="shared" si="2117"/>
        <v>0</v>
      </c>
      <c r="DI282" s="58">
        <f t="shared" si="2117"/>
        <v>30165128</v>
      </c>
      <c r="DJ282" s="62">
        <f t="shared" si="2117"/>
        <v>30165128</v>
      </c>
      <c r="DK282" s="62">
        <f t="shared" si="2117"/>
        <v>0</v>
      </c>
      <c r="DL282" s="62">
        <f t="shared" si="2117"/>
        <v>0</v>
      </c>
      <c r="DM282" s="58">
        <f t="shared" si="2117"/>
        <v>0</v>
      </c>
      <c r="DN282" s="62">
        <f t="shared" si="2117"/>
        <v>0</v>
      </c>
      <c r="DO282" s="62">
        <f t="shared" si="2117"/>
        <v>0</v>
      </c>
      <c r="DP282" s="58">
        <f t="shared" si="2117"/>
        <v>0</v>
      </c>
      <c r="DQ282" s="58">
        <f t="shared" si="2117"/>
        <v>30165128</v>
      </c>
      <c r="DR282" s="62">
        <f t="shared" si="2117"/>
        <v>30165128</v>
      </c>
      <c r="DS282" s="62">
        <f t="shared" si="2117"/>
        <v>0</v>
      </c>
      <c r="DT282" s="62">
        <f t="shared" si="2117"/>
        <v>0</v>
      </c>
    </row>
    <row r="283" spans="1:124" s="23" customFormat="1" ht="32.25" customHeight="1" x14ac:dyDescent="0.25">
      <c r="A283" s="87" t="s">
        <v>84</v>
      </c>
      <c r="B283" s="156"/>
      <c r="C283" s="156"/>
      <c r="D283" s="156"/>
      <c r="E283" s="4">
        <v>852</v>
      </c>
      <c r="F283" s="3" t="s">
        <v>78</v>
      </c>
      <c r="G283" s="3" t="s">
        <v>11</v>
      </c>
      <c r="H283" s="176" t="s">
        <v>464</v>
      </c>
      <c r="I283" s="3" t="s">
        <v>85</v>
      </c>
      <c r="J283" s="21">
        <v>31482346</v>
      </c>
      <c r="K283" s="21">
        <f>J283</f>
        <v>31482346</v>
      </c>
      <c r="L283" s="21"/>
      <c r="M283" s="21"/>
      <c r="N283" s="21">
        <v>28408077</v>
      </c>
      <c r="O283" s="21">
        <f>N283</f>
        <v>28408077</v>
      </c>
      <c r="P283" s="21"/>
      <c r="Q283" s="21"/>
      <c r="R283" s="21">
        <v>28408077</v>
      </c>
      <c r="S283" s="21">
        <f>R283</f>
        <v>28408077</v>
      </c>
      <c r="T283" s="21"/>
      <c r="U283" s="21"/>
      <c r="V283" s="21">
        <f t="shared" si="2042"/>
        <v>5228290</v>
      </c>
      <c r="W283" s="21">
        <f t="shared" si="2043"/>
        <v>5228290</v>
      </c>
      <c r="X283" s="21">
        <f t="shared" si="2044"/>
        <v>0</v>
      </c>
      <c r="Y283" s="21"/>
      <c r="Z283" s="276">
        <f t="shared" si="2063"/>
        <v>119.91421820689345</v>
      </c>
      <c r="AA283" s="21"/>
      <c r="AB283" s="21">
        <v>26254056</v>
      </c>
      <c r="AC283" s="21">
        <f>AB283</f>
        <v>26254056</v>
      </c>
      <c r="AD283" s="21"/>
      <c r="AE283" s="21"/>
      <c r="AF283" s="21">
        <v>194779</v>
      </c>
      <c r="AG283" s="21">
        <f>AF283</f>
        <v>194779</v>
      </c>
      <c r="AH283" s="21"/>
      <c r="AI283" s="21"/>
      <c r="AJ283" s="21">
        <f t="shared" si="1782"/>
        <v>26448835</v>
      </c>
      <c r="AK283" s="21">
        <f t="shared" si="1783"/>
        <v>26448835</v>
      </c>
      <c r="AL283" s="21">
        <f t="shared" si="1784"/>
        <v>0</v>
      </c>
      <c r="AM283" s="21">
        <f t="shared" si="1785"/>
        <v>0</v>
      </c>
      <c r="AN283" s="215"/>
      <c r="AO283" s="21">
        <f>AN283</f>
        <v>0</v>
      </c>
      <c r="AP283" s="21"/>
      <c r="AQ283" s="21"/>
      <c r="AR283" s="21">
        <f t="shared" si="2017"/>
        <v>26448835</v>
      </c>
      <c r="AS283" s="21">
        <f t="shared" si="2018"/>
        <v>26448835</v>
      </c>
      <c r="AT283" s="21">
        <f t="shared" si="2019"/>
        <v>0</v>
      </c>
      <c r="AU283" s="21">
        <f t="shared" si="2020"/>
        <v>0</v>
      </c>
      <c r="AV283" s="195">
        <f t="shared" si="1970"/>
        <v>0</v>
      </c>
      <c r="AW283" s="21">
        <v>26254056</v>
      </c>
      <c r="AX283" s="21">
        <f>AW283</f>
        <v>26254056</v>
      </c>
      <c r="AY283" s="21"/>
      <c r="AZ283" s="21"/>
      <c r="BA283" s="21"/>
      <c r="BB283" s="21">
        <f>BA283</f>
        <v>0</v>
      </c>
      <c r="BC283" s="21"/>
      <c r="BD283" s="21"/>
      <c r="BE283" s="21">
        <f t="shared" si="1788"/>
        <v>26254056</v>
      </c>
      <c r="BF283" s="21">
        <f t="shared" si="1760"/>
        <v>26254056</v>
      </c>
      <c r="BG283" s="21">
        <f t="shared" si="1761"/>
        <v>0</v>
      </c>
      <c r="BH283" s="21">
        <f t="shared" si="1762"/>
        <v>0</v>
      </c>
      <c r="BI283" s="21"/>
      <c r="BJ283" s="21">
        <f>BI283</f>
        <v>0</v>
      </c>
      <c r="BK283" s="21"/>
      <c r="BL283" s="21"/>
      <c r="BM283" s="21">
        <f t="shared" si="2023"/>
        <v>26254056</v>
      </c>
      <c r="BN283" s="21">
        <f t="shared" si="2024"/>
        <v>26254056</v>
      </c>
      <c r="BO283" s="21">
        <f t="shared" si="2025"/>
        <v>0</v>
      </c>
      <c r="BP283" s="21">
        <f t="shared" si="2026"/>
        <v>0</v>
      </c>
      <c r="BQ283" s="201">
        <f t="shared" si="1967"/>
        <v>0</v>
      </c>
      <c r="BR283" s="21">
        <v>26254056</v>
      </c>
      <c r="BS283" s="21">
        <f>BR283</f>
        <v>26254056</v>
      </c>
      <c r="BT283" s="21"/>
      <c r="BU283" s="21"/>
      <c r="BV283" s="21"/>
      <c r="BW283" s="21">
        <f>BV283</f>
        <v>0</v>
      </c>
      <c r="BX283" s="21"/>
      <c r="BY283" s="21"/>
      <c r="BZ283" s="21">
        <f t="shared" si="1791"/>
        <v>26254056</v>
      </c>
      <c r="CA283" s="62">
        <f t="shared" si="1763"/>
        <v>26254056</v>
      </c>
      <c r="CB283" s="62">
        <f t="shared" si="1764"/>
        <v>0</v>
      </c>
      <c r="CC283" s="62">
        <f t="shared" si="1765"/>
        <v>0</v>
      </c>
      <c r="CD283" s="21"/>
      <c r="CE283" s="21">
        <f>CD283</f>
        <v>0</v>
      </c>
      <c r="CF283" s="21"/>
      <c r="CG283" s="21"/>
      <c r="CH283" s="21">
        <f t="shared" si="2029"/>
        <v>26254056</v>
      </c>
      <c r="CI283" s="62">
        <f t="shared" si="2030"/>
        <v>26254056</v>
      </c>
      <c r="CJ283" s="62">
        <f t="shared" si="2031"/>
        <v>0</v>
      </c>
      <c r="CK283" s="62">
        <f t="shared" si="2032"/>
        <v>0</v>
      </c>
      <c r="CL283" s="193">
        <f t="shared" si="2083"/>
        <v>0</v>
      </c>
      <c r="CM283" s="62"/>
      <c r="CN283" s="62"/>
      <c r="CO283" s="62"/>
      <c r="CP283" s="62"/>
      <c r="CQ283" s="94">
        <f t="shared" si="2103"/>
        <v>-3911072</v>
      </c>
      <c r="CR283" s="94">
        <f t="shared" si="2104"/>
        <v>87.03445912777164</v>
      </c>
      <c r="CS283" s="58">
        <v>30165128</v>
      </c>
      <c r="CT283" s="58">
        <f>CS283</f>
        <v>30165128</v>
      </c>
      <c r="CU283" s="58"/>
      <c r="CV283" s="58"/>
      <c r="CW283" s="58"/>
      <c r="CX283" s="62">
        <f>CW283</f>
        <v>0</v>
      </c>
      <c r="CY283" s="62"/>
      <c r="CZ283" s="58"/>
      <c r="DA283" s="58">
        <f t="shared" si="1926"/>
        <v>30165128</v>
      </c>
      <c r="DB283" s="62">
        <f t="shared" si="1927"/>
        <v>30165128</v>
      </c>
      <c r="DC283" s="62">
        <f t="shared" si="1928"/>
        <v>0</v>
      </c>
      <c r="DD283" s="62">
        <f t="shared" si="1929"/>
        <v>0</v>
      </c>
      <c r="DE283" s="58"/>
      <c r="DF283" s="62">
        <f>DE283</f>
        <v>0</v>
      </c>
      <c r="DG283" s="62"/>
      <c r="DH283" s="58"/>
      <c r="DI283" s="58">
        <f t="shared" ref="DI283" si="2118">DA283+DE283</f>
        <v>30165128</v>
      </c>
      <c r="DJ283" s="62">
        <f t="shared" ref="DJ283" si="2119">DB283+DF283</f>
        <v>30165128</v>
      </c>
      <c r="DK283" s="62">
        <f t="shared" ref="DK283" si="2120">DC283+DG283</f>
        <v>0</v>
      </c>
      <c r="DL283" s="62">
        <f t="shared" ref="DL283" si="2121">DD283+DH283</f>
        <v>0</v>
      </c>
      <c r="DM283" s="58"/>
      <c r="DN283" s="62">
        <f>DM283</f>
        <v>0</v>
      </c>
      <c r="DO283" s="62"/>
      <c r="DP283" s="58"/>
      <c r="DQ283" s="58">
        <f t="shared" ref="DQ283" si="2122">DI283+DM283</f>
        <v>30165128</v>
      </c>
      <c r="DR283" s="62">
        <f t="shared" ref="DR283" si="2123">DJ283+DN283</f>
        <v>30165128</v>
      </c>
      <c r="DS283" s="62">
        <f t="shared" ref="DS283" si="2124">DK283+DO283</f>
        <v>0</v>
      </c>
      <c r="DT283" s="62">
        <f t="shared" ref="DT283" si="2125">DL283+DP283</f>
        <v>0</v>
      </c>
    </row>
    <row r="284" spans="1:124" s="2" customFormat="1" ht="32.25" customHeight="1" x14ac:dyDescent="0.25">
      <c r="A284" s="87" t="s">
        <v>116</v>
      </c>
      <c r="B284" s="156"/>
      <c r="C284" s="156"/>
      <c r="D284" s="155"/>
      <c r="E284" s="4">
        <v>852</v>
      </c>
      <c r="F284" s="4" t="s">
        <v>78</v>
      </c>
      <c r="G284" s="4" t="s">
        <v>11</v>
      </c>
      <c r="H284" s="176" t="s">
        <v>465</v>
      </c>
      <c r="I284" s="4"/>
      <c r="J284" s="21">
        <f t="shared" ref="J284:Y285" si="2126">J285</f>
        <v>10381100</v>
      </c>
      <c r="K284" s="21">
        <f t="shared" si="2126"/>
        <v>0</v>
      </c>
      <c r="L284" s="21">
        <f t="shared" si="2126"/>
        <v>10381100</v>
      </c>
      <c r="M284" s="21">
        <f t="shared" si="2126"/>
        <v>0</v>
      </c>
      <c r="N284" s="21">
        <f t="shared" si="2126"/>
        <v>7414185</v>
      </c>
      <c r="O284" s="21">
        <f t="shared" si="2126"/>
        <v>0</v>
      </c>
      <c r="P284" s="21">
        <f t="shared" si="2126"/>
        <v>7414185</v>
      </c>
      <c r="Q284" s="21">
        <f t="shared" si="2126"/>
        <v>0</v>
      </c>
      <c r="R284" s="21">
        <f t="shared" si="2126"/>
        <v>9005185</v>
      </c>
      <c r="S284" s="21">
        <f t="shared" si="2126"/>
        <v>0</v>
      </c>
      <c r="T284" s="21">
        <f t="shared" si="2126"/>
        <v>9005185</v>
      </c>
      <c r="U284" s="21">
        <f t="shared" si="2126"/>
        <v>0</v>
      </c>
      <c r="V284" s="21">
        <f t="shared" si="2042"/>
        <v>2373000</v>
      </c>
      <c r="W284" s="21">
        <f t="shared" si="2043"/>
        <v>0</v>
      </c>
      <c r="X284" s="21">
        <f t="shared" si="2044"/>
        <v>2373000</v>
      </c>
      <c r="Y284" s="21">
        <f t="shared" si="2126"/>
        <v>0</v>
      </c>
      <c r="Z284" s="276">
        <f t="shared" si="2063"/>
        <v>129.6324970966896</v>
      </c>
      <c r="AA284" s="21">
        <f t="shared" ref="AA284:BV285" si="2127">AA285</f>
        <v>0</v>
      </c>
      <c r="AB284" s="21">
        <f t="shared" si="2127"/>
        <v>8008100</v>
      </c>
      <c r="AC284" s="21">
        <f t="shared" si="2127"/>
        <v>0</v>
      </c>
      <c r="AD284" s="21">
        <f t="shared" si="2127"/>
        <v>8008100</v>
      </c>
      <c r="AE284" s="21">
        <f t="shared" si="2127"/>
        <v>0</v>
      </c>
      <c r="AF284" s="21">
        <f t="shared" si="2127"/>
        <v>0</v>
      </c>
      <c r="AG284" s="21">
        <f t="shared" si="2127"/>
        <v>0</v>
      </c>
      <c r="AH284" s="21">
        <f t="shared" si="2127"/>
        <v>0</v>
      </c>
      <c r="AI284" s="21">
        <f t="shared" si="2127"/>
        <v>0</v>
      </c>
      <c r="AJ284" s="21">
        <f t="shared" si="1782"/>
        <v>8008100</v>
      </c>
      <c r="AK284" s="21">
        <f t="shared" si="1783"/>
        <v>0</v>
      </c>
      <c r="AL284" s="21">
        <f t="shared" si="1784"/>
        <v>8008100</v>
      </c>
      <c r="AM284" s="21">
        <f t="shared" si="1785"/>
        <v>0</v>
      </c>
      <c r="AN284" s="215">
        <f t="shared" si="2127"/>
        <v>0</v>
      </c>
      <c r="AO284" s="21">
        <f t="shared" si="2127"/>
        <v>0</v>
      </c>
      <c r="AP284" s="21">
        <f t="shared" si="2127"/>
        <v>0</v>
      </c>
      <c r="AQ284" s="21">
        <f t="shared" si="2127"/>
        <v>0</v>
      </c>
      <c r="AR284" s="21">
        <f t="shared" si="2017"/>
        <v>8008100</v>
      </c>
      <c r="AS284" s="21">
        <f t="shared" si="2018"/>
        <v>0</v>
      </c>
      <c r="AT284" s="21">
        <f t="shared" si="2019"/>
        <v>8008100</v>
      </c>
      <c r="AU284" s="21">
        <f t="shared" si="2020"/>
        <v>0</v>
      </c>
      <c r="AV284" s="195">
        <f t="shared" si="1970"/>
        <v>0</v>
      </c>
      <c r="AW284" s="21">
        <f t="shared" si="2127"/>
        <v>8008100</v>
      </c>
      <c r="AX284" s="21">
        <f t="shared" si="2127"/>
        <v>0</v>
      </c>
      <c r="AY284" s="21">
        <f t="shared" si="2127"/>
        <v>8008100</v>
      </c>
      <c r="AZ284" s="21">
        <f t="shared" si="2127"/>
        <v>0</v>
      </c>
      <c r="BA284" s="21">
        <f t="shared" si="2127"/>
        <v>0</v>
      </c>
      <c r="BB284" s="21">
        <f t="shared" si="2127"/>
        <v>0</v>
      </c>
      <c r="BC284" s="21">
        <f t="shared" si="2127"/>
        <v>0</v>
      </c>
      <c r="BD284" s="21">
        <f t="shared" si="2127"/>
        <v>0</v>
      </c>
      <c r="BE284" s="21">
        <f t="shared" si="1788"/>
        <v>8008100</v>
      </c>
      <c r="BF284" s="21">
        <f t="shared" si="1760"/>
        <v>0</v>
      </c>
      <c r="BG284" s="21">
        <f t="shared" si="1761"/>
        <v>8008100</v>
      </c>
      <c r="BH284" s="21">
        <f t="shared" si="1762"/>
        <v>0</v>
      </c>
      <c r="BI284" s="21">
        <f t="shared" si="2127"/>
        <v>0</v>
      </c>
      <c r="BJ284" s="21">
        <f t="shared" si="2127"/>
        <v>0</v>
      </c>
      <c r="BK284" s="21">
        <f t="shared" si="2127"/>
        <v>0</v>
      </c>
      <c r="BL284" s="21">
        <f t="shared" si="2127"/>
        <v>0</v>
      </c>
      <c r="BM284" s="21">
        <f t="shared" si="2023"/>
        <v>8008100</v>
      </c>
      <c r="BN284" s="21">
        <f t="shared" si="2024"/>
        <v>0</v>
      </c>
      <c r="BO284" s="21">
        <f t="shared" si="2025"/>
        <v>8008100</v>
      </c>
      <c r="BP284" s="21">
        <f t="shared" si="2026"/>
        <v>0</v>
      </c>
      <c r="BQ284" s="201">
        <f t="shared" si="1967"/>
        <v>0</v>
      </c>
      <c r="BR284" s="21">
        <f t="shared" si="2127"/>
        <v>3276900</v>
      </c>
      <c r="BS284" s="21">
        <f t="shared" si="2127"/>
        <v>0</v>
      </c>
      <c r="BT284" s="21">
        <f t="shared" si="2127"/>
        <v>3276900</v>
      </c>
      <c r="BU284" s="21">
        <f t="shared" si="2127"/>
        <v>0</v>
      </c>
      <c r="BV284" s="21">
        <f t="shared" si="2127"/>
        <v>0</v>
      </c>
      <c r="BW284" s="21">
        <f t="shared" ref="BV284:BY285" si="2128">BW285</f>
        <v>0</v>
      </c>
      <c r="BX284" s="21">
        <f t="shared" si="2128"/>
        <v>0</v>
      </c>
      <c r="BY284" s="21">
        <f t="shared" si="2128"/>
        <v>0</v>
      </c>
      <c r="BZ284" s="21">
        <f t="shared" si="1791"/>
        <v>3276900</v>
      </c>
      <c r="CA284" s="62">
        <f t="shared" si="1763"/>
        <v>0</v>
      </c>
      <c r="CB284" s="62">
        <f t="shared" si="1764"/>
        <v>3276900</v>
      </c>
      <c r="CC284" s="62">
        <f t="shared" si="1765"/>
        <v>0</v>
      </c>
      <c r="CD284" s="21">
        <f t="shared" ref="CD284:CG285" si="2129">CD285</f>
        <v>0</v>
      </c>
      <c r="CE284" s="21">
        <f t="shared" si="2129"/>
        <v>0</v>
      </c>
      <c r="CF284" s="21">
        <f t="shared" si="2129"/>
        <v>0</v>
      </c>
      <c r="CG284" s="21">
        <f t="shared" si="2129"/>
        <v>0</v>
      </c>
      <c r="CH284" s="21">
        <f t="shared" si="2029"/>
        <v>3276900</v>
      </c>
      <c r="CI284" s="62">
        <f t="shared" si="2030"/>
        <v>0</v>
      </c>
      <c r="CJ284" s="62">
        <f t="shared" si="2031"/>
        <v>3276900</v>
      </c>
      <c r="CK284" s="62">
        <f t="shared" si="2032"/>
        <v>0</v>
      </c>
      <c r="CL284" s="193">
        <f t="shared" si="2083"/>
        <v>0</v>
      </c>
      <c r="CM284" s="62"/>
      <c r="CN284" s="62"/>
      <c r="CO284" s="62"/>
      <c r="CP284" s="62"/>
      <c r="CQ284" s="94">
        <f t="shared" si="2103"/>
        <v>140100</v>
      </c>
      <c r="CR284" s="94">
        <f t="shared" si="2104"/>
        <v>101.78063040162684</v>
      </c>
      <c r="CS284" s="58">
        <f t="shared" ref="CS284:DT285" si="2130">CS285</f>
        <v>7868000</v>
      </c>
      <c r="CT284" s="58">
        <f t="shared" si="2130"/>
        <v>0</v>
      </c>
      <c r="CU284" s="58">
        <f t="shared" si="2130"/>
        <v>7868000</v>
      </c>
      <c r="CV284" s="58">
        <f t="shared" si="2130"/>
        <v>0</v>
      </c>
      <c r="CW284" s="58">
        <f t="shared" si="2130"/>
        <v>180921</v>
      </c>
      <c r="CX284" s="62">
        <f t="shared" si="2130"/>
        <v>0</v>
      </c>
      <c r="CY284" s="62">
        <f t="shared" si="2130"/>
        <v>180921</v>
      </c>
      <c r="CZ284" s="58">
        <f t="shared" si="2130"/>
        <v>0</v>
      </c>
      <c r="DA284" s="58">
        <f t="shared" si="2130"/>
        <v>8048921</v>
      </c>
      <c r="DB284" s="62">
        <f t="shared" si="2130"/>
        <v>0</v>
      </c>
      <c r="DC284" s="62">
        <f t="shared" si="2130"/>
        <v>8048921</v>
      </c>
      <c r="DD284" s="62">
        <f t="shared" si="2130"/>
        <v>0</v>
      </c>
      <c r="DE284" s="58">
        <f t="shared" si="2130"/>
        <v>0</v>
      </c>
      <c r="DF284" s="62">
        <f t="shared" si="2130"/>
        <v>0</v>
      </c>
      <c r="DG284" s="62">
        <f t="shared" si="2130"/>
        <v>0</v>
      </c>
      <c r="DH284" s="58">
        <f t="shared" si="2130"/>
        <v>0</v>
      </c>
      <c r="DI284" s="58">
        <f t="shared" si="2130"/>
        <v>8048921</v>
      </c>
      <c r="DJ284" s="62">
        <f t="shared" si="2130"/>
        <v>0</v>
      </c>
      <c r="DK284" s="62">
        <f t="shared" si="2130"/>
        <v>8048921</v>
      </c>
      <c r="DL284" s="62">
        <f t="shared" si="2130"/>
        <v>0</v>
      </c>
      <c r="DM284" s="58">
        <f t="shared" si="2130"/>
        <v>0</v>
      </c>
      <c r="DN284" s="62">
        <f t="shared" si="2130"/>
        <v>0</v>
      </c>
      <c r="DO284" s="62">
        <f t="shared" si="2130"/>
        <v>0</v>
      </c>
      <c r="DP284" s="58">
        <f t="shared" si="2130"/>
        <v>0</v>
      </c>
      <c r="DQ284" s="58">
        <f t="shared" si="2130"/>
        <v>8048921</v>
      </c>
      <c r="DR284" s="62">
        <f t="shared" si="2130"/>
        <v>0</v>
      </c>
      <c r="DS284" s="62">
        <f t="shared" si="2130"/>
        <v>8048921</v>
      </c>
      <c r="DT284" s="62">
        <f t="shared" si="2130"/>
        <v>0</v>
      </c>
    </row>
    <row r="285" spans="1:124" s="2" customFormat="1" ht="32.25" customHeight="1" x14ac:dyDescent="0.25">
      <c r="A285" s="87" t="s">
        <v>41</v>
      </c>
      <c r="B285" s="156"/>
      <c r="C285" s="156"/>
      <c r="D285" s="156"/>
      <c r="E285" s="4">
        <v>852</v>
      </c>
      <c r="F285" s="4" t="s">
        <v>78</v>
      </c>
      <c r="G285" s="4" t="s">
        <v>11</v>
      </c>
      <c r="H285" s="176" t="s">
        <v>465</v>
      </c>
      <c r="I285" s="4" t="s">
        <v>83</v>
      </c>
      <c r="J285" s="21">
        <f t="shared" si="2126"/>
        <v>10381100</v>
      </c>
      <c r="K285" s="21">
        <f t="shared" si="2126"/>
        <v>0</v>
      </c>
      <c r="L285" s="21">
        <f t="shared" si="2126"/>
        <v>10381100</v>
      </c>
      <c r="M285" s="21">
        <f t="shared" si="2126"/>
        <v>0</v>
      </c>
      <c r="N285" s="21">
        <f t="shared" si="2126"/>
        <v>7414185</v>
      </c>
      <c r="O285" s="21">
        <f t="shared" si="2126"/>
        <v>0</v>
      </c>
      <c r="P285" s="21">
        <f t="shared" si="2126"/>
        <v>7414185</v>
      </c>
      <c r="Q285" s="21">
        <f t="shared" si="2126"/>
        <v>0</v>
      </c>
      <c r="R285" s="21">
        <f t="shared" si="2126"/>
        <v>9005185</v>
      </c>
      <c r="S285" s="21">
        <f t="shared" si="2126"/>
        <v>0</v>
      </c>
      <c r="T285" s="21">
        <f t="shared" si="2126"/>
        <v>9005185</v>
      </c>
      <c r="U285" s="21">
        <f t="shared" si="2126"/>
        <v>0</v>
      </c>
      <c r="V285" s="21">
        <f t="shared" si="2042"/>
        <v>2373000</v>
      </c>
      <c r="W285" s="21">
        <f t="shared" si="2043"/>
        <v>0</v>
      </c>
      <c r="X285" s="21">
        <f t="shared" si="2044"/>
        <v>2373000</v>
      </c>
      <c r="Y285" s="21">
        <f t="shared" si="2126"/>
        <v>0</v>
      </c>
      <c r="Z285" s="276">
        <f t="shared" si="2063"/>
        <v>129.6324970966896</v>
      </c>
      <c r="AA285" s="21">
        <f t="shared" si="2127"/>
        <v>0</v>
      </c>
      <c r="AB285" s="21">
        <f t="shared" si="2127"/>
        <v>8008100</v>
      </c>
      <c r="AC285" s="21">
        <f t="shared" si="2127"/>
        <v>0</v>
      </c>
      <c r="AD285" s="21">
        <f t="shared" si="2127"/>
        <v>8008100</v>
      </c>
      <c r="AE285" s="21">
        <f t="shared" si="2127"/>
        <v>0</v>
      </c>
      <c r="AF285" s="21">
        <f t="shared" si="2127"/>
        <v>0</v>
      </c>
      <c r="AG285" s="21">
        <f t="shared" si="2127"/>
        <v>0</v>
      </c>
      <c r="AH285" s="21">
        <f t="shared" si="2127"/>
        <v>0</v>
      </c>
      <c r="AI285" s="21">
        <f t="shared" si="2127"/>
        <v>0</v>
      </c>
      <c r="AJ285" s="21">
        <f t="shared" si="1782"/>
        <v>8008100</v>
      </c>
      <c r="AK285" s="21">
        <f t="shared" si="1783"/>
        <v>0</v>
      </c>
      <c r="AL285" s="21">
        <f t="shared" si="1784"/>
        <v>8008100</v>
      </c>
      <c r="AM285" s="21">
        <f t="shared" si="1785"/>
        <v>0</v>
      </c>
      <c r="AN285" s="215">
        <f t="shared" si="2127"/>
        <v>0</v>
      </c>
      <c r="AO285" s="21">
        <f t="shared" si="2127"/>
        <v>0</v>
      </c>
      <c r="AP285" s="21">
        <f t="shared" si="2127"/>
        <v>0</v>
      </c>
      <c r="AQ285" s="21">
        <f t="shared" si="2127"/>
        <v>0</v>
      </c>
      <c r="AR285" s="21">
        <f t="shared" si="2017"/>
        <v>8008100</v>
      </c>
      <c r="AS285" s="21">
        <f t="shared" si="2018"/>
        <v>0</v>
      </c>
      <c r="AT285" s="21">
        <f t="shared" si="2019"/>
        <v>8008100</v>
      </c>
      <c r="AU285" s="21">
        <f t="shared" si="2020"/>
        <v>0</v>
      </c>
      <c r="AV285" s="195">
        <f t="shared" si="1970"/>
        <v>0</v>
      </c>
      <c r="AW285" s="21">
        <f t="shared" si="2127"/>
        <v>8008100</v>
      </c>
      <c r="AX285" s="21">
        <f t="shared" si="2127"/>
        <v>0</v>
      </c>
      <c r="AY285" s="21">
        <f t="shared" si="2127"/>
        <v>8008100</v>
      </c>
      <c r="AZ285" s="21">
        <f t="shared" si="2127"/>
        <v>0</v>
      </c>
      <c r="BA285" s="21">
        <f t="shared" si="2127"/>
        <v>0</v>
      </c>
      <c r="BB285" s="21">
        <f t="shared" si="2127"/>
        <v>0</v>
      </c>
      <c r="BC285" s="21">
        <f t="shared" si="2127"/>
        <v>0</v>
      </c>
      <c r="BD285" s="21">
        <f t="shared" si="2127"/>
        <v>0</v>
      </c>
      <c r="BE285" s="21">
        <f t="shared" si="1788"/>
        <v>8008100</v>
      </c>
      <c r="BF285" s="21">
        <f t="shared" si="1760"/>
        <v>0</v>
      </c>
      <c r="BG285" s="21">
        <f t="shared" si="1761"/>
        <v>8008100</v>
      </c>
      <c r="BH285" s="21">
        <f t="shared" si="1762"/>
        <v>0</v>
      </c>
      <c r="BI285" s="21">
        <f t="shared" si="2127"/>
        <v>0</v>
      </c>
      <c r="BJ285" s="21">
        <f t="shared" si="2127"/>
        <v>0</v>
      </c>
      <c r="BK285" s="21">
        <f t="shared" si="2127"/>
        <v>0</v>
      </c>
      <c r="BL285" s="21">
        <f t="shared" si="2127"/>
        <v>0</v>
      </c>
      <c r="BM285" s="21">
        <f t="shared" si="2023"/>
        <v>8008100</v>
      </c>
      <c r="BN285" s="21">
        <f t="shared" si="2024"/>
        <v>0</v>
      </c>
      <c r="BO285" s="21">
        <f t="shared" si="2025"/>
        <v>8008100</v>
      </c>
      <c r="BP285" s="21">
        <f t="shared" si="2026"/>
        <v>0</v>
      </c>
      <c r="BQ285" s="201">
        <f t="shared" si="1967"/>
        <v>0</v>
      </c>
      <c r="BR285" s="21">
        <f t="shared" si="2127"/>
        <v>3276900</v>
      </c>
      <c r="BS285" s="21">
        <f t="shared" si="2127"/>
        <v>0</v>
      </c>
      <c r="BT285" s="21">
        <f t="shared" si="2127"/>
        <v>3276900</v>
      </c>
      <c r="BU285" s="21">
        <f t="shared" si="2127"/>
        <v>0</v>
      </c>
      <c r="BV285" s="21">
        <f t="shared" si="2128"/>
        <v>0</v>
      </c>
      <c r="BW285" s="21">
        <f t="shared" si="2128"/>
        <v>0</v>
      </c>
      <c r="BX285" s="21">
        <f t="shared" si="2128"/>
        <v>0</v>
      </c>
      <c r="BY285" s="21">
        <f t="shared" si="2128"/>
        <v>0</v>
      </c>
      <c r="BZ285" s="21">
        <f t="shared" si="1791"/>
        <v>3276900</v>
      </c>
      <c r="CA285" s="62">
        <f t="shared" si="1763"/>
        <v>0</v>
      </c>
      <c r="CB285" s="62">
        <f t="shared" si="1764"/>
        <v>3276900</v>
      </c>
      <c r="CC285" s="62">
        <f t="shared" si="1765"/>
        <v>0</v>
      </c>
      <c r="CD285" s="21">
        <f t="shared" si="2129"/>
        <v>0</v>
      </c>
      <c r="CE285" s="21">
        <f t="shared" si="2129"/>
        <v>0</v>
      </c>
      <c r="CF285" s="21">
        <f t="shared" si="2129"/>
        <v>0</v>
      </c>
      <c r="CG285" s="21">
        <f t="shared" si="2129"/>
        <v>0</v>
      </c>
      <c r="CH285" s="21">
        <f t="shared" si="2029"/>
        <v>3276900</v>
      </c>
      <c r="CI285" s="62">
        <f t="shared" si="2030"/>
        <v>0</v>
      </c>
      <c r="CJ285" s="62">
        <f t="shared" si="2031"/>
        <v>3276900</v>
      </c>
      <c r="CK285" s="62">
        <f t="shared" si="2032"/>
        <v>0</v>
      </c>
      <c r="CL285" s="193">
        <f t="shared" si="2083"/>
        <v>0</v>
      </c>
      <c r="CM285" s="62"/>
      <c r="CN285" s="62"/>
      <c r="CO285" s="62"/>
      <c r="CP285" s="62"/>
      <c r="CQ285" s="94">
        <f t="shared" si="2103"/>
        <v>140100</v>
      </c>
      <c r="CR285" s="94">
        <f t="shared" si="2104"/>
        <v>101.78063040162684</v>
      </c>
      <c r="CS285" s="58">
        <f t="shared" si="2130"/>
        <v>7868000</v>
      </c>
      <c r="CT285" s="58">
        <f t="shared" si="2130"/>
        <v>0</v>
      </c>
      <c r="CU285" s="58">
        <f t="shared" si="2130"/>
        <v>7868000</v>
      </c>
      <c r="CV285" s="58">
        <f t="shared" si="2130"/>
        <v>0</v>
      </c>
      <c r="CW285" s="58">
        <f t="shared" si="2130"/>
        <v>180921</v>
      </c>
      <c r="CX285" s="62">
        <f t="shared" si="2130"/>
        <v>0</v>
      </c>
      <c r="CY285" s="62">
        <f t="shared" si="2130"/>
        <v>180921</v>
      </c>
      <c r="CZ285" s="58">
        <f t="shared" si="2130"/>
        <v>0</v>
      </c>
      <c r="DA285" s="58">
        <f t="shared" si="2130"/>
        <v>8048921</v>
      </c>
      <c r="DB285" s="62">
        <f t="shared" si="2130"/>
        <v>0</v>
      </c>
      <c r="DC285" s="62">
        <f t="shared" si="2130"/>
        <v>8048921</v>
      </c>
      <c r="DD285" s="62">
        <f t="shared" si="2130"/>
        <v>0</v>
      </c>
      <c r="DE285" s="58">
        <f t="shared" si="2130"/>
        <v>0</v>
      </c>
      <c r="DF285" s="62">
        <f t="shared" si="2130"/>
        <v>0</v>
      </c>
      <c r="DG285" s="62">
        <f t="shared" si="2130"/>
        <v>0</v>
      </c>
      <c r="DH285" s="58">
        <f t="shared" si="2130"/>
        <v>0</v>
      </c>
      <c r="DI285" s="58">
        <f t="shared" si="2130"/>
        <v>8048921</v>
      </c>
      <c r="DJ285" s="62">
        <f t="shared" si="2130"/>
        <v>0</v>
      </c>
      <c r="DK285" s="62">
        <f t="shared" si="2130"/>
        <v>8048921</v>
      </c>
      <c r="DL285" s="62">
        <f t="shared" si="2130"/>
        <v>0</v>
      </c>
      <c r="DM285" s="58">
        <f t="shared" si="2130"/>
        <v>0</v>
      </c>
      <c r="DN285" s="62">
        <f t="shared" si="2130"/>
        <v>0</v>
      </c>
      <c r="DO285" s="62">
        <f t="shared" si="2130"/>
        <v>0</v>
      </c>
      <c r="DP285" s="58">
        <f t="shared" si="2130"/>
        <v>0</v>
      </c>
      <c r="DQ285" s="58">
        <f t="shared" si="2130"/>
        <v>8048921</v>
      </c>
      <c r="DR285" s="62">
        <f t="shared" si="2130"/>
        <v>0</v>
      </c>
      <c r="DS285" s="62">
        <f t="shared" si="2130"/>
        <v>8048921</v>
      </c>
      <c r="DT285" s="62">
        <f t="shared" si="2130"/>
        <v>0</v>
      </c>
    </row>
    <row r="286" spans="1:124" s="2" customFormat="1" ht="32.25" customHeight="1" x14ac:dyDescent="0.25">
      <c r="A286" s="87" t="s">
        <v>84</v>
      </c>
      <c r="B286" s="156"/>
      <c r="C286" s="156"/>
      <c r="D286" s="156"/>
      <c r="E286" s="4">
        <v>852</v>
      </c>
      <c r="F286" s="4" t="s">
        <v>78</v>
      </c>
      <c r="G286" s="4" t="s">
        <v>11</v>
      </c>
      <c r="H286" s="176" t="s">
        <v>465</v>
      </c>
      <c r="I286" s="3" t="s">
        <v>85</v>
      </c>
      <c r="J286" s="21">
        <f>7976400+2404700</f>
        <v>10381100</v>
      </c>
      <c r="K286" s="21"/>
      <c r="L286" s="21">
        <f>J286</f>
        <v>10381100</v>
      </c>
      <c r="M286" s="21"/>
      <c r="N286" s="21">
        <f>5514185+1900000</f>
        <v>7414185</v>
      </c>
      <c r="O286" s="21"/>
      <c r="P286" s="21">
        <f>N286</f>
        <v>7414185</v>
      </c>
      <c r="Q286" s="21"/>
      <c r="R286" s="21">
        <f>6605185+2400000</f>
        <v>9005185</v>
      </c>
      <c r="S286" s="21"/>
      <c r="T286" s="21">
        <f>R286</f>
        <v>9005185</v>
      </c>
      <c r="U286" s="21"/>
      <c r="V286" s="21">
        <f t="shared" si="2042"/>
        <v>2373000</v>
      </c>
      <c r="W286" s="21">
        <f t="shared" si="2043"/>
        <v>0</v>
      </c>
      <c r="X286" s="21">
        <f t="shared" si="2044"/>
        <v>2373000</v>
      </c>
      <c r="Y286" s="21"/>
      <c r="Z286" s="276">
        <f t="shared" si="2063"/>
        <v>129.6324970966896</v>
      </c>
      <c r="AA286" s="21"/>
      <c r="AB286" s="21">
        <v>8008100</v>
      </c>
      <c r="AC286" s="21"/>
      <c r="AD286" s="21">
        <f>AB286</f>
        <v>8008100</v>
      </c>
      <c r="AE286" s="21"/>
      <c r="AF286" s="21"/>
      <c r="AG286" s="21"/>
      <c r="AH286" s="21">
        <f>AF286</f>
        <v>0</v>
      </c>
      <c r="AI286" s="21"/>
      <c r="AJ286" s="21">
        <f t="shared" si="1782"/>
        <v>8008100</v>
      </c>
      <c r="AK286" s="21">
        <f t="shared" si="1783"/>
        <v>0</v>
      </c>
      <c r="AL286" s="21">
        <f t="shared" si="1784"/>
        <v>8008100</v>
      </c>
      <c r="AM286" s="21">
        <f t="shared" si="1785"/>
        <v>0</v>
      </c>
      <c r="AN286" s="215"/>
      <c r="AO286" s="21"/>
      <c r="AP286" s="21">
        <f>AN286</f>
        <v>0</v>
      </c>
      <c r="AQ286" s="21"/>
      <c r="AR286" s="21">
        <f t="shared" si="2017"/>
        <v>8008100</v>
      </c>
      <c r="AS286" s="21">
        <f t="shared" si="2018"/>
        <v>0</v>
      </c>
      <c r="AT286" s="21">
        <f t="shared" si="2019"/>
        <v>8008100</v>
      </c>
      <c r="AU286" s="21">
        <f t="shared" si="2020"/>
        <v>0</v>
      </c>
      <c r="AV286" s="195">
        <f t="shared" si="1970"/>
        <v>0</v>
      </c>
      <c r="AW286" s="21">
        <v>8008100</v>
      </c>
      <c r="AX286" s="21"/>
      <c r="AY286" s="21">
        <f>AW286</f>
        <v>8008100</v>
      </c>
      <c r="AZ286" s="21"/>
      <c r="BA286" s="21"/>
      <c r="BB286" s="21"/>
      <c r="BC286" s="21">
        <f>BA286</f>
        <v>0</v>
      </c>
      <c r="BD286" s="21"/>
      <c r="BE286" s="21">
        <f t="shared" si="1788"/>
        <v>8008100</v>
      </c>
      <c r="BF286" s="21">
        <f t="shared" si="1760"/>
        <v>0</v>
      </c>
      <c r="BG286" s="21">
        <f t="shared" si="1761"/>
        <v>8008100</v>
      </c>
      <c r="BH286" s="21">
        <f t="shared" si="1762"/>
        <v>0</v>
      </c>
      <c r="BI286" s="21"/>
      <c r="BJ286" s="21"/>
      <c r="BK286" s="21">
        <f>BI286</f>
        <v>0</v>
      </c>
      <c r="BL286" s="21"/>
      <c r="BM286" s="21">
        <f t="shared" si="2023"/>
        <v>8008100</v>
      </c>
      <c r="BN286" s="21">
        <f t="shared" si="2024"/>
        <v>0</v>
      </c>
      <c r="BO286" s="21">
        <f t="shared" si="2025"/>
        <v>8008100</v>
      </c>
      <c r="BP286" s="21">
        <f t="shared" si="2026"/>
        <v>0</v>
      </c>
      <c r="BQ286" s="201">
        <f t="shared" si="1967"/>
        <v>0</v>
      </c>
      <c r="BR286" s="21">
        <v>3276900</v>
      </c>
      <c r="BS286" s="21"/>
      <c r="BT286" s="21">
        <f>BR286</f>
        <v>3276900</v>
      </c>
      <c r="BU286" s="21"/>
      <c r="BV286" s="21"/>
      <c r="BW286" s="21"/>
      <c r="BX286" s="21">
        <f>BV286</f>
        <v>0</v>
      </c>
      <c r="BY286" s="21"/>
      <c r="BZ286" s="21">
        <f t="shared" si="1791"/>
        <v>3276900</v>
      </c>
      <c r="CA286" s="62">
        <f t="shared" si="1763"/>
        <v>0</v>
      </c>
      <c r="CB286" s="62">
        <f t="shared" si="1764"/>
        <v>3276900</v>
      </c>
      <c r="CC286" s="62">
        <f t="shared" si="1765"/>
        <v>0</v>
      </c>
      <c r="CD286" s="21"/>
      <c r="CE286" s="21"/>
      <c r="CF286" s="21">
        <f>CD286</f>
        <v>0</v>
      </c>
      <c r="CG286" s="21"/>
      <c r="CH286" s="21">
        <f t="shared" si="2029"/>
        <v>3276900</v>
      </c>
      <c r="CI286" s="62">
        <f t="shared" si="2030"/>
        <v>0</v>
      </c>
      <c r="CJ286" s="62">
        <f t="shared" si="2031"/>
        <v>3276900</v>
      </c>
      <c r="CK286" s="62">
        <f t="shared" si="2032"/>
        <v>0</v>
      </c>
      <c r="CL286" s="193">
        <f t="shared" si="2083"/>
        <v>0</v>
      </c>
      <c r="CM286" s="62"/>
      <c r="CN286" s="62"/>
      <c r="CO286" s="62"/>
      <c r="CP286" s="62"/>
      <c r="CQ286" s="94">
        <f t="shared" si="2103"/>
        <v>140100</v>
      </c>
      <c r="CR286" s="94">
        <f t="shared" si="2104"/>
        <v>101.78063040162684</v>
      </c>
      <c r="CS286" s="58">
        <v>7868000</v>
      </c>
      <c r="CT286" s="58"/>
      <c r="CU286" s="58">
        <f>CS286</f>
        <v>7868000</v>
      </c>
      <c r="CV286" s="58"/>
      <c r="CW286" s="58">
        <f>104000+76921</f>
        <v>180921</v>
      </c>
      <c r="CX286" s="62"/>
      <c r="CY286" s="62">
        <f>CW286</f>
        <v>180921</v>
      </c>
      <c r="CZ286" s="58"/>
      <c r="DA286" s="58">
        <f t="shared" si="1926"/>
        <v>8048921</v>
      </c>
      <c r="DB286" s="62">
        <f t="shared" si="1927"/>
        <v>0</v>
      </c>
      <c r="DC286" s="62">
        <f t="shared" si="1928"/>
        <v>8048921</v>
      </c>
      <c r="DD286" s="62">
        <f t="shared" si="1929"/>
        <v>0</v>
      </c>
      <c r="DE286" s="58"/>
      <c r="DF286" s="62"/>
      <c r="DG286" s="62">
        <f>DE286</f>
        <v>0</v>
      </c>
      <c r="DH286" s="58"/>
      <c r="DI286" s="58">
        <f t="shared" ref="DI286" si="2131">DA286+DE286</f>
        <v>8048921</v>
      </c>
      <c r="DJ286" s="62">
        <f t="shared" ref="DJ286" si="2132">DB286+DF286</f>
        <v>0</v>
      </c>
      <c r="DK286" s="62">
        <f t="shared" ref="DK286" si="2133">DC286+DG286</f>
        <v>8048921</v>
      </c>
      <c r="DL286" s="62">
        <f t="shared" ref="DL286" si="2134">DD286+DH286</f>
        <v>0</v>
      </c>
      <c r="DM286" s="58"/>
      <c r="DN286" s="62"/>
      <c r="DO286" s="62">
        <f>DM286</f>
        <v>0</v>
      </c>
      <c r="DP286" s="58"/>
      <c r="DQ286" s="58">
        <f t="shared" ref="DQ286" si="2135">DI286+DM286</f>
        <v>8048921</v>
      </c>
      <c r="DR286" s="62">
        <f t="shared" ref="DR286" si="2136">DJ286+DN286</f>
        <v>0</v>
      </c>
      <c r="DS286" s="62">
        <f t="shared" ref="DS286" si="2137">DK286+DO286</f>
        <v>8048921</v>
      </c>
      <c r="DT286" s="62">
        <f t="shared" ref="DT286" si="2138">DL286+DP286</f>
        <v>0</v>
      </c>
    </row>
    <row r="287" spans="1:124" s="2" customFormat="1" ht="32.25" customHeight="1" x14ac:dyDescent="0.25">
      <c r="A287" s="87" t="s">
        <v>336</v>
      </c>
      <c r="B287" s="23"/>
      <c r="C287" s="23"/>
      <c r="D287" s="23"/>
      <c r="E287" s="4">
        <v>852</v>
      </c>
      <c r="F287" s="3" t="s">
        <v>78</v>
      </c>
      <c r="G287" s="4" t="s">
        <v>11</v>
      </c>
      <c r="H287" s="260" t="s">
        <v>513</v>
      </c>
      <c r="I287" s="3"/>
      <c r="J287" s="21">
        <f t="shared" ref="J287:Y288" si="2139">J288</f>
        <v>0</v>
      </c>
      <c r="K287" s="21">
        <f t="shared" si="2139"/>
        <v>0</v>
      </c>
      <c r="L287" s="21">
        <f t="shared" si="2139"/>
        <v>0</v>
      </c>
      <c r="M287" s="21">
        <f t="shared" si="2139"/>
        <v>0</v>
      </c>
      <c r="N287" s="21">
        <f t="shared" si="2139"/>
        <v>0</v>
      </c>
      <c r="O287" s="21">
        <f t="shared" si="2139"/>
        <v>0</v>
      </c>
      <c r="P287" s="21">
        <f t="shared" si="2139"/>
        <v>0</v>
      </c>
      <c r="Q287" s="21">
        <f t="shared" si="2139"/>
        <v>0</v>
      </c>
      <c r="R287" s="21">
        <f t="shared" si="2139"/>
        <v>0</v>
      </c>
      <c r="S287" s="21">
        <f t="shared" si="2139"/>
        <v>0</v>
      </c>
      <c r="T287" s="21">
        <f t="shared" si="2139"/>
        <v>0</v>
      </c>
      <c r="U287" s="21">
        <f t="shared" si="2139"/>
        <v>0</v>
      </c>
      <c r="V287" s="21">
        <f t="shared" si="2042"/>
        <v>0</v>
      </c>
      <c r="W287" s="21">
        <f t="shared" si="2043"/>
        <v>0</v>
      </c>
      <c r="X287" s="21">
        <f t="shared" si="2044"/>
        <v>0</v>
      </c>
      <c r="Y287" s="21">
        <f t="shared" si="2139"/>
        <v>0</v>
      </c>
      <c r="Z287" s="276" t="e">
        <f t="shared" si="2063"/>
        <v>#DIV/0!</v>
      </c>
      <c r="AA287" s="21">
        <f t="shared" ref="AA287:BV288" si="2140">AA288</f>
        <v>0</v>
      </c>
      <c r="AB287" s="21">
        <f t="shared" si="2140"/>
        <v>0</v>
      </c>
      <c r="AC287" s="21">
        <f t="shared" si="2140"/>
        <v>0</v>
      </c>
      <c r="AD287" s="21">
        <f t="shared" si="2140"/>
        <v>0</v>
      </c>
      <c r="AE287" s="21">
        <f t="shared" si="2140"/>
        <v>0</v>
      </c>
      <c r="AF287" s="21">
        <f t="shared" si="2140"/>
        <v>0</v>
      </c>
      <c r="AG287" s="21">
        <f t="shared" si="2140"/>
        <v>0</v>
      </c>
      <c r="AH287" s="21">
        <f t="shared" si="2140"/>
        <v>0</v>
      </c>
      <c r="AI287" s="21">
        <f t="shared" si="2140"/>
        <v>0</v>
      </c>
      <c r="AJ287" s="21">
        <f t="shared" si="1782"/>
        <v>0</v>
      </c>
      <c r="AK287" s="21">
        <f t="shared" si="1783"/>
        <v>0</v>
      </c>
      <c r="AL287" s="21">
        <f t="shared" si="1784"/>
        <v>0</v>
      </c>
      <c r="AM287" s="21">
        <f t="shared" si="1785"/>
        <v>0</v>
      </c>
      <c r="AN287" s="215">
        <f t="shared" si="2140"/>
        <v>0</v>
      </c>
      <c r="AO287" s="21">
        <f t="shared" si="2140"/>
        <v>0</v>
      </c>
      <c r="AP287" s="21">
        <f t="shared" si="2140"/>
        <v>0</v>
      </c>
      <c r="AQ287" s="21">
        <f t="shared" si="2140"/>
        <v>0</v>
      </c>
      <c r="AR287" s="21">
        <f t="shared" si="2017"/>
        <v>0</v>
      </c>
      <c r="AS287" s="21">
        <f t="shared" si="2018"/>
        <v>0</v>
      </c>
      <c r="AT287" s="21">
        <f t="shared" si="2019"/>
        <v>0</v>
      </c>
      <c r="AU287" s="21">
        <f t="shared" si="2020"/>
        <v>0</v>
      </c>
      <c r="AV287" s="195">
        <f t="shared" si="1970"/>
        <v>0</v>
      </c>
      <c r="AW287" s="21">
        <f t="shared" si="2140"/>
        <v>0</v>
      </c>
      <c r="AX287" s="21">
        <f t="shared" si="2140"/>
        <v>0</v>
      </c>
      <c r="AY287" s="21">
        <f t="shared" si="2140"/>
        <v>0</v>
      </c>
      <c r="AZ287" s="21">
        <f t="shared" si="2140"/>
        <v>0</v>
      </c>
      <c r="BA287" s="21">
        <f t="shared" si="2140"/>
        <v>0</v>
      </c>
      <c r="BB287" s="21">
        <f t="shared" si="2140"/>
        <v>0</v>
      </c>
      <c r="BC287" s="21">
        <f t="shared" si="2140"/>
        <v>0</v>
      </c>
      <c r="BD287" s="21">
        <f t="shared" si="2140"/>
        <v>0</v>
      </c>
      <c r="BE287" s="21">
        <f t="shared" si="1788"/>
        <v>0</v>
      </c>
      <c r="BF287" s="21">
        <f t="shared" si="1760"/>
        <v>0</v>
      </c>
      <c r="BG287" s="21">
        <f t="shared" si="1761"/>
        <v>0</v>
      </c>
      <c r="BH287" s="21">
        <f t="shared" si="1762"/>
        <v>0</v>
      </c>
      <c r="BI287" s="21">
        <f t="shared" si="2140"/>
        <v>0</v>
      </c>
      <c r="BJ287" s="21">
        <f t="shared" si="2140"/>
        <v>0</v>
      </c>
      <c r="BK287" s="21">
        <f t="shared" si="2140"/>
        <v>0</v>
      </c>
      <c r="BL287" s="21">
        <f t="shared" si="2140"/>
        <v>0</v>
      </c>
      <c r="BM287" s="21">
        <f t="shared" si="2023"/>
        <v>0</v>
      </c>
      <c r="BN287" s="21">
        <f t="shared" si="2024"/>
        <v>0</v>
      </c>
      <c r="BO287" s="21">
        <f t="shared" si="2025"/>
        <v>0</v>
      </c>
      <c r="BP287" s="21">
        <f t="shared" si="2026"/>
        <v>0</v>
      </c>
      <c r="BQ287" s="201">
        <f t="shared" si="1967"/>
        <v>0</v>
      </c>
      <c r="BR287" s="21">
        <f t="shared" si="2140"/>
        <v>0</v>
      </c>
      <c r="BS287" s="21">
        <f t="shared" si="2140"/>
        <v>0</v>
      </c>
      <c r="BT287" s="21">
        <f t="shared" si="2140"/>
        <v>0</v>
      </c>
      <c r="BU287" s="21">
        <f t="shared" si="2140"/>
        <v>0</v>
      </c>
      <c r="BV287" s="21">
        <f t="shared" si="2140"/>
        <v>0</v>
      </c>
      <c r="BW287" s="21">
        <f t="shared" ref="BV287:BY288" si="2141">BW288</f>
        <v>0</v>
      </c>
      <c r="BX287" s="21">
        <f t="shared" si="2141"/>
        <v>0</v>
      </c>
      <c r="BY287" s="21">
        <f t="shared" si="2141"/>
        <v>0</v>
      </c>
      <c r="BZ287" s="21">
        <f t="shared" si="1791"/>
        <v>0</v>
      </c>
      <c r="CA287" s="62">
        <f t="shared" si="1763"/>
        <v>0</v>
      </c>
      <c r="CB287" s="62">
        <f t="shared" si="1764"/>
        <v>0</v>
      </c>
      <c r="CC287" s="62">
        <f t="shared" si="1765"/>
        <v>0</v>
      </c>
      <c r="CD287" s="21">
        <f t="shared" ref="CD287:CG288" si="2142">CD288</f>
        <v>0</v>
      </c>
      <c r="CE287" s="21">
        <f t="shared" si="2142"/>
        <v>0</v>
      </c>
      <c r="CF287" s="21">
        <f t="shared" si="2142"/>
        <v>0</v>
      </c>
      <c r="CG287" s="21">
        <f t="shared" si="2142"/>
        <v>0</v>
      </c>
      <c r="CH287" s="21">
        <f t="shared" si="2029"/>
        <v>0</v>
      </c>
      <c r="CI287" s="62">
        <f t="shared" si="2030"/>
        <v>0</v>
      </c>
      <c r="CJ287" s="62">
        <f t="shared" si="2031"/>
        <v>0</v>
      </c>
      <c r="CK287" s="62">
        <f t="shared" si="2032"/>
        <v>0</v>
      </c>
      <c r="CL287" s="193">
        <f t="shared" si="2083"/>
        <v>0</v>
      </c>
      <c r="CM287" s="62"/>
      <c r="CN287" s="62"/>
      <c r="CO287" s="62"/>
      <c r="CP287" s="62"/>
      <c r="CQ287" s="94">
        <f t="shared" si="2103"/>
        <v>0</v>
      </c>
      <c r="CR287" s="94" t="e">
        <f t="shared" si="2104"/>
        <v>#DIV/0!</v>
      </c>
      <c r="CS287" s="58">
        <f>CS288</f>
        <v>0</v>
      </c>
      <c r="CT287" s="58">
        <f t="shared" ref="CT287:DT288" si="2143">CT288</f>
        <v>0</v>
      </c>
      <c r="CU287" s="58">
        <f t="shared" si="2143"/>
        <v>0</v>
      </c>
      <c r="CV287" s="58">
        <f t="shared" si="2143"/>
        <v>0</v>
      </c>
      <c r="CW287" s="58">
        <f t="shared" si="2143"/>
        <v>0</v>
      </c>
      <c r="CX287" s="58">
        <f t="shared" si="2143"/>
        <v>0</v>
      </c>
      <c r="CY287" s="58">
        <f t="shared" si="2143"/>
        <v>0</v>
      </c>
      <c r="CZ287" s="58">
        <f t="shared" si="2143"/>
        <v>0</v>
      </c>
      <c r="DA287" s="58">
        <f t="shared" si="2143"/>
        <v>0</v>
      </c>
      <c r="DB287" s="58">
        <f t="shared" si="2143"/>
        <v>0</v>
      </c>
      <c r="DC287" s="58">
        <f t="shared" si="2143"/>
        <v>0</v>
      </c>
      <c r="DD287" s="58">
        <f t="shared" si="2143"/>
        <v>0</v>
      </c>
      <c r="DE287" s="58">
        <f t="shared" si="2143"/>
        <v>19848</v>
      </c>
      <c r="DF287" s="58">
        <f t="shared" si="2143"/>
        <v>0</v>
      </c>
      <c r="DG287" s="58">
        <f t="shared" si="2143"/>
        <v>19848</v>
      </c>
      <c r="DH287" s="58">
        <f t="shared" si="2143"/>
        <v>0</v>
      </c>
      <c r="DI287" s="58">
        <f t="shared" si="2143"/>
        <v>19848</v>
      </c>
      <c r="DJ287" s="58">
        <f t="shared" si="2143"/>
        <v>0</v>
      </c>
      <c r="DK287" s="58">
        <f t="shared" si="2143"/>
        <v>19848</v>
      </c>
      <c r="DL287" s="58">
        <f t="shared" si="2143"/>
        <v>0</v>
      </c>
      <c r="DM287" s="58">
        <f t="shared" si="2143"/>
        <v>0</v>
      </c>
      <c r="DN287" s="58">
        <f t="shared" si="2143"/>
        <v>0</v>
      </c>
      <c r="DO287" s="58">
        <f t="shared" si="2143"/>
        <v>0</v>
      </c>
      <c r="DP287" s="58">
        <f t="shared" si="2143"/>
        <v>0</v>
      </c>
      <c r="DQ287" s="58">
        <f t="shared" si="2143"/>
        <v>19848</v>
      </c>
      <c r="DR287" s="58">
        <f t="shared" si="2143"/>
        <v>0</v>
      </c>
      <c r="DS287" s="58">
        <f t="shared" si="2143"/>
        <v>19848</v>
      </c>
      <c r="DT287" s="58">
        <f t="shared" si="2143"/>
        <v>0</v>
      </c>
    </row>
    <row r="288" spans="1:124" s="2" customFormat="1" ht="32.25" customHeight="1" x14ac:dyDescent="0.25">
      <c r="A288" s="87" t="s">
        <v>41</v>
      </c>
      <c r="B288" s="23"/>
      <c r="C288" s="23"/>
      <c r="D288" s="23"/>
      <c r="E288" s="4">
        <v>852</v>
      </c>
      <c r="F288" s="3" t="s">
        <v>78</v>
      </c>
      <c r="G288" s="4" t="s">
        <v>11</v>
      </c>
      <c r="H288" s="260" t="s">
        <v>513</v>
      </c>
      <c r="I288" s="3" t="s">
        <v>83</v>
      </c>
      <c r="J288" s="21">
        <f t="shared" si="2139"/>
        <v>0</v>
      </c>
      <c r="K288" s="21">
        <f t="shared" si="2139"/>
        <v>0</v>
      </c>
      <c r="L288" s="21">
        <f t="shared" si="2139"/>
        <v>0</v>
      </c>
      <c r="M288" s="21">
        <f t="shared" si="2139"/>
        <v>0</v>
      </c>
      <c r="N288" s="21">
        <f t="shared" si="2139"/>
        <v>0</v>
      </c>
      <c r="O288" s="21">
        <f t="shared" si="2139"/>
        <v>0</v>
      </c>
      <c r="P288" s="21">
        <f t="shared" si="2139"/>
        <v>0</v>
      </c>
      <c r="Q288" s="21">
        <f t="shared" si="2139"/>
        <v>0</v>
      </c>
      <c r="R288" s="21">
        <f t="shared" si="2139"/>
        <v>0</v>
      </c>
      <c r="S288" s="21">
        <f t="shared" si="2139"/>
        <v>0</v>
      </c>
      <c r="T288" s="21">
        <f t="shared" si="2139"/>
        <v>0</v>
      </c>
      <c r="U288" s="21">
        <f t="shared" si="2139"/>
        <v>0</v>
      </c>
      <c r="V288" s="21">
        <f t="shared" si="2042"/>
        <v>0</v>
      </c>
      <c r="W288" s="21">
        <f t="shared" si="2043"/>
        <v>0</v>
      </c>
      <c r="X288" s="21">
        <f t="shared" si="2044"/>
        <v>0</v>
      </c>
      <c r="Y288" s="21">
        <f t="shared" si="2139"/>
        <v>0</v>
      </c>
      <c r="Z288" s="276" t="e">
        <f t="shared" si="2063"/>
        <v>#DIV/0!</v>
      </c>
      <c r="AA288" s="21">
        <f t="shared" si="2140"/>
        <v>0</v>
      </c>
      <c r="AB288" s="21">
        <f t="shared" si="2140"/>
        <v>0</v>
      </c>
      <c r="AC288" s="21">
        <f t="shared" si="2140"/>
        <v>0</v>
      </c>
      <c r="AD288" s="21">
        <f t="shared" si="2140"/>
        <v>0</v>
      </c>
      <c r="AE288" s="21">
        <f t="shared" si="2140"/>
        <v>0</v>
      </c>
      <c r="AF288" s="21">
        <f t="shared" si="2140"/>
        <v>0</v>
      </c>
      <c r="AG288" s="21">
        <f t="shared" si="2140"/>
        <v>0</v>
      </c>
      <c r="AH288" s="21">
        <f t="shared" si="2140"/>
        <v>0</v>
      </c>
      <c r="AI288" s="21">
        <f t="shared" si="2140"/>
        <v>0</v>
      </c>
      <c r="AJ288" s="21">
        <f t="shared" si="1782"/>
        <v>0</v>
      </c>
      <c r="AK288" s="21">
        <f t="shared" si="1783"/>
        <v>0</v>
      </c>
      <c r="AL288" s="21">
        <f t="shared" si="1784"/>
        <v>0</v>
      </c>
      <c r="AM288" s="21">
        <f t="shared" si="1785"/>
        <v>0</v>
      </c>
      <c r="AN288" s="215">
        <f t="shared" si="2140"/>
        <v>0</v>
      </c>
      <c r="AO288" s="21">
        <f t="shared" si="2140"/>
        <v>0</v>
      </c>
      <c r="AP288" s="21">
        <f t="shared" si="2140"/>
        <v>0</v>
      </c>
      <c r="AQ288" s="21">
        <f t="shared" si="2140"/>
        <v>0</v>
      </c>
      <c r="AR288" s="21">
        <f t="shared" si="2017"/>
        <v>0</v>
      </c>
      <c r="AS288" s="21">
        <f t="shared" si="2018"/>
        <v>0</v>
      </c>
      <c r="AT288" s="21">
        <f t="shared" si="2019"/>
        <v>0</v>
      </c>
      <c r="AU288" s="21">
        <f t="shared" si="2020"/>
        <v>0</v>
      </c>
      <c r="AV288" s="195">
        <f t="shared" si="1970"/>
        <v>0</v>
      </c>
      <c r="AW288" s="21">
        <f t="shared" si="2140"/>
        <v>0</v>
      </c>
      <c r="AX288" s="21">
        <f t="shared" si="2140"/>
        <v>0</v>
      </c>
      <c r="AY288" s="21">
        <f t="shared" si="2140"/>
        <v>0</v>
      </c>
      <c r="AZ288" s="21">
        <f t="shared" si="2140"/>
        <v>0</v>
      </c>
      <c r="BA288" s="21">
        <f t="shared" si="2140"/>
        <v>0</v>
      </c>
      <c r="BB288" s="21">
        <f t="shared" si="2140"/>
        <v>0</v>
      </c>
      <c r="BC288" s="21">
        <f t="shared" si="2140"/>
        <v>0</v>
      </c>
      <c r="BD288" s="21">
        <f t="shared" si="2140"/>
        <v>0</v>
      </c>
      <c r="BE288" s="21">
        <f t="shared" si="1788"/>
        <v>0</v>
      </c>
      <c r="BF288" s="21">
        <f t="shared" si="1760"/>
        <v>0</v>
      </c>
      <c r="BG288" s="21">
        <f t="shared" si="1761"/>
        <v>0</v>
      </c>
      <c r="BH288" s="21">
        <f t="shared" si="1762"/>
        <v>0</v>
      </c>
      <c r="BI288" s="21">
        <f t="shared" si="2140"/>
        <v>0</v>
      </c>
      <c r="BJ288" s="21">
        <f t="shared" si="2140"/>
        <v>0</v>
      </c>
      <c r="BK288" s="21">
        <f t="shared" si="2140"/>
        <v>0</v>
      </c>
      <c r="BL288" s="21">
        <f t="shared" si="2140"/>
        <v>0</v>
      </c>
      <c r="BM288" s="21">
        <f t="shared" si="2023"/>
        <v>0</v>
      </c>
      <c r="BN288" s="21">
        <f t="shared" si="2024"/>
        <v>0</v>
      </c>
      <c r="BO288" s="21">
        <f t="shared" si="2025"/>
        <v>0</v>
      </c>
      <c r="BP288" s="21">
        <f t="shared" si="2026"/>
        <v>0</v>
      </c>
      <c r="BQ288" s="201">
        <f t="shared" si="1967"/>
        <v>0</v>
      </c>
      <c r="BR288" s="21">
        <f t="shared" si="2140"/>
        <v>0</v>
      </c>
      <c r="BS288" s="21">
        <f t="shared" si="2140"/>
        <v>0</v>
      </c>
      <c r="BT288" s="21">
        <f t="shared" si="2140"/>
        <v>0</v>
      </c>
      <c r="BU288" s="21">
        <f t="shared" si="2140"/>
        <v>0</v>
      </c>
      <c r="BV288" s="21">
        <f t="shared" si="2141"/>
        <v>0</v>
      </c>
      <c r="BW288" s="21">
        <f t="shared" si="2141"/>
        <v>0</v>
      </c>
      <c r="BX288" s="21">
        <f t="shared" si="2141"/>
        <v>0</v>
      </c>
      <c r="BY288" s="21">
        <f t="shared" si="2141"/>
        <v>0</v>
      </c>
      <c r="BZ288" s="21">
        <f t="shared" si="1791"/>
        <v>0</v>
      </c>
      <c r="CA288" s="62">
        <f t="shared" si="1763"/>
        <v>0</v>
      </c>
      <c r="CB288" s="62">
        <f t="shared" si="1764"/>
        <v>0</v>
      </c>
      <c r="CC288" s="62">
        <f t="shared" si="1765"/>
        <v>0</v>
      </c>
      <c r="CD288" s="21">
        <f t="shared" si="2142"/>
        <v>0</v>
      </c>
      <c r="CE288" s="21">
        <f t="shared" si="2142"/>
        <v>0</v>
      </c>
      <c r="CF288" s="21">
        <f t="shared" si="2142"/>
        <v>0</v>
      </c>
      <c r="CG288" s="21">
        <f t="shared" si="2142"/>
        <v>0</v>
      </c>
      <c r="CH288" s="21">
        <f t="shared" si="2029"/>
        <v>0</v>
      </c>
      <c r="CI288" s="62">
        <f t="shared" si="2030"/>
        <v>0</v>
      </c>
      <c r="CJ288" s="62">
        <f t="shared" si="2031"/>
        <v>0</v>
      </c>
      <c r="CK288" s="62">
        <f t="shared" si="2032"/>
        <v>0</v>
      </c>
      <c r="CL288" s="193">
        <f t="shared" si="2083"/>
        <v>0</v>
      </c>
      <c r="CM288" s="62"/>
      <c r="CN288" s="62"/>
      <c r="CO288" s="62"/>
      <c r="CP288" s="62"/>
      <c r="CQ288" s="94">
        <f t="shared" si="2103"/>
        <v>0</v>
      </c>
      <c r="CR288" s="94" t="e">
        <f t="shared" si="2104"/>
        <v>#DIV/0!</v>
      </c>
      <c r="CS288" s="58">
        <f>CS289</f>
        <v>0</v>
      </c>
      <c r="CT288" s="58">
        <f t="shared" si="2143"/>
        <v>0</v>
      </c>
      <c r="CU288" s="58">
        <f t="shared" si="2143"/>
        <v>0</v>
      </c>
      <c r="CV288" s="58">
        <f t="shared" si="2143"/>
        <v>0</v>
      </c>
      <c r="CW288" s="58">
        <f t="shared" si="2143"/>
        <v>0</v>
      </c>
      <c r="CX288" s="58">
        <f t="shared" si="2143"/>
        <v>0</v>
      </c>
      <c r="CY288" s="58">
        <f t="shared" si="2143"/>
        <v>0</v>
      </c>
      <c r="CZ288" s="58">
        <f t="shared" si="2143"/>
        <v>0</v>
      </c>
      <c r="DA288" s="58">
        <f t="shared" si="2143"/>
        <v>0</v>
      </c>
      <c r="DB288" s="58">
        <f t="shared" si="2143"/>
        <v>0</v>
      </c>
      <c r="DC288" s="58">
        <f t="shared" si="2143"/>
        <v>0</v>
      </c>
      <c r="DD288" s="58">
        <f t="shared" si="2143"/>
        <v>0</v>
      </c>
      <c r="DE288" s="58">
        <f t="shared" si="2143"/>
        <v>19848</v>
      </c>
      <c r="DF288" s="58">
        <f t="shared" si="2143"/>
        <v>0</v>
      </c>
      <c r="DG288" s="58">
        <f t="shared" si="2143"/>
        <v>19848</v>
      </c>
      <c r="DH288" s="58">
        <f t="shared" si="2143"/>
        <v>0</v>
      </c>
      <c r="DI288" s="58">
        <f t="shared" si="2143"/>
        <v>19848</v>
      </c>
      <c r="DJ288" s="58">
        <f t="shared" si="2143"/>
        <v>0</v>
      </c>
      <c r="DK288" s="58">
        <f t="shared" si="2143"/>
        <v>19848</v>
      </c>
      <c r="DL288" s="58">
        <f t="shared" si="2143"/>
        <v>0</v>
      </c>
      <c r="DM288" s="58">
        <f t="shared" si="2143"/>
        <v>0</v>
      </c>
      <c r="DN288" s="58">
        <f t="shared" si="2143"/>
        <v>0</v>
      </c>
      <c r="DO288" s="58">
        <f t="shared" si="2143"/>
        <v>0</v>
      </c>
      <c r="DP288" s="58">
        <f t="shared" si="2143"/>
        <v>0</v>
      </c>
      <c r="DQ288" s="58">
        <f t="shared" si="2143"/>
        <v>19848</v>
      </c>
      <c r="DR288" s="58">
        <f t="shared" si="2143"/>
        <v>0</v>
      </c>
      <c r="DS288" s="58">
        <f t="shared" si="2143"/>
        <v>19848</v>
      </c>
      <c r="DT288" s="58">
        <f t="shared" si="2143"/>
        <v>0</v>
      </c>
    </row>
    <row r="289" spans="1:124" s="2" customFormat="1" ht="32.25" customHeight="1" x14ac:dyDescent="0.25">
      <c r="A289" s="87" t="s">
        <v>84</v>
      </c>
      <c r="B289" s="23"/>
      <c r="C289" s="23"/>
      <c r="D289" s="23"/>
      <c r="E289" s="4">
        <v>852</v>
      </c>
      <c r="F289" s="3" t="s">
        <v>78</v>
      </c>
      <c r="G289" s="4" t="s">
        <v>11</v>
      </c>
      <c r="H289" s="260" t="s">
        <v>513</v>
      </c>
      <c r="I289" s="3" t="s">
        <v>85</v>
      </c>
      <c r="J289" s="21"/>
      <c r="K289" s="21"/>
      <c r="L289" s="21">
        <f>J289</f>
        <v>0</v>
      </c>
      <c r="M289" s="21"/>
      <c r="N289" s="21"/>
      <c r="O289" s="21"/>
      <c r="P289" s="21">
        <f>N289</f>
        <v>0</v>
      </c>
      <c r="Q289" s="21"/>
      <c r="R289" s="21"/>
      <c r="S289" s="21"/>
      <c r="T289" s="21">
        <f>R289</f>
        <v>0</v>
      </c>
      <c r="U289" s="21"/>
      <c r="V289" s="21">
        <f t="shared" si="2042"/>
        <v>0</v>
      </c>
      <c r="W289" s="21">
        <f t="shared" si="2043"/>
        <v>0</v>
      </c>
      <c r="X289" s="21">
        <f t="shared" si="2044"/>
        <v>0</v>
      </c>
      <c r="Y289" s="21"/>
      <c r="Z289" s="276" t="e">
        <f t="shared" si="2063"/>
        <v>#DIV/0!</v>
      </c>
      <c r="AA289" s="21"/>
      <c r="AB289" s="21"/>
      <c r="AC289" s="21"/>
      <c r="AD289" s="21">
        <f>AB289</f>
        <v>0</v>
      </c>
      <c r="AE289" s="21"/>
      <c r="AF289" s="21"/>
      <c r="AG289" s="21"/>
      <c r="AH289" s="21">
        <f>AF289</f>
        <v>0</v>
      </c>
      <c r="AI289" s="21"/>
      <c r="AJ289" s="21">
        <f t="shared" si="1782"/>
        <v>0</v>
      </c>
      <c r="AK289" s="21">
        <f t="shared" si="1783"/>
        <v>0</v>
      </c>
      <c r="AL289" s="21">
        <f t="shared" si="1784"/>
        <v>0</v>
      </c>
      <c r="AM289" s="21">
        <f t="shared" si="1785"/>
        <v>0</v>
      </c>
      <c r="AN289" s="215"/>
      <c r="AO289" s="21"/>
      <c r="AP289" s="21">
        <f>AN289</f>
        <v>0</v>
      </c>
      <c r="AQ289" s="21"/>
      <c r="AR289" s="21">
        <f t="shared" si="2017"/>
        <v>0</v>
      </c>
      <c r="AS289" s="21">
        <f t="shared" si="2018"/>
        <v>0</v>
      </c>
      <c r="AT289" s="21">
        <f t="shared" si="2019"/>
        <v>0</v>
      </c>
      <c r="AU289" s="21">
        <f t="shared" si="2020"/>
        <v>0</v>
      </c>
      <c r="AV289" s="195">
        <f t="shared" si="1970"/>
        <v>0</v>
      </c>
      <c r="AW289" s="21"/>
      <c r="AX289" s="21"/>
      <c r="AY289" s="21">
        <f>AW289</f>
        <v>0</v>
      </c>
      <c r="AZ289" s="21"/>
      <c r="BA289" s="21"/>
      <c r="BB289" s="21"/>
      <c r="BC289" s="21">
        <f>BA289</f>
        <v>0</v>
      </c>
      <c r="BD289" s="21"/>
      <c r="BE289" s="21">
        <f t="shared" si="1788"/>
        <v>0</v>
      </c>
      <c r="BF289" s="21">
        <f t="shared" si="1760"/>
        <v>0</v>
      </c>
      <c r="BG289" s="21">
        <f t="shared" si="1761"/>
        <v>0</v>
      </c>
      <c r="BH289" s="21">
        <f t="shared" si="1762"/>
        <v>0</v>
      </c>
      <c r="BI289" s="21"/>
      <c r="BJ289" s="21"/>
      <c r="BK289" s="21">
        <f>BI289</f>
        <v>0</v>
      </c>
      <c r="BL289" s="21"/>
      <c r="BM289" s="21">
        <f t="shared" si="2023"/>
        <v>0</v>
      </c>
      <c r="BN289" s="21">
        <f t="shared" si="2024"/>
        <v>0</v>
      </c>
      <c r="BO289" s="21">
        <f t="shared" si="2025"/>
        <v>0</v>
      </c>
      <c r="BP289" s="21">
        <f t="shared" si="2026"/>
        <v>0</v>
      </c>
      <c r="BQ289" s="201">
        <f t="shared" si="1967"/>
        <v>0</v>
      </c>
      <c r="BR289" s="21"/>
      <c r="BS289" s="21"/>
      <c r="BT289" s="21">
        <f>BR289</f>
        <v>0</v>
      </c>
      <c r="BU289" s="21"/>
      <c r="BV289" s="21"/>
      <c r="BW289" s="21"/>
      <c r="BX289" s="21">
        <f>BV289</f>
        <v>0</v>
      </c>
      <c r="BY289" s="21"/>
      <c r="BZ289" s="21">
        <f t="shared" si="1791"/>
        <v>0</v>
      </c>
      <c r="CA289" s="62">
        <f t="shared" si="1763"/>
        <v>0</v>
      </c>
      <c r="CB289" s="62">
        <f t="shared" si="1764"/>
        <v>0</v>
      </c>
      <c r="CC289" s="62">
        <f t="shared" si="1765"/>
        <v>0</v>
      </c>
      <c r="CD289" s="21"/>
      <c r="CE289" s="21"/>
      <c r="CF289" s="21">
        <f>CD289</f>
        <v>0</v>
      </c>
      <c r="CG289" s="21"/>
      <c r="CH289" s="21">
        <f t="shared" si="2029"/>
        <v>0</v>
      </c>
      <c r="CI289" s="62">
        <f t="shared" si="2030"/>
        <v>0</v>
      </c>
      <c r="CJ289" s="62">
        <f t="shared" si="2031"/>
        <v>0</v>
      </c>
      <c r="CK289" s="62">
        <f t="shared" si="2032"/>
        <v>0</v>
      </c>
      <c r="CL289" s="193">
        <f t="shared" si="2083"/>
        <v>0</v>
      </c>
      <c r="CM289" s="62"/>
      <c r="CN289" s="62"/>
      <c r="CO289" s="62"/>
      <c r="CP289" s="62"/>
      <c r="CQ289" s="94">
        <f t="shared" si="2103"/>
        <v>0</v>
      </c>
      <c r="CR289" s="94" t="e">
        <f t="shared" si="2104"/>
        <v>#DIV/0!</v>
      </c>
      <c r="CS289" s="58"/>
      <c r="CT289" s="58"/>
      <c r="CU289" s="58"/>
      <c r="CV289" s="58"/>
      <c r="CW289" s="58"/>
      <c r="CX289" s="62"/>
      <c r="CY289" s="62"/>
      <c r="CZ289" s="58"/>
      <c r="DA289" s="58"/>
      <c r="DB289" s="62"/>
      <c r="DC289" s="62"/>
      <c r="DD289" s="62"/>
      <c r="DE289" s="58">
        <v>19848</v>
      </c>
      <c r="DF289" s="62"/>
      <c r="DG289" s="62">
        <f>DE289</f>
        <v>19848</v>
      </c>
      <c r="DH289" s="58"/>
      <c r="DI289" s="58">
        <f t="shared" ref="DI289" si="2144">DA289+DE289</f>
        <v>19848</v>
      </c>
      <c r="DJ289" s="62">
        <f t="shared" ref="DJ289" si="2145">DB289+DF289</f>
        <v>0</v>
      </c>
      <c r="DK289" s="62">
        <f t="shared" ref="DK289" si="2146">DC289+DG289</f>
        <v>19848</v>
      </c>
      <c r="DL289" s="62">
        <f t="shared" ref="DL289" si="2147">DD289+DH289</f>
        <v>0</v>
      </c>
      <c r="DM289" s="58"/>
      <c r="DN289" s="62"/>
      <c r="DO289" s="62">
        <f>DM289</f>
        <v>0</v>
      </c>
      <c r="DP289" s="58"/>
      <c r="DQ289" s="58">
        <f t="shared" ref="DQ289" si="2148">DI289+DM289</f>
        <v>19848</v>
      </c>
      <c r="DR289" s="62">
        <f t="shared" ref="DR289" si="2149">DJ289+DN289</f>
        <v>0</v>
      </c>
      <c r="DS289" s="62">
        <f t="shared" ref="DS289" si="2150">DK289+DO289</f>
        <v>19848</v>
      </c>
      <c r="DT289" s="62">
        <f t="shared" ref="DT289" si="2151">DL289+DP289</f>
        <v>0</v>
      </c>
    </row>
    <row r="290" spans="1:124" s="23" customFormat="1" ht="32.25" customHeight="1" x14ac:dyDescent="0.25">
      <c r="A290" s="87" t="s">
        <v>118</v>
      </c>
      <c r="B290" s="44"/>
      <c r="C290" s="44"/>
      <c r="D290" s="44"/>
      <c r="E290" s="4">
        <v>852</v>
      </c>
      <c r="F290" s="3" t="s">
        <v>78</v>
      </c>
      <c r="G290" s="3" t="s">
        <v>11</v>
      </c>
      <c r="H290" s="176" t="s">
        <v>466</v>
      </c>
      <c r="I290" s="3"/>
      <c r="J290" s="21">
        <f t="shared" ref="J290:Y291" si="2152">J291</f>
        <v>0</v>
      </c>
      <c r="K290" s="21">
        <f t="shared" si="2152"/>
        <v>0</v>
      </c>
      <c r="L290" s="21">
        <f t="shared" si="2152"/>
        <v>0</v>
      </c>
      <c r="M290" s="21">
        <f t="shared" si="2152"/>
        <v>0</v>
      </c>
      <c r="N290" s="21">
        <f t="shared" si="2152"/>
        <v>0</v>
      </c>
      <c r="O290" s="21">
        <f t="shared" si="2152"/>
        <v>0</v>
      </c>
      <c r="P290" s="21">
        <f t="shared" si="2152"/>
        <v>0</v>
      </c>
      <c r="Q290" s="21">
        <f t="shared" si="2152"/>
        <v>0</v>
      </c>
      <c r="R290" s="21">
        <f t="shared" si="2152"/>
        <v>0</v>
      </c>
      <c r="S290" s="21">
        <f t="shared" si="2152"/>
        <v>0</v>
      </c>
      <c r="T290" s="21">
        <f t="shared" si="2152"/>
        <v>0</v>
      </c>
      <c r="U290" s="21">
        <f t="shared" si="2152"/>
        <v>0</v>
      </c>
      <c r="V290" s="21">
        <f t="shared" si="2042"/>
        <v>-23142</v>
      </c>
      <c r="W290" s="21">
        <f t="shared" si="2043"/>
        <v>0</v>
      </c>
      <c r="X290" s="21">
        <f t="shared" si="2044"/>
        <v>-23142</v>
      </c>
      <c r="Y290" s="21">
        <f t="shared" si="2152"/>
        <v>0</v>
      </c>
      <c r="Z290" s="276">
        <f t="shared" si="2063"/>
        <v>0</v>
      </c>
      <c r="AA290" s="21">
        <f t="shared" ref="AA290:BV291" si="2153">AA291</f>
        <v>0</v>
      </c>
      <c r="AB290" s="21">
        <f t="shared" si="2153"/>
        <v>23142</v>
      </c>
      <c r="AC290" s="21">
        <f t="shared" si="2153"/>
        <v>0</v>
      </c>
      <c r="AD290" s="21">
        <f t="shared" si="2153"/>
        <v>23142</v>
      </c>
      <c r="AE290" s="21">
        <f t="shared" si="2153"/>
        <v>0</v>
      </c>
      <c r="AF290" s="21">
        <f t="shared" si="2153"/>
        <v>148752</v>
      </c>
      <c r="AG290" s="21">
        <f t="shared" si="2153"/>
        <v>0</v>
      </c>
      <c r="AH290" s="21">
        <f t="shared" si="2153"/>
        <v>148752</v>
      </c>
      <c r="AI290" s="21">
        <f t="shared" si="2153"/>
        <v>0</v>
      </c>
      <c r="AJ290" s="21">
        <f t="shared" si="1782"/>
        <v>171894</v>
      </c>
      <c r="AK290" s="21">
        <f t="shared" si="1783"/>
        <v>0</v>
      </c>
      <c r="AL290" s="21">
        <f t="shared" si="1784"/>
        <v>171894</v>
      </c>
      <c r="AM290" s="21">
        <f t="shared" si="1785"/>
        <v>0</v>
      </c>
      <c r="AN290" s="215">
        <f t="shared" si="2153"/>
        <v>0</v>
      </c>
      <c r="AO290" s="21">
        <f t="shared" si="2153"/>
        <v>0</v>
      </c>
      <c r="AP290" s="21">
        <f t="shared" si="2153"/>
        <v>0</v>
      </c>
      <c r="AQ290" s="21">
        <f t="shared" si="2153"/>
        <v>0</v>
      </c>
      <c r="AR290" s="21">
        <f t="shared" si="2017"/>
        <v>171894</v>
      </c>
      <c r="AS290" s="21">
        <f t="shared" si="2018"/>
        <v>0</v>
      </c>
      <c r="AT290" s="21">
        <f t="shared" si="2019"/>
        <v>171894</v>
      </c>
      <c r="AU290" s="21">
        <f t="shared" si="2020"/>
        <v>0</v>
      </c>
      <c r="AV290" s="195">
        <f t="shared" si="1970"/>
        <v>0</v>
      </c>
      <c r="AW290" s="21">
        <f t="shared" si="2153"/>
        <v>0</v>
      </c>
      <c r="AX290" s="21">
        <f t="shared" si="2153"/>
        <v>0</v>
      </c>
      <c r="AY290" s="21">
        <f t="shared" si="2153"/>
        <v>0</v>
      </c>
      <c r="AZ290" s="21">
        <f t="shared" si="2153"/>
        <v>0</v>
      </c>
      <c r="BA290" s="21">
        <f t="shared" si="2153"/>
        <v>0</v>
      </c>
      <c r="BB290" s="21">
        <f t="shared" si="2153"/>
        <v>0</v>
      </c>
      <c r="BC290" s="21">
        <f t="shared" si="2153"/>
        <v>0</v>
      </c>
      <c r="BD290" s="21">
        <f t="shared" si="2153"/>
        <v>0</v>
      </c>
      <c r="BE290" s="21">
        <f t="shared" si="1788"/>
        <v>0</v>
      </c>
      <c r="BF290" s="21">
        <f t="shared" si="1760"/>
        <v>0</v>
      </c>
      <c r="BG290" s="21">
        <f t="shared" si="1761"/>
        <v>0</v>
      </c>
      <c r="BH290" s="21">
        <f t="shared" si="1762"/>
        <v>0</v>
      </c>
      <c r="BI290" s="21">
        <f t="shared" si="2153"/>
        <v>0</v>
      </c>
      <c r="BJ290" s="21">
        <f t="shared" si="2153"/>
        <v>0</v>
      </c>
      <c r="BK290" s="21">
        <f t="shared" si="2153"/>
        <v>0</v>
      </c>
      <c r="BL290" s="21">
        <f t="shared" si="2153"/>
        <v>0</v>
      </c>
      <c r="BM290" s="21">
        <f t="shared" si="2023"/>
        <v>0</v>
      </c>
      <c r="BN290" s="21">
        <f t="shared" si="2024"/>
        <v>0</v>
      </c>
      <c r="BO290" s="21">
        <f t="shared" si="2025"/>
        <v>0</v>
      </c>
      <c r="BP290" s="21">
        <f t="shared" si="2026"/>
        <v>0</v>
      </c>
      <c r="BQ290" s="201">
        <f t="shared" si="1967"/>
        <v>0</v>
      </c>
      <c r="BR290" s="21">
        <f t="shared" si="2153"/>
        <v>0</v>
      </c>
      <c r="BS290" s="21">
        <f t="shared" si="2153"/>
        <v>0</v>
      </c>
      <c r="BT290" s="21">
        <f t="shared" si="2153"/>
        <v>0</v>
      </c>
      <c r="BU290" s="21">
        <f t="shared" si="2153"/>
        <v>0</v>
      </c>
      <c r="BV290" s="21">
        <f t="shared" si="2153"/>
        <v>0</v>
      </c>
      <c r="BW290" s="21">
        <f t="shared" ref="BV290:BY291" si="2154">BW291</f>
        <v>0</v>
      </c>
      <c r="BX290" s="21">
        <f t="shared" si="2154"/>
        <v>0</v>
      </c>
      <c r="BY290" s="21">
        <f t="shared" si="2154"/>
        <v>0</v>
      </c>
      <c r="BZ290" s="21">
        <f t="shared" si="1791"/>
        <v>0</v>
      </c>
      <c r="CA290" s="62">
        <f t="shared" si="1763"/>
        <v>0</v>
      </c>
      <c r="CB290" s="62">
        <f t="shared" si="1764"/>
        <v>0</v>
      </c>
      <c r="CC290" s="62">
        <f t="shared" si="1765"/>
        <v>0</v>
      </c>
      <c r="CD290" s="21">
        <f t="shared" ref="CD290:CG291" si="2155">CD291</f>
        <v>0</v>
      </c>
      <c r="CE290" s="21">
        <f t="shared" si="2155"/>
        <v>0</v>
      </c>
      <c r="CF290" s="21">
        <f t="shared" si="2155"/>
        <v>0</v>
      </c>
      <c r="CG290" s="21">
        <f t="shared" si="2155"/>
        <v>0</v>
      </c>
      <c r="CH290" s="21">
        <f t="shared" si="2029"/>
        <v>0</v>
      </c>
      <c r="CI290" s="62">
        <f t="shared" si="2030"/>
        <v>0</v>
      </c>
      <c r="CJ290" s="62">
        <f t="shared" si="2031"/>
        <v>0</v>
      </c>
      <c r="CK290" s="62">
        <f t="shared" si="2032"/>
        <v>0</v>
      </c>
      <c r="CL290" s="193">
        <f t="shared" si="2083"/>
        <v>0</v>
      </c>
      <c r="CM290" s="62"/>
      <c r="CN290" s="62"/>
      <c r="CO290" s="62"/>
      <c r="CP290" s="62"/>
      <c r="CQ290" s="94">
        <f t="shared" si="2103"/>
        <v>13142</v>
      </c>
      <c r="CR290" s="94">
        <f t="shared" si="2104"/>
        <v>231.42000000000002</v>
      </c>
      <c r="CS290" s="58">
        <f t="shared" ref="CS290:DT290" si="2156">CS291</f>
        <v>10000</v>
      </c>
      <c r="CT290" s="58">
        <f t="shared" si="2156"/>
        <v>0</v>
      </c>
      <c r="CU290" s="58">
        <f t="shared" si="2156"/>
        <v>10000</v>
      </c>
      <c r="CV290" s="58">
        <f t="shared" si="2156"/>
        <v>0</v>
      </c>
      <c r="CW290" s="58">
        <f t="shared" si="2156"/>
        <v>158550</v>
      </c>
      <c r="CX290" s="62">
        <f t="shared" si="2156"/>
        <v>0</v>
      </c>
      <c r="CY290" s="62">
        <f t="shared" si="2156"/>
        <v>158550</v>
      </c>
      <c r="CZ290" s="58">
        <f t="shared" si="2156"/>
        <v>0</v>
      </c>
      <c r="DA290" s="58">
        <f t="shared" si="2156"/>
        <v>168550</v>
      </c>
      <c r="DB290" s="62">
        <f t="shared" si="2156"/>
        <v>0</v>
      </c>
      <c r="DC290" s="62">
        <f t="shared" si="2156"/>
        <v>168550</v>
      </c>
      <c r="DD290" s="62">
        <f t="shared" si="2156"/>
        <v>0</v>
      </c>
      <c r="DE290" s="58">
        <f t="shared" si="2156"/>
        <v>0</v>
      </c>
      <c r="DF290" s="62">
        <f t="shared" si="2156"/>
        <v>0</v>
      </c>
      <c r="DG290" s="62">
        <f t="shared" si="2156"/>
        <v>0</v>
      </c>
      <c r="DH290" s="58">
        <f t="shared" si="2156"/>
        <v>0</v>
      </c>
      <c r="DI290" s="58">
        <f t="shared" si="2156"/>
        <v>168550</v>
      </c>
      <c r="DJ290" s="62">
        <f t="shared" si="2156"/>
        <v>0</v>
      </c>
      <c r="DK290" s="62">
        <f t="shared" si="2156"/>
        <v>168550</v>
      </c>
      <c r="DL290" s="62">
        <f t="shared" si="2156"/>
        <v>0</v>
      </c>
      <c r="DM290" s="58">
        <f t="shared" si="2156"/>
        <v>0</v>
      </c>
      <c r="DN290" s="62">
        <f t="shared" si="2156"/>
        <v>0</v>
      </c>
      <c r="DO290" s="62">
        <f t="shared" si="2156"/>
        <v>0</v>
      </c>
      <c r="DP290" s="58">
        <f t="shared" si="2156"/>
        <v>0</v>
      </c>
      <c r="DQ290" s="58">
        <f t="shared" si="2156"/>
        <v>168550</v>
      </c>
      <c r="DR290" s="62">
        <f t="shared" si="2156"/>
        <v>0</v>
      </c>
      <c r="DS290" s="62">
        <f t="shared" si="2156"/>
        <v>168550</v>
      </c>
      <c r="DT290" s="62">
        <f t="shared" si="2156"/>
        <v>0</v>
      </c>
    </row>
    <row r="291" spans="1:124" s="23" customFormat="1" ht="32.25" customHeight="1" x14ac:dyDescent="0.25">
      <c r="A291" s="87" t="s">
        <v>41</v>
      </c>
      <c r="B291" s="44"/>
      <c r="C291" s="44"/>
      <c r="D291" s="44"/>
      <c r="E291" s="4">
        <v>852</v>
      </c>
      <c r="F291" s="3" t="s">
        <v>78</v>
      </c>
      <c r="G291" s="3" t="s">
        <v>11</v>
      </c>
      <c r="H291" s="176" t="s">
        <v>466</v>
      </c>
      <c r="I291" s="3" t="s">
        <v>83</v>
      </c>
      <c r="J291" s="21">
        <f t="shared" si="2152"/>
        <v>0</v>
      </c>
      <c r="K291" s="21">
        <f t="shared" si="2152"/>
        <v>0</v>
      </c>
      <c r="L291" s="21">
        <f t="shared" si="2152"/>
        <v>0</v>
      </c>
      <c r="M291" s="21">
        <f t="shared" si="2152"/>
        <v>0</v>
      </c>
      <c r="N291" s="21">
        <f t="shared" si="2152"/>
        <v>0</v>
      </c>
      <c r="O291" s="21">
        <f t="shared" si="2152"/>
        <v>0</v>
      </c>
      <c r="P291" s="21">
        <f t="shared" si="2152"/>
        <v>0</v>
      </c>
      <c r="Q291" s="21">
        <f t="shared" si="2152"/>
        <v>0</v>
      </c>
      <c r="R291" s="21">
        <f t="shared" si="2152"/>
        <v>0</v>
      </c>
      <c r="S291" s="21">
        <f t="shared" si="2152"/>
        <v>0</v>
      </c>
      <c r="T291" s="21">
        <f t="shared" si="2152"/>
        <v>0</v>
      </c>
      <c r="U291" s="21">
        <f t="shared" si="2152"/>
        <v>0</v>
      </c>
      <c r="V291" s="21">
        <f t="shared" si="2042"/>
        <v>-23142</v>
      </c>
      <c r="W291" s="21">
        <f t="shared" si="2043"/>
        <v>0</v>
      </c>
      <c r="X291" s="21">
        <f t="shared" si="2044"/>
        <v>-23142</v>
      </c>
      <c r="Y291" s="21">
        <f t="shared" si="2152"/>
        <v>0</v>
      </c>
      <c r="Z291" s="276">
        <f t="shared" si="2063"/>
        <v>0</v>
      </c>
      <c r="AA291" s="21">
        <f t="shared" si="2153"/>
        <v>0</v>
      </c>
      <c r="AB291" s="21">
        <f t="shared" si="2153"/>
        <v>23142</v>
      </c>
      <c r="AC291" s="21">
        <f t="shared" si="2153"/>
        <v>0</v>
      </c>
      <c r="AD291" s="21">
        <f t="shared" si="2153"/>
        <v>23142</v>
      </c>
      <c r="AE291" s="21">
        <f t="shared" si="2153"/>
        <v>0</v>
      </c>
      <c r="AF291" s="21">
        <f t="shared" si="2153"/>
        <v>148752</v>
      </c>
      <c r="AG291" s="21">
        <f t="shared" si="2153"/>
        <v>0</v>
      </c>
      <c r="AH291" s="21">
        <f t="shared" si="2153"/>
        <v>148752</v>
      </c>
      <c r="AI291" s="21">
        <f t="shared" si="2153"/>
        <v>0</v>
      </c>
      <c r="AJ291" s="21">
        <f t="shared" si="1782"/>
        <v>171894</v>
      </c>
      <c r="AK291" s="21">
        <f t="shared" si="1783"/>
        <v>0</v>
      </c>
      <c r="AL291" s="21">
        <f t="shared" si="1784"/>
        <v>171894</v>
      </c>
      <c r="AM291" s="21">
        <f t="shared" si="1785"/>
        <v>0</v>
      </c>
      <c r="AN291" s="215">
        <f t="shared" si="2153"/>
        <v>0</v>
      </c>
      <c r="AO291" s="21">
        <f t="shared" si="2153"/>
        <v>0</v>
      </c>
      <c r="AP291" s="21">
        <f t="shared" si="2153"/>
        <v>0</v>
      </c>
      <c r="AQ291" s="21">
        <f t="shared" si="2153"/>
        <v>0</v>
      </c>
      <c r="AR291" s="21">
        <f t="shared" si="2017"/>
        <v>171894</v>
      </c>
      <c r="AS291" s="21">
        <f t="shared" si="2018"/>
        <v>0</v>
      </c>
      <c r="AT291" s="21">
        <f t="shared" si="2019"/>
        <v>171894</v>
      </c>
      <c r="AU291" s="21">
        <f t="shared" si="2020"/>
        <v>0</v>
      </c>
      <c r="AV291" s="195">
        <f t="shared" si="1970"/>
        <v>0</v>
      </c>
      <c r="AW291" s="21">
        <f t="shared" si="2153"/>
        <v>0</v>
      </c>
      <c r="AX291" s="21">
        <f t="shared" si="2153"/>
        <v>0</v>
      </c>
      <c r="AY291" s="21">
        <f t="shared" si="2153"/>
        <v>0</v>
      </c>
      <c r="AZ291" s="21">
        <f t="shared" si="2153"/>
        <v>0</v>
      </c>
      <c r="BA291" s="21">
        <f t="shared" si="2153"/>
        <v>0</v>
      </c>
      <c r="BB291" s="21">
        <f t="shared" si="2153"/>
        <v>0</v>
      </c>
      <c r="BC291" s="21">
        <f t="shared" si="2153"/>
        <v>0</v>
      </c>
      <c r="BD291" s="21">
        <f t="shared" si="2153"/>
        <v>0</v>
      </c>
      <c r="BE291" s="21">
        <f t="shared" si="1788"/>
        <v>0</v>
      </c>
      <c r="BF291" s="21">
        <f t="shared" si="1760"/>
        <v>0</v>
      </c>
      <c r="BG291" s="21">
        <f t="shared" si="1761"/>
        <v>0</v>
      </c>
      <c r="BH291" s="21">
        <f t="shared" si="1762"/>
        <v>0</v>
      </c>
      <c r="BI291" s="21">
        <f t="shared" si="2153"/>
        <v>0</v>
      </c>
      <c r="BJ291" s="21">
        <f t="shared" si="2153"/>
        <v>0</v>
      </c>
      <c r="BK291" s="21">
        <f t="shared" si="2153"/>
        <v>0</v>
      </c>
      <c r="BL291" s="21">
        <f t="shared" si="2153"/>
        <v>0</v>
      </c>
      <c r="BM291" s="21">
        <f t="shared" si="2023"/>
        <v>0</v>
      </c>
      <c r="BN291" s="21">
        <f t="shared" si="2024"/>
        <v>0</v>
      </c>
      <c r="BO291" s="21">
        <f t="shared" si="2025"/>
        <v>0</v>
      </c>
      <c r="BP291" s="21">
        <f t="shared" si="2026"/>
        <v>0</v>
      </c>
      <c r="BQ291" s="201">
        <f t="shared" si="1967"/>
        <v>0</v>
      </c>
      <c r="BR291" s="21">
        <f t="shared" si="2153"/>
        <v>0</v>
      </c>
      <c r="BS291" s="21">
        <f t="shared" si="2153"/>
        <v>0</v>
      </c>
      <c r="BT291" s="21">
        <f t="shared" si="2153"/>
        <v>0</v>
      </c>
      <c r="BU291" s="21">
        <f t="shared" si="2153"/>
        <v>0</v>
      </c>
      <c r="BV291" s="21">
        <f t="shared" si="2154"/>
        <v>0</v>
      </c>
      <c r="BW291" s="21">
        <f t="shared" si="2154"/>
        <v>0</v>
      </c>
      <c r="BX291" s="21">
        <f t="shared" si="2154"/>
        <v>0</v>
      </c>
      <c r="BY291" s="21">
        <f t="shared" si="2154"/>
        <v>0</v>
      </c>
      <c r="BZ291" s="21">
        <f t="shared" si="1791"/>
        <v>0</v>
      </c>
      <c r="CA291" s="62">
        <f t="shared" si="1763"/>
        <v>0</v>
      </c>
      <c r="CB291" s="62">
        <f t="shared" si="1764"/>
        <v>0</v>
      </c>
      <c r="CC291" s="62">
        <f t="shared" si="1765"/>
        <v>0</v>
      </c>
      <c r="CD291" s="21">
        <f t="shared" si="2155"/>
        <v>0</v>
      </c>
      <c r="CE291" s="21">
        <f t="shared" si="2155"/>
        <v>0</v>
      </c>
      <c r="CF291" s="21">
        <f t="shared" si="2155"/>
        <v>0</v>
      </c>
      <c r="CG291" s="21">
        <f t="shared" si="2155"/>
        <v>0</v>
      </c>
      <c r="CH291" s="21">
        <f t="shared" si="2029"/>
        <v>0</v>
      </c>
      <c r="CI291" s="62">
        <f t="shared" si="2030"/>
        <v>0</v>
      </c>
      <c r="CJ291" s="62">
        <f t="shared" si="2031"/>
        <v>0</v>
      </c>
      <c r="CK291" s="62">
        <f t="shared" si="2032"/>
        <v>0</v>
      </c>
      <c r="CL291" s="193">
        <f t="shared" si="2083"/>
        <v>0</v>
      </c>
      <c r="CM291" s="62"/>
      <c r="CN291" s="62"/>
      <c r="CO291" s="62"/>
      <c r="CP291" s="62"/>
      <c r="CQ291" s="94">
        <f t="shared" si="2103"/>
        <v>13142</v>
      </c>
      <c r="CR291" s="94">
        <f t="shared" si="2104"/>
        <v>231.42000000000002</v>
      </c>
      <c r="CS291" s="58">
        <f t="shared" ref="CS291:DT291" si="2157">CS292</f>
        <v>10000</v>
      </c>
      <c r="CT291" s="58">
        <f t="shared" si="2157"/>
        <v>0</v>
      </c>
      <c r="CU291" s="58">
        <f t="shared" si="2157"/>
        <v>10000</v>
      </c>
      <c r="CV291" s="58">
        <f t="shared" si="2157"/>
        <v>0</v>
      </c>
      <c r="CW291" s="58">
        <f t="shared" si="2157"/>
        <v>158550</v>
      </c>
      <c r="CX291" s="62">
        <f t="shared" si="2157"/>
        <v>0</v>
      </c>
      <c r="CY291" s="62">
        <f t="shared" si="2157"/>
        <v>158550</v>
      </c>
      <c r="CZ291" s="58">
        <f t="shared" si="2157"/>
        <v>0</v>
      </c>
      <c r="DA291" s="58">
        <f t="shared" si="2157"/>
        <v>168550</v>
      </c>
      <c r="DB291" s="62">
        <f t="shared" si="2157"/>
        <v>0</v>
      </c>
      <c r="DC291" s="62">
        <f t="shared" si="2157"/>
        <v>168550</v>
      </c>
      <c r="DD291" s="62">
        <f t="shared" si="2157"/>
        <v>0</v>
      </c>
      <c r="DE291" s="58">
        <f t="shared" si="2157"/>
        <v>0</v>
      </c>
      <c r="DF291" s="62">
        <f t="shared" si="2157"/>
        <v>0</v>
      </c>
      <c r="DG291" s="62">
        <f t="shared" si="2157"/>
        <v>0</v>
      </c>
      <c r="DH291" s="58">
        <f t="shared" si="2157"/>
        <v>0</v>
      </c>
      <c r="DI291" s="58">
        <f t="shared" si="2157"/>
        <v>168550</v>
      </c>
      <c r="DJ291" s="62">
        <f t="shared" si="2157"/>
        <v>0</v>
      </c>
      <c r="DK291" s="62">
        <f t="shared" si="2157"/>
        <v>168550</v>
      </c>
      <c r="DL291" s="62">
        <f t="shared" si="2157"/>
        <v>0</v>
      </c>
      <c r="DM291" s="58">
        <f t="shared" si="2157"/>
        <v>0</v>
      </c>
      <c r="DN291" s="62">
        <f t="shared" si="2157"/>
        <v>0</v>
      </c>
      <c r="DO291" s="62">
        <f t="shared" si="2157"/>
        <v>0</v>
      </c>
      <c r="DP291" s="58">
        <f t="shared" si="2157"/>
        <v>0</v>
      </c>
      <c r="DQ291" s="58">
        <f t="shared" si="2157"/>
        <v>168550</v>
      </c>
      <c r="DR291" s="62">
        <f t="shared" si="2157"/>
        <v>0</v>
      </c>
      <c r="DS291" s="62">
        <f t="shared" si="2157"/>
        <v>168550</v>
      </c>
      <c r="DT291" s="62">
        <f t="shared" si="2157"/>
        <v>0</v>
      </c>
    </row>
    <row r="292" spans="1:124" s="23" customFormat="1" ht="32.25" customHeight="1" x14ac:dyDescent="0.25">
      <c r="A292" s="87" t="s">
        <v>84</v>
      </c>
      <c r="B292" s="156"/>
      <c r="C292" s="156"/>
      <c r="D292" s="156"/>
      <c r="E292" s="4">
        <v>852</v>
      </c>
      <c r="F292" s="3" t="s">
        <v>78</v>
      </c>
      <c r="G292" s="3" t="s">
        <v>11</v>
      </c>
      <c r="H292" s="176" t="s">
        <v>466</v>
      </c>
      <c r="I292" s="3" t="s">
        <v>85</v>
      </c>
      <c r="J292" s="21"/>
      <c r="K292" s="21"/>
      <c r="L292" s="21">
        <f>J292</f>
        <v>0</v>
      </c>
      <c r="M292" s="21"/>
      <c r="N292" s="21"/>
      <c r="O292" s="21"/>
      <c r="P292" s="21">
        <f>N292</f>
        <v>0</v>
      </c>
      <c r="Q292" s="21"/>
      <c r="R292" s="21"/>
      <c r="S292" s="21"/>
      <c r="T292" s="21">
        <f>R292</f>
        <v>0</v>
      </c>
      <c r="U292" s="21"/>
      <c r="V292" s="21">
        <f t="shared" si="2042"/>
        <v>-23142</v>
      </c>
      <c r="W292" s="21">
        <f t="shared" si="2043"/>
        <v>0</v>
      </c>
      <c r="X292" s="21">
        <f t="shared" si="2044"/>
        <v>-23142</v>
      </c>
      <c r="Y292" s="21"/>
      <c r="Z292" s="276">
        <f t="shared" si="2063"/>
        <v>0</v>
      </c>
      <c r="AA292" s="21"/>
      <c r="AB292" s="21">
        <v>23142</v>
      </c>
      <c r="AC292" s="21"/>
      <c r="AD292" s="21">
        <f>AB292</f>
        <v>23142</v>
      </c>
      <c r="AE292" s="21"/>
      <c r="AF292" s="21">
        <v>148752</v>
      </c>
      <c r="AG292" s="21"/>
      <c r="AH292" s="21">
        <f>AF292</f>
        <v>148752</v>
      </c>
      <c r="AI292" s="21"/>
      <c r="AJ292" s="21">
        <f t="shared" si="1782"/>
        <v>171894</v>
      </c>
      <c r="AK292" s="21">
        <f t="shared" si="1783"/>
        <v>0</v>
      </c>
      <c r="AL292" s="21">
        <f t="shared" si="1784"/>
        <v>171894</v>
      </c>
      <c r="AM292" s="21">
        <f t="shared" si="1785"/>
        <v>0</v>
      </c>
      <c r="AN292" s="215"/>
      <c r="AO292" s="21"/>
      <c r="AP292" s="21">
        <f>AN292</f>
        <v>0</v>
      </c>
      <c r="AQ292" s="21"/>
      <c r="AR292" s="21">
        <f t="shared" si="2017"/>
        <v>171894</v>
      </c>
      <c r="AS292" s="21">
        <f t="shared" si="2018"/>
        <v>0</v>
      </c>
      <c r="AT292" s="21">
        <f t="shared" si="2019"/>
        <v>171894</v>
      </c>
      <c r="AU292" s="21">
        <f t="shared" si="2020"/>
        <v>0</v>
      </c>
      <c r="AV292" s="195">
        <f t="shared" si="1970"/>
        <v>0</v>
      </c>
      <c r="AW292" s="21"/>
      <c r="AX292" s="21"/>
      <c r="AY292" s="21">
        <f>AW292</f>
        <v>0</v>
      </c>
      <c r="AZ292" s="21"/>
      <c r="BA292" s="21"/>
      <c r="BB292" s="21"/>
      <c r="BC292" s="21">
        <f>BA292</f>
        <v>0</v>
      </c>
      <c r="BD292" s="21"/>
      <c r="BE292" s="21">
        <f t="shared" si="1788"/>
        <v>0</v>
      </c>
      <c r="BF292" s="21">
        <f t="shared" si="1760"/>
        <v>0</v>
      </c>
      <c r="BG292" s="21">
        <f t="shared" si="1761"/>
        <v>0</v>
      </c>
      <c r="BH292" s="21">
        <f t="shared" si="1762"/>
        <v>0</v>
      </c>
      <c r="BI292" s="21"/>
      <c r="BJ292" s="21"/>
      <c r="BK292" s="21">
        <f>BI292</f>
        <v>0</v>
      </c>
      <c r="BL292" s="21"/>
      <c r="BM292" s="21">
        <f t="shared" si="2023"/>
        <v>0</v>
      </c>
      <c r="BN292" s="21">
        <f t="shared" si="2024"/>
        <v>0</v>
      </c>
      <c r="BO292" s="21">
        <f t="shared" si="2025"/>
        <v>0</v>
      </c>
      <c r="BP292" s="21">
        <f t="shared" si="2026"/>
        <v>0</v>
      </c>
      <c r="BQ292" s="201">
        <f t="shared" si="1967"/>
        <v>0</v>
      </c>
      <c r="BR292" s="21"/>
      <c r="BS292" s="21"/>
      <c r="BT292" s="21">
        <f>BR292</f>
        <v>0</v>
      </c>
      <c r="BU292" s="21"/>
      <c r="BV292" s="21"/>
      <c r="BW292" s="21"/>
      <c r="BX292" s="21">
        <f>BV292</f>
        <v>0</v>
      </c>
      <c r="BY292" s="21"/>
      <c r="BZ292" s="21">
        <f t="shared" si="1791"/>
        <v>0</v>
      </c>
      <c r="CA292" s="62">
        <f t="shared" si="1763"/>
        <v>0</v>
      </c>
      <c r="CB292" s="62">
        <f t="shared" si="1764"/>
        <v>0</v>
      </c>
      <c r="CC292" s="62">
        <f t="shared" si="1765"/>
        <v>0</v>
      </c>
      <c r="CD292" s="21"/>
      <c r="CE292" s="21"/>
      <c r="CF292" s="21">
        <f>CD292</f>
        <v>0</v>
      </c>
      <c r="CG292" s="21"/>
      <c r="CH292" s="21">
        <f t="shared" si="2029"/>
        <v>0</v>
      </c>
      <c r="CI292" s="62">
        <f t="shared" si="2030"/>
        <v>0</v>
      </c>
      <c r="CJ292" s="62">
        <f t="shared" si="2031"/>
        <v>0</v>
      </c>
      <c r="CK292" s="62">
        <f t="shared" si="2032"/>
        <v>0</v>
      </c>
      <c r="CL292" s="193">
        <f t="shared" si="2083"/>
        <v>0</v>
      </c>
      <c r="CM292" s="62"/>
      <c r="CN292" s="62"/>
      <c r="CO292" s="62"/>
      <c r="CP292" s="62"/>
      <c r="CQ292" s="94">
        <f t="shared" si="2103"/>
        <v>13142</v>
      </c>
      <c r="CR292" s="94">
        <f t="shared" si="2104"/>
        <v>231.42000000000002</v>
      </c>
      <c r="CS292" s="58">
        <v>10000</v>
      </c>
      <c r="CT292" s="58"/>
      <c r="CU292" s="58">
        <f>CS292</f>
        <v>10000</v>
      </c>
      <c r="CV292" s="58"/>
      <c r="CW292" s="58">
        <f>130000+7250+21300</f>
        <v>158550</v>
      </c>
      <c r="CX292" s="62"/>
      <c r="CY292" s="62">
        <f>CW292</f>
        <v>158550</v>
      </c>
      <c r="CZ292" s="58"/>
      <c r="DA292" s="58">
        <f t="shared" si="1926"/>
        <v>168550</v>
      </c>
      <c r="DB292" s="62">
        <f t="shared" si="1927"/>
        <v>0</v>
      </c>
      <c r="DC292" s="62">
        <f t="shared" si="1928"/>
        <v>168550</v>
      </c>
      <c r="DD292" s="62">
        <f t="shared" si="1929"/>
        <v>0</v>
      </c>
      <c r="DE292" s="58"/>
      <c r="DF292" s="62"/>
      <c r="DG292" s="62">
        <f>DE292</f>
        <v>0</v>
      </c>
      <c r="DH292" s="58"/>
      <c r="DI292" s="58">
        <f t="shared" ref="DI292" si="2158">DA292+DE292</f>
        <v>168550</v>
      </c>
      <c r="DJ292" s="62">
        <f t="shared" ref="DJ292" si="2159">DB292+DF292</f>
        <v>0</v>
      </c>
      <c r="DK292" s="62">
        <f t="shared" ref="DK292" si="2160">DC292+DG292</f>
        <v>168550</v>
      </c>
      <c r="DL292" s="62">
        <f t="shared" ref="DL292" si="2161">DD292+DH292</f>
        <v>0</v>
      </c>
      <c r="DM292" s="58"/>
      <c r="DN292" s="62"/>
      <c r="DO292" s="62">
        <f>DM292</f>
        <v>0</v>
      </c>
      <c r="DP292" s="58"/>
      <c r="DQ292" s="58">
        <f t="shared" ref="DQ292" si="2162">DI292+DM292</f>
        <v>168550</v>
      </c>
      <c r="DR292" s="62">
        <f t="shared" ref="DR292" si="2163">DJ292+DN292</f>
        <v>0</v>
      </c>
      <c r="DS292" s="62">
        <f t="shared" ref="DS292" si="2164">DK292+DO292</f>
        <v>168550</v>
      </c>
      <c r="DT292" s="62">
        <f t="shared" ref="DT292" si="2165">DL292+DP292</f>
        <v>0</v>
      </c>
    </row>
    <row r="293" spans="1:124" ht="32.25" customHeight="1" x14ac:dyDescent="0.25">
      <c r="A293" s="87" t="s">
        <v>117</v>
      </c>
      <c r="B293" s="156"/>
      <c r="C293" s="156"/>
      <c r="D293" s="156"/>
      <c r="E293" s="4">
        <v>852</v>
      </c>
      <c r="F293" s="4" t="s">
        <v>78</v>
      </c>
      <c r="G293" s="4" t="s">
        <v>11</v>
      </c>
      <c r="H293" s="176" t="s">
        <v>467</v>
      </c>
      <c r="I293" s="4"/>
      <c r="J293" s="21">
        <f t="shared" ref="J293:Y294" si="2166">J294</f>
        <v>0</v>
      </c>
      <c r="K293" s="21">
        <f t="shared" si="2166"/>
        <v>0</v>
      </c>
      <c r="L293" s="21">
        <f t="shared" si="2166"/>
        <v>0</v>
      </c>
      <c r="M293" s="21">
        <f t="shared" si="2166"/>
        <v>0</v>
      </c>
      <c r="N293" s="21">
        <f t="shared" si="2166"/>
        <v>0</v>
      </c>
      <c r="O293" s="21">
        <f t="shared" si="2166"/>
        <v>0</v>
      </c>
      <c r="P293" s="21">
        <f t="shared" si="2166"/>
        <v>0</v>
      </c>
      <c r="Q293" s="21">
        <f t="shared" si="2166"/>
        <v>0</v>
      </c>
      <c r="R293" s="21">
        <f t="shared" si="2166"/>
        <v>0</v>
      </c>
      <c r="S293" s="21">
        <f t="shared" si="2166"/>
        <v>0</v>
      </c>
      <c r="T293" s="21">
        <f t="shared" si="2166"/>
        <v>0</v>
      </c>
      <c r="U293" s="21">
        <f t="shared" si="2166"/>
        <v>0</v>
      </c>
      <c r="V293" s="21">
        <f t="shared" si="2042"/>
        <v>-2643600</v>
      </c>
      <c r="W293" s="21">
        <f t="shared" si="2043"/>
        <v>0</v>
      </c>
      <c r="X293" s="21">
        <f t="shared" si="2044"/>
        <v>-2643600</v>
      </c>
      <c r="Y293" s="21">
        <f t="shared" si="2166"/>
        <v>0</v>
      </c>
      <c r="Z293" s="276">
        <f t="shared" si="2063"/>
        <v>0</v>
      </c>
      <c r="AA293" s="21">
        <f t="shared" ref="AA293:BV294" si="2167">AA294</f>
        <v>0</v>
      </c>
      <c r="AB293" s="21">
        <f t="shared" si="2167"/>
        <v>2643600</v>
      </c>
      <c r="AC293" s="21">
        <f t="shared" si="2167"/>
        <v>0</v>
      </c>
      <c r="AD293" s="21">
        <f t="shared" si="2167"/>
        <v>2643600</v>
      </c>
      <c r="AE293" s="21">
        <f t="shared" si="2167"/>
        <v>0</v>
      </c>
      <c r="AF293" s="21">
        <f t="shared" si="2167"/>
        <v>0</v>
      </c>
      <c r="AG293" s="21">
        <f t="shared" si="2167"/>
        <v>0</v>
      </c>
      <c r="AH293" s="21">
        <f t="shared" si="2167"/>
        <v>0</v>
      </c>
      <c r="AI293" s="21">
        <f t="shared" si="2167"/>
        <v>0</v>
      </c>
      <c r="AJ293" s="21">
        <f t="shared" si="1782"/>
        <v>2643600</v>
      </c>
      <c r="AK293" s="21">
        <f t="shared" si="1783"/>
        <v>0</v>
      </c>
      <c r="AL293" s="21">
        <f t="shared" si="1784"/>
        <v>2643600</v>
      </c>
      <c r="AM293" s="21">
        <f t="shared" si="1785"/>
        <v>0</v>
      </c>
      <c r="AN293" s="215">
        <f t="shared" si="2167"/>
        <v>0</v>
      </c>
      <c r="AO293" s="21">
        <f t="shared" si="2167"/>
        <v>0</v>
      </c>
      <c r="AP293" s="21">
        <f t="shared" si="2167"/>
        <v>0</v>
      </c>
      <c r="AQ293" s="21">
        <f t="shared" si="2167"/>
        <v>0</v>
      </c>
      <c r="AR293" s="21">
        <f t="shared" si="2017"/>
        <v>2643600</v>
      </c>
      <c r="AS293" s="21">
        <f t="shared" si="2018"/>
        <v>0</v>
      </c>
      <c r="AT293" s="21">
        <f t="shared" si="2019"/>
        <v>2643600</v>
      </c>
      <c r="AU293" s="21">
        <f t="shared" si="2020"/>
        <v>0</v>
      </c>
      <c r="AV293" s="195">
        <f t="shared" si="1970"/>
        <v>0</v>
      </c>
      <c r="AW293" s="21">
        <f t="shared" si="2167"/>
        <v>2643600</v>
      </c>
      <c r="AX293" s="21">
        <f t="shared" si="2167"/>
        <v>0</v>
      </c>
      <c r="AY293" s="21">
        <f t="shared" si="2167"/>
        <v>2643600</v>
      </c>
      <c r="AZ293" s="21">
        <f t="shared" si="2167"/>
        <v>0</v>
      </c>
      <c r="BA293" s="21">
        <f t="shared" si="2167"/>
        <v>0</v>
      </c>
      <c r="BB293" s="21">
        <f t="shared" si="2167"/>
        <v>0</v>
      </c>
      <c r="BC293" s="21">
        <f t="shared" si="2167"/>
        <v>0</v>
      </c>
      <c r="BD293" s="21">
        <f t="shared" si="2167"/>
        <v>0</v>
      </c>
      <c r="BE293" s="21">
        <f t="shared" si="1788"/>
        <v>2643600</v>
      </c>
      <c r="BF293" s="21">
        <f t="shared" si="1760"/>
        <v>0</v>
      </c>
      <c r="BG293" s="21">
        <f t="shared" si="1761"/>
        <v>2643600</v>
      </c>
      <c r="BH293" s="21">
        <f t="shared" si="1762"/>
        <v>0</v>
      </c>
      <c r="BI293" s="21">
        <f t="shared" si="2167"/>
        <v>0</v>
      </c>
      <c r="BJ293" s="21">
        <f t="shared" si="2167"/>
        <v>0</v>
      </c>
      <c r="BK293" s="21">
        <f t="shared" si="2167"/>
        <v>0</v>
      </c>
      <c r="BL293" s="21">
        <f t="shared" si="2167"/>
        <v>0</v>
      </c>
      <c r="BM293" s="21">
        <f t="shared" si="2023"/>
        <v>2643600</v>
      </c>
      <c r="BN293" s="21">
        <f t="shared" si="2024"/>
        <v>0</v>
      </c>
      <c r="BO293" s="21">
        <f t="shared" si="2025"/>
        <v>2643600</v>
      </c>
      <c r="BP293" s="21">
        <f t="shared" si="2026"/>
        <v>0</v>
      </c>
      <c r="BQ293" s="201">
        <f t="shared" si="1967"/>
        <v>0</v>
      </c>
      <c r="BR293" s="21">
        <f t="shared" si="2167"/>
        <v>2643600</v>
      </c>
      <c r="BS293" s="21">
        <f t="shared" si="2167"/>
        <v>0</v>
      </c>
      <c r="BT293" s="21">
        <f t="shared" si="2167"/>
        <v>2643600</v>
      </c>
      <c r="BU293" s="21">
        <f t="shared" si="2167"/>
        <v>0</v>
      </c>
      <c r="BV293" s="21">
        <f t="shared" si="2167"/>
        <v>0</v>
      </c>
      <c r="BW293" s="21">
        <f t="shared" ref="BV293:BY294" si="2168">BW294</f>
        <v>0</v>
      </c>
      <c r="BX293" s="21">
        <f t="shared" si="2168"/>
        <v>0</v>
      </c>
      <c r="BY293" s="21">
        <f t="shared" si="2168"/>
        <v>0</v>
      </c>
      <c r="BZ293" s="21">
        <f t="shared" si="1791"/>
        <v>2643600</v>
      </c>
      <c r="CA293" s="62">
        <f t="shared" si="1763"/>
        <v>0</v>
      </c>
      <c r="CB293" s="62">
        <f t="shared" si="1764"/>
        <v>2643600</v>
      </c>
      <c r="CC293" s="62">
        <f t="shared" si="1765"/>
        <v>0</v>
      </c>
      <c r="CD293" s="21">
        <f t="shared" ref="CD293:CG294" si="2169">CD294</f>
        <v>0</v>
      </c>
      <c r="CE293" s="21">
        <f t="shared" si="2169"/>
        <v>0</v>
      </c>
      <c r="CF293" s="21">
        <f t="shared" si="2169"/>
        <v>0</v>
      </c>
      <c r="CG293" s="21">
        <f t="shared" si="2169"/>
        <v>0</v>
      </c>
      <c r="CH293" s="21">
        <f t="shared" si="2029"/>
        <v>2643600</v>
      </c>
      <c r="CI293" s="62">
        <f t="shared" si="2030"/>
        <v>0</v>
      </c>
      <c r="CJ293" s="62">
        <f t="shared" si="2031"/>
        <v>2643600</v>
      </c>
      <c r="CK293" s="62">
        <f t="shared" si="2032"/>
        <v>0</v>
      </c>
      <c r="CL293" s="193">
        <f t="shared" si="2083"/>
        <v>0</v>
      </c>
      <c r="CM293" s="62"/>
      <c r="CN293" s="62"/>
      <c r="CO293" s="62"/>
      <c r="CP293" s="62"/>
      <c r="CQ293" s="94">
        <f t="shared" si="2103"/>
        <v>-265800</v>
      </c>
      <c r="CR293" s="94">
        <f t="shared" si="2104"/>
        <v>90.864095689832965</v>
      </c>
      <c r="CS293" s="58">
        <f t="shared" ref="CS293:DT294" si="2170">CS294</f>
        <v>2909400</v>
      </c>
      <c r="CT293" s="58">
        <f t="shared" si="2170"/>
        <v>0</v>
      </c>
      <c r="CU293" s="58">
        <f t="shared" si="2170"/>
        <v>2909400</v>
      </c>
      <c r="CV293" s="58">
        <f t="shared" si="2170"/>
        <v>0</v>
      </c>
      <c r="CW293" s="58">
        <f t="shared" si="2170"/>
        <v>0</v>
      </c>
      <c r="CX293" s="62">
        <f t="shared" si="2170"/>
        <v>0</v>
      </c>
      <c r="CY293" s="62">
        <f t="shared" si="2170"/>
        <v>0</v>
      </c>
      <c r="CZ293" s="58">
        <f t="shared" si="2170"/>
        <v>0</v>
      </c>
      <c r="DA293" s="58">
        <f t="shared" si="2170"/>
        <v>2909400</v>
      </c>
      <c r="DB293" s="62">
        <f t="shared" si="2170"/>
        <v>0</v>
      </c>
      <c r="DC293" s="62">
        <f t="shared" si="2170"/>
        <v>2909400</v>
      </c>
      <c r="DD293" s="62">
        <f t="shared" si="2170"/>
        <v>0</v>
      </c>
      <c r="DE293" s="58">
        <f t="shared" si="2170"/>
        <v>0</v>
      </c>
      <c r="DF293" s="62">
        <f t="shared" si="2170"/>
        <v>0</v>
      </c>
      <c r="DG293" s="62">
        <f t="shared" si="2170"/>
        <v>0</v>
      </c>
      <c r="DH293" s="58">
        <f t="shared" si="2170"/>
        <v>0</v>
      </c>
      <c r="DI293" s="58">
        <f t="shared" si="2170"/>
        <v>2909400</v>
      </c>
      <c r="DJ293" s="62">
        <f t="shared" si="2170"/>
        <v>0</v>
      </c>
      <c r="DK293" s="62">
        <f t="shared" si="2170"/>
        <v>2909400</v>
      </c>
      <c r="DL293" s="62">
        <f t="shared" si="2170"/>
        <v>0</v>
      </c>
      <c r="DM293" s="58">
        <f t="shared" si="2170"/>
        <v>0</v>
      </c>
      <c r="DN293" s="62">
        <f t="shared" si="2170"/>
        <v>0</v>
      </c>
      <c r="DO293" s="62">
        <f t="shared" si="2170"/>
        <v>0</v>
      </c>
      <c r="DP293" s="58">
        <f t="shared" si="2170"/>
        <v>0</v>
      </c>
      <c r="DQ293" s="58">
        <f t="shared" si="2170"/>
        <v>2909400</v>
      </c>
      <c r="DR293" s="62">
        <f t="shared" si="2170"/>
        <v>0</v>
      </c>
      <c r="DS293" s="62">
        <f t="shared" si="2170"/>
        <v>2909400</v>
      </c>
      <c r="DT293" s="62">
        <f t="shared" si="2170"/>
        <v>0</v>
      </c>
    </row>
    <row r="294" spans="1:124" ht="32.25" customHeight="1" x14ac:dyDescent="0.25">
      <c r="A294" s="87" t="s">
        <v>41</v>
      </c>
      <c r="B294" s="156"/>
      <c r="C294" s="156"/>
      <c r="D294" s="156"/>
      <c r="E294" s="4">
        <v>852</v>
      </c>
      <c r="F294" s="4" t="s">
        <v>78</v>
      </c>
      <c r="G294" s="4" t="s">
        <v>11</v>
      </c>
      <c r="H294" s="176" t="s">
        <v>467</v>
      </c>
      <c r="I294" s="4" t="s">
        <v>83</v>
      </c>
      <c r="J294" s="21">
        <f t="shared" si="2166"/>
        <v>0</v>
      </c>
      <c r="K294" s="21">
        <f t="shared" si="2166"/>
        <v>0</v>
      </c>
      <c r="L294" s="21">
        <f t="shared" si="2166"/>
        <v>0</v>
      </c>
      <c r="M294" s="21">
        <f t="shared" si="2166"/>
        <v>0</v>
      </c>
      <c r="N294" s="21">
        <f t="shared" si="2166"/>
        <v>0</v>
      </c>
      <c r="O294" s="21">
        <f t="shared" si="2166"/>
        <v>0</v>
      </c>
      <c r="P294" s="21">
        <f t="shared" si="2166"/>
        <v>0</v>
      </c>
      <c r="Q294" s="21">
        <f t="shared" si="2166"/>
        <v>0</v>
      </c>
      <c r="R294" s="21">
        <f t="shared" si="2166"/>
        <v>0</v>
      </c>
      <c r="S294" s="21">
        <f t="shared" si="2166"/>
        <v>0</v>
      </c>
      <c r="T294" s="21">
        <f t="shared" si="2166"/>
        <v>0</v>
      </c>
      <c r="U294" s="21">
        <f t="shared" si="2166"/>
        <v>0</v>
      </c>
      <c r="V294" s="21">
        <f t="shared" si="2042"/>
        <v>-2643600</v>
      </c>
      <c r="W294" s="21">
        <f t="shared" si="2043"/>
        <v>0</v>
      </c>
      <c r="X294" s="21">
        <f t="shared" si="2044"/>
        <v>-2643600</v>
      </c>
      <c r="Y294" s="21">
        <f t="shared" si="2166"/>
        <v>0</v>
      </c>
      <c r="Z294" s="276">
        <f t="shared" si="2063"/>
        <v>0</v>
      </c>
      <c r="AA294" s="21">
        <f t="shared" si="2167"/>
        <v>0</v>
      </c>
      <c r="AB294" s="21">
        <f t="shared" si="2167"/>
        <v>2643600</v>
      </c>
      <c r="AC294" s="21">
        <f t="shared" si="2167"/>
        <v>0</v>
      </c>
      <c r="AD294" s="21">
        <f t="shared" si="2167"/>
        <v>2643600</v>
      </c>
      <c r="AE294" s="21">
        <f t="shared" si="2167"/>
        <v>0</v>
      </c>
      <c r="AF294" s="21">
        <f t="shared" si="2167"/>
        <v>0</v>
      </c>
      <c r="AG294" s="21">
        <f t="shared" si="2167"/>
        <v>0</v>
      </c>
      <c r="AH294" s="21">
        <f t="shared" si="2167"/>
        <v>0</v>
      </c>
      <c r="AI294" s="21">
        <f t="shared" si="2167"/>
        <v>0</v>
      </c>
      <c r="AJ294" s="21">
        <f t="shared" si="1782"/>
        <v>2643600</v>
      </c>
      <c r="AK294" s="21">
        <f t="shared" si="1783"/>
        <v>0</v>
      </c>
      <c r="AL294" s="21">
        <f t="shared" si="1784"/>
        <v>2643600</v>
      </c>
      <c r="AM294" s="21">
        <f t="shared" si="1785"/>
        <v>0</v>
      </c>
      <c r="AN294" s="215">
        <f t="shared" si="2167"/>
        <v>0</v>
      </c>
      <c r="AO294" s="21">
        <f t="shared" si="2167"/>
        <v>0</v>
      </c>
      <c r="AP294" s="21">
        <f t="shared" si="2167"/>
        <v>0</v>
      </c>
      <c r="AQ294" s="21">
        <f t="shared" si="2167"/>
        <v>0</v>
      </c>
      <c r="AR294" s="21">
        <f t="shared" si="2017"/>
        <v>2643600</v>
      </c>
      <c r="AS294" s="21">
        <f t="shared" si="2018"/>
        <v>0</v>
      </c>
      <c r="AT294" s="21">
        <f t="shared" si="2019"/>
        <v>2643600</v>
      </c>
      <c r="AU294" s="21">
        <f t="shared" si="2020"/>
        <v>0</v>
      </c>
      <c r="AV294" s="195">
        <f t="shared" si="1970"/>
        <v>0</v>
      </c>
      <c r="AW294" s="21">
        <f t="shared" si="2167"/>
        <v>2643600</v>
      </c>
      <c r="AX294" s="21">
        <f t="shared" si="2167"/>
        <v>0</v>
      </c>
      <c r="AY294" s="21">
        <f t="shared" si="2167"/>
        <v>2643600</v>
      </c>
      <c r="AZ294" s="21">
        <f t="shared" si="2167"/>
        <v>0</v>
      </c>
      <c r="BA294" s="21">
        <f t="shared" si="2167"/>
        <v>0</v>
      </c>
      <c r="BB294" s="21">
        <f t="shared" si="2167"/>
        <v>0</v>
      </c>
      <c r="BC294" s="21">
        <f t="shared" si="2167"/>
        <v>0</v>
      </c>
      <c r="BD294" s="21">
        <f t="shared" si="2167"/>
        <v>0</v>
      </c>
      <c r="BE294" s="21">
        <f t="shared" si="1788"/>
        <v>2643600</v>
      </c>
      <c r="BF294" s="21">
        <f t="shared" ref="BF294:BF360" si="2171">AX294+BB294</f>
        <v>0</v>
      </c>
      <c r="BG294" s="21">
        <f t="shared" ref="BG294:BG360" si="2172">AY294+BC294</f>
        <v>2643600</v>
      </c>
      <c r="BH294" s="21">
        <f t="shared" ref="BH294:BH360" si="2173">AZ294+BD294</f>
        <v>0</v>
      </c>
      <c r="BI294" s="21">
        <f t="shared" si="2167"/>
        <v>0</v>
      </c>
      <c r="BJ294" s="21">
        <f t="shared" si="2167"/>
        <v>0</v>
      </c>
      <c r="BK294" s="21">
        <f t="shared" si="2167"/>
        <v>0</v>
      </c>
      <c r="BL294" s="21">
        <f t="shared" si="2167"/>
        <v>0</v>
      </c>
      <c r="BM294" s="21">
        <f t="shared" si="2023"/>
        <v>2643600</v>
      </c>
      <c r="BN294" s="21">
        <f t="shared" si="2024"/>
        <v>0</v>
      </c>
      <c r="BO294" s="21">
        <f t="shared" si="2025"/>
        <v>2643600</v>
      </c>
      <c r="BP294" s="21">
        <f t="shared" si="2026"/>
        <v>0</v>
      </c>
      <c r="BQ294" s="201">
        <f t="shared" si="1967"/>
        <v>0</v>
      </c>
      <c r="BR294" s="21">
        <f t="shared" si="2167"/>
        <v>2643600</v>
      </c>
      <c r="BS294" s="21">
        <f t="shared" si="2167"/>
        <v>0</v>
      </c>
      <c r="BT294" s="21">
        <f t="shared" si="2167"/>
        <v>2643600</v>
      </c>
      <c r="BU294" s="21">
        <f t="shared" si="2167"/>
        <v>0</v>
      </c>
      <c r="BV294" s="21">
        <f t="shared" si="2168"/>
        <v>0</v>
      </c>
      <c r="BW294" s="21">
        <f t="shared" si="2168"/>
        <v>0</v>
      </c>
      <c r="BX294" s="21">
        <f t="shared" si="2168"/>
        <v>0</v>
      </c>
      <c r="BY294" s="21">
        <f t="shared" si="2168"/>
        <v>0</v>
      </c>
      <c r="BZ294" s="21">
        <f t="shared" si="1791"/>
        <v>2643600</v>
      </c>
      <c r="CA294" s="62">
        <f t="shared" ref="CA294:CA360" si="2174">BS294+BW294</f>
        <v>0</v>
      </c>
      <c r="CB294" s="62">
        <f t="shared" ref="CB294:CB360" si="2175">BT294+BX294</f>
        <v>2643600</v>
      </c>
      <c r="CC294" s="62">
        <f t="shared" ref="CC294:CC360" si="2176">BU294+BY294</f>
        <v>0</v>
      </c>
      <c r="CD294" s="21">
        <f t="shared" si="2169"/>
        <v>0</v>
      </c>
      <c r="CE294" s="21">
        <f t="shared" si="2169"/>
        <v>0</v>
      </c>
      <c r="CF294" s="21">
        <f t="shared" si="2169"/>
        <v>0</v>
      </c>
      <c r="CG294" s="21">
        <f t="shared" si="2169"/>
        <v>0</v>
      </c>
      <c r="CH294" s="21">
        <f t="shared" si="2029"/>
        <v>2643600</v>
      </c>
      <c r="CI294" s="62">
        <f t="shared" si="2030"/>
        <v>0</v>
      </c>
      <c r="CJ294" s="62">
        <f t="shared" si="2031"/>
        <v>2643600</v>
      </c>
      <c r="CK294" s="62">
        <f t="shared" si="2032"/>
        <v>0</v>
      </c>
      <c r="CL294" s="193">
        <f t="shared" si="2083"/>
        <v>0</v>
      </c>
      <c r="CM294" s="62"/>
      <c r="CN294" s="62"/>
      <c r="CO294" s="62"/>
      <c r="CP294" s="62"/>
      <c r="CQ294" s="94">
        <f t="shared" si="2103"/>
        <v>-265800</v>
      </c>
      <c r="CR294" s="94">
        <f t="shared" si="2104"/>
        <v>90.864095689832965</v>
      </c>
      <c r="CS294" s="58">
        <f t="shared" si="2170"/>
        <v>2909400</v>
      </c>
      <c r="CT294" s="58">
        <f t="shared" si="2170"/>
        <v>0</v>
      </c>
      <c r="CU294" s="58">
        <f t="shared" si="2170"/>
        <v>2909400</v>
      </c>
      <c r="CV294" s="58">
        <f t="shared" si="2170"/>
        <v>0</v>
      </c>
      <c r="CW294" s="58">
        <f t="shared" si="2170"/>
        <v>0</v>
      </c>
      <c r="CX294" s="62">
        <f t="shared" si="2170"/>
        <v>0</v>
      </c>
      <c r="CY294" s="62">
        <f t="shared" si="2170"/>
        <v>0</v>
      </c>
      <c r="CZ294" s="58">
        <f t="shared" si="2170"/>
        <v>0</v>
      </c>
      <c r="DA294" s="58">
        <f t="shared" si="2170"/>
        <v>2909400</v>
      </c>
      <c r="DB294" s="62">
        <f t="shared" si="2170"/>
        <v>0</v>
      </c>
      <c r="DC294" s="62">
        <f t="shared" si="2170"/>
        <v>2909400</v>
      </c>
      <c r="DD294" s="62">
        <f t="shared" si="2170"/>
        <v>0</v>
      </c>
      <c r="DE294" s="58">
        <f t="shared" si="2170"/>
        <v>0</v>
      </c>
      <c r="DF294" s="62">
        <f t="shared" si="2170"/>
        <v>0</v>
      </c>
      <c r="DG294" s="62">
        <f t="shared" si="2170"/>
        <v>0</v>
      </c>
      <c r="DH294" s="58">
        <f t="shared" si="2170"/>
        <v>0</v>
      </c>
      <c r="DI294" s="58">
        <f t="shared" si="2170"/>
        <v>2909400</v>
      </c>
      <c r="DJ294" s="62">
        <f t="shared" si="2170"/>
        <v>0</v>
      </c>
      <c r="DK294" s="62">
        <f t="shared" si="2170"/>
        <v>2909400</v>
      </c>
      <c r="DL294" s="62">
        <f t="shared" si="2170"/>
        <v>0</v>
      </c>
      <c r="DM294" s="58">
        <f t="shared" si="2170"/>
        <v>0</v>
      </c>
      <c r="DN294" s="62">
        <f t="shared" si="2170"/>
        <v>0</v>
      </c>
      <c r="DO294" s="62">
        <f t="shared" si="2170"/>
        <v>0</v>
      </c>
      <c r="DP294" s="58">
        <f t="shared" si="2170"/>
        <v>0</v>
      </c>
      <c r="DQ294" s="58">
        <f t="shared" si="2170"/>
        <v>2909400</v>
      </c>
      <c r="DR294" s="62">
        <f t="shared" si="2170"/>
        <v>0</v>
      </c>
      <c r="DS294" s="62">
        <f t="shared" si="2170"/>
        <v>2909400</v>
      </c>
      <c r="DT294" s="62">
        <f t="shared" si="2170"/>
        <v>0</v>
      </c>
    </row>
    <row r="295" spans="1:124" ht="32.25" customHeight="1" x14ac:dyDescent="0.25">
      <c r="A295" s="87" t="s">
        <v>84</v>
      </c>
      <c r="B295" s="156"/>
      <c r="C295" s="156"/>
      <c r="D295" s="156"/>
      <c r="E295" s="4">
        <v>852</v>
      </c>
      <c r="F295" s="4" t="s">
        <v>78</v>
      </c>
      <c r="G295" s="4" t="s">
        <v>11</v>
      </c>
      <c r="H295" s="176" t="s">
        <v>467</v>
      </c>
      <c r="I295" s="3" t="s">
        <v>85</v>
      </c>
      <c r="J295" s="215">
        <f>2404700-2404700</f>
        <v>0</v>
      </c>
      <c r="K295" s="21"/>
      <c r="L295" s="21">
        <f>J295</f>
        <v>0</v>
      </c>
      <c r="M295" s="21"/>
      <c r="N295" s="21">
        <f>1900000-1900000</f>
        <v>0</v>
      </c>
      <c r="O295" s="21"/>
      <c r="P295" s="21">
        <f>N295</f>
        <v>0</v>
      </c>
      <c r="Q295" s="21"/>
      <c r="R295" s="21">
        <f>2400000-2400000</f>
        <v>0</v>
      </c>
      <c r="S295" s="21"/>
      <c r="T295" s="21">
        <f>R295</f>
        <v>0</v>
      </c>
      <c r="U295" s="21"/>
      <c r="V295" s="21">
        <f t="shared" si="2042"/>
        <v>-2643600</v>
      </c>
      <c r="W295" s="21">
        <f t="shared" si="2043"/>
        <v>0</v>
      </c>
      <c r="X295" s="21">
        <f t="shared" si="2044"/>
        <v>-2643600</v>
      </c>
      <c r="Y295" s="21"/>
      <c r="Z295" s="276">
        <f t="shared" si="2063"/>
        <v>0</v>
      </c>
      <c r="AA295" s="21"/>
      <c r="AB295" s="21">
        <v>2643600</v>
      </c>
      <c r="AC295" s="21"/>
      <c r="AD295" s="21">
        <f>AB295</f>
        <v>2643600</v>
      </c>
      <c r="AE295" s="21"/>
      <c r="AF295" s="21"/>
      <c r="AG295" s="21"/>
      <c r="AH295" s="21">
        <f>AF295</f>
        <v>0</v>
      </c>
      <c r="AI295" s="21"/>
      <c r="AJ295" s="21">
        <f t="shared" ref="AJ295:AJ361" si="2177">AB295+AF295</f>
        <v>2643600</v>
      </c>
      <c r="AK295" s="21">
        <f t="shared" ref="AK295:AK361" si="2178">AC295+AG295</f>
        <v>0</v>
      </c>
      <c r="AL295" s="21">
        <f t="shared" ref="AL295:AL361" si="2179">AD295+AH295</f>
        <v>2643600</v>
      </c>
      <c r="AM295" s="21">
        <f t="shared" ref="AM295:AM361" si="2180">AE295+AI295</f>
        <v>0</v>
      </c>
      <c r="AN295" s="215"/>
      <c r="AO295" s="21"/>
      <c r="AP295" s="21">
        <f>AN295</f>
        <v>0</v>
      </c>
      <c r="AQ295" s="21"/>
      <c r="AR295" s="21">
        <f t="shared" si="2017"/>
        <v>2643600</v>
      </c>
      <c r="AS295" s="21">
        <f t="shared" si="2018"/>
        <v>0</v>
      </c>
      <c r="AT295" s="21">
        <f t="shared" si="2019"/>
        <v>2643600</v>
      </c>
      <c r="AU295" s="21">
        <f t="shared" si="2020"/>
        <v>0</v>
      </c>
      <c r="AV295" s="195">
        <f t="shared" si="1970"/>
        <v>0</v>
      </c>
      <c r="AW295" s="21">
        <v>2643600</v>
      </c>
      <c r="AX295" s="21"/>
      <c r="AY295" s="21">
        <f>AW295</f>
        <v>2643600</v>
      </c>
      <c r="AZ295" s="21"/>
      <c r="BA295" s="21"/>
      <c r="BB295" s="21"/>
      <c r="BC295" s="21">
        <f>BA295</f>
        <v>0</v>
      </c>
      <c r="BD295" s="21"/>
      <c r="BE295" s="21">
        <f t="shared" ref="BE295:BE361" si="2181">AW295+BA295</f>
        <v>2643600</v>
      </c>
      <c r="BF295" s="21">
        <f t="shared" si="2171"/>
        <v>0</v>
      </c>
      <c r="BG295" s="21">
        <f t="shared" si="2172"/>
        <v>2643600</v>
      </c>
      <c r="BH295" s="21">
        <f t="shared" si="2173"/>
        <v>0</v>
      </c>
      <c r="BI295" s="21"/>
      <c r="BJ295" s="21"/>
      <c r="BK295" s="21">
        <f>BI295</f>
        <v>0</v>
      </c>
      <c r="BL295" s="21"/>
      <c r="BM295" s="21">
        <f t="shared" si="2023"/>
        <v>2643600</v>
      </c>
      <c r="BN295" s="21">
        <f t="shared" si="2024"/>
        <v>0</v>
      </c>
      <c r="BO295" s="21">
        <f t="shared" si="2025"/>
        <v>2643600</v>
      </c>
      <c r="BP295" s="21">
        <f t="shared" si="2026"/>
        <v>0</v>
      </c>
      <c r="BQ295" s="201">
        <f t="shared" si="1967"/>
        <v>0</v>
      </c>
      <c r="BR295" s="21">
        <v>2643600</v>
      </c>
      <c r="BS295" s="21"/>
      <c r="BT295" s="21">
        <f>BR295</f>
        <v>2643600</v>
      </c>
      <c r="BU295" s="21"/>
      <c r="BV295" s="21"/>
      <c r="BW295" s="21"/>
      <c r="BX295" s="21">
        <f>BV295</f>
        <v>0</v>
      </c>
      <c r="BY295" s="21"/>
      <c r="BZ295" s="21">
        <f t="shared" ref="BZ295:BZ361" si="2182">BR295+BV295</f>
        <v>2643600</v>
      </c>
      <c r="CA295" s="62">
        <f t="shared" si="2174"/>
        <v>0</v>
      </c>
      <c r="CB295" s="62">
        <f t="shared" si="2175"/>
        <v>2643600</v>
      </c>
      <c r="CC295" s="62">
        <f t="shared" si="2176"/>
        <v>0</v>
      </c>
      <c r="CD295" s="21"/>
      <c r="CE295" s="21"/>
      <c r="CF295" s="21">
        <f>CD295</f>
        <v>0</v>
      </c>
      <c r="CG295" s="21"/>
      <c r="CH295" s="21">
        <f t="shared" si="2029"/>
        <v>2643600</v>
      </c>
      <c r="CI295" s="62">
        <f t="shared" si="2030"/>
        <v>0</v>
      </c>
      <c r="CJ295" s="62">
        <f t="shared" si="2031"/>
        <v>2643600</v>
      </c>
      <c r="CK295" s="62">
        <f t="shared" si="2032"/>
        <v>0</v>
      </c>
      <c r="CL295" s="193">
        <f t="shared" si="2083"/>
        <v>0</v>
      </c>
      <c r="CM295" s="62"/>
      <c r="CN295" s="62"/>
      <c r="CO295" s="62"/>
      <c r="CP295" s="62"/>
      <c r="CQ295" s="94">
        <f t="shared" si="2103"/>
        <v>-265800</v>
      </c>
      <c r="CR295" s="94">
        <f t="shared" si="2104"/>
        <v>90.864095689832965</v>
      </c>
      <c r="CS295" s="58">
        <v>2909400</v>
      </c>
      <c r="CT295" s="58"/>
      <c r="CU295" s="58">
        <f>CS295</f>
        <v>2909400</v>
      </c>
      <c r="CV295" s="58"/>
      <c r="CW295" s="58"/>
      <c r="CX295" s="62"/>
      <c r="CY295" s="62">
        <f>CW295</f>
        <v>0</v>
      </c>
      <c r="CZ295" s="58"/>
      <c r="DA295" s="58">
        <f t="shared" si="1926"/>
        <v>2909400</v>
      </c>
      <c r="DB295" s="62">
        <f t="shared" si="1927"/>
        <v>0</v>
      </c>
      <c r="DC295" s="62">
        <f t="shared" si="1928"/>
        <v>2909400</v>
      </c>
      <c r="DD295" s="62">
        <f t="shared" si="1929"/>
        <v>0</v>
      </c>
      <c r="DE295" s="58"/>
      <c r="DF295" s="62"/>
      <c r="DG295" s="62">
        <f>DE295</f>
        <v>0</v>
      </c>
      <c r="DH295" s="58"/>
      <c r="DI295" s="58">
        <f t="shared" ref="DI295" si="2183">DA295+DE295</f>
        <v>2909400</v>
      </c>
      <c r="DJ295" s="62">
        <f t="shared" ref="DJ295" si="2184">DB295+DF295</f>
        <v>0</v>
      </c>
      <c r="DK295" s="62">
        <f t="shared" ref="DK295" si="2185">DC295+DG295</f>
        <v>2909400</v>
      </c>
      <c r="DL295" s="62">
        <f t="shared" ref="DL295" si="2186">DD295+DH295</f>
        <v>0</v>
      </c>
      <c r="DM295" s="58"/>
      <c r="DN295" s="62"/>
      <c r="DO295" s="62">
        <f>DM295</f>
        <v>0</v>
      </c>
      <c r="DP295" s="58"/>
      <c r="DQ295" s="58">
        <f t="shared" ref="DQ295" si="2187">DI295+DM295</f>
        <v>2909400</v>
      </c>
      <c r="DR295" s="62">
        <f t="shared" ref="DR295" si="2188">DJ295+DN295</f>
        <v>0</v>
      </c>
      <c r="DS295" s="62">
        <f t="shared" ref="DS295" si="2189">DK295+DO295</f>
        <v>2909400</v>
      </c>
      <c r="DT295" s="62">
        <f t="shared" ref="DT295" si="2190">DL295+DP295</f>
        <v>0</v>
      </c>
    </row>
    <row r="296" spans="1:124" ht="32.25" customHeight="1" x14ac:dyDescent="0.25">
      <c r="A296" s="87" t="s">
        <v>119</v>
      </c>
      <c r="B296" s="156"/>
      <c r="C296" s="156"/>
      <c r="D296" s="156"/>
      <c r="E296" s="4">
        <v>852</v>
      </c>
      <c r="F296" s="4" t="s">
        <v>78</v>
      </c>
      <c r="G296" s="3" t="s">
        <v>11</v>
      </c>
      <c r="H296" s="176" t="s">
        <v>468</v>
      </c>
      <c r="I296" s="3"/>
      <c r="J296" s="21">
        <f t="shared" ref="J296:Y297" si="2191">J297</f>
        <v>243644</v>
      </c>
      <c r="K296" s="21">
        <f t="shared" si="2191"/>
        <v>0</v>
      </c>
      <c r="L296" s="21">
        <f t="shared" si="2191"/>
        <v>243644</v>
      </c>
      <c r="M296" s="21">
        <f t="shared" si="2191"/>
        <v>0</v>
      </c>
      <c r="N296" s="21">
        <f t="shared" si="2191"/>
        <v>78115</v>
      </c>
      <c r="O296" s="21">
        <f t="shared" si="2191"/>
        <v>0</v>
      </c>
      <c r="P296" s="21">
        <f t="shared" si="2191"/>
        <v>78115</v>
      </c>
      <c r="Q296" s="21">
        <f t="shared" si="2191"/>
        <v>0</v>
      </c>
      <c r="R296" s="21">
        <f t="shared" si="2191"/>
        <v>78115</v>
      </c>
      <c r="S296" s="21">
        <f t="shared" si="2191"/>
        <v>0</v>
      </c>
      <c r="T296" s="21">
        <f t="shared" si="2191"/>
        <v>78115</v>
      </c>
      <c r="U296" s="21">
        <f t="shared" si="2191"/>
        <v>0</v>
      </c>
      <c r="V296" s="21">
        <f t="shared" si="2042"/>
        <v>243644</v>
      </c>
      <c r="W296" s="21">
        <f t="shared" si="2043"/>
        <v>0</v>
      </c>
      <c r="X296" s="21">
        <f t="shared" si="2044"/>
        <v>243644</v>
      </c>
      <c r="Y296" s="21">
        <f t="shared" si="2191"/>
        <v>0</v>
      </c>
      <c r="Z296" s="276" t="e">
        <f t="shared" si="2063"/>
        <v>#DIV/0!</v>
      </c>
      <c r="AA296" s="21">
        <f t="shared" ref="AA296:BV297" si="2192">AA297</f>
        <v>0</v>
      </c>
      <c r="AB296" s="21">
        <f t="shared" si="2192"/>
        <v>0</v>
      </c>
      <c r="AC296" s="21">
        <f t="shared" si="2192"/>
        <v>0</v>
      </c>
      <c r="AD296" s="21">
        <f t="shared" si="2192"/>
        <v>0</v>
      </c>
      <c r="AE296" s="21">
        <f t="shared" si="2192"/>
        <v>0</v>
      </c>
      <c r="AF296" s="21">
        <f t="shared" si="2192"/>
        <v>191317</v>
      </c>
      <c r="AG296" s="21">
        <f t="shared" si="2192"/>
        <v>0</v>
      </c>
      <c r="AH296" s="21">
        <f t="shared" si="2192"/>
        <v>191317</v>
      </c>
      <c r="AI296" s="21">
        <f t="shared" si="2192"/>
        <v>0</v>
      </c>
      <c r="AJ296" s="21">
        <f t="shared" si="2177"/>
        <v>191317</v>
      </c>
      <c r="AK296" s="21">
        <f t="shared" si="2178"/>
        <v>0</v>
      </c>
      <c r="AL296" s="21">
        <f t="shared" si="2179"/>
        <v>191317</v>
      </c>
      <c r="AM296" s="21">
        <f t="shared" si="2180"/>
        <v>0</v>
      </c>
      <c r="AN296" s="215">
        <f t="shared" si="2192"/>
        <v>0</v>
      </c>
      <c r="AO296" s="21">
        <f t="shared" si="2192"/>
        <v>0</v>
      </c>
      <c r="AP296" s="21">
        <f t="shared" si="2192"/>
        <v>0</v>
      </c>
      <c r="AQ296" s="21">
        <f t="shared" si="2192"/>
        <v>0</v>
      </c>
      <c r="AR296" s="21">
        <f t="shared" si="2017"/>
        <v>191317</v>
      </c>
      <c r="AS296" s="21">
        <f t="shared" si="2018"/>
        <v>0</v>
      </c>
      <c r="AT296" s="21">
        <f t="shared" si="2019"/>
        <v>191317</v>
      </c>
      <c r="AU296" s="21">
        <f t="shared" si="2020"/>
        <v>0</v>
      </c>
      <c r="AV296" s="195">
        <f t="shared" si="1970"/>
        <v>0</v>
      </c>
      <c r="AW296" s="21">
        <f t="shared" si="2192"/>
        <v>0</v>
      </c>
      <c r="AX296" s="21">
        <f t="shared" si="2192"/>
        <v>0</v>
      </c>
      <c r="AY296" s="21">
        <f t="shared" si="2192"/>
        <v>0</v>
      </c>
      <c r="AZ296" s="21">
        <f t="shared" si="2192"/>
        <v>0</v>
      </c>
      <c r="BA296" s="21">
        <f t="shared" si="2192"/>
        <v>0</v>
      </c>
      <c r="BB296" s="21">
        <f t="shared" si="2192"/>
        <v>0</v>
      </c>
      <c r="BC296" s="21">
        <f t="shared" si="2192"/>
        <v>0</v>
      </c>
      <c r="BD296" s="21">
        <f t="shared" si="2192"/>
        <v>0</v>
      </c>
      <c r="BE296" s="21">
        <f t="shared" si="2181"/>
        <v>0</v>
      </c>
      <c r="BF296" s="21">
        <f t="shared" si="2171"/>
        <v>0</v>
      </c>
      <c r="BG296" s="21">
        <f t="shared" si="2172"/>
        <v>0</v>
      </c>
      <c r="BH296" s="21">
        <f t="shared" si="2173"/>
        <v>0</v>
      </c>
      <c r="BI296" s="21">
        <f t="shared" si="2192"/>
        <v>0</v>
      </c>
      <c r="BJ296" s="21">
        <f t="shared" si="2192"/>
        <v>0</v>
      </c>
      <c r="BK296" s="21">
        <f t="shared" si="2192"/>
        <v>0</v>
      </c>
      <c r="BL296" s="21">
        <f t="shared" si="2192"/>
        <v>0</v>
      </c>
      <c r="BM296" s="21">
        <f t="shared" si="2023"/>
        <v>0</v>
      </c>
      <c r="BN296" s="21">
        <f t="shared" si="2024"/>
        <v>0</v>
      </c>
      <c r="BO296" s="21">
        <f t="shared" si="2025"/>
        <v>0</v>
      </c>
      <c r="BP296" s="21">
        <f t="shared" si="2026"/>
        <v>0</v>
      </c>
      <c r="BQ296" s="201">
        <f t="shared" si="1967"/>
        <v>0</v>
      </c>
      <c r="BR296" s="21">
        <f t="shared" si="2192"/>
        <v>0</v>
      </c>
      <c r="BS296" s="21">
        <f t="shared" si="2192"/>
        <v>0</v>
      </c>
      <c r="BT296" s="21">
        <f t="shared" si="2192"/>
        <v>0</v>
      </c>
      <c r="BU296" s="21">
        <f t="shared" si="2192"/>
        <v>0</v>
      </c>
      <c r="BV296" s="21">
        <f t="shared" si="2192"/>
        <v>0</v>
      </c>
      <c r="BW296" s="21">
        <f t="shared" ref="BV296:BY297" si="2193">BW297</f>
        <v>0</v>
      </c>
      <c r="BX296" s="21">
        <f t="shared" si="2193"/>
        <v>0</v>
      </c>
      <c r="BY296" s="21">
        <f t="shared" si="2193"/>
        <v>0</v>
      </c>
      <c r="BZ296" s="21">
        <f t="shared" si="2182"/>
        <v>0</v>
      </c>
      <c r="CA296" s="62">
        <f t="shared" si="2174"/>
        <v>0</v>
      </c>
      <c r="CB296" s="62">
        <f t="shared" si="2175"/>
        <v>0</v>
      </c>
      <c r="CC296" s="62">
        <f t="shared" si="2176"/>
        <v>0</v>
      </c>
      <c r="CD296" s="21">
        <f t="shared" ref="CD296:CG297" si="2194">CD297</f>
        <v>0</v>
      </c>
      <c r="CE296" s="21">
        <f t="shared" si="2194"/>
        <v>0</v>
      </c>
      <c r="CF296" s="21">
        <f t="shared" si="2194"/>
        <v>0</v>
      </c>
      <c r="CG296" s="21">
        <f t="shared" si="2194"/>
        <v>0</v>
      </c>
      <c r="CH296" s="21">
        <f t="shared" si="2029"/>
        <v>0</v>
      </c>
      <c r="CI296" s="62">
        <f t="shared" si="2030"/>
        <v>0</v>
      </c>
      <c r="CJ296" s="62">
        <f t="shared" si="2031"/>
        <v>0</v>
      </c>
      <c r="CK296" s="62">
        <f t="shared" si="2032"/>
        <v>0</v>
      </c>
      <c r="CL296" s="193">
        <f t="shared" si="2083"/>
        <v>0</v>
      </c>
      <c r="CM296" s="62"/>
      <c r="CN296" s="62"/>
      <c r="CO296" s="62"/>
      <c r="CP296" s="62"/>
      <c r="CQ296" s="94">
        <f t="shared" si="2103"/>
        <v>-12000</v>
      </c>
      <c r="CR296" s="94">
        <f t="shared" si="2104"/>
        <v>0</v>
      </c>
      <c r="CS296" s="58">
        <f t="shared" ref="CS296:DT297" si="2195">CS297</f>
        <v>12000</v>
      </c>
      <c r="CT296" s="58">
        <f t="shared" si="2195"/>
        <v>0</v>
      </c>
      <c r="CU296" s="58">
        <f t="shared" si="2195"/>
        <v>12000</v>
      </c>
      <c r="CV296" s="58">
        <f t="shared" si="2195"/>
        <v>0</v>
      </c>
      <c r="CW296" s="58">
        <f t="shared" si="2195"/>
        <v>102397</v>
      </c>
      <c r="CX296" s="62">
        <f t="shared" si="2195"/>
        <v>0</v>
      </c>
      <c r="CY296" s="62">
        <f t="shared" si="2195"/>
        <v>102397</v>
      </c>
      <c r="CZ296" s="58">
        <f t="shared" si="2195"/>
        <v>0</v>
      </c>
      <c r="DA296" s="58">
        <f t="shared" si="2195"/>
        <v>114397</v>
      </c>
      <c r="DB296" s="62">
        <f t="shared" si="2195"/>
        <v>0</v>
      </c>
      <c r="DC296" s="62">
        <f t="shared" si="2195"/>
        <v>114397</v>
      </c>
      <c r="DD296" s="62">
        <f t="shared" si="2195"/>
        <v>0</v>
      </c>
      <c r="DE296" s="58">
        <f t="shared" si="2195"/>
        <v>12000</v>
      </c>
      <c r="DF296" s="62">
        <f t="shared" si="2195"/>
        <v>0</v>
      </c>
      <c r="DG296" s="62">
        <f t="shared" si="2195"/>
        <v>12000</v>
      </c>
      <c r="DH296" s="58">
        <f t="shared" si="2195"/>
        <v>0</v>
      </c>
      <c r="DI296" s="58">
        <f t="shared" si="2195"/>
        <v>126397</v>
      </c>
      <c r="DJ296" s="62">
        <f t="shared" si="2195"/>
        <v>0</v>
      </c>
      <c r="DK296" s="62">
        <f t="shared" si="2195"/>
        <v>126397</v>
      </c>
      <c r="DL296" s="62">
        <f t="shared" si="2195"/>
        <v>0</v>
      </c>
      <c r="DM296" s="58">
        <f t="shared" si="2195"/>
        <v>0</v>
      </c>
      <c r="DN296" s="62">
        <f t="shared" si="2195"/>
        <v>0</v>
      </c>
      <c r="DO296" s="62">
        <f t="shared" si="2195"/>
        <v>0</v>
      </c>
      <c r="DP296" s="58">
        <f t="shared" si="2195"/>
        <v>0</v>
      </c>
      <c r="DQ296" s="58">
        <f t="shared" si="2195"/>
        <v>126397</v>
      </c>
      <c r="DR296" s="62">
        <f t="shared" si="2195"/>
        <v>0</v>
      </c>
      <c r="DS296" s="62">
        <f t="shared" si="2195"/>
        <v>126397</v>
      </c>
      <c r="DT296" s="62">
        <f t="shared" si="2195"/>
        <v>0</v>
      </c>
    </row>
    <row r="297" spans="1:124" ht="32.25" customHeight="1" x14ac:dyDescent="0.25">
      <c r="A297" s="87" t="s">
        <v>41</v>
      </c>
      <c r="B297" s="156"/>
      <c r="C297" s="156"/>
      <c r="D297" s="156"/>
      <c r="E297" s="4">
        <v>852</v>
      </c>
      <c r="F297" s="3" t="s">
        <v>78</v>
      </c>
      <c r="G297" s="3" t="s">
        <v>11</v>
      </c>
      <c r="H297" s="176" t="s">
        <v>468</v>
      </c>
      <c r="I297" s="3" t="s">
        <v>83</v>
      </c>
      <c r="J297" s="21">
        <f t="shared" si="2191"/>
        <v>243644</v>
      </c>
      <c r="K297" s="21">
        <f t="shared" si="2191"/>
        <v>0</v>
      </c>
      <c r="L297" s="21">
        <f t="shared" si="2191"/>
        <v>243644</v>
      </c>
      <c r="M297" s="21">
        <f t="shared" si="2191"/>
        <v>0</v>
      </c>
      <c r="N297" s="21">
        <f t="shared" si="2191"/>
        <v>78115</v>
      </c>
      <c r="O297" s="21">
        <f t="shared" si="2191"/>
        <v>0</v>
      </c>
      <c r="P297" s="21">
        <f t="shared" si="2191"/>
        <v>78115</v>
      </c>
      <c r="Q297" s="21">
        <f t="shared" si="2191"/>
        <v>0</v>
      </c>
      <c r="R297" s="21">
        <f t="shared" si="2191"/>
        <v>78115</v>
      </c>
      <c r="S297" s="21">
        <f t="shared" si="2191"/>
        <v>0</v>
      </c>
      <c r="T297" s="21">
        <f t="shared" si="2191"/>
        <v>78115</v>
      </c>
      <c r="U297" s="21">
        <f t="shared" si="2191"/>
        <v>0</v>
      </c>
      <c r="V297" s="21">
        <f t="shared" si="2042"/>
        <v>243644</v>
      </c>
      <c r="W297" s="21">
        <f t="shared" si="2043"/>
        <v>0</v>
      </c>
      <c r="X297" s="21">
        <f t="shared" si="2044"/>
        <v>243644</v>
      </c>
      <c r="Y297" s="21">
        <f t="shared" si="2191"/>
        <v>0</v>
      </c>
      <c r="Z297" s="276" t="e">
        <f t="shared" si="2063"/>
        <v>#DIV/0!</v>
      </c>
      <c r="AA297" s="21">
        <f t="shared" si="2192"/>
        <v>0</v>
      </c>
      <c r="AB297" s="21">
        <f t="shared" si="2192"/>
        <v>0</v>
      </c>
      <c r="AC297" s="21">
        <f t="shared" si="2192"/>
        <v>0</v>
      </c>
      <c r="AD297" s="21">
        <f t="shared" si="2192"/>
        <v>0</v>
      </c>
      <c r="AE297" s="21">
        <f t="shared" si="2192"/>
        <v>0</v>
      </c>
      <c r="AF297" s="21">
        <f t="shared" si="2192"/>
        <v>191317</v>
      </c>
      <c r="AG297" s="21">
        <f t="shared" si="2192"/>
        <v>0</v>
      </c>
      <c r="AH297" s="21">
        <f t="shared" si="2192"/>
        <v>191317</v>
      </c>
      <c r="AI297" s="21">
        <f t="shared" si="2192"/>
        <v>0</v>
      </c>
      <c r="AJ297" s="21">
        <f t="shared" si="2177"/>
        <v>191317</v>
      </c>
      <c r="AK297" s="21">
        <f t="shared" si="2178"/>
        <v>0</v>
      </c>
      <c r="AL297" s="21">
        <f t="shared" si="2179"/>
        <v>191317</v>
      </c>
      <c r="AM297" s="21">
        <f t="shared" si="2180"/>
        <v>0</v>
      </c>
      <c r="AN297" s="215">
        <f t="shared" si="2192"/>
        <v>0</v>
      </c>
      <c r="AO297" s="21">
        <f t="shared" si="2192"/>
        <v>0</v>
      </c>
      <c r="AP297" s="21">
        <f t="shared" si="2192"/>
        <v>0</v>
      </c>
      <c r="AQ297" s="21">
        <f t="shared" si="2192"/>
        <v>0</v>
      </c>
      <c r="AR297" s="21">
        <f t="shared" si="2017"/>
        <v>191317</v>
      </c>
      <c r="AS297" s="21">
        <f t="shared" si="2018"/>
        <v>0</v>
      </c>
      <c r="AT297" s="21">
        <f t="shared" si="2019"/>
        <v>191317</v>
      </c>
      <c r="AU297" s="21">
        <f t="shared" si="2020"/>
        <v>0</v>
      </c>
      <c r="AV297" s="195">
        <f t="shared" si="1970"/>
        <v>0</v>
      </c>
      <c r="AW297" s="21">
        <f t="shared" si="2192"/>
        <v>0</v>
      </c>
      <c r="AX297" s="21">
        <f t="shared" si="2192"/>
        <v>0</v>
      </c>
      <c r="AY297" s="21">
        <f t="shared" si="2192"/>
        <v>0</v>
      </c>
      <c r="AZ297" s="21">
        <f t="shared" si="2192"/>
        <v>0</v>
      </c>
      <c r="BA297" s="21">
        <f t="shared" si="2192"/>
        <v>0</v>
      </c>
      <c r="BB297" s="21">
        <f t="shared" si="2192"/>
        <v>0</v>
      </c>
      <c r="BC297" s="21">
        <f t="shared" si="2192"/>
        <v>0</v>
      </c>
      <c r="BD297" s="21">
        <f t="shared" si="2192"/>
        <v>0</v>
      </c>
      <c r="BE297" s="21">
        <f t="shared" si="2181"/>
        <v>0</v>
      </c>
      <c r="BF297" s="21">
        <f t="shared" si="2171"/>
        <v>0</v>
      </c>
      <c r="BG297" s="21">
        <f t="shared" si="2172"/>
        <v>0</v>
      </c>
      <c r="BH297" s="21">
        <f t="shared" si="2173"/>
        <v>0</v>
      </c>
      <c r="BI297" s="21">
        <f t="shared" si="2192"/>
        <v>0</v>
      </c>
      <c r="BJ297" s="21">
        <f t="shared" si="2192"/>
        <v>0</v>
      </c>
      <c r="BK297" s="21">
        <f t="shared" si="2192"/>
        <v>0</v>
      </c>
      <c r="BL297" s="21">
        <f t="shared" si="2192"/>
        <v>0</v>
      </c>
      <c r="BM297" s="21">
        <f t="shared" si="2023"/>
        <v>0</v>
      </c>
      <c r="BN297" s="21">
        <f t="shared" si="2024"/>
        <v>0</v>
      </c>
      <c r="BO297" s="21">
        <f t="shared" si="2025"/>
        <v>0</v>
      </c>
      <c r="BP297" s="21">
        <f t="shared" si="2026"/>
        <v>0</v>
      </c>
      <c r="BQ297" s="201">
        <f t="shared" si="1967"/>
        <v>0</v>
      </c>
      <c r="BR297" s="21">
        <f t="shared" si="2192"/>
        <v>0</v>
      </c>
      <c r="BS297" s="21">
        <f t="shared" si="2192"/>
        <v>0</v>
      </c>
      <c r="BT297" s="21">
        <f t="shared" si="2192"/>
        <v>0</v>
      </c>
      <c r="BU297" s="21">
        <f t="shared" si="2192"/>
        <v>0</v>
      </c>
      <c r="BV297" s="21">
        <f t="shared" si="2193"/>
        <v>0</v>
      </c>
      <c r="BW297" s="21">
        <f t="shared" si="2193"/>
        <v>0</v>
      </c>
      <c r="BX297" s="21">
        <f t="shared" si="2193"/>
        <v>0</v>
      </c>
      <c r="BY297" s="21">
        <f t="shared" si="2193"/>
        <v>0</v>
      </c>
      <c r="BZ297" s="21">
        <f t="shared" si="2182"/>
        <v>0</v>
      </c>
      <c r="CA297" s="62">
        <f t="shared" si="2174"/>
        <v>0</v>
      </c>
      <c r="CB297" s="62">
        <f t="shared" si="2175"/>
        <v>0</v>
      </c>
      <c r="CC297" s="62">
        <f t="shared" si="2176"/>
        <v>0</v>
      </c>
      <c r="CD297" s="21">
        <f t="shared" si="2194"/>
        <v>0</v>
      </c>
      <c r="CE297" s="21">
        <f t="shared" si="2194"/>
        <v>0</v>
      </c>
      <c r="CF297" s="21">
        <f t="shared" si="2194"/>
        <v>0</v>
      </c>
      <c r="CG297" s="21">
        <f t="shared" si="2194"/>
        <v>0</v>
      </c>
      <c r="CH297" s="21">
        <f t="shared" si="2029"/>
        <v>0</v>
      </c>
      <c r="CI297" s="62">
        <f t="shared" si="2030"/>
        <v>0</v>
      </c>
      <c r="CJ297" s="62">
        <f t="shared" si="2031"/>
        <v>0</v>
      </c>
      <c r="CK297" s="62">
        <f t="shared" si="2032"/>
        <v>0</v>
      </c>
      <c r="CL297" s="193">
        <f t="shared" si="2083"/>
        <v>0</v>
      </c>
      <c r="CM297" s="62"/>
      <c r="CN297" s="62"/>
      <c r="CO297" s="62"/>
      <c r="CP297" s="62"/>
      <c r="CQ297" s="94">
        <f t="shared" si="2103"/>
        <v>-12000</v>
      </c>
      <c r="CR297" s="94">
        <f t="shared" si="2104"/>
        <v>0</v>
      </c>
      <c r="CS297" s="58">
        <f t="shared" si="2195"/>
        <v>12000</v>
      </c>
      <c r="CT297" s="58">
        <f t="shared" si="2195"/>
        <v>0</v>
      </c>
      <c r="CU297" s="58">
        <f t="shared" si="2195"/>
        <v>12000</v>
      </c>
      <c r="CV297" s="58">
        <f t="shared" si="2195"/>
        <v>0</v>
      </c>
      <c r="CW297" s="58">
        <f t="shared" si="2195"/>
        <v>102397</v>
      </c>
      <c r="CX297" s="62">
        <f t="shared" si="2195"/>
        <v>0</v>
      </c>
      <c r="CY297" s="62">
        <f t="shared" si="2195"/>
        <v>102397</v>
      </c>
      <c r="CZ297" s="58">
        <f t="shared" si="2195"/>
        <v>0</v>
      </c>
      <c r="DA297" s="58">
        <f t="shared" si="2195"/>
        <v>114397</v>
      </c>
      <c r="DB297" s="62">
        <f t="shared" si="2195"/>
        <v>0</v>
      </c>
      <c r="DC297" s="62">
        <f t="shared" si="2195"/>
        <v>114397</v>
      </c>
      <c r="DD297" s="62">
        <f t="shared" si="2195"/>
        <v>0</v>
      </c>
      <c r="DE297" s="58">
        <f t="shared" si="2195"/>
        <v>12000</v>
      </c>
      <c r="DF297" s="62">
        <f t="shared" si="2195"/>
        <v>0</v>
      </c>
      <c r="DG297" s="62">
        <f t="shared" si="2195"/>
        <v>12000</v>
      </c>
      <c r="DH297" s="58">
        <f t="shared" si="2195"/>
        <v>0</v>
      </c>
      <c r="DI297" s="58">
        <f t="shared" si="2195"/>
        <v>126397</v>
      </c>
      <c r="DJ297" s="62">
        <f t="shared" si="2195"/>
        <v>0</v>
      </c>
      <c r="DK297" s="62">
        <f t="shared" si="2195"/>
        <v>126397</v>
      </c>
      <c r="DL297" s="62">
        <f t="shared" si="2195"/>
        <v>0</v>
      </c>
      <c r="DM297" s="58">
        <f t="shared" si="2195"/>
        <v>0</v>
      </c>
      <c r="DN297" s="62">
        <f t="shared" si="2195"/>
        <v>0</v>
      </c>
      <c r="DO297" s="62">
        <f t="shared" si="2195"/>
        <v>0</v>
      </c>
      <c r="DP297" s="58">
        <f t="shared" si="2195"/>
        <v>0</v>
      </c>
      <c r="DQ297" s="58">
        <f t="shared" si="2195"/>
        <v>126397</v>
      </c>
      <c r="DR297" s="62">
        <f t="shared" si="2195"/>
        <v>0</v>
      </c>
      <c r="DS297" s="62">
        <f t="shared" si="2195"/>
        <v>126397</v>
      </c>
      <c r="DT297" s="62">
        <f t="shared" si="2195"/>
        <v>0</v>
      </c>
    </row>
    <row r="298" spans="1:124" ht="32.25" customHeight="1" x14ac:dyDescent="0.25">
      <c r="A298" s="87" t="s">
        <v>84</v>
      </c>
      <c r="B298" s="156"/>
      <c r="C298" s="156"/>
      <c r="D298" s="156"/>
      <c r="E298" s="4">
        <v>852</v>
      </c>
      <c r="F298" s="3" t="s">
        <v>78</v>
      </c>
      <c r="G298" s="3" t="s">
        <v>11</v>
      </c>
      <c r="H298" s="176" t="s">
        <v>468</v>
      </c>
      <c r="I298" s="3" t="s">
        <v>85</v>
      </c>
      <c r="J298" s="21">
        <v>243644</v>
      </c>
      <c r="K298" s="21"/>
      <c r="L298" s="21">
        <f>J298</f>
        <v>243644</v>
      </c>
      <c r="M298" s="21"/>
      <c r="N298" s="21">
        <v>78115</v>
      </c>
      <c r="O298" s="21"/>
      <c r="P298" s="21">
        <f>N298</f>
        <v>78115</v>
      </c>
      <c r="Q298" s="21"/>
      <c r="R298" s="21">
        <v>78115</v>
      </c>
      <c r="S298" s="21"/>
      <c r="T298" s="21">
        <f>R298</f>
        <v>78115</v>
      </c>
      <c r="U298" s="21"/>
      <c r="V298" s="21">
        <f t="shared" si="2042"/>
        <v>243644</v>
      </c>
      <c r="W298" s="21">
        <f t="shared" si="2043"/>
        <v>0</v>
      </c>
      <c r="X298" s="21">
        <f t="shared" si="2044"/>
        <v>243644</v>
      </c>
      <c r="Y298" s="21"/>
      <c r="Z298" s="276" t="e">
        <f t="shared" si="2063"/>
        <v>#DIV/0!</v>
      </c>
      <c r="AA298" s="21"/>
      <c r="AB298" s="21"/>
      <c r="AC298" s="21"/>
      <c r="AD298" s="21">
        <f>AB298</f>
        <v>0</v>
      </c>
      <c r="AE298" s="21"/>
      <c r="AF298" s="21">
        <v>191317</v>
      </c>
      <c r="AG298" s="21"/>
      <c r="AH298" s="21">
        <f>AF298</f>
        <v>191317</v>
      </c>
      <c r="AI298" s="21"/>
      <c r="AJ298" s="21">
        <f t="shared" si="2177"/>
        <v>191317</v>
      </c>
      <c r="AK298" s="21">
        <f t="shared" si="2178"/>
        <v>0</v>
      </c>
      <c r="AL298" s="21">
        <f t="shared" si="2179"/>
        <v>191317</v>
      </c>
      <c r="AM298" s="21">
        <f t="shared" si="2180"/>
        <v>0</v>
      </c>
      <c r="AN298" s="215"/>
      <c r="AO298" s="21"/>
      <c r="AP298" s="21">
        <f>AN298</f>
        <v>0</v>
      </c>
      <c r="AQ298" s="21"/>
      <c r="AR298" s="21">
        <f t="shared" si="2017"/>
        <v>191317</v>
      </c>
      <c r="AS298" s="21">
        <f t="shared" si="2018"/>
        <v>0</v>
      </c>
      <c r="AT298" s="21">
        <f t="shared" si="2019"/>
        <v>191317</v>
      </c>
      <c r="AU298" s="21">
        <f t="shared" si="2020"/>
        <v>0</v>
      </c>
      <c r="AV298" s="195">
        <f t="shared" si="1970"/>
        <v>0</v>
      </c>
      <c r="AW298" s="21"/>
      <c r="AX298" s="21"/>
      <c r="AY298" s="21">
        <f>AW298</f>
        <v>0</v>
      </c>
      <c r="AZ298" s="21"/>
      <c r="BA298" s="21"/>
      <c r="BB298" s="21"/>
      <c r="BC298" s="21">
        <f>BA298</f>
        <v>0</v>
      </c>
      <c r="BD298" s="21"/>
      <c r="BE298" s="21">
        <f t="shared" si="2181"/>
        <v>0</v>
      </c>
      <c r="BF298" s="21">
        <f t="shared" si="2171"/>
        <v>0</v>
      </c>
      <c r="BG298" s="21">
        <f t="shared" si="2172"/>
        <v>0</v>
      </c>
      <c r="BH298" s="21">
        <f t="shared" si="2173"/>
        <v>0</v>
      </c>
      <c r="BI298" s="21"/>
      <c r="BJ298" s="21"/>
      <c r="BK298" s="21">
        <f>BI298</f>
        <v>0</v>
      </c>
      <c r="BL298" s="21"/>
      <c r="BM298" s="21">
        <f t="shared" si="2023"/>
        <v>0</v>
      </c>
      <c r="BN298" s="21">
        <f t="shared" si="2024"/>
        <v>0</v>
      </c>
      <c r="BO298" s="21">
        <f t="shared" si="2025"/>
        <v>0</v>
      </c>
      <c r="BP298" s="21">
        <f t="shared" si="2026"/>
        <v>0</v>
      </c>
      <c r="BQ298" s="201">
        <f t="shared" si="1967"/>
        <v>0</v>
      </c>
      <c r="BR298" s="21"/>
      <c r="BS298" s="21"/>
      <c r="BT298" s="21">
        <f>BR298</f>
        <v>0</v>
      </c>
      <c r="BU298" s="21"/>
      <c r="BV298" s="21"/>
      <c r="BW298" s="21"/>
      <c r="BX298" s="21">
        <f>BV298</f>
        <v>0</v>
      </c>
      <c r="BY298" s="21"/>
      <c r="BZ298" s="21">
        <f t="shared" si="2182"/>
        <v>0</v>
      </c>
      <c r="CA298" s="62">
        <f t="shared" si="2174"/>
        <v>0</v>
      </c>
      <c r="CB298" s="62">
        <f t="shared" si="2175"/>
        <v>0</v>
      </c>
      <c r="CC298" s="62">
        <f t="shared" si="2176"/>
        <v>0</v>
      </c>
      <c r="CD298" s="21"/>
      <c r="CE298" s="21"/>
      <c r="CF298" s="21">
        <f>CD298</f>
        <v>0</v>
      </c>
      <c r="CG298" s="21"/>
      <c r="CH298" s="21">
        <f t="shared" si="2029"/>
        <v>0</v>
      </c>
      <c r="CI298" s="62">
        <f t="shared" si="2030"/>
        <v>0</v>
      </c>
      <c r="CJ298" s="62">
        <f t="shared" si="2031"/>
        <v>0</v>
      </c>
      <c r="CK298" s="62">
        <f t="shared" si="2032"/>
        <v>0</v>
      </c>
      <c r="CL298" s="193">
        <f t="shared" si="2083"/>
        <v>0</v>
      </c>
      <c r="CM298" s="62"/>
      <c r="CN298" s="62"/>
      <c r="CO298" s="62"/>
      <c r="CP298" s="62"/>
      <c r="CQ298" s="94">
        <f t="shared" si="2103"/>
        <v>-12000</v>
      </c>
      <c r="CR298" s="94">
        <f t="shared" si="2104"/>
        <v>0</v>
      </c>
      <c r="CS298" s="58">
        <v>12000</v>
      </c>
      <c r="CT298" s="58"/>
      <c r="CU298" s="58">
        <f>CS298</f>
        <v>12000</v>
      </c>
      <c r="CV298" s="58"/>
      <c r="CW298" s="58">
        <f>6170+96227</f>
        <v>102397</v>
      </c>
      <c r="CX298" s="62"/>
      <c r="CY298" s="62">
        <f>CW298</f>
        <v>102397</v>
      </c>
      <c r="CZ298" s="58"/>
      <c r="DA298" s="58">
        <f t="shared" si="1926"/>
        <v>114397</v>
      </c>
      <c r="DB298" s="62">
        <f t="shared" si="1927"/>
        <v>0</v>
      </c>
      <c r="DC298" s="62">
        <f t="shared" si="1928"/>
        <v>114397</v>
      </c>
      <c r="DD298" s="62">
        <f t="shared" si="1929"/>
        <v>0</v>
      </c>
      <c r="DE298" s="58">
        <v>12000</v>
      </c>
      <c r="DF298" s="62"/>
      <c r="DG298" s="62">
        <f>DE298</f>
        <v>12000</v>
      </c>
      <c r="DH298" s="58"/>
      <c r="DI298" s="58">
        <f t="shared" ref="DI298" si="2196">DA298+DE298</f>
        <v>126397</v>
      </c>
      <c r="DJ298" s="62">
        <f t="shared" ref="DJ298" si="2197">DB298+DF298</f>
        <v>0</v>
      </c>
      <c r="DK298" s="62">
        <f t="shared" ref="DK298" si="2198">DC298+DG298</f>
        <v>126397</v>
      </c>
      <c r="DL298" s="62">
        <f t="shared" ref="DL298" si="2199">DD298+DH298</f>
        <v>0</v>
      </c>
      <c r="DM298" s="58"/>
      <c r="DN298" s="62"/>
      <c r="DO298" s="62">
        <f>DM298</f>
        <v>0</v>
      </c>
      <c r="DP298" s="58"/>
      <c r="DQ298" s="58">
        <f t="shared" ref="DQ298" si="2200">DI298+DM298</f>
        <v>126397</v>
      </c>
      <c r="DR298" s="62">
        <f t="shared" ref="DR298" si="2201">DJ298+DN298</f>
        <v>0</v>
      </c>
      <c r="DS298" s="62">
        <f t="shared" ref="DS298" si="2202">DK298+DO298</f>
        <v>126397</v>
      </c>
      <c r="DT298" s="62">
        <f t="shared" ref="DT298" si="2203">DL298+DP298</f>
        <v>0</v>
      </c>
    </row>
    <row r="299" spans="1:124" s="23" customFormat="1" ht="32.25" customHeight="1" x14ac:dyDescent="0.25">
      <c r="A299" s="87" t="s">
        <v>318</v>
      </c>
      <c r="B299" s="44"/>
      <c r="C299" s="44"/>
      <c r="D299" s="44"/>
      <c r="E299" s="4">
        <v>852</v>
      </c>
      <c r="F299" s="3" t="s">
        <v>78</v>
      </c>
      <c r="G299" s="3" t="s">
        <v>11</v>
      </c>
      <c r="H299" s="176" t="s">
        <v>470</v>
      </c>
      <c r="I299" s="3"/>
      <c r="J299" s="21">
        <f t="shared" ref="J299:Y300" si="2204">J300</f>
        <v>459600</v>
      </c>
      <c r="K299" s="21">
        <f t="shared" si="2204"/>
        <v>459600</v>
      </c>
      <c r="L299" s="21">
        <f t="shared" si="2204"/>
        <v>0</v>
      </c>
      <c r="M299" s="21">
        <f t="shared" si="2204"/>
        <v>0</v>
      </c>
      <c r="N299" s="21">
        <f t="shared" si="2204"/>
        <v>459600</v>
      </c>
      <c r="O299" s="21">
        <f t="shared" si="2204"/>
        <v>459600</v>
      </c>
      <c r="P299" s="21">
        <f t="shared" si="2204"/>
        <v>0</v>
      </c>
      <c r="Q299" s="21">
        <f t="shared" si="2204"/>
        <v>0</v>
      </c>
      <c r="R299" s="21">
        <f t="shared" si="2204"/>
        <v>459600</v>
      </c>
      <c r="S299" s="21">
        <f t="shared" si="2204"/>
        <v>459600</v>
      </c>
      <c r="T299" s="21">
        <f t="shared" si="2204"/>
        <v>0</v>
      </c>
      <c r="U299" s="21">
        <f t="shared" si="2204"/>
        <v>0</v>
      </c>
      <c r="V299" s="21">
        <f t="shared" si="2042"/>
        <v>-60000</v>
      </c>
      <c r="W299" s="21">
        <f t="shared" si="2043"/>
        <v>-60000</v>
      </c>
      <c r="X299" s="21">
        <f t="shared" si="2044"/>
        <v>0</v>
      </c>
      <c r="Y299" s="21">
        <f t="shared" si="2204"/>
        <v>0</v>
      </c>
      <c r="Z299" s="276">
        <f t="shared" si="2063"/>
        <v>88.45265588914549</v>
      </c>
      <c r="AA299" s="21">
        <f t="shared" ref="AA299:BV300" si="2205">AA300</f>
        <v>0</v>
      </c>
      <c r="AB299" s="21">
        <f t="shared" si="2205"/>
        <v>519600</v>
      </c>
      <c r="AC299" s="21">
        <f t="shared" si="2205"/>
        <v>519600</v>
      </c>
      <c r="AD299" s="21">
        <f t="shared" si="2205"/>
        <v>0</v>
      </c>
      <c r="AE299" s="21">
        <f t="shared" si="2205"/>
        <v>0</v>
      </c>
      <c r="AF299" s="21">
        <f t="shared" si="2205"/>
        <v>0</v>
      </c>
      <c r="AG299" s="21">
        <f t="shared" si="2205"/>
        <v>0</v>
      </c>
      <c r="AH299" s="21">
        <f t="shared" si="2205"/>
        <v>0</v>
      </c>
      <c r="AI299" s="21">
        <f t="shared" si="2205"/>
        <v>0</v>
      </c>
      <c r="AJ299" s="21">
        <f t="shared" ref="AJ299:AM301" si="2206">AB299+AF299</f>
        <v>519600</v>
      </c>
      <c r="AK299" s="21">
        <f t="shared" si="2206"/>
        <v>519600</v>
      </c>
      <c r="AL299" s="21">
        <f t="shared" si="2206"/>
        <v>0</v>
      </c>
      <c r="AM299" s="21">
        <f t="shared" si="2206"/>
        <v>0</v>
      </c>
      <c r="AN299" s="215">
        <f t="shared" si="2205"/>
        <v>0</v>
      </c>
      <c r="AO299" s="21">
        <f t="shared" si="2205"/>
        <v>0</v>
      </c>
      <c r="AP299" s="21">
        <f t="shared" si="2205"/>
        <v>0</v>
      </c>
      <c r="AQ299" s="21">
        <f t="shared" si="2205"/>
        <v>0</v>
      </c>
      <c r="AR299" s="21">
        <f t="shared" ref="AR299:AU301" si="2207">AJ299+AN299</f>
        <v>519600</v>
      </c>
      <c r="AS299" s="21">
        <f t="shared" si="2207"/>
        <v>519600</v>
      </c>
      <c r="AT299" s="21">
        <f t="shared" si="2207"/>
        <v>0</v>
      </c>
      <c r="AU299" s="21">
        <f t="shared" si="2207"/>
        <v>0</v>
      </c>
      <c r="AV299" s="195">
        <f>AR299-AS299-AT299-AU299</f>
        <v>0</v>
      </c>
      <c r="AW299" s="21">
        <f t="shared" si="2205"/>
        <v>519600</v>
      </c>
      <c r="AX299" s="21">
        <f t="shared" si="2205"/>
        <v>519600</v>
      </c>
      <c r="AY299" s="21">
        <f t="shared" si="2205"/>
        <v>0</v>
      </c>
      <c r="AZ299" s="21">
        <f t="shared" si="2205"/>
        <v>0</v>
      </c>
      <c r="BA299" s="21">
        <f t="shared" si="2205"/>
        <v>0</v>
      </c>
      <c r="BB299" s="21">
        <f t="shared" si="2205"/>
        <v>0</v>
      </c>
      <c r="BC299" s="21">
        <f t="shared" si="2205"/>
        <v>0</v>
      </c>
      <c r="BD299" s="21">
        <f t="shared" si="2205"/>
        <v>0</v>
      </c>
      <c r="BE299" s="21">
        <f t="shared" ref="BE299:BH301" si="2208">AW299+BA299</f>
        <v>519600</v>
      </c>
      <c r="BF299" s="21">
        <f t="shared" si="2208"/>
        <v>519600</v>
      </c>
      <c r="BG299" s="21">
        <f t="shared" si="2208"/>
        <v>0</v>
      </c>
      <c r="BH299" s="21">
        <f t="shared" si="2208"/>
        <v>0</v>
      </c>
      <c r="BI299" s="21">
        <f t="shared" si="2205"/>
        <v>0</v>
      </c>
      <c r="BJ299" s="21">
        <f t="shared" si="2205"/>
        <v>0</v>
      </c>
      <c r="BK299" s="21">
        <f t="shared" si="2205"/>
        <v>0</v>
      </c>
      <c r="BL299" s="21">
        <f t="shared" si="2205"/>
        <v>0</v>
      </c>
      <c r="BM299" s="21">
        <f t="shared" ref="BM299:BP301" si="2209">BE299+BI299</f>
        <v>519600</v>
      </c>
      <c r="BN299" s="21">
        <f t="shared" si="2209"/>
        <v>519600</v>
      </c>
      <c r="BO299" s="21">
        <f t="shared" si="2209"/>
        <v>0</v>
      </c>
      <c r="BP299" s="21">
        <f t="shared" si="2209"/>
        <v>0</v>
      </c>
      <c r="BQ299" s="201">
        <f>BE299-BF299-BG299-BH299</f>
        <v>0</v>
      </c>
      <c r="BR299" s="21">
        <f t="shared" si="2205"/>
        <v>519600</v>
      </c>
      <c r="BS299" s="21">
        <f t="shared" si="2205"/>
        <v>519600</v>
      </c>
      <c r="BT299" s="21">
        <f t="shared" si="2205"/>
        <v>0</v>
      </c>
      <c r="BU299" s="21">
        <f t="shared" si="2205"/>
        <v>0</v>
      </c>
      <c r="BV299" s="21">
        <f t="shared" si="2205"/>
        <v>0</v>
      </c>
      <c r="BW299" s="21">
        <f t="shared" ref="BV299:BY300" si="2210">BW300</f>
        <v>0</v>
      </c>
      <c r="BX299" s="21">
        <f t="shared" si="2210"/>
        <v>0</v>
      </c>
      <c r="BY299" s="21">
        <f t="shared" si="2210"/>
        <v>0</v>
      </c>
      <c r="BZ299" s="21">
        <f t="shared" ref="BZ299:CC301" si="2211">BR299+BV299</f>
        <v>519600</v>
      </c>
      <c r="CA299" s="62">
        <f t="shared" si="2211"/>
        <v>519600</v>
      </c>
      <c r="CB299" s="62">
        <f t="shared" si="2211"/>
        <v>0</v>
      </c>
      <c r="CC299" s="62">
        <f t="shared" si="2211"/>
        <v>0</v>
      </c>
      <c r="CD299" s="21">
        <f t="shared" ref="CD299:CG300" si="2212">CD300</f>
        <v>0</v>
      </c>
      <c r="CE299" s="21">
        <f t="shared" si="2212"/>
        <v>0</v>
      </c>
      <c r="CF299" s="21">
        <f t="shared" si="2212"/>
        <v>0</v>
      </c>
      <c r="CG299" s="21">
        <f t="shared" si="2212"/>
        <v>0</v>
      </c>
      <c r="CH299" s="21">
        <f t="shared" ref="CH299:CK301" si="2213">BZ299+CD299</f>
        <v>519600</v>
      </c>
      <c r="CI299" s="62">
        <f t="shared" si="2213"/>
        <v>519600</v>
      </c>
      <c r="CJ299" s="62">
        <f t="shared" si="2213"/>
        <v>0</v>
      </c>
      <c r="CK299" s="62">
        <f t="shared" si="2213"/>
        <v>0</v>
      </c>
      <c r="CL299" s="193">
        <f>BZ299-CA299-CB299-CC299</f>
        <v>0</v>
      </c>
      <c r="CM299" s="62"/>
      <c r="CN299" s="62"/>
      <c r="CO299" s="62"/>
      <c r="CP299" s="62"/>
      <c r="CQ299" s="94">
        <f>AB299-CS299</f>
        <v>0</v>
      </c>
      <c r="CR299" s="94">
        <f>AB299/CS299*100</f>
        <v>100</v>
      </c>
      <c r="CS299" s="58">
        <f t="shared" ref="CS299:DT300" si="2214">CS300</f>
        <v>519600</v>
      </c>
      <c r="CT299" s="58">
        <f t="shared" si="2214"/>
        <v>519600</v>
      </c>
      <c r="CU299" s="58">
        <f t="shared" si="2214"/>
        <v>0</v>
      </c>
      <c r="CV299" s="58">
        <f t="shared" si="2214"/>
        <v>0</v>
      </c>
      <c r="CW299" s="58">
        <f t="shared" si="2214"/>
        <v>0</v>
      </c>
      <c r="CX299" s="62">
        <f t="shared" si="2214"/>
        <v>0</v>
      </c>
      <c r="CY299" s="62">
        <f t="shared" si="2214"/>
        <v>0</v>
      </c>
      <c r="CZ299" s="58">
        <f t="shared" si="2214"/>
        <v>0</v>
      </c>
      <c r="DA299" s="58">
        <f t="shared" si="2214"/>
        <v>519600</v>
      </c>
      <c r="DB299" s="62">
        <f t="shared" si="2214"/>
        <v>519600</v>
      </c>
      <c r="DC299" s="62">
        <f t="shared" si="2214"/>
        <v>0</v>
      </c>
      <c r="DD299" s="62">
        <f t="shared" si="2214"/>
        <v>0</v>
      </c>
      <c r="DE299" s="58">
        <f t="shared" si="2214"/>
        <v>0</v>
      </c>
      <c r="DF299" s="62">
        <f t="shared" si="2214"/>
        <v>0</v>
      </c>
      <c r="DG299" s="62">
        <f t="shared" si="2214"/>
        <v>0</v>
      </c>
      <c r="DH299" s="58">
        <f t="shared" si="2214"/>
        <v>0</v>
      </c>
      <c r="DI299" s="58">
        <f t="shared" si="2214"/>
        <v>519600</v>
      </c>
      <c r="DJ299" s="62">
        <f t="shared" si="2214"/>
        <v>519600</v>
      </c>
      <c r="DK299" s="62">
        <f t="shared" si="2214"/>
        <v>0</v>
      </c>
      <c r="DL299" s="62">
        <f t="shared" si="2214"/>
        <v>0</v>
      </c>
      <c r="DM299" s="58">
        <f t="shared" si="2214"/>
        <v>0</v>
      </c>
      <c r="DN299" s="62">
        <f t="shared" si="2214"/>
        <v>0</v>
      </c>
      <c r="DO299" s="62">
        <f t="shared" si="2214"/>
        <v>0</v>
      </c>
      <c r="DP299" s="58">
        <f t="shared" si="2214"/>
        <v>0</v>
      </c>
      <c r="DQ299" s="58">
        <f t="shared" si="2214"/>
        <v>519600</v>
      </c>
      <c r="DR299" s="62">
        <f t="shared" si="2214"/>
        <v>519600</v>
      </c>
      <c r="DS299" s="62">
        <f t="shared" si="2214"/>
        <v>0</v>
      </c>
      <c r="DT299" s="62">
        <f t="shared" si="2214"/>
        <v>0</v>
      </c>
    </row>
    <row r="300" spans="1:124" s="23" customFormat="1" ht="32.25" customHeight="1" x14ac:dyDescent="0.25">
      <c r="A300" s="87" t="s">
        <v>41</v>
      </c>
      <c r="B300" s="44"/>
      <c r="C300" s="44"/>
      <c r="D300" s="44"/>
      <c r="E300" s="4">
        <v>852</v>
      </c>
      <c r="F300" s="3" t="s">
        <v>78</v>
      </c>
      <c r="G300" s="3" t="s">
        <v>11</v>
      </c>
      <c r="H300" s="176" t="s">
        <v>470</v>
      </c>
      <c r="I300" s="3" t="s">
        <v>83</v>
      </c>
      <c r="J300" s="21">
        <f t="shared" si="2204"/>
        <v>459600</v>
      </c>
      <c r="K300" s="21">
        <f t="shared" si="2204"/>
        <v>459600</v>
      </c>
      <c r="L300" s="21">
        <f t="shared" si="2204"/>
        <v>0</v>
      </c>
      <c r="M300" s="21">
        <f t="shared" si="2204"/>
        <v>0</v>
      </c>
      <c r="N300" s="21">
        <f t="shared" si="2204"/>
        <v>459600</v>
      </c>
      <c r="O300" s="21">
        <f t="shared" si="2204"/>
        <v>459600</v>
      </c>
      <c r="P300" s="21">
        <f t="shared" si="2204"/>
        <v>0</v>
      </c>
      <c r="Q300" s="21">
        <f t="shared" si="2204"/>
        <v>0</v>
      </c>
      <c r="R300" s="21">
        <f t="shared" si="2204"/>
        <v>459600</v>
      </c>
      <c r="S300" s="21">
        <f t="shared" si="2204"/>
        <v>459600</v>
      </c>
      <c r="T300" s="21">
        <f t="shared" si="2204"/>
        <v>0</v>
      </c>
      <c r="U300" s="21">
        <f t="shared" si="2204"/>
        <v>0</v>
      </c>
      <c r="V300" s="21">
        <f t="shared" si="2042"/>
        <v>-60000</v>
      </c>
      <c r="W300" s="21">
        <f t="shared" si="2043"/>
        <v>-60000</v>
      </c>
      <c r="X300" s="21">
        <f t="shared" si="2044"/>
        <v>0</v>
      </c>
      <c r="Y300" s="21">
        <f t="shared" si="2204"/>
        <v>0</v>
      </c>
      <c r="Z300" s="276">
        <f t="shared" si="2063"/>
        <v>88.45265588914549</v>
      </c>
      <c r="AA300" s="21">
        <f t="shared" si="2205"/>
        <v>0</v>
      </c>
      <c r="AB300" s="21">
        <f t="shared" si="2205"/>
        <v>519600</v>
      </c>
      <c r="AC300" s="21">
        <f t="shared" si="2205"/>
        <v>519600</v>
      </c>
      <c r="AD300" s="21">
        <f t="shared" si="2205"/>
        <v>0</v>
      </c>
      <c r="AE300" s="21">
        <f t="shared" si="2205"/>
        <v>0</v>
      </c>
      <c r="AF300" s="21">
        <f t="shared" si="2205"/>
        <v>0</v>
      </c>
      <c r="AG300" s="21">
        <f t="shared" si="2205"/>
        <v>0</v>
      </c>
      <c r="AH300" s="21">
        <f t="shared" si="2205"/>
        <v>0</v>
      </c>
      <c r="AI300" s="21">
        <f t="shared" si="2205"/>
        <v>0</v>
      </c>
      <c r="AJ300" s="21">
        <f t="shared" si="2206"/>
        <v>519600</v>
      </c>
      <c r="AK300" s="21">
        <f t="shared" si="2206"/>
        <v>519600</v>
      </c>
      <c r="AL300" s="21">
        <f t="shared" si="2206"/>
        <v>0</v>
      </c>
      <c r="AM300" s="21">
        <f t="shared" si="2206"/>
        <v>0</v>
      </c>
      <c r="AN300" s="215">
        <f t="shared" si="2205"/>
        <v>0</v>
      </c>
      <c r="AO300" s="21">
        <f t="shared" si="2205"/>
        <v>0</v>
      </c>
      <c r="AP300" s="21">
        <f t="shared" si="2205"/>
        <v>0</v>
      </c>
      <c r="AQ300" s="21">
        <f t="shared" si="2205"/>
        <v>0</v>
      </c>
      <c r="AR300" s="21">
        <f t="shared" si="2207"/>
        <v>519600</v>
      </c>
      <c r="AS300" s="21">
        <f t="shared" si="2207"/>
        <v>519600</v>
      </c>
      <c r="AT300" s="21">
        <f t="shared" si="2207"/>
        <v>0</v>
      </c>
      <c r="AU300" s="21">
        <f t="shared" si="2207"/>
        <v>0</v>
      </c>
      <c r="AV300" s="195">
        <f>AR300-AS300-AT300-AU300</f>
        <v>0</v>
      </c>
      <c r="AW300" s="21">
        <f t="shared" si="2205"/>
        <v>519600</v>
      </c>
      <c r="AX300" s="21">
        <f t="shared" si="2205"/>
        <v>519600</v>
      </c>
      <c r="AY300" s="21">
        <f t="shared" si="2205"/>
        <v>0</v>
      </c>
      <c r="AZ300" s="21">
        <f t="shared" si="2205"/>
        <v>0</v>
      </c>
      <c r="BA300" s="21">
        <f t="shared" si="2205"/>
        <v>0</v>
      </c>
      <c r="BB300" s="21">
        <f t="shared" si="2205"/>
        <v>0</v>
      </c>
      <c r="BC300" s="21">
        <f t="shared" si="2205"/>
        <v>0</v>
      </c>
      <c r="BD300" s="21">
        <f t="shared" si="2205"/>
        <v>0</v>
      </c>
      <c r="BE300" s="21">
        <f t="shared" si="2208"/>
        <v>519600</v>
      </c>
      <c r="BF300" s="21">
        <f t="shared" si="2208"/>
        <v>519600</v>
      </c>
      <c r="BG300" s="21">
        <f t="shared" si="2208"/>
        <v>0</v>
      </c>
      <c r="BH300" s="21">
        <f t="shared" si="2208"/>
        <v>0</v>
      </c>
      <c r="BI300" s="21">
        <f t="shared" si="2205"/>
        <v>0</v>
      </c>
      <c r="BJ300" s="21">
        <f t="shared" si="2205"/>
        <v>0</v>
      </c>
      <c r="BK300" s="21">
        <f t="shared" si="2205"/>
        <v>0</v>
      </c>
      <c r="BL300" s="21">
        <f t="shared" si="2205"/>
        <v>0</v>
      </c>
      <c r="BM300" s="21">
        <f t="shared" si="2209"/>
        <v>519600</v>
      </c>
      <c r="BN300" s="21">
        <f t="shared" si="2209"/>
        <v>519600</v>
      </c>
      <c r="BO300" s="21">
        <f t="shared" si="2209"/>
        <v>0</v>
      </c>
      <c r="BP300" s="21">
        <f t="shared" si="2209"/>
        <v>0</v>
      </c>
      <c r="BQ300" s="201">
        <f>BE300-BF300-BG300-BH300</f>
        <v>0</v>
      </c>
      <c r="BR300" s="21">
        <f t="shared" si="2205"/>
        <v>519600</v>
      </c>
      <c r="BS300" s="21">
        <f t="shared" si="2205"/>
        <v>519600</v>
      </c>
      <c r="BT300" s="21">
        <f t="shared" si="2205"/>
        <v>0</v>
      </c>
      <c r="BU300" s="21">
        <f t="shared" si="2205"/>
        <v>0</v>
      </c>
      <c r="BV300" s="21">
        <f t="shared" si="2210"/>
        <v>0</v>
      </c>
      <c r="BW300" s="21">
        <f t="shared" si="2210"/>
        <v>0</v>
      </c>
      <c r="BX300" s="21">
        <f t="shared" si="2210"/>
        <v>0</v>
      </c>
      <c r="BY300" s="21">
        <f t="shared" si="2210"/>
        <v>0</v>
      </c>
      <c r="BZ300" s="21">
        <f t="shared" si="2211"/>
        <v>519600</v>
      </c>
      <c r="CA300" s="62">
        <f t="shared" si="2211"/>
        <v>519600</v>
      </c>
      <c r="CB300" s="62">
        <f t="shared" si="2211"/>
        <v>0</v>
      </c>
      <c r="CC300" s="62">
        <f t="shared" si="2211"/>
        <v>0</v>
      </c>
      <c r="CD300" s="21">
        <f t="shared" si="2212"/>
        <v>0</v>
      </c>
      <c r="CE300" s="21">
        <f t="shared" si="2212"/>
        <v>0</v>
      </c>
      <c r="CF300" s="21">
        <f t="shared" si="2212"/>
        <v>0</v>
      </c>
      <c r="CG300" s="21">
        <f t="shared" si="2212"/>
        <v>0</v>
      </c>
      <c r="CH300" s="21">
        <f t="shared" si="2213"/>
        <v>519600</v>
      </c>
      <c r="CI300" s="62">
        <f t="shared" si="2213"/>
        <v>519600</v>
      </c>
      <c r="CJ300" s="62">
        <f t="shared" si="2213"/>
        <v>0</v>
      </c>
      <c r="CK300" s="62">
        <f t="shared" si="2213"/>
        <v>0</v>
      </c>
      <c r="CL300" s="193">
        <f>BZ300-CA300-CB300-CC300</f>
        <v>0</v>
      </c>
      <c r="CM300" s="62"/>
      <c r="CN300" s="62"/>
      <c r="CO300" s="62"/>
      <c r="CP300" s="62"/>
      <c r="CQ300" s="94">
        <f>AB300-CS300</f>
        <v>0</v>
      </c>
      <c r="CR300" s="94">
        <f>AB300/CS300*100</f>
        <v>100</v>
      </c>
      <c r="CS300" s="58">
        <f t="shared" si="2214"/>
        <v>519600</v>
      </c>
      <c r="CT300" s="58">
        <f t="shared" si="2214"/>
        <v>519600</v>
      </c>
      <c r="CU300" s="58">
        <f t="shared" si="2214"/>
        <v>0</v>
      </c>
      <c r="CV300" s="58">
        <f t="shared" si="2214"/>
        <v>0</v>
      </c>
      <c r="CW300" s="58">
        <f t="shared" si="2214"/>
        <v>0</v>
      </c>
      <c r="CX300" s="62">
        <f t="shared" si="2214"/>
        <v>0</v>
      </c>
      <c r="CY300" s="62">
        <f t="shared" si="2214"/>
        <v>0</v>
      </c>
      <c r="CZ300" s="58">
        <f t="shared" si="2214"/>
        <v>0</v>
      </c>
      <c r="DA300" s="58">
        <f t="shared" si="2214"/>
        <v>519600</v>
      </c>
      <c r="DB300" s="62">
        <f t="shared" si="2214"/>
        <v>519600</v>
      </c>
      <c r="DC300" s="62">
        <f t="shared" si="2214"/>
        <v>0</v>
      </c>
      <c r="DD300" s="62">
        <f t="shared" si="2214"/>
        <v>0</v>
      </c>
      <c r="DE300" s="58">
        <f t="shared" si="2214"/>
        <v>0</v>
      </c>
      <c r="DF300" s="62">
        <f t="shared" si="2214"/>
        <v>0</v>
      </c>
      <c r="DG300" s="62">
        <f t="shared" si="2214"/>
        <v>0</v>
      </c>
      <c r="DH300" s="58">
        <f t="shared" si="2214"/>
        <v>0</v>
      </c>
      <c r="DI300" s="58">
        <f t="shared" si="2214"/>
        <v>519600</v>
      </c>
      <c r="DJ300" s="62">
        <f t="shared" si="2214"/>
        <v>519600</v>
      </c>
      <c r="DK300" s="62">
        <f t="shared" si="2214"/>
        <v>0</v>
      </c>
      <c r="DL300" s="62">
        <f t="shared" si="2214"/>
        <v>0</v>
      </c>
      <c r="DM300" s="58">
        <f t="shared" si="2214"/>
        <v>0</v>
      </c>
      <c r="DN300" s="62">
        <f t="shared" si="2214"/>
        <v>0</v>
      </c>
      <c r="DO300" s="62">
        <f t="shared" si="2214"/>
        <v>0</v>
      </c>
      <c r="DP300" s="58">
        <f t="shared" si="2214"/>
        <v>0</v>
      </c>
      <c r="DQ300" s="58">
        <f t="shared" si="2214"/>
        <v>519600</v>
      </c>
      <c r="DR300" s="62">
        <f t="shared" si="2214"/>
        <v>519600</v>
      </c>
      <c r="DS300" s="62">
        <f t="shared" si="2214"/>
        <v>0</v>
      </c>
      <c r="DT300" s="62">
        <f t="shared" si="2214"/>
        <v>0</v>
      </c>
    </row>
    <row r="301" spans="1:124" s="23" customFormat="1" ht="32.25" customHeight="1" x14ac:dyDescent="0.25">
      <c r="A301" s="87" t="s">
        <v>84</v>
      </c>
      <c r="B301" s="156"/>
      <c r="C301" s="156"/>
      <c r="D301" s="156"/>
      <c r="E301" s="4">
        <v>852</v>
      </c>
      <c r="F301" s="3" t="s">
        <v>78</v>
      </c>
      <c r="G301" s="3" t="s">
        <v>11</v>
      </c>
      <c r="H301" s="176" t="s">
        <v>470</v>
      </c>
      <c r="I301" s="3" t="s">
        <v>85</v>
      </c>
      <c r="J301" s="21">
        <v>459600</v>
      </c>
      <c r="K301" s="21">
        <f>J301</f>
        <v>459600</v>
      </c>
      <c r="L301" s="21"/>
      <c r="M301" s="21"/>
      <c r="N301" s="21">
        <v>459600</v>
      </c>
      <c r="O301" s="21">
        <f>N301</f>
        <v>459600</v>
      </c>
      <c r="P301" s="21"/>
      <c r="Q301" s="21"/>
      <c r="R301" s="21">
        <v>459600</v>
      </c>
      <c r="S301" s="21">
        <f>R301</f>
        <v>459600</v>
      </c>
      <c r="T301" s="21"/>
      <c r="U301" s="21"/>
      <c r="V301" s="21">
        <f t="shared" si="2042"/>
        <v>-60000</v>
      </c>
      <c r="W301" s="21">
        <f t="shared" si="2043"/>
        <v>-60000</v>
      </c>
      <c r="X301" s="21">
        <f t="shared" si="2044"/>
        <v>0</v>
      </c>
      <c r="Y301" s="21"/>
      <c r="Z301" s="276">
        <f t="shared" si="2063"/>
        <v>88.45265588914549</v>
      </c>
      <c r="AA301" s="21"/>
      <c r="AB301" s="21">
        <v>519600</v>
      </c>
      <c r="AC301" s="21">
        <f>AB301</f>
        <v>519600</v>
      </c>
      <c r="AD301" s="21"/>
      <c r="AE301" s="21"/>
      <c r="AF301" s="21"/>
      <c r="AG301" s="21">
        <f>AF301</f>
        <v>0</v>
      </c>
      <c r="AH301" s="21"/>
      <c r="AI301" s="21"/>
      <c r="AJ301" s="21">
        <f t="shared" si="2206"/>
        <v>519600</v>
      </c>
      <c r="AK301" s="21">
        <f t="shared" si="2206"/>
        <v>519600</v>
      </c>
      <c r="AL301" s="21">
        <f t="shared" si="2206"/>
        <v>0</v>
      </c>
      <c r="AM301" s="21">
        <f t="shared" si="2206"/>
        <v>0</v>
      </c>
      <c r="AN301" s="215"/>
      <c r="AO301" s="21">
        <f>AN301</f>
        <v>0</v>
      </c>
      <c r="AP301" s="21"/>
      <c r="AQ301" s="21"/>
      <c r="AR301" s="21">
        <f t="shared" si="2207"/>
        <v>519600</v>
      </c>
      <c r="AS301" s="21">
        <f t="shared" si="2207"/>
        <v>519600</v>
      </c>
      <c r="AT301" s="21">
        <f t="shared" si="2207"/>
        <v>0</v>
      </c>
      <c r="AU301" s="21">
        <f t="shared" si="2207"/>
        <v>0</v>
      </c>
      <c r="AV301" s="195">
        <f>AR301-AS301-AT301-AU301</f>
        <v>0</v>
      </c>
      <c r="AW301" s="21">
        <v>519600</v>
      </c>
      <c r="AX301" s="21">
        <f>AW301</f>
        <v>519600</v>
      </c>
      <c r="AY301" s="21"/>
      <c r="AZ301" s="21"/>
      <c r="BA301" s="21"/>
      <c r="BB301" s="21">
        <f>BA301</f>
        <v>0</v>
      </c>
      <c r="BC301" s="21"/>
      <c r="BD301" s="21"/>
      <c r="BE301" s="21">
        <f t="shared" si="2208"/>
        <v>519600</v>
      </c>
      <c r="BF301" s="21">
        <f t="shared" si="2208"/>
        <v>519600</v>
      </c>
      <c r="BG301" s="21">
        <f t="shared" si="2208"/>
        <v>0</v>
      </c>
      <c r="BH301" s="21">
        <f t="shared" si="2208"/>
        <v>0</v>
      </c>
      <c r="BI301" s="21"/>
      <c r="BJ301" s="21">
        <f>BI301</f>
        <v>0</v>
      </c>
      <c r="BK301" s="21"/>
      <c r="BL301" s="21"/>
      <c r="BM301" s="21">
        <f t="shared" si="2209"/>
        <v>519600</v>
      </c>
      <c r="BN301" s="21">
        <f t="shared" si="2209"/>
        <v>519600</v>
      </c>
      <c r="BO301" s="21">
        <f t="shared" si="2209"/>
        <v>0</v>
      </c>
      <c r="BP301" s="21">
        <f t="shared" si="2209"/>
        <v>0</v>
      </c>
      <c r="BQ301" s="201">
        <f>BE301-BF301-BG301-BH301</f>
        <v>0</v>
      </c>
      <c r="BR301" s="21">
        <v>519600</v>
      </c>
      <c r="BS301" s="21">
        <f>BR301</f>
        <v>519600</v>
      </c>
      <c r="BT301" s="21"/>
      <c r="BU301" s="21"/>
      <c r="BV301" s="21"/>
      <c r="BW301" s="21">
        <f>BV301</f>
        <v>0</v>
      </c>
      <c r="BX301" s="21"/>
      <c r="BY301" s="21"/>
      <c r="BZ301" s="21">
        <f t="shared" si="2211"/>
        <v>519600</v>
      </c>
      <c r="CA301" s="62">
        <f t="shared" si="2211"/>
        <v>519600</v>
      </c>
      <c r="CB301" s="62">
        <f t="shared" si="2211"/>
        <v>0</v>
      </c>
      <c r="CC301" s="62">
        <f t="shared" si="2211"/>
        <v>0</v>
      </c>
      <c r="CD301" s="21"/>
      <c r="CE301" s="21">
        <f>CD301</f>
        <v>0</v>
      </c>
      <c r="CF301" s="21"/>
      <c r="CG301" s="21"/>
      <c r="CH301" s="21">
        <f t="shared" si="2213"/>
        <v>519600</v>
      </c>
      <c r="CI301" s="62">
        <f t="shared" si="2213"/>
        <v>519600</v>
      </c>
      <c r="CJ301" s="62">
        <f t="shared" si="2213"/>
        <v>0</v>
      </c>
      <c r="CK301" s="62">
        <f t="shared" si="2213"/>
        <v>0</v>
      </c>
      <c r="CL301" s="193">
        <f>BZ301-CA301-CB301-CC301</f>
        <v>0</v>
      </c>
      <c r="CM301" s="62"/>
      <c r="CN301" s="62"/>
      <c r="CO301" s="62"/>
      <c r="CP301" s="62"/>
      <c r="CQ301" s="94">
        <f>AB301-CS301</f>
        <v>0</v>
      </c>
      <c r="CR301" s="94">
        <f>AB301/CS301*100</f>
        <v>100</v>
      </c>
      <c r="CS301" s="58">
        <v>519600</v>
      </c>
      <c r="CT301" s="58">
        <f>CS301</f>
        <v>519600</v>
      </c>
      <c r="CU301" s="58"/>
      <c r="CV301" s="58"/>
      <c r="CW301" s="58"/>
      <c r="CX301" s="62">
        <f>CW301</f>
        <v>0</v>
      </c>
      <c r="CY301" s="62"/>
      <c r="CZ301" s="58"/>
      <c r="DA301" s="58">
        <f>CS301+CW301</f>
        <v>519600</v>
      </c>
      <c r="DB301" s="62">
        <f>CT301+CX301</f>
        <v>519600</v>
      </c>
      <c r="DC301" s="62">
        <f>CU301+CY301</f>
        <v>0</v>
      </c>
      <c r="DD301" s="62">
        <f>CV301+CZ301</f>
        <v>0</v>
      </c>
      <c r="DE301" s="58"/>
      <c r="DF301" s="62">
        <f>DE301</f>
        <v>0</v>
      </c>
      <c r="DG301" s="62"/>
      <c r="DH301" s="58"/>
      <c r="DI301" s="58">
        <f t="shared" ref="DI301" si="2215">DA301+DE301</f>
        <v>519600</v>
      </c>
      <c r="DJ301" s="62">
        <f t="shared" ref="DJ301" si="2216">DB301+DF301</f>
        <v>519600</v>
      </c>
      <c r="DK301" s="62">
        <f t="shared" ref="DK301" si="2217">DC301+DG301</f>
        <v>0</v>
      </c>
      <c r="DL301" s="62">
        <f t="shared" ref="DL301" si="2218">DD301+DH301</f>
        <v>0</v>
      </c>
      <c r="DM301" s="58"/>
      <c r="DN301" s="62">
        <f>DM301</f>
        <v>0</v>
      </c>
      <c r="DO301" s="62"/>
      <c r="DP301" s="58"/>
      <c r="DQ301" s="58">
        <f t="shared" ref="DQ301" si="2219">DI301+DM301</f>
        <v>519600</v>
      </c>
      <c r="DR301" s="62">
        <f t="shared" ref="DR301" si="2220">DJ301+DN301</f>
        <v>519600</v>
      </c>
      <c r="DS301" s="62">
        <f t="shared" ref="DS301" si="2221">DK301+DO301</f>
        <v>0</v>
      </c>
      <c r="DT301" s="62">
        <f t="shared" ref="DT301" si="2222">DL301+DP301</f>
        <v>0</v>
      </c>
    </row>
    <row r="302" spans="1:124" s="23" customFormat="1" ht="32.25" customHeight="1" x14ac:dyDescent="0.25">
      <c r="A302" s="87" t="s">
        <v>276</v>
      </c>
      <c r="B302" s="156"/>
      <c r="C302" s="156"/>
      <c r="D302" s="156"/>
      <c r="E302" s="4">
        <v>852</v>
      </c>
      <c r="F302" s="3" t="s">
        <v>78</v>
      </c>
      <c r="G302" s="4" t="s">
        <v>11</v>
      </c>
      <c r="H302" s="261" t="s">
        <v>476</v>
      </c>
      <c r="I302" s="3"/>
      <c r="J302" s="21">
        <f t="shared" ref="J302:Y306" si="2223">J303</f>
        <v>0</v>
      </c>
      <c r="K302" s="21">
        <f t="shared" si="2223"/>
        <v>0</v>
      </c>
      <c r="L302" s="21">
        <f t="shared" si="2223"/>
        <v>0</v>
      </c>
      <c r="M302" s="21">
        <f t="shared" si="2223"/>
        <v>0</v>
      </c>
      <c r="N302" s="21">
        <f t="shared" si="2223"/>
        <v>0</v>
      </c>
      <c r="O302" s="21">
        <f t="shared" si="2223"/>
        <v>0</v>
      </c>
      <c r="P302" s="21">
        <f t="shared" si="2223"/>
        <v>0</v>
      </c>
      <c r="Q302" s="21">
        <f t="shared" si="2223"/>
        <v>0</v>
      </c>
      <c r="R302" s="21">
        <f t="shared" si="2223"/>
        <v>0</v>
      </c>
      <c r="S302" s="21">
        <f t="shared" si="2223"/>
        <v>0</v>
      </c>
      <c r="T302" s="21">
        <f t="shared" si="2223"/>
        <v>0</v>
      </c>
      <c r="U302" s="21">
        <f t="shared" si="2223"/>
        <v>0</v>
      </c>
      <c r="V302" s="21">
        <f t="shared" si="2042"/>
        <v>0</v>
      </c>
      <c r="W302" s="21">
        <f t="shared" si="2043"/>
        <v>0</v>
      </c>
      <c r="X302" s="21">
        <f t="shared" si="2044"/>
        <v>0</v>
      </c>
      <c r="Y302" s="21">
        <f t="shared" si="2223"/>
        <v>0</v>
      </c>
      <c r="Z302" s="276" t="e">
        <f t="shared" si="2063"/>
        <v>#DIV/0!</v>
      </c>
      <c r="AA302" s="21">
        <f t="shared" ref="AA302:BV306" si="2224">AA303</f>
        <v>0</v>
      </c>
      <c r="AB302" s="21">
        <f t="shared" si="2224"/>
        <v>0</v>
      </c>
      <c r="AC302" s="21">
        <f t="shared" si="2224"/>
        <v>0</v>
      </c>
      <c r="AD302" s="21">
        <f t="shared" si="2224"/>
        <v>0</v>
      </c>
      <c r="AE302" s="21">
        <f t="shared" si="2224"/>
        <v>0</v>
      </c>
      <c r="AF302" s="21">
        <f t="shared" si="2224"/>
        <v>0</v>
      </c>
      <c r="AG302" s="21">
        <f t="shared" si="2224"/>
        <v>0</v>
      </c>
      <c r="AH302" s="21">
        <f t="shared" si="2224"/>
        <v>0</v>
      </c>
      <c r="AI302" s="21">
        <f t="shared" si="2224"/>
        <v>0</v>
      </c>
      <c r="AJ302" s="21">
        <f t="shared" si="2177"/>
        <v>0</v>
      </c>
      <c r="AK302" s="21">
        <f t="shared" si="2178"/>
        <v>0</v>
      </c>
      <c r="AL302" s="21">
        <f t="shared" si="2179"/>
        <v>0</v>
      </c>
      <c r="AM302" s="21">
        <f t="shared" si="2180"/>
        <v>0</v>
      </c>
      <c r="AN302" s="215">
        <f t="shared" si="2224"/>
        <v>0</v>
      </c>
      <c r="AO302" s="21">
        <f t="shared" si="2224"/>
        <v>0</v>
      </c>
      <c r="AP302" s="21">
        <f t="shared" si="2224"/>
        <v>0</v>
      </c>
      <c r="AQ302" s="21">
        <f t="shared" si="2224"/>
        <v>0</v>
      </c>
      <c r="AR302" s="21">
        <f t="shared" si="2017"/>
        <v>0</v>
      </c>
      <c r="AS302" s="21">
        <f t="shared" si="2018"/>
        <v>0</v>
      </c>
      <c r="AT302" s="21">
        <f t="shared" si="2019"/>
        <v>0</v>
      </c>
      <c r="AU302" s="21">
        <f t="shared" si="2020"/>
        <v>0</v>
      </c>
      <c r="AV302" s="195">
        <f t="shared" si="1970"/>
        <v>0</v>
      </c>
      <c r="AW302" s="21">
        <f t="shared" si="2224"/>
        <v>0</v>
      </c>
      <c r="AX302" s="21">
        <f t="shared" si="2224"/>
        <v>0</v>
      </c>
      <c r="AY302" s="21">
        <f t="shared" si="2224"/>
        <v>0</v>
      </c>
      <c r="AZ302" s="21">
        <f t="shared" si="2224"/>
        <v>0</v>
      </c>
      <c r="BA302" s="21">
        <f t="shared" si="2224"/>
        <v>0</v>
      </c>
      <c r="BB302" s="21">
        <f t="shared" si="2224"/>
        <v>0</v>
      </c>
      <c r="BC302" s="21">
        <f t="shared" si="2224"/>
        <v>0</v>
      </c>
      <c r="BD302" s="21">
        <f t="shared" si="2224"/>
        <v>0</v>
      </c>
      <c r="BE302" s="21">
        <f t="shared" si="2181"/>
        <v>0</v>
      </c>
      <c r="BF302" s="21">
        <f t="shared" si="2171"/>
        <v>0</v>
      </c>
      <c r="BG302" s="21">
        <f t="shared" si="2172"/>
        <v>0</v>
      </c>
      <c r="BH302" s="21">
        <f t="shared" si="2173"/>
        <v>0</v>
      </c>
      <c r="BI302" s="21">
        <f t="shared" si="2224"/>
        <v>0</v>
      </c>
      <c r="BJ302" s="21">
        <f t="shared" si="2224"/>
        <v>0</v>
      </c>
      <c r="BK302" s="21">
        <f t="shared" si="2224"/>
        <v>0</v>
      </c>
      <c r="BL302" s="21">
        <f t="shared" si="2224"/>
        <v>0</v>
      </c>
      <c r="BM302" s="21">
        <f t="shared" si="2023"/>
        <v>0</v>
      </c>
      <c r="BN302" s="21">
        <f t="shared" si="2024"/>
        <v>0</v>
      </c>
      <c r="BO302" s="21">
        <f t="shared" si="2025"/>
        <v>0</v>
      </c>
      <c r="BP302" s="21">
        <f t="shared" si="2026"/>
        <v>0</v>
      </c>
      <c r="BQ302" s="201">
        <f t="shared" si="1967"/>
        <v>0</v>
      </c>
      <c r="BR302" s="21">
        <f t="shared" si="2224"/>
        <v>0</v>
      </c>
      <c r="BS302" s="21">
        <f t="shared" si="2224"/>
        <v>0</v>
      </c>
      <c r="BT302" s="21">
        <f t="shared" si="2224"/>
        <v>0</v>
      </c>
      <c r="BU302" s="21">
        <f t="shared" si="2224"/>
        <v>0</v>
      </c>
      <c r="BV302" s="21">
        <f t="shared" si="2224"/>
        <v>0</v>
      </c>
      <c r="BW302" s="21">
        <f t="shared" ref="BV302:BY306" si="2225">BW303</f>
        <v>0</v>
      </c>
      <c r="BX302" s="21">
        <f t="shared" si="2225"/>
        <v>0</v>
      </c>
      <c r="BY302" s="21">
        <f t="shared" si="2225"/>
        <v>0</v>
      </c>
      <c r="BZ302" s="21">
        <f t="shared" si="2182"/>
        <v>0</v>
      </c>
      <c r="CA302" s="62">
        <f t="shared" si="2174"/>
        <v>0</v>
      </c>
      <c r="CB302" s="62">
        <f t="shared" si="2175"/>
        <v>0</v>
      </c>
      <c r="CC302" s="62">
        <f t="shared" si="2176"/>
        <v>0</v>
      </c>
      <c r="CD302" s="21">
        <f t="shared" ref="CD302:CG306" si="2226">CD303</f>
        <v>0</v>
      </c>
      <c r="CE302" s="21">
        <f t="shared" si="2226"/>
        <v>0</v>
      </c>
      <c r="CF302" s="21">
        <f t="shared" si="2226"/>
        <v>0</v>
      </c>
      <c r="CG302" s="21">
        <f t="shared" si="2226"/>
        <v>0</v>
      </c>
      <c r="CH302" s="21">
        <f t="shared" si="2029"/>
        <v>0</v>
      </c>
      <c r="CI302" s="62">
        <f t="shared" si="2030"/>
        <v>0</v>
      </c>
      <c r="CJ302" s="62">
        <f t="shared" si="2031"/>
        <v>0</v>
      </c>
      <c r="CK302" s="62">
        <f t="shared" si="2032"/>
        <v>0</v>
      </c>
      <c r="CL302" s="193">
        <f t="shared" si="2083"/>
        <v>0</v>
      </c>
      <c r="CM302" s="62"/>
      <c r="CN302" s="62"/>
      <c r="CO302" s="62"/>
      <c r="CP302" s="62"/>
      <c r="CQ302" s="94">
        <f t="shared" si="2103"/>
        <v>-4500000</v>
      </c>
      <c r="CR302" s="94">
        <f t="shared" si="2104"/>
        <v>0</v>
      </c>
      <c r="CS302" s="58">
        <f t="shared" ref="CS302:DT306" si="2227">CS303</f>
        <v>4500000</v>
      </c>
      <c r="CT302" s="58">
        <f t="shared" si="2227"/>
        <v>4275000</v>
      </c>
      <c r="CU302" s="58">
        <f t="shared" si="2227"/>
        <v>225000</v>
      </c>
      <c r="CV302" s="58">
        <f t="shared" si="2227"/>
        <v>0</v>
      </c>
      <c r="CW302" s="58">
        <f t="shared" si="2227"/>
        <v>0</v>
      </c>
      <c r="CX302" s="62">
        <f t="shared" si="2227"/>
        <v>0</v>
      </c>
      <c r="CY302" s="62">
        <f t="shared" si="2227"/>
        <v>0</v>
      </c>
      <c r="CZ302" s="58">
        <f t="shared" si="2227"/>
        <v>0</v>
      </c>
      <c r="DA302" s="58">
        <f t="shared" si="2227"/>
        <v>4500000</v>
      </c>
      <c r="DB302" s="62">
        <f t="shared" si="2227"/>
        <v>4275000</v>
      </c>
      <c r="DC302" s="62">
        <f t="shared" si="2227"/>
        <v>225000</v>
      </c>
      <c r="DD302" s="62">
        <f t="shared" si="2227"/>
        <v>0</v>
      </c>
      <c r="DE302" s="58">
        <f t="shared" si="2227"/>
        <v>0</v>
      </c>
      <c r="DF302" s="62">
        <f t="shared" si="2227"/>
        <v>0</v>
      </c>
      <c r="DG302" s="62">
        <f t="shared" si="2227"/>
        <v>0</v>
      </c>
      <c r="DH302" s="58">
        <f t="shared" si="2227"/>
        <v>0</v>
      </c>
      <c r="DI302" s="58">
        <f t="shared" si="2227"/>
        <v>4500000</v>
      </c>
      <c r="DJ302" s="62">
        <f t="shared" si="2227"/>
        <v>4275000</v>
      </c>
      <c r="DK302" s="62">
        <f t="shared" si="2227"/>
        <v>225000</v>
      </c>
      <c r="DL302" s="62">
        <f t="shared" si="2227"/>
        <v>0</v>
      </c>
      <c r="DM302" s="58">
        <f t="shared" si="2227"/>
        <v>0</v>
      </c>
      <c r="DN302" s="62">
        <f t="shared" si="2227"/>
        <v>0</v>
      </c>
      <c r="DO302" s="62">
        <f t="shared" si="2227"/>
        <v>0</v>
      </c>
      <c r="DP302" s="58">
        <f t="shared" si="2227"/>
        <v>0</v>
      </c>
      <c r="DQ302" s="58">
        <f t="shared" si="2227"/>
        <v>4500000</v>
      </c>
      <c r="DR302" s="62">
        <f t="shared" si="2227"/>
        <v>4275000</v>
      </c>
      <c r="DS302" s="62">
        <f t="shared" si="2227"/>
        <v>225000</v>
      </c>
      <c r="DT302" s="62">
        <f t="shared" si="2227"/>
        <v>0</v>
      </c>
    </row>
    <row r="303" spans="1:124" s="23" customFormat="1" ht="32.25" customHeight="1" x14ac:dyDescent="0.25">
      <c r="A303" s="87" t="s">
        <v>41</v>
      </c>
      <c r="B303" s="156"/>
      <c r="C303" s="156"/>
      <c r="D303" s="156"/>
      <c r="E303" s="4">
        <v>852</v>
      </c>
      <c r="F303" s="3" t="s">
        <v>78</v>
      </c>
      <c r="G303" s="4" t="s">
        <v>11</v>
      </c>
      <c r="H303" s="261" t="s">
        <v>476</v>
      </c>
      <c r="I303" s="3" t="s">
        <v>83</v>
      </c>
      <c r="J303" s="21">
        <f t="shared" si="2223"/>
        <v>0</v>
      </c>
      <c r="K303" s="21">
        <f t="shared" si="2223"/>
        <v>0</v>
      </c>
      <c r="L303" s="21">
        <f t="shared" si="2223"/>
        <v>0</v>
      </c>
      <c r="M303" s="21">
        <f t="shared" si="2223"/>
        <v>0</v>
      </c>
      <c r="N303" s="21">
        <f t="shared" si="2223"/>
        <v>0</v>
      </c>
      <c r="O303" s="21">
        <f t="shared" si="2223"/>
        <v>0</v>
      </c>
      <c r="P303" s="21">
        <f t="shared" si="2223"/>
        <v>0</v>
      </c>
      <c r="Q303" s="21">
        <f t="shared" si="2223"/>
        <v>0</v>
      </c>
      <c r="R303" s="21">
        <f t="shared" si="2223"/>
        <v>0</v>
      </c>
      <c r="S303" s="21">
        <f t="shared" si="2223"/>
        <v>0</v>
      </c>
      <c r="T303" s="21">
        <f t="shared" si="2223"/>
        <v>0</v>
      </c>
      <c r="U303" s="21">
        <f t="shared" si="2223"/>
        <v>0</v>
      </c>
      <c r="V303" s="21">
        <f t="shared" si="2042"/>
        <v>0</v>
      </c>
      <c r="W303" s="21">
        <f t="shared" si="2043"/>
        <v>0</v>
      </c>
      <c r="X303" s="21">
        <f t="shared" si="2044"/>
        <v>0</v>
      </c>
      <c r="Y303" s="21">
        <f t="shared" si="2223"/>
        <v>0</v>
      </c>
      <c r="Z303" s="276" t="e">
        <f t="shared" si="2063"/>
        <v>#DIV/0!</v>
      </c>
      <c r="AA303" s="21">
        <f t="shared" si="2224"/>
        <v>0</v>
      </c>
      <c r="AB303" s="21">
        <f t="shared" si="2224"/>
        <v>0</v>
      </c>
      <c r="AC303" s="21">
        <f t="shared" si="2224"/>
        <v>0</v>
      </c>
      <c r="AD303" s="21">
        <f t="shared" si="2224"/>
        <v>0</v>
      </c>
      <c r="AE303" s="21">
        <f t="shared" si="2224"/>
        <v>0</v>
      </c>
      <c r="AF303" s="21">
        <f t="shared" si="2224"/>
        <v>0</v>
      </c>
      <c r="AG303" s="21">
        <f t="shared" si="2224"/>
        <v>0</v>
      </c>
      <c r="AH303" s="21">
        <f t="shared" si="2224"/>
        <v>0</v>
      </c>
      <c r="AI303" s="21">
        <f t="shared" si="2224"/>
        <v>0</v>
      </c>
      <c r="AJ303" s="21">
        <f t="shared" si="2177"/>
        <v>0</v>
      </c>
      <c r="AK303" s="21">
        <f t="shared" si="2178"/>
        <v>0</v>
      </c>
      <c r="AL303" s="21">
        <f t="shared" si="2179"/>
        <v>0</v>
      </c>
      <c r="AM303" s="21">
        <f t="shared" si="2180"/>
        <v>0</v>
      </c>
      <c r="AN303" s="215">
        <f t="shared" si="2224"/>
        <v>0</v>
      </c>
      <c r="AO303" s="21">
        <f t="shared" si="2224"/>
        <v>0</v>
      </c>
      <c r="AP303" s="21">
        <f t="shared" si="2224"/>
        <v>0</v>
      </c>
      <c r="AQ303" s="21">
        <f t="shared" si="2224"/>
        <v>0</v>
      </c>
      <c r="AR303" s="21">
        <f t="shared" si="2017"/>
        <v>0</v>
      </c>
      <c r="AS303" s="21">
        <f t="shared" si="2018"/>
        <v>0</v>
      </c>
      <c r="AT303" s="21">
        <f t="shared" si="2019"/>
        <v>0</v>
      </c>
      <c r="AU303" s="21">
        <f t="shared" si="2020"/>
        <v>0</v>
      </c>
      <c r="AV303" s="195">
        <f t="shared" si="1970"/>
        <v>0</v>
      </c>
      <c r="AW303" s="21">
        <f t="shared" si="2224"/>
        <v>0</v>
      </c>
      <c r="AX303" s="21">
        <f t="shared" si="2224"/>
        <v>0</v>
      </c>
      <c r="AY303" s="21">
        <f t="shared" si="2224"/>
        <v>0</v>
      </c>
      <c r="AZ303" s="21">
        <f t="shared" si="2224"/>
        <v>0</v>
      </c>
      <c r="BA303" s="21">
        <f t="shared" si="2224"/>
        <v>0</v>
      </c>
      <c r="BB303" s="21">
        <f t="shared" si="2224"/>
        <v>0</v>
      </c>
      <c r="BC303" s="21">
        <f t="shared" si="2224"/>
        <v>0</v>
      </c>
      <c r="BD303" s="21">
        <f t="shared" si="2224"/>
        <v>0</v>
      </c>
      <c r="BE303" s="21">
        <f t="shared" si="2181"/>
        <v>0</v>
      </c>
      <c r="BF303" s="21">
        <f t="shared" si="2171"/>
        <v>0</v>
      </c>
      <c r="BG303" s="21">
        <f t="shared" si="2172"/>
        <v>0</v>
      </c>
      <c r="BH303" s="21">
        <f t="shared" si="2173"/>
        <v>0</v>
      </c>
      <c r="BI303" s="21">
        <f t="shared" si="2224"/>
        <v>0</v>
      </c>
      <c r="BJ303" s="21">
        <f t="shared" si="2224"/>
        <v>0</v>
      </c>
      <c r="BK303" s="21">
        <f t="shared" si="2224"/>
        <v>0</v>
      </c>
      <c r="BL303" s="21">
        <f t="shared" si="2224"/>
        <v>0</v>
      </c>
      <c r="BM303" s="21">
        <f t="shared" si="2023"/>
        <v>0</v>
      </c>
      <c r="BN303" s="21">
        <f t="shared" si="2024"/>
        <v>0</v>
      </c>
      <c r="BO303" s="21">
        <f t="shared" si="2025"/>
        <v>0</v>
      </c>
      <c r="BP303" s="21">
        <f t="shared" si="2026"/>
        <v>0</v>
      </c>
      <c r="BQ303" s="201">
        <f t="shared" si="1967"/>
        <v>0</v>
      </c>
      <c r="BR303" s="21">
        <f t="shared" si="2224"/>
        <v>0</v>
      </c>
      <c r="BS303" s="21">
        <f t="shared" si="2224"/>
        <v>0</v>
      </c>
      <c r="BT303" s="21">
        <f t="shared" si="2224"/>
        <v>0</v>
      </c>
      <c r="BU303" s="21">
        <f t="shared" si="2224"/>
        <v>0</v>
      </c>
      <c r="BV303" s="21">
        <f t="shared" si="2225"/>
        <v>0</v>
      </c>
      <c r="BW303" s="21">
        <f t="shared" si="2225"/>
        <v>0</v>
      </c>
      <c r="BX303" s="21">
        <f t="shared" si="2225"/>
        <v>0</v>
      </c>
      <c r="BY303" s="21">
        <f t="shared" si="2225"/>
        <v>0</v>
      </c>
      <c r="BZ303" s="21">
        <f t="shared" si="2182"/>
        <v>0</v>
      </c>
      <c r="CA303" s="62">
        <f t="shared" si="2174"/>
        <v>0</v>
      </c>
      <c r="CB303" s="62">
        <f t="shared" si="2175"/>
        <v>0</v>
      </c>
      <c r="CC303" s="62">
        <f t="shared" si="2176"/>
        <v>0</v>
      </c>
      <c r="CD303" s="21">
        <f t="shared" si="2226"/>
        <v>0</v>
      </c>
      <c r="CE303" s="21">
        <f t="shared" si="2226"/>
        <v>0</v>
      </c>
      <c r="CF303" s="21">
        <f t="shared" si="2226"/>
        <v>0</v>
      </c>
      <c r="CG303" s="21">
        <f t="shared" si="2226"/>
        <v>0</v>
      </c>
      <c r="CH303" s="21">
        <f t="shared" si="2029"/>
        <v>0</v>
      </c>
      <c r="CI303" s="62">
        <f t="shared" si="2030"/>
        <v>0</v>
      </c>
      <c r="CJ303" s="62">
        <f t="shared" si="2031"/>
        <v>0</v>
      </c>
      <c r="CK303" s="62">
        <f t="shared" si="2032"/>
        <v>0</v>
      </c>
      <c r="CL303" s="193">
        <f t="shared" si="2083"/>
        <v>0</v>
      </c>
      <c r="CM303" s="62"/>
      <c r="CN303" s="62"/>
      <c r="CO303" s="62"/>
      <c r="CP303" s="62"/>
      <c r="CQ303" s="94">
        <f t="shared" si="2103"/>
        <v>-4500000</v>
      </c>
      <c r="CR303" s="94">
        <f t="shared" si="2104"/>
        <v>0</v>
      </c>
      <c r="CS303" s="58">
        <f t="shared" si="2227"/>
        <v>4500000</v>
      </c>
      <c r="CT303" s="58">
        <f t="shared" si="2227"/>
        <v>4275000</v>
      </c>
      <c r="CU303" s="58">
        <f t="shared" si="2227"/>
        <v>225000</v>
      </c>
      <c r="CV303" s="58">
        <f t="shared" si="2227"/>
        <v>0</v>
      </c>
      <c r="CW303" s="58">
        <f t="shared" si="2227"/>
        <v>0</v>
      </c>
      <c r="CX303" s="62">
        <f t="shared" si="2227"/>
        <v>0</v>
      </c>
      <c r="CY303" s="62">
        <f t="shared" si="2227"/>
        <v>0</v>
      </c>
      <c r="CZ303" s="58">
        <f t="shared" si="2227"/>
        <v>0</v>
      </c>
      <c r="DA303" s="58">
        <f t="shared" si="2227"/>
        <v>4500000</v>
      </c>
      <c r="DB303" s="62">
        <f t="shared" si="2227"/>
        <v>4275000</v>
      </c>
      <c r="DC303" s="62">
        <f t="shared" si="2227"/>
        <v>225000</v>
      </c>
      <c r="DD303" s="62">
        <f t="shared" si="2227"/>
        <v>0</v>
      </c>
      <c r="DE303" s="58">
        <f t="shared" si="2227"/>
        <v>0</v>
      </c>
      <c r="DF303" s="62">
        <f t="shared" si="2227"/>
        <v>0</v>
      </c>
      <c r="DG303" s="62">
        <f t="shared" si="2227"/>
        <v>0</v>
      </c>
      <c r="DH303" s="58">
        <f t="shared" si="2227"/>
        <v>0</v>
      </c>
      <c r="DI303" s="58">
        <f t="shared" si="2227"/>
        <v>4500000</v>
      </c>
      <c r="DJ303" s="62">
        <f t="shared" si="2227"/>
        <v>4275000</v>
      </c>
      <c r="DK303" s="62">
        <f t="shared" si="2227"/>
        <v>225000</v>
      </c>
      <c r="DL303" s="62">
        <f t="shared" si="2227"/>
        <v>0</v>
      </c>
      <c r="DM303" s="58">
        <f t="shared" si="2227"/>
        <v>0</v>
      </c>
      <c r="DN303" s="62">
        <f t="shared" si="2227"/>
        <v>0</v>
      </c>
      <c r="DO303" s="62">
        <f t="shared" si="2227"/>
        <v>0</v>
      </c>
      <c r="DP303" s="58">
        <f t="shared" si="2227"/>
        <v>0</v>
      </c>
      <c r="DQ303" s="58">
        <f t="shared" si="2227"/>
        <v>4500000</v>
      </c>
      <c r="DR303" s="62">
        <f t="shared" si="2227"/>
        <v>4275000</v>
      </c>
      <c r="DS303" s="62">
        <f t="shared" si="2227"/>
        <v>225000</v>
      </c>
      <c r="DT303" s="62">
        <f t="shared" si="2227"/>
        <v>0</v>
      </c>
    </row>
    <row r="304" spans="1:124" s="23" customFormat="1" ht="32.25" customHeight="1" x14ac:dyDescent="0.25">
      <c r="A304" s="87" t="s">
        <v>84</v>
      </c>
      <c r="B304" s="156"/>
      <c r="C304" s="156"/>
      <c r="D304" s="156"/>
      <c r="E304" s="4">
        <v>852</v>
      </c>
      <c r="F304" s="3" t="s">
        <v>78</v>
      </c>
      <c r="G304" s="4" t="s">
        <v>11</v>
      </c>
      <c r="H304" s="261" t="s">
        <v>476</v>
      </c>
      <c r="I304" s="3" t="s">
        <v>85</v>
      </c>
      <c r="J304" s="21"/>
      <c r="K304" s="21"/>
      <c r="L304" s="21"/>
      <c r="M304" s="21"/>
      <c r="N304" s="21"/>
      <c r="O304" s="21"/>
      <c r="P304" s="21"/>
      <c r="Q304" s="21"/>
      <c r="R304" s="21"/>
      <c r="S304" s="21"/>
      <c r="T304" s="21"/>
      <c r="U304" s="21"/>
      <c r="V304" s="21">
        <f t="shared" si="2042"/>
        <v>0</v>
      </c>
      <c r="W304" s="21">
        <f t="shared" si="2043"/>
        <v>0</v>
      </c>
      <c r="X304" s="21">
        <f t="shared" si="2044"/>
        <v>0</v>
      </c>
      <c r="Y304" s="21"/>
      <c r="Z304" s="276" t="e">
        <f t="shared" si="2063"/>
        <v>#DIV/0!</v>
      </c>
      <c r="AA304" s="21"/>
      <c r="AB304" s="21"/>
      <c r="AC304" s="21"/>
      <c r="AD304" s="21"/>
      <c r="AE304" s="21"/>
      <c r="AF304" s="21"/>
      <c r="AG304" s="21"/>
      <c r="AH304" s="21"/>
      <c r="AI304" s="21"/>
      <c r="AJ304" s="21">
        <f t="shared" si="2177"/>
        <v>0</v>
      </c>
      <c r="AK304" s="21">
        <f t="shared" si="2178"/>
        <v>0</v>
      </c>
      <c r="AL304" s="21">
        <f t="shared" si="2179"/>
        <v>0</v>
      </c>
      <c r="AM304" s="21">
        <f t="shared" si="2180"/>
        <v>0</v>
      </c>
      <c r="AN304" s="215"/>
      <c r="AO304" s="21"/>
      <c r="AP304" s="21"/>
      <c r="AQ304" s="21"/>
      <c r="AR304" s="21">
        <f t="shared" si="2017"/>
        <v>0</v>
      </c>
      <c r="AS304" s="21">
        <f t="shared" si="2018"/>
        <v>0</v>
      </c>
      <c r="AT304" s="21">
        <f t="shared" si="2019"/>
        <v>0</v>
      </c>
      <c r="AU304" s="21">
        <f t="shared" si="2020"/>
        <v>0</v>
      </c>
      <c r="AV304" s="195">
        <f t="shared" si="1970"/>
        <v>0</v>
      </c>
      <c r="AW304" s="21"/>
      <c r="AX304" s="21"/>
      <c r="AY304" s="21"/>
      <c r="AZ304" s="21"/>
      <c r="BA304" s="21"/>
      <c r="BB304" s="21"/>
      <c r="BC304" s="21"/>
      <c r="BD304" s="21"/>
      <c r="BE304" s="21">
        <f t="shared" si="2181"/>
        <v>0</v>
      </c>
      <c r="BF304" s="21">
        <f t="shared" si="2171"/>
        <v>0</v>
      </c>
      <c r="BG304" s="21">
        <f t="shared" si="2172"/>
        <v>0</v>
      </c>
      <c r="BH304" s="21">
        <f t="shared" si="2173"/>
        <v>0</v>
      </c>
      <c r="BI304" s="21"/>
      <c r="BJ304" s="21"/>
      <c r="BK304" s="21"/>
      <c r="BL304" s="21"/>
      <c r="BM304" s="21">
        <f t="shared" si="2023"/>
        <v>0</v>
      </c>
      <c r="BN304" s="21">
        <f t="shared" si="2024"/>
        <v>0</v>
      </c>
      <c r="BO304" s="21">
        <f t="shared" si="2025"/>
        <v>0</v>
      </c>
      <c r="BP304" s="21">
        <f t="shared" si="2026"/>
        <v>0</v>
      </c>
      <c r="BQ304" s="201">
        <f t="shared" si="1967"/>
        <v>0</v>
      </c>
      <c r="BR304" s="21"/>
      <c r="BS304" s="21"/>
      <c r="BT304" s="21"/>
      <c r="BU304" s="21"/>
      <c r="BV304" s="21"/>
      <c r="BW304" s="21"/>
      <c r="BX304" s="21"/>
      <c r="BY304" s="21"/>
      <c r="BZ304" s="21">
        <f t="shared" si="2182"/>
        <v>0</v>
      </c>
      <c r="CA304" s="62">
        <f t="shared" si="2174"/>
        <v>0</v>
      </c>
      <c r="CB304" s="62">
        <f t="shared" si="2175"/>
        <v>0</v>
      </c>
      <c r="CC304" s="62">
        <f t="shared" si="2176"/>
        <v>0</v>
      </c>
      <c r="CD304" s="21"/>
      <c r="CE304" s="21"/>
      <c r="CF304" s="21"/>
      <c r="CG304" s="21"/>
      <c r="CH304" s="21">
        <f t="shared" si="2029"/>
        <v>0</v>
      </c>
      <c r="CI304" s="62">
        <f t="shared" si="2030"/>
        <v>0</v>
      </c>
      <c r="CJ304" s="62">
        <f t="shared" si="2031"/>
        <v>0</v>
      </c>
      <c r="CK304" s="62">
        <f t="shared" si="2032"/>
        <v>0</v>
      </c>
      <c r="CL304" s="193">
        <f t="shared" si="2083"/>
        <v>0</v>
      </c>
      <c r="CM304" s="62"/>
      <c r="CN304" s="62"/>
      <c r="CO304" s="62"/>
      <c r="CP304" s="62"/>
      <c r="CQ304" s="94">
        <f t="shared" si="2103"/>
        <v>-4500000</v>
      </c>
      <c r="CR304" s="94">
        <f t="shared" si="2104"/>
        <v>0</v>
      </c>
      <c r="CS304" s="58">
        <v>4500000</v>
      </c>
      <c r="CT304" s="58">
        <v>4275000</v>
      </c>
      <c r="CU304" s="58">
        <v>225000</v>
      </c>
      <c r="CV304" s="58"/>
      <c r="CW304" s="58"/>
      <c r="CX304" s="62"/>
      <c r="CY304" s="62"/>
      <c r="CZ304" s="58"/>
      <c r="DA304" s="58">
        <f t="shared" si="1926"/>
        <v>4500000</v>
      </c>
      <c r="DB304" s="62">
        <f t="shared" si="1927"/>
        <v>4275000</v>
      </c>
      <c r="DC304" s="62">
        <f t="shared" si="1928"/>
        <v>225000</v>
      </c>
      <c r="DD304" s="62">
        <f t="shared" si="1929"/>
        <v>0</v>
      </c>
      <c r="DE304" s="58"/>
      <c r="DF304" s="62"/>
      <c r="DG304" s="62"/>
      <c r="DH304" s="58"/>
      <c r="DI304" s="58">
        <f t="shared" ref="DI304" si="2228">DA304+DE304</f>
        <v>4500000</v>
      </c>
      <c r="DJ304" s="62">
        <f t="shared" ref="DJ304" si="2229">DB304+DF304</f>
        <v>4275000</v>
      </c>
      <c r="DK304" s="62">
        <f t="shared" ref="DK304" si="2230">DC304+DG304</f>
        <v>225000</v>
      </c>
      <c r="DL304" s="62">
        <f t="shared" ref="DL304" si="2231">DD304+DH304</f>
        <v>0</v>
      </c>
      <c r="DM304" s="58"/>
      <c r="DN304" s="62"/>
      <c r="DO304" s="62"/>
      <c r="DP304" s="58"/>
      <c r="DQ304" s="58">
        <f t="shared" ref="DQ304" si="2232">DI304+DM304</f>
        <v>4500000</v>
      </c>
      <c r="DR304" s="62">
        <f t="shared" ref="DR304" si="2233">DJ304+DN304</f>
        <v>4275000</v>
      </c>
      <c r="DS304" s="62">
        <f t="shared" ref="DS304" si="2234">DK304+DO304</f>
        <v>225000</v>
      </c>
      <c r="DT304" s="62">
        <f t="shared" ref="DT304" si="2235">DL304+DP304</f>
        <v>0</v>
      </c>
    </row>
    <row r="305" spans="1:124" s="23" customFormat="1" ht="32.25" customHeight="1" x14ac:dyDescent="0.25">
      <c r="A305" s="87" t="s">
        <v>308</v>
      </c>
      <c r="E305" s="4">
        <v>852</v>
      </c>
      <c r="F305" s="3" t="s">
        <v>78</v>
      </c>
      <c r="G305" s="4" t="s">
        <v>11</v>
      </c>
      <c r="H305" s="176" t="s">
        <v>469</v>
      </c>
      <c r="I305" s="3"/>
      <c r="J305" s="21">
        <f t="shared" si="2223"/>
        <v>0</v>
      </c>
      <c r="K305" s="21">
        <f t="shared" si="2223"/>
        <v>0</v>
      </c>
      <c r="L305" s="21">
        <f t="shared" si="2223"/>
        <v>0</v>
      </c>
      <c r="M305" s="21">
        <f t="shared" si="2223"/>
        <v>0</v>
      </c>
      <c r="N305" s="21">
        <f t="shared" si="2223"/>
        <v>0</v>
      </c>
      <c r="O305" s="21">
        <f t="shared" si="2223"/>
        <v>0</v>
      </c>
      <c r="P305" s="21">
        <f t="shared" si="2223"/>
        <v>0</v>
      </c>
      <c r="Q305" s="21">
        <f t="shared" si="2223"/>
        <v>0</v>
      </c>
      <c r="R305" s="21">
        <f t="shared" si="2223"/>
        <v>0</v>
      </c>
      <c r="S305" s="21">
        <f t="shared" si="2223"/>
        <v>0</v>
      </c>
      <c r="T305" s="21">
        <f t="shared" si="2223"/>
        <v>0</v>
      </c>
      <c r="U305" s="21">
        <f t="shared" si="2223"/>
        <v>0</v>
      </c>
      <c r="V305" s="21">
        <f t="shared" si="2042"/>
        <v>0</v>
      </c>
      <c r="W305" s="21">
        <f t="shared" si="2043"/>
        <v>0</v>
      </c>
      <c r="X305" s="21">
        <f t="shared" si="2044"/>
        <v>0</v>
      </c>
      <c r="Y305" s="21">
        <f t="shared" si="2223"/>
        <v>0</v>
      </c>
      <c r="Z305" s="276" t="e">
        <f t="shared" si="2063"/>
        <v>#DIV/0!</v>
      </c>
      <c r="AA305" s="21">
        <f t="shared" si="2224"/>
        <v>0</v>
      </c>
      <c r="AB305" s="21">
        <f t="shared" si="2224"/>
        <v>0</v>
      </c>
      <c r="AC305" s="21">
        <f t="shared" si="2224"/>
        <v>0</v>
      </c>
      <c r="AD305" s="21">
        <f t="shared" si="2224"/>
        <v>0</v>
      </c>
      <c r="AE305" s="21">
        <f t="shared" si="2224"/>
        <v>0</v>
      </c>
      <c r="AF305" s="21">
        <f t="shared" si="2224"/>
        <v>0</v>
      </c>
      <c r="AG305" s="21">
        <f t="shared" si="2224"/>
        <v>0</v>
      </c>
      <c r="AH305" s="21">
        <f t="shared" si="2224"/>
        <v>0</v>
      </c>
      <c r="AI305" s="21">
        <f t="shared" si="2224"/>
        <v>0</v>
      </c>
      <c r="AJ305" s="21">
        <f t="shared" si="2177"/>
        <v>0</v>
      </c>
      <c r="AK305" s="21">
        <f t="shared" si="2178"/>
        <v>0</v>
      </c>
      <c r="AL305" s="21">
        <f t="shared" si="2179"/>
        <v>0</v>
      </c>
      <c r="AM305" s="21">
        <f t="shared" si="2180"/>
        <v>0</v>
      </c>
      <c r="AN305" s="215">
        <f t="shared" si="2224"/>
        <v>1971914</v>
      </c>
      <c r="AO305" s="21">
        <f t="shared" si="2224"/>
        <v>0</v>
      </c>
      <c r="AP305" s="21">
        <f t="shared" si="2224"/>
        <v>0</v>
      </c>
      <c r="AQ305" s="21">
        <f t="shared" si="2224"/>
        <v>0</v>
      </c>
      <c r="AR305" s="21">
        <f t="shared" si="2017"/>
        <v>1971914</v>
      </c>
      <c r="AS305" s="21">
        <f t="shared" si="2018"/>
        <v>0</v>
      </c>
      <c r="AT305" s="21">
        <f t="shared" si="2019"/>
        <v>0</v>
      </c>
      <c r="AU305" s="21">
        <f t="shared" si="2020"/>
        <v>0</v>
      </c>
      <c r="AV305" s="195">
        <f t="shared" si="1970"/>
        <v>1971914</v>
      </c>
      <c r="AW305" s="21">
        <f t="shared" si="2224"/>
        <v>1535226</v>
      </c>
      <c r="AX305" s="21">
        <f t="shared" si="2224"/>
        <v>1458464</v>
      </c>
      <c r="AY305" s="21">
        <f t="shared" si="2224"/>
        <v>76762</v>
      </c>
      <c r="AZ305" s="21">
        <f t="shared" si="2224"/>
        <v>0</v>
      </c>
      <c r="BA305" s="21">
        <f t="shared" si="2224"/>
        <v>-0.74</v>
      </c>
      <c r="BB305" s="21">
        <f t="shared" si="2224"/>
        <v>0</v>
      </c>
      <c r="BC305" s="21">
        <f t="shared" si="2224"/>
        <v>-0.74</v>
      </c>
      <c r="BD305" s="21">
        <f t="shared" si="2224"/>
        <v>0</v>
      </c>
      <c r="BE305" s="21">
        <f t="shared" si="2181"/>
        <v>1535225.26</v>
      </c>
      <c r="BF305" s="21">
        <f t="shared" si="2171"/>
        <v>1458464</v>
      </c>
      <c r="BG305" s="21">
        <f t="shared" si="2172"/>
        <v>76761.259999999995</v>
      </c>
      <c r="BH305" s="21">
        <f t="shared" si="2173"/>
        <v>0</v>
      </c>
      <c r="BI305" s="21">
        <f t="shared" si="2224"/>
        <v>0</v>
      </c>
      <c r="BJ305" s="21">
        <f t="shared" si="2224"/>
        <v>0</v>
      </c>
      <c r="BK305" s="21">
        <f t="shared" si="2224"/>
        <v>0</v>
      </c>
      <c r="BL305" s="21">
        <f t="shared" si="2224"/>
        <v>0</v>
      </c>
      <c r="BM305" s="21">
        <f t="shared" si="2023"/>
        <v>1535225.26</v>
      </c>
      <c r="BN305" s="21">
        <f t="shared" si="2024"/>
        <v>1458464</v>
      </c>
      <c r="BO305" s="21">
        <f t="shared" si="2025"/>
        <v>76761.259999999995</v>
      </c>
      <c r="BP305" s="21">
        <f t="shared" si="2026"/>
        <v>0</v>
      </c>
      <c r="BQ305" s="201">
        <f t="shared" si="1967"/>
        <v>1.4551915228366852E-11</v>
      </c>
      <c r="BR305" s="21">
        <f t="shared" si="2224"/>
        <v>0</v>
      </c>
      <c r="BS305" s="21">
        <f t="shared" si="2224"/>
        <v>0</v>
      </c>
      <c r="BT305" s="21">
        <f t="shared" si="2224"/>
        <v>0</v>
      </c>
      <c r="BU305" s="21">
        <f t="shared" si="2224"/>
        <v>0</v>
      </c>
      <c r="BV305" s="21">
        <f t="shared" si="2225"/>
        <v>0</v>
      </c>
      <c r="BW305" s="21">
        <f t="shared" si="2225"/>
        <v>0</v>
      </c>
      <c r="BX305" s="21">
        <f t="shared" si="2225"/>
        <v>0</v>
      </c>
      <c r="BY305" s="21">
        <f t="shared" si="2225"/>
        <v>0</v>
      </c>
      <c r="BZ305" s="21">
        <f t="shared" si="2182"/>
        <v>0</v>
      </c>
      <c r="CA305" s="62">
        <f t="shared" si="2174"/>
        <v>0</v>
      </c>
      <c r="CB305" s="62">
        <f t="shared" si="2175"/>
        <v>0</v>
      </c>
      <c r="CC305" s="62">
        <f t="shared" si="2176"/>
        <v>0</v>
      </c>
      <c r="CD305" s="21">
        <f t="shared" si="2226"/>
        <v>0</v>
      </c>
      <c r="CE305" s="21">
        <f t="shared" si="2226"/>
        <v>0</v>
      </c>
      <c r="CF305" s="21">
        <f t="shared" si="2226"/>
        <v>0</v>
      </c>
      <c r="CG305" s="21">
        <f t="shared" si="2226"/>
        <v>0</v>
      </c>
      <c r="CH305" s="21">
        <f t="shared" si="2029"/>
        <v>0</v>
      </c>
      <c r="CI305" s="62">
        <f t="shared" si="2030"/>
        <v>0</v>
      </c>
      <c r="CJ305" s="62">
        <f t="shared" si="2031"/>
        <v>0</v>
      </c>
      <c r="CK305" s="62">
        <f t="shared" si="2032"/>
        <v>0</v>
      </c>
      <c r="CL305" s="193">
        <f t="shared" si="2083"/>
        <v>0</v>
      </c>
      <c r="CM305" s="62"/>
      <c r="CN305" s="62"/>
      <c r="CO305" s="62"/>
      <c r="CP305" s="62"/>
      <c r="CQ305" s="94">
        <f t="shared" si="2103"/>
        <v>0</v>
      </c>
      <c r="CR305" s="94" t="e">
        <f t="shared" si="2104"/>
        <v>#DIV/0!</v>
      </c>
      <c r="CS305" s="58">
        <f t="shared" si="2227"/>
        <v>0</v>
      </c>
      <c r="CT305" s="58">
        <f t="shared" si="2227"/>
        <v>0</v>
      </c>
      <c r="CU305" s="58">
        <f t="shared" si="2227"/>
        <v>0</v>
      </c>
      <c r="CV305" s="58">
        <f t="shared" si="2227"/>
        <v>0</v>
      </c>
      <c r="CW305" s="58">
        <f t="shared" si="2227"/>
        <v>0</v>
      </c>
      <c r="CX305" s="62">
        <f t="shared" si="2227"/>
        <v>0</v>
      </c>
      <c r="CY305" s="62">
        <f t="shared" si="2227"/>
        <v>0</v>
      </c>
      <c r="CZ305" s="58">
        <f t="shared" si="2227"/>
        <v>0</v>
      </c>
      <c r="DA305" s="58">
        <f t="shared" si="2227"/>
        <v>0</v>
      </c>
      <c r="DB305" s="62">
        <f t="shared" si="2227"/>
        <v>0</v>
      </c>
      <c r="DC305" s="62">
        <f t="shared" si="2227"/>
        <v>0</v>
      </c>
      <c r="DD305" s="62">
        <f t="shared" si="2227"/>
        <v>0</v>
      </c>
      <c r="DE305" s="58">
        <f t="shared" si="2227"/>
        <v>0</v>
      </c>
      <c r="DF305" s="62">
        <f t="shared" si="2227"/>
        <v>0</v>
      </c>
      <c r="DG305" s="62">
        <f t="shared" si="2227"/>
        <v>0</v>
      </c>
      <c r="DH305" s="58">
        <f t="shared" si="2227"/>
        <v>0</v>
      </c>
      <c r="DI305" s="58">
        <f t="shared" si="2227"/>
        <v>0</v>
      </c>
      <c r="DJ305" s="62">
        <f t="shared" si="2227"/>
        <v>0</v>
      </c>
      <c r="DK305" s="62">
        <f t="shared" si="2227"/>
        <v>0</v>
      </c>
      <c r="DL305" s="62">
        <f t="shared" si="2227"/>
        <v>0</v>
      </c>
      <c r="DM305" s="58">
        <f t="shared" si="2227"/>
        <v>0</v>
      </c>
      <c r="DN305" s="62">
        <f t="shared" si="2227"/>
        <v>0</v>
      </c>
      <c r="DO305" s="62">
        <f t="shared" si="2227"/>
        <v>0</v>
      </c>
      <c r="DP305" s="58">
        <f t="shared" si="2227"/>
        <v>0</v>
      </c>
      <c r="DQ305" s="58">
        <f t="shared" si="2227"/>
        <v>0</v>
      </c>
      <c r="DR305" s="62">
        <f t="shared" si="2227"/>
        <v>0</v>
      </c>
      <c r="DS305" s="62">
        <f t="shared" si="2227"/>
        <v>0</v>
      </c>
      <c r="DT305" s="62">
        <f t="shared" si="2227"/>
        <v>0</v>
      </c>
    </row>
    <row r="306" spans="1:124" s="23" customFormat="1" ht="32.25" customHeight="1" x14ac:dyDescent="0.25">
      <c r="A306" s="87" t="s">
        <v>41</v>
      </c>
      <c r="E306" s="4">
        <v>852</v>
      </c>
      <c r="F306" s="3" t="s">
        <v>78</v>
      </c>
      <c r="G306" s="4" t="s">
        <v>11</v>
      </c>
      <c r="H306" s="176" t="s">
        <v>469</v>
      </c>
      <c r="I306" s="3" t="s">
        <v>83</v>
      </c>
      <c r="J306" s="21">
        <f t="shared" si="2223"/>
        <v>0</v>
      </c>
      <c r="K306" s="21">
        <f t="shared" si="2223"/>
        <v>0</v>
      </c>
      <c r="L306" s="21">
        <f t="shared" si="2223"/>
        <v>0</v>
      </c>
      <c r="M306" s="21">
        <f t="shared" si="2223"/>
        <v>0</v>
      </c>
      <c r="N306" s="21">
        <f t="shared" si="2223"/>
        <v>0</v>
      </c>
      <c r="O306" s="21">
        <f t="shared" si="2223"/>
        <v>0</v>
      </c>
      <c r="P306" s="21">
        <f t="shared" si="2223"/>
        <v>0</v>
      </c>
      <c r="Q306" s="21">
        <f t="shared" si="2223"/>
        <v>0</v>
      </c>
      <c r="R306" s="21">
        <f t="shared" si="2223"/>
        <v>0</v>
      </c>
      <c r="S306" s="21">
        <f t="shared" si="2223"/>
        <v>0</v>
      </c>
      <c r="T306" s="21">
        <f t="shared" si="2223"/>
        <v>0</v>
      </c>
      <c r="U306" s="21">
        <f t="shared" si="2223"/>
        <v>0</v>
      </c>
      <c r="V306" s="21">
        <f t="shared" si="2042"/>
        <v>0</v>
      </c>
      <c r="W306" s="21">
        <f t="shared" si="2043"/>
        <v>0</v>
      </c>
      <c r="X306" s="21">
        <f t="shared" si="2044"/>
        <v>0</v>
      </c>
      <c r="Y306" s="21">
        <f t="shared" si="2223"/>
        <v>0</v>
      </c>
      <c r="Z306" s="276" t="e">
        <f t="shared" si="2063"/>
        <v>#DIV/0!</v>
      </c>
      <c r="AA306" s="21">
        <f t="shared" si="2224"/>
        <v>0</v>
      </c>
      <c r="AB306" s="21">
        <f t="shared" si="2224"/>
        <v>0</v>
      </c>
      <c r="AC306" s="21">
        <f t="shared" si="2224"/>
        <v>0</v>
      </c>
      <c r="AD306" s="21">
        <f t="shared" si="2224"/>
        <v>0</v>
      </c>
      <c r="AE306" s="21">
        <f t="shared" si="2224"/>
        <v>0</v>
      </c>
      <c r="AF306" s="21">
        <f t="shared" si="2224"/>
        <v>0</v>
      </c>
      <c r="AG306" s="21">
        <f t="shared" si="2224"/>
        <v>0</v>
      </c>
      <c r="AH306" s="21">
        <f t="shared" si="2224"/>
        <v>0</v>
      </c>
      <c r="AI306" s="21">
        <f t="shared" si="2224"/>
        <v>0</v>
      </c>
      <c r="AJ306" s="21">
        <f t="shared" si="2177"/>
        <v>0</v>
      </c>
      <c r="AK306" s="21">
        <f t="shared" si="2178"/>
        <v>0</v>
      </c>
      <c r="AL306" s="21">
        <f t="shared" si="2179"/>
        <v>0</v>
      </c>
      <c r="AM306" s="21">
        <f t="shared" si="2180"/>
        <v>0</v>
      </c>
      <c r="AN306" s="215">
        <f t="shared" si="2224"/>
        <v>1971914</v>
      </c>
      <c r="AO306" s="21">
        <f t="shared" si="2224"/>
        <v>0</v>
      </c>
      <c r="AP306" s="21">
        <f t="shared" si="2224"/>
        <v>0</v>
      </c>
      <c r="AQ306" s="21">
        <f t="shared" si="2224"/>
        <v>0</v>
      </c>
      <c r="AR306" s="21">
        <f t="shared" si="2017"/>
        <v>1971914</v>
      </c>
      <c r="AS306" s="21">
        <f t="shared" si="2018"/>
        <v>0</v>
      </c>
      <c r="AT306" s="21">
        <f t="shared" si="2019"/>
        <v>0</v>
      </c>
      <c r="AU306" s="21">
        <f t="shared" si="2020"/>
        <v>0</v>
      </c>
      <c r="AV306" s="195">
        <f t="shared" si="1970"/>
        <v>1971914</v>
      </c>
      <c r="AW306" s="21">
        <f t="shared" si="2224"/>
        <v>1535226</v>
      </c>
      <c r="AX306" s="21">
        <f t="shared" si="2224"/>
        <v>1458464</v>
      </c>
      <c r="AY306" s="21">
        <f t="shared" si="2224"/>
        <v>76762</v>
      </c>
      <c r="AZ306" s="21">
        <f t="shared" si="2224"/>
        <v>0</v>
      </c>
      <c r="BA306" s="21">
        <f t="shared" si="2224"/>
        <v>-0.74</v>
      </c>
      <c r="BB306" s="21">
        <f t="shared" si="2224"/>
        <v>0</v>
      </c>
      <c r="BC306" s="21">
        <f t="shared" si="2224"/>
        <v>-0.74</v>
      </c>
      <c r="BD306" s="21">
        <f t="shared" si="2224"/>
        <v>0</v>
      </c>
      <c r="BE306" s="21">
        <f t="shared" si="2181"/>
        <v>1535225.26</v>
      </c>
      <c r="BF306" s="21">
        <f t="shared" si="2171"/>
        <v>1458464</v>
      </c>
      <c r="BG306" s="21">
        <f t="shared" si="2172"/>
        <v>76761.259999999995</v>
      </c>
      <c r="BH306" s="21">
        <f t="shared" si="2173"/>
        <v>0</v>
      </c>
      <c r="BI306" s="21">
        <f t="shared" si="2224"/>
        <v>0</v>
      </c>
      <c r="BJ306" s="21">
        <f t="shared" si="2224"/>
        <v>0</v>
      </c>
      <c r="BK306" s="21">
        <f t="shared" si="2224"/>
        <v>0</v>
      </c>
      <c r="BL306" s="21">
        <f t="shared" si="2224"/>
        <v>0</v>
      </c>
      <c r="BM306" s="21">
        <f t="shared" si="2023"/>
        <v>1535225.26</v>
      </c>
      <c r="BN306" s="21">
        <f t="shared" si="2024"/>
        <v>1458464</v>
      </c>
      <c r="BO306" s="21">
        <f t="shared" si="2025"/>
        <v>76761.259999999995</v>
      </c>
      <c r="BP306" s="21">
        <f t="shared" si="2026"/>
        <v>0</v>
      </c>
      <c r="BQ306" s="201">
        <f t="shared" si="1967"/>
        <v>1.4551915228366852E-11</v>
      </c>
      <c r="BR306" s="21">
        <f t="shared" si="2224"/>
        <v>0</v>
      </c>
      <c r="BS306" s="21">
        <f t="shared" si="2224"/>
        <v>0</v>
      </c>
      <c r="BT306" s="21">
        <f t="shared" si="2224"/>
        <v>0</v>
      </c>
      <c r="BU306" s="21">
        <f t="shared" si="2224"/>
        <v>0</v>
      </c>
      <c r="BV306" s="21">
        <f t="shared" si="2225"/>
        <v>0</v>
      </c>
      <c r="BW306" s="21">
        <f t="shared" si="2225"/>
        <v>0</v>
      </c>
      <c r="BX306" s="21">
        <f t="shared" si="2225"/>
        <v>0</v>
      </c>
      <c r="BY306" s="21">
        <f t="shared" si="2225"/>
        <v>0</v>
      </c>
      <c r="BZ306" s="21">
        <f t="shared" si="2182"/>
        <v>0</v>
      </c>
      <c r="CA306" s="62">
        <f t="shared" si="2174"/>
        <v>0</v>
      </c>
      <c r="CB306" s="62">
        <f t="shared" si="2175"/>
        <v>0</v>
      </c>
      <c r="CC306" s="62">
        <f t="shared" si="2176"/>
        <v>0</v>
      </c>
      <c r="CD306" s="21">
        <f t="shared" si="2226"/>
        <v>0</v>
      </c>
      <c r="CE306" s="21">
        <f t="shared" si="2226"/>
        <v>0</v>
      </c>
      <c r="CF306" s="21">
        <f t="shared" si="2226"/>
        <v>0</v>
      </c>
      <c r="CG306" s="21">
        <f t="shared" si="2226"/>
        <v>0</v>
      </c>
      <c r="CH306" s="21">
        <f t="shared" si="2029"/>
        <v>0</v>
      </c>
      <c r="CI306" s="62">
        <f t="shared" si="2030"/>
        <v>0</v>
      </c>
      <c r="CJ306" s="62">
        <f t="shared" si="2031"/>
        <v>0</v>
      </c>
      <c r="CK306" s="62">
        <f t="shared" si="2032"/>
        <v>0</v>
      </c>
      <c r="CL306" s="193">
        <f t="shared" si="2083"/>
        <v>0</v>
      </c>
      <c r="CM306" s="62"/>
      <c r="CN306" s="62"/>
      <c r="CO306" s="62"/>
      <c r="CP306" s="62"/>
      <c r="CQ306" s="94">
        <f t="shared" si="2103"/>
        <v>0</v>
      </c>
      <c r="CR306" s="94" t="e">
        <f t="shared" si="2104"/>
        <v>#DIV/0!</v>
      </c>
      <c r="CS306" s="58">
        <f t="shared" si="2227"/>
        <v>0</v>
      </c>
      <c r="CT306" s="58">
        <f t="shared" si="2227"/>
        <v>0</v>
      </c>
      <c r="CU306" s="58">
        <f t="shared" si="2227"/>
        <v>0</v>
      </c>
      <c r="CV306" s="58">
        <f t="shared" si="2227"/>
        <v>0</v>
      </c>
      <c r="CW306" s="58">
        <f t="shared" si="2227"/>
        <v>0</v>
      </c>
      <c r="CX306" s="62">
        <f t="shared" si="2227"/>
        <v>0</v>
      </c>
      <c r="CY306" s="62">
        <f t="shared" si="2227"/>
        <v>0</v>
      </c>
      <c r="CZ306" s="58">
        <f t="shared" si="2227"/>
        <v>0</v>
      </c>
      <c r="DA306" s="58">
        <f t="shared" si="2227"/>
        <v>0</v>
      </c>
      <c r="DB306" s="62">
        <f t="shared" si="2227"/>
        <v>0</v>
      </c>
      <c r="DC306" s="62">
        <f t="shared" si="2227"/>
        <v>0</v>
      </c>
      <c r="DD306" s="62">
        <f t="shared" si="2227"/>
        <v>0</v>
      </c>
      <c r="DE306" s="58">
        <f t="shared" si="2227"/>
        <v>0</v>
      </c>
      <c r="DF306" s="62">
        <f t="shared" si="2227"/>
        <v>0</v>
      </c>
      <c r="DG306" s="62">
        <f t="shared" si="2227"/>
        <v>0</v>
      </c>
      <c r="DH306" s="58">
        <f t="shared" si="2227"/>
        <v>0</v>
      </c>
      <c r="DI306" s="58">
        <f t="shared" si="2227"/>
        <v>0</v>
      </c>
      <c r="DJ306" s="62">
        <f t="shared" si="2227"/>
        <v>0</v>
      </c>
      <c r="DK306" s="62">
        <f t="shared" si="2227"/>
        <v>0</v>
      </c>
      <c r="DL306" s="62">
        <f t="shared" si="2227"/>
        <v>0</v>
      </c>
      <c r="DM306" s="58">
        <f t="shared" si="2227"/>
        <v>0</v>
      </c>
      <c r="DN306" s="62">
        <f t="shared" si="2227"/>
        <v>0</v>
      </c>
      <c r="DO306" s="62">
        <f t="shared" si="2227"/>
        <v>0</v>
      </c>
      <c r="DP306" s="58">
        <f t="shared" si="2227"/>
        <v>0</v>
      </c>
      <c r="DQ306" s="58">
        <f t="shared" si="2227"/>
        <v>0</v>
      </c>
      <c r="DR306" s="62">
        <f t="shared" si="2227"/>
        <v>0</v>
      </c>
      <c r="DS306" s="62">
        <f t="shared" si="2227"/>
        <v>0</v>
      </c>
      <c r="DT306" s="62">
        <f t="shared" si="2227"/>
        <v>0</v>
      </c>
    </row>
    <row r="307" spans="1:124" s="23" customFormat="1" ht="32.25" customHeight="1" x14ac:dyDescent="0.25">
      <c r="A307" s="87" t="s">
        <v>84</v>
      </c>
      <c r="E307" s="4">
        <v>852</v>
      </c>
      <c r="F307" s="3" t="s">
        <v>78</v>
      </c>
      <c r="G307" s="4" t="s">
        <v>11</v>
      </c>
      <c r="H307" s="176" t="s">
        <v>469</v>
      </c>
      <c r="I307" s="3" t="s">
        <v>85</v>
      </c>
      <c r="J307" s="21"/>
      <c r="K307" s="21"/>
      <c r="L307" s="21"/>
      <c r="M307" s="21"/>
      <c r="N307" s="21"/>
      <c r="O307" s="21"/>
      <c r="P307" s="21"/>
      <c r="Q307" s="21"/>
      <c r="R307" s="21"/>
      <c r="S307" s="21"/>
      <c r="T307" s="21"/>
      <c r="U307" s="21"/>
      <c r="V307" s="21">
        <f t="shared" si="2042"/>
        <v>0</v>
      </c>
      <c r="W307" s="21">
        <f t="shared" si="2043"/>
        <v>0</v>
      </c>
      <c r="X307" s="21">
        <f t="shared" si="2044"/>
        <v>0</v>
      </c>
      <c r="Y307" s="21"/>
      <c r="Z307" s="276" t="e">
        <f t="shared" si="2063"/>
        <v>#DIV/0!</v>
      </c>
      <c r="AA307" s="21"/>
      <c r="AB307" s="21"/>
      <c r="AC307" s="21"/>
      <c r="AD307" s="21"/>
      <c r="AE307" s="21"/>
      <c r="AF307" s="21"/>
      <c r="AG307" s="21"/>
      <c r="AH307" s="21"/>
      <c r="AI307" s="21"/>
      <c r="AJ307" s="21">
        <f t="shared" si="2177"/>
        <v>0</v>
      </c>
      <c r="AK307" s="21">
        <f t="shared" si="2178"/>
        <v>0</v>
      </c>
      <c r="AL307" s="21">
        <f t="shared" si="2179"/>
        <v>0</v>
      </c>
      <c r="AM307" s="21">
        <f t="shared" si="2180"/>
        <v>0</v>
      </c>
      <c r="AN307" s="215">
        <v>1971914</v>
      </c>
      <c r="AO307" s="21"/>
      <c r="AP307" s="21"/>
      <c r="AQ307" s="21"/>
      <c r="AR307" s="21">
        <f t="shared" si="2017"/>
        <v>1971914</v>
      </c>
      <c r="AS307" s="21">
        <f t="shared" si="2018"/>
        <v>0</v>
      </c>
      <c r="AT307" s="21">
        <f t="shared" si="2019"/>
        <v>0</v>
      </c>
      <c r="AU307" s="21">
        <f t="shared" si="2020"/>
        <v>0</v>
      </c>
      <c r="AV307" s="195">
        <f t="shared" si="1970"/>
        <v>1971914</v>
      </c>
      <c r="AW307" s="21">
        <v>1535226</v>
      </c>
      <c r="AX307" s="21">
        <v>1458464</v>
      </c>
      <c r="AY307" s="21">
        <v>76762</v>
      </c>
      <c r="AZ307" s="21"/>
      <c r="BA307" s="21">
        <v>-0.74</v>
      </c>
      <c r="BB307" s="21"/>
      <c r="BC307" s="21">
        <f>BA307</f>
        <v>-0.74</v>
      </c>
      <c r="BD307" s="21"/>
      <c r="BE307" s="21">
        <f t="shared" si="2181"/>
        <v>1535225.26</v>
      </c>
      <c r="BF307" s="21">
        <f t="shared" si="2171"/>
        <v>1458464</v>
      </c>
      <c r="BG307" s="21">
        <f t="shared" si="2172"/>
        <v>76761.259999999995</v>
      </c>
      <c r="BH307" s="21">
        <f t="shared" si="2173"/>
        <v>0</v>
      </c>
      <c r="BI307" s="21"/>
      <c r="BJ307" s="21"/>
      <c r="BK307" s="21">
        <f>BI307</f>
        <v>0</v>
      </c>
      <c r="BL307" s="21"/>
      <c r="BM307" s="21">
        <f t="shared" si="2023"/>
        <v>1535225.26</v>
      </c>
      <c r="BN307" s="21">
        <f t="shared" si="2024"/>
        <v>1458464</v>
      </c>
      <c r="BO307" s="21">
        <f t="shared" si="2025"/>
        <v>76761.259999999995</v>
      </c>
      <c r="BP307" s="21">
        <f t="shared" si="2026"/>
        <v>0</v>
      </c>
      <c r="BQ307" s="201">
        <f t="shared" si="1967"/>
        <v>1.4551915228366852E-11</v>
      </c>
      <c r="BR307" s="21"/>
      <c r="BS307" s="21"/>
      <c r="BT307" s="21"/>
      <c r="BU307" s="21"/>
      <c r="BV307" s="21"/>
      <c r="BW307" s="21"/>
      <c r="BX307" s="21"/>
      <c r="BY307" s="21"/>
      <c r="BZ307" s="21">
        <f t="shared" si="2182"/>
        <v>0</v>
      </c>
      <c r="CA307" s="62">
        <f t="shared" si="2174"/>
        <v>0</v>
      </c>
      <c r="CB307" s="62">
        <f t="shared" si="2175"/>
        <v>0</v>
      </c>
      <c r="CC307" s="62">
        <f t="shared" si="2176"/>
        <v>0</v>
      </c>
      <c r="CD307" s="21"/>
      <c r="CE307" s="21"/>
      <c r="CF307" s="21"/>
      <c r="CG307" s="21"/>
      <c r="CH307" s="21">
        <f t="shared" si="2029"/>
        <v>0</v>
      </c>
      <c r="CI307" s="62">
        <f t="shared" si="2030"/>
        <v>0</v>
      </c>
      <c r="CJ307" s="62">
        <f t="shared" si="2031"/>
        <v>0</v>
      </c>
      <c r="CK307" s="62">
        <f t="shared" si="2032"/>
        <v>0</v>
      </c>
      <c r="CL307" s="193">
        <f t="shared" si="2083"/>
        <v>0</v>
      </c>
      <c r="CM307" s="62"/>
      <c r="CN307" s="62"/>
      <c r="CO307" s="62"/>
      <c r="CP307" s="62"/>
      <c r="CQ307" s="94">
        <f t="shared" si="2103"/>
        <v>0</v>
      </c>
      <c r="CR307" s="94" t="e">
        <f t="shared" si="2104"/>
        <v>#DIV/0!</v>
      </c>
      <c r="CS307" s="27"/>
      <c r="CT307" s="27"/>
      <c r="CU307" s="27"/>
      <c r="CV307" s="27"/>
      <c r="CW307" s="27"/>
      <c r="CX307" s="82"/>
      <c r="CY307" s="82"/>
      <c r="CZ307" s="27"/>
      <c r="DA307" s="58">
        <f t="shared" si="1926"/>
        <v>0</v>
      </c>
      <c r="DB307" s="62">
        <f t="shared" si="1927"/>
        <v>0</v>
      </c>
      <c r="DC307" s="62">
        <f t="shared" si="1928"/>
        <v>0</v>
      </c>
      <c r="DD307" s="62">
        <f t="shared" si="1929"/>
        <v>0</v>
      </c>
      <c r="DE307" s="27"/>
      <c r="DF307" s="82"/>
      <c r="DG307" s="82"/>
      <c r="DH307" s="27"/>
      <c r="DI307" s="58">
        <f t="shared" ref="DI307" si="2236">DA307+DE307</f>
        <v>0</v>
      </c>
      <c r="DJ307" s="62">
        <f t="shared" ref="DJ307" si="2237">DB307+DF307</f>
        <v>0</v>
      </c>
      <c r="DK307" s="62">
        <f t="shared" ref="DK307" si="2238">DC307+DG307</f>
        <v>0</v>
      </c>
      <c r="DL307" s="62">
        <f t="shared" ref="DL307" si="2239">DD307+DH307</f>
        <v>0</v>
      </c>
      <c r="DM307" s="27"/>
      <c r="DN307" s="82"/>
      <c r="DO307" s="82"/>
      <c r="DP307" s="27"/>
      <c r="DQ307" s="58">
        <f t="shared" ref="DQ307" si="2240">DI307+DM307</f>
        <v>0</v>
      </c>
      <c r="DR307" s="62">
        <f t="shared" ref="DR307" si="2241">DJ307+DN307</f>
        <v>0</v>
      </c>
      <c r="DS307" s="62">
        <f t="shared" ref="DS307" si="2242">DK307+DO307</f>
        <v>0</v>
      </c>
      <c r="DT307" s="62">
        <f t="shared" ref="DT307" si="2243">DL307+DP307</f>
        <v>0</v>
      </c>
    </row>
    <row r="308" spans="1:124" s="23" customFormat="1" ht="32.25" customHeight="1" x14ac:dyDescent="0.25">
      <c r="A308" s="111" t="s">
        <v>79</v>
      </c>
      <c r="B308" s="44"/>
      <c r="C308" s="44"/>
      <c r="D308" s="44"/>
      <c r="E308" s="4">
        <v>852</v>
      </c>
      <c r="F308" s="19" t="s">
        <v>78</v>
      </c>
      <c r="G308" s="19" t="s">
        <v>44</v>
      </c>
      <c r="H308" s="176" t="s">
        <v>48</v>
      </c>
      <c r="I308" s="19"/>
      <c r="J308" s="22">
        <f t="shared" ref="J308:Y308" si="2244">J309+J339+J312+J315+J318+J321+J324+J345+J348+J330+J336+J335+J351+J327</f>
        <v>117228677</v>
      </c>
      <c r="K308" s="22">
        <f t="shared" ref="K308:M308" si="2245">K309+K339+K312+K315+K318+K321+K324+K345+K348+K330+K336+K335+K351+K327</f>
        <v>91131734</v>
      </c>
      <c r="L308" s="22">
        <f t="shared" si="2245"/>
        <v>26096943</v>
      </c>
      <c r="M308" s="22">
        <f t="shared" si="2245"/>
        <v>0</v>
      </c>
      <c r="N308" s="22">
        <f t="shared" si="2244"/>
        <v>91728930</v>
      </c>
      <c r="O308" s="22">
        <f t="shared" si="2244"/>
        <v>80023107</v>
      </c>
      <c r="P308" s="22">
        <f t="shared" si="2244"/>
        <v>11705823</v>
      </c>
      <c r="Q308" s="22">
        <f t="shared" si="2244"/>
        <v>0</v>
      </c>
      <c r="R308" s="22">
        <f t="shared" si="2244"/>
        <v>91659072</v>
      </c>
      <c r="S308" s="22">
        <f t="shared" si="2244"/>
        <v>80037493</v>
      </c>
      <c r="T308" s="22">
        <f t="shared" si="2244"/>
        <v>11621579</v>
      </c>
      <c r="U308" s="22">
        <f t="shared" si="2244"/>
        <v>0</v>
      </c>
      <c r="V308" s="21">
        <f t="shared" si="2042"/>
        <v>7615937.3400000036</v>
      </c>
      <c r="W308" s="21">
        <f t="shared" si="2043"/>
        <v>5070724.3400000036</v>
      </c>
      <c r="X308" s="21">
        <f t="shared" si="2044"/>
        <v>2545213</v>
      </c>
      <c r="Y308" s="22">
        <f t="shared" si="2244"/>
        <v>0</v>
      </c>
      <c r="Z308" s="278">
        <f t="shared" si="2063"/>
        <v>106.94804031321847</v>
      </c>
      <c r="AA308" s="22">
        <f t="shared" ref="AA308" si="2246">AA309+AA339+AA312+AA315+AA318+AA321+AA324+AA345+AA348+AA330+AA336+AA335+AA351+AA327</f>
        <v>0</v>
      </c>
      <c r="AB308" s="22">
        <f t="shared" ref="AB308:AI308" si="2247">AB309+AB339+AB312+AB315+AB318+AB321+AB324+AB345+AB348+AB330+AB336+AB335+AB351+AB327</f>
        <v>109612739.66</v>
      </c>
      <c r="AC308" s="22">
        <f t="shared" si="2247"/>
        <v>86061009.659999996</v>
      </c>
      <c r="AD308" s="22">
        <f t="shared" si="2247"/>
        <v>23551730</v>
      </c>
      <c r="AE308" s="22">
        <f t="shared" si="2247"/>
        <v>0</v>
      </c>
      <c r="AF308" s="22">
        <f t="shared" si="2247"/>
        <v>21141979.260000002</v>
      </c>
      <c r="AG308" s="22">
        <f t="shared" si="2247"/>
        <v>8099052</v>
      </c>
      <c r="AH308" s="22">
        <f t="shared" si="2247"/>
        <v>13042927.26</v>
      </c>
      <c r="AI308" s="22">
        <f t="shared" si="2247"/>
        <v>0</v>
      </c>
      <c r="AJ308" s="21">
        <f t="shared" si="2177"/>
        <v>130754718.92</v>
      </c>
      <c r="AK308" s="21">
        <f t="shared" si="2178"/>
        <v>94160061.659999996</v>
      </c>
      <c r="AL308" s="21">
        <f t="shared" si="2179"/>
        <v>36594657.259999998</v>
      </c>
      <c r="AM308" s="21">
        <f t="shared" si="2180"/>
        <v>0</v>
      </c>
      <c r="AN308" s="214">
        <f t="shared" ref="AN308:AU308" si="2248">AN309+AN339+AN312+AN315+AN318+AN321+AN324+AN342+AN345+AN348+AN330+AN336+AN335+AN351+AN327</f>
        <v>-1365079.23</v>
      </c>
      <c r="AO308" s="214">
        <f t="shared" si="2248"/>
        <v>-1393997.65</v>
      </c>
      <c r="AP308" s="214">
        <f t="shared" si="2248"/>
        <v>28918.42</v>
      </c>
      <c r="AQ308" s="214">
        <f t="shared" si="2248"/>
        <v>0</v>
      </c>
      <c r="AR308" s="214">
        <f t="shared" si="2248"/>
        <v>129389639.69</v>
      </c>
      <c r="AS308" s="214">
        <f t="shared" si="2248"/>
        <v>92766064.00999999</v>
      </c>
      <c r="AT308" s="214">
        <f t="shared" si="2248"/>
        <v>36623575.68</v>
      </c>
      <c r="AU308" s="214">
        <f t="shared" si="2248"/>
        <v>0</v>
      </c>
      <c r="AV308" s="195">
        <f t="shared" si="1970"/>
        <v>7.4505805969238281E-9</v>
      </c>
      <c r="AW308" s="22">
        <f t="shared" ref="AW308:BD308" si="2249">AW309+AW339+AW312+AW315+AW318+AW321+AW324+AW345+AW348+AW330+AW336+AW335+AW351+AW327</f>
        <v>98831276</v>
      </c>
      <c r="AX308" s="22">
        <f t="shared" si="2249"/>
        <v>76123917</v>
      </c>
      <c r="AY308" s="22">
        <f t="shared" si="2249"/>
        <v>22707359</v>
      </c>
      <c r="AZ308" s="22">
        <f t="shared" si="2249"/>
        <v>0</v>
      </c>
      <c r="BA308" s="22">
        <f t="shared" si="2249"/>
        <v>-0.89</v>
      </c>
      <c r="BB308" s="22">
        <f t="shared" si="2249"/>
        <v>0</v>
      </c>
      <c r="BC308" s="22">
        <f t="shared" si="2249"/>
        <v>-0.89</v>
      </c>
      <c r="BD308" s="22">
        <f t="shared" si="2249"/>
        <v>0</v>
      </c>
      <c r="BE308" s="21">
        <f t="shared" si="2181"/>
        <v>98831275.109999999</v>
      </c>
      <c r="BF308" s="21">
        <f t="shared" si="2171"/>
        <v>76123917</v>
      </c>
      <c r="BG308" s="21">
        <f t="shared" si="2172"/>
        <v>22707358.109999999</v>
      </c>
      <c r="BH308" s="21">
        <f t="shared" si="2173"/>
        <v>0</v>
      </c>
      <c r="BI308" s="22">
        <f>BI309+BI339+BI312+BI315+BI318+BI321+BI324+BI345+BI348+BI330+BI336+BI335+BI351+BI327</f>
        <v>0</v>
      </c>
      <c r="BJ308" s="22">
        <f>BJ309+BJ339+BJ312+BJ315+BJ318+BJ321+BJ324+BJ345+BJ348+BJ330+BJ336+BJ335+BJ351+BJ327</f>
        <v>0</v>
      </c>
      <c r="BK308" s="22">
        <f>BK309+BK339+BK312+BK315+BK318+BK321+BK324+BK345+BK348+BK330+BK336+BK335+BK351+BK327</f>
        <v>0</v>
      </c>
      <c r="BL308" s="22">
        <f>BL309+BL339+BL312+BL315+BL318+BL321+BL324+BL345+BL348+BL330+BL336+BL335+BL351+BL327</f>
        <v>0</v>
      </c>
      <c r="BM308" s="21">
        <f t="shared" si="2023"/>
        <v>98831275.109999999</v>
      </c>
      <c r="BN308" s="21">
        <f t="shared" si="2024"/>
        <v>76123917</v>
      </c>
      <c r="BO308" s="21">
        <f t="shared" si="2025"/>
        <v>22707358.109999999</v>
      </c>
      <c r="BP308" s="21">
        <f t="shared" si="2026"/>
        <v>0</v>
      </c>
      <c r="BQ308" s="201">
        <f t="shared" si="1967"/>
        <v>0</v>
      </c>
      <c r="BR308" s="22">
        <f t="shared" ref="BR308:BY308" si="2250">BR309+BR339+BR312+BR315+BR318+BR321+BR324+BR345+BR348+BR330+BR336+BR335+BR351+BR327</f>
        <v>87118462</v>
      </c>
      <c r="BS308" s="22">
        <f t="shared" si="2250"/>
        <v>78070072</v>
      </c>
      <c r="BT308" s="22">
        <f t="shared" si="2250"/>
        <v>9048390</v>
      </c>
      <c r="BU308" s="22">
        <f t="shared" si="2250"/>
        <v>0</v>
      </c>
      <c r="BV308" s="22">
        <f t="shared" si="2250"/>
        <v>-3.37</v>
      </c>
      <c r="BW308" s="22">
        <f t="shared" si="2250"/>
        <v>0</v>
      </c>
      <c r="BX308" s="22">
        <f t="shared" si="2250"/>
        <v>-3.37</v>
      </c>
      <c r="BY308" s="22">
        <f t="shared" si="2250"/>
        <v>0</v>
      </c>
      <c r="BZ308" s="21">
        <f t="shared" si="2182"/>
        <v>87118458.629999995</v>
      </c>
      <c r="CA308" s="62">
        <f t="shared" si="2174"/>
        <v>78070072</v>
      </c>
      <c r="CB308" s="62">
        <f t="shared" si="2175"/>
        <v>9048386.6300000008</v>
      </c>
      <c r="CC308" s="62">
        <f t="shared" si="2176"/>
        <v>0</v>
      </c>
      <c r="CD308" s="22">
        <f>CD309+CD339+CD312+CD315+CD318+CD321+CD324+CD345+CD348+CD330+CD336+CD335+CD351+CD327</f>
        <v>0</v>
      </c>
      <c r="CE308" s="22">
        <f>CE309+CE339+CE312+CE315+CE318+CE321+CE324+CE345+CE348+CE330+CE336+CE335+CE351+CE327</f>
        <v>0</v>
      </c>
      <c r="CF308" s="22">
        <f>CF309+CF339+CF312+CF315+CF318+CF321+CF324+CF345+CF348+CF330+CF336+CF335+CF351+CF327</f>
        <v>0</v>
      </c>
      <c r="CG308" s="22">
        <f>CG309+CG339+CG312+CG315+CG318+CG321+CG324+CG345+CG348+CG330+CG336+CG335+CG351+CG327</f>
        <v>0</v>
      </c>
      <c r="CH308" s="21">
        <f t="shared" si="2029"/>
        <v>87118458.629999995</v>
      </c>
      <c r="CI308" s="62">
        <f t="shared" si="2030"/>
        <v>78070072</v>
      </c>
      <c r="CJ308" s="62">
        <f t="shared" si="2031"/>
        <v>9048386.6300000008</v>
      </c>
      <c r="CK308" s="62">
        <f t="shared" si="2032"/>
        <v>0</v>
      </c>
      <c r="CL308" s="193">
        <f t="shared" si="2083"/>
        <v>-5.5879354476928711E-9</v>
      </c>
      <c r="CM308" s="62"/>
      <c r="CN308" s="62"/>
      <c r="CO308" s="62"/>
      <c r="CP308" s="62"/>
      <c r="CQ308" s="94">
        <f t="shared" si="2103"/>
        <v>17968740.659999996</v>
      </c>
      <c r="CR308" s="94">
        <f t="shared" si="2104"/>
        <v>119.60711105590229</v>
      </c>
      <c r="CS308" s="57">
        <f t="shared" ref="CS308:DT308" si="2251">CS309+CS339+CS312+CS315+CS318+CS321+CS324+CS345+CS348+CS330+CS336+CS335+CS351+CS327</f>
        <v>91643999</v>
      </c>
      <c r="CT308" s="57">
        <f t="shared" si="2251"/>
        <v>69043899</v>
      </c>
      <c r="CU308" s="57">
        <f t="shared" si="2251"/>
        <v>22600100</v>
      </c>
      <c r="CV308" s="57">
        <f t="shared" si="2251"/>
        <v>0</v>
      </c>
      <c r="CW308" s="57">
        <f t="shared" si="2251"/>
        <v>4663626.93</v>
      </c>
      <c r="CX308" s="57">
        <f t="shared" si="2251"/>
        <v>222666.67</v>
      </c>
      <c r="CY308" s="57">
        <f t="shared" si="2251"/>
        <v>4440960.26</v>
      </c>
      <c r="CZ308" s="57">
        <f t="shared" si="2251"/>
        <v>0</v>
      </c>
      <c r="DA308" s="57">
        <f t="shared" si="2251"/>
        <v>96307625.930000007</v>
      </c>
      <c r="DB308" s="57">
        <f t="shared" si="2251"/>
        <v>69266565.670000002</v>
      </c>
      <c r="DC308" s="57">
        <f t="shared" si="2251"/>
        <v>27041060.260000002</v>
      </c>
      <c r="DD308" s="57">
        <f t="shared" si="2251"/>
        <v>0</v>
      </c>
      <c r="DE308" s="57">
        <f t="shared" si="2251"/>
        <v>4611370</v>
      </c>
      <c r="DF308" s="57">
        <f t="shared" si="2251"/>
        <v>4680818</v>
      </c>
      <c r="DG308" s="57">
        <f t="shared" si="2251"/>
        <v>-69448.000000000029</v>
      </c>
      <c r="DH308" s="57">
        <f t="shared" si="2251"/>
        <v>0</v>
      </c>
      <c r="DI308" s="57">
        <f t="shared" si="2251"/>
        <v>100918995.93000001</v>
      </c>
      <c r="DJ308" s="57">
        <f t="shared" si="2251"/>
        <v>73947383.670000002</v>
      </c>
      <c r="DK308" s="57">
        <f t="shared" si="2251"/>
        <v>26971612.260000002</v>
      </c>
      <c r="DL308" s="57">
        <f t="shared" si="2251"/>
        <v>0</v>
      </c>
      <c r="DM308" s="57">
        <f t="shared" si="2251"/>
        <v>0</v>
      </c>
      <c r="DN308" s="57">
        <f t="shared" si="2251"/>
        <v>0</v>
      </c>
      <c r="DO308" s="57">
        <f t="shared" si="2251"/>
        <v>0</v>
      </c>
      <c r="DP308" s="57">
        <f t="shared" si="2251"/>
        <v>0</v>
      </c>
      <c r="DQ308" s="57">
        <f t="shared" si="2251"/>
        <v>100918995.93000001</v>
      </c>
      <c r="DR308" s="57">
        <f t="shared" si="2251"/>
        <v>73947383.670000002</v>
      </c>
      <c r="DS308" s="57">
        <f t="shared" si="2251"/>
        <v>26971612.260000002</v>
      </c>
      <c r="DT308" s="57">
        <f t="shared" si="2251"/>
        <v>0</v>
      </c>
    </row>
    <row r="309" spans="1:124" ht="32.25" customHeight="1" x14ac:dyDescent="0.25">
      <c r="A309" s="87" t="s">
        <v>319</v>
      </c>
      <c r="B309" s="44"/>
      <c r="C309" s="44"/>
      <c r="D309" s="44"/>
      <c r="E309" s="4">
        <v>852</v>
      </c>
      <c r="F309" s="3" t="s">
        <v>78</v>
      </c>
      <c r="G309" s="3" t="s">
        <v>44</v>
      </c>
      <c r="H309" s="176" t="s">
        <v>471</v>
      </c>
      <c r="I309" s="3"/>
      <c r="J309" s="21">
        <f t="shared" ref="J309:Y310" si="2252">J310</f>
        <v>73105633</v>
      </c>
      <c r="K309" s="21">
        <f t="shared" si="2252"/>
        <v>73105633</v>
      </c>
      <c r="L309" s="21">
        <f t="shared" si="2252"/>
        <v>0</v>
      </c>
      <c r="M309" s="21">
        <f t="shared" si="2252"/>
        <v>0</v>
      </c>
      <c r="N309" s="21">
        <f t="shared" si="2252"/>
        <v>64961116</v>
      </c>
      <c r="O309" s="21">
        <f t="shared" si="2252"/>
        <v>64961116</v>
      </c>
      <c r="P309" s="21">
        <f t="shared" si="2252"/>
        <v>0</v>
      </c>
      <c r="Q309" s="21">
        <f t="shared" si="2252"/>
        <v>0</v>
      </c>
      <c r="R309" s="21">
        <f t="shared" si="2252"/>
        <v>64961116</v>
      </c>
      <c r="S309" s="21">
        <f t="shared" si="2252"/>
        <v>64961116</v>
      </c>
      <c r="T309" s="21">
        <f t="shared" si="2252"/>
        <v>0</v>
      </c>
      <c r="U309" s="21">
        <f t="shared" si="2252"/>
        <v>0</v>
      </c>
      <c r="V309" s="21">
        <f t="shared" si="2042"/>
        <v>12433685</v>
      </c>
      <c r="W309" s="21">
        <f t="shared" si="2043"/>
        <v>12433685</v>
      </c>
      <c r="X309" s="21">
        <f t="shared" si="2044"/>
        <v>0</v>
      </c>
      <c r="Y309" s="21">
        <f t="shared" si="2252"/>
        <v>0</v>
      </c>
      <c r="Z309" s="276">
        <f t="shared" si="2063"/>
        <v>120.49330112163203</v>
      </c>
      <c r="AA309" s="21">
        <f t="shared" ref="AA309:BV310" si="2253">AA310</f>
        <v>0</v>
      </c>
      <c r="AB309" s="21">
        <f t="shared" si="2253"/>
        <v>60671948</v>
      </c>
      <c r="AC309" s="21">
        <f t="shared" si="2253"/>
        <v>60671948</v>
      </c>
      <c r="AD309" s="21">
        <f t="shared" si="2253"/>
        <v>0</v>
      </c>
      <c r="AE309" s="21">
        <f t="shared" si="2253"/>
        <v>0</v>
      </c>
      <c r="AF309" s="21">
        <f t="shared" si="2253"/>
        <v>8099052</v>
      </c>
      <c r="AG309" s="21">
        <f t="shared" si="2253"/>
        <v>8099052</v>
      </c>
      <c r="AH309" s="21">
        <f t="shared" si="2253"/>
        <v>0</v>
      </c>
      <c r="AI309" s="21">
        <f t="shared" si="2253"/>
        <v>0</v>
      </c>
      <c r="AJ309" s="21">
        <f t="shared" si="2177"/>
        <v>68771000</v>
      </c>
      <c r="AK309" s="21">
        <f t="shared" si="2178"/>
        <v>68771000</v>
      </c>
      <c r="AL309" s="21">
        <f t="shared" si="2179"/>
        <v>0</v>
      </c>
      <c r="AM309" s="21">
        <f t="shared" si="2180"/>
        <v>0</v>
      </c>
      <c r="AN309" s="215">
        <f t="shared" si="2253"/>
        <v>0</v>
      </c>
      <c r="AO309" s="21">
        <f t="shared" si="2253"/>
        <v>0</v>
      </c>
      <c r="AP309" s="21">
        <f t="shared" si="2253"/>
        <v>0</v>
      </c>
      <c r="AQ309" s="21">
        <f t="shared" si="2253"/>
        <v>0</v>
      </c>
      <c r="AR309" s="21">
        <f t="shared" si="2017"/>
        <v>68771000</v>
      </c>
      <c r="AS309" s="21">
        <f t="shared" si="2018"/>
        <v>68771000</v>
      </c>
      <c r="AT309" s="21">
        <f t="shared" si="2019"/>
        <v>0</v>
      </c>
      <c r="AU309" s="21">
        <f t="shared" si="2020"/>
        <v>0</v>
      </c>
      <c r="AV309" s="195">
        <f t="shared" si="1970"/>
        <v>0</v>
      </c>
      <c r="AW309" s="21">
        <f t="shared" si="2253"/>
        <v>60671948</v>
      </c>
      <c r="AX309" s="21">
        <f t="shared" si="2253"/>
        <v>60671948</v>
      </c>
      <c r="AY309" s="21">
        <f t="shared" si="2253"/>
        <v>0</v>
      </c>
      <c r="AZ309" s="21">
        <f t="shared" si="2253"/>
        <v>0</v>
      </c>
      <c r="BA309" s="21">
        <f t="shared" si="2253"/>
        <v>0</v>
      </c>
      <c r="BB309" s="21">
        <f t="shared" si="2253"/>
        <v>0</v>
      </c>
      <c r="BC309" s="21">
        <f t="shared" si="2253"/>
        <v>0</v>
      </c>
      <c r="BD309" s="21">
        <f t="shared" si="2253"/>
        <v>0</v>
      </c>
      <c r="BE309" s="21">
        <f t="shared" si="2181"/>
        <v>60671948</v>
      </c>
      <c r="BF309" s="21">
        <f t="shared" si="2171"/>
        <v>60671948</v>
      </c>
      <c r="BG309" s="21">
        <f t="shared" si="2172"/>
        <v>0</v>
      </c>
      <c r="BH309" s="21">
        <f t="shared" si="2173"/>
        <v>0</v>
      </c>
      <c r="BI309" s="21">
        <f t="shared" si="2253"/>
        <v>0</v>
      </c>
      <c r="BJ309" s="21">
        <f t="shared" si="2253"/>
        <v>0</v>
      </c>
      <c r="BK309" s="21">
        <f t="shared" si="2253"/>
        <v>0</v>
      </c>
      <c r="BL309" s="21">
        <f t="shared" si="2253"/>
        <v>0</v>
      </c>
      <c r="BM309" s="21">
        <f t="shared" si="2023"/>
        <v>60671948</v>
      </c>
      <c r="BN309" s="21">
        <f t="shared" si="2024"/>
        <v>60671948</v>
      </c>
      <c r="BO309" s="21">
        <f t="shared" si="2025"/>
        <v>0</v>
      </c>
      <c r="BP309" s="21">
        <f t="shared" si="2026"/>
        <v>0</v>
      </c>
      <c r="BQ309" s="201">
        <f t="shared" si="1967"/>
        <v>0</v>
      </c>
      <c r="BR309" s="21">
        <f t="shared" si="2253"/>
        <v>60671948</v>
      </c>
      <c r="BS309" s="21">
        <f t="shared" si="2253"/>
        <v>60671948</v>
      </c>
      <c r="BT309" s="21">
        <f t="shared" si="2253"/>
        <v>0</v>
      </c>
      <c r="BU309" s="21">
        <f t="shared" si="2253"/>
        <v>0</v>
      </c>
      <c r="BV309" s="21">
        <f t="shared" si="2253"/>
        <v>0</v>
      </c>
      <c r="BW309" s="21">
        <f t="shared" ref="BV309:BY310" si="2254">BW310</f>
        <v>0</v>
      </c>
      <c r="BX309" s="21">
        <f t="shared" si="2254"/>
        <v>0</v>
      </c>
      <c r="BY309" s="21">
        <f t="shared" si="2254"/>
        <v>0</v>
      </c>
      <c r="BZ309" s="21">
        <f t="shared" si="2182"/>
        <v>60671948</v>
      </c>
      <c r="CA309" s="62">
        <f t="shared" si="2174"/>
        <v>60671948</v>
      </c>
      <c r="CB309" s="62">
        <f t="shared" si="2175"/>
        <v>0</v>
      </c>
      <c r="CC309" s="62">
        <f t="shared" si="2176"/>
        <v>0</v>
      </c>
      <c r="CD309" s="21">
        <f t="shared" ref="CD309:CG310" si="2255">CD310</f>
        <v>0</v>
      </c>
      <c r="CE309" s="21">
        <f t="shared" si="2255"/>
        <v>0</v>
      </c>
      <c r="CF309" s="21">
        <f t="shared" si="2255"/>
        <v>0</v>
      </c>
      <c r="CG309" s="21">
        <f t="shared" si="2255"/>
        <v>0</v>
      </c>
      <c r="CH309" s="21">
        <f t="shared" si="2029"/>
        <v>60671948</v>
      </c>
      <c r="CI309" s="62">
        <f t="shared" si="2030"/>
        <v>60671948</v>
      </c>
      <c r="CJ309" s="62">
        <f t="shared" si="2031"/>
        <v>0</v>
      </c>
      <c r="CK309" s="62">
        <f t="shared" si="2032"/>
        <v>0</v>
      </c>
      <c r="CL309" s="193">
        <f t="shared" si="2083"/>
        <v>0</v>
      </c>
      <c r="CM309" s="62"/>
      <c r="CN309" s="62"/>
      <c r="CO309" s="62"/>
      <c r="CP309" s="62"/>
      <c r="CQ309" s="94">
        <f t="shared" si="2103"/>
        <v>-422207</v>
      </c>
      <c r="CR309" s="94">
        <f t="shared" si="2104"/>
        <v>99.308924069741195</v>
      </c>
      <c r="CS309" s="58">
        <f t="shared" ref="CS309:DT310" si="2256">CS310</f>
        <v>61094155</v>
      </c>
      <c r="CT309" s="58">
        <f t="shared" si="2256"/>
        <v>61094155</v>
      </c>
      <c r="CU309" s="58">
        <f t="shared" si="2256"/>
        <v>0</v>
      </c>
      <c r="CV309" s="58">
        <f t="shared" si="2256"/>
        <v>0</v>
      </c>
      <c r="CW309" s="58">
        <f t="shared" si="2256"/>
        <v>0</v>
      </c>
      <c r="CX309" s="62">
        <f t="shared" si="2256"/>
        <v>0</v>
      </c>
      <c r="CY309" s="62">
        <f t="shared" si="2256"/>
        <v>0</v>
      </c>
      <c r="CZ309" s="58">
        <f t="shared" si="2256"/>
        <v>0</v>
      </c>
      <c r="DA309" s="58">
        <f t="shared" si="2256"/>
        <v>61094155</v>
      </c>
      <c r="DB309" s="62">
        <f t="shared" si="2256"/>
        <v>61094155</v>
      </c>
      <c r="DC309" s="62">
        <f t="shared" si="2256"/>
        <v>0</v>
      </c>
      <c r="DD309" s="62">
        <f t="shared" si="2256"/>
        <v>0</v>
      </c>
      <c r="DE309" s="58">
        <f t="shared" si="2256"/>
        <v>0</v>
      </c>
      <c r="DF309" s="62">
        <f t="shared" si="2256"/>
        <v>0</v>
      </c>
      <c r="DG309" s="62">
        <f t="shared" si="2256"/>
        <v>0</v>
      </c>
      <c r="DH309" s="58">
        <f t="shared" si="2256"/>
        <v>0</v>
      </c>
      <c r="DI309" s="58">
        <f t="shared" si="2256"/>
        <v>61094155</v>
      </c>
      <c r="DJ309" s="62">
        <f t="shared" si="2256"/>
        <v>61094155</v>
      </c>
      <c r="DK309" s="62">
        <f t="shared" si="2256"/>
        <v>0</v>
      </c>
      <c r="DL309" s="62">
        <f t="shared" si="2256"/>
        <v>0</v>
      </c>
      <c r="DM309" s="58">
        <f t="shared" si="2256"/>
        <v>0</v>
      </c>
      <c r="DN309" s="62">
        <f t="shared" si="2256"/>
        <v>0</v>
      </c>
      <c r="DO309" s="62">
        <f t="shared" si="2256"/>
        <v>0</v>
      </c>
      <c r="DP309" s="58">
        <f t="shared" si="2256"/>
        <v>0</v>
      </c>
      <c r="DQ309" s="58">
        <f t="shared" si="2256"/>
        <v>61094155</v>
      </c>
      <c r="DR309" s="62">
        <f t="shared" si="2256"/>
        <v>61094155</v>
      </c>
      <c r="DS309" s="62">
        <f t="shared" si="2256"/>
        <v>0</v>
      </c>
      <c r="DT309" s="62">
        <f t="shared" si="2256"/>
        <v>0</v>
      </c>
    </row>
    <row r="310" spans="1:124" ht="32.25" customHeight="1" x14ac:dyDescent="0.25">
      <c r="A310" s="87" t="s">
        <v>41</v>
      </c>
      <c r="B310" s="44"/>
      <c r="C310" s="44"/>
      <c r="D310" s="44"/>
      <c r="E310" s="4">
        <v>852</v>
      </c>
      <c r="F310" s="3" t="s">
        <v>78</v>
      </c>
      <c r="G310" s="3" t="s">
        <v>44</v>
      </c>
      <c r="H310" s="176" t="s">
        <v>471</v>
      </c>
      <c r="I310" s="3" t="s">
        <v>83</v>
      </c>
      <c r="J310" s="21">
        <f t="shared" si="2252"/>
        <v>73105633</v>
      </c>
      <c r="K310" s="21">
        <f t="shared" si="2252"/>
        <v>73105633</v>
      </c>
      <c r="L310" s="21">
        <f t="shared" si="2252"/>
        <v>0</v>
      </c>
      <c r="M310" s="21">
        <f t="shared" si="2252"/>
        <v>0</v>
      </c>
      <c r="N310" s="21">
        <f t="shared" si="2252"/>
        <v>64961116</v>
      </c>
      <c r="O310" s="21">
        <f t="shared" si="2252"/>
        <v>64961116</v>
      </c>
      <c r="P310" s="21">
        <f t="shared" si="2252"/>
        <v>0</v>
      </c>
      <c r="Q310" s="21">
        <f t="shared" si="2252"/>
        <v>0</v>
      </c>
      <c r="R310" s="21">
        <f t="shared" si="2252"/>
        <v>64961116</v>
      </c>
      <c r="S310" s="21">
        <f t="shared" si="2252"/>
        <v>64961116</v>
      </c>
      <c r="T310" s="21">
        <f t="shared" si="2252"/>
        <v>0</v>
      </c>
      <c r="U310" s="21">
        <f t="shared" si="2252"/>
        <v>0</v>
      </c>
      <c r="V310" s="21">
        <f t="shared" si="2042"/>
        <v>12433685</v>
      </c>
      <c r="W310" s="21">
        <f t="shared" si="2043"/>
        <v>12433685</v>
      </c>
      <c r="X310" s="21">
        <f t="shared" si="2044"/>
        <v>0</v>
      </c>
      <c r="Y310" s="21">
        <f t="shared" si="2252"/>
        <v>0</v>
      </c>
      <c r="Z310" s="276">
        <f t="shared" si="2063"/>
        <v>120.49330112163203</v>
      </c>
      <c r="AA310" s="21">
        <f t="shared" si="2253"/>
        <v>0</v>
      </c>
      <c r="AB310" s="21">
        <f t="shared" si="2253"/>
        <v>60671948</v>
      </c>
      <c r="AC310" s="21">
        <f t="shared" si="2253"/>
        <v>60671948</v>
      </c>
      <c r="AD310" s="21">
        <f t="shared" si="2253"/>
        <v>0</v>
      </c>
      <c r="AE310" s="21">
        <f t="shared" si="2253"/>
        <v>0</v>
      </c>
      <c r="AF310" s="21">
        <f t="shared" si="2253"/>
        <v>8099052</v>
      </c>
      <c r="AG310" s="21">
        <f t="shared" si="2253"/>
        <v>8099052</v>
      </c>
      <c r="AH310" s="21">
        <f t="shared" si="2253"/>
        <v>0</v>
      </c>
      <c r="AI310" s="21">
        <f t="shared" si="2253"/>
        <v>0</v>
      </c>
      <c r="AJ310" s="21">
        <f t="shared" si="2177"/>
        <v>68771000</v>
      </c>
      <c r="AK310" s="21">
        <f t="shared" si="2178"/>
        <v>68771000</v>
      </c>
      <c r="AL310" s="21">
        <f t="shared" si="2179"/>
        <v>0</v>
      </c>
      <c r="AM310" s="21">
        <f t="shared" si="2180"/>
        <v>0</v>
      </c>
      <c r="AN310" s="215">
        <f t="shared" si="2253"/>
        <v>0</v>
      </c>
      <c r="AO310" s="21">
        <f t="shared" si="2253"/>
        <v>0</v>
      </c>
      <c r="AP310" s="21">
        <f t="shared" si="2253"/>
        <v>0</v>
      </c>
      <c r="AQ310" s="21">
        <f t="shared" si="2253"/>
        <v>0</v>
      </c>
      <c r="AR310" s="21">
        <f t="shared" si="2017"/>
        <v>68771000</v>
      </c>
      <c r="AS310" s="21">
        <f t="shared" si="2018"/>
        <v>68771000</v>
      </c>
      <c r="AT310" s="21">
        <f t="shared" si="2019"/>
        <v>0</v>
      </c>
      <c r="AU310" s="21">
        <f t="shared" si="2020"/>
        <v>0</v>
      </c>
      <c r="AV310" s="195">
        <f t="shared" si="1970"/>
        <v>0</v>
      </c>
      <c r="AW310" s="21">
        <f t="shared" si="2253"/>
        <v>60671948</v>
      </c>
      <c r="AX310" s="21">
        <f t="shared" si="2253"/>
        <v>60671948</v>
      </c>
      <c r="AY310" s="21">
        <f t="shared" si="2253"/>
        <v>0</v>
      </c>
      <c r="AZ310" s="21">
        <f t="shared" si="2253"/>
        <v>0</v>
      </c>
      <c r="BA310" s="21">
        <f t="shared" si="2253"/>
        <v>0</v>
      </c>
      <c r="BB310" s="21">
        <f t="shared" si="2253"/>
        <v>0</v>
      </c>
      <c r="BC310" s="21">
        <f t="shared" si="2253"/>
        <v>0</v>
      </c>
      <c r="BD310" s="21">
        <f t="shared" si="2253"/>
        <v>0</v>
      </c>
      <c r="BE310" s="21">
        <f t="shared" si="2181"/>
        <v>60671948</v>
      </c>
      <c r="BF310" s="21">
        <f t="shared" si="2171"/>
        <v>60671948</v>
      </c>
      <c r="BG310" s="21">
        <f t="shared" si="2172"/>
        <v>0</v>
      </c>
      <c r="BH310" s="21">
        <f t="shared" si="2173"/>
        <v>0</v>
      </c>
      <c r="BI310" s="21">
        <f t="shared" si="2253"/>
        <v>0</v>
      </c>
      <c r="BJ310" s="21">
        <f t="shared" si="2253"/>
        <v>0</v>
      </c>
      <c r="BK310" s="21">
        <f t="shared" si="2253"/>
        <v>0</v>
      </c>
      <c r="BL310" s="21">
        <f t="shared" si="2253"/>
        <v>0</v>
      </c>
      <c r="BM310" s="21">
        <f t="shared" si="2023"/>
        <v>60671948</v>
      </c>
      <c r="BN310" s="21">
        <f t="shared" si="2024"/>
        <v>60671948</v>
      </c>
      <c r="BO310" s="21">
        <f t="shared" si="2025"/>
        <v>0</v>
      </c>
      <c r="BP310" s="21">
        <f t="shared" si="2026"/>
        <v>0</v>
      </c>
      <c r="BQ310" s="201">
        <f t="shared" si="1967"/>
        <v>0</v>
      </c>
      <c r="BR310" s="21">
        <f t="shared" si="2253"/>
        <v>60671948</v>
      </c>
      <c r="BS310" s="21">
        <f t="shared" si="2253"/>
        <v>60671948</v>
      </c>
      <c r="BT310" s="21">
        <f t="shared" si="2253"/>
        <v>0</v>
      </c>
      <c r="BU310" s="21">
        <f t="shared" si="2253"/>
        <v>0</v>
      </c>
      <c r="BV310" s="21">
        <f t="shared" si="2254"/>
        <v>0</v>
      </c>
      <c r="BW310" s="21">
        <f t="shared" si="2254"/>
        <v>0</v>
      </c>
      <c r="BX310" s="21">
        <f t="shared" si="2254"/>
        <v>0</v>
      </c>
      <c r="BY310" s="21">
        <f t="shared" si="2254"/>
        <v>0</v>
      </c>
      <c r="BZ310" s="21">
        <f t="shared" si="2182"/>
        <v>60671948</v>
      </c>
      <c r="CA310" s="62">
        <f t="shared" si="2174"/>
        <v>60671948</v>
      </c>
      <c r="CB310" s="62">
        <f t="shared" si="2175"/>
        <v>0</v>
      </c>
      <c r="CC310" s="62">
        <f t="shared" si="2176"/>
        <v>0</v>
      </c>
      <c r="CD310" s="21">
        <f t="shared" si="2255"/>
        <v>0</v>
      </c>
      <c r="CE310" s="21">
        <f t="shared" si="2255"/>
        <v>0</v>
      </c>
      <c r="CF310" s="21">
        <f t="shared" si="2255"/>
        <v>0</v>
      </c>
      <c r="CG310" s="21">
        <f t="shared" si="2255"/>
        <v>0</v>
      </c>
      <c r="CH310" s="21">
        <f t="shared" si="2029"/>
        <v>60671948</v>
      </c>
      <c r="CI310" s="62">
        <f t="shared" si="2030"/>
        <v>60671948</v>
      </c>
      <c r="CJ310" s="62">
        <f t="shared" si="2031"/>
        <v>0</v>
      </c>
      <c r="CK310" s="62">
        <f t="shared" si="2032"/>
        <v>0</v>
      </c>
      <c r="CL310" s="193">
        <f t="shared" si="2083"/>
        <v>0</v>
      </c>
      <c r="CM310" s="62"/>
      <c r="CN310" s="62"/>
      <c r="CO310" s="62"/>
      <c r="CP310" s="62"/>
      <c r="CQ310" s="94">
        <f t="shared" si="2103"/>
        <v>-422207</v>
      </c>
      <c r="CR310" s="94">
        <f t="shared" si="2104"/>
        <v>99.308924069741195</v>
      </c>
      <c r="CS310" s="58">
        <f t="shared" si="2256"/>
        <v>61094155</v>
      </c>
      <c r="CT310" s="58">
        <f t="shared" si="2256"/>
        <v>61094155</v>
      </c>
      <c r="CU310" s="58">
        <f t="shared" si="2256"/>
        <v>0</v>
      </c>
      <c r="CV310" s="58">
        <f t="shared" si="2256"/>
        <v>0</v>
      </c>
      <c r="CW310" s="58">
        <f t="shared" si="2256"/>
        <v>0</v>
      </c>
      <c r="CX310" s="62">
        <f t="shared" si="2256"/>
        <v>0</v>
      </c>
      <c r="CY310" s="62">
        <f t="shared" si="2256"/>
        <v>0</v>
      </c>
      <c r="CZ310" s="58">
        <f t="shared" si="2256"/>
        <v>0</v>
      </c>
      <c r="DA310" s="58">
        <f t="shared" si="2256"/>
        <v>61094155</v>
      </c>
      <c r="DB310" s="62">
        <f t="shared" si="2256"/>
        <v>61094155</v>
      </c>
      <c r="DC310" s="62">
        <f t="shared" si="2256"/>
        <v>0</v>
      </c>
      <c r="DD310" s="62">
        <f t="shared" si="2256"/>
        <v>0</v>
      </c>
      <c r="DE310" s="58">
        <f t="shared" si="2256"/>
        <v>0</v>
      </c>
      <c r="DF310" s="62">
        <f t="shared" si="2256"/>
        <v>0</v>
      </c>
      <c r="DG310" s="62">
        <f t="shared" si="2256"/>
        <v>0</v>
      </c>
      <c r="DH310" s="58">
        <f t="shared" si="2256"/>
        <v>0</v>
      </c>
      <c r="DI310" s="58">
        <f t="shared" si="2256"/>
        <v>61094155</v>
      </c>
      <c r="DJ310" s="62">
        <f t="shared" si="2256"/>
        <v>61094155</v>
      </c>
      <c r="DK310" s="62">
        <f t="shared" si="2256"/>
        <v>0</v>
      </c>
      <c r="DL310" s="62">
        <f t="shared" si="2256"/>
        <v>0</v>
      </c>
      <c r="DM310" s="58">
        <f t="shared" si="2256"/>
        <v>0</v>
      </c>
      <c r="DN310" s="62">
        <f t="shared" si="2256"/>
        <v>0</v>
      </c>
      <c r="DO310" s="62">
        <f t="shared" si="2256"/>
        <v>0</v>
      </c>
      <c r="DP310" s="58">
        <f t="shared" si="2256"/>
        <v>0</v>
      </c>
      <c r="DQ310" s="58">
        <f t="shared" si="2256"/>
        <v>61094155</v>
      </c>
      <c r="DR310" s="62">
        <f t="shared" si="2256"/>
        <v>61094155</v>
      </c>
      <c r="DS310" s="62">
        <f t="shared" si="2256"/>
        <v>0</v>
      </c>
      <c r="DT310" s="62">
        <f t="shared" si="2256"/>
        <v>0</v>
      </c>
    </row>
    <row r="311" spans="1:124" ht="32.25" customHeight="1" x14ac:dyDescent="0.25">
      <c r="A311" s="87" t="s">
        <v>84</v>
      </c>
      <c r="B311" s="156"/>
      <c r="C311" s="156"/>
      <c r="D311" s="156"/>
      <c r="E311" s="4">
        <v>852</v>
      </c>
      <c r="F311" s="3" t="s">
        <v>78</v>
      </c>
      <c r="G311" s="3" t="s">
        <v>44</v>
      </c>
      <c r="H311" s="176" t="s">
        <v>471</v>
      </c>
      <c r="I311" s="3" t="s">
        <v>85</v>
      </c>
      <c r="J311" s="21">
        <v>73105633</v>
      </c>
      <c r="K311" s="21">
        <f>J311</f>
        <v>73105633</v>
      </c>
      <c r="L311" s="21"/>
      <c r="M311" s="21"/>
      <c r="N311" s="21">
        <v>64961116</v>
      </c>
      <c r="O311" s="21">
        <f>N311</f>
        <v>64961116</v>
      </c>
      <c r="P311" s="21"/>
      <c r="Q311" s="21"/>
      <c r="R311" s="21">
        <v>64961116</v>
      </c>
      <c r="S311" s="21">
        <f>R311</f>
        <v>64961116</v>
      </c>
      <c r="T311" s="21"/>
      <c r="U311" s="21"/>
      <c r="V311" s="21">
        <f t="shared" si="2042"/>
        <v>12433685</v>
      </c>
      <c r="W311" s="21">
        <f t="shared" si="2043"/>
        <v>12433685</v>
      </c>
      <c r="X311" s="21">
        <f t="shared" si="2044"/>
        <v>0</v>
      </c>
      <c r="Y311" s="21"/>
      <c r="Z311" s="276">
        <f t="shared" si="2063"/>
        <v>120.49330112163203</v>
      </c>
      <c r="AA311" s="21"/>
      <c r="AB311" s="21">
        <v>60671948</v>
      </c>
      <c r="AC311" s="21">
        <f>AB311</f>
        <v>60671948</v>
      </c>
      <c r="AD311" s="21"/>
      <c r="AE311" s="21"/>
      <c r="AF311" s="21">
        <v>8099052</v>
      </c>
      <c r="AG311" s="21">
        <f>AF311</f>
        <v>8099052</v>
      </c>
      <c r="AH311" s="21"/>
      <c r="AI311" s="21"/>
      <c r="AJ311" s="21">
        <f t="shared" si="2177"/>
        <v>68771000</v>
      </c>
      <c r="AK311" s="21">
        <f t="shared" si="2178"/>
        <v>68771000</v>
      </c>
      <c r="AL311" s="21">
        <f t="shared" si="2179"/>
        <v>0</v>
      </c>
      <c r="AM311" s="21">
        <f t="shared" si="2180"/>
        <v>0</v>
      </c>
      <c r="AN311" s="215"/>
      <c r="AO311" s="21">
        <f>AN311</f>
        <v>0</v>
      </c>
      <c r="AP311" s="21"/>
      <c r="AQ311" s="21"/>
      <c r="AR311" s="21">
        <f t="shared" si="2017"/>
        <v>68771000</v>
      </c>
      <c r="AS311" s="21">
        <f t="shared" si="2018"/>
        <v>68771000</v>
      </c>
      <c r="AT311" s="21">
        <f t="shared" si="2019"/>
        <v>0</v>
      </c>
      <c r="AU311" s="21">
        <f t="shared" si="2020"/>
        <v>0</v>
      </c>
      <c r="AV311" s="195">
        <f t="shared" si="1970"/>
        <v>0</v>
      </c>
      <c r="AW311" s="21">
        <v>60671948</v>
      </c>
      <c r="AX311" s="21">
        <f>AW311</f>
        <v>60671948</v>
      </c>
      <c r="AY311" s="21"/>
      <c r="AZ311" s="21"/>
      <c r="BA311" s="21"/>
      <c r="BB311" s="21">
        <f>BA311</f>
        <v>0</v>
      </c>
      <c r="BC311" s="21"/>
      <c r="BD311" s="21"/>
      <c r="BE311" s="21">
        <f t="shared" si="2181"/>
        <v>60671948</v>
      </c>
      <c r="BF311" s="21">
        <f t="shared" si="2171"/>
        <v>60671948</v>
      </c>
      <c r="BG311" s="21">
        <f t="shared" si="2172"/>
        <v>0</v>
      </c>
      <c r="BH311" s="21">
        <f t="shared" si="2173"/>
        <v>0</v>
      </c>
      <c r="BI311" s="21"/>
      <c r="BJ311" s="21">
        <f>BI311</f>
        <v>0</v>
      </c>
      <c r="BK311" s="21"/>
      <c r="BL311" s="21"/>
      <c r="BM311" s="21">
        <f t="shared" si="2023"/>
        <v>60671948</v>
      </c>
      <c r="BN311" s="21">
        <f t="shared" si="2024"/>
        <v>60671948</v>
      </c>
      <c r="BO311" s="21">
        <f t="shared" si="2025"/>
        <v>0</v>
      </c>
      <c r="BP311" s="21">
        <f t="shared" si="2026"/>
        <v>0</v>
      </c>
      <c r="BQ311" s="201">
        <f t="shared" si="1967"/>
        <v>0</v>
      </c>
      <c r="BR311" s="21">
        <v>60671948</v>
      </c>
      <c r="BS311" s="21">
        <f>BR311</f>
        <v>60671948</v>
      </c>
      <c r="BT311" s="21"/>
      <c r="BU311" s="21"/>
      <c r="BV311" s="21"/>
      <c r="BW311" s="21">
        <f>BV311</f>
        <v>0</v>
      </c>
      <c r="BX311" s="21"/>
      <c r="BY311" s="21"/>
      <c r="BZ311" s="21">
        <f t="shared" si="2182"/>
        <v>60671948</v>
      </c>
      <c r="CA311" s="62">
        <f t="shared" si="2174"/>
        <v>60671948</v>
      </c>
      <c r="CB311" s="62">
        <f t="shared" si="2175"/>
        <v>0</v>
      </c>
      <c r="CC311" s="62">
        <f t="shared" si="2176"/>
        <v>0</v>
      </c>
      <c r="CD311" s="21"/>
      <c r="CE311" s="21">
        <f>CD311</f>
        <v>0</v>
      </c>
      <c r="CF311" s="21"/>
      <c r="CG311" s="21"/>
      <c r="CH311" s="21">
        <f t="shared" si="2029"/>
        <v>60671948</v>
      </c>
      <c r="CI311" s="62">
        <f t="shared" si="2030"/>
        <v>60671948</v>
      </c>
      <c r="CJ311" s="62">
        <f t="shared" si="2031"/>
        <v>0</v>
      </c>
      <c r="CK311" s="62">
        <f t="shared" si="2032"/>
        <v>0</v>
      </c>
      <c r="CL311" s="193">
        <f t="shared" si="2083"/>
        <v>0</v>
      </c>
      <c r="CM311" s="62"/>
      <c r="CN311" s="62"/>
      <c r="CO311" s="62"/>
      <c r="CP311" s="62"/>
      <c r="CQ311" s="94">
        <f t="shared" si="2103"/>
        <v>-422207</v>
      </c>
      <c r="CR311" s="94">
        <f t="shared" si="2104"/>
        <v>99.308924069741195</v>
      </c>
      <c r="CS311" s="58">
        <v>61094155</v>
      </c>
      <c r="CT311" s="58">
        <f>CS311</f>
        <v>61094155</v>
      </c>
      <c r="CU311" s="58"/>
      <c r="CV311" s="58"/>
      <c r="CW311" s="58"/>
      <c r="CX311" s="62">
        <f>CW311</f>
        <v>0</v>
      </c>
      <c r="CY311" s="62"/>
      <c r="CZ311" s="58"/>
      <c r="DA311" s="58">
        <f t="shared" si="1926"/>
        <v>61094155</v>
      </c>
      <c r="DB311" s="62">
        <f t="shared" si="1927"/>
        <v>61094155</v>
      </c>
      <c r="DC311" s="62">
        <f t="shared" si="1928"/>
        <v>0</v>
      </c>
      <c r="DD311" s="62">
        <f t="shared" si="1929"/>
        <v>0</v>
      </c>
      <c r="DE311" s="58"/>
      <c r="DF311" s="62">
        <f>DE311</f>
        <v>0</v>
      </c>
      <c r="DG311" s="62"/>
      <c r="DH311" s="58"/>
      <c r="DI311" s="58">
        <f t="shared" ref="DI311:DI341" si="2257">DA311+DE311</f>
        <v>61094155</v>
      </c>
      <c r="DJ311" s="62">
        <f t="shared" ref="DJ311" si="2258">DB311+DF311</f>
        <v>61094155</v>
      </c>
      <c r="DK311" s="62">
        <f t="shared" ref="DK311" si="2259">DC311+DG311</f>
        <v>0</v>
      </c>
      <c r="DL311" s="62">
        <f t="shared" ref="DL311" si="2260">DD311+DH311</f>
        <v>0</v>
      </c>
      <c r="DM311" s="58"/>
      <c r="DN311" s="62">
        <f>DM311</f>
        <v>0</v>
      </c>
      <c r="DO311" s="62"/>
      <c r="DP311" s="58"/>
      <c r="DQ311" s="58">
        <f t="shared" ref="DQ311" si="2261">DI311+DM311</f>
        <v>61094155</v>
      </c>
      <c r="DR311" s="62">
        <f t="shared" ref="DR311" si="2262">DJ311+DN311</f>
        <v>61094155</v>
      </c>
      <c r="DS311" s="62">
        <f t="shared" ref="DS311" si="2263">DK311+DO311</f>
        <v>0</v>
      </c>
      <c r="DT311" s="62">
        <f t="shared" ref="DT311" si="2264">DL311+DP311</f>
        <v>0</v>
      </c>
    </row>
    <row r="312" spans="1:124" ht="32.25" customHeight="1" x14ac:dyDescent="0.25">
      <c r="A312" s="87" t="s">
        <v>120</v>
      </c>
      <c r="B312" s="156"/>
      <c r="C312" s="156"/>
      <c r="D312" s="156"/>
      <c r="E312" s="4">
        <v>852</v>
      </c>
      <c r="F312" s="3" t="s">
        <v>78</v>
      </c>
      <c r="G312" s="3" t="s">
        <v>44</v>
      </c>
      <c r="H312" s="176" t="s">
        <v>473</v>
      </c>
      <c r="I312" s="3"/>
      <c r="J312" s="21">
        <f t="shared" ref="J312:Y313" si="2265">J313</f>
        <v>22797200</v>
      </c>
      <c r="K312" s="21">
        <f t="shared" si="2265"/>
        <v>0</v>
      </c>
      <c r="L312" s="21">
        <f t="shared" si="2265"/>
        <v>22797200</v>
      </c>
      <c r="M312" s="21">
        <f t="shared" si="2265"/>
        <v>0</v>
      </c>
      <c r="N312" s="21">
        <f t="shared" si="2265"/>
        <v>11232300</v>
      </c>
      <c r="O312" s="21">
        <f t="shared" si="2265"/>
        <v>0</v>
      </c>
      <c r="P312" s="21">
        <f t="shared" si="2265"/>
        <v>11232300</v>
      </c>
      <c r="Q312" s="21">
        <f t="shared" si="2265"/>
        <v>0</v>
      </c>
      <c r="R312" s="21">
        <f t="shared" si="2265"/>
        <v>11147300</v>
      </c>
      <c r="S312" s="21">
        <f t="shared" si="2265"/>
        <v>0</v>
      </c>
      <c r="T312" s="21">
        <f t="shared" si="2265"/>
        <v>11147300</v>
      </c>
      <c r="U312" s="21">
        <f t="shared" si="2265"/>
        <v>0</v>
      </c>
      <c r="V312" s="21">
        <f t="shared" si="2042"/>
        <v>2152700</v>
      </c>
      <c r="W312" s="21">
        <f t="shared" si="2043"/>
        <v>0</v>
      </c>
      <c r="X312" s="21">
        <f t="shared" si="2044"/>
        <v>2152700</v>
      </c>
      <c r="Y312" s="21">
        <f t="shared" si="2265"/>
        <v>0</v>
      </c>
      <c r="Z312" s="276">
        <f t="shared" si="2063"/>
        <v>110.42747463004675</v>
      </c>
      <c r="AA312" s="21">
        <f t="shared" ref="AA312:BV313" si="2266">AA313</f>
        <v>0</v>
      </c>
      <c r="AB312" s="21">
        <f t="shared" si="2266"/>
        <v>20644500</v>
      </c>
      <c r="AC312" s="21">
        <f t="shared" si="2266"/>
        <v>0</v>
      </c>
      <c r="AD312" s="21">
        <f t="shared" si="2266"/>
        <v>20644500</v>
      </c>
      <c r="AE312" s="21">
        <f t="shared" si="2266"/>
        <v>0</v>
      </c>
      <c r="AF312" s="21">
        <f t="shared" si="2266"/>
        <v>0</v>
      </c>
      <c r="AG312" s="21">
        <f t="shared" si="2266"/>
        <v>0</v>
      </c>
      <c r="AH312" s="21">
        <f t="shared" si="2266"/>
        <v>0</v>
      </c>
      <c r="AI312" s="21">
        <f t="shared" si="2266"/>
        <v>0</v>
      </c>
      <c r="AJ312" s="21">
        <f t="shared" ref="AJ312:AJ338" si="2267">AB312+AF312</f>
        <v>20644500</v>
      </c>
      <c r="AK312" s="21">
        <f t="shared" si="2178"/>
        <v>0</v>
      </c>
      <c r="AL312" s="21">
        <f t="shared" si="2179"/>
        <v>20644500</v>
      </c>
      <c r="AM312" s="21">
        <f t="shared" si="2180"/>
        <v>0</v>
      </c>
      <c r="AN312" s="215">
        <f t="shared" si="2266"/>
        <v>0</v>
      </c>
      <c r="AO312" s="21">
        <f t="shared" si="2266"/>
        <v>0</v>
      </c>
      <c r="AP312" s="21">
        <f t="shared" si="2266"/>
        <v>0</v>
      </c>
      <c r="AQ312" s="21">
        <f t="shared" si="2266"/>
        <v>0</v>
      </c>
      <c r="AR312" s="21">
        <f t="shared" ref="AR312:AR338" si="2268">AJ312+AN312</f>
        <v>20644500</v>
      </c>
      <c r="AS312" s="21">
        <f t="shared" si="2018"/>
        <v>0</v>
      </c>
      <c r="AT312" s="21">
        <f t="shared" si="2019"/>
        <v>20644500</v>
      </c>
      <c r="AU312" s="21">
        <f t="shared" si="2020"/>
        <v>0</v>
      </c>
      <c r="AV312" s="195">
        <f t="shared" ref="AV312:AV338" si="2269">AR312-AS312-AT312-AU312</f>
        <v>0</v>
      </c>
      <c r="AW312" s="21">
        <f t="shared" si="2266"/>
        <v>20644500</v>
      </c>
      <c r="AX312" s="21">
        <f t="shared" si="2266"/>
        <v>0</v>
      </c>
      <c r="AY312" s="21">
        <f t="shared" si="2266"/>
        <v>20644500</v>
      </c>
      <c r="AZ312" s="21">
        <f t="shared" si="2266"/>
        <v>0</v>
      </c>
      <c r="BA312" s="21">
        <f t="shared" si="2266"/>
        <v>0</v>
      </c>
      <c r="BB312" s="21">
        <f t="shared" si="2266"/>
        <v>0</v>
      </c>
      <c r="BC312" s="21">
        <f t="shared" si="2266"/>
        <v>0</v>
      </c>
      <c r="BD312" s="21">
        <f t="shared" si="2266"/>
        <v>0</v>
      </c>
      <c r="BE312" s="21">
        <f t="shared" ref="BE312:BE338" si="2270">AW312+BA312</f>
        <v>20644500</v>
      </c>
      <c r="BF312" s="21">
        <f t="shared" si="2171"/>
        <v>0</v>
      </c>
      <c r="BG312" s="21">
        <f t="shared" si="2172"/>
        <v>20644500</v>
      </c>
      <c r="BH312" s="21">
        <f t="shared" si="2173"/>
        <v>0</v>
      </c>
      <c r="BI312" s="21">
        <f t="shared" si="2266"/>
        <v>0</v>
      </c>
      <c r="BJ312" s="21">
        <f t="shared" si="2266"/>
        <v>0</v>
      </c>
      <c r="BK312" s="21">
        <f t="shared" si="2266"/>
        <v>0</v>
      </c>
      <c r="BL312" s="21">
        <f t="shared" si="2266"/>
        <v>0</v>
      </c>
      <c r="BM312" s="21">
        <f t="shared" ref="BM312:BM338" si="2271">BE312+BI312</f>
        <v>20644500</v>
      </c>
      <c r="BN312" s="21">
        <f t="shared" si="2024"/>
        <v>0</v>
      </c>
      <c r="BO312" s="21">
        <f t="shared" si="2025"/>
        <v>20644500</v>
      </c>
      <c r="BP312" s="21">
        <f t="shared" si="2026"/>
        <v>0</v>
      </c>
      <c r="BQ312" s="201">
        <f t="shared" ref="BQ312:BQ338" si="2272">BE312-BF312-BG312-BH312</f>
        <v>0</v>
      </c>
      <c r="BR312" s="21">
        <f t="shared" si="2266"/>
        <v>6883100</v>
      </c>
      <c r="BS312" s="21">
        <f t="shared" si="2266"/>
        <v>0</v>
      </c>
      <c r="BT312" s="21">
        <f t="shared" si="2266"/>
        <v>6883100</v>
      </c>
      <c r="BU312" s="21">
        <f t="shared" si="2266"/>
        <v>0</v>
      </c>
      <c r="BV312" s="21">
        <f t="shared" si="2266"/>
        <v>0</v>
      </c>
      <c r="BW312" s="21">
        <f t="shared" ref="BV312:BY313" si="2273">BW313</f>
        <v>0</v>
      </c>
      <c r="BX312" s="21">
        <f t="shared" si="2273"/>
        <v>0</v>
      </c>
      <c r="BY312" s="21">
        <f t="shared" si="2273"/>
        <v>0</v>
      </c>
      <c r="BZ312" s="21">
        <f t="shared" ref="BZ312:BZ338" si="2274">BR312+BV312</f>
        <v>6883100</v>
      </c>
      <c r="CA312" s="62">
        <f t="shared" si="2174"/>
        <v>0</v>
      </c>
      <c r="CB312" s="62">
        <f t="shared" si="2175"/>
        <v>6883100</v>
      </c>
      <c r="CC312" s="62">
        <f t="shared" si="2176"/>
        <v>0</v>
      </c>
      <c r="CD312" s="21">
        <f t="shared" ref="CD312:CG313" si="2275">CD313</f>
        <v>0</v>
      </c>
      <c r="CE312" s="21">
        <f t="shared" si="2275"/>
        <v>0</v>
      </c>
      <c r="CF312" s="21">
        <f t="shared" si="2275"/>
        <v>0</v>
      </c>
      <c r="CG312" s="21">
        <f t="shared" si="2275"/>
        <v>0</v>
      </c>
      <c r="CH312" s="21">
        <f t="shared" ref="CH312:CH338" si="2276">BZ312+CD312</f>
        <v>6883100</v>
      </c>
      <c r="CI312" s="62">
        <f t="shared" si="2030"/>
        <v>0</v>
      </c>
      <c r="CJ312" s="62">
        <f t="shared" si="2031"/>
        <v>6883100</v>
      </c>
      <c r="CK312" s="62">
        <f t="shared" si="2032"/>
        <v>0</v>
      </c>
      <c r="CL312" s="193">
        <f t="shared" ref="CL312:CL338" si="2277">BZ312-CA312-CB312-CC312</f>
        <v>0</v>
      </c>
      <c r="CM312" s="62"/>
      <c r="CN312" s="62"/>
      <c r="CO312" s="62"/>
      <c r="CP312" s="62"/>
      <c r="CQ312" s="94">
        <f t="shared" ref="CQ312:CQ338" si="2278">AB312-CS312</f>
        <v>1209200</v>
      </c>
      <c r="CR312" s="94">
        <f t="shared" ref="CR312:CR338" si="2279">AB312/CS312*100</f>
        <v>106.22166881910751</v>
      </c>
      <c r="CS312" s="58">
        <f t="shared" ref="CS312:DT313" si="2280">CS313</f>
        <v>19435300</v>
      </c>
      <c r="CT312" s="58">
        <f t="shared" si="2280"/>
        <v>0</v>
      </c>
      <c r="CU312" s="58">
        <f t="shared" si="2280"/>
        <v>19435300</v>
      </c>
      <c r="CV312" s="58">
        <f t="shared" si="2280"/>
        <v>0</v>
      </c>
      <c r="CW312" s="58">
        <f t="shared" si="2280"/>
        <v>1107781</v>
      </c>
      <c r="CX312" s="62">
        <f t="shared" si="2280"/>
        <v>0</v>
      </c>
      <c r="CY312" s="62">
        <f t="shared" si="2280"/>
        <v>1107781</v>
      </c>
      <c r="CZ312" s="58">
        <f t="shared" si="2280"/>
        <v>0</v>
      </c>
      <c r="DA312" s="58">
        <f t="shared" si="2280"/>
        <v>20543081</v>
      </c>
      <c r="DB312" s="62">
        <f t="shared" si="2280"/>
        <v>0</v>
      </c>
      <c r="DC312" s="62">
        <f t="shared" si="2280"/>
        <v>20543081</v>
      </c>
      <c r="DD312" s="62">
        <f t="shared" si="2280"/>
        <v>0</v>
      </c>
      <c r="DE312" s="58">
        <f t="shared" si="2280"/>
        <v>0</v>
      </c>
      <c r="DF312" s="62">
        <f t="shared" si="2280"/>
        <v>0</v>
      </c>
      <c r="DG312" s="62">
        <f t="shared" si="2280"/>
        <v>0</v>
      </c>
      <c r="DH312" s="58">
        <f t="shared" si="2280"/>
        <v>0</v>
      </c>
      <c r="DI312" s="58">
        <f t="shared" si="2280"/>
        <v>20543081</v>
      </c>
      <c r="DJ312" s="62">
        <f t="shared" si="2280"/>
        <v>0</v>
      </c>
      <c r="DK312" s="62">
        <f t="shared" si="2280"/>
        <v>20543081</v>
      </c>
      <c r="DL312" s="62">
        <f t="shared" si="2280"/>
        <v>0</v>
      </c>
      <c r="DM312" s="58">
        <f t="shared" si="2280"/>
        <v>0</v>
      </c>
      <c r="DN312" s="62">
        <f t="shared" si="2280"/>
        <v>0</v>
      </c>
      <c r="DO312" s="62">
        <f t="shared" si="2280"/>
        <v>0</v>
      </c>
      <c r="DP312" s="58">
        <f t="shared" si="2280"/>
        <v>0</v>
      </c>
      <c r="DQ312" s="58">
        <f t="shared" si="2280"/>
        <v>20543081</v>
      </c>
      <c r="DR312" s="62">
        <f t="shared" si="2280"/>
        <v>0</v>
      </c>
      <c r="DS312" s="62">
        <f t="shared" si="2280"/>
        <v>20543081</v>
      </c>
      <c r="DT312" s="62">
        <f t="shared" si="2280"/>
        <v>0</v>
      </c>
    </row>
    <row r="313" spans="1:124" ht="32.25" customHeight="1" x14ac:dyDescent="0.25">
      <c r="A313" s="87" t="s">
        <v>41</v>
      </c>
      <c r="B313" s="156"/>
      <c r="C313" s="156"/>
      <c r="D313" s="156"/>
      <c r="E313" s="4">
        <v>852</v>
      </c>
      <c r="F313" s="3" t="s">
        <v>78</v>
      </c>
      <c r="G313" s="4" t="s">
        <v>44</v>
      </c>
      <c r="H313" s="176" t="s">
        <v>473</v>
      </c>
      <c r="I313" s="3" t="s">
        <v>83</v>
      </c>
      <c r="J313" s="21">
        <f t="shared" si="2265"/>
        <v>22797200</v>
      </c>
      <c r="K313" s="21">
        <f t="shared" si="2265"/>
        <v>0</v>
      </c>
      <c r="L313" s="21">
        <f t="shared" si="2265"/>
        <v>22797200</v>
      </c>
      <c r="M313" s="21">
        <f t="shared" si="2265"/>
        <v>0</v>
      </c>
      <c r="N313" s="21">
        <f t="shared" si="2265"/>
        <v>11232300</v>
      </c>
      <c r="O313" s="21">
        <f t="shared" si="2265"/>
        <v>0</v>
      </c>
      <c r="P313" s="21">
        <f t="shared" si="2265"/>
        <v>11232300</v>
      </c>
      <c r="Q313" s="21">
        <f t="shared" si="2265"/>
        <v>0</v>
      </c>
      <c r="R313" s="21">
        <f t="shared" si="2265"/>
        <v>11147300</v>
      </c>
      <c r="S313" s="21">
        <f t="shared" si="2265"/>
        <v>0</v>
      </c>
      <c r="T313" s="21">
        <f t="shared" si="2265"/>
        <v>11147300</v>
      </c>
      <c r="U313" s="21">
        <f t="shared" si="2265"/>
        <v>0</v>
      </c>
      <c r="V313" s="21">
        <f t="shared" si="2042"/>
        <v>2152700</v>
      </c>
      <c r="W313" s="21">
        <f t="shared" si="2043"/>
        <v>0</v>
      </c>
      <c r="X313" s="21">
        <f t="shared" si="2044"/>
        <v>2152700</v>
      </c>
      <c r="Y313" s="21">
        <f t="shared" si="2265"/>
        <v>0</v>
      </c>
      <c r="Z313" s="276">
        <f t="shared" si="2063"/>
        <v>110.42747463004675</v>
      </c>
      <c r="AA313" s="21">
        <f t="shared" si="2266"/>
        <v>0</v>
      </c>
      <c r="AB313" s="21">
        <f t="shared" si="2266"/>
        <v>20644500</v>
      </c>
      <c r="AC313" s="21">
        <f t="shared" si="2266"/>
        <v>0</v>
      </c>
      <c r="AD313" s="21">
        <f t="shared" si="2266"/>
        <v>20644500</v>
      </c>
      <c r="AE313" s="21">
        <f t="shared" si="2266"/>
        <v>0</v>
      </c>
      <c r="AF313" s="21">
        <f t="shared" si="2266"/>
        <v>0</v>
      </c>
      <c r="AG313" s="21">
        <f t="shared" si="2266"/>
        <v>0</v>
      </c>
      <c r="AH313" s="21">
        <f t="shared" si="2266"/>
        <v>0</v>
      </c>
      <c r="AI313" s="21">
        <f t="shared" si="2266"/>
        <v>0</v>
      </c>
      <c r="AJ313" s="21">
        <f t="shared" si="2267"/>
        <v>20644500</v>
      </c>
      <c r="AK313" s="21">
        <f t="shared" si="2178"/>
        <v>0</v>
      </c>
      <c r="AL313" s="21">
        <f t="shared" si="2179"/>
        <v>20644500</v>
      </c>
      <c r="AM313" s="21">
        <f t="shared" si="2180"/>
        <v>0</v>
      </c>
      <c r="AN313" s="215">
        <f t="shared" si="2266"/>
        <v>0</v>
      </c>
      <c r="AO313" s="21">
        <f t="shared" si="2266"/>
        <v>0</v>
      </c>
      <c r="AP313" s="21">
        <f t="shared" si="2266"/>
        <v>0</v>
      </c>
      <c r="AQ313" s="21">
        <f t="shared" si="2266"/>
        <v>0</v>
      </c>
      <c r="AR313" s="21">
        <f t="shared" si="2268"/>
        <v>20644500</v>
      </c>
      <c r="AS313" s="21">
        <f t="shared" si="2018"/>
        <v>0</v>
      </c>
      <c r="AT313" s="21">
        <f t="shared" si="2019"/>
        <v>20644500</v>
      </c>
      <c r="AU313" s="21">
        <f t="shared" si="2020"/>
        <v>0</v>
      </c>
      <c r="AV313" s="195">
        <f t="shared" si="2269"/>
        <v>0</v>
      </c>
      <c r="AW313" s="21">
        <f t="shared" si="2266"/>
        <v>20644500</v>
      </c>
      <c r="AX313" s="21">
        <f t="shared" si="2266"/>
        <v>0</v>
      </c>
      <c r="AY313" s="21">
        <f t="shared" si="2266"/>
        <v>20644500</v>
      </c>
      <c r="AZ313" s="21">
        <f t="shared" si="2266"/>
        <v>0</v>
      </c>
      <c r="BA313" s="21">
        <f t="shared" si="2266"/>
        <v>0</v>
      </c>
      <c r="BB313" s="21">
        <f t="shared" si="2266"/>
        <v>0</v>
      </c>
      <c r="BC313" s="21">
        <f t="shared" si="2266"/>
        <v>0</v>
      </c>
      <c r="BD313" s="21">
        <f t="shared" si="2266"/>
        <v>0</v>
      </c>
      <c r="BE313" s="21">
        <f t="shared" si="2270"/>
        <v>20644500</v>
      </c>
      <c r="BF313" s="21">
        <f t="shared" si="2171"/>
        <v>0</v>
      </c>
      <c r="BG313" s="21">
        <f t="shared" si="2172"/>
        <v>20644500</v>
      </c>
      <c r="BH313" s="21">
        <f t="shared" si="2173"/>
        <v>0</v>
      </c>
      <c r="BI313" s="21">
        <f t="shared" si="2266"/>
        <v>0</v>
      </c>
      <c r="BJ313" s="21">
        <f t="shared" si="2266"/>
        <v>0</v>
      </c>
      <c r="BK313" s="21">
        <f t="shared" si="2266"/>
        <v>0</v>
      </c>
      <c r="BL313" s="21">
        <f t="shared" si="2266"/>
        <v>0</v>
      </c>
      <c r="BM313" s="21">
        <f t="shared" si="2271"/>
        <v>20644500</v>
      </c>
      <c r="BN313" s="21">
        <f t="shared" si="2024"/>
        <v>0</v>
      </c>
      <c r="BO313" s="21">
        <f t="shared" si="2025"/>
        <v>20644500</v>
      </c>
      <c r="BP313" s="21">
        <f t="shared" si="2026"/>
        <v>0</v>
      </c>
      <c r="BQ313" s="201">
        <f t="shared" si="2272"/>
        <v>0</v>
      </c>
      <c r="BR313" s="21">
        <f t="shared" si="2266"/>
        <v>6883100</v>
      </c>
      <c r="BS313" s="21">
        <f t="shared" si="2266"/>
        <v>0</v>
      </c>
      <c r="BT313" s="21">
        <f t="shared" si="2266"/>
        <v>6883100</v>
      </c>
      <c r="BU313" s="21">
        <f t="shared" si="2266"/>
        <v>0</v>
      </c>
      <c r="BV313" s="21">
        <f t="shared" si="2273"/>
        <v>0</v>
      </c>
      <c r="BW313" s="21">
        <f t="shared" si="2273"/>
        <v>0</v>
      </c>
      <c r="BX313" s="21">
        <f t="shared" si="2273"/>
        <v>0</v>
      </c>
      <c r="BY313" s="21">
        <f t="shared" si="2273"/>
        <v>0</v>
      </c>
      <c r="BZ313" s="21">
        <f t="shared" si="2274"/>
        <v>6883100</v>
      </c>
      <c r="CA313" s="62">
        <f t="shared" si="2174"/>
        <v>0</v>
      </c>
      <c r="CB313" s="62">
        <f t="shared" si="2175"/>
        <v>6883100</v>
      </c>
      <c r="CC313" s="62">
        <f t="shared" si="2176"/>
        <v>0</v>
      </c>
      <c r="CD313" s="21">
        <f t="shared" si="2275"/>
        <v>0</v>
      </c>
      <c r="CE313" s="21">
        <f t="shared" si="2275"/>
        <v>0</v>
      </c>
      <c r="CF313" s="21">
        <f t="shared" si="2275"/>
        <v>0</v>
      </c>
      <c r="CG313" s="21">
        <f t="shared" si="2275"/>
        <v>0</v>
      </c>
      <c r="CH313" s="21">
        <f t="shared" si="2276"/>
        <v>6883100</v>
      </c>
      <c r="CI313" s="62">
        <f t="shared" si="2030"/>
        <v>0</v>
      </c>
      <c r="CJ313" s="62">
        <f t="shared" si="2031"/>
        <v>6883100</v>
      </c>
      <c r="CK313" s="62">
        <f t="shared" si="2032"/>
        <v>0</v>
      </c>
      <c r="CL313" s="193">
        <f t="shared" si="2277"/>
        <v>0</v>
      </c>
      <c r="CM313" s="62"/>
      <c r="CN313" s="62"/>
      <c r="CO313" s="62"/>
      <c r="CP313" s="62"/>
      <c r="CQ313" s="94">
        <f t="shared" si="2278"/>
        <v>1209200</v>
      </c>
      <c r="CR313" s="94">
        <f t="shared" si="2279"/>
        <v>106.22166881910751</v>
      </c>
      <c r="CS313" s="58">
        <f t="shared" si="2280"/>
        <v>19435300</v>
      </c>
      <c r="CT313" s="58">
        <f t="shared" si="2280"/>
        <v>0</v>
      </c>
      <c r="CU313" s="58">
        <f t="shared" si="2280"/>
        <v>19435300</v>
      </c>
      <c r="CV313" s="58">
        <f t="shared" si="2280"/>
        <v>0</v>
      </c>
      <c r="CW313" s="58">
        <f t="shared" si="2280"/>
        <v>1107781</v>
      </c>
      <c r="CX313" s="62">
        <f t="shared" si="2280"/>
        <v>0</v>
      </c>
      <c r="CY313" s="62">
        <f t="shared" si="2280"/>
        <v>1107781</v>
      </c>
      <c r="CZ313" s="58">
        <f t="shared" si="2280"/>
        <v>0</v>
      </c>
      <c r="DA313" s="58">
        <f t="shared" si="2280"/>
        <v>20543081</v>
      </c>
      <c r="DB313" s="62">
        <f t="shared" si="2280"/>
        <v>0</v>
      </c>
      <c r="DC313" s="62">
        <f t="shared" si="2280"/>
        <v>20543081</v>
      </c>
      <c r="DD313" s="62">
        <f t="shared" si="2280"/>
        <v>0</v>
      </c>
      <c r="DE313" s="58">
        <f t="shared" si="2280"/>
        <v>0</v>
      </c>
      <c r="DF313" s="62">
        <f t="shared" si="2280"/>
        <v>0</v>
      </c>
      <c r="DG313" s="62">
        <f t="shared" si="2280"/>
        <v>0</v>
      </c>
      <c r="DH313" s="58">
        <f t="shared" si="2280"/>
        <v>0</v>
      </c>
      <c r="DI313" s="58">
        <f t="shared" si="2280"/>
        <v>20543081</v>
      </c>
      <c r="DJ313" s="62">
        <f t="shared" si="2280"/>
        <v>0</v>
      </c>
      <c r="DK313" s="62">
        <f t="shared" si="2280"/>
        <v>20543081</v>
      </c>
      <c r="DL313" s="62">
        <f t="shared" si="2280"/>
        <v>0</v>
      </c>
      <c r="DM313" s="58">
        <f t="shared" si="2280"/>
        <v>0</v>
      </c>
      <c r="DN313" s="62">
        <f t="shared" si="2280"/>
        <v>0</v>
      </c>
      <c r="DO313" s="62">
        <f t="shared" si="2280"/>
        <v>0</v>
      </c>
      <c r="DP313" s="58">
        <f t="shared" si="2280"/>
        <v>0</v>
      </c>
      <c r="DQ313" s="58">
        <f t="shared" si="2280"/>
        <v>20543081</v>
      </c>
      <c r="DR313" s="62">
        <f t="shared" si="2280"/>
        <v>0</v>
      </c>
      <c r="DS313" s="62">
        <f t="shared" si="2280"/>
        <v>20543081</v>
      </c>
      <c r="DT313" s="62">
        <f t="shared" si="2280"/>
        <v>0</v>
      </c>
    </row>
    <row r="314" spans="1:124" ht="32.25" customHeight="1" x14ac:dyDescent="0.25">
      <c r="A314" s="87" t="s">
        <v>84</v>
      </c>
      <c r="B314" s="156"/>
      <c r="C314" s="156"/>
      <c r="D314" s="156"/>
      <c r="E314" s="4">
        <v>852</v>
      </c>
      <c r="F314" s="3" t="s">
        <v>78</v>
      </c>
      <c r="G314" s="4" t="s">
        <v>44</v>
      </c>
      <c r="H314" s="176" t="s">
        <v>473</v>
      </c>
      <c r="I314" s="3" t="s">
        <v>85</v>
      </c>
      <c r="J314" s="21">
        <f>21362400+1434800</f>
        <v>22797200</v>
      </c>
      <c r="K314" s="21"/>
      <c r="L314" s="21">
        <f>J314</f>
        <v>22797200</v>
      </c>
      <c r="M314" s="21"/>
      <c r="N314" s="21">
        <f>10147300+1085000</f>
        <v>11232300</v>
      </c>
      <c r="O314" s="21"/>
      <c r="P314" s="21">
        <f>N314</f>
        <v>11232300</v>
      </c>
      <c r="Q314" s="21"/>
      <c r="R314" s="21">
        <f>9947300+1200000</f>
        <v>11147300</v>
      </c>
      <c r="S314" s="21"/>
      <c r="T314" s="21">
        <f>R314</f>
        <v>11147300</v>
      </c>
      <c r="U314" s="21"/>
      <c r="V314" s="21">
        <f t="shared" si="2042"/>
        <v>2152700</v>
      </c>
      <c r="W314" s="21">
        <f t="shared" si="2043"/>
        <v>0</v>
      </c>
      <c r="X314" s="21">
        <f t="shared" si="2044"/>
        <v>2152700</v>
      </c>
      <c r="Y314" s="21"/>
      <c r="Z314" s="276">
        <f t="shared" si="2063"/>
        <v>110.42747463004675</v>
      </c>
      <c r="AA314" s="21"/>
      <c r="AB314" s="21">
        <v>20644500</v>
      </c>
      <c r="AC314" s="21"/>
      <c r="AD314" s="21">
        <f>AB314</f>
        <v>20644500</v>
      </c>
      <c r="AE314" s="21"/>
      <c r="AF314" s="21"/>
      <c r="AG314" s="21"/>
      <c r="AH314" s="21">
        <f>AF314</f>
        <v>0</v>
      </c>
      <c r="AI314" s="21"/>
      <c r="AJ314" s="21">
        <f t="shared" si="2267"/>
        <v>20644500</v>
      </c>
      <c r="AK314" s="21">
        <f t="shared" si="2178"/>
        <v>0</v>
      </c>
      <c r="AL314" s="21">
        <f t="shared" si="2179"/>
        <v>20644500</v>
      </c>
      <c r="AM314" s="21">
        <f t="shared" si="2180"/>
        <v>0</v>
      </c>
      <c r="AN314" s="215"/>
      <c r="AO314" s="21"/>
      <c r="AP314" s="21">
        <f>AN314</f>
        <v>0</v>
      </c>
      <c r="AQ314" s="21"/>
      <c r="AR314" s="21">
        <f t="shared" si="2268"/>
        <v>20644500</v>
      </c>
      <c r="AS314" s="21">
        <f t="shared" si="2018"/>
        <v>0</v>
      </c>
      <c r="AT314" s="21">
        <f t="shared" si="2019"/>
        <v>20644500</v>
      </c>
      <c r="AU314" s="21">
        <f t="shared" si="2020"/>
        <v>0</v>
      </c>
      <c r="AV314" s="195">
        <f t="shared" si="2269"/>
        <v>0</v>
      </c>
      <c r="AW314" s="21">
        <v>20644500</v>
      </c>
      <c r="AX314" s="21"/>
      <c r="AY314" s="21">
        <f>AW314</f>
        <v>20644500</v>
      </c>
      <c r="AZ314" s="21"/>
      <c r="BA314" s="21"/>
      <c r="BB314" s="21"/>
      <c r="BC314" s="21">
        <f>BA314</f>
        <v>0</v>
      </c>
      <c r="BD314" s="21"/>
      <c r="BE314" s="21">
        <f t="shared" si="2270"/>
        <v>20644500</v>
      </c>
      <c r="BF314" s="21">
        <f t="shared" si="2171"/>
        <v>0</v>
      </c>
      <c r="BG314" s="21">
        <f t="shared" si="2172"/>
        <v>20644500</v>
      </c>
      <c r="BH314" s="21">
        <f t="shared" si="2173"/>
        <v>0</v>
      </c>
      <c r="BI314" s="21"/>
      <c r="BJ314" s="21"/>
      <c r="BK314" s="21">
        <f>BI314</f>
        <v>0</v>
      </c>
      <c r="BL314" s="21"/>
      <c r="BM314" s="21">
        <f t="shared" si="2271"/>
        <v>20644500</v>
      </c>
      <c r="BN314" s="21">
        <f t="shared" si="2024"/>
        <v>0</v>
      </c>
      <c r="BO314" s="21">
        <f t="shared" si="2025"/>
        <v>20644500</v>
      </c>
      <c r="BP314" s="21">
        <f t="shared" si="2026"/>
        <v>0</v>
      </c>
      <c r="BQ314" s="201">
        <f t="shared" si="2272"/>
        <v>0</v>
      </c>
      <c r="BR314" s="21">
        <v>6883100</v>
      </c>
      <c r="BS314" s="21"/>
      <c r="BT314" s="21">
        <f>BR314</f>
        <v>6883100</v>
      </c>
      <c r="BU314" s="21"/>
      <c r="BV314" s="21"/>
      <c r="BW314" s="21"/>
      <c r="BX314" s="21">
        <f>BV314</f>
        <v>0</v>
      </c>
      <c r="BY314" s="21"/>
      <c r="BZ314" s="21">
        <f t="shared" si="2274"/>
        <v>6883100</v>
      </c>
      <c r="CA314" s="62">
        <f t="shared" si="2174"/>
        <v>0</v>
      </c>
      <c r="CB314" s="62">
        <f t="shared" si="2175"/>
        <v>6883100</v>
      </c>
      <c r="CC314" s="62">
        <f t="shared" si="2176"/>
        <v>0</v>
      </c>
      <c r="CD314" s="21"/>
      <c r="CE314" s="21"/>
      <c r="CF314" s="21">
        <f>CD314</f>
        <v>0</v>
      </c>
      <c r="CG314" s="21"/>
      <c r="CH314" s="21">
        <f t="shared" si="2276"/>
        <v>6883100</v>
      </c>
      <c r="CI314" s="62">
        <f t="shared" si="2030"/>
        <v>0</v>
      </c>
      <c r="CJ314" s="62">
        <f t="shared" si="2031"/>
        <v>6883100</v>
      </c>
      <c r="CK314" s="62">
        <f t="shared" si="2032"/>
        <v>0</v>
      </c>
      <c r="CL314" s="193">
        <f t="shared" si="2277"/>
        <v>0</v>
      </c>
      <c r="CM314" s="62"/>
      <c r="CN314" s="62"/>
      <c r="CO314" s="62"/>
      <c r="CP314" s="62"/>
      <c r="CQ314" s="94">
        <f t="shared" si="2278"/>
        <v>1209200</v>
      </c>
      <c r="CR314" s="94">
        <f t="shared" si="2279"/>
        <v>106.22166881910751</v>
      </c>
      <c r="CS314" s="58">
        <v>19435300</v>
      </c>
      <c r="CT314" s="58"/>
      <c r="CU314" s="58">
        <f>CS314</f>
        <v>19435300</v>
      </c>
      <c r="CV314" s="58"/>
      <c r="CW314" s="58">
        <f>212000+495781+400000</f>
        <v>1107781</v>
      </c>
      <c r="CX314" s="62"/>
      <c r="CY314" s="62">
        <f>CW314</f>
        <v>1107781</v>
      </c>
      <c r="CZ314" s="58"/>
      <c r="DA314" s="58">
        <f>CS314+CW314</f>
        <v>20543081</v>
      </c>
      <c r="DB314" s="62">
        <f>CT314+CX314</f>
        <v>0</v>
      </c>
      <c r="DC314" s="62">
        <f>CU314+CY314</f>
        <v>20543081</v>
      </c>
      <c r="DD314" s="62">
        <f>CV314+CZ314</f>
        <v>0</v>
      </c>
      <c r="DE314" s="58"/>
      <c r="DF314" s="62"/>
      <c r="DG314" s="62">
        <f>DE314</f>
        <v>0</v>
      </c>
      <c r="DH314" s="58"/>
      <c r="DI314" s="58">
        <f t="shared" ref="DI314" si="2281">DA314+DE314</f>
        <v>20543081</v>
      </c>
      <c r="DJ314" s="62">
        <f t="shared" ref="DJ314" si="2282">DB314+DF314</f>
        <v>0</v>
      </c>
      <c r="DK314" s="62">
        <f t="shared" ref="DK314" si="2283">DC314+DG314</f>
        <v>20543081</v>
      </c>
      <c r="DL314" s="62">
        <f t="shared" ref="DL314" si="2284">DD314+DH314</f>
        <v>0</v>
      </c>
      <c r="DM314" s="58"/>
      <c r="DN314" s="62"/>
      <c r="DO314" s="62">
        <f>DM314</f>
        <v>0</v>
      </c>
      <c r="DP314" s="58"/>
      <c r="DQ314" s="58">
        <f t="shared" ref="DQ314" si="2285">DI314+DM314</f>
        <v>20543081</v>
      </c>
      <c r="DR314" s="62">
        <f t="shared" ref="DR314" si="2286">DJ314+DN314</f>
        <v>0</v>
      </c>
      <c r="DS314" s="62">
        <f t="shared" ref="DS314" si="2287">DK314+DO314</f>
        <v>20543081</v>
      </c>
      <c r="DT314" s="62">
        <f t="shared" ref="DT314" si="2288">DL314+DP314</f>
        <v>0</v>
      </c>
    </row>
    <row r="315" spans="1:124" s="23" customFormat="1" ht="32.25" customHeight="1" x14ac:dyDescent="0.25">
      <c r="A315" s="87" t="s">
        <v>336</v>
      </c>
      <c r="E315" s="4">
        <v>852</v>
      </c>
      <c r="F315" s="3" t="s">
        <v>78</v>
      </c>
      <c r="G315" s="4" t="s">
        <v>44</v>
      </c>
      <c r="H315" s="260" t="s">
        <v>513</v>
      </c>
      <c r="I315" s="3"/>
      <c r="J315" s="21">
        <f t="shared" ref="J315:Y316" si="2289">J316</f>
        <v>0</v>
      </c>
      <c r="K315" s="21">
        <f t="shared" si="2289"/>
        <v>0</v>
      </c>
      <c r="L315" s="21">
        <f t="shared" si="2289"/>
        <v>0</v>
      </c>
      <c r="M315" s="21">
        <f t="shared" si="2289"/>
        <v>0</v>
      </c>
      <c r="N315" s="21">
        <f t="shared" si="2289"/>
        <v>0</v>
      </c>
      <c r="O315" s="21">
        <f t="shared" si="2289"/>
        <v>0</v>
      </c>
      <c r="P315" s="21">
        <f t="shared" si="2289"/>
        <v>0</v>
      </c>
      <c r="Q315" s="21">
        <f t="shared" si="2289"/>
        <v>0</v>
      </c>
      <c r="R315" s="21">
        <f t="shared" si="2289"/>
        <v>0</v>
      </c>
      <c r="S315" s="21">
        <f t="shared" si="2289"/>
        <v>0</v>
      </c>
      <c r="T315" s="21">
        <f t="shared" si="2289"/>
        <v>0</v>
      </c>
      <c r="U315" s="21">
        <f t="shared" si="2289"/>
        <v>0</v>
      </c>
      <c r="V315" s="21">
        <f t="shared" si="2042"/>
        <v>0</v>
      </c>
      <c r="W315" s="21">
        <f t="shared" si="2043"/>
        <v>0</v>
      </c>
      <c r="X315" s="21">
        <f t="shared" si="2044"/>
        <v>0</v>
      </c>
      <c r="Y315" s="21">
        <f t="shared" si="2289"/>
        <v>0</v>
      </c>
      <c r="Z315" s="276" t="e">
        <f t="shared" si="2063"/>
        <v>#DIV/0!</v>
      </c>
      <c r="AA315" s="21">
        <f>AA316</f>
        <v>0</v>
      </c>
      <c r="AB315" s="21">
        <f>AB316</f>
        <v>0</v>
      </c>
      <c r="AC315" s="21">
        <f t="shared" ref="AC315:BV316" si="2290">AC316</f>
        <v>0</v>
      </c>
      <c r="AD315" s="21">
        <f t="shared" si="2290"/>
        <v>0</v>
      </c>
      <c r="AE315" s="21">
        <f t="shared" si="2290"/>
        <v>0</v>
      </c>
      <c r="AF315" s="21">
        <f t="shared" si="2290"/>
        <v>0</v>
      </c>
      <c r="AG315" s="21">
        <f t="shared" si="2290"/>
        <v>0</v>
      </c>
      <c r="AH315" s="21">
        <f t="shared" si="2290"/>
        <v>0</v>
      </c>
      <c r="AI315" s="21">
        <f t="shared" si="2290"/>
        <v>0</v>
      </c>
      <c r="AJ315" s="21">
        <f t="shared" si="2267"/>
        <v>0</v>
      </c>
      <c r="AK315" s="21">
        <f t="shared" si="2178"/>
        <v>0</v>
      </c>
      <c r="AL315" s="21">
        <f t="shared" si="2179"/>
        <v>0</v>
      </c>
      <c r="AM315" s="21">
        <f t="shared" si="2180"/>
        <v>0</v>
      </c>
      <c r="AN315" s="215">
        <f t="shared" si="2290"/>
        <v>0</v>
      </c>
      <c r="AO315" s="21">
        <f t="shared" si="2290"/>
        <v>0</v>
      </c>
      <c r="AP315" s="21">
        <f t="shared" si="2290"/>
        <v>0</v>
      </c>
      <c r="AQ315" s="21">
        <f t="shared" si="2290"/>
        <v>0</v>
      </c>
      <c r="AR315" s="21">
        <f t="shared" si="2268"/>
        <v>0</v>
      </c>
      <c r="AS315" s="21">
        <f t="shared" si="2018"/>
        <v>0</v>
      </c>
      <c r="AT315" s="21">
        <f t="shared" si="2019"/>
        <v>0</v>
      </c>
      <c r="AU315" s="21">
        <f t="shared" si="2020"/>
        <v>0</v>
      </c>
      <c r="AV315" s="195">
        <f t="shared" si="2269"/>
        <v>0</v>
      </c>
      <c r="AW315" s="21">
        <f>AW316</f>
        <v>0</v>
      </c>
      <c r="AX315" s="21">
        <f t="shared" si="2290"/>
        <v>0</v>
      </c>
      <c r="AY315" s="21">
        <f t="shared" si="2290"/>
        <v>0</v>
      </c>
      <c r="AZ315" s="21">
        <f t="shared" si="2290"/>
        <v>0</v>
      </c>
      <c r="BA315" s="21">
        <f t="shared" si="2290"/>
        <v>0</v>
      </c>
      <c r="BB315" s="21">
        <f t="shared" si="2290"/>
        <v>0</v>
      </c>
      <c r="BC315" s="21">
        <f t="shared" si="2290"/>
        <v>0</v>
      </c>
      <c r="BD315" s="21">
        <f t="shared" si="2290"/>
        <v>0</v>
      </c>
      <c r="BE315" s="21">
        <f t="shared" si="2270"/>
        <v>0</v>
      </c>
      <c r="BF315" s="21">
        <f t="shared" si="2171"/>
        <v>0</v>
      </c>
      <c r="BG315" s="21">
        <f t="shared" si="2172"/>
        <v>0</v>
      </c>
      <c r="BH315" s="21">
        <f t="shared" si="2173"/>
        <v>0</v>
      </c>
      <c r="BI315" s="21">
        <f t="shared" si="2290"/>
        <v>0</v>
      </c>
      <c r="BJ315" s="21">
        <f t="shared" si="2290"/>
        <v>0</v>
      </c>
      <c r="BK315" s="21">
        <f t="shared" si="2290"/>
        <v>0</v>
      </c>
      <c r="BL315" s="21">
        <f t="shared" si="2290"/>
        <v>0</v>
      </c>
      <c r="BM315" s="21">
        <f t="shared" si="2271"/>
        <v>0</v>
      </c>
      <c r="BN315" s="21">
        <f t="shared" si="2024"/>
        <v>0</v>
      </c>
      <c r="BO315" s="21">
        <f t="shared" si="2025"/>
        <v>0</v>
      </c>
      <c r="BP315" s="21">
        <f t="shared" si="2026"/>
        <v>0</v>
      </c>
      <c r="BQ315" s="201">
        <f t="shared" si="2272"/>
        <v>0</v>
      </c>
      <c r="BR315" s="21">
        <f>BR316</f>
        <v>0</v>
      </c>
      <c r="BS315" s="21">
        <f t="shared" si="2290"/>
        <v>0</v>
      </c>
      <c r="BT315" s="21">
        <f t="shared" si="2290"/>
        <v>0</v>
      </c>
      <c r="BU315" s="21">
        <f t="shared" si="2290"/>
        <v>0</v>
      </c>
      <c r="BV315" s="21">
        <f t="shared" si="2290"/>
        <v>0</v>
      </c>
      <c r="BW315" s="21">
        <f t="shared" ref="BV315:BY316" si="2291">BW316</f>
        <v>0</v>
      </c>
      <c r="BX315" s="21">
        <f t="shared" si="2291"/>
        <v>0</v>
      </c>
      <c r="BY315" s="21">
        <f t="shared" si="2291"/>
        <v>0</v>
      </c>
      <c r="BZ315" s="21">
        <f t="shared" si="2274"/>
        <v>0</v>
      </c>
      <c r="CA315" s="62">
        <f t="shared" si="2174"/>
        <v>0</v>
      </c>
      <c r="CB315" s="62">
        <f t="shared" si="2175"/>
        <v>0</v>
      </c>
      <c r="CC315" s="62">
        <f t="shared" si="2176"/>
        <v>0</v>
      </c>
      <c r="CD315" s="21">
        <f t="shared" ref="CD315:CG316" si="2292">CD316</f>
        <v>0</v>
      </c>
      <c r="CE315" s="21">
        <f t="shared" si="2292"/>
        <v>0</v>
      </c>
      <c r="CF315" s="21">
        <f t="shared" si="2292"/>
        <v>0</v>
      </c>
      <c r="CG315" s="21">
        <f t="shared" si="2292"/>
        <v>0</v>
      </c>
      <c r="CH315" s="21">
        <f t="shared" si="2276"/>
        <v>0</v>
      </c>
      <c r="CI315" s="62">
        <f t="shared" si="2030"/>
        <v>0</v>
      </c>
      <c r="CJ315" s="62">
        <f t="shared" si="2031"/>
        <v>0</v>
      </c>
      <c r="CK315" s="62">
        <f t="shared" si="2032"/>
        <v>0</v>
      </c>
      <c r="CL315" s="193">
        <f t="shared" si="2277"/>
        <v>0</v>
      </c>
      <c r="CM315" s="62"/>
      <c r="CN315" s="62"/>
      <c r="CO315" s="62"/>
      <c r="CP315" s="62"/>
      <c r="CQ315" s="94">
        <f t="shared" si="2278"/>
        <v>0</v>
      </c>
      <c r="CR315" s="94" t="e">
        <f t="shared" si="2279"/>
        <v>#DIV/0!</v>
      </c>
      <c r="CS315" s="92"/>
      <c r="CT315" s="92"/>
      <c r="CU315" s="92"/>
      <c r="CV315" s="92"/>
      <c r="CW315" s="92"/>
      <c r="CX315" s="72"/>
      <c r="CY315" s="72"/>
      <c r="CZ315" s="92"/>
      <c r="DA315" s="58"/>
      <c r="DB315" s="62"/>
      <c r="DC315" s="62"/>
      <c r="DD315" s="62"/>
      <c r="DE315" s="58">
        <f>DE316</f>
        <v>340920</v>
      </c>
      <c r="DF315" s="58">
        <f t="shared" ref="DF315:DT316" si="2293">DF316</f>
        <v>0</v>
      </c>
      <c r="DG315" s="58">
        <f t="shared" si="2293"/>
        <v>340920</v>
      </c>
      <c r="DH315" s="58">
        <f t="shared" si="2293"/>
        <v>0</v>
      </c>
      <c r="DI315" s="58">
        <f t="shared" si="2293"/>
        <v>340920</v>
      </c>
      <c r="DJ315" s="58">
        <f t="shared" si="2293"/>
        <v>0</v>
      </c>
      <c r="DK315" s="58">
        <f t="shared" si="2293"/>
        <v>340920</v>
      </c>
      <c r="DL315" s="58">
        <f t="shared" si="2293"/>
        <v>0</v>
      </c>
      <c r="DM315" s="58">
        <f>DM316</f>
        <v>0</v>
      </c>
      <c r="DN315" s="58">
        <f t="shared" si="2293"/>
        <v>0</v>
      </c>
      <c r="DO315" s="58">
        <f t="shared" si="2293"/>
        <v>0</v>
      </c>
      <c r="DP315" s="58">
        <f t="shared" si="2293"/>
        <v>0</v>
      </c>
      <c r="DQ315" s="58">
        <f t="shared" si="2293"/>
        <v>340920</v>
      </c>
      <c r="DR315" s="58">
        <f t="shared" si="2293"/>
        <v>0</v>
      </c>
      <c r="DS315" s="58">
        <f t="shared" si="2293"/>
        <v>340920</v>
      </c>
      <c r="DT315" s="58">
        <f t="shared" si="2293"/>
        <v>0</v>
      </c>
    </row>
    <row r="316" spans="1:124" s="23" customFormat="1" ht="32.25" customHeight="1" x14ac:dyDescent="0.25">
      <c r="A316" s="87" t="s">
        <v>41</v>
      </c>
      <c r="E316" s="4">
        <v>852</v>
      </c>
      <c r="F316" s="3" t="s">
        <v>78</v>
      </c>
      <c r="G316" s="4" t="s">
        <v>44</v>
      </c>
      <c r="H316" s="260" t="s">
        <v>513</v>
      </c>
      <c r="I316" s="3" t="s">
        <v>83</v>
      </c>
      <c r="J316" s="21">
        <f t="shared" si="2289"/>
        <v>0</v>
      </c>
      <c r="K316" s="21">
        <f t="shared" si="2289"/>
        <v>0</v>
      </c>
      <c r="L316" s="21">
        <f t="shared" si="2289"/>
        <v>0</v>
      </c>
      <c r="M316" s="21">
        <f t="shared" si="2289"/>
        <v>0</v>
      </c>
      <c r="N316" s="21">
        <f t="shared" si="2289"/>
        <v>0</v>
      </c>
      <c r="O316" s="21">
        <f t="shared" si="2289"/>
        <v>0</v>
      </c>
      <c r="P316" s="21">
        <f t="shared" si="2289"/>
        <v>0</v>
      </c>
      <c r="Q316" s="21">
        <f t="shared" si="2289"/>
        <v>0</v>
      </c>
      <c r="R316" s="21">
        <f t="shared" si="2289"/>
        <v>0</v>
      </c>
      <c r="S316" s="21">
        <f t="shared" si="2289"/>
        <v>0</v>
      </c>
      <c r="T316" s="21">
        <f t="shared" si="2289"/>
        <v>0</v>
      </c>
      <c r="U316" s="21">
        <f t="shared" si="2289"/>
        <v>0</v>
      </c>
      <c r="V316" s="21">
        <f t="shared" si="2042"/>
        <v>0</v>
      </c>
      <c r="W316" s="21">
        <f t="shared" si="2043"/>
        <v>0</v>
      </c>
      <c r="X316" s="21">
        <f t="shared" si="2044"/>
        <v>0</v>
      </c>
      <c r="Y316" s="21">
        <f t="shared" si="2289"/>
        <v>0</v>
      </c>
      <c r="Z316" s="276" t="e">
        <f t="shared" si="2063"/>
        <v>#DIV/0!</v>
      </c>
      <c r="AA316" s="21">
        <f>AA317</f>
        <v>0</v>
      </c>
      <c r="AB316" s="21">
        <f>AB317</f>
        <v>0</v>
      </c>
      <c r="AC316" s="21">
        <f t="shared" si="2290"/>
        <v>0</v>
      </c>
      <c r="AD316" s="21">
        <f t="shared" si="2290"/>
        <v>0</v>
      </c>
      <c r="AE316" s="21">
        <f t="shared" si="2290"/>
        <v>0</v>
      </c>
      <c r="AF316" s="21">
        <f t="shared" si="2290"/>
        <v>0</v>
      </c>
      <c r="AG316" s="21">
        <f t="shared" si="2290"/>
        <v>0</v>
      </c>
      <c r="AH316" s="21">
        <f t="shared" si="2290"/>
        <v>0</v>
      </c>
      <c r="AI316" s="21">
        <f t="shared" si="2290"/>
        <v>0</v>
      </c>
      <c r="AJ316" s="21">
        <f t="shared" si="2267"/>
        <v>0</v>
      </c>
      <c r="AK316" s="21">
        <f t="shared" si="2178"/>
        <v>0</v>
      </c>
      <c r="AL316" s="21">
        <f t="shared" si="2179"/>
        <v>0</v>
      </c>
      <c r="AM316" s="21">
        <f t="shared" si="2180"/>
        <v>0</v>
      </c>
      <c r="AN316" s="215">
        <f t="shared" si="2290"/>
        <v>0</v>
      </c>
      <c r="AO316" s="21">
        <f t="shared" si="2290"/>
        <v>0</v>
      </c>
      <c r="AP316" s="21">
        <f t="shared" si="2290"/>
        <v>0</v>
      </c>
      <c r="AQ316" s="21">
        <f t="shared" si="2290"/>
        <v>0</v>
      </c>
      <c r="AR316" s="21">
        <f t="shared" si="2268"/>
        <v>0</v>
      </c>
      <c r="AS316" s="21">
        <f t="shared" si="2018"/>
        <v>0</v>
      </c>
      <c r="AT316" s="21">
        <f t="shared" si="2019"/>
        <v>0</v>
      </c>
      <c r="AU316" s="21">
        <f t="shared" si="2020"/>
        <v>0</v>
      </c>
      <c r="AV316" s="195">
        <f t="shared" si="2269"/>
        <v>0</v>
      </c>
      <c r="AW316" s="21">
        <f>AW317</f>
        <v>0</v>
      </c>
      <c r="AX316" s="21">
        <f t="shared" si="2290"/>
        <v>0</v>
      </c>
      <c r="AY316" s="21">
        <f t="shared" si="2290"/>
        <v>0</v>
      </c>
      <c r="AZ316" s="21">
        <f t="shared" si="2290"/>
        <v>0</v>
      </c>
      <c r="BA316" s="21">
        <f t="shared" si="2290"/>
        <v>0</v>
      </c>
      <c r="BB316" s="21">
        <f t="shared" si="2290"/>
        <v>0</v>
      </c>
      <c r="BC316" s="21">
        <f t="shared" si="2290"/>
        <v>0</v>
      </c>
      <c r="BD316" s="21">
        <f t="shared" si="2290"/>
        <v>0</v>
      </c>
      <c r="BE316" s="21">
        <f t="shared" si="2270"/>
        <v>0</v>
      </c>
      <c r="BF316" s="21">
        <f t="shared" si="2171"/>
        <v>0</v>
      </c>
      <c r="BG316" s="21">
        <f t="shared" si="2172"/>
        <v>0</v>
      </c>
      <c r="BH316" s="21">
        <f t="shared" si="2173"/>
        <v>0</v>
      </c>
      <c r="BI316" s="21">
        <f t="shared" si="2290"/>
        <v>0</v>
      </c>
      <c r="BJ316" s="21">
        <f t="shared" si="2290"/>
        <v>0</v>
      </c>
      <c r="BK316" s="21">
        <f t="shared" si="2290"/>
        <v>0</v>
      </c>
      <c r="BL316" s="21">
        <f t="shared" si="2290"/>
        <v>0</v>
      </c>
      <c r="BM316" s="21">
        <f t="shared" si="2271"/>
        <v>0</v>
      </c>
      <c r="BN316" s="21">
        <f t="shared" si="2024"/>
        <v>0</v>
      </c>
      <c r="BO316" s="21">
        <f t="shared" si="2025"/>
        <v>0</v>
      </c>
      <c r="BP316" s="21">
        <f t="shared" si="2026"/>
        <v>0</v>
      </c>
      <c r="BQ316" s="201">
        <f t="shared" si="2272"/>
        <v>0</v>
      </c>
      <c r="BR316" s="21">
        <f>BR317</f>
        <v>0</v>
      </c>
      <c r="BS316" s="21">
        <f t="shared" si="2290"/>
        <v>0</v>
      </c>
      <c r="BT316" s="21">
        <f t="shared" si="2290"/>
        <v>0</v>
      </c>
      <c r="BU316" s="21">
        <f t="shared" si="2290"/>
        <v>0</v>
      </c>
      <c r="BV316" s="21">
        <f t="shared" si="2291"/>
        <v>0</v>
      </c>
      <c r="BW316" s="21">
        <f t="shared" si="2291"/>
        <v>0</v>
      </c>
      <c r="BX316" s="21">
        <f t="shared" si="2291"/>
        <v>0</v>
      </c>
      <c r="BY316" s="21">
        <f t="shared" si="2291"/>
        <v>0</v>
      </c>
      <c r="BZ316" s="21">
        <f t="shared" si="2274"/>
        <v>0</v>
      </c>
      <c r="CA316" s="62">
        <f t="shared" si="2174"/>
        <v>0</v>
      </c>
      <c r="CB316" s="62">
        <f t="shared" si="2175"/>
        <v>0</v>
      </c>
      <c r="CC316" s="62">
        <f t="shared" si="2176"/>
        <v>0</v>
      </c>
      <c r="CD316" s="21">
        <f t="shared" si="2292"/>
        <v>0</v>
      </c>
      <c r="CE316" s="21">
        <f t="shared" si="2292"/>
        <v>0</v>
      </c>
      <c r="CF316" s="21">
        <f t="shared" si="2292"/>
        <v>0</v>
      </c>
      <c r="CG316" s="21">
        <f t="shared" si="2292"/>
        <v>0</v>
      </c>
      <c r="CH316" s="21">
        <f t="shared" si="2276"/>
        <v>0</v>
      </c>
      <c r="CI316" s="62">
        <f t="shared" si="2030"/>
        <v>0</v>
      </c>
      <c r="CJ316" s="62">
        <f t="shared" si="2031"/>
        <v>0</v>
      </c>
      <c r="CK316" s="62">
        <f t="shared" si="2032"/>
        <v>0</v>
      </c>
      <c r="CL316" s="193">
        <f t="shared" si="2277"/>
        <v>0</v>
      </c>
      <c r="CM316" s="62"/>
      <c r="CN316" s="62"/>
      <c r="CO316" s="62"/>
      <c r="CP316" s="62"/>
      <c r="CQ316" s="94">
        <f t="shared" si="2278"/>
        <v>0</v>
      </c>
      <c r="CR316" s="94" t="e">
        <f t="shared" si="2279"/>
        <v>#DIV/0!</v>
      </c>
      <c r="CS316" s="92"/>
      <c r="CT316" s="92"/>
      <c r="CU316" s="92"/>
      <c r="CV316" s="92"/>
      <c r="CW316" s="92"/>
      <c r="CX316" s="72"/>
      <c r="CY316" s="72"/>
      <c r="CZ316" s="92"/>
      <c r="DA316" s="58"/>
      <c r="DB316" s="62"/>
      <c r="DC316" s="62"/>
      <c r="DD316" s="62"/>
      <c r="DE316" s="58">
        <f>DE317</f>
        <v>340920</v>
      </c>
      <c r="DF316" s="58">
        <f t="shared" si="2293"/>
        <v>0</v>
      </c>
      <c r="DG316" s="58">
        <f t="shared" si="2293"/>
        <v>340920</v>
      </c>
      <c r="DH316" s="58">
        <f t="shared" si="2293"/>
        <v>0</v>
      </c>
      <c r="DI316" s="58">
        <f t="shared" si="2293"/>
        <v>340920</v>
      </c>
      <c r="DJ316" s="58">
        <f t="shared" si="2293"/>
        <v>0</v>
      </c>
      <c r="DK316" s="58">
        <f t="shared" si="2293"/>
        <v>340920</v>
      </c>
      <c r="DL316" s="58">
        <f t="shared" si="2293"/>
        <v>0</v>
      </c>
      <c r="DM316" s="58">
        <f>DM317</f>
        <v>0</v>
      </c>
      <c r="DN316" s="58">
        <f t="shared" si="2293"/>
        <v>0</v>
      </c>
      <c r="DO316" s="58">
        <f t="shared" si="2293"/>
        <v>0</v>
      </c>
      <c r="DP316" s="58">
        <f t="shared" si="2293"/>
        <v>0</v>
      </c>
      <c r="DQ316" s="58">
        <f t="shared" si="2293"/>
        <v>340920</v>
      </c>
      <c r="DR316" s="58">
        <f t="shared" si="2293"/>
        <v>0</v>
      </c>
      <c r="DS316" s="58">
        <f t="shared" si="2293"/>
        <v>340920</v>
      </c>
      <c r="DT316" s="58">
        <f t="shared" si="2293"/>
        <v>0</v>
      </c>
    </row>
    <row r="317" spans="1:124" s="23" customFormat="1" ht="32.25" customHeight="1" x14ac:dyDescent="0.25">
      <c r="A317" s="87" t="s">
        <v>84</v>
      </c>
      <c r="E317" s="4">
        <v>852</v>
      </c>
      <c r="F317" s="3" t="s">
        <v>78</v>
      </c>
      <c r="G317" s="4" t="s">
        <v>44</v>
      </c>
      <c r="H317" s="260" t="s">
        <v>513</v>
      </c>
      <c r="I317" s="3" t="s">
        <v>85</v>
      </c>
      <c r="J317" s="47"/>
      <c r="K317" s="47"/>
      <c r="L317" s="21">
        <f>J317</f>
        <v>0</v>
      </c>
      <c r="M317" s="47"/>
      <c r="N317" s="47"/>
      <c r="O317" s="47"/>
      <c r="P317" s="21">
        <f>N317</f>
        <v>0</v>
      </c>
      <c r="Q317" s="47"/>
      <c r="R317" s="47"/>
      <c r="S317" s="47"/>
      <c r="T317" s="21">
        <f>R317</f>
        <v>0</v>
      </c>
      <c r="U317" s="47"/>
      <c r="V317" s="21">
        <f t="shared" si="2042"/>
        <v>0</v>
      </c>
      <c r="W317" s="21">
        <f t="shared" si="2043"/>
        <v>0</v>
      </c>
      <c r="X317" s="21">
        <f t="shared" si="2044"/>
        <v>0</v>
      </c>
      <c r="Y317" s="47"/>
      <c r="Z317" s="276" t="e">
        <f t="shared" si="2063"/>
        <v>#DIV/0!</v>
      </c>
      <c r="AA317" s="47"/>
      <c r="AB317" s="47"/>
      <c r="AC317" s="47"/>
      <c r="AD317" s="47">
        <f>AB317</f>
        <v>0</v>
      </c>
      <c r="AE317" s="47"/>
      <c r="AF317" s="47"/>
      <c r="AG317" s="47"/>
      <c r="AH317" s="47">
        <f>AF317</f>
        <v>0</v>
      </c>
      <c r="AI317" s="47"/>
      <c r="AJ317" s="21">
        <f t="shared" si="2267"/>
        <v>0</v>
      </c>
      <c r="AK317" s="21">
        <f t="shared" si="2178"/>
        <v>0</v>
      </c>
      <c r="AL317" s="21">
        <f t="shared" si="2179"/>
        <v>0</v>
      </c>
      <c r="AM317" s="21">
        <f t="shared" si="2180"/>
        <v>0</v>
      </c>
      <c r="AN317" s="218"/>
      <c r="AO317" s="47"/>
      <c r="AP317" s="47">
        <f>AN317</f>
        <v>0</v>
      </c>
      <c r="AQ317" s="47"/>
      <c r="AR317" s="21">
        <f t="shared" si="2268"/>
        <v>0</v>
      </c>
      <c r="AS317" s="21">
        <f t="shared" si="2018"/>
        <v>0</v>
      </c>
      <c r="AT317" s="21">
        <f t="shared" si="2019"/>
        <v>0</v>
      </c>
      <c r="AU317" s="21">
        <f t="shared" si="2020"/>
        <v>0</v>
      </c>
      <c r="AV317" s="195">
        <f t="shared" si="2269"/>
        <v>0</v>
      </c>
      <c r="AW317" s="47"/>
      <c r="AX317" s="47"/>
      <c r="AY317" s="47">
        <f>AW317</f>
        <v>0</v>
      </c>
      <c r="AZ317" s="47"/>
      <c r="BA317" s="47"/>
      <c r="BB317" s="47"/>
      <c r="BC317" s="47">
        <f>BA317</f>
        <v>0</v>
      </c>
      <c r="BD317" s="47"/>
      <c r="BE317" s="21">
        <f t="shared" si="2270"/>
        <v>0</v>
      </c>
      <c r="BF317" s="21">
        <f t="shared" si="2171"/>
        <v>0</v>
      </c>
      <c r="BG317" s="21">
        <f t="shared" si="2172"/>
        <v>0</v>
      </c>
      <c r="BH317" s="21">
        <f t="shared" si="2173"/>
        <v>0</v>
      </c>
      <c r="BI317" s="47"/>
      <c r="BJ317" s="47"/>
      <c r="BK317" s="47">
        <f>BI317</f>
        <v>0</v>
      </c>
      <c r="BL317" s="47"/>
      <c r="BM317" s="21">
        <f t="shared" si="2271"/>
        <v>0</v>
      </c>
      <c r="BN317" s="21">
        <f t="shared" si="2024"/>
        <v>0</v>
      </c>
      <c r="BO317" s="21">
        <f t="shared" si="2025"/>
        <v>0</v>
      </c>
      <c r="BP317" s="21">
        <f t="shared" si="2026"/>
        <v>0</v>
      </c>
      <c r="BQ317" s="201">
        <f t="shared" si="2272"/>
        <v>0</v>
      </c>
      <c r="BR317" s="47"/>
      <c r="BS317" s="47"/>
      <c r="BT317" s="47">
        <f>BR317</f>
        <v>0</v>
      </c>
      <c r="BU317" s="47"/>
      <c r="BV317" s="47"/>
      <c r="BW317" s="47"/>
      <c r="BX317" s="47">
        <f>BV317</f>
        <v>0</v>
      </c>
      <c r="BY317" s="47"/>
      <c r="BZ317" s="21">
        <f t="shared" si="2274"/>
        <v>0</v>
      </c>
      <c r="CA317" s="62">
        <f t="shared" si="2174"/>
        <v>0</v>
      </c>
      <c r="CB317" s="62">
        <f t="shared" si="2175"/>
        <v>0</v>
      </c>
      <c r="CC317" s="62">
        <f t="shared" si="2176"/>
        <v>0</v>
      </c>
      <c r="CD317" s="47"/>
      <c r="CE317" s="47"/>
      <c r="CF317" s="47">
        <f>CD317</f>
        <v>0</v>
      </c>
      <c r="CG317" s="47"/>
      <c r="CH317" s="21">
        <f t="shared" si="2276"/>
        <v>0</v>
      </c>
      <c r="CI317" s="62">
        <f t="shared" si="2030"/>
        <v>0</v>
      </c>
      <c r="CJ317" s="62">
        <f t="shared" si="2031"/>
        <v>0</v>
      </c>
      <c r="CK317" s="62">
        <f t="shared" si="2032"/>
        <v>0</v>
      </c>
      <c r="CL317" s="193">
        <f t="shared" si="2277"/>
        <v>0</v>
      </c>
      <c r="CM317" s="62"/>
      <c r="CN317" s="62"/>
      <c r="CO317" s="62"/>
      <c r="CP317" s="62"/>
      <c r="CQ317" s="94">
        <f t="shared" si="2278"/>
        <v>0</v>
      </c>
      <c r="CR317" s="94" t="e">
        <f t="shared" si="2279"/>
        <v>#DIV/0!</v>
      </c>
      <c r="CS317" s="92"/>
      <c r="CT317" s="92"/>
      <c r="CU317" s="92"/>
      <c r="CV317" s="92"/>
      <c r="CW317" s="92"/>
      <c r="CX317" s="72"/>
      <c r="CY317" s="72"/>
      <c r="CZ317" s="92"/>
      <c r="DA317" s="58"/>
      <c r="DB317" s="62"/>
      <c r="DC317" s="62"/>
      <c r="DD317" s="62"/>
      <c r="DE317" s="92">
        <f>50202+290718</f>
        <v>340920</v>
      </c>
      <c r="DF317" s="72"/>
      <c r="DG317" s="72">
        <f>DE317</f>
        <v>340920</v>
      </c>
      <c r="DH317" s="92"/>
      <c r="DI317" s="58">
        <f>DA317+DE317</f>
        <v>340920</v>
      </c>
      <c r="DJ317" s="58">
        <f t="shared" ref="DJ317:DL317" si="2294">DB317+DF317</f>
        <v>0</v>
      </c>
      <c r="DK317" s="58">
        <f t="shared" si="2294"/>
        <v>340920</v>
      </c>
      <c r="DL317" s="58">
        <f t="shared" si="2294"/>
        <v>0</v>
      </c>
      <c r="DM317" s="92"/>
      <c r="DN317" s="72"/>
      <c r="DO317" s="72">
        <f>DM317</f>
        <v>0</v>
      </c>
      <c r="DP317" s="92"/>
      <c r="DQ317" s="58">
        <f>DI317+DM317</f>
        <v>340920</v>
      </c>
      <c r="DR317" s="58">
        <f t="shared" ref="DR317" si="2295">DJ317+DN317</f>
        <v>0</v>
      </c>
      <c r="DS317" s="58">
        <f t="shared" ref="DS317" si="2296">DK317+DO317</f>
        <v>340920</v>
      </c>
      <c r="DT317" s="58">
        <f t="shared" ref="DT317" si="2297">DL317+DP317</f>
        <v>0</v>
      </c>
    </row>
    <row r="318" spans="1:124" ht="32.25" customHeight="1" x14ac:dyDescent="0.25">
      <c r="A318" s="87" t="s">
        <v>118</v>
      </c>
      <c r="B318" s="156"/>
      <c r="C318" s="156"/>
      <c r="D318" s="156"/>
      <c r="E318" s="4">
        <v>852</v>
      </c>
      <c r="F318" s="3" t="s">
        <v>78</v>
      </c>
      <c r="G318" s="4" t="s">
        <v>44</v>
      </c>
      <c r="H318" s="176" t="s">
        <v>466</v>
      </c>
      <c r="I318" s="3"/>
      <c r="J318" s="21">
        <f t="shared" ref="J318:Y319" si="2298">J319</f>
        <v>1710483</v>
      </c>
      <c r="K318" s="21">
        <f t="shared" si="2298"/>
        <v>0</v>
      </c>
      <c r="L318" s="21">
        <f t="shared" si="2298"/>
        <v>1710483</v>
      </c>
      <c r="M318" s="21">
        <f t="shared" si="2298"/>
        <v>0</v>
      </c>
      <c r="N318" s="21">
        <f t="shared" si="2298"/>
        <v>0</v>
      </c>
      <c r="O318" s="21">
        <f t="shared" si="2298"/>
        <v>0</v>
      </c>
      <c r="P318" s="21">
        <f t="shared" si="2298"/>
        <v>0</v>
      </c>
      <c r="Q318" s="21">
        <f t="shared" si="2298"/>
        <v>0</v>
      </c>
      <c r="R318" s="21">
        <f t="shared" si="2298"/>
        <v>0</v>
      </c>
      <c r="S318" s="21">
        <f t="shared" si="2298"/>
        <v>0</v>
      </c>
      <c r="T318" s="21">
        <f t="shared" si="2298"/>
        <v>0</v>
      </c>
      <c r="U318" s="21">
        <f t="shared" si="2298"/>
        <v>0</v>
      </c>
      <c r="V318" s="21">
        <f t="shared" si="2042"/>
        <v>1481183</v>
      </c>
      <c r="W318" s="21">
        <f t="shared" si="2043"/>
        <v>0</v>
      </c>
      <c r="X318" s="21">
        <f t="shared" si="2044"/>
        <v>1481183</v>
      </c>
      <c r="Y318" s="21">
        <f t="shared" si="2298"/>
        <v>0</v>
      </c>
      <c r="Z318" s="276">
        <f t="shared" si="2063"/>
        <v>745.958569559529</v>
      </c>
      <c r="AA318" s="21">
        <f t="shared" ref="AA318:BV319" si="2299">AA319</f>
        <v>0</v>
      </c>
      <c r="AB318" s="21">
        <f t="shared" si="2299"/>
        <v>229300</v>
      </c>
      <c r="AC318" s="21">
        <f t="shared" si="2299"/>
        <v>0</v>
      </c>
      <c r="AD318" s="21">
        <f t="shared" si="2299"/>
        <v>229300</v>
      </c>
      <c r="AE318" s="21">
        <f t="shared" si="2299"/>
        <v>0</v>
      </c>
      <c r="AF318" s="21">
        <f t="shared" si="2299"/>
        <v>12266888</v>
      </c>
      <c r="AG318" s="21">
        <f t="shared" si="2299"/>
        <v>0</v>
      </c>
      <c r="AH318" s="21">
        <f t="shared" si="2299"/>
        <v>12266888</v>
      </c>
      <c r="AI318" s="21">
        <f t="shared" si="2299"/>
        <v>0</v>
      </c>
      <c r="AJ318" s="21">
        <f t="shared" si="2267"/>
        <v>12496188</v>
      </c>
      <c r="AK318" s="21">
        <f t="shared" si="2178"/>
        <v>0</v>
      </c>
      <c r="AL318" s="21">
        <f t="shared" si="2179"/>
        <v>12496188</v>
      </c>
      <c r="AM318" s="21">
        <f t="shared" si="2180"/>
        <v>0</v>
      </c>
      <c r="AN318" s="215">
        <f t="shared" si="2299"/>
        <v>0</v>
      </c>
      <c r="AO318" s="21">
        <f t="shared" si="2299"/>
        <v>0</v>
      </c>
      <c r="AP318" s="21">
        <f t="shared" si="2299"/>
        <v>0</v>
      </c>
      <c r="AQ318" s="21">
        <f t="shared" si="2299"/>
        <v>0</v>
      </c>
      <c r="AR318" s="21">
        <f t="shared" si="2268"/>
        <v>12496188</v>
      </c>
      <c r="AS318" s="21">
        <f t="shared" si="2018"/>
        <v>0</v>
      </c>
      <c r="AT318" s="21">
        <f t="shared" si="2019"/>
        <v>12496188</v>
      </c>
      <c r="AU318" s="21">
        <f t="shared" si="2020"/>
        <v>0</v>
      </c>
      <c r="AV318" s="195">
        <f t="shared" si="2269"/>
        <v>0</v>
      </c>
      <c r="AW318" s="21">
        <f t="shared" si="2299"/>
        <v>0</v>
      </c>
      <c r="AX318" s="21">
        <f t="shared" si="2299"/>
        <v>0</v>
      </c>
      <c r="AY318" s="21">
        <f t="shared" si="2299"/>
        <v>0</v>
      </c>
      <c r="AZ318" s="21">
        <f t="shared" si="2299"/>
        <v>0</v>
      </c>
      <c r="BA318" s="21">
        <f t="shared" si="2299"/>
        <v>0</v>
      </c>
      <c r="BB318" s="21">
        <f t="shared" si="2299"/>
        <v>0</v>
      </c>
      <c r="BC318" s="21">
        <f t="shared" si="2299"/>
        <v>0</v>
      </c>
      <c r="BD318" s="21">
        <f t="shared" si="2299"/>
        <v>0</v>
      </c>
      <c r="BE318" s="21">
        <f t="shared" si="2270"/>
        <v>0</v>
      </c>
      <c r="BF318" s="21">
        <f t="shared" si="2171"/>
        <v>0</v>
      </c>
      <c r="BG318" s="21">
        <f t="shared" si="2172"/>
        <v>0</v>
      </c>
      <c r="BH318" s="21">
        <f t="shared" si="2173"/>
        <v>0</v>
      </c>
      <c r="BI318" s="21">
        <f t="shared" si="2299"/>
        <v>0</v>
      </c>
      <c r="BJ318" s="21">
        <f t="shared" si="2299"/>
        <v>0</v>
      </c>
      <c r="BK318" s="21">
        <f t="shared" si="2299"/>
        <v>0</v>
      </c>
      <c r="BL318" s="21">
        <f t="shared" si="2299"/>
        <v>0</v>
      </c>
      <c r="BM318" s="21">
        <f t="shared" si="2271"/>
        <v>0</v>
      </c>
      <c r="BN318" s="21">
        <f t="shared" si="2024"/>
        <v>0</v>
      </c>
      <c r="BO318" s="21">
        <f t="shared" si="2025"/>
        <v>0</v>
      </c>
      <c r="BP318" s="21">
        <f t="shared" si="2026"/>
        <v>0</v>
      </c>
      <c r="BQ318" s="201">
        <f t="shared" si="2272"/>
        <v>0</v>
      </c>
      <c r="BR318" s="21">
        <f t="shared" si="2299"/>
        <v>0</v>
      </c>
      <c r="BS318" s="21">
        <f t="shared" si="2299"/>
        <v>0</v>
      </c>
      <c r="BT318" s="21">
        <f t="shared" si="2299"/>
        <v>0</v>
      </c>
      <c r="BU318" s="21">
        <f t="shared" si="2299"/>
        <v>0</v>
      </c>
      <c r="BV318" s="21">
        <f t="shared" si="2299"/>
        <v>0</v>
      </c>
      <c r="BW318" s="21">
        <f t="shared" ref="BV318:BY319" si="2300">BW319</f>
        <v>0</v>
      </c>
      <c r="BX318" s="21">
        <f t="shared" si="2300"/>
        <v>0</v>
      </c>
      <c r="BY318" s="21">
        <f t="shared" si="2300"/>
        <v>0</v>
      </c>
      <c r="BZ318" s="21">
        <f t="shared" si="2274"/>
        <v>0</v>
      </c>
      <c r="CA318" s="62">
        <f t="shared" si="2174"/>
        <v>0</v>
      </c>
      <c r="CB318" s="62">
        <f t="shared" si="2175"/>
        <v>0</v>
      </c>
      <c r="CC318" s="62">
        <f t="shared" si="2176"/>
        <v>0</v>
      </c>
      <c r="CD318" s="21">
        <f t="shared" ref="CD318:CG319" si="2301">CD319</f>
        <v>0</v>
      </c>
      <c r="CE318" s="21">
        <f t="shared" si="2301"/>
        <v>0</v>
      </c>
      <c r="CF318" s="21">
        <f t="shared" si="2301"/>
        <v>0</v>
      </c>
      <c r="CG318" s="21">
        <f t="shared" si="2301"/>
        <v>0</v>
      </c>
      <c r="CH318" s="21">
        <f t="shared" si="2276"/>
        <v>0</v>
      </c>
      <c r="CI318" s="62">
        <f t="shared" si="2030"/>
        <v>0</v>
      </c>
      <c r="CJ318" s="62">
        <f t="shared" si="2031"/>
        <v>0</v>
      </c>
      <c r="CK318" s="62">
        <f t="shared" si="2032"/>
        <v>0</v>
      </c>
      <c r="CL318" s="193">
        <f t="shared" si="2277"/>
        <v>0</v>
      </c>
      <c r="CM318" s="62"/>
      <c r="CN318" s="62"/>
      <c r="CO318" s="62"/>
      <c r="CP318" s="62"/>
      <c r="CQ318" s="94">
        <f t="shared" si="2278"/>
        <v>147460</v>
      </c>
      <c r="CR318" s="94">
        <f t="shared" si="2279"/>
        <v>280.18084066471164</v>
      </c>
      <c r="CS318" s="58">
        <f t="shared" ref="CS318:DT319" si="2302">CS319</f>
        <v>81840</v>
      </c>
      <c r="CT318" s="58">
        <f t="shared" si="2302"/>
        <v>0</v>
      </c>
      <c r="CU318" s="58">
        <f t="shared" si="2302"/>
        <v>81840</v>
      </c>
      <c r="CV318" s="58">
        <f t="shared" si="2302"/>
        <v>0</v>
      </c>
      <c r="CW318" s="58">
        <f t="shared" si="2302"/>
        <v>2904337</v>
      </c>
      <c r="CX318" s="62">
        <f t="shared" si="2302"/>
        <v>0</v>
      </c>
      <c r="CY318" s="62">
        <f t="shared" si="2302"/>
        <v>2904337</v>
      </c>
      <c r="CZ318" s="58">
        <f t="shared" si="2302"/>
        <v>0</v>
      </c>
      <c r="DA318" s="58">
        <f t="shared" si="2302"/>
        <v>2986177</v>
      </c>
      <c r="DB318" s="62">
        <f t="shared" si="2302"/>
        <v>0</v>
      </c>
      <c r="DC318" s="62">
        <f t="shared" si="2302"/>
        <v>2986177</v>
      </c>
      <c r="DD318" s="62">
        <f t="shared" si="2302"/>
        <v>0</v>
      </c>
      <c r="DE318" s="58">
        <f t="shared" si="2302"/>
        <v>-516933.16000000003</v>
      </c>
      <c r="DF318" s="62">
        <f t="shared" si="2302"/>
        <v>0</v>
      </c>
      <c r="DG318" s="62">
        <f t="shared" si="2302"/>
        <v>-516933.16000000003</v>
      </c>
      <c r="DH318" s="58">
        <f t="shared" si="2302"/>
        <v>0</v>
      </c>
      <c r="DI318" s="58">
        <f t="shared" si="2302"/>
        <v>2469243.84</v>
      </c>
      <c r="DJ318" s="62">
        <f t="shared" si="2302"/>
        <v>0</v>
      </c>
      <c r="DK318" s="62">
        <f t="shared" si="2302"/>
        <v>2469243.84</v>
      </c>
      <c r="DL318" s="62">
        <f t="shared" si="2302"/>
        <v>0</v>
      </c>
      <c r="DM318" s="58">
        <f t="shared" si="2302"/>
        <v>0</v>
      </c>
      <c r="DN318" s="62">
        <f t="shared" si="2302"/>
        <v>0</v>
      </c>
      <c r="DO318" s="62">
        <f t="shared" si="2302"/>
        <v>0</v>
      </c>
      <c r="DP318" s="58">
        <f t="shared" si="2302"/>
        <v>0</v>
      </c>
      <c r="DQ318" s="58">
        <f t="shared" si="2302"/>
        <v>2469243.84</v>
      </c>
      <c r="DR318" s="62">
        <f t="shared" si="2302"/>
        <v>0</v>
      </c>
      <c r="DS318" s="62">
        <f t="shared" si="2302"/>
        <v>2469243.84</v>
      </c>
      <c r="DT318" s="62">
        <f t="shared" si="2302"/>
        <v>0</v>
      </c>
    </row>
    <row r="319" spans="1:124" ht="32.25" customHeight="1" x14ac:dyDescent="0.25">
      <c r="A319" s="87" t="s">
        <v>41</v>
      </c>
      <c r="B319" s="156"/>
      <c r="C319" s="156"/>
      <c r="D319" s="156"/>
      <c r="E319" s="4">
        <v>852</v>
      </c>
      <c r="F319" s="3" t="s">
        <v>78</v>
      </c>
      <c r="G319" s="4" t="s">
        <v>44</v>
      </c>
      <c r="H319" s="176" t="s">
        <v>466</v>
      </c>
      <c r="I319" s="3" t="s">
        <v>83</v>
      </c>
      <c r="J319" s="21">
        <f t="shared" si="2298"/>
        <v>1710483</v>
      </c>
      <c r="K319" s="21">
        <f t="shared" si="2298"/>
        <v>0</v>
      </c>
      <c r="L319" s="21">
        <f t="shared" si="2298"/>
        <v>1710483</v>
      </c>
      <c r="M319" s="21">
        <f t="shared" si="2298"/>
        <v>0</v>
      </c>
      <c r="N319" s="21">
        <f t="shared" si="2298"/>
        <v>0</v>
      </c>
      <c r="O319" s="21">
        <f t="shared" si="2298"/>
        <v>0</v>
      </c>
      <c r="P319" s="21">
        <f t="shared" si="2298"/>
        <v>0</v>
      </c>
      <c r="Q319" s="21">
        <f t="shared" si="2298"/>
        <v>0</v>
      </c>
      <c r="R319" s="21">
        <f t="shared" si="2298"/>
        <v>0</v>
      </c>
      <c r="S319" s="21">
        <f t="shared" si="2298"/>
        <v>0</v>
      </c>
      <c r="T319" s="21">
        <f t="shared" si="2298"/>
        <v>0</v>
      </c>
      <c r="U319" s="21">
        <f t="shared" si="2298"/>
        <v>0</v>
      </c>
      <c r="V319" s="21">
        <f t="shared" si="2042"/>
        <v>1481183</v>
      </c>
      <c r="W319" s="21">
        <f t="shared" si="2043"/>
        <v>0</v>
      </c>
      <c r="X319" s="21">
        <f t="shared" si="2044"/>
        <v>1481183</v>
      </c>
      <c r="Y319" s="21">
        <f t="shared" si="2298"/>
        <v>0</v>
      </c>
      <c r="Z319" s="276">
        <f t="shared" si="2063"/>
        <v>745.958569559529</v>
      </c>
      <c r="AA319" s="21">
        <f t="shared" si="2299"/>
        <v>0</v>
      </c>
      <c r="AB319" s="21">
        <f t="shared" si="2299"/>
        <v>229300</v>
      </c>
      <c r="AC319" s="21">
        <f t="shared" si="2299"/>
        <v>0</v>
      </c>
      <c r="AD319" s="21">
        <f t="shared" si="2299"/>
        <v>229300</v>
      </c>
      <c r="AE319" s="21">
        <f t="shared" si="2299"/>
        <v>0</v>
      </c>
      <c r="AF319" s="21">
        <f t="shared" si="2299"/>
        <v>12266888</v>
      </c>
      <c r="AG319" s="21">
        <f t="shared" si="2299"/>
        <v>0</v>
      </c>
      <c r="AH319" s="21">
        <f t="shared" si="2299"/>
        <v>12266888</v>
      </c>
      <c r="AI319" s="21">
        <f t="shared" si="2299"/>
        <v>0</v>
      </c>
      <c r="AJ319" s="21">
        <f t="shared" si="2267"/>
        <v>12496188</v>
      </c>
      <c r="AK319" s="21">
        <f t="shared" si="2178"/>
        <v>0</v>
      </c>
      <c r="AL319" s="21">
        <f t="shared" si="2179"/>
        <v>12496188</v>
      </c>
      <c r="AM319" s="21">
        <f t="shared" si="2180"/>
        <v>0</v>
      </c>
      <c r="AN319" s="215">
        <f t="shared" si="2299"/>
        <v>0</v>
      </c>
      <c r="AO319" s="21">
        <f t="shared" si="2299"/>
        <v>0</v>
      </c>
      <c r="AP319" s="21">
        <f t="shared" si="2299"/>
        <v>0</v>
      </c>
      <c r="AQ319" s="21">
        <f t="shared" si="2299"/>
        <v>0</v>
      </c>
      <c r="AR319" s="21">
        <f t="shared" si="2268"/>
        <v>12496188</v>
      </c>
      <c r="AS319" s="21">
        <f t="shared" si="2018"/>
        <v>0</v>
      </c>
      <c r="AT319" s="21">
        <f t="shared" si="2019"/>
        <v>12496188</v>
      </c>
      <c r="AU319" s="21">
        <f t="shared" si="2020"/>
        <v>0</v>
      </c>
      <c r="AV319" s="195">
        <f t="shared" si="2269"/>
        <v>0</v>
      </c>
      <c r="AW319" s="21">
        <f t="shared" si="2299"/>
        <v>0</v>
      </c>
      <c r="AX319" s="21">
        <f t="shared" si="2299"/>
        <v>0</v>
      </c>
      <c r="AY319" s="21">
        <f t="shared" si="2299"/>
        <v>0</v>
      </c>
      <c r="AZ319" s="21">
        <f t="shared" si="2299"/>
        <v>0</v>
      </c>
      <c r="BA319" s="21">
        <f t="shared" si="2299"/>
        <v>0</v>
      </c>
      <c r="BB319" s="21">
        <f t="shared" si="2299"/>
        <v>0</v>
      </c>
      <c r="BC319" s="21">
        <f t="shared" si="2299"/>
        <v>0</v>
      </c>
      <c r="BD319" s="21">
        <f t="shared" si="2299"/>
        <v>0</v>
      </c>
      <c r="BE319" s="21">
        <f t="shared" si="2270"/>
        <v>0</v>
      </c>
      <c r="BF319" s="21">
        <f t="shared" si="2171"/>
        <v>0</v>
      </c>
      <c r="BG319" s="21">
        <f t="shared" si="2172"/>
        <v>0</v>
      </c>
      <c r="BH319" s="21">
        <f t="shared" si="2173"/>
        <v>0</v>
      </c>
      <c r="BI319" s="21">
        <f t="shared" si="2299"/>
        <v>0</v>
      </c>
      <c r="BJ319" s="21">
        <f t="shared" si="2299"/>
        <v>0</v>
      </c>
      <c r="BK319" s="21">
        <f t="shared" si="2299"/>
        <v>0</v>
      </c>
      <c r="BL319" s="21">
        <f t="shared" si="2299"/>
        <v>0</v>
      </c>
      <c r="BM319" s="21">
        <f t="shared" si="2271"/>
        <v>0</v>
      </c>
      <c r="BN319" s="21">
        <f t="shared" si="2024"/>
        <v>0</v>
      </c>
      <c r="BO319" s="21">
        <f t="shared" si="2025"/>
        <v>0</v>
      </c>
      <c r="BP319" s="21">
        <f t="shared" si="2026"/>
        <v>0</v>
      </c>
      <c r="BQ319" s="201">
        <f t="shared" si="2272"/>
        <v>0</v>
      </c>
      <c r="BR319" s="21">
        <f t="shared" si="2299"/>
        <v>0</v>
      </c>
      <c r="BS319" s="21">
        <f t="shared" si="2299"/>
        <v>0</v>
      </c>
      <c r="BT319" s="21">
        <f t="shared" si="2299"/>
        <v>0</v>
      </c>
      <c r="BU319" s="21">
        <f t="shared" si="2299"/>
        <v>0</v>
      </c>
      <c r="BV319" s="21">
        <f t="shared" si="2300"/>
        <v>0</v>
      </c>
      <c r="BW319" s="21">
        <f t="shared" si="2300"/>
        <v>0</v>
      </c>
      <c r="BX319" s="21">
        <f t="shared" si="2300"/>
        <v>0</v>
      </c>
      <c r="BY319" s="21">
        <f t="shared" si="2300"/>
        <v>0</v>
      </c>
      <c r="BZ319" s="21">
        <f t="shared" si="2274"/>
        <v>0</v>
      </c>
      <c r="CA319" s="62">
        <f t="shared" si="2174"/>
        <v>0</v>
      </c>
      <c r="CB319" s="62">
        <f t="shared" si="2175"/>
        <v>0</v>
      </c>
      <c r="CC319" s="62">
        <f t="shared" si="2176"/>
        <v>0</v>
      </c>
      <c r="CD319" s="21">
        <f t="shared" si="2301"/>
        <v>0</v>
      </c>
      <c r="CE319" s="21">
        <f t="shared" si="2301"/>
        <v>0</v>
      </c>
      <c r="CF319" s="21">
        <f t="shared" si="2301"/>
        <v>0</v>
      </c>
      <c r="CG319" s="21">
        <f t="shared" si="2301"/>
        <v>0</v>
      </c>
      <c r="CH319" s="21">
        <f t="shared" si="2276"/>
        <v>0</v>
      </c>
      <c r="CI319" s="62">
        <f t="shared" si="2030"/>
        <v>0</v>
      </c>
      <c r="CJ319" s="62">
        <f t="shared" si="2031"/>
        <v>0</v>
      </c>
      <c r="CK319" s="62">
        <f t="shared" si="2032"/>
        <v>0</v>
      </c>
      <c r="CL319" s="193">
        <f t="shared" si="2277"/>
        <v>0</v>
      </c>
      <c r="CM319" s="62"/>
      <c r="CN319" s="62"/>
      <c r="CO319" s="62"/>
      <c r="CP319" s="62"/>
      <c r="CQ319" s="94">
        <f t="shared" si="2278"/>
        <v>147460</v>
      </c>
      <c r="CR319" s="94">
        <f t="shared" si="2279"/>
        <v>280.18084066471164</v>
      </c>
      <c r="CS319" s="58">
        <f t="shared" si="2302"/>
        <v>81840</v>
      </c>
      <c r="CT319" s="58">
        <f t="shared" si="2302"/>
        <v>0</v>
      </c>
      <c r="CU319" s="58">
        <f t="shared" si="2302"/>
        <v>81840</v>
      </c>
      <c r="CV319" s="58">
        <f t="shared" si="2302"/>
        <v>0</v>
      </c>
      <c r="CW319" s="58">
        <f t="shared" si="2302"/>
        <v>2904337</v>
      </c>
      <c r="CX319" s="62">
        <f t="shared" si="2302"/>
        <v>0</v>
      </c>
      <c r="CY319" s="62">
        <f t="shared" si="2302"/>
        <v>2904337</v>
      </c>
      <c r="CZ319" s="58">
        <f t="shared" si="2302"/>
        <v>0</v>
      </c>
      <c r="DA319" s="58">
        <f t="shared" si="2302"/>
        <v>2986177</v>
      </c>
      <c r="DB319" s="62">
        <f t="shared" si="2302"/>
        <v>0</v>
      </c>
      <c r="DC319" s="62">
        <f t="shared" si="2302"/>
        <v>2986177</v>
      </c>
      <c r="DD319" s="62">
        <f t="shared" si="2302"/>
        <v>0</v>
      </c>
      <c r="DE319" s="58">
        <f t="shared" si="2302"/>
        <v>-516933.16000000003</v>
      </c>
      <c r="DF319" s="62">
        <f t="shared" si="2302"/>
        <v>0</v>
      </c>
      <c r="DG319" s="62">
        <f t="shared" si="2302"/>
        <v>-516933.16000000003</v>
      </c>
      <c r="DH319" s="58">
        <f t="shared" si="2302"/>
        <v>0</v>
      </c>
      <c r="DI319" s="58">
        <f t="shared" si="2302"/>
        <v>2469243.84</v>
      </c>
      <c r="DJ319" s="62">
        <f t="shared" si="2302"/>
        <v>0</v>
      </c>
      <c r="DK319" s="62">
        <f t="shared" si="2302"/>
        <v>2469243.84</v>
      </c>
      <c r="DL319" s="62">
        <f t="shared" si="2302"/>
        <v>0</v>
      </c>
      <c r="DM319" s="58">
        <f t="shared" si="2302"/>
        <v>0</v>
      </c>
      <c r="DN319" s="62">
        <f t="shared" si="2302"/>
        <v>0</v>
      </c>
      <c r="DO319" s="62">
        <f t="shared" si="2302"/>
        <v>0</v>
      </c>
      <c r="DP319" s="58">
        <f t="shared" si="2302"/>
        <v>0</v>
      </c>
      <c r="DQ319" s="58">
        <f t="shared" si="2302"/>
        <v>2469243.84</v>
      </c>
      <c r="DR319" s="62">
        <f t="shared" si="2302"/>
        <v>0</v>
      </c>
      <c r="DS319" s="62">
        <f t="shared" si="2302"/>
        <v>2469243.84</v>
      </c>
      <c r="DT319" s="62">
        <f t="shared" si="2302"/>
        <v>0</v>
      </c>
    </row>
    <row r="320" spans="1:124" ht="32.25" customHeight="1" x14ac:dyDescent="0.25">
      <c r="A320" s="87" t="s">
        <v>84</v>
      </c>
      <c r="B320" s="156"/>
      <c r="C320" s="156"/>
      <c r="D320" s="156"/>
      <c r="E320" s="4">
        <v>852</v>
      </c>
      <c r="F320" s="3" t="s">
        <v>78</v>
      </c>
      <c r="G320" s="4" t="s">
        <v>44</v>
      </c>
      <c r="H320" s="176" t="s">
        <v>466</v>
      </c>
      <c r="I320" s="3" t="s">
        <v>85</v>
      </c>
      <c r="J320" s="21">
        <f>232954+1444195+33334</f>
        <v>1710483</v>
      </c>
      <c r="K320" s="21"/>
      <c r="L320" s="21">
        <f>J320</f>
        <v>1710483</v>
      </c>
      <c r="M320" s="21"/>
      <c r="N320" s="21"/>
      <c r="O320" s="21"/>
      <c r="P320" s="21">
        <f>N320</f>
        <v>0</v>
      </c>
      <c r="Q320" s="21"/>
      <c r="R320" s="21"/>
      <c r="S320" s="21"/>
      <c r="T320" s="21">
        <f>R320</f>
        <v>0</v>
      </c>
      <c r="U320" s="21"/>
      <c r="V320" s="21">
        <f t="shared" si="2042"/>
        <v>1481183</v>
      </c>
      <c r="W320" s="21">
        <f t="shared" si="2043"/>
        <v>0</v>
      </c>
      <c r="X320" s="21">
        <f t="shared" si="2044"/>
        <v>1481183</v>
      </c>
      <c r="Y320" s="21"/>
      <c r="Z320" s="276">
        <f t="shared" si="2063"/>
        <v>745.958569559529</v>
      </c>
      <c r="AA320" s="21"/>
      <c r="AB320" s="21">
        <v>229300</v>
      </c>
      <c r="AC320" s="21"/>
      <c r="AD320" s="21">
        <f>AB320</f>
        <v>229300</v>
      </c>
      <c r="AE320" s="21"/>
      <c r="AF320" s="21">
        <v>12266888</v>
      </c>
      <c r="AG320" s="21"/>
      <c r="AH320" s="21">
        <f>AF320</f>
        <v>12266888</v>
      </c>
      <c r="AI320" s="21"/>
      <c r="AJ320" s="21">
        <f t="shared" si="2267"/>
        <v>12496188</v>
      </c>
      <c r="AK320" s="21">
        <f t="shared" si="2178"/>
        <v>0</v>
      </c>
      <c r="AL320" s="21">
        <f t="shared" si="2179"/>
        <v>12496188</v>
      </c>
      <c r="AM320" s="21">
        <f t="shared" si="2180"/>
        <v>0</v>
      </c>
      <c r="AN320" s="215"/>
      <c r="AO320" s="21"/>
      <c r="AP320" s="21">
        <f>AN320</f>
        <v>0</v>
      </c>
      <c r="AQ320" s="21"/>
      <c r="AR320" s="21">
        <f t="shared" si="2268"/>
        <v>12496188</v>
      </c>
      <c r="AS320" s="21">
        <f t="shared" si="2018"/>
        <v>0</v>
      </c>
      <c r="AT320" s="21">
        <f t="shared" si="2019"/>
        <v>12496188</v>
      </c>
      <c r="AU320" s="21">
        <f t="shared" si="2020"/>
        <v>0</v>
      </c>
      <c r="AV320" s="195">
        <f t="shared" si="2269"/>
        <v>0</v>
      </c>
      <c r="AW320" s="21"/>
      <c r="AX320" s="21"/>
      <c r="AY320" s="21">
        <f>AW320</f>
        <v>0</v>
      </c>
      <c r="AZ320" s="21"/>
      <c r="BA320" s="21"/>
      <c r="BB320" s="21"/>
      <c r="BC320" s="21">
        <f>BA320</f>
        <v>0</v>
      </c>
      <c r="BD320" s="21"/>
      <c r="BE320" s="21">
        <f t="shared" si="2270"/>
        <v>0</v>
      </c>
      <c r="BF320" s="21">
        <f t="shared" si="2171"/>
        <v>0</v>
      </c>
      <c r="BG320" s="21">
        <f t="shared" si="2172"/>
        <v>0</v>
      </c>
      <c r="BH320" s="21">
        <f t="shared" si="2173"/>
        <v>0</v>
      </c>
      <c r="BI320" s="21"/>
      <c r="BJ320" s="21"/>
      <c r="BK320" s="21">
        <f>BI320</f>
        <v>0</v>
      </c>
      <c r="BL320" s="21"/>
      <c r="BM320" s="21">
        <f t="shared" si="2271"/>
        <v>0</v>
      </c>
      <c r="BN320" s="21">
        <f t="shared" si="2024"/>
        <v>0</v>
      </c>
      <c r="BO320" s="21">
        <f t="shared" si="2025"/>
        <v>0</v>
      </c>
      <c r="BP320" s="21">
        <f t="shared" si="2026"/>
        <v>0</v>
      </c>
      <c r="BQ320" s="201">
        <f t="shared" si="2272"/>
        <v>0</v>
      </c>
      <c r="BR320" s="21"/>
      <c r="BS320" s="21"/>
      <c r="BT320" s="21">
        <f>BR320</f>
        <v>0</v>
      </c>
      <c r="BU320" s="21"/>
      <c r="BV320" s="21"/>
      <c r="BW320" s="21"/>
      <c r="BX320" s="21">
        <f>BV320</f>
        <v>0</v>
      </c>
      <c r="BY320" s="21"/>
      <c r="BZ320" s="21">
        <f t="shared" si="2274"/>
        <v>0</v>
      </c>
      <c r="CA320" s="62">
        <f t="shared" si="2174"/>
        <v>0</v>
      </c>
      <c r="CB320" s="62">
        <f t="shared" si="2175"/>
        <v>0</v>
      </c>
      <c r="CC320" s="62">
        <f t="shared" si="2176"/>
        <v>0</v>
      </c>
      <c r="CD320" s="21"/>
      <c r="CE320" s="21"/>
      <c r="CF320" s="21">
        <f>CD320</f>
        <v>0</v>
      </c>
      <c r="CG320" s="21"/>
      <c r="CH320" s="21">
        <f t="shared" si="2276"/>
        <v>0</v>
      </c>
      <c r="CI320" s="62">
        <f t="shared" si="2030"/>
        <v>0</v>
      </c>
      <c r="CJ320" s="62">
        <f t="shared" si="2031"/>
        <v>0</v>
      </c>
      <c r="CK320" s="62">
        <f t="shared" si="2032"/>
        <v>0</v>
      </c>
      <c r="CL320" s="193">
        <f t="shared" si="2277"/>
        <v>0</v>
      </c>
      <c r="CM320" s="62"/>
      <c r="CN320" s="62"/>
      <c r="CO320" s="62"/>
      <c r="CP320" s="62"/>
      <c r="CQ320" s="94">
        <f t="shared" si="2278"/>
        <v>147460</v>
      </c>
      <c r="CR320" s="94">
        <f t="shared" si="2279"/>
        <v>280.18084066471164</v>
      </c>
      <c r="CS320" s="58">
        <v>81840</v>
      </c>
      <c r="CT320" s="58"/>
      <c r="CU320" s="58">
        <f>CS320</f>
        <v>81840</v>
      </c>
      <c r="CV320" s="58"/>
      <c r="CW320" s="58">
        <f>80000+24160+771184+376490+15637+1072216+27100+29244+17216+7250+5640+42600+5370+20000+389990+2720+14800+2720</f>
        <v>2904337</v>
      </c>
      <c r="CX320" s="62"/>
      <c r="CY320" s="62">
        <f>CW320</f>
        <v>2904337</v>
      </c>
      <c r="CZ320" s="58"/>
      <c r="DA320" s="58">
        <f>CS320+CW320</f>
        <v>2986177</v>
      </c>
      <c r="DB320" s="62">
        <f>CT320+CX320</f>
        <v>0</v>
      </c>
      <c r="DC320" s="62">
        <f>CU320+CY320</f>
        <v>2986177</v>
      </c>
      <c r="DD320" s="62">
        <f>CV320+CZ320</f>
        <v>0</v>
      </c>
      <c r="DE320" s="58">
        <f>-410368-106565.16</f>
        <v>-516933.16000000003</v>
      </c>
      <c r="DF320" s="62"/>
      <c r="DG320" s="62">
        <f>DE320</f>
        <v>-516933.16000000003</v>
      </c>
      <c r="DH320" s="58"/>
      <c r="DI320" s="58">
        <f t="shared" ref="DI320" si="2303">DA320+DE320</f>
        <v>2469243.84</v>
      </c>
      <c r="DJ320" s="62">
        <f t="shared" ref="DJ320" si="2304">DB320+DF320</f>
        <v>0</v>
      </c>
      <c r="DK320" s="62">
        <f t="shared" ref="DK320" si="2305">DC320+DG320</f>
        <v>2469243.84</v>
      </c>
      <c r="DL320" s="62">
        <f t="shared" ref="DL320" si="2306">DD320+DH320</f>
        <v>0</v>
      </c>
      <c r="DM320" s="58"/>
      <c r="DN320" s="62"/>
      <c r="DO320" s="62">
        <f>DM320</f>
        <v>0</v>
      </c>
      <c r="DP320" s="58"/>
      <c r="DQ320" s="58">
        <f t="shared" ref="DQ320" si="2307">DI320+DM320</f>
        <v>2469243.84</v>
      </c>
      <c r="DR320" s="62">
        <f t="shared" ref="DR320" si="2308">DJ320+DN320</f>
        <v>0</v>
      </c>
      <c r="DS320" s="62">
        <f t="shared" ref="DS320" si="2309">DK320+DO320</f>
        <v>2469243.84</v>
      </c>
      <c r="DT320" s="62">
        <f t="shared" ref="DT320" si="2310">DL320+DP320</f>
        <v>0</v>
      </c>
    </row>
    <row r="321" spans="1:124" ht="32.25" customHeight="1" x14ac:dyDescent="0.25">
      <c r="A321" s="87" t="s">
        <v>117</v>
      </c>
      <c r="B321" s="156"/>
      <c r="C321" s="156"/>
      <c r="D321" s="156"/>
      <c r="E321" s="4">
        <v>852</v>
      </c>
      <c r="F321" s="4" t="s">
        <v>78</v>
      </c>
      <c r="G321" s="4" t="s">
        <v>44</v>
      </c>
      <c r="H321" s="176" t="s">
        <v>467</v>
      </c>
      <c r="I321" s="3"/>
      <c r="J321" s="21">
        <f t="shared" ref="J321:Y322" si="2311">J322</f>
        <v>0</v>
      </c>
      <c r="K321" s="21">
        <f t="shared" si="2311"/>
        <v>0</v>
      </c>
      <c r="L321" s="21">
        <f t="shared" si="2311"/>
        <v>0</v>
      </c>
      <c r="M321" s="21">
        <f t="shared" si="2311"/>
        <v>0</v>
      </c>
      <c r="N321" s="21">
        <f t="shared" si="2311"/>
        <v>0</v>
      </c>
      <c r="O321" s="21">
        <f t="shared" si="2311"/>
        <v>0</v>
      </c>
      <c r="P321" s="21">
        <f t="shared" si="2311"/>
        <v>0</v>
      </c>
      <c r="Q321" s="21">
        <f t="shared" si="2311"/>
        <v>0</v>
      </c>
      <c r="R321" s="21">
        <f t="shared" si="2311"/>
        <v>0</v>
      </c>
      <c r="S321" s="21">
        <f t="shared" si="2311"/>
        <v>0</v>
      </c>
      <c r="T321" s="21">
        <f t="shared" si="2311"/>
        <v>0</v>
      </c>
      <c r="U321" s="21">
        <f t="shared" si="2311"/>
        <v>0</v>
      </c>
      <c r="V321" s="21">
        <f t="shared" si="2042"/>
        <v>-1590000</v>
      </c>
      <c r="W321" s="21">
        <f t="shared" si="2043"/>
        <v>0</v>
      </c>
      <c r="X321" s="21">
        <f t="shared" si="2044"/>
        <v>-1590000</v>
      </c>
      <c r="Y321" s="21">
        <f t="shared" si="2311"/>
        <v>0</v>
      </c>
      <c r="Z321" s="276">
        <f t="shared" si="2063"/>
        <v>0</v>
      </c>
      <c r="AA321" s="21">
        <f t="shared" ref="AA321:BV322" si="2312">AA322</f>
        <v>0</v>
      </c>
      <c r="AB321" s="21">
        <f t="shared" si="2312"/>
        <v>1590000</v>
      </c>
      <c r="AC321" s="21">
        <f t="shared" si="2312"/>
        <v>0</v>
      </c>
      <c r="AD321" s="21">
        <f t="shared" si="2312"/>
        <v>1590000</v>
      </c>
      <c r="AE321" s="21">
        <f t="shared" si="2312"/>
        <v>0</v>
      </c>
      <c r="AF321" s="21">
        <f t="shared" si="2312"/>
        <v>0</v>
      </c>
      <c r="AG321" s="21">
        <f t="shared" si="2312"/>
        <v>0</v>
      </c>
      <c r="AH321" s="21">
        <f t="shared" si="2312"/>
        <v>0</v>
      </c>
      <c r="AI321" s="21">
        <f t="shared" si="2312"/>
        <v>0</v>
      </c>
      <c r="AJ321" s="21">
        <f t="shared" si="2267"/>
        <v>1590000</v>
      </c>
      <c r="AK321" s="21">
        <f t="shared" si="2178"/>
        <v>0</v>
      </c>
      <c r="AL321" s="21">
        <f t="shared" si="2179"/>
        <v>1590000</v>
      </c>
      <c r="AM321" s="21">
        <f t="shared" si="2180"/>
        <v>0</v>
      </c>
      <c r="AN321" s="215">
        <f t="shared" si="2312"/>
        <v>0</v>
      </c>
      <c r="AO321" s="21">
        <f t="shared" si="2312"/>
        <v>0</v>
      </c>
      <c r="AP321" s="21">
        <f t="shared" si="2312"/>
        <v>0</v>
      </c>
      <c r="AQ321" s="21">
        <f t="shared" si="2312"/>
        <v>0</v>
      </c>
      <c r="AR321" s="21">
        <f t="shared" si="2268"/>
        <v>1590000</v>
      </c>
      <c r="AS321" s="21">
        <f t="shared" si="2018"/>
        <v>0</v>
      </c>
      <c r="AT321" s="21">
        <f t="shared" si="2019"/>
        <v>1590000</v>
      </c>
      <c r="AU321" s="21">
        <f t="shared" si="2020"/>
        <v>0</v>
      </c>
      <c r="AV321" s="195">
        <f t="shared" si="2269"/>
        <v>0</v>
      </c>
      <c r="AW321" s="21">
        <f t="shared" si="2312"/>
        <v>1590000</v>
      </c>
      <c r="AX321" s="21">
        <f t="shared" si="2312"/>
        <v>0</v>
      </c>
      <c r="AY321" s="21">
        <f t="shared" si="2312"/>
        <v>1590000</v>
      </c>
      <c r="AZ321" s="21">
        <f t="shared" si="2312"/>
        <v>0</v>
      </c>
      <c r="BA321" s="21">
        <f t="shared" si="2312"/>
        <v>0</v>
      </c>
      <c r="BB321" s="21">
        <f t="shared" si="2312"/>
        <v>0</v>
      </c>
      <c r="BC321" s="21">
        <f t="shared" si="2312"/>
        <v>0</v>
      </c>
      <c r="BD321" s="21">
        <f t="shared" si="2312"/>
        <v>0</v>
      </c>
      <c r="BE321" s="21">
        <f t="shared" si="2270"/>
        <v>1590000</v>
      </c>
      <c r="BF321" s="21">
        <f t="shared" si="2171"/>
        <v>0</v>
      </c>
      <c r="BG321" s="21">
        <f t="shared" si="2172"/>
        <v>1590000</v>
      </c>
      <c r="BH321" s="21">
        <f t="shared" si="2173"/>
        <v>0</v>
      </c>
      <c r="BI321" s="21">
        <f t="shared" si="2312"/>
        <v>0</v>
      </c>
      <c r="BJ321" s="21">
        <f t="shared" si="2312"/>
        <v>0</v>
      </c>
      <c r="BK321" s="21">
        <f t="shared" si="2312"/>
        <v>0</v>
      </c>
      <c r="BL321" s="21">
        <f t="shared" si="2312"/>
        <v>0</v>
      </c>
      <c r="BM321" s="21">
        <f t="shared" si="2271"/>
        <v>1590000</v>
      </c>
      <c r="BN321" s="21">
        <f t="shared" si="2024"/>
        <v>0</v>
      </c>
      <c r="BO321" s="21">
        <f t="shared" si="2025"/>
        <v>1590000</v>
      </c>
      <c r="BP321" s="21">
        <f t="shared" si="2026"/>
        <v>0</v>
      </c>
      <c r="BQ321" s="201">
        <f t="shared" si="2272"/>
        <v>0</v>
      </c>
      <c r="BR321" s="21">
        <f t="shared" si="2312"/>
        <v>1590000</v>
      </c>
      <c r="BS321" s="21">
        <f t="shared" si="2312"/>
        <v>0</v>
      </c>
      <c r="BT321" s="21">
        <f t="shared" si="2312"/>
        <v>1590000</v>
      </c>
      <c r="BU321" s="21">
        <f t="shared" si="2312"/>
        <v>0</v>
      </c>
      <c r="BV321" s="21">
        <f t="shared" si="2312"/>
        <v>0</v>
      </c>
      <c r="BW321" s="21">
        <f t="shared" ref="BV321:BY322" si="2313">BW322</f>
        <v>0</v>
      </c>
      <c r="BX321" s="21">
        <f t="shared" si="2313"/>
        <v>0</v>
      </c>
      <c r="BY321" s="21">
        <f t="shared" si="2313"/>
        <v>0</v>
      </c>
      <c r="BZ321" s="21">
        <f t="shared" si="2274"/>
        <v>1590000</v>
      </c>
      <c r="CA321" s="62">
        <f t="shared" si="2174"/>
        <v>0</v>
      </c>
      <c r="CB321" s="62">
        <f t="shared" si="2175"/>
        <v>1590000</v>
      </c>
      <c r="CC321" s="62">
        <f t="shared" si="2176"/>
        <v>0</v>
      </c>
      <c r="CD321" s="21">
        <f t="shared" ref="CD321:CG322" si="2314">CD322</f>
        <v>0</v>
      </c>
      <c r="CE321" s="21">
        <f t="shared" si="2314"/>
        <v>0</v>
      </c>
      <c r="CF321" s="21">
        <f t="shared" si="2314"/>
        <v>0</v>
      </c>
      <c r="CG321" s="21">
        <f t="shared" si="2314"/>
        <v>0</v>
      </c>
      <c r="CH321" s="21">
        <f t="shared" si="2276"/>
        <v>1590000</v>
      </c>
      <c r="CI321" s="62">
        <f t="shared" si="2030"/>
        <v>0</v>
      </c>
      <c r="CJ321" s="62">
        <f t="shared" si="2031"/>
        <v>1590000</v>
      </c>
      <c r="CK321" s="62">
        <f t="shared" si="2032"/>
        <v>0</v>
      </c>
      <c r="CL321" s="193">
        <f t="shared" si="2277"/>
        <v>0</v>
      </c>
      <c r="CM321" s="62"/>
      <c r="CN321" s="62"/>
      <c r="CO321" s="62"/>
      <c r="CP321" s="62"/>
      <c r="CQ321" s="94">
        <f t="shared" si="2278"/>
        <v>-966900</v>
      </c>
      <c r="CR321" s="94">
        <f t="shared" si="2279"/>
        <v>62.184676757010436</v>
      </c>
      <c r="CS321" s="58">
        <f t="shared" ref="CS321:DT322" si="2315">CS322</f>
        <v>2556900</v>
      </c>
      <c r="CT321" s="58">
        <f t="shared" si="2315"/>
        <v>0</v>
      </c>
      <c r="CU321" s="58">
        <f t="shared" si="2315"/>
        <v>2556900</v>
      </c>
      <c r="CV321" s="58">
        <f t="shared" si="2315"/>
        <v>0</v>
      </c>
      <c r="CW321" s="58">
        <f t="shared" si="2315"/>
        <v>0</v>
      </c>
      <c r="CX321" s="62">
        <f t="shared" si="2315"/>
        <v>0</v>
      </c>
      <c r="CY321" s="62">
        <f t="shared" si="2315"/>
        <v>0</v>
      </c>
      <c r="CZ321" s="58">
        <f t="shared" si="2315"/>
        <v>0</v>
      </c>
      <c r="DA321" s="58">
        <f t="shared" si="2315"/>
        <v>2556900</v>
      </c>
      <c r="DB321" s="62">
        <f t="shared" si="2315"/>
        <v>0</v>
      </c>
      <c r="DC321" s="62">
        <f t="shared" si="2315"/>
        <v>2556900</v>
      </c>
      <c r="DD321" s="62">
        <f t="shared" si="2315"/>
        <v>0</v>
      </c>
      <c r="DE321" s="58">
        <f t="shared" si="2315"/>
        <v>0</v>
      </c>
      <c r="DF321" s="62">
        <f t="shared" si="2315"/>
        <v>0</v>
      </c>
      <c r="DG321" s="62">
        <f t="shared" si="2315"/>
        <v>0</v>
      </c>
      <c r="DH321" s="58">
        <f t="shared" si="2315"/>
        <v>0</v>
      </c>
      <c r="DI321" s="58">
        <f t="shared" si="2315"/>
        <v>2556900</v>
      </c>
      <c r="DJ321" s="62">
        <f t="shared" si="2315"/>
        <v>0</v>
      </c>
      <c r="DK321" s="62">
        <f t="shared" si="2315"/>
        <v>2556900</v>
      </c>
      <c r="DL321" s="62">
        <f t="shared" si="2315"/>
        <v>0</v>
      </c>
      <c r="DM321" s="58">
        <f t="shared" si="2315"/>
        <v>0</v>
      </c>
      <c r="DN321" s="62">
        <f t="shared" si="2315"/>
        <v>0</v>
      </c>
      <c r="DO321" s="62">
        <f t="shared" si="2315"/>
        <v>0</v>
      </c>
      <c r="DP321" s="58">
        <f t="shared" si="2315"/>
        <v>0</v>
      </c>
      <c r="DQ321" s="58">
        <f t="shared" si="2315"/>
        <v>2556900</v>
      </c>
      <c r="DR321" s="62">
        <f t="shared" si="2315"/>
        <v>0</v>
      </c>
      <c r="DS321" s="62">
        <f t="shared" si="2315"/>
        <v>2556900</v>
      </c>
      <c r="DT321" s="62">
        <f t="shared" si="2315"/>
        <v>0</v>
      </c>
    </row>
    <row r="322" spans="1:124" ht="32.25" customHeight="1" x14ac:dyDescent="0.25">
      <c r="A322" s="87" t="s">
        <v>41</v>
      </c>
      <c r="B322" s="156"/>
      <c r="C322" s="156"/>
      <c r="D322" s="156"/>
      <c r="E322" s="4">
        <v>852</v>
      </c>
      <c r="F322" s="3" t="s">
        <v>78</v>
      </c>
      <c r="G322" s="4" t="s">
        <v>44</v>
      </c>
      <c r="H322" s="176" t="s">
        <v>467</v>
      </c>
      <c r="I322" s="3" t="s">
        <v>83</v>
      </c>
      <c r="J322" s="21">
        <f t="shared" si="2311"/>
        <v>0</v>
      </c>
      <c r="K322" s="21">
        <f t="shared" si="2311"/>
        <v>0</v>
      </c>
      <c r="L322" s="21">
        <f t="shared" si="2311"/>
        <v>0</v>
      </c>
      <c r="M322" s="21">
        <f t="shared" si="2311"/>
        <v>0</v>
      </c>
      <c r="N322" s="21">
        <f t="shared" si="2311"/>
        <v>0</v>
      </c>
      <c r="O322" s="21">
        <f t="shared" si="2311"/>
        <v>0</v>
      </c>
      <c r="P322" s="21">
        <f t="shared" si="2311"/>
        <v>0</v>
      </c>
      <c r="Q322" s="21">
        <f t="shared" si="2311"/>
        <v>0</v>
      </c>
      <c r="R322" s="21">
        <f t="shared" si="2311"/>
        <v>0</v>
      </c>
      <c r="S322" s="21">
        <f t="shared" si="2311"/>
        <v>0</v>
      </c>
      <c r="T322" s="21">
        <f t="shared" si="2311"/>
        <v>0</v>
      </c>
      <c r="U322" s="21">
        <f t="shared" si="2311"/>
        <v>0</v>
      </c>
      <c r="V322" s="21">
        <f t="shared" si="2042"/>
        <v>-1590000</v>
      </c>
      <c r="W322" s="21">
        <f t="shared" si="2043"/>
        <v>0</v>
      </c>
      <c r="X322" s="21">
        <f t="shared" si="2044"/>
        <v>-1590000</v>
      </c>
      <c r="Y322" s="21">
        <f t="shared" si="2311"/>
        <v>0</v>
      </c>
      <c r="Z322" s="276">
        <f t="shared" si="2063"/>
        <v>0</v>
      </c>
      <c r="AA322" s="21">
        <f t="shared" si="2312"/>
        <v>0</v>
      </c>
      <c r="AB322" s="21">
        <f t="shared" si="2312"/>
        <v>1590000</v>
      </c>
      <c r="AC322" s="21">
        <f t="shared" si="2312"/>
        <v>0</v>
      </c>
      <c r="AD322" s="21">
        <f t="shared" si="2312"/>
        <v>1590000</v>
      </c>
      <c r="AE322" s="21">
        <f t="shared" si="2312"/>
        <v>0</v>
      </c>
      <c r="AF322" s="21">
        <f t="shared" si="2312"/>
        <v>0</v>
      </c>
      <c r="AG322" s="21">
        <f t="shared" si="2312"/>
        <v>0</v>
      </c>
      <c r="AH322" s="21">
        <f t="shared" si="2312"/>
        <v>0</v>
      </c>
      <c r="AI322" s="21">
        <f t="shared" si="2312"/>
        <v>0</v>
      </c>
      <c r="AJ322" s="21">
        <f t="shared" si="2267"/>
        <v>1590000</v>
      </c>
      <c r="AK322" s="21">
        <f t="shared" si="2178"/>
        <v>0</v>
      </c>
      <c r="AL322" s="21">
        <f t="shared" si="2179"/>
        <v>1590000</v>
      </c>
      <c r="AM322" s="21">
        <f t="shared" si="2180"/>
        <v>0</v>
      </c>
      <c r="AN322" s="215">
        <f t="shared" si="2312"/>
        <v>0</v>
      </c>
      <c r="AO322" s="21">
        <f t="shared" si="2312"/>
        <v>0</v>
      </c>
      <c r="AP322" s="21">
        <f t="shared" si="2312"/>
        <v>0</v>
      </c>
      <c r="AQ322" s="21">
        <f t="shared" si="2312"/>
        <v>0</v>
      </c>
      <c r="AR322" s="21">
        <f t="shared" si="2268"/>
        <v>1590000</v>
      </c>
      <c r="AS322" s="21">
        <f t="shared" si="2018"/>
        <v>0</v>
      </c>
      <c r="AT322" s="21">
        <f t="shared" si="2019"/>
        <v>1590000</v>
      </c>
      <c r="AU322" s="21">
        <f t="shared" si="2020"/>
        <v>0</v>
      </c>
      <c r="AV322" s="195">
        <f t="shared" si="2269"/>
        <v>0</v>
      </c>
      <c r="AW322" s="21">
        <f t="shared" si="2312"/>
        <v>1590000</v>
      </c>
      <c r="AX322" s="21">
        <f t="shared" si="2312"/>
        <v>0</v>
      </c>
      <c r="AY322" s="21">
        <f t="shared" si="2312"/>
        <v>1590000</v>
      </c>
      <c r="AZ322" s="21">
        <f t="shared" si="2312"/>
        <v>0</v>
      </c>
      <c r="BA322" s="21">
        <f t="shared" si="2312"/>
        <v>0</v>
      </c>
      <c r="BB322" s="21">
        <f t="shared" si="2312"/>
        <v>0</v>
      </c>
      <c r="BC322" s="21">
        <f t="shared" si="2312"/>
        <v>0</v>
      </c>
      <c r="BD322" s="21">
        <f t="shared" si="2312"/>
        <v>0</v>
      </c>
      <c r="BE322" s="21">
        <f t="shared" si="2270"/>
        <v>1590000</v>
      </c>
      <c r="BF322" s="21">
        <f t="shared" si="2171"/>
        <v>0</v>
      </c>
      <c r="BG322" s="21">
        <f t="shared" si="2172"/>
        <v>1590000</v>
      </c>
      <c r="BH322" s="21">
        <f t="shared" si="2173"/>
        <v>0</v>
      </c>
      <c r="BI322" s="21">
        <f t="shared" si="2312"/>
        <v>0</v>
      </c>
      <c r="BJ322" s="21">
        <f t="shared" si="2312"/>
        <v>0</v>
      </c>
      <c r="BK322" s="21">
        <f t="shared" si="2312"/>
        <v>0</v>
      </c>
      <c r="BL322" s="21">
        <f t="shared" si="2312"/>
        <v>0</v>
      </c>
      <c r="BM322" s="21">
        <f t="shared" si="2271"/>
        <v>1590000</v>
      </c>
      <c r="BN322" s="21">
        <f t="shared" si="2024"/>
        <v>0</v>
      </c>
      <c r="BO322" s="21">
        <f t="shared" si="2025"/>
        <v>1590000</v>
      </c>
      <c r="BP322" s="21">
        <f t="shared" si="2026"/>
        <v>0</v>
      </c>
      <c r="BQ322" s="201">
        <f t="shared" si="2272"/>
        <v>0</v>
      </c>
      <c r="BR322" s="21">
        <f t="shared" si="2312"/>
        <v>1590000</v>
      </c>
      <c r="BS322" s="21">
        <f t="shared" si="2312"/>
        <v>0</v>
      </c>
      <c r="BT322" s="21">
        <f t="shared" si="2312"/>
        <v>1590000</v>
      </c>
      <c r="BU322" s="21">
        <f t="shared" si="2312"/>
        <v>0</v>
      </c>
      <c r="BV322" s="21">
        <f t="shared" si="2313"/>
        <v>0</v>
      </c>
      <c r="BW322" s="21">
        <f t="shared" si="2313"/>
        <v>0</v>
      </c>
      <c r="BX322" s="21">
        <f t="shared" si="2313"/>
        <v>0</v>
      </c>
      <c r="BY322" s="21">
        <f t="shared" si="2313"/>
        <v>0</v>
      </c>
      <c r="BZ322" s="21">
        <f t="shared" si="2274"/>
        <v>1590000</v>
      </c>
      <c r="CA322" s="62">
        <f t="shared" si="2174"/>
        <v>0</v>
      </c>
      <c r="CB322" s="62">
        <f t="shared" si="2175"/>
        <v>1590000</v>
      </c>
      <c r="CC322" s="62">
        <f t="shared" si="2176"/>
        <v>0</v>
      </c>
      <c r="CD322" s="21">
        <f t="shared" si="2314"/>
        <v>0</v>
      </c>
      <c r="CE322" s="21">
        <f t="shared" si="2314"/>
        <v>0</v>
      </c>
      <c r="CF322" s="21">
        <f t="shared" si="2314"/>
        <v>0</v>
      </c>
      <c r="CG322" s="21">
        <f t="shared" si="2314"/>
        <v>0</v>
      </c>
      <c r="CH322" s="21">
        <f t="shared" si="2276"/>
        <v>1590000</v>
      </c>
      <c r="CI322" s="62">
        <f t="shared" si="2030"/>
        <v>0</v>
      </c>
      <c r="CJ322" s="62">
        <f t="shared" si="2031"/>
        <v>1590000</v>
      </c>
      <c r="CK322" s="62">
        <f t="shared" si="2032"/>
        <v>0</v>
      </c>
      <c r="CL322" s="193">
        <f t="shared" si="2277"/>
        <v>0</v>
      </c>
      <c r="CM322" s="62"/>
      <c r="CN322" s="62"/>
      <c r="CO322" s="62"/>
      <c r="CP322" s="62"/>
      <c r="CQ322" s="94">
        <f t="shared" si="2278"/>
        <v>-966900</v>
      </c>
      <c r="CR322" s="94">
        <f t="shared" si="2279"/>
        <v>62.184676757010436</v>
      </c>
      <c r="CS322" s="58">
        <f t="shared" si="2315"/>
        <v>2556900</v>
      </c>
      <c r="CT322" s="58">
        <f t="shared" si="2315"/>
        <v>0</v>
      </c>
      <c r="CU322" s="58">
        <f t="shared" si="2315"/>
        <v>2556900</v>
      </c>
      <c r="CV322" s="58">
        <f t="shared" si="2315"/>
        <v>0</v>
      </c>
      <c r="CW322" s="58">
        <f t="shared" si="2315"/>
        <v>0</v>
      </c>
      <c r="CX322" s="62">
        <f t="shared" si="2315"/>
        <v>0</v>
      </c>
      <c r="CY322" s="62">
        <f t="shared" si="2315"/>
        <v>0</v>
      </c>
      <c r="CZ322" s="58">
        <f t="shared" si="2315"/>
        <v>0</v>
      </c>
      <c r="DA322" s="58">
        <f t="shared" si="2315"/>
        <v>2556900</v>
      </c>
      <c r="DB322" s="62">
        <f t="shared" si="2315"/>
        <v>0</v>
      </c>
      <c r="DC322" s="62">
        <f t="shared" si="2315"/>
        <v>2556900</v>
      </c>
      <c r="DD322" s="62">
        <f t="shared" si="2315"/>
        <v>0</v>
      </c>
      <c r="DE322" s="58">
        <f t="shared" si="2315"/>
        <v>0</v>
      </c>
      <c r="DF322" s="62">
        <f t="shared" si="2315"/>
        <v>0</v>
      </c>
      <c r="DG322" s="62">
        <f t="shared" si="2315"/>
        <v>0</v>
      </c>
      <c r="DH322" s="58">
        <f t="shared" si="2315"/>
        <v>0</v>
      </c>
      <c r="DI322" s="58">
        <f t="shared" si="2315"/>
        <v>2556900</v>
      </c>
      <c r="DJ322" s="62">
        <f t="shared" si="2315"/>
        <v>0</v>
      </c>
      <c r="DK322" s="62">
        <f t="shared" si="2315"/>
        <v>2556900</v>
      </c>
      <c r="DL322" s="62">
        <f t="shared" si="2315"/>
        <v>0</v>
      </c>
      <c r="DM322" s="58">
        <f t="shared" si="2315"/>
        <v>0</v>
      </c>
      <c r="DN322" s="62">
        <f t="shared" si="2315"/>
        <v>0</v>
      </c>
      <c r="DO322" s="62">
        <f t="shared" si="2315"/>
        <v>0</v>
      </c>
      <c r="DP322" s="58">
        <f t="shared" si="2315"/>
        <v>0</v>
      </c>
      <c r="DQ322" s="58">
        <f t="shared" si="2315"/>
        <v>2556900</v>
      </c>
      <c r="DR322" s="62">
        <f t="shared" si="2315"/>
        <v>0</v>
      </c>
      <c r="DS322" s="62">
        <f t="shared" si="2315"/>
        <v>2556900</v>
      </c>
      <c r="DT322" s="62">
        <f t="shared" si="2315"/>
        <v>0</v>
      </c>
    </row>
    <row r="323" spans="1:124" ht="32.25" customHeight="1" x14ac:dyDescent="0.25">
      <c r="A323" s="87" t="s">
        <v>84</v>
      </c>
      <c r="B323" s="156"/>
      <c r="C323" s="156"/>
      <c r="D323" s="156"/>
      <c r="E323" s="4">
        <v>852</v>
      </c>
      <c r="F323" s="3" t="s">
        <v>78</v>
      </c>
      <c r="G323" s="4" t="s">
        <v>44</v>
      </c>
      <c r="H323" s="176" t="s">
        <v>467</v>
      </c>
      <c r="I323" s="3" t="s">
        <v>85</v>
      </c>
      <c r="J323" s="21">
        <f>1434800-1434800</f>
        <v>0</v>
      </c>
      <c r="K323" s="21"/>
      <c r="L323" s="21">
        <f>J323</f>
        <v>0</v>
      </c>
      <c r="M323" s="21"/>
      <c r="N323" s="21">
        <f>1085000-1085000</f>
        <v>0</v>
      </c>
      <c r="O323" s="21"/>
      <c r="P323" s="21">
        <f>N323</f>
        <v>0</v>
      </c>
      <c r="Q323" s="21"/>
      <c r="R323" s="21">
        <f>1200000-1200000</f>
        <v>0</v>
      </c>
      <c r="S323" s="21"/>
      <c r="T323" s="21">
        <f>R323</f>
        <v>0</v>
      </c>
      <c r="U323" s="21"/>
      <c r="V323" s="21">
        <f t="shared" si="2042"/>
        <v>-1590000</v>
      </c>
      <c r="W323" s="21">
        <f t="shared" si="2043"/>
        <v>0</v>
      </c>
      <c r="X323" s="21">
        <f t="shared" si="2044"/>
        <v>-1590000</v>
      </c>
      <c r="Y323" s="21"/>
      <c r="Z323" s="276">
        <f t="shared" si="2063"/>
        <v>0</v>
      </c>
      <c r="AA323" s="21"/>
      <c r="AB323" s="21">
        <v>1590000</v>
      </c>
      <c r="AC323" s="21"/>
      <c r="AD323" s="21">
        <f>AB323</f>
        <v>1590000</v>
      </c>
      <c r="AE323" s="21"/>
      <c r="AF323" s="21"/>
      <c r="AG323" s="21"/>
      <c r="AH323" s="21">
        <f>AF323</f>
        <v>0</v>
      </c>
      <c r="AI323" s="21"/>
      <c r="AJ323" s="21">
        <f t="shared" si="2267"/>
        <v>1590000</v>
      </c>
      <c r="AK323" s="21">
        <f t="shared" si="2178"/>
        <v>0</v>
      </c>
      <c r="AL323" s="21">
        <f t="shared" si="2179"/>
        <v>1590000</v>
      </c>
      <c r="AM323" s="21">
        <f t="shared" si="2180"/>
        <v>0</v>
      </c>
      <c r="AN323" s="215"/>
      <c r="AO323" s="21"/>
      <c r="AP323" s="21">
        <f>AN323</f>
        <v>0</v>
      </c>
      <c r="AQ323" s="21"/>
      <c r="AR323" s="21">
        <f t="shared" si="2268"/>
        <v>1590000</v>
      </c>
      <c r="AS323" s="21">
        <f t="shared" si="2018"/>
        <v>0</v>
      </c>
      <c r="AT323" s="21">
        <f t="shared" si="2019"/>
        <v>1590000</v>
      </c>
      <c r="AU323" s="21">
        <f t="shared" si="2020"/>
        <v>0</v>
      </c>
      <c r="AV323" s="195">
        <f t="shared" si="2269"/>
        <v>0</v>
      </c>
      <c r="AW323" s="21">
        <v>1590000</v>
      </c>
      <c r="AX323" s="21"/>
      <c r="AY323" s="21">
        <f>AW323</f>
        <v>1590000</v>
      </c>
      <c r="AZ323" s="21"/>
      <c r="BA323" s="21"/>
      <c r="BB323" s="21"/>
      <c r="BC323" s="21">
        <f>BA323</f>
        <v>0</v>
      </c>
      <c r="BD323" s="21"/>
      <c r="BE323" s="21">
        <f t="shared" si="2270"/>
        <v>1590000</v>
      </c>
      <c r="BF323" s="21">
        <f t="shared" si="2171"/>
        <v>0</v>
      </c>
      <c r="BG323" s="21">
        <f t="shared" si="2172"/>
        <v>1590000</v>
      </c>
      <c r="BH323" s="21">
        <f t="shared" si="2173"/>
        <v>0</v>
      </c>
      <c r="BI323" s="21"/>
      <c r="BJ323" s="21"/>
      <c r="BK323" s="21">
        <f>BI323</f>
        <v>0</v>
      </c>
      <c r="BL323" s="21"/>
      <c r="BM323" s="21">
        <f t="shared" si="2271"/>
        <v>1590000</v>
      </c>
      <c r="BN323" s="21">
        <f t="shared" si="2024"/>
        <v>0</v>
      </c>
      <c r="BO323" s="21">
        <f t="shared" si="2025"/>
        <v>1590000</v>
      </c>
      <c r="BP323" s="21">
        <f t="shared" si="2026"/>
        <v>0</v>
      </c>
      <c r="BQ323" s="201">
        <f t="shared" si="2272"/>
        <v>0</v>
      </c>
      <c r="BR323" s="21">
        <v>1590000</v>
      </c>
      <c r="BS323" s="21"/>
      <c r="BT323" s="21">
        <f>BR323</f>
        <v>1590000</v>
      </c>
      <c r="BU323" s="21"/>
      <c r="BV323" s="21"/>
      <c r="BW323" s="21"/>
      <c r="BX323" s="21">
        <f>BV323</f>
        <v>0</v>
      </c>
      <c r="BY323" s="21"/>
      <c r="BZ323" s="21">
        <f t="shared" si="2274"/>
        <v>1590000</v>
      </c>
      <c r="CA323" s="62">
        <f t="shared" si="2174"/>
        <v>0</v>
      </c>
      <c r="CB323" s="62">
        <f t="shared" si="2175"/>
        <v>1590000</v>
      </c>
      <c r="CC323" s="62">
        <f t="shared" si="2176"/>
        <v>0</v>
      </c>
      <c r="CD323" s="21"/>
      <c r="CE323" s="21"/>
      <c r="CF323" s="21">
        <f>CD323</f>
        <v>0</v>
      </c>
      <c r="CG323" s="21"/>
      <c r="CH323" s="21">
        <f t="shared" si="2276"/>
        <v>1590000</v>
      </c>
      <c r="CI323" s="62">
        <f t="shared" si="2030"/>
        <v>0</v>
      </c>
      <c r="CJ323" s="62">
        <f t="shared" si="2031"/>
        <v>1590000</v>
      </c>
      <c r="CK323" s="62">
        <f t="shared" si="2032"/>
        <v>0</v>
      </c>
      <c r="CL323" s="193">
        <f t="shared" si="2277"/>
        <v>0</v>
      </c>
      <c r="CM323" s="62"/>
      <c r="CN323" s="62"/>
      <c r="CO323" s="62"/>
      <c r="CP323" s="62"/>
      <c r="CQ323" s="94">
        <f t="shared" si="2278"/>
        <v>-966900</v>
      </c>
      <c r="CR323" s="94">
        <f t="shared" si="2279"/>
        <v>62.184676757010436</v>
      </c>
      <c r="CS323" s="58">
        <v>2556900</v>
      </c>
      <c r="CT323" s="58"/>
      <c r="CU323" s="58">
        <f>CS323</f>
        <v>2556900</v>
      </c>
      <c r="CV323" s="58"/>
      <c r="CW323" s="58"/>
      <c r="CX323" s="62"/>
      <c r="CY323" s="62">
        <f>CW323</f>
        <v>0</v>
      </c>
      <c r="CZ323" s="58"/>
      <c r="DA323" s="58">
        <f>CS323+CW323</f>
        <v>2556900</v>
      </c>
      <c r="DB323" s="62">
        <f>CT323+CX323</f>
        <v>0</v>
      </c>
      <c r="DC323" s="62">
        <f>CU323+CY323</f>
        <v>2556900</v>
      </c>
      <c r="DD323" s="62">
        <f>CV323+CZ323</f>
        <v>0</v>
      </c>
      <c r="DE323" s="58"/>
      <c r="DF323" s="62"/>
      <c r="DG323" s="62">
        <f>DE323</f>
        <v>0</v>
      </c>
      <c r="DH323" s="58"/>
      <c r="DI323" s="58">
        <f t="shared" ref="DI323" si="2316">DA323+DE323</f>
        <v>2556900</v>
      </c>
      <c r="DJ323" s="62">
        <f t="shared" ref="DJ323" si="2317">DB323+DF323</f>
        <v>0</v>
      </c>
      <c r="DK323" s="62">
        <f t="shared" ref="DK323" si="2318">DC323+DG323</f>
        <v>2556900</v>
      </c>
      <c r="DL323" s="62">
        <f t="shared" ref="DL323" si="2319">DD323+DH323</f>
        <v>0</v>
      </c>
      <c r="DM323" s="58"/>
      <c r="DN323" s="62"/>
      <c r="DO323" s="62">
        <f>DM323</f>
        <v>0</v>
      </c>
      <c r="DP323" s="58"/>
      <c r="DQ323" s="58">
        <f t="shared" ref="DQ323" si="2320">DI323+DM323</f>
        <v>2556900</v>
      </c>
      <c r="DR323" s="62">
        <f t="shared" ref="DR323" si="2321">DJ323+DN323</f>
        <v>0</v>
      </c>
      <c r="DS323" s="62">
        <f t="shared" ref="DS323" si="2322">DK323+DO323</f>
        <v>2556900</v>
      </c>
      <c r="DT323" s="62">
        <f t="shared" ref="DT323" si="2323">DL323+DP323</f>
        <v>0</v>
      </c>
    </row>
    <row r="324" spans="1:124" s="23" customFormat="1" ht="32.25" customHeight="1" x14ac:dyDescent="0.25">
      <c r="A324" s="87" t="s">
        <v>119</v>
      </c>
      <c r="B324" s="156"/>
      <c r="C324" s="156"/>
      <c r="D324" s="156"/>
      <c r="E324" s="4">
        <v>852</v>
      </c>
      <c r="F324" s="4" t="s">
        <v>78</v>
      </c>
      <c r="G324" s="4" t="s">
        <v>44</v>
      </c>
      <c r="H324" s="176" t="s">
        <v>468</v>
      </c>
      <c r="I324" s="3"/>
      <c r="J324" s="21">
        <f t="shared" ref="J324:Y325" si="2324">J325</f>
        <v>972067</v>
      </c>
      <c r="K324" s="21">
        <f t="shared" si="2324"/>
        <v>0</v>
      </c>
      <c r="L324" s="21">
        <f t="shared" si="2324"/>
        <v>972067</v>
      </c>
      <c r="M324" s="21">
        <f t="shared" si="2324"/>
        <v>0</v>
      </c>
      <c r="N324" s="21">
        <f t="shared" si="2324"/>
        <v>0</v>
      </c>
      <c r="O324" s="21">
        <f t="shared" si="2324"/>
        <v>0</v>
      </c>
      <c r="P324" s="21">
        <f t="shared" si="2324"/>
        <v>0</v>
      </c>
      <c r="Q324" s="21">
        <f t="shared" si="2324"/>
        <v>0</v>
      </c>
      <c r="R324" s="21">
        <f t="shared" si="2324"/>
        <v>0</v>
      </c>
      <c r="S324" s="21">
        <f t="shared" si="2324"/>
        <v>0</v>
      </c>
      <c r="T324" s="21">
        <f t="shared" si="2324"/>
        <v>0</v>
      </c>
      <c r="U324" s="21">
        <f t="shared" si="2324"/>
        <v>0</v>
      </c>
      <c r="V324" s="21">
        <f t="shared" si="2042"/>
        <v>880001</v>
      </c>
      <c r="W324" s="21">
        <f t="shared" si="2043"/>
        <v>0</v>
      </c>
      <c r="X324" s="21">
        <f t="shared" si="2044"/>
        <v>880001</v>
      </c>
      <c r="Y324" s="21">
        <f t="shared" si="2324"/>
        <v>0</v>
      </c>
      <c r="Z324" s="276">
        <f t="shared" si="2063"/>
        <v>1055.8371168509548</v>
      </c>
      <c r="AA324" s="21">
        <f t="shared" ref="AA324:BV325" si="2325">AA325</f>
        <v>0</v>
      </c>
      <c r="AB324" s="21">
        <f t="shared" si="2325"/>
        <v>92066</v>
      </c>
      <c r="AC324" s="21">
        <f t="shared" si="2325"/>
        <v>0</v>
      </c>
      <c r="AD324" s="21">
        <f t="shared" si="2325"/>
        <v>92066</v>
      </c>
      <c r="AE324" s="21">
        <f t="shared" si="2325"/>
        <v>0</v>
      </c>
      <c r="AF324" s="21">
        <f t="shared" si="2325"/>
        <v>776040</v>
      </c>
      <c r="AG324" s="21">
        <f t="shared" si="2325"/>
        <v>0</v>
      </c>
      <c r="AH324" s="21">
        <f t="shared" si="2325"/>
        <v>776040</v>
      </c>
      <c r="AI324" s="21">
        <f t="shared" si="2325"/>
        <v>0</v>
      </c>
      <c r="AJ324" s="21">
        <f t="shared" si="2267"/>
        <v>868106</v>
      </c>
      <c r="AK324" s="21">
        <f t="shared" si="2178"/>
        <v>0</v>
      </c>
      <c r="AL324" s="21">
        <f t="shared" si="2179"/>
        <v>868106</v>
      </c>
      <c r="AM324" s="21">
        <f t="shared" si="2180"/>
        <v>0</v>
      </c>
      <c r="AN324" s="215">
        <f t="shared" si="2325"/>
        <v>0</v>
      </c>
      <c r="AO324" s="21">
        <f t="shared" si="2325"/>
        <v>0</v>
      </c>
      <c r="AP324" s="21">
        <f t="shared" si="2325"/>
        <v>0</v>
      </c>
      <c r="AQ324" s="21">
        <f t="shared" si="2325"/>
        <v>0</v>
      </c>
      <c r="AR324" s="21">
        <f t="shared" si="2268"/>
        <v>868106</v>
      </c>
      <c r="AS324" s="21">
        <f t="shared" si="2018"/>
        <v>0</v>
      </c>
      <c r="AT324" s="21">
        <f t="shared" si="2019"/>
        <v>868106</v>
      </c>
      <c r="AU324" s="21">
        <f t="shared" si="2020"/>
        <v>0</v>
      </c>
      <c r="AV324" s="195">
        <f t="shared" si="2269"/>
        <v>0</v>
      </c>
      <c r="AW324" s="21">
        <f t="shared" si="2325"/>
        <v>0</v>
      </c>
      <c r="AX324" s="21">
        <f t="shared" si="2325"/>
        <v>0</v>
      </c>
      <c r="AY324" s="21">
        <f t="shared" si="2325"/>
        <v>0</v>
      </c>
      <c r="AZ324" s="21">
        <f t="shared" si="2325"/>
        <v>0</v>
      </c>
      <c r="BA324" s="21">
        <f t="shared" si="2325"/>
        <v>0</v>
      </c>
      <c r="BB324" s="21">
        <f t="shared" si="2325"/>
        <v>0</v>
      </c>
      <c r="BC324" s="21">
        <f t="shared" si="2325"/>
        <v>0</v>
      </c>
      <c r="BD324" s="21">
        <f t="shared" si="2325"/>
        <v>0</v>
      </c>
      <c r="BE324" s="21">
        <f t="shared" si="2270"/>
        <v>0</v>
      </c>
      <c r="BF324" s="21">
        <f t="shared" si="2171"/>
        <v>0</v>
      </c>
      <c r="BG324" s="21">
        <f t="shared" si="2172"/>
        <v>0</v>
      </c>
      <c r="BH324" s="21">
        <f t="shared" si="2173"/>
        <v>0</v>
      </c>
      <c r="BI324" s="21">
        <f t="shared" si="2325"/>
        <v>0</v>
      </c>
      <c r="BJ324" s="21">
        <f t="shared" si="2325"/>
        <v>0</v>
      </c>
      <c r="BK324" s="21">
        <f t="shared" si="2325"/>
        <v>0</v>
      </c>
      <c r="BL324" s="21">
        <f t="shared" si="2325"/>
        <v>0</v>
      </c>
      <c r="BM324" s="21">
        <f t="shared" si="2271"/>
        <v>0</v>
      </c>
      <c r="BN324" s="21">
        <f t="shared" si="2024"/>
        <v>0</v>
      </c>
      <c r="BO324" s="21">
        <f t="shared" si="2025"/>
        <v>0</v>
      </c>
      <c r="BP324" s="21">
        <f t="shared" si="2026"/>
        <v>0</v>
      </c>
      <c r="BQ324" s="201">
        <f t="shared" si="2272"/>
        <v>0</v>
      </c>
      <c r="BR324" s="21">
        <f t="shared" si="2325"/>
        <v>0</v>
      </c>
      <c r="BS324" s="21">
        <f t="shared" si="2325"/>
        <v>0</v>
      </c>
      <c r="BT324" s="21">
        <f t="shared" si="2325"/>
        <v>0</v>
      </c>
      <c r="BU324" s="21">
        <f t="shared" si="2325"/>
        <v>0</v>
      </c>
      <c r="BV324" s="21">
        <f t="shared" si="2325"/>
        <v>0</v>
      </c>
      <c r="BW324" s="21">
        <f t="shared" ref="BV324:BY325" si="2326">BW325</f>
        <v>0</v>
      </c>
      <c r="BX324" s="21">
        <f t="shared" si="2326"/>
        <v>0</v>
      </c>
      <c r="BY324" s="21">
        <f t="shared" si="2326"/>
        <v>0</v>
      </c>
      <c r="BZ324" s="21">
        <f t="shared" si="2274"/>
        <v>0</v>
      </c>
      <c r="CA324" s="62">
        <f t="shared" si="2174"/>
        <v>0</v>
      </c>
      <c r="CB324" s="62">
        <f t="shared" si="2175"/>
        <v>0</v>
      </c>
      <c r="CC324" s="62">
        <f t="shared" si="2176"/>
        <v>0</v>
      </c>
      <c r="CD324" s="21">
        <f t="shared" ref="CD324:CG325" si="2327">CD325</f>
        <v>0</v>
      </c>
      <c r="CE324" s="21">
        <f t="shared" si="2327"/>
        <v>0</v>
      </c>
      <c r="CF324" s="21">
        <f t="shared" si="2327"/>
        <v>0</v>
      </c>
      <c r="CG324" s="21">
        <f t="shared" si="2327"/>
        <v>0</v>
      </c>
      <c r="CH324" s="21">
        <f t="shared" si="2276"/>
        <v>0</v>
      </c>
      <c r="CI324" s="62">
        <f t="shared" si="2030"/>
        <v>0</v>
      </c>
      <c r="CJ324" s="62">
        <f t="shared" si="2031"/>
        <v>0</v>
      </c>
      <c r="CK324" s="62">
        <f t="shared" si="2032"/>
        <v>0</v>
      </c>
      <c r="CL324" s="193">
        <f t="shared" si="2277"/>
        <v>0</v>
      </c>
      <c r="CM324" s="62"/>
      <c r="CN324" s="62"/>
      <c r="CO324" s="62"/>
      <c r="CP324" s="62"/>
      <c r="CQ324" s="94">
        <f t="shared" si="2278"/>
        <v>59468</v>
      </c>
      <c r="CR324" s="94">
        <f t="shared" si="2279"/>
        <v>282.42836983864044</v>
      </c>
      <c r="CS324" s="58">
        <f t="shared" ref="CS324:DT325" si="2328">CS325</f>
        <v>32598</v>
      </c>
      <c r="CT324" s="58">
        <f t="shared" si="2328"/>
        <v>0</v>
      </c>
      <c r="CU324" s="58">
        <f t="shared" si="2328"/>
        <v>32598</v>
      </c>
      <c r="CV324" s="58">
        <f t="shared" si="2328"/>
        <v>0</v>
      </c>
      <c r="CW324" s="58">
        <f t="shared" si="2328"/>
        <v>417123</v>
      </c>
      <c r="CX324" s="62">
        <f t="shared" si="2328"/>
        <v>0</v>
      </c>
      <c r="CY324" s="62">
        <f t="shared" si="2328"/>
        <v>417123</v>
      </c>
      <c r="CZ324" s="58">
        <f t="shared" si="2328"/>
        <v>0</v>
      </c>
      <c r="DA324" s="58">
        <f t="shared" si="2328"/>
        <v>449721</v>
      </c>
      <c r="DB324" s="62">
        <f t="shared" si="2328"/>
        <v>0</v>
      </c>
      <c r="DC324" s="62">
        <f t="shared" si="2328"/>
        <v>449721</v>
      </c>
      <c r="DD324" s="62">
        <f t="shared" si="2328"/>
        <v>0</v>
      </c>
      <c r="DE324" s="58">
        <f t="shared" si="2328"/>
        <v>0</v>
      </c>
      <c r="DF324" s="62">
        <f t="shared" si="2328"/>
        <v>0</v>
      </c>
      <c r="DG324" s="62">
        <f t="shared" si="2328"/>
        <v>0</v>
      </c>
      <c r="DH324" s="58">
        <f t="shared" si="2328"/>
        <v>0</v>
      </c>
      <c r="DI324" s="58">
        <f t="shared" si="2328"/>
        <v>449721</v>
      </c>
      <c r="DJ324" s="62">
        <f t="shared" si="2328"/>
        <v>0</v>
      </c>
      <c r="DK324" s="62">
        <f t="shared" si="2328"/>
        <v>449721</v>
      </c>
      <c r="DL324" s="62">
        <f t="shared" si="2328"/>
        <v>0</v>
      </c>
      <c r="DM324" s="58">
        <f t="shared" si="2328"/>
        <v>0</v>
      </c>
      <c r="DN324" s="62">
        <f t="shared" si="2328"/>
        <v>0</v>
      </c>
      <c r="DO324" s="62">
        <f t="shared" si="2328"/>
        <v>0</v>
      </c>
      <c r="DP324" s="58">
        <f t="shared" si="2328"/>
        <v>0</v>
      </c>
      <c r="DQ324" s="58">
        <f t="shared" si="2328"/>
        <v>449721</v>
      </c>
      <c r="DR324" s="62">
        <f t="shared" si="2328"/>
        <v>0</v>
      </c>
      <c r="DS324" s="62">
        <f t="shared" si="2328"/>
        <v>449721</v>
      </c>
      <c r="DT324" s="62">
        <f t="shared" si="2328"/>
        <v>0</v>
      </c>
    </row>
    <row r="325" spans="1:124" s="23" customFormat="1" ht="32.25" customHeight="1" x14ac:dyDescent="0.25">
      <c r="A325" s="87" t="s">
        <v>41</v>
      </c>
      <c r="B325" s="156"/>
      <c r="C325" s="156"/>
      <c r="D325" s="156"/>
      <c r="E325" s="4">
        <v>852</v>
      </c>
      <c r="F325" s="3" t="s">
        <v>78</v>
      </c>
      <c r="G325" s="4" t="s">
        <v>44</v>
      </c>
      <c r="H325" s="176" t="s">
        <v>468</v>
      </c>
      <c r="I325" s="3" t="s">
        <v>83</v>
      </c>
      <c r="J325" s="21">
        <f t="shared" si="2324"/>
        <v>972067</v>
      </c>
      <c r="K325" s="21">
        <f t="shared" si="2324"/>
        <v>0</v>
      </c>
      <c r="L325" s="21">
        <f t="shared" si="2324"/>
        <v>972067</v>
      </c>
      <c r="M325" s="21">
        <f t="shared" si="2324"/>
        <v>0</v>
      </c>
      <c r="N325" s="21">
        <f t="shared" si="2324"/>
        <v>0</v>
      </c>
      <c r="O325" s="21">
        <f t="shared" si="2324"/>
        <v>0</v>
      </c>
      <c r="P325" s="21">
        <f t="shared" si="2324"/>
        <v>0</v>
      </c>
      <c r="Q325" s="21">
        <f t="shared" si="2324"/>
        <v>0</v>
      </c>
      <c r="R325" s="21">
        <f t="shared" si="2324"/>
        <v>0</v>
      </c>
      <c r="S325" s="21">
        <f t="shared" si="2324"/>
        <v>0</v>
      </c>
      <c r="T325" s="21">
        <f t="shared" si="2324"/>
        <v>0</v>
      </c>
      <c r="U325" s="21">
        <f t="shared" si="2324"/>
        <v>0</v>
      </c>
      <c r="V325" s="21">
        <f t="shared" si="2042"/>
        <v>880001</v>
      </c>
      <c r="W325" s="21">
        <f t="shared" si="2043"/>
        <v>0</v>
      </c>
      <c r="X325" s="21">
        <f t="shared" si="2044"/>
        <v>880001</v>
      </c>
      <c r="Y325" s="21">
        <f t="shared" si="2324"/>
        <v>0</v>
      </c>
      <c r="Z325" s="276">
        <f t="shared" si="2063"/>
        <v>1055.8371168509548</v>
      </c>
      <c r="AA325" s="21">
        <f t="shared" si="2325"/>
        <v>0</v>
      </c>
      <c r="AB325" s="21">
        <f t="shared" si="2325"/>
        <v>92066</v>
      </c>
      <c r="AC325" s="21">
        <f t="shared" si="2325"/>
        <v>0</v>
      </c>
      <c r="AD325" s="21">
        <f t="shared" si="2325"/>
        <v>92066</v>
      </c>
      <c r="AE325" s="21">
        <f t="shared" si="2325"/>
        <v>0</v>
      </c>
      <c r="AF325" s="21">
        <f t="shared" si="2325"/>
        <v>776040</v>
      </c>
      <c r="AG325" s="21">
        <f t="shared" si="2325"/>
        <v>0</v>
      </c>
      <c r="AH325" s="21">
        <f t="shared" si="2325"/>
        <v>776040</v>
      </c>
      <c r="AI325" s="21">
        <f t="shared" si="2325"/>
        <v>0</v>
      </c>
      <c r="AJ325" s="21">
        <f t="shared" si="2267"/>
        <v>868106</v>
      </c>
      <c r="AK325" s="21">
        <f t="shared" si="2178"/>
        <v>0</v>
      </c>
      <c r="AL325" s="21">
        <f t="shared" si="2179"/>
        <v>868106</v>
      </c>
      <c r="AM325" s="21">
        <f t="shared" si="2180"/>
        <v>0</v>
      </c>
      <c r="AN325" s="215">
        <f t="shared" si="2325"/>
        <v>0</v>
      </c>
      <c r="AO325" s="21">
        <f t="shared" si="2325"/>
        <v>0</v>
      </c>
      <c r="AP325" s="21">
        <f t="shared" si="2325"/>
        <v>0</v>
      </c>
      <c r="AQ325" s="21">
        <f t="shared" si="2325"/>
        <v>0</v>
      </c>
      <c r="AR325" s="21">
        <f t="shared" si="2268"/>
        <v>868106</v>
      </c>
      <c r="AS325" s="21">
        <f t="shared" si="2018"/>
        <v>0</v>
      </c>
      <c r="AT325" s="21">
        <f t="shared" si="2019"/>
        <v>868106</v>
      </c>
      <c r="AU325" s="21">
        <f t="shared" si="2020"/>
        <v>0</v>
      </c>
      <c r="AV325" s="195">
        <f t="shared" si="2269"/>
        <v>0</v>
      </c>
      <c r="AW325" s="21">
        <f t="shared" si="2325"/>
        <v>0</v>
      </c>
      <c r="AX325" s="21">
        <f t="shared" si="2325"/>
        <v>0</v>
      </c>
      <c r="AY325" s="21">
        <f t="shared" si="2325"/>
        <v>0</v>
      </c>
      <c r="AZ325" s="21">
        <f t="shared" si="2325"/>
        <v>0</v>
      </c>
      <c r="BA325" s="21">
        <f t="shared" si="2325"/>
        <v>0</v>
      </c>
      <c r="BB325" s="21">
        <f t="shared" si="2325"/>
        <v>0</v>
      </c>
      <c r="BC325" s="21">
        <f t="shared" si="2325"/>
        <v>0</v>
      </c>
      <c r="BD325" s="21">
        <f t="shared" si="2325"/>
        <v>0</v>
      </c>
      <c r="BE325" s="21">
        <f t="shared" si="2270"/>
        <v>0</v>
      </c>
      <c r="BF325" s="21">
        <f t="shared" si="2171"/>
        <v>0</v>
      </c>
      <c r="BG325" s="21">
        <f t="shared" si="2172"/>
        <v>0</v>
      </c>
      <c r="BH325" s="21">
        <f t="shared" si="2173"/>
        <v>0</v>
      </c>
      <c r="BI325" s="21">
        <f t="shared" si="2325"/>
        <v>0</v>
      </c>
      <c r="BJ325" s="21">
        <f t="shared" si="2325"/>
        <v>0</v>
      </c>
      <c r="BK325" s="21">
        <f t="shared" si="2325"/>
        <v>0</v>
      </c>
      <c r="BL325" s="21">
        <f t="shared" si="2325"/>
        <v>0</v>
      </c>
      <c r="BM325" s="21">
        <f t="shared" si="2271"/>
        <v>0</v>
      </c>
      <c r="BN325" s="21">
        <f t="shared" si="2024"/>
        <v>0</v>
      </c>
      <c r="BO325" s="21">
        <f t="shared" si="2025"/>
        <v>0</v>
      </c>
      <c r="BP325" s="21">
        <f t="shared" si="2026"/>
        <v>0</v>
      </c>
      <c r="BQ325" s="201">
        <f t="shared" si="2272"/>
        <v>0</v>
      </c>
      <c r="BR325" s="21">
        <f t="shared" si="2325"/>
        <v>0</v>
      </c>
      <c r="BS325" s="21">
        <f t="shared" si="2325"/>
        <v>0</v>
      </c>
      <c r="BT325" s="21">
        <f t="shared" si="2325"/>
        <v>0</v>
      </c>
      <c r="BU325" s="21">
        <f t="shared" si="2325"/>
        <v>0</v>
      </c>
      <c r="BV325" s="21">
        <f t="shared" si="2326"/>
        <v>0</v>
      </c>
      <c r="BW325" s="21">
        <f t="shared" si="2326"/>
        <v>0</v>
      </c>
      <c r="BX325" s="21">
        <f t="shared" si="2326"/>
        <v>0</v>
      </c>
      <c r="BY325" s="21">
        <f t="shared" si="2326"/>
        <v>0</v>
      </c>
      <c r="BZ325" s="21">
        <f t="shared" si="2274"/>
        <v>0</v>
      </c>
      <c r="CA325" s="62">
        <f t="shared" si="2174"/>
        <v>0</v>
      </c>
      <c r="CB325" s="62">
        <f t="shared" si="2175"/>
        <v>0</v>
      </c>
      <c r="CC325" s="62">
        <f t="shared" si="2176"/>
        <v>0</v>
      </c>
      <c r="CD325" s="21">
        <f t="shared" si="2327"/>
        <v>0</v>
      </c>
      <c r="CE325" s="21">
        <f t="shared" si="2327"/>
        <v>0</v>
      </c>
      <c r="CF325" s="21">
        <f t="shared" si="2327"/>
        <v>0</v>
      </c>
      <c r="CG325" s="21">
        <f t="shared" si="2327"/>
        <v>0</v>
      </c>
      <c r="CH325" s="21">
        <f t="shared" si="2276"/>
        <v>0</v>
      </c>
      <c r="CI325" s="62">
        <f t="shared" si="2030"/>
        <v>0</v>
      </c>
      <c r="CJ325" s="62">
        <f t="shared" si="2031"/>
        <v>0</v>
      </c>
      <c r="CK325" s="62">
        <f t="shared" si="2032"/>
        <v>0</v>
      </c>
      <c r="CL325" s="193">
        <f t="shared" si="2277"/>
        <v>0</v>
      </c>
      <c r="CM325" s="62"/>
      <c r="CN325" s="62"/>
      <c r="CO325" s="62"/>
      <c r="CP325" s="62"/>
      <c r="CQ325" s="94">
        <f t="shared" si="2278"/>
        <v>59468</v>
      </c>
      <c r="CR325" s="94">
        <f t="shared" si="2279"/>
        <v>282.42836983864044</v>
      </c>
      <c r="CS325" s="58">
        <f t="shared" si="2328"/>
        <v>32598</v>
      </c>
      <c r="CT325" s="58">
        <f t="shared" si="2328"/>
        <v>0</v>
      </c>
      <c r="CU325" s="58">
        <f t="shared" si="2328"/>
        <v>32598</v>
      </c>
      <c r="CV325" s="58">
        <f t="shared" si="2328"/>
        <v>0</v>
      </c>
      <c r="CW325" s="58">
        <f t="shared" si="2328"/>
        <v>417123</v>
      </c>
      <c r="CX325" s="62">
        <f t="shared" si="2328"/>
        <v>0</v>
      </c>
      <c r="CY325" s="62">
        <f t="shared" si="2328"/>
        <v>417123</v>
      </c>
      <c r="CZ325" s="58">
        <f t="shared" si="2328"/>
        <v>0</v>
      </c>
      <c r="DA325" s="58">
        <f t="shared" si="2328"/>
        <v>449721</v>
      </c>
      <c r="DB325" s="62">
        <f t="shared" si="2328"/>
        <v>0</v>
      </c>
      <c r="DC325" s="62">
        <f t="shared" si="2328"/>
        <v>449721</v>
      </c>
      <c r="DD325" s="62">
        <f t="shared" si="2328"/>
        <v>0</v>
      </c>
      <c r="DE325" s="58">
        <f t="shared" si="2328"/>
        <v>0</v>
      </c>
      <c r="DF325" s="62">
        <f t="shared" si="2328"/>
        <v>0</v>
      </c>
      <c r="DG325" s="62">
        <f t="shared" si="2328"/>
        <v>0</v>
      </c>
      <c r="DH325" s="58">
        <f t="shared" si="2328"/>
        <v>0</v>
      </c>
      <c r="DI325" s="58">
        <f t="shared" si="2328"/>
        <v>449721</v>
      </c>
      <c r="DJ325" s="62">
        <f t="shared" si="2328"/>
        <v>0</v>
      </c>
      <c r="DK325" s="62">
        <f t="shared" si="2328"/>
        <v>449721</v>
      </c>
      <c r="DL325" s="62">
        <f t="shared" si="2328"/>
        <v>0</v>
      </c>
      <c r="DM325" s="58">
        <f t="shared" si="2328"/>
        <v>0</v>
      </c>
      <c r="DN325" s="62">
        <f t="shared" si="2328"/>
        <v>0</v>
      </c>
      <c r="DO325" s="62">
        <f t="shared" si="2328"/>
        <v>0</v>
      </c>
      <c r="DP325" s="58">
        <f t="shared" si="2328"/>
        <v>0</v>
      </c>
      <c r="DQ325" s="58">
        <f t="shared" si="2328"/>
        <v>449721</v>
      </c>
      <c r="DR325" s="62">
        <f t="shared" si="2328"/>
        <v>0</v>
      </c>
      <c r="DS325" s="62">
        <f t="shared" si="2328"/>
        <v>449721</v>
      </c>
      <c r="DT325" s="62">
        <f t="shared" si="2328"/>
        <v>0</v>
      </c>
    </row>
    <row r="326" spans="1:124" s="23" customFormat="1" ht="32.25" customHeight="1" x14ac:dyDescent="0.25">
      <c r="A326" s="87" t="s">
        <v>84</v>
      </c>
      <c r="B326" s="156"/>
      <c r="C326" s="156"/>
      <c r="D326" s="156"/>
      <c r="E326" s="4">
        <v>852</v>
      </c>
      <c r="F326" s="3" t="s">
        <v>78</v>
      </c>
      <c r="G326" s="4" t="s">
        <v>44</v>
      </c>
      <c r="H326" s="176" t="s">
        <v>468</v>
      </c>
      <c r="I326" s="3" t="s">
        <v>85</v>
      </c>
      <c r="J326" s="21">
        <v>972067</v>
      </c>
      <c r="K326" s="21"/>
      <c r="L326" s="21">
        <f>J326</f>
        <v>972067</v>
      </c>
      <c r="M326" s="21"/>
      <c r="N326" s="21"/>
      <c r="O326" s="21"/>
      <c r="P326" s="21">
        <f>N326</f>
        <v>0</v>
      </c>
      <c r="Q326" s="21"/>
      <c r="R326" s="21"/>
      <c r="S326" s="21"/>
      <c r="T326" s="21">
        <f>R326</f>
        <v>0</v>
      </c>
      <c r="U326" s="21"/>
      <c r="V326" s="21">
        <f t="shared" si="2042"/>
        <v>880001</v>
      </c>
      <c r="W326" s="21">
        <f t="shared" si="2043"/>
        <v>0</v>
      </c>
      <c r="X326" s="21">
        <f t="shared" si="2044"/>
        <v>880001</v>
      </c>
      <c r="Y326" s="21"/>
      <c r="Z326" s="276">
        <f t="shared" si="2063"/>
        <v>1055.8371168509548</v>
      </c>
      <c r="AA326" s="21"/>
      <c r="AB326" s="21">
        <v>92066</v>
      </c>
      <c r="AC326" s="21"/>
      <c r="AD326" s="21">
        <f>AB326</f>
        <v>92066</v>
      </c>
      <c r="AE326" s="21"/>
      <c r="AF326" s="21">
        <f>784040-8000</f>
        <v>776040</v>
      </c>
      <c r="AG326" s="21"/>
      <c r="AH326" s="21">
        <f>AF326</f>
        <v>776040</v>
      </c>
      <c r="AI326" s="21"/>
      <c r="AJ326" s="21">
        <f t="shared" si="2267"/>
        <v>868106</v>
      </c>
      <c r="AK326" s="21">
        <f t="shared" si="2178"/>
        <v>0</v>
      </c>
      <c r="AL326" s="21">
        <f t="shared" si="2179"/>
        <v>868106</v>
      </c>
      <c r="AM326" s="21">
        <f t="shared" si="2180"/>
        <v>0</v>
      </c>
      <c r="AN326" s="215"/>
      <c r="AO326" s="21"/>
      <c r="AP326" s="21">
        <f>AN326</f>
        <v>0</v>
      </c>
      <c r="AQ326" s="21"/>
      <c r="AR326" s="21">
        <f t="shared" si="2268"/>
        <v>868106</v>
      </c>
      <c r="AS326" s="21">
        <f t="shared" si="2018"/>
        <v>0</v>
      </c>
      <c r="AT326" s="21">
        <f t="shared" si="2019"/>
        <v>868106</v>
      </c>
      <c r="AU326" s="21">
        <f t="shared" si="2020"/>
        <v>0</v>
      </c>
      <c r="AV326" s="195">
        <f t="shared" si="2269"/>
        <v>0</v>
      </c>
      <c r="AW326" s="21"/>
      <c r="AX326" s="21"/>
      <c r="AY326" s="21">
        <f>AW326</f>
        <v>0</v>
      </c>
      <c r="AZ326" s="21"/>
      <c r="BA326" s="21"/>
      <c r="BB326" s="21"/>
      <c r="BC326" s="21">
        <f>BA326</f>
        <v>0</v>
      </c>
      <c r="BD326" s="21"/>
      <c r="BE326" s="21">
        <f t="shared" si="2270"/>
        <v>0</v>
      </c>
      <c r="BF326" s="21">
        <f t="shared" si="2171"/>
        <v>0</v>
      </c>
      <c r="BG326" s="21">
        <f t="shared" si="2172"/>
        <v>0</v>
      </c>
      <c r="BH326" s="21">
        <f t="shared" si="2173"/>
        <v>0</v>
      </c>
      <c r="BI326" s="21"/>
      <c r="BJ326" s="21"/>
      <c r="BK326" s="21">
        <f>BI326</f>
        <v>0</v>
      </c>
      <c r="BL326" s="21"/>
      <c r="BM326" s="21">
        <f t="shared" si="2271"/>
        <v>0</v>
      </c>
      <c r="BN326" s="21">
        <f t="shared" si="2024"/>
        <v>0</v>
      </c>
      <c r="BO326" s="21">
        <f t="shared" si="2025"/>
        <v>0</v>
      </c>
      <c r="BP326" s="21">
        <f t="shared" si="2026"/>
        <v>0</v>
      </c>
      <c r="BQ326" s="201">
        <f t="shared" si="2272"/>
        <v>0</v>
      </c>
      <c r="BR326" s="21"/>
      <c r="BS326" s="21"/>
      <c r="BT326" s="21">
        <f>BR326</f>
        <v>0</v>
      </c>
      <c r="BU326" s="21"/>
      <c r="BV326" s="21"/>
      <c r="BW326" s="21"/>
      <c r="BX326" s="21">
        <f>BV326</f>
        <v>0</v>
      </c>
      <c r="BY326" s="21"/>
      <c r="BZ326" s="21">
        <f t="shared" si="2274"/>
        <v>0</v>
      </c>
      <c r="CA326" s="62">
        <f t="shared" si="2174"/>
        <v>0</v>
      </c>
      <c r="CB326" s="62">
        <f t="shared" si="2175"/>
        <v>0</v>
      </c>
      <c r="CC326" s="62">
        <f t="shared" si="2176"/>
        <v>0</v>
      </c>
      <c r="CD326" s="21"/>
      <c r="CE326" s="21"/>
      <c r="CF326" s="21">
        <f>CD326</f>
        <v>0</v>
      </c>
      <c r="CG326" s="21"/>
      <c r="CH326" s="21">
        <f t="shared" si="2276"/>
        <v>0</v>
      </c>
      <c r="CI326" s="62">
        <f t="shared" si="2030"/>
        <v>0</v>
      </c>
      <c r="CJ326" s="62">
        <f t="shared" si="2031"/>
        <v>0</v>
      </c>
      <c r="CK326" s="62">
        <f t="shared" si="2032"/>
        <v>0</v>
      </c>
      <c r="CL326" s="193">
        <f t="shared" si="2277"/>
        <v>0</v>
      </c>
      <c r="CM326" s="62"/>
      <c r="CN326" s="62"/>
      <c r="CO326" s="62"/>
      <c r="CP326" s="62"/>
      <c r="CQ326" s="94">
        <f t="shared" si="2278"/>
        <v>59468</v>
      </c>
      <c r="CR326" s="94">
        <f t="shared" si="2279"/>
        <v>282.42836983864044</v>
      </c>
      <c r="CS326" s="58">
        <v>32598</v>
      </c>
      <c r="CT326" s="58"/>
      <c r="CU326" s="58">
        <f>CS326</f>
        <v>32598</v>
      </c>
      <c r="CV326" s="58"/>
      <c r="CW326" s="58">
        <f>24000+29235+127286+15402+25000+105000+91200</f>
        <v>417123</v>
      </c>
      <c r="CX326" s="62"/>
      <c r="CY326" s="62">
        <f>CW326</f>
        <v>417123</v>
      </c>
      <c r="CZ326" s="58"/>
      <c r="DA326" s="58">
        <f>CS326+CW326</f>
        <v>449721</v>
      </c>
      <c r="DB326" s="62">
        <f>CT326+CX326</f>
        <v>0</v>
      </c>
      <c r="DC326" s="62">
        <f>CU326+CY326</f>
        <v>449721</v>
      </c>
      <c r="DD326" s="62">
        <f>CV326+CZ326</f>
        <v>0</v>
      </c>
      <c r="DE326" s="58"/>
      <c r="DF326" s="62"/>
      <c r="DG326" s="62">
        <f>DE326</f>
        <v>0</v>
      </c>
      <c r="DH326" s="58"/>
      <c r="DI326" s="58">
        <f t="shared" ref="DI326" si="2329">DA326+DE326</f>
        <v>449721</v>
      </c>
      <c r="DJ326" s="62">
        <f t="shared" ref="DJ326" si="2330">DB326+DF326</f>
        <v>0</v>
      </c>
      <c r="DK326" s="62">
        <f t="shared" ref="DK326" si="2331">DC326+DG326</f>
        <v>449721</v>
      </c>
      <c r="DL326" s="62">
        <f t="shared" ref="DL326" si="2332">DD326+DH326</f>
        <v>0</v>
      </c>
      <c r="DM326" s="58"/>
      <c r="DN326" s="62"/>
      <c r="DO326" s="62">
        <f>DM326</f>
        <v>0</v>
      </c>
      <c r="DP326" s="58"/>
      <c r="DQ326" s="58">
        <f t="shared" ref="DQ326" si="2333">DI326+DM326</f>
        <v>449721</v>
      </c>
      <c r="DR326" s="62">
        <f t="shared" ref="DR326" si="2334">DJ326+DN326</f>
        <v>0</v>
      </c>
      <c r="DS326" s="62">
        <f t="shared" ref="DS326" si="2335">DK326+DO326</f>
        <v>449721</v>
      </c>
      <c r="DT326" s="62">
        <f t="shared" ref="DT326" si="2336">DL326+DP326</f>
        <v>0</v>
      </c>
    </row>
    <row r="327" spans="1:124" s="23" customFormat="1" ht="32.25" customHeight="1" x14ac:dyDescent="0.25">
      <c r="A327" s="87" t="s">
        <v>344</v>
      </c>
      <c r="B327" s="156"/>
      <c r="C327" s="156"/>
      <c r="D327" s="156"/>
      <c r="E327" s="4">
        <v>852</v>
      </c>
      <c r="F327" s="3" t="s">
        <v>78</v>
      </c>
      <c r="G327" s="3" t="s">
        <v>44</v>
      </c>
      <c r="H327" s="176" t="s">
        <v>474</v>
      </c>
      <c r="I327" s="3"/>
      <c r="J327" s="21">
        <f t="shared" ref="J327:Y328" si="2337">J328</f>
        <v>5109180</v>
      </c>
      <c r="K327" s="21">
        <f t="shared" si="2337"/>
        <v>4853721</v>
      </c>
      <c r="L327" s="21">
        <f t="shared" si="2337"/>
        <v>255459</v>
      </c>
      <c r="M327" s="21">
        <f t="shared" si="2337"/>
        <v>0</v>
      </c>
      <c r="N327" s="21">
        <f t="shared" si="2337"/>
        <v>5125942</v>
      </c>
      <c r="O327" s="21">
        <f t="shared" si="2337"/>
        <v>4869644</v>
      </c>
      <c r="P327" s="21">
        <f t="shared" si="2337"/>
        <v>256298</v>
      </c>
      <c r="Q327" s="21">
        <f t="shared" si="2337"/>
        <v>0</v>
      </c>
      <c r="R327" s="21">
        <f t="shared" si="2337"/>
        <v>5150551</v>
      </c>
      <c r="S327" s="21">
        <f t="shared" si="2337"/>
        <v>4893023</v>
      </c>
      <c r="T327" s="21">
        <f t="shared" si="2337"/>
        <v>257528</v>
      </c>
      <c r="U327" s="21">
        <f t="shared" si="2337"/>
        <v>0</v>
      </c>
      <c r="V327" s="21">
        <f t="shared" si="2042"/>
        <v>-32147</v>
      </c>
      <c r="W327" s="21">
        <f t="shared" si="2043"/>
        <v>-30539</v>
      </c>
      <c r="X327" s="21">
        <f t="shared" si="2044"/>
        <v>-1608</v>
      </c>
      <c r="Y327" s="21">
        <f t="shared" si="2337"/>
        <v>0</v>
      </c>
      <c r="Z327" s="276">
        <f t="shared" si="2063"/>
        <v>99.374733410265478</v>
      </c>
      <c r="AA327" s="21">
        <f>AA328</f>
        <v>0</v>
      </c>
      <c r="AB327" s="21">
        <f>AB328</f>
        <v>5141327</v>
      </c>
      <c r="AC327" s="21">
        <f t="shared" ref="AC327:BV328" si="2338">AC328</f>
        <v>4884260</v>
      </c>
      <c r="AD327" s="21">
        <f t="shared" si="2338"/>
        <v>257067</v>
      </c>
      <c r="AE327" s="21">
        <f t="shared" si="2338"/>
        <v>0</v>
      </c>
      <c r="AF327" s="21">
        <f t="shared" si="2338"/>
        <v>0</v>
      </c>
      <c r="AG327" s="21">
        <f t="shared" si="2338"/>
        <v>0</v>
      </c>
      <c r="AH327" s="21">
        <f t="shared" si="2338"/>
        <v>0</v>
      </c>
      <c r="AI327" s="21">
        <f t="shared" si="2338"/>
        <v>0</v>
      </c>
      <c r="AJ327" s="21">
        <f t="shared" si="2267"/>
        <v>5141327</v>
      </c>
      <c r="AK327" s="21">
        <f t="shared" si="2178"/>
        <v>4884260</v>
      </c>
      <c r="AL327" s="21">
        <f t="shared" si="2179"/>
        <v>257067</v>
      </c>
      <c r="AM327" s="21">
        <f t="shared" si="2180"/>
        <v>0</v>
      </c>
      <c r="AN327" s="215">
        <f t="shared" si="2338"/>
        <v>0</v>
      </c>
      <c r="AO327" s="21">
        <f t="shared" si="2338"/>
        <v>0</v>
      </c>
      <c r="AP327" s="21">
        <f t="shared" si="2338"/>
        <v>0</v>
      </c>
      <c r="AQ327" s="21">
        <f t="shared" si="2338"/>
        <v>0</v>
      </c>
      <c r="AR327" s="21">
        <f t="shared" si="2268"/>
        <v>5141327</v>
      </c>
      <c r="AS327" s="21">
        <f t="shared" si="2018"/>
        <v>4884260</v>
      </c>
      <c r="AT327" s="21">
        <f t="shared" si="2019"/>
        <v>257067</v>
      </c>
      <c r="AU327" s="21">
        <f t="shared" si="2020"/>
        <v>0</v>
      </c>
      <c r="AV327" s="195">
        <f t="shared" si="2269"/>
        <v>0</v>
      </c>
      <c r="AW327" s="21">
        <f>AW328</f>
        <v>5222863</v>
      </c>
      <c r="AX327" s="21">
        <f t="shared" si="2338"/>
        <v>4961719</v>
      </c>
      <c r="AY327" s="21">
        <f t="shared" si="2338"/>
        <v>261144</v>
      </c>
      <c r="AZ327" s="21">
        <f t="shared" si="2338"/>
        <v>0</v>
      </c>
      <c r="BA327" s="21">
        <f t="shared" si="2338"/>
        <v>-0.89</v>
      </c>
      <c r="BB327" s="21">
        <f t="shared" si="2338"/>
        <v>0</v>
      </c>
      <c r="BC327" s="21">
        <f t="shared" si="2338"/>
        <v>-0.89</v>
      </c>
      <c r="BD327" s="21">
        <f t="shared" si="2338"/>
        <v>0</v>
      </c>
      <c r="BE327" s="21">
        <f t="shared" si="2270"/>
        <v>5222862.1100000003</v>
      </c>
      <c r="BF327" s="21">
        <f t="shared" si="2171"/>
        <v>4961719</v>
      </c>
      <c r="BG327" s="21">
        <f t="shared" si="2172"/>
        <v>261143.11</v>
      </c>
      <c r="BH327" s="21">
        <f t="shared" si="2173"/>
        <v>0</v>
      </c>
      <c r="BI327" s="21">
        <f t="shared" si="2338"/>
        <v>0</v>
      </c>
      <c r="BJ327" s="21">
        <f t="shared" si="2338"/>
        <v>0</v>
      </c>
      <c r="BK327" s="21">
        <f t="shared" si="2338"/>
        <v>0</v>
      </c>
      <c r="BL327" s="21">
        <f t="shared" si="2338"/>
        <v>0</v>
      </c>
      <c r="BM327" s="21">
        <f t="shared" si="2271"/>
        <v>5222862.1100000003</v>
      </c>
      <c r="BN327" s="21">
        <f t="shared" si="2024"/>
        <v>4961719</v>
      </c>
      <c r="BO327" s="21">
        <f t="shared" si="2025"/>
        <v>261143.11</v>
      </c>
      <c r="BP327" s="21">
        <f t="shared" si="2026"/>
        <v>0</v>
      </c>
      <c r="BQ327" s="201">
        <f t="shared" si="2272"/>
        <v>3.4924596548080444E-10</v>
      </c>
      <c r="BR327" s="21">
        <f>BR328</f>
        <v>5386754</v>
      </c>
      <c r="BS327" s="21">
        <f t="shared" si="2338"/>
        <v>5117414</v>
      </c>
      <c r="BT327" s="21">
        <f t="shared" si="2338"/>
        <v>269340</v>
      </c>
      <c r="BU327" s="21">
        <f t="shared" si="2338"/>
        <v>0</v>
      </c>
      <c r="BV327" s="21">
        <f t="shared" si="2338"/>
        <v>-2.42</v>
      </c>
      <c r="BW327" s="21">
        <f t="shared" ref="BV327:BY328" si="2339">BW328</f>
        <v>0</v>
      </c>
      <c r="BX327" s="21">
        <f t="shared" si="2339"/>
        <v>-2.42</v>
      </c>
      <c r="BY327" s="21">
        <f t="shared" si="2339"/>
        <v>0</v>
      </c>
      <c r="BZ327" s="21">
        <f t="shared" si="2274"/>
        <v>5386751.5800000001</v>
      </c>
      <c r="CA327" s="62">
        <f t="shared" si="2174"/>
        <v>5117414</v>
      </c>
      <c r="CB327" s="62">
        <f t="shared" si="2175"/>
        <v>269337.58</v>
      </c>
      <c r="CC327" s="62">
        <f t="shared" si="2176"/>
        <v>0</v>
      </c>
      <c r="CD327" s="21">
        <f t="shared" ref="CD327:CG328" si="2340">CD328</f>
        <v>0</v>
      </c>
      <c r="CE327" s="21">
        <f t="shared" si="2340"/>
        <v>0</v>
      </c>
      <c r="CF327" s="21">
        <f t="shared" si="2340"/>
        <v>0</v>
      </c>
      <c r="CG327" s="21">
        <f t="shared" si="2340"/>
        <v>0</v>
      </c>
      <c r="CH327" s="21">
        <f t="shared" si="2276"/>
        <v>5386751.5800000001</v>
      </c>
      <c r="CI327" s="62">
        <f t="shared" si="2030"/>
        <v>5117414</v>
      </c>
      <c r="CJ327" s="62">
        <f t="shared" si="2031"/>
        <v>269337.58</v>
      </c>
      <c r="CK327" s="62">
        <f t="shared" si="2032"/>
        <v>0</v>
      </c>
      <c r="CL327" s="193">
        <f t="shared" si="2277"/>
        <v>5.8207660913467407E-11</v>
      </c>
      <c r="CM327" s="62"/>
      <c r="CN327" s="62"/>
      <c r="CO327" s="62"/>
      <c r="CP327" s="62"/>
      <c r="CQ327" s="94">
        <f t="shared" si="2278"/>
        <v>5141327</v>
      </c>
      <c r="CR327" s="94" t="e">
        <f t="shared" si="2279"/>
        <v>#DIV/0!</v>
      </c>
      <c r="CS327" s="58"/>
      <c r="CT327" s="58"/>
      <c r="CU327" s="58"/>
      <c r="CV327" s="58"/>
      <c r="CW327" s="58"/>
      <c r="CX327" s="62"/>
      <c r="CY327" s="62"/>
      <c r="CZ327" s="58"/>
      <c r="DA327" s="58"/>
      <c r="DB327" s="62"/>
      <c r="DC327" s="62"/>
      <c r="DD327" s="62"/>
      <c r="DE327" s="58">
        <f>DE328</f>
        <v>2131303.16</v>
      </c>
      <c r="DF327" s="58">
        <f t="shared" ref="DF327:DT328" si="2341">DF328</f>
        <v>2024738</v>
      </c>
      <c r="DG327" s="58">
        <f t="shared" si="2341"/>
        <v>106565.16</v>
      </c>
      <c r="DH327" s="58">
        <f t="shared" si="2341"/>
        <v>0</v>
      </c>
      <c r="DI327" s="58">
        <f t="shared" si="2341"/>
        <v>2131303.16</v>
      </c>
      <c r="DJ327" s="58">
        <f t="shared" si="2341"/>
        <v>2024738</v>
      </c>
      <c r="DK327" s="58">
        <f t="shared" si="2341"/>
        <v>106565.16</v>
      </c>
      <c r="DL327" s="58">
        <f t="shared" si="2341"/>
        <v>0</v>
      </c>
      <c r="DM327" s="58">
        <f>DM328</f>
        <v>0</v>
      </c>
      <c r="DN327" s="58">
        <f t="shared" si="2341"/>
        <v>0</v>
      </c>
      <c r="DO327" s="58">
        <f t="shared" si="2341"/>
        <v>0</v>
      </c>
      <c r="DP327" s="58">
        <f t="shared" si="2341"/>
        <v>0</v>
      </c>
      <c r="DQ327" s="58">
        <f t="shared" si="2341"/>
        <v>2131303.16</v>
      </c>
      <c r="DR327" s="58">
        <f t="shared" si="2341"/>
        <v>2024738</v>
      </c>
      <c r="DS327" s="58">
        <f t="shared" si="2341"/>
        <v>106565.16</v>
      </c>
      <c r="DT327" s="58">
        <f t="shared" si="2341"/>
        <v>0</v>
      </c>
    </row>
    <row r="328" spans="1:124" s="23" customFormat="1" ht="32.25" customHeight="1" x14ac:dyDescent="0.25">
      <c r="A328" s="87" t="s">
        <v>41</v>
      </c>
      <c r="B328" s="156"/>
      <c r="C328" s="156"/>
      <c r="D328" s="156"/>
      <c r="E328" s="4">
        <v>852</v>
      </c>
      <c r="F328" s="3" t="s">
        <v>78</v>
      </c>
      <c r="G328" s="3" t="s">
        <v>44</v>
      </c>
      <c r="H328" s="176" t="s">
        <v>474</v>
      </c>
      <c r="I328" s="3" t="s">
        <v>83</v>
      </c>
      <c r="J328" s="21">
        <f t="shared" si="2337"/>
        <v>5109180</v>
      </c>
      <c r="K328" s="21">
        <f t="shared" si="2337"/>
        <v>4853721</v>
      </c>
      <c r="L328" s="21">
        <f t="shared" si="2337"/>
        <v>255459</v>
      </c>
      <c r="M328" s="21">
        <f t="shared" si="2337"/>
        <v>0</v>
      </c>
      <c r="N328" s="21">
        <f t="shared" si="2337"/>
        <v>5125942</v>
      </c>
      <c r="O328" s="21">
        <f t="shared" si="2337"/>
        <v>4869644</v>
      </c>
      <c r="P328" s="21">
        <f t="shared" si="2337"/>
        <v>256298</v>
      </c>
      <c r="Q328" s="21">
        <f t="shared" si="2337"/>
        <v>0</v>
      </c>
      <c r="R328" s="21">
        <f t="shared" si="2337"/>
        <v>5150551</v>
      </c>
      <c r="S328" s="21">
        <f t="shared" si="2337"/>
        <v>4893023</v>
      </c>
      <c r="T328" s="21">
        <f t="shared" si="2337"/>
        <v>257528</v>
      </c>
      <c r="U328" s="21">
        <f t="shared" si="2337"/>
        <v>0</v>
      </c>
      <c r="V328" s="21">
        <f t="shared" si="2042"/>
        <v>-32147</v>
      </c>
      <c r="W328" s="21">
        <f t="shared" si="2043"/>
        <v>-30539</v>
      </c>
      <c r="X328" s="21">
        <f t="shared" si="2044"/>
        <v>-1608</v>
      </c>
      <c r="Y328" s="21">
        <f t="shared" si="2337"/>
        <v>0</v>
      </c>
      <c r="Z328" s="276">
        <f t="shared" si="2063"/>
        <v>99.374733410265478</v>
      </c>
      <c r="AA328" s="21">
        <f>AA329</f>
        <v>0</v>
      </c>
      <c r="AB328" s="21">
        <f>AB329</f>
        <v>5141327</v>
      </c>
      <c r="AC328" s="21">
        <f t="shared" si="2338"/>
        <v>4884260</v>
      </c>
      <c r="AD328" s="21">
        <f t="shared" si="2338"/>
        <v>257067</v>
      </c>
      <c r="AE328" s="21">
        <f t="shared" si="2338"/>
        <v>0</v>
      </c>
      <c r="AF328" s="21">
        <f t="shared" si="2338"/>
        <v>0</v>
      </c>
      <c r="AG328" s="21">
        <f t="shared" si="2338"/>
        <v>0</v>
      </c>
      <c r="AH328" s="21">
        <f t="shared" si="2338"/>
        <v>0</v>
      </c>
      <c r="AI328" s="21">
        <f t="shared" si="2338"/>
        <v>0</v>
      </c>
      <c r="AJ328" s="21">
        <f t="shared" si="2267"/>
        <v>5141327</v>
      </c>
      <c r="AK328" s="21">
        <f t="shared" si="2178"/>
        <v>4884260</v>
      </c>
      <c r="AL328" s="21">
        <f t="shared" si="2179"/>
        <v>257067</v>
      </c>
      <c r="AM328" s="21">
        <f t="shared" si="2180"/>
        <v>0</v>
      </c>
      <c r="AN328" s="215">
        <f t="shared" si="2338"/>
        <v>0</v>
      </c>
      <c r="AO328" s="21">
        <f t="shared" si="2338"/>
        <v>0</v>
      </c>
      <c r="AP328" s="21">
        <f t="shared" si="2338"/>
        <v>0</v>
      </c>
      <c r="AQ328" s="21">
        <f t="shared" si="2338"/>
        <v>0</v>
      </c>
      <c r="AR328" s="21">
        <f t="shared" si="2268"/>
        <v>5141327</v>
      </c>
      <c r="AS328" s="21">
        <f t="shared" si="2018"/>
        <v>4884260</v>
      </c>
      <c r="AT328" s="21">
        <f t="shared" si="2019"/>
        <v>257067</v>
      </c>
      <c r="AU328" s="21">
        <f t="shared" si="2020"/>
        <v>0</v>
      </c>
      <c r="AV328" s="195">
        <f t="shared" si="2269"/>
        <v>0</v>
      </c>
      <c r="AW328" s="21">
        <f>AW329</f>
        <v>5222863</v>
      </c>
      <c r="AX328" s="21">
        <f t="shared" si="2338"/>
        <v>4961719</v>
      </c>
      <c r="AY328" s="21">
        <f t="shared" si="2338"/>
        <v>261144</v>
      </c>
      <c r="AZ328" s="21">
        <f t="shared" si="2338"/>
        <v>0</v>
      </c>
      <c r="BA328" s="21">
        <f t="shared" si="2338"/>
        <v>-0.89</v>
      </c>
      <c r="BB328" s="21">
        <f t="shared" si="2338"/>
        <v>0</v>
      </c>
      <c r="BC328" s="21">
        <f t="shared" si="2338"/>
        <v>-0.89</v>
      </c>
      <c r="BD328" s="21">
        <f t="shared" si="2338"/>
        <v>0</v>
      </c>
      <c r="BE328" s="21">
        <f t="shared" si="2270"/>
        <v>5222862.1100000003</v>
      </c>
      <c r="BF328" s="21">
        <f t="shared" si="2171"/>
        <v>4961719</v>
      </c>
      <c r="BG328" s="21">
        <f t="shared" si="2172"/>
        <v>261143.11</v>
      </c>
      <c r="BH328" s="21">
        <f t="shared" si="2173"/>
        <v>0</v>
      </c>
      <c r="BI328" s="21">
        <f t="shared" si="2338"/>
        <v>0</v>
      </c>
      <c r="BJ328" s="21">
        <f t="shared" si="2338"/>
        <v>0</v>
      </c>
      <c r="BK328" s="21">
        <f t="shared" si="2338"/>
        <v>0</v>
      </c>
      <c r="BL328" s="21">
        <f t="shared" si="2338"/>
        <v>0</v>
      </c>
      <c r="BM328" s="21">
        <f t="shared" si="2271"/>
        <v>5222862.1100000003</v>
      </c>
      <c r="BN328" s="21">
        <f t="shared" si="2024"/>
        <v>4961719</v>
      </c>
      <c r="BO328" s="21">
        <f t="shared" si="2025"/>
        <v>261143.11</v>
      </c>
      <c r="BP328" s="21">
        <f t="shared" si="2026"/>
        <v>0</v>
      </c>
      <c r="BQ328" s="201">
        <f t="shared" si="2272"/>
        <v>3.4924596548080444E-10</v>
      </c>
      <c r="BR328" s="21">
        <f>BR329</f>
        <v>5386754</v>
      </c>
      <c r="BS328" s="21">
        <f t="shared" si="2338"/>
        <v>5117414</v>
      </c>
      <c r="BT328" s="21">
        <f t="shared" si="2338"/>
        <v>269340</v>
      </c>
      <c r="BU328" s="21">
        <f t="shared" si="2338"/>
        <v>0</v>
      </c>
      <c r="BV328" s="21">
        <f t="shared" si="2339"/>
        <v>-2.42</v>
      </c>
      <c r="BW328" s="21">
        <f t="shared" si="2339"/>
        <v>0</v>
      </c>
      <c r="BX328" s="21">
        <f t="shared" si="2339"/>
        <v>-2.42</v>
      </c>
      <c r="BY328" s="21">
        <f t="shared" si="2339"/>
        <v>0</v>
      </c>
      <c r="BZ328" s="21">
        <f t="shared" si="2274"/>
        <v>5386751.5800000001</v>
      </c>
      <c r="CA328" s="62">
        <f t="shared" si="2174"/>
        <v>5117414</v>
      </c>
      <c r="CB328" s="62">
        <f t="shared" si="2175"/>
        <v>269337.58</v>
      </c>
      <c r="CC328" s="62">
        <f t="shared" si="2176"/>
        <v>0</v>
      </c>
      <c r="CD328" s="21">
        <f t="shared" si="2340"/>
        <v>0</v>
      </c>
      <c r="CE328" s="21">
        <f t="shared" si="2340"/>
        <v>0</v>
      </c>
      <c r="CF328" s="21">
        <f t="shared" si="2340"/>
        <v>0</v>
      </c>
      <c r="CG328" s="21">
        <f t="shared" si="2340"/>
        <v>0</v>
      </c>
      <c r="CH328" s="21">
        <f t="shared" si="2276"/>
        <v>5386751.5800000001</v>
      </c>
      <c r="CI328" s="62">
        <f t="shared" si="2030"/>
        <v>5117414</v>
      </c>
      <c r="CJ328" s="62">
        <f t="shared" si="2031"/>
        <v>269337.58</v>
      </c>
      <c r="CK328" s="62">
        <f t="shared" si="2032"/>
        <v>0</v>
      </c>
      <c r="CL328" s="193">
        <f t="shared" si="2277"/>
        <v>5.8207660913467407E-11</v>
      </c>
      <c r="CM328" s="62"/>
      <c r="CN328" s="62"/>
      <c r="CO328" s="62"/>
      <c r="CP328" s="62"/>
      <c r="CQ328" s="94">
        <f t="shared" si="2278"/>
        <v>5141327</v>
      </c>
      <c r="CR328" s="94" t="e">
        <f t="shared" si="2279"/>
        <v>#DIV/0!</v>
      </c>
      <c r="CS328" s="58"/>
      <c r="CT328" s="58"/>
      <c r="CU328" s="58"/>
      <c r="CV328" s="58"/>
      <c r="CW328" s="58"/>
      <c r="CX328" s="62"/>
      <c r="CY328" s="62"/>
      <c r="CZ328" s="58"/>
      <c r="DA328" s="58"/>
      <c r="DB328" s="62"/>
      <c r="DC328" s="62"/>
      <c r="DD328" s="62"/>
      <c r="DE328" s="58">
        <f>DE329</f>
        <v>2131303.16</v>
      </c>
      <c r="DF328" s="58">
        <f t="shared" si="2341"/>
        <v>2024738</v>
      </c>
      <c r="DG328" s="58">
        <f t="shared" si="2341"/>
        <v>106565.16</v>
      </c>
      <c r="DH328" s="58">
        <f t="shared" si="2341"/>
        <v>0</v>
      </c>
      <c r="DI328" s="58">
        <f t="shared" si="2341"/>
        <v>2131303.16</v>
      </c>
      <c r="DJ328" s="58">
        <f t="shared" si="2341"/>
        <v>2024738</v>
      </c>
      <c r="DK328" s="58">
        <f t="shared" si="2341"/>
        <v>106565.16</v>
      </c>
      <c r="DL328" s="58">
        <f t="shared" si="2341"/>
        <v>0</v>
      </c>
      <c r="DM328" s="58">
        <f>DM329</f>
        <v>0</v>
      </c>
      <c r="DN328" s="58">
        <f t="shared" si="2341"/>
        <v>0</v>
      </c>
      <c r="DO328" s="58">
        <f t="shared" si="2341"/>
        <v>0</v>
      </c>
      <c r="DP328" s="58">
        <f t="shared" si="2341"/>
        <v>0</v>
      </c>
      <c r="DQ328" s="58">
        <f t="shared" si="2341"/>
        <v>2131303.16</v>
      </c>
      <c r="DR328" s="58">
        <f t="shared" si="2341"/>
        <v>2024738</v>
      </c>
      <c r="DS328" s="58">
        <f t="shared" si="2341"/>
        <v>106565.16</v>
      </c>
      <c r="DT328" s="58">
        <f t="shared" si="2341"/>
        <v>0</v>
      </c>
    </row>
    <row r="329" spans="1:124" s="23" customFormat="1" ht="32.25" customHeight="1" x14ac:dyDescent="0.25">
      <c r="A329" s="87" t="s">
        <v>84</v>
      </c>
      <c r="B329" s="156"/>
      <c r="C329" s="156"/>
      <c r="D329" s="156"/>
      <c r="E329" s="4">
        <v>852</v>
      </c>
      <c r="F329" s="3" t="s">
        <v>78</v>
      </c>
      <c r="G329" s="3" t="s">
        <v>44</v>
      </c>
      <c r="H329" s="176" t="s">
        <v>474</v>
      </c>
      <c r="I329" s="3" t="s">
        <v>85</v>
      </c>
      <c r="J329" s="215">
        <f>K329+L329</f>
        <v>5109180</v>
      </c>
      <c r="K329" s="215">
        <f>4721852+131869</f>
        <v>4853721</v>
      </c>
      <c r="L329" s="215">
        <f>248519+6940</f>
        <v>255459</v>
      </c>
      <c r="M329" s="21"/>
      <c r="N329" s="21">
        <v>5125942</v>
      </c>
      <c r="O329" s="21">
        <v>4869644</v>
      </c>
      <c r="P329" s="21">
        <v>256298</v>
      </c>
      <c r="Q329" s="21"/>
      <c r="R329" s="215">
        <f>S329+T329</f>
        <v>5150551</v>
      </c>
      <c r="S329" s="215">
        <f>4903155-10132</f>
        <v>4893023</v>
      </c>
      <c r="T329" s="215">
        <f>258061-533</f>
        <v>257528</v>
      </c>
      <c r="U329" s="215"/>
      <c r="V329" s="21">
        <f t="shared" si="2042"/>
        <v>-32147</v>
      </c>
      <c r="W329" s="21">
        <f t="shared" si="2043"/>
        <v>-30539</v>
      </c>
      <c r="X329" s="21">
        <f t="shared" si="2044"/>
        <v>-1608</v>
      </c>
      <c r="Y329" s="21"/>
      <c r="Z329" s="276">
        <f t="shared" si="2063"/>
        <v>99.374733410265478</v>
      </c>
      <c r="AA329" s="21"/>
      <c r="AB329" s="21">
        <f>AC329+AD329</f>
        <v>5141327</v>
      </c>
      <c r="AC329" s="21">
        <v>4884260</v>
      </c>
      <c r="AD329" s="21">
        <f>240000+17067</f>
        <v>257067</v>
      </c>
      <c r="AE329" s="21"/>
      <c r="AF329" s="21"/>
      <c r="AG329" s="21"/>
      <c r="AH329" s="21"/>
      <c r="AI329" s="21"/>
      <c r="AJ329" s="21">
        <f t="shared" si="2267"/>
        <v>5141327</v>
      </c>
      <c r="AK329" s="21">
        <f t="shared" si="2178"/>
        <v>4884260</v>
      </c>
      <c r="AL329" s="21">
        <f t="shared" si="2179"/>
        <v>257067</v>
      </c>
      <c r="AM329" s="21">
        <f t="shared" si="2180"/>
        <v>0</v>
      </c>
      <c r="AN329" s="215"/>
      <c r="AO329" s="21"/>
      <c r="AP329" s="21"/>
      <c r="AQ329" s="21"/>
      <c r="AR329" s="21">
        <f t="shared" si="2268"/>
        <v>5141327</v>
      </c>
      <c r="AS329" s="21">
        <f t="shared" si="2018"/>
        <v>4884260</v>
      </c>
      <c r="AT329" s="21">
        <f t="shared" si="2019"/>
        <v>257067</v>
      </c>
      <c r="AU329" s="21">
        <f t="shared" si="2020"/>
        <v>0</v>
      </c>
      <c r="AV329" s="195">
        <f t="shared" si="2269"/>
        <v>0</v>
      </c>
      <c r="AW329" s="21">
        <f>AX329+AY329</f>
        <v>5222863</v>
      </c>
      <c r="AX329" s="21">
        <v>4961719</v>
      </c>
      <c r="AY329" s="21">
        <v>261144</v>
      </c>
      <c r="AZ329" s="21"/>
      <c r="BA329" s="21">
        <v>-0.89</v>
      </c>
      <c r="BB329" s="21"/>
      <c r="BC329" s="21">
        <f>BA329</f>
        <v>-0.89</v>
      </c>
      <c r="BD329" s="21"/>
      <c r="BE329" s="21">
        <f t="shared" si="2270"/>
        <v>5222862.1100000003</v>
      </c>
      <c r="BF329" s="21">
        <f t="shared" si="2171"/>
        <v>4961719</v>
      </c>
      <c r="BG329" s="21">
        <f t="shared" si="2172"/>
        <v>261143.11</v>
      </c>
      <c r="BH329" s="21">
        <f t="shared" si="2173"/>
        <v>0</v>
      </c>
      <c r="BI329" s="21"/>
      <c r="BJ329" s="21"/>
      <c r="BK329" s="21">
        <f>BI329</f>
        <v>0</v>
      </c>
      <c r="BL329" s="21"/>
      <c r="BM329" s="21">
        <f t="shared" si="2271"/>
        <v>5222862.1100000003</v>
      </c>
      <c r="BN329" s="21">
        <f t="shared" si="2024"/>
        <v>4961719</v>
      </c>
      <c r="BO329" s="21">
        <f t="shared" si="2025"/>
        <v>261143.11</v>
      </c>
      <c r="BP329" s="21">
        <f t="shared" si="2026"/>
        <v>0</v>
      </c>
      <c r="BQ329" s="201">
        <f t="shared" si="2272"/>
        <v>3.4924596548080444E-10</v>
      </c>
      <c r="BR329" s="21">
        <f>BS329+BT329</f>
        <v>5386754</v>
      </c>
      <c r="BS329" s="21">
        <v>5117414</v>
      </c>
      <c r="BT329" s="21">
        <v>269340</v>
      </c>
      <c r="BU329" s="21"/>
      <c r="BV329" s="21">
        <v>-2.42</v>
      </c>
      <c r="BW329" s="21"/>
      <c r="BX329" s="21">
        <f>BV329</f>
        <v>-2.42</v>
      </c>
      <c r="BY329" s="21"/>
      <c r="BZ329" s="21">
        <f t="shared" si="2274"/>
        <v>5386751.5800000001</v>
      </c>
      <c r="CA329" s="62">
        <f t="shared" si="2174"/>
        <v>5117414</v>
      </c>
      <c r="CB329" s="62">
        <f t="shared" si="2175"/>
        <v>269337.58</v>
      </c>
      <c r="CC329" s="62">
        <f t="shared" si="2176"/>
        <v>0</v>
      </c>
      <c r="CD329" s="21"/>
      <c r="CE329" s="21"/>
      <c r="CF329" s="21">
        <f>CD329</f>
        <v>0</v>
      </c>
      <c r="CG329" s="21"/>
      <c r="CH329" s="21">
        <f t="shared" si="2276"/>
        <v>5386751.5800000001</v>
      </c>
      <c r="CI329" s="62">
        <f t="shared" si="2030"/>
        <v>5117414</v>
      </c>
      <c r="CJ329" s="62">
        <f t="shared" si="2031"/>
        <v>269337.58</v>
      </c>
      <c r="CK329" s="62">
        <f t="shared" si="2032"/>
        <v>0</v>
      </c>
      <c r="CL329" s="193">
        <f t="shared" si="2277"/>
        <v>5.8207660913467407E-11</v>
      </c>
      <c r="CM329" s="62"/>
      <c r="CN329" s="62"/>
      <c r="CO329" s="62"/>
      <c r="CP329" s="62"/>
      <c r="CQ329" s="94">
        <f t="shared" si="2278"/>
        <v>5141327</v>
      </c>
      <c r="CR329" s="94" t="e">
        <f t="shared" si="2279"/>
        <v>#DIV/0!</v>
      </c>
      <c r="CS329" s="58"/>
      <c r="CT329" s="58"/>
      <c r="CU329" s="58"/>
      <c r="CV329" s="58"/>
      <c r="CW329" s="58"/>
      <c r="CX329" s="62"/>
      <c r="CY329" s="62"/>
      <c r="CZ329" s="58"/>
      <c r="DA329" s="58"/>
      <c r="DB329" s="62"/>
      <c r="DC329" s="62"/>
      <c r="DD329" s="62"/>
      <c r="DE329" s="58">
        <f>2024738+106565.16</f>
        <v>2131303.16</v>
      </c>
      <c r="DF329" s="62">
        <v>2024738</v>
      </c>
      <c r="DG329" s="62">
        <v>106565.16</v>
      </c>
      <c r="DH329" s="58"/>
      <c r="DI329" s="58">
        <f t="shared" ref="DI329" si="2342">DA329+DE329</f>
        <v>2131303.16</v>
      </c>
      <c r="DJ329" s="62">
        <f t="shared" ref="DJ329" si="2343">DB329+DF329</f>
        <v>2024738</v>
      </c>
      <c r="DK329" s="62">
        <f t="shared" ref="DK329" si="2344">DC329+DG329</f>
        <v>106565.16</v>
      </c>
      <c r="DL329" s="62">
        <f t="shared" ref="DL329" si="2345">DD329+DH329</f>
        <v>0</v>
      </c>
      <c r="DM329" s="58"/>
      <c r="DN329" s="62"/>
      <c r="DO329" s="62"/>
      <c r="DP329" s="58"/>
      <c r="DQ329" s="58">
        <f t="shared" ref="DQ329" si="2346">DI329+DM329</f>
        <v>2131303.16</v>
      </c>
      <c r="DR329" s="62">
        <f t="shared" ref="DR329" si="2347">DJ329+DN329</f>
        <v>2024738</v>
      </c>
      <c r="DS329" s="62">
        <f t="shared" ref="DS329" si="2348">DK329+DO329</f>
        <v>106565.16</v>
      </c>
      <c r="DT329" s="62">
        <f t="shared" ref="DT329" si="2349">DL329+DP329</f>
        <v>0</v>
      </c>
    </row>
    <row r="330" spans="1:124" s="23" customFormat="1" ht="32.25" customHeight="1" x14ac:dyDescent="0.25">
      <c r="A330" s="87" t="s">
        <v>332</v>
      </c>
      <c r="E330" s="4">
        <v>852</v>
      </c>
      <c r="F330" s="3" t="s">
        <v>78</v>
      </c>
      <c r="G330" s="4" t="s">
        <v>44</v>
      </c>
      <c r="H330" s="257" t="s">
        <v>477</v>
      </c>
      <c r="I330" s="3"/>
      <c r="J330" s="47">
        <f t="shared" ref="J330:Y331" si="2350">J331</f>
        <v>236180</v>
      </c>
      <c r="K330" s="47">
        <f t="shared" si="2350"/>
        <v>224370</v>
      </c>
      <c r="L330" s="47">
        <f t="shared" si="2350"/>
        <v>11810</v>
      </c>
      <c r="M330" s="47">
        <f t="shared" si="2350"/>
        <v>0</v>
      </c>
      <c r="N330" s="47">
        <f t="shared" si="2350"/>
        <v>181524</v>
      </c>
      <c r="O330" s="47">
        <f t="shared" si="2350"/>
        <v>172447</v>
      </c>
      <c r="P330" s="47">
        <f t="shared" si="2350"/>
        <v>9077</v>
      </c>
      <c r="Q330" s="47">
        <f t="shared" si="2350"/>
        <v>0</v>
      </c>
      <c r="R330" s="47">
        <f t="shared" si="2350"/>
        <v>221047</v>
      </c>
      <c r="S330" s="47">
        <f t="shared" si="2350"/>
        <v>209994</v>
      </c>
      <c r="T330" s="47">
        <f t="shared" si="2350"/>
        <v>11053</v>
      </c>
      <c r="U330" s="47">
        <f t="shared" si="2350"/>
        <v>0</v>
      </c>
      <c r="V330" s="21">
        <f t="shared" si="2042"/>
        <v>390</v>
      </c>
      <c r="W330" s="21">
        <f t="shared" si="2043"/>
        <v>370</v>
      </c>
      <c r="X330" s="21">
        <f t="shared" si="2044"/>
        <v>20</v>
      </c>
      <c r="Y330" s="47">
        <f t="shared" si="2350"/>
        <v>0</v>
      </c>
      <c r="Z330" s="276">
        <f t="shared" si="2063"/>
        <v>100.16540141651468</v>
      </c>
      <c r="AA330" s="47">
        <f t="shared" ref="AA330:BV331" si="2351">AA331</f>
        <v>0</v>
      </c>
      <c r="AB330" s="47">
        <f t="shared" si="2351"/>
        <v>235790</v>
      </c>
      <c r="AC330" s="47">
        <f t="shared" si="2351"/>
        <v>224000</v>
      </c>
      <c r="AD330" s="47">
        <f t="shared" si="2351"/>
        <v>11790</v>
      </c>
      <c r="AE330" s="47">
        <f t="shared" si="2351"/>
        <v>0</v>
      </c>
      <c r="AF330" s="47">
        <f t="shared" si="2351"/>
        <v>0</v>
      </c>
      <c r="AG330" s="47">
        <f t="shared" si="2351"/>
        <v>0</v>
      </c>
      <c r="AH330" s="47">
        <f t="shared" si="2351"/>
        <v>0</v>
      </c>
      <c r="AI330" s="47">
        <f t="shared" si="2351"/>
        <v>0</v>
      </c>
      <c r="AJ330" s="21">
        <f t="shared" si="2267"/>
        <v>235790</v>
      </c>
      <c r="AK330" s="21">
        <f t="shared" si="2178"/>
        <v>224000</v>
      </c>
      <c r="AL330" s="21">
        <f t="shared" si="2179"/>
        <v>11790</v>
      </c>
      <c r="AM330" s="21">
        <f t="shared" si="2180"/>
        <v>0</v>
      </c>
      <c r="AN330" s="218">
        <f t="shared" si="2351"/>
        <v>-112000</v>
      </c>
      <c r="AO330" s="47">
        <f t="shared" si="2351"/>
        <v>-112000</v>
      </c>
      <c r="AP330" s="47">
        <f t="shared" si="2351"/>
        <v>0</v>
      </c>
      <c r="AQ330" s="47">
        <f t="shared" si="2351"/>
        <v>0</v>
      </c>
      <c r="AR330" s="21">
        <f t="shared" si="2268"/>
        <v>123790</v>
      </c>
      <c r="AS330" s="21">
        <f t="shared" si="2018"/>
        <v>112000</v>
      </c>
      <c r="AT330" s="21">
        <f t="shared" si="2019"/>
        <v>11790</v>
      </c>
      <c r="AU330" s="21">
        <f t="shared" si="2020"/>
        <v>0</v>
      </c>
      <c r="AV330" s="195">
        <f t="shared" si="2269"/>
        <v>0</v>
      </c>
      <c r="AW330" s="47">
        <f t="shared" si="2351"/>
        <v>235790</v>
      </c>
      <c r="AX330" s="47">
        <f t="shared" si="2351"/>
        <v>224000</v>
      </c>
      <c r="AY330" s="47">
        <f t="shared" si="2351"/>
        <v>11790</v>
      </c>
      <c r="AZ330" s="47">
        <f t="shared" si="2351"/>
        <v>0</v>
      </c>
      <c r="BA330" s="47">
        <f t="shared" si="2351"/>
        <v>0</v>
      </c>
      <c r="BB330" s="47">
        <f t="shared" si="2351"/>
        <v>0</v>
      </c>
      <c r="BC330" s="47">
        <f t="shared" si="2351"/>
        <v>0</v>
      </c>
      <c r="BD330" s="47">
        <f t="shared" si="2351"/>
        <v>0</v>
      </c>
      <c r="BE330" s="21">
        <f t="shared" si="2270"/>
        <v>235790</v>
      </c>
      <c r="BF330" s="21">
        <f t="shared" si="2171"/>
        <v>224000</v>
      </c>
      <c r="BG330" s="21">
        <f t="shared" si="2172"/>
        <v>11790</v>
      </c>
      <c r="BH330" s="21">
        <f t="shared" si="2173"/>
        <v>0</v>
      </c>
      <c r="BI330" s="47">
        <f t="shared" si="2351"/>
        <v>0</v>
      </c>
      <c r="BJ330" s="47">
        <f t="shared" si="2351"/>
        <v>0</v>
      </c>
      <c r="BK330" s="47">
        <f t="shared" si="2351"/>
        <v>0</v>
      </c>
      <c r="BL330" s="47">
        <f t="shared" si="2351"/>
        <v>0</v>
      </c>
      <c r="BM330" s="21">
        <f t="shared" si="2271"/>
        <v>235790</v>
      </c>
      <c r="BN330" s="21">
        <f t="shared" si="2024"/>
        <v>224000</v>
      </c>
      <c r="BO330" s="21">
        <f t="shared" si="2025"/>
        <v>11790</v>
      </c>
      <c r="BP330" s="21">
        <f t="shared" si="2026"/>
        <v>0</v>
      </c>
      <c r="BQ330" s="201">
        <f t="shared" si="2272"/>
        <v>0</v>
      </c>
      <c r="BR330" s="47">
        <f t="shared" si="2351"/>
        <v>235790</v>
      </c>
      <c r="BS330" s="47">
        <f t="shared" si="2351"/>
        <v>224000</v>
      </c>
      <c r="BT330" s="47">
        <f t="shared" si="2351"/>
        <v>11790</v>
      </c>
      <c r="BU330" s="47">
        <f t="shared" si="2351"/>
        <v>0</v>
      </c>
      <c r="BV330" s="47">
        <f t="shared" si="2351"/>
        <v>0</v>
      </c>
      <c r="BW330" s="47">
        <f t="shared" ref="BV330:BY331" si="2352">BW331</f>
        <v>0</v>
      </c>
      <c r="BX330" s="47">
        <f t="shared" si="2352"/>
        <v>0</v>
      </c>
      <c r="BY330" s="47">
        <f t="shared" si="2352"/>
        <v>0</v>
      </c>
      <c r="BZ330" s="21">
        <f t="shared" si="2274"/>
        <v>235790</v>
      </c>
      <c r="CA330" s="62">
        <f t="shared" si="2174"/>
        <v>224000</v>
      </c>
      <c r="CB330" s="62">
        <f t="shared" si="2175"/>
        <v>11790</v>
      </c>
      <c r="CC330" s="62">
        <f t="shared" si="2176"/>
        <v>0</v>
      </c>
      <c r="CD330" s="47">
        <f t="shared" ref="CD330:CG331" si="2353">CD331</f>
        <v>0</v>
      </c>
      <c r="CE330" s="47">
        <f t="shared" si="2353"/>
        <v>0</v>
      </c>
      <c r="CF330" s="47">
        <f t="shared" si="2353"/>
        <v>0</v>
      </c>
      <c r="CG330" s="47">
        <f t="shared" si="2353"/>
        <v>0</v>
      </c>
      <c r="CH330" s="21">
        <f t="shared" si="2276"/>
        <v>235790</v>
      </c>
      <c r="CI330" s="62">
        <f t="shared" si="2030"/>
        <v>224000</v>
      </c>
      <c r="CJ330" s="62">
        <f t="shared" si="2031"/>
        <v>11790</v>
      </c>
      <c r="CK330" s="62">
        <f t="shared" si="2032"/>
        <v>0</v>
      </c>
      <c r="CL330" s="193">
        <f t="shared" si="2277"/>
        <v>0</v>
      </c>
      <c r="CM330" s="62"/>
      <c r="CN330" s="62"/>
      <c r="CO330" s="62"/>
      <c r="CP330" s="62"/>
      <c r="CQ330" s="94">
        <f t="shared" si="2278"/>
        <v>235790</v>
      </c>
      <c r="CR330" s="94" t="e">
        <f t="shared" si="2279"/>
        <v>#DIV/0!</v>
      </c>
      <c r="CS330" s="92">
        <f>CS331</f>
        <v>0</v>
      </c>
      <c r="CT330" s="92">
        <f t="shared" ref="CT330:DT331" si="2354">CT331</f>
        <v>0</v>
      </c>
      <c r="CU330" s="92">
        <f t="shared" si="2354"/>
        <v>0</v>
      </c>
      <c r="CV330" s="92">
        <f t="shared" si="2354"/>
        <v>0</v>
      </c>
      <c r="CW330" s="92">
        <f t="shared" si="2354"/>
        <v>58948</v>
      </c>
      <c r="CX330" s="72">
        <f t="shared" si="2354"/>
        <v>56000</v>
      </c>
      <c r="CY330" s="72">
        <f t="shared" si="2354"/>
        <v>2948</v>
      </c>
      <c r="CZ330" s="92">
        <f t="shared" si="2354"/>
        <v>0</v>
      </c>
      <c r="DA330" s="92">
        <f t="shared" si="2354"/>
        <v>58948</v>
      </c>
      <c r="DB330" s="72">
        <f t="shared" si="2354"/>
        <v>56000</v>
      </c>
      <c r="DC330" s="72">
        <f t="shared" si="2354"/>
        <v>2948</v>
      </c>
      <c r="DD330" s="72">
        <f t="shared" si="2354"/>
        <v>0</v>
      </c>
      <c r="DE330" s="92">
        <f t="shared" si="2354"/>
        <v>0</v>
      </c>
      <c r="DF330" s="72">
        <f t="shared" si="2354"/>
        <v>0</v>
      </c>
      <c r="DG330" s="72">
        <f t="shared" si="2354"/>
        <v>0</v>
      </c>
      <c r="DH330" s="92">
        <f t="shared" si="2354"/>
        <v>0</v>
      </c>
      <c r="DI330" s="92">
        <f t="shared" si="2354"/>
        <v>58948</v>
      </c>
      <c r="DJ330" s="72">
        <f t="shared" si="2354"/>
        <v>56000</v>
      </c>
      <c r="DK330" s="72">
        <f t="shared" si="2354"/>
        <v>2948</v>
      </c>
      <c r="DL330" s="72">
        <f t="shared" si="2354"/>
        <v>0</v>
      </c>
      <c r="DM330" s="92">
        <f t="shared" si="2354"/>
        <v>0</v>
      </c>
      <c r="DN330" s="72">
        <f t="shared" si="2354"/>
        <v>0</v>
      </c>
      <c r="DO330" s="72">
        <f t="shared" si="2354"/>
        <v>0</v>
      </c>
      <c r="DP330" s="92">
        <f t="shared" si="2354"/>
        <v>0</v>
      </c>
      <c r="DQ330" s="92">
        <f t="shared" si="2354"/>
        <v>58948</v>
      </c>
      <c r="DR330" s="72">
        <f t="shared" si="2354"/>
        <v>56000</v>
      </c>
      <c r="DS330" s="72">
        <f t="shared" si="2354"/>
        <v>2948</v>
      </c>
      <c r="DT330" s="72">
        <f t="shared" si="2354"/>
        <v>0</v>
      </c>
    </row>
    <row r="331" spans="1:124" s="23" customFormat="1" ht="32.25" customHeight="1" x14ac:dyDescent="0.25">
      <c r="A331" s="87" t="s">
        <v>41</v>
      </c>
      <c r="E331" s="4">
        <v>852</v>
      </c>
      <c r="F331" s="3" t="s">
        <v>78</v>
      </c>
      <c r="G331" s="4" t="s">
        <v>44</v>
      </c>
      <c r="H331" s="257" t="s">
        <v>477</v>
      </c>
      <c r="I331" s="3" t="s">
        <v>83</v>
      </c>
      <c r="J331" s="47">
        <f t="shared" si="2350"/>
        <v>236180</v>
      </c>
      <c r="K331" s="47">
        <f t="shared" si="2350"/>
        <v>224370</v>
      </c>
      <c r="L331" s="47">
        <f t="shared" si="2350"/>
        <v>11810</v>
      </c>
      <c r="M331" s="47">
        <f t="shared" si="2350"/>
        <v>0</v>
      </c>
      <c r="N331" s="47">
        <f t="shared" si="2350"/>
        <v>181524</v>
      </c>
      <c r="O331" s="47">
        <f t="shared" si="2350"/>
        <v>172447</v>
      </c>
      <c r="P331" s="47">
        <f t="shared" si="2350"/>
        <v>9077</v>
      </c>
      <c r="Q331" s="47">
        <f t="shared" si="2350"/>
        <v>0</v>
      </c>
      <c r="R331" s="47">
        <f t="shared" si="2350"/>
        <v>221047</v>
      </c>
      <c r="S331" s="47">
        <f t="shared" si="2350"/>
        <v>209994</v>
      </c>
      <c r="T331" s="47">
        <f t="shared" si="2350"/>
        <v>11053</v>
      </c>
      <c r="U331" s="47">
        <f t="shared" si="2350"/>
        <v>0</v>
      </c>
      <c r="V331" s="21">
        <f t="shared" si="2042"/>
        <v>390</v>
      </c>
      <c r="W331" s="21">
        <f t="shared" si="2043"/>
        <v>370</v>
      </c>
      <c r="X331" s="21">
        <f t="shared" si="2044"/>
        <v>20</v>
      </c>
      <c r="Y331" s="47">
        <f t="shared" si="2350"/>
        <v>0</v>
      </c>
      <c r="Z331" s="276">
        <f t="shared" si="2063"/>
        <v>100.16540141651468</v>
      </c>
      <c r="AA331" s="47">
        <f t="shared" si="2351"/>
        <v>0</v>
      </c>
      <c r="AB331" s="47">
        <f t="shared" si="2351"/>
        <v>235790</v>
      </c>
      <c r="AC331" s="47">
        <f t="shared" si="2351"/>
        <v>224000</v>
      </c>
      <c r="AD331" s="47">
        <f t="shared" si="2351"/>
        <v>11790</v>
      </c>
      <c r="AE331" s="47">
        <f t="shared" si="2351"/>
        <v>0</v>
      </c>
      <c r="AF331" s="47">
        <f t="shared" si="2351"/>
        <v>0</v>
      </c>
      <c r="AG331" s="47">
        <f t="shared" si="2351"/>
        <v>0</v>
      </c>
      <c r="AH331" s="47">
        <f t="shared" si="2351"/>
        <v>0</v>
      </c>
      <c r="AI331" s="47">
        <f t="shared" si="2351"/>
        <v>0</v>
      </c>
      <c r="AJ331" s="21">
        <f t="shared" si="2267"/>
        <v>235790</v>
      </c>
      <c r="AK331" s="21">
        <f t="shared" si="2178"/>
        <v>224000</v>
      </c>
      <c r="AL331" s="21">
        <f t="shared" si="2179"/>
        <v>11790</v>
      </c>
      <c r="AM331" s="21">
        <f t="shared" si="2180"/>
        <v>0</v>
      </c>
      <c r="AN331" s="218">
        <f t="shared" si="2351"/>
        <v>-112000</v>
      </c>
      <c r="AO331" s="47">
        <f t="shared" si="2351"/>
        <v>-112000</v>
      </c>
      <c r="AP331" s="47">
        <f t="shared" si="2351"/>
        <v>0</v>
      </c>
      <c r="AQ331" s="47">
        <f t="shared" si="2351"/>
        <v>0</v>
      </c>
      <c r="AR331" s="21">
        <f t="shared" si="2268"/>
        <v>123790</v>
      </c>
      <c r="AS331" s="21">
        <f t="shared" si="2018"/>
        <v>112000</v>
      </c>
      <c r="AT331" s="21">
        <f t="shared" si="2019"/>
        <v>11790</v>
      </c>
      <c r="AU331" s="21">
        <f t="shared" si="2020"/>
        <v>0</v>
      </c>
      <c r="AV331" s="195">
        <f t="shared" si="2269"/>
        <v>0</v>
      </c>
      <c r="AW331" s="47">
        <f t="shared" si="2351"/>
        <v>235790</v>
      </c>
      <c r="AX331" s="47">
        <f t="shared" si="2351"/>
        <v>224000</v>
      </c>
      <c r="AY331" s="47">
        <f t="shared" si="2351"/>
        <v>11790</v>
      </c>
      <c r="AZ331" s="47">
        <f t="shared" si="2351"/>
        <v>0</v>
      </c>
      <c r="BA331" s="47">
        <f t="shared" si="2351"/>
        <v>0</v>
      </c>
      <c r="BB331" s="47">
        <f t="shared" si="2351"/>
        <v>0</v>
      </c>
      <c r="BC331" s="47">
        <f t="shared" si="2351"/>
        <v>0</v>
      </c>
      <c r="BD331" s="47">
        <f t="shared" si="2351"/>
        <v>0</v>
      </c>
      <c r="BE331" s="21">
        <f t="shared" si="2270"/>
        <v>235790</v>
      </c>
      <c r="BF331" s="21">
        <f t="shared" si="2171"/>
        <v>224000</v>
      </c>
      <c r="BG331" s="21">
        <f t="shared" si="2172"/>
        <v>11790</v>
      </c>
      <c r="BH331" s="21">
        <f t="shared" si="2173"/>
        <v>0</v>
      </c>
      <c r="BI331" s="47">
        <f t="shared" si="2351"/>
        <v>0</v>
      </c>
      <c r="BJ331" s="47">
        <f t="shared" si="2351"/>
        <v>0</v>
      </c>
      <c r="BK331" s="47">
        <f t="shared" si="2351"/>
        <v>0</v>
      </c>
      <c r="BL331" s="47">
        <f t="shared" si="2351"/>
        <v>0</v>
      </c>
      <c r="BM331" s="21">
        <f t="shared" si="2271"/>
        <v>235790</v>
      </c>
      <c r="BN331" s="21">
        <f t="shared" si="2024"/>
        <v>224000</v>
      </c>
      <c r="BO331" s="21">
        <f t="shared" si="2025"/>
        <v>11790</v>
      </c>
      <c r="BP331" s="21">
        <f t="shared" si="2026"/>
        <v>0</v>
      </c>
      <c r="BQ331" s="201">
        <f t="shared" si="2272"/>
        <v>0</v>
      </c>
      <c r="BR331" s="47">
        <f t="shared" si="2351"/>
        <v>235790</v>
      </c>
      <c r="BS331" s="47">
        <f t="shared" si="2351"/>
        <v>224000</v>
      </c>
      <c r="BT331" s="47">
        <f t="shared" si="2351"/>
        <v>11790</v>
      </c>
      <c r="BU331" s="47">
        <f t="shared" si="2351"/>
        <v>0</v>
      </c>
      <c r="BV331" s="47">
        <f t="shared" si="2352"/>
        <v>0</v>
      </c>
      <c r="BW331" s="47">
        <f t="shared" si="2352"/>
        <v>0</v>
      </c>
      <c r="BX331" s="47">
        <f t="shared" si="2352"/>
        <v>0</v>
      </c>
      <c r="BY331" s="47">
        <f t="shared" si="2352"/>
        <v>0</v>
      </c>
      <c r="BZ331" s="21">
        <f t="shared" si="2274"/>
        <v>235790</v>
      </c>
      <c r="CA331" s="62">
        <f t="shared" si="2174"/>
        <v>224000</v>
      </c>
      <c r="CB331" s="62">
        <f t="shared" si="2175"/>
        <v>11790</v>
      </c>
      <c r="CC331" s="62">
        <f t="shared" si="2176"/>
        <v>0</v>
      </c>
      <c r="CD331" s="47">
        <f t="shared" si="2353"/>
        <v>0</v>
      </c>
      <c r="CE331" s="47">
        <f t="shared" si="2353"/>
        <v>0</v>
      </c>
      <c r="CF331" s="47">
        <f t="shared" si="2353"/>
        <v>0</v>
      </c>
      <c r="CG331" s="47">
        <f t="shared" si="2353"/>
        <v>0</v>
      </c>
      <c r="CH331" s="21">
        <f t="shared" si="2276"/>
        <v>235790</v>
      </c>
      <c r="CI331" s="62">
        <f t="shared" si="2030"/>
        <v>224000</v>
      </c>
      <c r="CJ331" s="62">
        <f t="shared" si="2031"/>
        <v>11790</v>
      </c>
      <c r="CK331" s="62">
        <f t="shared" si="2032"/>
        <v>0</v>
      </c>
      <c r="CL331" s="193">
        <f t="shared" si="2277"/>
        <v>0</v>
      </c>
      <c r="CM331" s="62"/>
      <c r="CN331" s="62"/>
      <c r="CO331" s="62"/>
      <c r="CP331" s="62"/>
      <c r="CQ331" s="94">
        <f t="shared" si="2278"/>
        <v>235790</v>
      </c>
      <c r="CR331" s="94" t="e">
        <f t="shared" si="2279"/>
        <v>#DIV/0!</v>
      </c>
      <c r="CS331" s="92">
        <f>CS332</f>
        <v>0</v>
      </c>
      <c r="CT331" s="92">
        <f t="shared" si="2354"/>
        <v>0</v>
      </c>
      <c r="CU331" s="92">
        <f t="shared" si="2354"/>
        <v>0</v>
      </c>
      <c r="CV331" s="92">
        <f t="shared" si="2354"/>
        <v>0</v>
      </c>
      <c r="CW331" s="92">
        <f t="shared" si="2354"/>
        <v>58948</v>
      </c>
      <c r="CX331" s="72">
        <f t="shared" si="2354"/>
        <v>56000</v>
      </c>
      <c r="CY331" s="72">
        <f t="shared" si="2354"/>
        <v>2948</v>
      </c>
      <c r="CZ331" s="92">
        <f t="shared" si="2354"/>
        <v>0</v>
      </c>
      <c r="DA331" s="92">
        <f t="shared" si="2354"/>
        <v>58948</v>
      </c>
      <c r="DB331" s="72">
        <f t="shared" si="2354"/>
        <v>56000</v>
      </c>
      <c r="DC331" s="72">
        <f t="shared" si="2354"/>
        <v>2948</v>
      </c>
      <c r="DD331" s="72">
        <f t="shared" si="2354"/>
        <v>0</v>
      </c>
      <c r="DE331" s="92">
        <f t="shared" si="2354"/>
        <v>0</v>
      </c>
      <c r="DF331" s="72">
        <f t="shared" si="2354"/>
        <v>0</v>
      </c>
      <c r="DG331" s="72">
        <f t="shared" si="2354"/>
        <v>0</v>
      </c>
      <c r="DH331" s="92">
        <f t="shared" si="2354"/>
        <v>0</v>
      </c>
      <c r="DI331" s="92">
        <f t="shared" si="2354"/>
        <v>58948</v>
      </c>
      <c r="DJ331" s="72">
        <f t="shared" si="2354"/>
        <v>56000</v>
      </c>
      <c r="DK331" s="72">
        <f t="shared" si="2354"/>
        <v>2948</v>
      </c>
      <c r="DL331" s="72">
        <f t="shared" si="2354"/>
        <v>0</v>
      </c>
      <c r="DM331" s="92">
        <f t="shared" si="2354"/>
        <v>0</v>
      </c>
      <c r="DN331" s="72">
        <f t="shared" si="2354"/>
        <v>0</v>
      </c>
      <c r="DO331" s="72">
        <f t="shared" si="2354"/>
        <v>0</v>
      </c>
      <c r="DP331" s="92">
        <f t="shared" si="2354"/>
        <v>0</v>
      </c>
      <c r="DQ331" s="92">
        <f t="shared" si="2354"/>
        <v>58948</v>
      </c>
      <c r="DR331" s="72">
        <f t="shared" si="2354"/>
        <v>56000</v>
      </c>
      <c r="DS331" s="72">
        <f t="shared" si="2354"/>
        <v>2948</v>
      </c>
      <c r="DT331" s="72">
        <f t="shared" si="2354"/>
        <v>0</v>
      </c>
    </row>
    <row r="332" spans="1:124" s="23" customFormat="1" ht="32.25" customHeight="1" x14ac:dyDescent="0.25">
      <c r="A332" s="87" t="s">
        <v>84</v>
      </c>
      <c r="E332" s="4">
        <v>852</v>
      </c>
      <c r="F332" s="3" t="s">
        <v>78</v>
      </c>
      <c r="G332" s="4" t="s">
        <v>44</v>
      </c>
      <c r="H332" s="257" t="s">
        <v>477</v>
      </c>
      <c r="I332" s="3" t="s">
        <v>85</v>
      </c>
      <c r="J332" s="218">
        <f>K332+L332</f>
        <v>236180</v>
      </c>
      <c r="K332" s="218">
        <f>223223+1147</f>
        <v>224370</v>
      </c>
      <c r="L332" s="218">
        <f>11749+61</f>
        <v>11810</v>
      </c>
      <c r="M332" s="47"/>
      <c r="N332" s="218">
        <f>O332+P332</f>
        <v>181524</v>
      </c>
      <c r="O332" s="218">
        <f>225343-52896</f>
        <v>172447</v>
      </c>
      <c r="P332" s="218">
        <f>11861-2784</f>
        <v>9077</v>
      </c>
      <c r="Q332" s="218"/>
      <c r="R332" s="218">
        <f>S332+T332</f>
        <v>221047</v>
      </c>
      <c r="S332" s="218">
        <f>225343-15349</f>
        <v>209994</v>
      </c>
      <c r="T332" s="218">
        <f>11861-808</f>
        <v>11053</v>
      </c>
      <c r="U332" s="218"/>
      <c r="V332" s="21">
        <f t="shared" si="2042"/>
        <v>390</v>
      </c>
      <c r="W332" s="21">
        <f t="shared" si="2043"/>
        <v>370</v>
      </c>
      <c r="X332" s="21">
        <f t="shared" si="2044"/>
        <v>20</v>
      </c>
      <c r="Y332" s="47"/>
      <c r="Z332" s="276">
        <f t="shared" si="2063"/>
        <v>100.16540141651468</v>
      </c>
      <c r="AA332" s="47"/>
      <c r="AB332" s="47">
        <v>235790</v>
      </c>
      <c r="AC332" s="47">
        <v>224000</v>
      </c>
      <c r="AD332" s="47">
        <v>11790</v>
      </c>
      <c r="AE332" s="47"/>
      <c r="AF332" s="47"/>
      <c r="AG332" s="47"/>
      <c r="AH332" s="47"/>
      <c r="AI332" s="47"/>
      <c r="AJ332" s="21">
        <f t="shared" si="2267"/>
        <v>235790</v>
      </c>
      <c r="AK332" s="21">
        <f t="shared" si="2178"/>
        <v>224000</v>
      </c>
      <c r="AL332" s="21">
        <f t="shared" si="2179"/>
        <v>11790</v>
      </c>
      <c r="AM332" s="21">
        <f t="shared" si="2180"/>
        <v>0</v>
      </c>
      <c r="AN332" s="218">
        <v>-112000</v>
      </c>
      <c r="AO332" s="47">
        <v>-112000</v>
      </c>
      <c r="AP332" s="47"/>
      <c r="AQ332" s="47"/>
      <c r="AR332" s="21">
        <f t="shared" si="2268"/>
        <v>123790</v>
      </c>
      <c r="AS332" s="21">
        <f t="shared" si="2018"/>
        <v>112000</v>
      </c>
      <c r="AT332" s="21">
        <f t="shared" si="2019"/>
        <v>11790</v>
      </c>
      <c r="AU332" s="21">
        <f t="shared" si="2020"/>
        <v>0</v>
      </c>
      <c r="AV332" s="195">
        <f t="shared" si="2269"/>
        <v>0</v>
      </c>
      <c r="AW332" s="47">
        <v>235790</v>
      </c>
      <c r="AX332" s="47">
        <v>224000</v>
      </c>
      <c r="AY332" s="47">
        <v>11790</v>
      </c>
      <c r="AZ332" s="47"/>
      <c r="BA332" s="47"/>
      <c r="BB332" s="47"/>
      <c r="BC332" s="47"/>
      <c r="BD332" s="47"/>
      <c r="BE332" s="21">
        <f t="shared" si="2270"/>
        <v>235790</v>
      </c>
      <c r="BF332" s="21">
        <f t="shared" si="2171"/>
        <v>224000</v>
      </c>
      <c r="BG332" s="21">
        <f t="shared" si="2172"/>
        <v>11790</v>
      </c>
      <c r="BH332" s="21">
        <f t="shared" si="2173"/>
        <v>0</v>
      </c>
      <c r="BI332" s="47"/>
      <c r="BJ332" s="47"/>
      <c r="BK332" s="47"/>
      <c r="BL332" s="47"/>
      <c r="BM332" s="21">
        <f t="shared" si="2271"/>
        <v>235790</v>
      </c>
      <c r="BN332" s="21">
        <f t="shared" si="2024"/>
        <v>224000</v>
      </c>
      <c r="BO332" s="21">
        <f t="shared" si="2025"/>
        <v>11790</v>
      </c>
      <c r="BP332" s="21">
        <f t="shared" si="2026"/>
        <v>0</v>
      </c>
      <c r="BQ332" s="201">
        <f t="shared" si="2272"/>
        <v>0</v>
      </c>
      <c r="BR332" s="47">
        <v>235790</v>
      </c>
      <c r="BS332" s="47">
        <v>224000</v>
      </c>
      <c r="BT332" s="47">
        <v>11790</v>
      </c>
      <c r="BU332" s="47"/>
      <c r="BV332" s="47"/>
      <c r="BW332" s="47"/>
      <c r="BX332" s="47"/>
      <c r="BY332" s="47"/>
      <c r="BZ332" s="21">
        <f t="shared" si="2274"/>
        <v>235790</v>
      </c>
      <c r="CA332" s="62">
        <f t="shared" si="2174"/>
        <v>224000</v>
      </c>
      <c r="CB332" s="62">
        <f t="shared" si="2175"/>
        <v>11790</v>
      </c>
      <c r="CC332" s="62">
        <f t="shared" si="2176"/>
        <v>0</v>
      </c>
      <c r="CD332" s="47"/>
      <c r="CE332" s="47"/>
      <c r="CF332" s="47"/>
      <c r="CG332" s="47"/>
      <c r="CH332" s="21">
        <f t="shared" si="2276"/>
        <v>235790</v>
      </c>
      <c r="CI332" s="62">
        <f t="shared" si="2030"/>
        <v>224000</v>
      </c>
      <c r="CJ332" s="62">
        <f t="shared" si="2031"/>
        <v>11790</v>
      </c>
      <c r="CK332" s="62">
        <f t="shared" si="2032"/>
        <v>0</v>
      </c>
      <c r="CL332" s="193">
        <f t="shared" si="2277"/>
        <v>0</v>
      </c>
      <c r="CM332" s="62"/>
      <c r="CN332" s="62"/>
      <c r="CO332" s="62"/>
      <c r="CP332" s="62"/>
      <c r="CQ332" s="94">
        <f t="shared" si="2278"/>
        <v>235790</v>
      </c>
      <c r="CR332" s="94" t="e">
        <f t="shared" si="2279"/>
        <v>#DIV/0!</v>
      </c>
      <c r="CS332" s="92"/>
      <c r="CT332" s="92"/>
      <c r="CU332" s="92"/>
      <c r="CV332" s="92"/>
      <c r="CW332" s="92">
        <f>56000+2948</f>
        <v>58948</v>
      </c>
      <c r="CX332" s="72">
        <v>56000</v>
      </c>
      <c r="CY332" s="72">
        <v>2948</v>
      </c>
      <c r="CZ332" s="92"/>
      <c r="DA332" s="58">
        <f>CS332+CW332</f>
        <v>58948</v>
      </c>
      <c r="DB332" s="62">
        <f t="shared" ref="DB332:DD332" si="2355">CT332+CX332</f>
        <v>56000</v>
      </c>
      <c r="DC332" s="62">
        <f t="shared" si="2355"/>
        <v>2948</v>
      </c>
      <c r="DD332" s="62">
        <f t="shared" si="2355"/>
        <v>0</v>
      </c>
      <c r="DE332" s="92"/>
      <c r="DF332" s="72"/>
      <c r="DG332" s="72"/>
      <c r="DH332" s="92"/>
      <c r="DI332" s="58">
        <f>DA332+DE332</f>
        <v>58948</v>
      </c>
      <c r="DJ332" s="62">
        <f t="shared" ref="DJ332" si="2356">DB332+DF332</f>
        <v>56000</v>
      </c>
      <c r="DK332" s="62">
        <f t="shared" ref="DK332" si="2357">DC332+DG332</f>
        <v>2948</v>
      </c>
      <c r="DL332" s="62">
        <f t="shared" ref="DL332" si="2358">DD332+DH332</f>
        <v>0</v>
      </c>
      <c r="DM332" s="92"/>
      <c r="DN332" s="72"/>
      <c r="DO332" s="72"/>
      <c r="DP332" s="92"/>
      <c r="DQ332" s="58">
        <f>DI332+DM332</f>
        <v>58948</v>
      </c>
      <c r="DR332" s="62">
        <f t="shared" ref="DR332" si="2359">DJ332+DN332</f>
        <v>56000</v>
      </c>
      <c r="DS332" s="62">
        <f t="shared" ref="DS332" si="2360">DK332+DO332</f>
        <v>2948</v>
      </c>
      <c r="DT332" s="62">
        <f t="shared" ref="DT332" si="2361">DL332+DP332</f>
        <v>0</v>
      </c>
    </row>
    <row r="333" spans="1:124" s="23" customFormat="1" ht="32.25" customHeight="1" x14ac:dyDescent="0.25">
      <c r="A333" s="87" t="s">
        <v>360</v>
      </c>
      <c r="E333" s="4">
        <v>852</v>
      </c>
      <c r="F333" s="3" t="s">
        <v>78</v>
      </c>
      <c r="G333" s="4" t="s">
        <v>44</v>
      </c>
      <c r="H333" s="257" t="s">
        <v>478</v>
      </c>
      <c r="I333" s="3"/>
      <c r="J333" s="47">
        <f t="shared" ref="J333:Y334" si="2362">J334</f>
        <v>164474</v>
      </c>
      <c r="K333" s="47">
        <f t="shared" si="2362"/>
        <v>156250</v>
      </c>
      <c r="L333" s="47">
        <f t="shared" si="2362"/>
        <v>8224</v>
      </c>
      <c r="M333" s="47">
        <f t="shared" si="2362"/>
        <v>0</v>
      </c>
      <c r="N333" s="47">
        <f t="shared" si="2362"/>
        <v>328948</v>
      </c>
      <c r="O333" s="47">
        <f t="shared" si="2362"/>
        <v>312500</v>
      </c>
      <c r="P333" s="47">
        <f t="shared" si="2362"/>
        <v>16448</v>
      </c>
      <c r="Q333" s="47">
        <f t="shared" si="2362"/>
        <v>0</v>
      </c>
      <c r="R333" s="47">
        <f t="shared" si="2362"/>
        <v>279958</v>
      </c>
      <c r="S333" s="47">
        <f t="shared" si="2362"/>
        <v>265960</v>
      </c>
      <c r="T333" s="47">
        <f t="shared" si="2362"/>
        <v>13998</v>
      </c>
      <c r="U333" s="47">
        <f t="shared" si="2362"/>
        <v>0</v>
      </c>
      <c r="V333" s="21">
        <f t="shared" si="2042"/>
        <v>-6408.6600000000035</v>
      </c>
      <c r="W333" s="21">
        <f t="shared" si="2043"/>
        <v>-6087.6600000000035</v>
      </c>
      <c r="X333" s="21">
        <f t="shared" si="2044"/>
        <v>-321</v>
      </c>
      <c r="Y333" s="47">
        <f t="shared" si="2362"/>
        <v>0</v>
      </c>
      <c r="Z333" s="276">
        <f t="shared" si="2063"/>
        <v>96.249672143446261</v>
      </c>
      <c r="AA333" s="47">
        <f t="shared" ref="AA333:BV334" si="2363">AA334</f>
        <v>0</v>
      </c>
      <c r="AB333" s="47">
        <f t="shared" si="2363"/>
        <v>170882.66</v>
      </c>
      <c r="AC333" s="47">
        <f t="shared" si="2363"/>
        <v>162337.66</v>
      </c>
      <c r="AD333" s="47">
        <f t="shared" si="2363"/>
        <v>8545</v>
      </c>
      <c r="AE333" s="47">
        <f t="shared" si="2363"/>
        <v>0</v>
      </c>
      <c r="AF333" s="47">
        <f t="shared" si="2363"/>
        <v>0</v>
      </c>
      <c r="AG333" s="47">
        <f t="shared" si="2363"/>
        <v>0</v>
      </c>
      <c r="AH333" s="47">
        <f t="shared" si="2363"/>
        <v>0</v>
      </c>
      <c r="AI333" s="47">
        <f t="shared" si="2363"/>
        <v>0</v>
      </c>
      <c r="AJ333" s="21">
        <f t="shared" si="2267"/>
        <v>170882.66</v>
      </c>
      <c r="AK333" s="21">
        <f t="shared" si="2178"/>
        <v>162337.66</v>
      </c>
      <c r="AL333" s="21">
        <f t="shared" si="2179"/>
        <v>8545</v>
      </c>
      <c r="AM333" s="21">
        <f t="shared" si="2180"/>
        <v>0</v>
      </c>
      <c r="AN333" s="218">
        <f t="shared" si="2363"/>
        <v>0</v>
      </c>
      <c r="AO333" s="47">
        <f t="shared" si="2363"/>
        <v>0</v>
      </c>
      <c r="AP333" s="47">
        <f t="shared" si="2363"/>
        <v>0</v>
      </c>
      <c r="AQ333" s="47">
        <f t="shared" si="2363"/>
        <v>0</v>
      </c>
      <c r="AR333" s="21">
        <f t="shared" si="2268"/>
        <v>170882.66</v>
      </c>
      <c r="AS333" s="21">
        <f t="shared" si="2018"/>
        <v>162337.66</v>
      </c>
      <c r="AT333" s="21">
        <f t="shared" si="2019"/>
        <v>8545</v>
      </c>
      <c r="AU333" s="21">
        <f t="shared" si="2020"/>
        <v>0</v>
      </c>
      <c r="AV333" s="195">
        <f t="shared" si="2269"/>
        <v>0</v>
      </c>
      <c r="AW333" s="47">
        <f t="shared" si="2363"/>
        <v>164475</v>
      </c>
      <c r="AX333" s="47">
        <f t="shared" si="2363"/>
        <v>156250</v>
      </c>
      <c r="AY333" s="47">
        <f t="shared" si="2363"/>
        <v>8225</v>
      </c>
      <c r="AZ333" s="47">
        <f t="shared" si="2363"/>
        <v>0</v>
      </c>
      <c r="BA333" s="47">
        <f t="shared" si="2363"/>
        <v>0</v>
      </c>
      <c r="BB333" s="47">
        <f t="shared" si="2363"/>
        <v>0</v>
      </c>
      <c r="BC333" s="47">
        <f t="shared" si="2363"/>
        <v>0</v>
      </c>
      <c r="BD333" s="47">
        <f t="shared" si="2363"/>
        <v>0</v>
      </c>
      <c r="BE333" s="21">
        <f t="shared" si="2270"/>
        <v>164475</v>
      </c>
      <c r="BF333" s="21">
        <f t="shared" si="2171"/>
        <v>156250</v>
      </c>
      <c r="BG333" s="21">
        <f t="shared" si="2172"/>
        <v>8225</v>
      </c>
      <c r="BH333" s="21">
        <f t="shared" si="2173"/>
        <v>0</v>
      </c>
      <c r="BI333" s="47">
        <f t="shared" si="2363"/>
        <v>0</v>
      </c>
      <c r="BJ333" s="47">
        <f t="shared" si="2363"/>
        <v>0</v>
      </c>
      <c r="BK333" s="47">
        <f t="shared" si="2363"/>
        <v>0</v>
      </c>
      <c r="BL333" s="47">
        <f t="shared" si="2363"/>
        <v>0</v>
      </c>
      <c r="BM333" s="21">
        <f t="shared" si="2271"/>
        <v>164475</v>
      </c>
      <c r="BN333" s="21">
        <f t="shared" si="2024"/>
        <v>156250</v>
      </c>
      <c r="BO333" s="21">
        <f t="shared" si="2025"/>
        <v>8225</v>
      </c>
      <c r="BP333" s="21">
        <f t="shared" si="2026"/>
        <v>0</v>
      </c>
      <c r="BQ333" s="201">
        <f t="shared" si="2272"/>
        <v>0</v>
      </c>
      <c r="BR333" s="47">
        <f t="shared" si="2363"/>
        <v>328948</v>
      </c>
      <c r="BS333" s="47">
        <f t="shared" si="2363"/>
        <v>312500</v>
      </c>
      <c r="BT333" s="47">
        <f t="shared" si="2363"/>
        <v>16448</v>
      </c>
      <c r="BU333" s="47">
        <f t="shared" si="2363"/>
        <v>0</v>
      </c>
      <c r="BV333" s="47">
        <f t="shared" si="2363"/>
        <v>0</v>
      </c>
      <c r="BW333" s="47">
        <f t="shared" ref="BV333:BY334" si="2364">BW334</f>
        <v>0</v>
      </c>
      <c r="BX333" s="47">
        <f t="shared" si="2364"/>
        <v>0</v>
      </c>
      <c r="BY333" s="47">
        <f t="shared" si="2364"/>
        <v>0</v>
      </c>
      <c r="BZ333" s="21">
        <f t="shared" si="2274"/>
        <v>328948</v>
      </c>
      <c r="CA333" s="62">
        <f t="shared" si="2174"/>
        <v>312500</v>
      </c>
      <c r="CB333" s="62">
        <f t="shared" si="2175"/>
        <v>16448</v>
      </c>
      <c r="CC333" s="62">
        <f t="shared" si="2176"/>
        <v>0</v>
      </c>
      <c r="CD333" s="47">
        <f t="shared" ref="CD333:CG334" si="2365">CD334</f>
        <v>0</v>
      </c>
      <c r="CE333" s="47">
        <f t="shared" si="2365"/>
        <v>0</v>
      </c>
      <c r="CF333" s="47">
        <f t="shared" si="2365"/>
        <v>0</v>
      </c>
      <c r="CG333" s="47">
        <f t="shared" si="2365"/>
        <v>0</v>
      </c>
      <c r="CH333" s="21">
        <f t="shared" si="2276"/>
        <v>328948</v>
      </c>
      <c r="CI333" s="62">
        <f t="shared" si="2030"/>
        <v>312500</v>
      </c>
      <c r="CJ333" s="62">
        <f t="shared" si="2031"/>
        <v>16448</v>
      </c>
      <c r="CK333" s="62">
        <f t="shared" si="2032"/>
        <v>0</v>
      </c>
      <c r="CL333" s="193">
        <f t="shared" si="2277"/>
        <v>0</v>
      </c>
      <c r="CM333" s="62"/>
      <c r="CN333" s="62"/>
      <c r="CO333" s="62"/>
      <c r="CP333" s="62"/>
      <c r="CQ333" s="94">
        <f t="shared" si="2278"/>
        <v>170882.66</v>
      </c>
      <c r="CR333" s="94" t="e">
        <f t="shared" si="2279"/>
        <v>#DIV/0!</v>
      </c>
      <c r="CS333" s="92">
        <f>CS334</f>
        <v>0</v>
      </c>
      <c r="CT333" s="92">
        <f t="shared" ref="CT333:DT334" si="2366">CT334</f>
        <v>0</v>
      </c>
      <c r="CU333" s="92">
        <f t="shared" si="2366"/>
        <v>0</v>
      </c>
      <c r="CV333" s="92">
        <f t="shared" si="2366"/>
        <v>0</v>
      </c>
      <c r="CW333" s="92">
        <f t="shared" si="2366"/>
        <v>175438.67</v>
      </c>
      <c r="CX333" s="72">
        <f t="shared" si="2366"/>
        <v>166666.67000000001</v>
      </c>
      <c r="CY333" s="72">
        <f t="shared" si="2366"/>
        <v>8772</v>
      </c>
      <c r="CZ333" s="92">
        <f t="shared" si="2366"/>
        <v>0</v>
      </c>
      <c r="DA333" s="92">
        <f t="shared" si="2366"/>
        <v>175438.67</v>
      </c>
      <c r="DB333" s="72">
        <f t="shared" si="2366"/>
        <v>166666.67000000001</v>
      </c>
      <c r="DC333" s="72">
        <f t="shared" si="2366"/>
        <v>8772</v>
      </c>
      <c r="DD333" s="72">
        <f t="shared" si="2366"/>
        <v>0</v>
      </c>
      <c r="DE333" s="92">
        <f t="shared" si="2366"/>
        <v>0</v>
      </c>
      <c r="DF333" s="72">
        <f t="shared" si="2366"/>
        <v>0</v>
      </c>
      <c r="DG333" s="72">
        <f t="shared" si="2366"/>
        <v>0</v>
      </c>
      <c r="DH333" s="92">
        <f t="shared" si="2366"/>
        <v>0</v>
      </c>
      <c r="DI333" s="92">
        <f t="shared" si="2366"/>
        <v>175438.67</v>
      </c>
      <c r="DJ333" s="72">
        <f t="shared" si="2366"/>
        <v>166666.67000000001</v>
      </c>
      <c r="DK333" s="72">
        <f t="shared" si="2366"/>
        <v>8772</v>
      </c>
      <c r="DL333" s="72">
        <f t="shared" si="2366"/>
        <v>0</v>
      </c>
      <c r="DM333" s="92">
        <f t="shared" si="2366"/>
        <v>0</v>
      </c>
      <c r="DN333" s="72">
        <f t="shared" si="2366"/>
        <v>0</v>
      </c>
      <c r="DO333" s="72">
        <f t="shared" si="2366"/>
        <v>0</v>
      </c>
      <c r="DP333" s="92">
        <f t="shared" si="2366"/>
        <v>0</v>
      </c>
      <c r="DQ333" s="92">
        <f t="shared" si="2366"/>
        <v>175438.67</v>
      </c>
      <c r="DR333" s="72">
        <f t="shared" si="2366"/>
        <v>166666.67000000001</v>
      </c>
      <c r="DS333" s="72">
        <f t="shared" si="2366"/>
        <v>8772</v>
      </c>
      <c r="DT333" s="72">
        <f t="shared" si="2366"/>
        <v>0</v>
      </c>
    </row>
    <row r="334" spans="1:124" s="23" customFormat="1" ht="32.25" customHeight="1" x14ac:dyDescent="0.25">
      <c r="A334" s="87" t="s">
        <v>41</v>
      </c>
      <c r="E334" s="4">
        <v>852</v>
      </c>
      <c r="F334" s="3" t="s">
        <v>78</v>
      </c>
      <c r="G334" s="4" t="s">
        <v>44</v>
      </c>
      <c r="H334" s="257" t="s">
        <v>478</v>
      </c>
      <c r="I334" s="3" t="s">
        <v>83</v>
      </c>
      <c r="J334" s="47">
        <f t="shared" si="2362"/>
        <v>164474</v>
      </c>
      <c r="K334" s="47">
        <f t="shared" si="2362"/>
        <v>156250</v>
      </c>
      <c r="L334" s="47">
        <f t="shared" si="2362"/>
        <v>8224</v>
      </c>
      <c r="M334" s="47">
        <f t="shared" si="2362"/>
        <v>0</v>
      </c>
      <c r="N334" s="47">
        <f t="shared" si="2362"/>
        <v>328948</v>
      </c>
      <c r="O334" s="47">
        <f t="shared" si="2362"/>
        <v>312500</v>
      </c>
      <c r="P334" s="47">
        <f t="shared" si="2362"/>
        <v>16448</v>
      </c>
      <c r="Q334" s="47">
        <f t="shared" si="2362"/>
        <v>0</v>
      </c>
      <c r="R334" s="47">
        <f t="shared" si="2362"/>
        <v>279958</v>
      </c>
      <c r="S334" s="47">
        <f t="shared" si="2362"/>
        <v>265960</v>
      </c>
      <c r="T334" s="47">
        <f t="shared" si="2362"/>
        <v>13998</v>
      </c>
      <c r="U334" s="47">
        <f t="shared" si="2362"/>
        <v>0</v>
      </c>
      <c r="V334" s="21">
        <f t="shared" si="2042"/>
        <v>-6408.6600000000035</v>
      </c>
      <c r="W334" s="21">
        <f t="shared" si="2043"/>
        <v>-6087.6600000000035</v>
      </c>
      <c r="X334" s="21">
        <f t="shared" si="2044"/>
        <v>-321</v>
      </c>
      <c r="Y334" s="47">
        <f t="shared" si="2362"/>
        <v>0</v>
      </c>
      <c r="Z334" s="276">
        <f t="shared" si="2063"/>
        <v>96.249672143446261</v>
      </c>
      <c r="AA334" s="47">
        <f t="shared" si="2363"/>
        <v>0</v>
      </c>
      <c r="AB334" s="47">
        <f t="shared" si="2363"/>
        <v>170882.66</v>
      </c>
      <c r="AC334" s="47">
        <f t="shared" si="2363"/>
        <v>162337.66</v>
      </c>
      <c r="AD334" s="47">
        <f t="shared" si="2363"/>
        <v>8545</v>
      </c>
      <c r="AE334" s="47">
        <f t="shared" si="2363"/>
        <v>0</v>
      </c>
      <c r="AF334" s="47">
        <f t="shared" si="2363"/>
        <v>0</v>
      </c>
      <c r="AG334" s="47">
        <f t="shared" si="2363"/>
        <v>0</v>
      </c>
      <c r="AH334" s="47">
        <f t="shared" si="2363"/>
        <v>0</v>
      </c>
      <c r="AI334" s="47">
        <f t="shared" si="2363"/>
        <v>0</v>
      </c>
      <c r="AJ334" s="21">
        <f t="shared" si="2267"/>
        <v>170882.66</v>
      </c>
      <c r="AK334" s="21">
        <f t="shared" si="2178"/>
        <v>162337.66</v>
      </c>
      <c r="AL334" s="21">
        <f t="shared" si="2179"/>
        <v>8545</v>
      </c>
      <c r="AM334" s="21">
        <f t="shared" si="2180"/>
        <v>0</v>
      </c>
      <c r="AN334" s="218">
        <f t="shared" si="2363"/>
        <v>0</v>
      </c>
      <c r="AO334" s="47">
        <f t="shared" si="2363"/>
        <v>0</v>
      </c>
      <c r="AP334" s="47">
        <f t="shared" si="2363"/>
        <v>0</v>
      </c>
      <c r="AQ334" s="47">
        <f t="shared" si="2363"/>
        <v>0</v>
      </c>
      <c r="AR334" s="21">
        <f t="shared" si="2268"/>
        <v>170882.66</v>
      </c>
      <c r="AS334" s="21">
        <f t="shared" si="2018"/>
        <v>162337.66</v>
      </c>
      <c r="AT334" s="21">
        <f t="shared" si="2019"/>
        <v>8545</v>
      </c>
      <c r="AU334" s="21">
        <f t="shared" si="2020"/>
        <v>0</v>
      </c>
      <c r="AV334" s="195">
        <f t="shared" si="2269"/>
        <v>0</v>
      </c>
      <c r="AW334" s="47">
        <f t="shared" si="2363"/>
        <v>164475</v>
      </c>
      <c r="AX334" s="47">
        <f t="shared" si="2363"/>
        <v>156250</v>
      </c>
      <c r="AY334" s="47">
        <f t="shared" si="2363"/>
        <v>8225</v>
      </c>
      <c r="AZ334" s="47">
        <f t="shared" si="2363"/>
        <v>0</v>
      </c>
      <c r="BA334" s="47">
        <f t="shared" si="2363"/>
        <v>0</v>
      </c>
      <c r="BB334" s="47">
        <f t="shared" si="2363"/>
        <v>0</v>
      </c>
      <c r="BC334" s="47">
        <f t="shared" si="2363"/>
        <v>0</v>
      </c>
      <c r="BD334" s="47">
        <f t="shared" si="2363"/>
        <v>0</v>
      </c>
      <c r="BE334" s="21">
        <f t="shared" si="2270"/>
        <v>164475</v>
      </c>
      <c r="BF334" s="21">
        <f t="shared" si="2171"/>
        <v>156250</v>
      </c>
      <c r="BG334" s="21">
        <f t="shared" si="2172"/>
        <v>8225</v>
      </c>
      <c r="BH334" s="21">
        <f t="shared" si="2173"/>
        <v>0</v>
      </c>
      <c r="BI334" s="47">
        <f t="shared" si="2363"/>
        <v>0</v>
      </c>
      <c r="BJ334" s="47">
        <f t="shared" si="2363"/>
        <v>0</v>
      </c>
      <c r="BK334" s="47">
        <f t="shared" si="2363"/>
        <v>0</v>
      </c>
      <c r="BL334" s="47">
        <f t="shared" si="2363"/>
        <v>0</v>
      </c>
      <c r="BM334" s="21">
        <f t="shared" si="2271"/>
        <v>164475</v>
      </c>
      <c r="BN334" s="21">
        <f t="shared" si="2024"/>
        <v>156250</v>
      </c>
      <c r="BO334" s="21">
        <f t="shared" si="2025"/>
        <v>8225</v>
      </c>
      <c r="BP334" s="21">
        <f t="shared" si="2026"/>
        <v>0</v>
      </c>
      <c r="BQ334" s="201">
        <f t="shared" si="2272"/>
        <v>0</v>
      </c>
      <c r="BR334" s="47">
        <f t="shared" si="2363"/>
        <v>328948</v>
      </c>
      <c r="BS334" s="47">
        <f t="shared" si="2363"/>
        <v>312500</v>
      </c>
      <c r="BT334" s="47">
        <f t="shared" si="2363"/>
        <v>16448</v>
      </c>
      <c r="BU334" s="47">
        <f t="shared" si="2363"/>
        <v>0</v>
      </c>
      <c r="BV334" s="47">
        <f t="shared" si="2364"/>
        <v>0</v>
      </c>
      <c r="BW334" s="47">
        <f t="shared" si="2364"/>
        <v>0</v>
      </c>
      <c r="BX334" s="47">
        <f t="shared" si="2364"/>
        <v>0</v>
      </c>
      <c r="BY334" s="47">
        <f t="shared" si="2364"/>
        <v>0</v>
      </c>
      <c r="BZ334" s="21">
        <f t="shared" si="2274"/>
        <v>328948</v>
      </c>
      <c r="CA334" s="62">
        <f t="shared" si="2174"/>
        <v>312500</v>
      </c>
      <c r="CB334" s="62">
        <f t="shared" si="2175"/>
        <v>16448</v>
      </c>
      <c r="CC334" s="62">
        <f t="shared" si="2176"/>
        <v>0</v>
      </c>
      <c r="CD334" s="47">
        <f t="shared" si="2365"/>
        <v>0</v>
      </c>
      <c r="CE334" s="47">
        <f t="shared" si="2365"/>
        <v>0</v>
      </c>
      <c r="CF334" s="47">
        <f t="shared" si="2365"/>
        <v>0</v>
      </c>
      <c r="CG334" s="47">
        <f t="shared" si="2365"/>
        <v>0</v>
      </c>
      <c r="CH334" s="21">
        <f t="shared" si="2276"/>
        <v>328948</v>
      </c>
      <c r="CI334" s="62">
        <f t="shared" si="2030"/>
        <v>312500</v>
      </c>
      <c r="CJ334" s="62">
        <f t="shared" si="2031"/>
        <v>16448</v>
      </c>
      <c r="CK334" s="62">
        <f t="shared" si="2032"/>
        <v>0</v>
      </c>
      <c r="CL334" s="193">
        <f t="shared" si="2277"/>
        <v>0</v>
      </c>
      <c r="CM334" s="62"/>
      <c r="CN334" s="62"/>
      <c r="CO334" s="62"/>
      <c r="CP334" s="62"/>
      <c r="CQ334" s="94">
        <f t="shared" si="2278"/>
        <v>170882.66</v>
      </c>
      <c r="CR334" s="94" t="e">
        <f t="shared" si="2279"/>
        <v>#DIV/0!</v>
      </c>
      <c r="CS334" s="92">
        <f>CS335</f>
        <v>0</v>
      </c>
      <c r="CT334" s="92">
        <f t="shared" si="2366"/>
        <v>0</v>
      </c>
      <c r="CU334" s="92">
        <f t="shared" si="2366"/>
        <v>0</v>
      </c>
      <c r="CV334" s="92">
        <f t="shared" si="2366"/>
        <v>0</v>
      </c>
      <c r="CW334" s="92">
        <f t="shared" si="2366"/>
        <v>175438.67</v>
      </c>
      <c r="CX334" s="72">
        <f t="shared" si="2366"/>
        <v>166666.67000000001</v>
      </c>
      <c r="CY334" s="72">
        <f t="shared" si="2366"/>
        <v>8772</v>
      </c>
      <c r="CZ334" s="92">
        <f t="shared" si="2366"/>
        <v>0</v>
      </c>
      <c r="DA334" s="92">
        <f t="shared" si="2366"/>
        <v>175438.67</v>
      </c>
      <c r="DB334" s="72">
        <f t="shared" si="2366"/>
        <v>166666.67000000001</v>
      </c>
      <c r="DC334" s="72">
        <f t="shared" si="2366"/>
        <v>8772</v>
      </c>
      <c r="DD334" s="72">
        <f t="shared" si="2366"/>
        <v>0</v>
      </c>
      <c r="DE334" s="92">
        <f t="shared" si="2366"/>
        <v>0</v>
      </c>
      <c r="DF334" s="72">
        <f t="shared" si="2366"/>
        <v>0</v>
      </c>
      <c r="DG334" s="72">
        <f t="shared" si="2366"/>
        <v>0</v>
      </c>
      <c r="DH334" s="92">
        <f t="shared" si="2366"/>
        <v>0</v>
      </c>
      <c r="DI334" s="92">
        <f t="shared" si="2366"/>
        <v>175438.67</v>
      </c>
      <c r="DJ334" s="72">
        <f t="shared" si="2366"/>
        <v>166666.67000000001</v>
      </c>
      <c r="DK334" s="72">
        <f t="shared" si="2366"/>
        <v>8772</v>
      </c>
      <c r="DL334" s="72">
        <f t="shared" si="2366"/>
        <v>0</v>
      </c>
      <c r="DM334" s="92">
        <f t="shared" si="2366"/>
        <v>0</v>
      </c>
      <c r="DN334" s="72">
        <f t="shared" si="2366"/>
        <v>0</v>
      </c>
      <c r="DO334" s="72">
        <f t="shared" si="2366"/>
        <v>0</v>
      </c>
      <c r="DP334" s="92">
        <f t="shared" si="2366"/>
        <v>0</v>
      </c>
      <c r="DQ334" s="92">
        <f t="shared" si="2366"/>
        <v>175438.67</v>
      </c>
      <c r="DR334" s="72">
        <f t="shared" si="2366"/>
        <v>166666.67000000001</v>
      </c>
      <c r="DS334" s="72">
        <f t="shared" si="2366"/>
        <v>8772</v>
      </c>
      <c r="DT334" s="72">
        <f t="shared" si="2366"/>
        <v>0</v>
      </c>
    </row>
    <row r="335" spans="1:124" s="23" customFormat="1" ht="32.25" customHeight="1" x14ac:dyDescent="0.25">
      <c r="A335" s="87" t="s">
        <v>84</v>
      </c>
      <c r="E335" s="4">
        <v>852</v>
      </c>
      <c r="F335" s="3" t="s">
        <v>78</v>
      </c>
      <c r="G335" s="4" t="s">
        <v>44</v>
      </c>
      <c r="H335" s="257" t="s">
        <v>478</v>
      </c>
      <c r="I335" s="3" t="s">
        <v>85</v>
      </c>
      <c r="J335" s="47">
        <v>164474</v>
      </c>
      <c r="K335" s="47">
        <v>156250</v>
      </c>
      <c r="L335" s="47">
        <v>8224</v>
      </c>
      <c r="M335" s="47"/>
      <c r="N335" s="47">
        <v>328948</v>
      </c>
      <c r="O335" s="47">
        <v>312500</v>
      </c>
      <c r="P335" s="47">
        <v>16448</v>
      </c>
      <c r="Q335" s="47"/>
      <c r="R335" s="47">
        <v>279958</v>
      </c>
      <c r="S335" s="47">
        <v>265960</v>
      </c>
      <c r="T335" s="47">
        <v>13998</v>
      </c>
      <c r="U335" s="47"/>
      <c r="V335" s="21">
        <f t="shared" ref="V335:V403" si="2367">J335-AB335</f>
        <v>-6408.6600000000035</v>
      </c>
      <c r="W335" s="21">
        <f t="shared" ref="W335:W403" si="2368">K335-AC335</f>
        <v>-6087.6600000000035</v>
      </c>
      <c r="X335" s="21">
        <f t="shared" ref="X335:X403" si="2369">L335-AD335</f>
        <v>-321</v>
      </c>
      <c r="Y335" s="47"/>
      <c r="Z335" s="276">
        <f t="shared" si="2063"/>
        <v>96.249672143446261</v>
      </c>
      <c r="AA335" s="47"/>
      <c r="AB335" s="47">
        <f>AC335+AD335</f>
        <v>170882.66</v>
      </c>
      <c r="AC335" s="47">
        <f>166667-4329.34</f>
        <v>162337.66</v>
      </c>
      <c r="AD335" s="47">
        <f>8772-227</f>
        <v>8545</v>
      </c>
      <c r="AE335" s="47"/>
      <c r="AF335" s="47"/>
      <c r="AG335" s="47"/>
      <c r="AH335" s="47"/>
      <c r="AI335" s="47"/>
      <c r="AJ335" s="21">
        <f t="shared" si="2267"/>
        <v>170882.66</v>
      </c>
      <c r="AK335" s="21">
        <f t="shared" si="2178"/>
        <v>162337.66</v>
      </c>
      <c r="AL335" s="21">
        <f t="shared" si="2179"/>
        <v>8545</v>
      </c>
      <c r="AM335" s="21">
        <f t="shared" si="2180"/>
        <v>0</v>
      </c>
      <c r="AN335" s="218"/>
      <c r="AO335" s="47"/>
      <c r="AP335" s="47"/>
      <c r="AQ335" s="47"/>
      <c r="AR335" s="21">
        <f t="shared" si="2268"/>
        <v>170882.66</v>
      </c>
      <c r="AS335" s="21">
        <f t="shared" si="2018"/>
        <v>162337.66</v>
      </c>
      <c r="AT335" s="21">
        <f t="shared" si="2019"/>
        <v>8545</v>
      </c>
      <c r="AU335" s="21">
        <f t="shared" si="2020"/>
        <v>0</v>
      </c>
      <c r="AV335" s="195">
        <f t="shared" si="2269"/>
        <v>0</v>
      </c>
      <c r="AW335" s="47">
        <f>AX335+AY335</f>
        <v>164475</v>
      </c>
      <c r="AX335" s="47">
        <f>143678.2+12571.8</f>
        <v>156250</v>
      </c>
      <c r="AY335" s="47">
        <f>7563+662</f>
        <v>8225</v>
      </c>
      <c r="AZ335" s="47"/>
      <c r="BA335" s="47"/>
      <c r="BB335" s="47"/>
      <c r="BC335" s="47"/>
      <c r="BD335" s="47"/>
      <c r="BE335" s="21">
        <f t="shared" si="2270"/>
        <v>164475</v>
      </c>
      <c r="BF335" s="21">
        <f t="shared" si="2171"/>
        <v>156250</v>
      </c>
      <c r="BG335" s="21">
        <f t="shared" si="2172"/>
        <v>8225</v>
      </c>
      <c r="BH335" s="21">
        <f t="shared" si="2173"/>
        <v>0</v>
      </c>
      <c r="BI335" s="47"/>
      <c r="BJ335" s="47"/>
      <c r="BK335" s="47"/>
      <c r="BL335" s="47"/>
      <c r="BM335" s="21">
        <f t="shared" si="2271"/>
        <v>164475</v>
      </c>
      <c r="BN335" s="21">
        <f t="shared" si="2024"/>
        <v>156250</v>
      </c>
      <c r="BO335" s="21">
        <f t="shared" si="2025"/>
        <v>8225</v>
      </c>
      <c r="BP335" s="21">
        <f t="shared" si="2026"/>
        <v>0</v>
      </c>
      <c r="BQ335" s="201">
        <f t="shared" si="2272"/>
        <v>0</v>
      </c>
      <c r="BR335" s="47">
        <f>BS335+BT335</f>
        <v>328948</v>
      </c>
      <c r="BS335" s="47">
        <f>143678.2+168821.8</f>
        <v>312500</v>
      </c>
      <c r="BT335" s="47">
        <f>7563+8885</f>
        <v>16448</v>
      </c>
      <c r="BU335" s="47"/>
      <c r="BV335" s="47"/>
      <c r="BW335" s="47"/>
      <c r="BX335" s="47"/>
      <c r="BY335" s="47"/>
      <c r="BZ335" s="21">
        <f t="shared" si="2274"/>
        <v>328948</v>
      </c>
      <c r="CA335" s="62">
        <f t="shared" si="2174"/>
        <v>312500</v>
      </c>
      <c r="CB335" s="62">
        <f t="shared" si="2175"/>
        <v>16448</v>
      </c>
      <c r="CC335" s="62">
        <f t="shared" si="2176"/>
        <v>0</v>
      </c>
      <c r="CD335" s="47"/>
      <c r="CE335" s="47"/>
      <c r="CF335" s="47"/>
      <c r="CG335" s="47"/>
      <c r="CH335" s="21">
        <f t="shared" si="2276"/>
        <v>328948</v>
      </c>
      <c r="CI335" s="62">
        <f t="shared" si="2030"/>
        <v>312500</v>
      </c>
      <c r="CJ335" s="62">
        <f t="shared" si="2031"/>
        <v>16448</v>
      </c>
      <c r="CK335" s="62">
        <f t="shared" si="2032"/>
        <v>0</v>
      </c>
      <c r="CL335" s="193">
        <f t="shared" si="2277"/>
        <v>0</v>
      </c>
      <c r="CM335" s="62"/>
      <c r="CN335" s="62"/>
      <c r="CO335" s="62"/>
      <c r="CP335" s="62"/>
      <c r="CQ335" s="94">
        <f t="shared" si="2278"/>
        <v>170882.66</v>
      </c>
      <c r="CR335" s="94" t="e">
        <f t="shared" si="2279"/>
        <v>#DIV/0!</v>
      </c>
      <c r="CS335" s="92"/>
      <c r="CT335" s="92"/>
      <c r="CU335" s="92"/>
      <c r="CV335" s="92"/>
      <c r="CW335" s="92">
        <f>166666.67+8772</f>
        <v>175438.67</v>
      </c>
      <c r="CX335" s="72">
        <v>166666.67000000001</v>
      </c>
      <c r="CY335" s="72">
        <v>8772</v>
      </c>
      <c r="CZ335" s="92"/>
      <c r="DA335" s="58">
        <f>CS335+CW335</f>
        <v>175438.67</v>
      </c>
      <c r="DB335" s="62">
        <f t="shared" ref="DB335:DD335" si="2370">CT335+CX335</f>
        <v>166666.67000000001</v>
      </c>
      <c r="DC335" s="62">
        <f t="shared" si="2370"/>
        <v>8772</v>
      </c>
      <c r="DD335" s="62">
        <f t="shared" si="2370"/>
        <v>0</v>
      </c>
      <c r="DE335" s="92"/>
      <c r="DF335" s="72"/>
      <c r="DG335" s="72"/>
      <c r="DH335" s="92"/>
      <c r="DI335" s="58">
        <f>DA335+DE335</f>
        <v>175438.67</v>
      </c>
      <c r="DJ335" s="62">
        <f t="shared" ref="DJ335" si="2371">DB335+DF335</f>
        <v>166666.67000000001</v>
      </c>
      <c r="DK335" s="62">
        <f t="shared" ref="DK335" si="2372">DC335+DG335</f>
        <v>8772</v>
      </c>
      <c r="DL335" s="62">
        <f t="shared" ref="DL335" si="2373">DD335+DH335</f>
        <v>0</v>
      </c>
      <c r="DM335" s="92"/>
      <c r="DN335" s="72"/>
      <c r="DO335" s="72"/>
      <c r="DP335" s="92"/>
      <c r="DQ335" s="58">
        <f>DI335+DM335</f>
        <v>175438.67</v>
      </c>
      <c r="DR335" s="62">
        <f t="shared" ref="DR335" si="2374">DJ335+DN335</f>
        <v>166666.67000000001</v>
      </c>
      <c r="DS335" s="62">
        <f t="shared" ref="DS335" si="2375">DK335+DO335</f>
        <v>8772</v>
      </c>
      <c r="DT335" s="62">
        <f t="shared" ref="DT335" si="2376">DL335+DP335</f>
        <v>0</v>
      </c>
    </row>
    <row r="336" spans="1:124" s="23" customFormat="1" ht="32.25" customHeight="1" x14ac:dyDescent="0.25">
      <c r="A336" s="87" t="s">
        <v>318</v>
      </c>
      <c r="B336" s="44"/>
      <c r="C336" s="44"/>
      <c r="D336" s="44"/>
      <c r="E336" s="4">
        <v>852</v>
      </c>
      <c r="F336" s="3" t="s">
        <v>78</v>
      </c>
      <c r="G336" s="3" t="s">
        <v>44</v>
      </c>
      <c r="H336" s="176" t="s">
        <v>470</v>
      </c>
      <c r="I336" s="3"/>
      <c r="J336" s="21">
        <f t="shared" ref="J336:Y337" si="2377">J337</f>
        <v>1875600</v>
      </c>
      <c r="K336" s="21">
        <f t="shared" si="2377"/>
        <v>1875600</v>
      </c>
      <c r="L336" s="21">
        <f t="shared" si="2377"/>
        <v>0</v>
      </c>
      <c r="M336" s="21">
        <f t="shared" si="2377"/>
        <v>0</v>
      </c>
      <c r="N336" s="21">
        <f t="shared" si="2377"/>
        <v>1875600</v>
      </c>
      <c r="O336" s="21">
        <f t="shared" si="2377"/>
        <v>1875600</v>
      </c>
      <c r="P336" s="21">
        <f t="shared" si="2377"/>
        <v>0</v>
      </c>
      <c r="Q336" s="21">
        <f t="shared" si="2377"/>
        <v>0</v>
      </c>
      <c r="R336" s="21">
        <f t="shared" si="2377"/>
        <v>1875600</v>
      </c>
      <c r="S336" s="21">
        <f t="shared" si="2377"/>
        <v>1875600</v>
      </c>
      <c r="T336" s="21">
        <f t="shared" si="2377"/>
        <v>0</v>
      </c>
      <c r="U336" s="21">
        <f t="shared" si="2377"/>
        <v>0</v>
      </c>
      <c r="V336" s="21">
        <f t="shared" si="2367"/>
        <v>-12000</v>
      </c>
      <c r="W336" s="21">
        <f t="shared" si="2368"/>
        <v>-12000</v>
      </c>
      <c r="X336" s="21">
        <f t="shared" si="2369"/>
        <v>0</v>
      </c>
      <c r="Y336" s="21">
        <f t="shared" si="2377"/>
        <v>0</v>
      </c>
      <c r="Z336" s="276">
        <f t="shared" si="2063"/>
        <v>99.364272091544819</v>
      </c>
      <c r="AA336" s="21">
        <f t="shared" ref="AA336:BV337" si="2378">AA337</f>
        <v>0</v>
      </c>
      <c r="AB336" s="21">
        <f t="shared" si="2378"/>
        <v>1887600</v>
      </c>
      <c r="AC336" s="21">
        <f t="shared" si="2378"/>
        <v>1887600</v>
      </c>
      <c r="AD336" s="21">
        <f t="shared" si="2378"/>
        <v>0</v>
      </c>
      <c r="AE336" s="21">
        <f t="shared" si="2378"/>
        <v>0</v>
      </c>
      <c r="AF336" s="21">
        <f t="shared" si="2378"/>
        <v>0</v>
      </c>
      <c r="AG336" s="21">
        <f t="shared" si="2378"/>
        <v>0</v>
      </c>
      <c r="AH336" s="21">
        <f t="shared" si="2378"/>
        <v>0</v>
      </c>
      <c r="AI336" s="21">
        <f t="shared" si="2378"/>
        <v>0</v>
      </c>
      <c r="AJ336" s="21">
        <f t="shared" si="2267"/>
        <v>1887600</v>
      </c>
      <c r="AK336" s="21">
        <f t="shared" si="2178"/>
        <v>1887600</v>
      </c>
      <c r="AL336" s="21">
        <f t="shared" si="2179"/>
        <v>0</v>
      </c>
      <c r="AM336" s="21">
        <f t="shared" si="2180"/>
        <v>0</v>
      </c>
      <c r="AN336" s="215">
        <f t="shared" si="2378"/>
        <v>0</v>
      </c>
      <c r="AO336" s="21">
        <f t="shared" si="2378"/>
        <v>0</v>
      </c>
      <c r="AP336" s="21">
        <f t="shared" si="2378"/>
        <v>0</v>
      </c>
      <c r="AQ336" s="21">
        <f t="shared" si="2378"/>
        <v>0</v>
      </c>
      <c r="AR336" s="21">
        <f t="shared" si="2268"/>
        <v>1887600</v>
      </c>
      <c r="AS336" s="21">
        <f t="shared" si="2018"/>
        <v>1887600</v>
      </c>
      <c r="AT336" s="21">
        <f t="shared" si="2019"/>
        <v>0</v>
      </c>
      <c r="AU336" s="21">
        <f t="shared" si="2020"/>
        <v>0</v>
      </c>
      <c r="AV336" s="195">
        <f t="shared" si="2269"/>
        <v>0</v>
      </c>
      <c r="AW336" s="21">
        <f t="shared" si="2378"/>
        <v>1887600</v>
      </c>
      <c r="AX336" s="21">
        <f t="shared" si="2378"/>
        <v>1887600</v>
      </c>
      <c r="AY336" s="21">
        <f t="shared" si="2378"/>
        <v>0</v>
      </c>
      <c r="AZ336" s="21">
        <f t="shared" si="2378"/>
        <v>0</v>
      </c>
      <c r="BA336" s="21">
        <f t="shared" si="2378"/>
        <v>0</v>
      </c>
      <c r="BB336" s="21">
        <f t="shared" si="2378"/>
        <v>0</v>
      </c>
      <c r="BC336" s="21">
        <f t="shared" si="2378"/>
        <v>0</v>
      </c>
      <c r="BD336" s="21">
        <f t="shared" si="2378"/>
        <v>0</v>
      </c>
      <c r="BE336" s="21">
        <f t="shared" si="2270"/>
        <v>1887600</v>
      </c>
      <c r="BF336" s="21">
        <f t="shared" si="2171"/>
        <v>1887600</v>
      </c>
      <c r="BG336" s="21">
        <f t="shared" si="2172"/>
        <v>0</v>
      </c>
      <c r="BH336" s="21">
        <f t="shared" si="2173"/>
        <v>0</v>
      </c>
      <c r="BI336" s="21">
        <f t="shared" si="2378"/>
        <v>0</v>
      </c>
      <c r="BJ336" s="21">
        <f t="shared" si="2378"/>
        <v>0</v>
      </c>
      <c r="BK336" s="21">
        <f t="shared" si="2378"/>
        <v>0</v>
      </c>
      <c r="BL336" s="21">
        <f t="shared" si="2378"/>
        <v>0</v>
      </c>
      <c r="BM336" s="21">
        <f t="shared" si="2271"/>
        <v>1887600</v>
      </c>
      <c r="BN336" s="21">
        <f t="shared" si="2024"/>
        <v>1887600</v>
      </c>
      <c r="BO336" s="21">
        <f t="shared" si="2025"/>
        <v>0</v>
      </c>
      <c r="BP336" s="21">
        <f t="shared" si="2026"/>
        <v>0</v>
      </c>
      <c r="BQ336" s="201">
        <f t="shared" si="2272"/>
        <v>0</v>
      </c>
      <c r="BR336" s="21">
        <f t="shared" si="2378"/>
        <v>1887600</v>
      </c>
      <c r="BS336" s="21">
        <f t="shared" si="2378"/>
        <v>1887600</v>
      </c>
      <c r="BT336" s="21">
        <f t="shared" si="2378"/>
        <v>0</v>
      </c>
      <c r="BU336" s="21">
        <f t="shared" si="2378"/>
        <v>0</v>
      </c>
      <c r="BV336" s="21">
        <f t="shared" si="2378"/>
        <v>0</v>
      </c>
      <c r="BW336" s="21">
        <f t="shared" ref="BV336:BY337" si="2379">BW337</f>
        <v>0</v>
      </c>
      <c r="BX336" s="21">
        <f t="shared" si="2379"/>
        <v>0</v>
      </c>
      <c r="BY336" s="21">
        <f t="shared" si="2379"/>
        <v>0</v>
      </c>
      <c r="BZ336" s="21">
        <f t="shared" si="2274"/>
        <v>1887600</v>
      </c>
      <c r="CA336" s="62">
        <f t="shared" si="2174"/>
        <v>1887600</v>
      </c>
      <c r="CB336" s="62">
        <f t="shared" si="2175"/>
        <v>0</v>
      </c>
      <c r="CC336" s="62">
        <f t="shared" si="2176"/>
        <v>0</v>
      </c>
      <c r="CD336" s="21">
        <f t="shared" ref="CD336:CG337" si="2380">CD337</f>
        <v>0</v>
      </c>
      <c r="CE336" s="21">
        <f t="shared" si="2380"/>
        <v>0</v>
      </c>
      <c r="CF336" s="21">
        <f t="shared" si="2380"/>
        <v>0</v>
      </c>
      <c r="CG336" s="21">
        <f t="shared" si="2380"/>
        <v>0</v>
      </c>
      <c r="CH336" s="21">
        <f t="shared" si="2276"/>
        <v>1887600</v>
      </c>
      <c r="CI336" s="62">
        <f t="shared" si="2030"/>
        <v>1887600</v>
      </c>
      <c r="CJ336" s="62">
        <f t="shared" si="2031"/>
        <v>0</v>
      </c>
      <c r="CK336" s="62">
        <f t="shared" si="2032"/>
        <v>0</v>
      </c>
      <c r="CL336" s="193">
        <f t="shared" si="2277"/>
        <v>0</v>
      </c>
      <c r="CM336" s="62"/>
      <c r="CN336" s="62"/>
      <c r="CO336" s="62"/>
      <c r="CP336" s="62"/>
      <c r="CQ336" s="94">
        <f t="shared" si="2278"/>
        <v>3600</v>
      </c>
      <c r="CR336" s="94">
        <f t="shared" si="2279"/>
        <v>100.19108280254778</v>
      </c>
      <c r="CS336" s="58">
        <f t="shared" ref="CS336:DT337" si="2381">CS337</f>
        <v>1884000</v>
      </c>
      <c r="CT336" s="58">
        <f t="shared" si="2381"/>
        <v>1884000</v>
      </c>
      <c r="CU336" s="58">
        <f t="shared" si="2381"/>
        <v>0</v>
      </c>
      <c r="CV336" s="58">
        <f t="shared" si="2381"/>
        <v>0</v>
      </c>
      <c r="CW336" s="58">
        <f t="shared" si="2381"/>
        <v>0</v>
      </c>
      <c r="CX336" s="62">
        <f t="shared" si="2381"/>
        <v>0</v>
      </c>
      <c r="CY336" s="62">
        <f t="shared" si="2381"/>
        <v>0</v>
      </c>
      <c r="CZ336" s="58">
        <f t="shared" si="2381"/>
        <v>0</v>
      </c>
      <c r="DA336" s="58">
        <f t="shared" si="2381"/>
        <v>1884000</v>
      </c>
      <c r="DB336" s="62">
        <f t="shared" si="2381"/>
        <v>1884000</v>
      </c>
      <c r="DC336" s="62">
        <f t="shared" si="2381"/>
        <v>0</v>
      </c>
      <c r="DD336" s="62">
        <f t="shared" si="2381"/>
        <v>0</v>
      </c>
      <c r="DE336" s="58">
        <f t="shared" si="2381"/>
        <v>0</v>
      </c>
      <c r="DF336" s="62">
        <f t="shared" si="2381"/>
        <v>0</v>
      </c>
      <c r="DG336" s="62">
        <f t="shared" si="2381"/>
        <v>0</v>
      </c>
      <c r="DH336" s="58">
        <f t="shared" si="2381"/>
        <v>0</v>
      </c>
      <c r="DI336" s="58">
        <f t="shared" si="2381"/>
        <v>1884000</v>
      </c>
      <c r="DJ336" s="62">
        <f t="shared" si="2381"/>
        <v>1884000</v>
      </c>
      <c r="DK336" s="62">
        <f t="shared" si="2381"/>
        <v>0</v>
      </c>
      <c r="DL336" s="62">
        <f t="shared" si="2381"/>
        <v>0</v>
      </c>
      <c r="DM336" s="58">
        <f t="shared" si="2381"/>
        <v>0</v>
      </c>
      <c r="DN336" s="62">
        <f t="shared" si="2381"/>
        <v>0</v>
      </c>
      <c r="DO336" s="62">
        <f t="shared" si="2381"/>
        <v>0</v>
      </c>
      <c r="DP336" s="58">
        <f t="shared" si="2381"/>
        <v>0</v>
      </c>
      <c r="DQ336" s="58">
        <f t="shared" si="2381"/>
        <v>1884000</v>
      </c>
      <c r="DR336" s="62">
        <f t="shared" si="2381"/>
        <v>1884000</v>
      </c>
      <c r="DS336" s="62">
        <f t="shared" si="2381"/>
        <v>0</v>
      </c>
      <c r="DT336" s="62">
        <f t="shared" si="2381"/>
        <v>0</v>
      </c>
    </row>
    <row r="337" spans="1:124" s="23" customFormat="1" ht="32.25" customHeight="1" x14ac:dyDescent="0.25">
      <c r="A337" s="87" t="s">
        <v>41</v>
      </c>
      <c r="B337" s="44"/>
      <c r="C337" s="44"/>
      <c r="D337" s="44"/>
      <c r="E337" s="4">
        <v>852</v>
      </c>
      <c r="F337" s="3" t="s">
        <v>78</v>
      </c>
      <c r="G337" s="3" t="s">
        <v>44</v>
      </c>
      <c r="H337" s="176" t="s">
        <v>470</v>
      </c>
      <c r="I337" s="3" t="s">
        <v>83</v>
      </c>
      <c r="J337" s="21">
        <f t="shared" si="2377"/>
        <v>1875600</v>
      </c>
      <c r="K337" s="21">
        <f t="shared" si="2377"/>
        <v>1875600</v>
      </c>
      <c r="L337" s="21">
        <f t="shared" si="2377"/>
        <v>0</v>
      </c>
      <c r="M337" s="21">
        <f t="shared" si="2377"/>
        <v>0</v>
      </c>
      <c r="N337" s="21">
        <f t="shared" si="2377"/>
        <v>1875600</v>
      </c>
      <c r="O337" s="21">
        <f t="shared" si="2377"/>
        <v>1875600</v>
      </c>
      <c r="P337" s="21">
        <f t="shared" si="2377"/>
        <v>0</v>
      </c>
      <c r="Q337" s="21">
        <f t="shared" si="2377"/>
        <v>0</v>
      </c>
      <c r="R337" s="21">
        <f t="shared" si="2377"/>
        <v>1875600</v>
      </c>
      <c r="S337" s="21">
        <f t="shared" si="2377"/>
        <v>1875600</v>
      </c>
      <c r="T337" s="21">
        <f t="shared" si="2377"/>
        <v>0</v>
      </c>
      <c r="U337" s="21">
        <f t="shared" si="2377"/>
        <v>0</v>
      </c>
      <c r="V337" s="21">
        <f t="shared" si="2367"/>
        <v>-12000</v>
      </c>
      <c r="W337" s="21">
        <f t="shared" si="2368"/>
        <v>-12000</v>
      </c>
      <c r="X337" s="21">
        <f t="shared" si="2369"/>
        <v>0</v>
      </c>
      <c r="Y337" s="21">
        <f t="shared" si="2377"/>
        <v>0</v>
      </c>
      <c r="Z337" s="276">
        <f t="shared" ref="Z337:Z405" si="2382">J337/AB337*100</f>
        <v>99.364272091544819</v>
      </c>
      <c r="AA337" s="21">
        <f t="shared" si="2378"/>
        <v>0</v>
      </c>
      <c r="AB337" s="21">
        <f t="shared" si="2378"/>
        <v>1887600</v>
      </c>
      <c r="AC337" s="21">
        <f t="shared" si="2378"/>
        <v>1887600</v>
      </c>
      <c r="AD337" s="21">
        <f t="shared" si="2378"/>
        <v>0</v>
      </c>
      <c r="AE337" s="21">
        <f t="shared" si="2378"/>
        <v>0</v>
      </c>
      <c r="AF337" s="21">
        <f t="shared" si="2378"/>
        <v>0</v>
      </c>
      <c r="AG337" s="21">
        <f t="shared" si="2378"/>
        <v>0</v>
      </c>
      <c r="AH337" s="21">
        <f t="shared" si="2378"/>
        <v>0</v>
      </c>
      <c r="AI337" s="21">
        <f t="shared" si="2378"/>
        <v>0</v>
      </c>
      <c r="AJ337" s="21">
        <f t="shared" si="2267"/>
        <v>1887600</v>
      </c>
      <c r="AK337" s="21">
        <f t="shared" si="2178"/>
        <v>1887600</v>
      </c>
      <c r="AL337" s="21">
        <f t="shared" si="2179"/>
        <v>0</v>
      </c>
      <c r="AM337" s="21">
        <f t="shared" si="2180"/>
        <v>0</v>
      </c>
      <c r="AN337" s="215">
        <f t="shared" si="2378"/>
        <v>0</v>
      </c>
      <c r="AO337" s="21">
        <f t="shared" si="2378"/>
        <v>0</v>
      </c>
      <c r="AP337" s="21">
        <f t="shared" si="2378"/>
        <v>0</v>
      </c>
      <c r="AQ337" s="21">
        <f t="shared" si="2378"/>
        <v>0</v>
      </c>
      <c r="AR337" s="21">
        <f t="shared" si="2268"/>
        <v>1887600</v>
      </c>
      <c r="AS337" s="21">
        <f t="shared" si="2018"/>
        <v>1887600</v>
      </c>
      <c r="AT337" s="21">
        <f t="shared" si="2019"/>
        <v>0</v>
      </c>
      <c r="AU337" s="21">
        <f t="shared" si="2020"/>
        <v>0</v>
      </c>
      <c r="AV337" s="195">
        <f t="shared" si="2269"/>
        <v>0</v>
      </c>
      <c r="AW337" s="21">
        <f t="shared" si="2378"/>
        <v>1887600</v>
      </c>
      <c r="AX337" s="21">
        <f t="shared" si="2378"/>
        <v>1887600</v>
      </c>
      <c r="AY337" s="21">
        <f t="shared" si="2378"/>
        <v>0</v>
      </c>
      <c r="AZ337" s="21">
        <f t="shared" si="2378"/>
        <v>0</v>
      </c>
      <c r="BA337" s="21">
        <f t="shared" si="2378"/>
        <v>0</v>
      </c>
      <c r="BB337" s="21">
        <f t="shared" si="2378"/>
        <v>0</v>
      </c>
      <c r="BC337" s="21">
        <f t="shared" si="2378"/>
        <v>0</v>
      </c>
      <c r="BD337" s="21">
        <f t="shared" si="2378"/>
        <v>0</v>
      </c>
      <c r="BE337" s="21">
        <f t="shared" si="2270"/>
        <v>1887600</v>
      </c>
      <c r="BF337" s="21">
        <f t="shared" si="2171"/>
        <v>1887600</v>
      </c>
      <c r="BG337" s="21">
        <f t="shared" si="2172"/>
        <v>0</v>
      </c>
      <c r="BH337" s="21">
        <f t="shared" si="2173"/>
        <v>0</v>
      </c>
      <c r="BI337" s="21">
        <f t="shared" si="2378"/>
        <v>0</v>
      </c>
      <c r="BJ337" s="21">
        <f t="shared" si="2378"/>
        <v>0</v>
      </c>
      <c r="BK337" s="21">
        <f t="shared" si="2378"/>
        <v>0</v>
      </c>
      <c r="BL337" s="21">
        <f t="shared" si="2378"/>
        <v>0</v>
      </c>
      <c r="BM337" s="21">
        <f t="shared" si="2271"/>
        <v>1887600</v>
      </c>
      <c r="BN337" s="21">
        <f t="shared" si="2024"/>
        <v>1887600</v>
      </c>
      <c r="BO337" s="21">
        <f t="shared" si="2025"/>
        <v>0</v>
      </c>
      <c r="BP337" s="21">
        <f t="shared" si="2026"/>
        <v>0</v>
      </c>
      <c r="BQ337" s="201">
        <f t="shared" si="2272"/>
        <v>0</v>
      </c>
      <c r="BR337" s="21">
        <f t="shared" si="2378"/>
        <v>1887600</v>
      </c>
      <c r="BS337" s="21">
        <f t="shared" si="2378"/>
        <v>1887600</v>
      </c>
      <c r="BT337" s="21">
        <f t="shared" si="2378"/>
        <v>0</v>
      </c>
      <c r="BU337" s="21">
        <f t="shared" si="2378"/>
        <v>0</v>
      </c>
      <c r="BV337" s="21">
        <f t="shared" si="2379"/>
        <v>0</v>
      </c>
      <c r="BW337" s="21">
        <f t="shared" si="2379"/>
        <v>0</v>
      </c>
      <c r="BX337" s="21">
        <f t="shared" si="2379"/>
        <v>0</v>
      </c>
      <c r="BY337" s="21">
        <f t="shared" si="2379"/>
        <v>0</v>
      </c>
      <c r="BZ337" s="21">
        <f t="shared" si="2274"/>
        <v>1887600</v>
      </c>
      <c r="CA337" s="62">
        <f t="shared" si="2174"/>
        <v>1887600</v>
      </c>
      <c r="CB337" s="62">
        <f t="shared" si="2175"/>
        <v>0</v>
      </c>
      <c r="CC337" s="62">
        <f t="shared" si="2176"/>
        <v>0</v>
      </c>
      <c r="CD337" s="21">
        <f t="shared" si="2380"/>
        <v>0</v>
      </c>
      <c r="CE337" s="21">
        <f t="shared" si="2380"/>
        <v>0</v>
      </c>
      <c r="CF337" s="21">
        <f t="shared" si="2380"/>
        <v>0</v>
      </c>
      <c r="CG337" s="21">
        <f t="shared" si="2380"/>
        <v>0</v>
      </c>
      <c r="CH337" s="21">
        <f t="shared" si="2276"/>
        <v>1887600</v>
      </c>
      <c r="CI337" s="62">
        <f t="shared" si="2030"/>
        <v>1887600</v>
      </c>
      <c r="CJ337" s="62">
        <f t="shared" si="2031"/>
        <v>0</v>
      </c>
      <c r="CK337" s="62">
        <f t="shared" si="2032"/>
        <v>0</v>
      </c>
      <c r="CL337" s="193">
        <f t="shared" si="2277"/>
        <v>0</v>
      </c>
      <c r="CM337" s="62"/>
      <c r="CN337" s="62"/>
      <c r="CO337" s="62"/>
      <c r="CP337" s="62"/>
      <c r="CQ337" s="94">
        <f t="shared" si="2278"/>
        <v>3600</v>
      </c>
      <c r="CR337" s="94">
        <f t="shared" si="2279"/>
        <v>100.19108280254778</v>
      </c>
      <c r="CS337" s="58">
        <f t="shared" si="2381"/>
        <v>1884000</v>
      </c>
      <c r="CT337" s="58">
        <f t="shared" si="2381"/>
        <v>1884000</v>
      </c>
      <c r="CU337" s="58">
        <f t="shared" si="2381"/>
        <v>0</v>
      </c>
      <c r="CV337" s="58">
        <f t="shared" si="2381"/>
        <v>0</v>
      </c>
      <c r="CW337" s="58">
        <f t="shared" si="2381"/>
        <v>0</v>
      </c>
      <c r="CX337" s="62">
        <f t="shared" si="2381"/>
        <v>0</v>
      </c>
      <c r="CY337" s="62">
        <f t="shared" si="2381"/>
        <v>0</v>
      </c>
      <c r="CZ337" s="58">
        <f t="shared" si="2381"/>
        <v>0</v>
      </c>
      <c r="DA337" s="58">
        <f t="shared" si="2381"/>
        <v>1884000</v>
      </c>
      <c r="DB337" s="62">
        <f t="shared" si="2381"/>
        <v>1884000</v>
      </c>
      <c r="DC337" s="62">
        <f t="shared" si="2381"/>
        <v>0</v>
      </c>
      <c r="DD337" s="62">
        <f t="shared" si="2381"/>
        <v>0</v>
      </c>
      <c r="DE337" s="58">
        <f t="shared" si="2381"/>
        <v>0</v>
      </c>
      <c r="DF337" s="62">
        <f t="shared" si="2381"/>
        <v>0</v>
      </c>
      <c r="DG337" s="62">
        <f t="shared" si="2381"/>
        <v>0</v>
      </c>
      <c r="DH337" s="58">
        <f t="shared" si="2381"/>
        <v>0</v>
      </c>
      <c r="DI337" s="58">
        <f t="shared" si="2381"/>
        <v>1884000</v>
      </c>
      <c r="DJ337" s="62">
        <f t="shared" si="2381"/>
        <v>1884000</v>
      </c>
      <c r="DK337" s="62">
        <f t="shared" si="2381"/>
        <v>0</v>
      </c>
      <c r="DL337" s="62">
        <f t="shared" si="2381"/>
        <v>0</v>
      </c>
      <c r="DM337" s="58">
        <f t="shared" si="2381"/>
        <v>0</v>
      </c>
      <c r="DN337" s="62">
        <f t="shared" si="2381"/>
        <v>0</v>
      </c>
      <c r="DO337" s="62">
        <f t="shared" si="2381"/>
        <v>0</v>
      </c>
      <c r="DP337" s="58">
        <f t="shared" si="2381"/>
        <v>0</v>
      </c>
      <c r="DQ337" s="58">
        <f t="shared" si="2381"/>
        <v>1884000</v>
      </c>
      <c r="DR337" s="62">
        <f t="shared" si="2381"/>
        <v>1884000</v>
      </c>
      <c r="DS337" s="62">
        <f t="shared" si="2381"/>
        <v>0</v>
      </c>
      <c r="DT337" s="62">
        <f t="shared" si="2381"/>
        <v>0</v>
      </c>
    </row>
    <row r="338" spans="1:124" s="23" customFormat="1" ht="32.25" customHeight="1" x14ac:dyDescent="0.25">
      <c r="A338" s="87" t="s">
        <v>84</v>
      </c>
      <c r="B338" s="44"/>
      <c r="C338" s="44"/>
      <c r="D338" s="44"/>
      <c r="E338" s="4">
        <v>852</v>
      </c>
      <c r="F338" s="3" t="s">
        <v>78</v>
      </c>
      <c r="G338" s="3" t="s">
        <v>44</v>
      </c>
      <c r="H338" s="176" t="s">
        <v>470</v>
      </c>
      <c r="I338" s="3" t="s">
        <v>85</v>
      </c>
      <c r="J338" s="21">
        <v>1875600</v>
      </c>
      <c r="K338" s="21">
        <f>J338</f>
        <v>1875600</v>
      </c>
      <c r="L338" s="21"/>
      <c r="M338" s="21"/>
      <c r="N338" s="21">
        <v>1875600</v>
      </c>
      <c r="O338" s="21">
        <f>N338</f>
        <v>1875600</v>
      </c>
      <c r="P338" s="21"/>
      <c r="Q338" s="21"/>
      <c r="R338" s="21">
        <v>1875600</v>
      </c>
      <c r="S338" s="21">
        <f>R338</f>
        <v>1875600</v>
      </c>
      <c r="T338" s="21"/>
      <c r="U338" s="21"/>
      <c r="V338" s="21">
        <f t="shared" si="2367"/>
        <v>-12000</v>
      </c>
      <c r="W338" s="21">
        <f t="shared" si="2368"/>
        <v>-12000</v>
      </c>
      <c r="X338" s="21">
        <f t="shared" si="2369"/>
        <v>0</v>
      </c>
      <c r="Y338" s="21"/>
      <c r="Z338" s="276">
        <f t="shared" si="2382"/>
        <v>99.364272091544819</v>
      </c>
      <c r="AA338" s="21"/>
      <c r="AB338" s="21">
        <v>1887600</v>
      </c>
      <c r="AC338" s="21">
        <f>AB338</f>
        <v>1887600</v>
      </c>
      <c r="AD338" s="21"/>
      <c r="AE338" s="21"/>
      <c r="AF338" s="21"/>
      <c r="AG338" s="21">
        <f>AF338</f>
        <v>0</v>
      </c>
      <c r="AH338" s="21"/>
      <c r="AI338" s="21"/>
      <c r="AJ338" s="21">
        <f t="shared" si="2267"/>
        <v>1887600</v>
      </c>
      <c r="AK338" s="21">
        <f t="shared" si="2178"/>
        <v>1887600</v>
      </c>
      <c r="AL338" s="21">
        <f t="shared" si="2179"/>
        <v>0</v>
      </c>
      <c r="AM338" s="21">
        <f t="shared" si="2180"/>
        <v>0</v>
      </c>
      <c r="AN338" s="215"/>
      <c r="AO338" s="21">
        <f>AN338</f>
        <v>0</v>
      </c>
      <c r="AP338" s="21"/>
      <c r="AQ338" s="21"/>
      <c r="AR338" s="21">
        <f t="shared" si="2268"/>
        <v>1887600</v>
      </c>
      <c r="AS338" s="21">
        <f t="shared" si="2018"/>
        <v>1887600</v>
      </c>
      <c r="AT338" s="21">
        <f t="shared" si="2019"/>
        <v>0</v>
      </c>
      <c r="AU338" s="21">
        <f t="shared" si="2020"/>
        <v>0</v>
      </c>
      <c r="AV338" s="195">
        <f t="shared" si="2269"/>
        <v>0</v>
      </c>
      <c r="AW338" s="21">
        <v>1887600</v>
      </c>
      <c r="AX338" s="21">
        <f>AW338</f>
        <v>1887600</v>
      </c>
      <c r="AY338" s="21"/>
      <c r="AZ338" s="21"/>
      <c r="BA338" s="21"/>
      <c r="BB338" s="21">
        <f>BA338</f>
        <v>0</v>
      </c>
      <c r="BC338" s="21"/>
      <c r="BD338" s="21"/>
      <c r="BE338" s="21">
        <f t="shared" si="2270"/>
        <v>1887600</v>
      </c>
      <c r="BF338" s="21">
        <f t="shared" si="2171"/>
        <v>1887600</v>
      </c>
      <c r="BG338" s="21">
        <f t="shared" si="2172"/>
        <v>0</v>
      </c>
      <c r="BH338" s="21">
        <f t="shared" si="2173"/>
        <v>0</v>
      </c>
      <c r="BI338" s="21"/>
      <c r="BJ338" s="21">
        <f>BI338</f>
        <v>0</v>
      </c>
      <c r="BK338" s="21"/>
      <c r="BL338" s="21"/>
      <c r="BM338" s="21">
        <f t="shared" si="2271"/>
        <v>1887600</v>
      </c>
      <c r="BN338" s="21">
        <f t="shared" si="2024"/>
        <v>1887600</v>
      </c>
      <c r="BO338" s="21">
        <f t="shared" si="2025"/>
        <v>0</v>
      </c>
      <c r="BP338" s="21">
        <f t="shared" si="2026"/>
        <v>0</v>
      </c>
      <c r="BQ338" s="201">
        <f t="shared" si="2272"/>
        <v>0</v>
      </c>
      <c r="BR338" s="21">
        <v>1887600</v>
      </c>
      <c r="BS338" s="21">
        <f>BR338</f>
        <v>1887600</v>
      </c>
      <c r="BT338" s="21"/>
      <c r="BU338" s="21"/>
      <c r="BV338" s="21"/>
      <c r="BW338" s="21">
        <f>BV338</f>
        <v>0</v>
      </c>
      <c r="BX338" s="21"/>
      <c r="BY338" s="21"/>
      <c r="BZ338" s="21">
        <f t="shared" si="2274"/>
        <v>1887600</v>
      </c>
      <c r="CA338" s="62">
        <f t="shared" si="2174"/>
        <v>1887600</v>
      </c>
      <c r="CB338" s="62">
        <f t="shared" si="2175"/>
        <v>0</v>
      </c>
      <c r="CC338" s="62">
        <f t="shared" si="2176"/>
        <v>0</v>
      </c>
      <c r="CD338" s="21"/>
      <c r="CE338" s="21">
        <f>CD338</f>
        <v>0</v>
      </c>
      <c r="CF338" s="21"/>
      <c r="CG338" s="21"/>
      <c r="CH338" s="21">
        <f t="shared" si="2276"/>
        <v>1887600</v>
      </c>
      <c r="CI338" s="62">
        <f t="shared" si="2030"/>
        <v>1887600</v>
      </c>
      <c r="CJ338" s="62">
        <f t="shared" si="2031"/>
        <v>0</v>
      </c>
      <c r="CK338" s="62">
        <f t="shared" si="2032"/>
        <v>0</v>
      </c>
      <c r="CL338" s="193">
        <f t="shared" si="2277"/>
        <v>0</v>
      </c>
      <c r="CM338" s="62"/>
      <c r="CN338" s="62"/>
      <c r="CO338" s="62"/>
      <c r="CP338" s="62"/>
      <c r="CQ338" s="94">
        <f t="shared" si="2278"/>
        <v>3600</v>
      </c>
      <c r="CR338" s="94">
        <f t="shared" si="2279"/>
        <v>100.19108280254778</v>
      </c>
      <c r="CS338" s="58">
        <v>1884000</v>
      </c>
      <c r="CT338" s="58">
        <f>CS338</f>
        <v>1884000</v>
      </c>
      <c r="CU338" s="58"/>
      <c r="CV338" s="58"/>
      <c r="CW338" s="58"/>
      <c r="CX338" s="62">
        <f>CW338</f>
        <v>0</v>
      </c>
      <c r="CY338" s="62"/>
      <c r="CZ338" s="58"/>
      <c r="DA338" s="58">
        <f>CS338+CW338</f>
        <v>1884000</v>
      </c>
      <c r="DB338" s="62">
        <f>CT338+CX338</f>
        <v>1884000</v>
      </c>
      <c r="DC338" s="62">
        <f>CU338+CY338</f>
        <v>0</v>
      </c>
      <c r="DD338" s="62">
        <f>CV338+CZ338</f>
        <v>0</v>
      </c>
      <c r="DE338" s="58"/>
      <c r="DF338" s="62">
        <f>DE338</f>
        <v>0</v>
      </c>
      <c r="DG338" s="62"/>
      <c r="DH338" s="58"/>
      <c r="DI338" s="58">
        <f t="shared" ref="DI338" si="2383">DA338+DE338</f>
        <v>1884000</v>
      </c>
      <c r="DJ338" s="62">
        <f t="shared" ref="DJ338" si="2384">DB338+DF338</f>
        <v>1884000</v>
      </c>
      <c r="DK338" s="62">
        <f t="shared" ref="DK338" si="2385">DC338+DG338</f>
        <v>0</v>
      </c>
      <c r="DL338" s="62">
        <f t="shared" ref="DL338" si="2386">DD338+DH338</f>
        <v>0</v>
      </c>
      <c r="DM338" s="58"/>
      <c r="DN338" s="62">
        <f>DM338</f>
        <v>0</v>
      </c>
      <c r="DO338" s="62"/>
      <c r="DP338" s="58"/>
      <c r="DQ338" s="58">
        <f t="shared" ref="DQ338" si="2387">DI338+DM338</f>
        <v>1884000</v>
      </c>
      <c r="DR338" s="62">
        <f t="shared" ref="DR338" si="2388">DJ338+DN338</f>
        <v>1884000</v>
      </c>
      <c r="DS338" s="62">
        <f t="shared" ref="DS338" si="2389">DK338+DO338</f>
        <v>0</v>
      </c>
      <c r="DT338" s="62">
        <f t="shared" ref="DT338" si="2390">DL338+DP338</f>
        <v>0</v>
      </c>
    </row>
    <row r="339" spans="1:124" ht="32.25" customHeight="1" x14ac:dyDescent="0.25">
      <c r="A339" s="87" t="s">
        <v>341</v>
      </c>
      <c r="B339" s="156"/>
      <c r="C339" s="156"/>
      <c r="D339" s="156"/>
      <c r="E339" s="4">
        <v>852</v>
      </c>
      <c r="F339" s="3" t="s">
        <v>78</v>
      </c>
      <c r="G339" s="3" t="s">
        <v>44</v>
      </c>
      <c r="H339" s="176" t="s">
        <v>472</v>
      </c>
      <c r="I339" s="3"/>
      <c r="J339" s="21">
        <f t="shared" ref="J339:Y340" si="2391">J340</f>
        <v>7733880</v>
      </c>
      <c r="K339" s="21">
        <f t="shared" si="2391"/>
        <v>7733880</v>
      </c>
      <c r="L339" s="21">
        <f t="shared" si="2391"/>
        <v>0</v>
      </c>
      <c r="M339" s="21">
        <f t="shared" si="2391"/>
        <v>0</v>
      </c>
      <c r="N339" s="21">
        <f t="shared" si="2391"/>
        <v>7499520</v>
      </c>
      <c r="O339" s="21">
        <f t="shared" si="2391"/>
        <v>7499520</v>
      </c>
      <c r="P339" s="21">
        <f t="shared" si="2391"/>
        <v>0</v>
      </c>
      <c r="Q339" s="21">
        <f t="shared" si="2391"/>
        <v>0</v>
      </c>
      <c r="R339" s="21">
        <f t="shared" si="2391"/>
        <v>7499520</v>
      </c>
      <c r="S339" s="21">
        <f t="shared" si="2391"/>
        <v>7499520</v>
      </c>
      <c r="T339" s="21">
        <f t="shared" si="2391"/>
        <v>0</v>
      </c>
      <c r="U339" s="21">
        <f t="shared" si="2391"/>
        <v>0</v>
      </c>
      <c r="V339" s="21">
        <f t="shared" si="2367"/>
        <v>-156240</v>
      </c>
      <c r="W339" s="21">
        <f t="shared" si="2368"/>
        <v>-156240</v>
      </c>
      <c r="X339" s="21">
        <f t="shared" si="2369"/>
        <v>0</v>
      </c>
      <c r="Y339" s="21">
        <f t="shared" si="2391"/>
        <v>0</v>
      </c>
      <c r="Z339" s="276">
        <f t="shared" si="2382"/>
        <v>98.019801980198025</v>
      </c>
      <c r="AA339" s="21">
        <f>AA340</f>
        <v>0</v>
      </c>
      <c r="AB339" s="21">
        <f>AB340</f>
        <v>7890120</v>
      </c>
      <c r="AC339" s="21">
        <f t="shared" ref="AC339:BV340" si="2392">AC340</f>
        <v>7890120</v>
      </c>
      <c r="AD339" s="21">
        <f t="shared" si="2392"/>
        <v>0</v>
      </c>
      <c r="AE339" s="21">
        <f t="shared" si="2392"/>
        <v>0</v>
      </c>
      <c r="AF339" s="21">
        <f t="shared" si="2392"/>
        <v>0</v>
      </c>
      <c r="AG339" s="21">
        <f t="shared" si="2392"/>
        <v>0</v>
      </c>
      <c r="AH339" s="21">
        <f t="shared" si="2392"/>
        <v>0</v>
      </c>
      <c r="AI339" s="21">
        <f t="shared" si="2392"/>
        <v>0</v>
      </c>
      <c r="AJ339" s="21">
        <f t="shared" si="2177"/>
        <v>7890120</v>
      </c>
      <c r="AK339" s="21">
        <f t="shared" si="2178"/>
        <v>7890120</v>
      </c>
      <c r="AL339" s="21">
        <f t="shared" si="2179"/>
        <v>0</v>
      </c>
      <c r="AM339" s="21">
        <f t="shared" si="2180"/>
        <v>0</v>
      </c>
      <c r="AN339" s="215">
        <f t="shared" si="2392"/>
        <v>0</v>
      </c>
      <c r="AO339" s="21">
        <f t="shared" si="2392"/>
        <v>0</v>
      </c>
      <c r="AP339" s="21">
        <f t="shared" si="2392"/>
        <v>0</v>
      </c>
      <c r="AQ339" s="21">
        <f t="shared" si="2392"/>
        <v>0</v>
      </c>
      <c r="AR339" s="21">
        <f t="shared" si="2017"/>
        <v>7890120</v>
      </c>
      <c r="AS339" s="21">
        <f t="shared" si="2018"/>
        <v>7890120</v>
      </c>
      <c r="AT339" s="21">
        <f t="shared" si="2019"/>
        <v>0</v>
      </c>
      <c r="AU339" s="21">
        <f t="shared" si="2020"/>
        <v>0</v>
      </c>
      <c r="AV339" s="195">
        <f t="shared" si="1970"/>
        <v>0</v>
      </c>
      <c r="AW339" s="21">
        <f>AW340</f>
        <v>7890120</v>
      </c>
      <c r="AX339" s="21">
        <f t="shared" si="2392"/>
        <v>7890120</v>
      </c>
      <c r="AY339" s="21">
        <f t="shared" si="2392"/>
        <v>0</v>
      </c>
      <c r="AZ339" s="21">
        <f t="shared" si="2392"/>
        <v>0</v>
      </c>
      <c r="BA339" s="21">
        <f t="shared" si="2392"/>
        <v>0</v>
      </c>
      <c r="BB339" s="21">
        <f t="shared" si="2392"/>
        <v>0</v>
      </c>
      <c r="BC339" s="21">
        <f t="shared" si="2392"/>
        <v>0</v>
      </c>
      <c r="BD339" s="21">
        <f t="shared" si="2392"/>
        <v>0</v>
      </c>
      <c r="BE339" s="21">
        <f t="shared" si="2181"/>
        <v>7890120</v>
      </c>
      <c r="BF339" s="21">
        <f t="shared" si="2171"/>
        <v>7890120</v>
      </c>
      <c r="BG339" s="21">
        <f t="shared" si="2172"/>
        <v>0</v>
      </c>
      <c r="BH339" s="21">
        <f t="shared" si="2173"/>
        <v>0</v>
      </c>
      <c r="BI339" s="21">
        <f t="shared" si="2392"/>
        <v>0</v>
      </c>
      <c r="BJ339" s="21">
        <f t="shared" si="2392"/>
        <v>0</v>
      </c>
      <c r="BK339" s="21">
        <f t="shared" si="2392"/>
        <v>0</v>
      </c>
      <c r="BL339" s="21">
        <f t="shared" si="2392"/>
        <v>0</v>
      </c>
      <c r="BM339" s="21">
        <f t="shared" si="2023"/>
        <v>7890120</v>
      </c>
      <c r="BN339" s="21">
        <f t="shared" si="2024"/>
        <v>7890120</v>
      </c>
      <c r="BO339" s="21">
        <f t="shared" si="2025"/>
        <v>0</v>
      </c>
      <c r="BP339" s="21">
        <f t="shared" si="2026"/>
        <v>0</v>
      </c>
      <c r="BQ339" s="201">
        <f t="shared" si="1967"/>
        <v>0</v>
      </c>
      <c r="BR339" s="21">
        <f>BR340</f>
        <v>7890120</v>
      </c>
      <c r="BS339" s="21">
        <f t="shared" si="2392"/>
        <v>7890120</v>
      </c>
      <c r="BT339" s="21">
        <f t="shared" si="2392"/>
        <v>0</v>
      </c>
      <c r="BU339" s="21">
        <f t="shared" si="2392"/>
        <v>0</v>
      </c>
      <c r="BV339" s="21">
        <f t="shared" si="2392"/>
        <v>0</v>
      </c>
      <c r="BW339" s="21">
        <f t="shared" ref="BV339:BY340" si="2393">BW340</f>
        <v>0</v>
      </c>
      <c r="BX339" s="21">
        <f t="shared" si="2393"/>
        <v>0</v>
      </c>
      <c r="BY339" s="21">
        <f t="shared" si="2393"/>
        <v>0</v>
      </c>
      <c r="BZ339" s="21">
        <f t="shared" si="2182"/>
        <v>7890120</v>
      </c>
      <c r="CA339" s="62">
        <f t="shared" si="2174"/>
        <v>7890120</v>
      </c>
      <c r="CB339" s="62">
        <f t="shared" si="2175"/>
        <v>0</v>
      </c>
      <c r="CC339" s="62">
        <f t="shared" si="2176"/>
        <v>0</v>
      </c>
      <c r="CD339" s="21">
        <f t="shared" ref="CD339:CG340" si="2394">CD340</f>
        <v>0</v>
      </c>
      <c r="CE339" s="21">
        <f t="shared" si="2394"/>
        <v>0</v>
      </c>
      <c r="CF339" s="21">
        <f t="shared" si="2394"/>
        <v>0</v>
      </c>
      <c r="CG339" s="21">
        <f t="shared" si="2394"/>
        <v>0</v>
      </c>
      <c r="CH339" s="21">
        <f t="shared" si="2029"/>
        <v>7890120</v>
      </c>
      <c r="CI339" s="62">
        <f t="shared" si="2030"/>
        <v>7890120</v>
      </c>
      <c r="CJ339" s="62">
        <f t="shared" si="2031"/>
        <v>0</v>
      </c>
      <c r="CK339" s="62">
        <f t="shared" si="2032"/>
        <v>0</v>
      </c>
      <c r="CL339" s="193">
        <f t="shared" si="2083"/>
        <v>0</v>
      </c>
      <c r="CM339" s="62"/>
      <c r="CN339" s="62"/>
      <c r="CO339" s="62"/>
      <c r="CP339" s="62"/>
      <c r="CQ339" s="94">
        <f t="shared" si="2103"/>
        <v>7890120</v>
      </c>
      <c r="CR339" s="94" t="e">
        <f t="shared" si="2104"/>
        <v>#DIV/0!</v>
      </c>
      <c r="CS339" s="58"/>
      <c r="CT339" s="58"/>
      <c r="CU339" s="58"/>
      <c r="CV339" s="58"/>
      <c r="CW339" s="58"/>
      <c r="CX339" s="62"/>
      <c r="CY339" s="62"/>
      <c r="CZ339" s="58"/>
      <c r="DA339" s="58"/>
      <c r="DB339" s="62"/>
      <c r="DC339" s="62"/>
      <c r="DD339" s="62"/>
      <c r="DE339" s="58">
        <f>DE340</f>
        <v>2656080</v>
      </c>
      <c r="DF339" s="58">
        <f t="shared" ref="DF339:DT340" si="2395">DF340</f>
        <v>2656080</v>
      </c>
      <c r="DG339" s="58">
        <f t="shared" si="2395"/>
        <v>0</v>
      </c>
      <c r="DH339" s="58">
        <f t="shared" si="2395"/>
        <v>0</v>
      </c>
      <c r="DI339" s="58">
        <f t="shared" si="2395"/>
        <v>2656080</v>
      </c>
      <c r="DJ339" s="58">
        <f t="shared" ref="DJ339:DJ340" si="2396">DJ340</f>
        <v>2656080</v>
      </c>
      <c r="DK339" s="58">
        <f t="shared" ref="DK339:DK340" si="2397">DK340</f>
        <v>0</v>
      </c>
      <c r="DL339" s="58">
        <f t="shared" ref="DL339:DL340" si="2398">DL340</f>
        <v>0</v>
      </c>
      <c r="DM339" s="58">
        <f>DM340</f>
        <v>0</v>
      </c>
      <c r="DN339" s="58">
        <f t="shared" si="2395"/>
        <v>0</v>
      </c>
      <c r="DO339" s="58">
        <f t="shared" si="2395"/>
        <v>0</v>
      </c>
      <c r="DP339" s="58">
        <f t="shared" si="2395"/>
        <v>0</v>
      </c>
      <c r="DQ339" s="58">
        <f t="shared" si="2395"/>
        <v>2656080</v>
      </c>
      <c r="DR339" s="58">
        <f t="shared" si="2395"/>
        <v>2656080</v>
      </c>
      <c r="DS339" s="58">
        <f t="shared" si="2395"/>
        <v>0</v>
      </c>
      <c r="DT339" s="58">
        <f t="shared" si="2395"/>
        <v>0</v>
      </c>
    </row>
    <row r="340" spans="1:124" ht="32.25" customHeight="1" x14ac:dyDescent="0.25">
      <c r="A340" s="87" t="s">
        <v>41</v>
      </c>
      <c r="B340" s="156"/>
      <c r="C340" s="156"/>
      <c r="D340" s="156"/>
      <c r="E340" s="4">
        <v>852</v>
      </c>
      <c r="F340" s="3" t="s">
        <v>78</v>
      </c>
      <c r="G340" s="3" t="s">
        <v>44</v>
      </c>
      <c r="H340" s="176" t="s">
        <v>472</v>
      </c>
      <c r="I340" s="3" t="s">
        <v>83</v>
      </c>
      <c r="J340" s="21">
        <f t="shared" si="2391"/>
        <v>7733880</v>
      </c>
      <c r="K340" s="21">
        <f t="shared" si="2391"/>
        <v>7733880</v>
      </c>
      <c r="L340" s="21">
        <f t="shared" si="2391"/>
        <v>0</v>
      </c>
      <c r="M340" s="21">
        <f t="shared" si="2391"/>
        <v>0</v>
      </c>
      <c r="N340" s="21">
        <f t="shared" si="2391"/>
        <v>7499520</v>
      </c>
      <c r="O340" s="21">
        <f t="shared" si="2391"/>
        <v>7499520</v>
      </c>
      <c r="P340" s="21">
        <f t="shared" si="2391"/>
        <v>0</v>
      </c>
      <c r="Q340" s="21">
        <f t="shared" si="2391"/>
        <v>0</v>
      </c>
      <c r="R340" s="21">
        <f t="shared" si="2391"/>
        <v>7499520</v>
      </c>
      <c r="S340" s="21">
        <f t="shared" si="2391"/>
        <v>7499520</v>
      </c>
      <c r="T340" s="21">
        <f t="shared" si="2391"/>
        <v>0</v>
      </c>
      <c r="U340" s="21">
        <f t="shared" si="2391"/>
        <v>0</v>
      </c>
      <c r="V340" s="21">
        <f t="shared" si="2367"/>
        <v>-156240</v>
      </c>
      <c r="W340" s="21">
        <f t="shared" si="2368"/>
        <v>-156240</v>
      </c>
      <c r="X340" s="21">
        <f t="shared" si="2369"/>
        <v>0</v>
      </c>
      <c r="Y340" s="21">
        <f t="shared" si="2391"/>
        <v>0</v>
      </c>
      <c r="Z340" s="276">
        <f t="shared" si="2382"/>
        <v>98.019801980198025</v>
      </c>
      <c r="AA340" s="21">
        <f>AA341</f>
        <v>0</v>
      </c>
      <c r="AB340" s="21">
        <f>AB341</f>
        <v>7890120</v>
      </c>
      <c r="AC340" s="21">
        <f t="shared" si="2392"/>
        <v>7890120</v>
      </c>
      <c r="AD340" s="21">
        <f t="shared" si="2392"/>
        <v>0</v>
      </c>
      <c r="AE340" s="21">
        <f t="shared" si="2392"/>
        <v>0</v>
      </c>
      <c r="AF340" s="21">
        <f t="shared" si="2392"/>
        <v>0</v>
      </c>
      <c r="AG340" s="21">
        <f t="shared" si="2392"/>
        <v>0</v>
      </c>
      <c r="AH340" s="21">
        <f t="shared" si="2392"/>
        <v>0</v>
      </c>
      <c r="AI340" s="21">
        <f t="shared" si="2392"/>
        <v>0</v>
      </c>
      <c r="AJ340" s="21">
        <f t="shared" si="2177"/>
        <v>7890120</v>
      </c>
      <c r="AK340" s="21">
        <f t="shared" si="2178"/>
        <v>7890120</v>
      </c>
      <c r="AL340" s="21">
        <f t="shared" si="2179"/>
        <v>0</v>
      </c>
      <c r="AM340" s="21">
        <f t="shared" si="2180"/>
        <v>0</v>
      </c>
      <c r="AN340" s="215">
        <f t="shared" si="2392"/>
        <v>0</v>
      </c>
      <c r="AO340" s="21">
        <f t="shared" si="2392"/>
        <v>0</v>
      </c>
      <c r="AP340" s="21">
        <f t="shared" si="2392"/>
        <v>0</v>
      </c>
      <c r="AQ340" s="21">
        <f t="shared" si="2392"/>
        <v>0</v>
      </c>
      <c r="AR340" s="21">
        <f t="shared" si="2017"/>
        <v>7890120</v>
      </c>
      <c r="AS340" s="21">
        <f t="shared" si="2018"/>
        <v>7890120</v>
      </c>
      <c r="AT340" s="21">
        <f t="shared" si="2019"/>
        <v>0</v>
      </c>
      <c r="AU340" s="21">
        <f t="shared" si="2020"/>
        <v>0</v>
      </c>
      <c r="AV340" s="195">
        <f t="shared" si="1970"/>
        <v>0</v>
      </c>
      <c r="AW340" s="21">
        <f>AW341</f>
        <v>7890120</v>
      </c>
      <c r="AX340" s="21">
        <f t="shared" si="2392"/>
        <v>7890120</v>
      </c>
      <c r="AY340" s="21">
        <f t="shared" si="2392"/>
        <v>0</v>
      </c>
      <c r="AZ340" s="21">
        <f t="shared" si="2392"/>
        <v>0</v>
      </c>
      <c r="BA340" s="21">
        <f t="shared" si="2392"/>
        <v>0</v>
      </c>
      <c r="BB340" s="21">
        <f t="shared" si="2392"/>
        <v>0</v>
      </c>
      <c r="BC340" s="21">
        <f t="shared" si="2392"/>
        <v>0</v>
      </c>
      <c r="BD340" s="21">
        <f t="shared" si="2392"/>
        <v>0</v>
      </c>
      <c r="BE340" s="21">
        <f t="shared" si="2181"/>
        <v>7890120</v>
      </c>
      <c r="BF340" s="21">
        <f t="shared" si="2171"/>
        <v>7890120</v>
      </c>
      <c r="BG340" s="21">
        <f t="shared" si="2172"/>
        <v>0</v>
      </c>
      <c r="BH340" s="21">
        <f t="shared" si="2173"/>
        <v>0</v>
      </c>
      <c r="BI340" s="21">
        <f t="shared" si="2392"/>
        <v>0</v>
      </c>
      <c r="BJ340" s="21">
        <f t="shared" si="2392"/>
        <v>0</v>
      </c>
      <c r="BK340" s="21">
        <f t="shared" si="2392"/>
        <v>0</v>
      </c>
      <c r="BL340" s="21">
        <f t="shared" si="2392"/>
        <v>0</v>
      </c>
      <c r="BM340" s="21">
        <f t="shared" si="2023"/>
        <v>7890120</v>
      </c>
      <c r="BN340" s="21">
        <f t="shared" si="2024"/>
        <v>7890120</v>
      </c>
      <c r="BO340" s="21">
        <f t="shared" si="2025"/>
        <v>0</v>
      </c>
      <c r="BP340" s="21">
        <f t="shared" si="2026"/>
        <v>0</v>
      </c>
      <c r="BQ340" s="201">
        <f t="shared" si="1967"/>
        <v>0</v>
      </c>
      <c r="BR340" s="21">
        <f>BR341</f>
        <v>7890120</v>
      </c>
      <c r="BS340" s="21">
        <f t="shared" si="2392"/>
        <v>7890120</v>
      </c>
      <c r="BT340" s="21">
        <f t="shared" si="2392"/>
        <v>0</v>
      </c>
      <c r="BU340" s="21">
        <f t="shared" si="2392"/>
        <v>0</v>
      </c>
      <c r="BV340" s="21">
        <f t="shared" si="2393"/>
        <v>0</v>
      </c>
      <c r="BW340" s="21">
        <f t="shared" si="2393"/>
        <v>0</v>
      </c>
      <c r="BX340" s="21">
        <f t="shared" si="2393"/>
        <v>0</v>
      </c>
      <c r="BY340" s="21">
        <f t="shared" si="2393"/>
        <v>0</v>
      </c>
      <c r="BZ340" s="21">
        <f t="shared" si="2182"/>
        <v>7890120</v>
      </c>
      <c r="CA340" s="62">
        <f t="shared" si="2174"/>
        <v>7890120</v>
      </c>
      <c r="CB340" s="62">
        <f t="shared" si="2175"/>
        <v>0</v>
      </c>
      <c r="CC340" s="62">
        <f t="shared" si="2176"/>
        <v>0</v>
      </c>
      <c r="CD340" s="21">
        <f t="shared" si="2394"/>
        <v>0</v>
      </c>
      <c r="CE340" s="21">
        <f t="shared" si="2394"/>
        <v>0</v>
      </c>
      <c r="CF340" s="21">
        <f t="shared" si="2394"/>
        <v>0</v>
      </c>
      <c r="CG340" s="21">
        <f t="shared" si="2394"/>
        <v>0</v>
      </c>
      <c r="CH340" s="21">
        <f t="shared" si="2029"/>
        <v>7890120</v>
      </c>
      <c r="CI340" s="62">
        <f t="shared" si="2030"/>
        <v>7890120</v>
      </c>
      <c r="CJ340" s="62">
        <f t="shared" si="2031"/>
        <v>0</v>
      </c>
      <c r="CK340" s="62">
        <f t="shared" si="2032"/>
        <v>0</v>
      </c>
      <c r="CL340" s="193">
        <f t="shared" si="2083"/>
        <v>0</v>
      </c>
      <c r="CM340" s="62"/>
      <c r="CN340" s="62"/>
      <c r="CO340" s="62"/>
      <c r="CP340" s="62"/>
      <c r="CQ340" s="94">
        <f t="shared" si="2103"/>
        <v>7890120</v>
      </c>
      <c r="CR340" s="94" t="e">
        <f t="shared" si="2104"/>
        <v>#DIV/0!</v>
      </c>
      <c r="CS340" s="58"/>
      <c r="CT340" s="58"/>
      <c r="CU340" s="58"/>
      <c r="CV340" s="58"/>
      <c r="CW340" s="58"/>
      <c r="CX340" s="62"/>
      <c r="CY340" s="62"/>
      <c r="CZ340" s="58"/>
      <c r="DA340" s="58"/>
      <c r="DB340" s="62"/>
      <c r="DC340" s="62"/>
      <c r="DD340" s="62"/>
      <c r="DE340" s="58">
        <f>DE341</f>
        <v>2656080</v>
      </c>
      <c r="DF340" s="58">
        <f t="shared" si="2395"/>
        <v>2656080</v>
      </c>
      <c r="DG340" s="58">
        <f t="shared" si="2395"/>
        <v>0</v>
      </c>
      <c r="DH340" s="58">
        <f t="shared" si="2395"/>
        <v>0</v>
      </c>
      <c r="DI340" s="58">
        <f t="shared" si="2395"/>
        <v>2656080</v>
      </c>
      <c r="DJ340" s="58">
        <f t="shared" si="2396"/>
        <v>2656080</v>
      </c>
      <c r="DK340" s="58">
        <f t="shared" si="2397"/>
        <v>0</v>
      </c>
      <c r="DL340" s="58">
        <f t="shared" si="2398"/>
        <v>0</v>
      </c>
      <c r="DM340" s="58">
        <f>DM341</f>
        <v>0</v>
      </c>
      <c r="DN340" s="58">
        <f t="shared" si="2395"/>
        <v>0</v>
      </c>
      <c r="DO340" s="58">
        <f t="shared" si="2395"/>
        <v>0</v>
      </c>
      <c r="DP340" s="58">
        <f t="shared" si="2395"/>
        <v>0</v>
      </c>
      <c r="DQ340" s="58">
        <f t="shared" si="2395"/>
        <v>2656080</v>
      </c>
      <c r="DR340" s="58">
        <f t="shared" si="2395"/>
        <v>2656080</v>
      </c>
      <c r="DS340" s="58">
        <f t="shared" si="2395"/>
        <v>0</v>
      </c>
      <c r="DT340" s="58">
        <f t="shared" si="2395"/>
        <v>0</v>
      </c>
    </row>
    <row r="341" spans="1:124" ht="32.25" customHeight="1" x14ac:dyDescent="0.25">
      <c r="A341" s="87" t="s">
        <v>84</v>
      </c>
      <c r="B341" s="156"/>
      <c r="C341" s="156"/>
      <c r="D341" s="156"/>
      <c r="E341" s="4">
        <v>852</v>
      </c>
      <c r="F341" s="3" t="s">
        <v>78</v>
      </c>
      <c r="G341" s="3" t="s">
        <v>44</v>
      </c>
      <c r="H341" s="176" t="s">
        <v>472</v>
      </c>
      <c r="I341" s="3" t="s">
        <v>85</v>
      </c>
      <c r="J341" s="21">
        <v>7733880</v>
      </c>
      <c r="K341" s="21">
        <f>J341</f>
        <v>7733880</v>
      </c>
      <c r="L341" s="21"/>
      <c r="M341" s="21"/>
      <c r="N341" s="21">
        <v>7499520</v>
      </c>
      <c r="O341" s="21">
        <f>N341</f>
        <v>7499520</v>
      </c>
      <c r="P341" s="21"/>
      <c r="Q341" s="21"/>
      <c r="R341" s="21">
        <v>7499520</v>
      </c>
      <c r="S341" s="21">
        <f>R341</f>
        <v>7499520</v>
      </c>
      <c r="T341" s="21"/>
      <c r="U341" s="21"/>
      <c r="V341" s="21">
        <f t="shared" si="2367"/>
        <v>-156240</v>
      </c>
      <c r="W341" s="21">
        <f t="shared" si="2368"/>
        <v>-156240</v>
      </c>
      <c r="X341" s="21">
        <f t="shared" si="2369"/>
        <v>0</v>
      </c>
      <c r="Y341" s="21"/>
      <c r="Z341" s="276">
        <f t="shared" si="2382"/>
        <v>98.019801980198025</v>
      </c>
      <c r="AA341" s="21"/>
      <c r="AB341" s="21">
        <v>7890120</v>
      </c>
      <c r="AC341" s="21">
        <f>AB341</f>
        <v>7890120</v>
      </c>
      <c r="AD341" s="21"/>
      <c r="AE341" s="21"/>
      <c r="AF341" s="21"/>
      <c r="AG341" s="21">
        <f>AF341</f>
        <v>0</v>
      </c>
      <c r="AH341" s="21"/>
      <c r="AI341" s="21"/>
      <c r="AJ341" s="21">
        <f t="shared" si="2177"/>
        <v>7890120</v>
      </c>
      <c r="AK341" s="21">
        <f t="shared" si="2178"/>
        <v>7890120</v>
      </c>
      <c r="AL341" s="21">
        <f t="shared" si="2179"/>
        <v>0</v>
      </c>
      <c r="AM341" s="21">
        <f t="shared" si="2180"/>
        <v>0</v>
      </c>
      <c r="AN341" s="215"/>
      <c r="AO341" s="21">
        <f>AN341</f>
        <v>0</v>
      </c>
      <c r="AP341" s="21"/>
      <c r="AQ341" s="21"/>
      <c r="AR341" s="21">
        <f t="shared" si="2017"/>
        <v>7890120</v>
      </c>
      <c r="AS341" s="21">
        <f t="shared" si="2018"/>
        <v>7890120</v>
      </c>
      <c r="AT341" s="21">
        <f t="shared" si="2019"/>
        <v>0</v>
      </c>
      <c r="AU341" s="21">
        <f t="shared" si="2020"/>
        <v>0</v>
      </c>
      <c r="AV341" s="195">
        <f t="shared" si="1970"/>
        <v>0</v>
      </c>
      <c r="AW341" s="21">
        <v>7890120</v>
      </c>
      <c r="AX341" s="21">
        <f>AW341</f>
        <v>7890120</v>
      </c>
      <c r="AY341" s="21"/>
      <c r="AZ341" s="21"/>
      <c r="BA341" s="21"/>
      <c r="BB341" s="21">
        <f>BA341</f>
        <v>0</v>
      </c>
      <c r="BC341" s="21"/>
      <c r="BD341" s="21"/>
      <c r="BE341" s="21">
        <f t="shared" si="2181"/>
        <v>7890120</v>
      </c>
      <c r="BF341" s="21">
        <f t="shared" si="2171"/>
        <v>7890120</v>
      </c>
      <c r="BG341" s="21">
        <f t="shared" si="2172"/>
        <v>0</v>
      </c>
      <c r="BH341" s="21">
        <f t="shared" si="2173"/>
        <v>0</v>
      </c>
      <c r="BI341" s="21"/>
      <c r="BJ341" s="21">
        <f>BI341</f>
        <v>0</v>
      </c>
      <c r="BK341" s="21"/>
      <c r="BL341" s="21"/>
      <c r="BM341" s="21">
        <f t="shared" si="2023"/>
        <v>7890120</v>
      </c>
      <c r="BN341" s="21">
        <f t="shared" si="2024"/>
        <v>7890120</v>
      </c>
      <c r="BO341" s="21">
        <f t="shared" si="2025"/>
        <v>0</v>
      </c>
      <c r="BP341" s="21">
        <f t="shared" si="2026"/>
        <v>0</v>
      </c>
      <c r="BQ341" s="201">
        <f t="shared" si="1967"/>
        <v>0</v>
      </c>
      <c r="BR341" s="21">
        <v>7890120</v>
      </c>
      <c r="BS341" s="21">
        <f>BR341</f>
        <v>7890120</v>
      </c>
      <c r="BT341" s="21"/>
      <c r="BU341" s="21"/>
      <c r="BV341" s="21"/>
      <c r="BW341" s="21">
        <f>BV341</f>
        <v>0</v>
      </c>
      <c r="BX341" s="21"/>
      <c r="BY341" s="21"/>
      <c r="BZ341" s="21">
        <f t="shared" si="2182"/>
        <v>7890120</v>
      </c>
      <c r="CA341" s="62">
        <f t="shared" si="2174"/>
        <v>7890120</v>
      </c>
      <c r="CB341" s="62">
        <f t="shared" si="2175"/>
        <v>0</v>
      </c>
      <c r="CC341" s="62">
        <f t="shared" si="2176"/>
        <v>0</v>
      </c>
      <c r="CD341" s="21"/>
      <c r="CE341" s="21">
        <f>CD341</f>
        <v>0</v>
      </c>
      <c r="CF341" s="21"/>
      <c r="CG341" s="21"/>
      <c r="CH341" s="21">
        <f t="shared" si="2029"/>
        <v>7890120</v>
      </c>
      <c r="CI341" s="62">
        <f t="shared" si="2030"/>
        <v>7890120</v>
      </c>
      <c r="CJ341" s="62">
        <f t="shared" si="2031"/>
        <v>0</v>
      </c>
      <c r="CK341" s="62">
        <f t="shared" si="2032"/>
        <v>0</v>
      </c>
      <c r="CL341" s="193">
        <f t="shared" si="2083"/>
        <v>0</v>
      </c>
      <c r="CM341" s="62"/>
      <c r="CN341" s="62"/>
      <c r="CO341" s="62"/>
      <c r="CP341" s="62"/>
      <c r="CQ341" s="94">
        <f t="shared" si="2103"/>
        <v>7890120</v>
      </c>
      <c r="CR341" s="94" t="e">
        <f t="shared" si="2104"/>
        <v>#DIV/0!</v>
      </c>
      <c r="CS341" s="58"/>
      <c r="CT341" s="58"/>
      <c r="CU341" s="58"/>
      <c r="CV341" s="58"/>
      <c r="CW341" s="58"/>
      <c r="CX341" s="62"/>
      <c r="CY341" s="62"/>
      <c r="CZ341" s="58"/>
      <c r="DA341" s="58"/>
      <c r="DB341" s="62"/>
      <c r="DC341" s="62"/>
      <c r="DD341" s="62"/>
      <c r="DE341" s="58">
        <v>2656080</v>
      </c>
      <c r="DF341" s="62">
        <f>DE341</f>
        <v>2656080</v>
      </c>
      <c r="DG341" s="62"/>
      <c r="DH341" s="58"/>
      <c r="DI341" s="58">
        <f t="shared" si="2257"/>
        <v>2656080</v>
      </c>
      <c r="DJ341" s="62">
        <f t="shared" ref="DJ341" si="2399">DB341+DF341</f>
        <v>2656080</v>
      </c>
      <c r="DK341" s="62">
        <f t="shared" ref="DK341" si="2400">DC341+DG341</f>
        <v>0</v>
      </c>
      <c r="DL341" s="62">
        <f t="shared" ref="DL341" si="2401">DD341+DH341</f>
        <v>0</v>
      </c>
      <c r="DM341" s="58"/>
      <c r="DN341" s="62">
        <f>DM341</f>
        <v>0</v>
      </c>
      <c r="DO341" s="62"/>
      <c r="DP341" s="58"/>
      <c r="DQ341" s="58">
        <f t="shared" ref="DQ341" si="2402">DI341+DM341</f>
        <v>2656080</v>
      </c>
      <c r="DR341" s="62">
        <f t="shared" ref="DR341" si="2403">DJ341+DN341</f>
        <v>2656080</v>
      </c>
      <c r="DS341" s="62">
        <f t="shared" ref="DS341" si="2404">DK341+DO341</f>
        <v>0</v>
      </c>
      <c r="DT341" s="62">
        <f t="shared" ref="DT341" si="2405">DL341+DP341</f>
        <v>0</v>
      </c>
    </row>
    <row r="342" spans="1:124" s="23" customFormat="1" ht="32.25" customHeight="1" x14ac:dyDescent="0.25">
      <c r="A342" s="87" t="s">
        <v>398</v>
      </c>
      <c r="B342" s="233"/>
      <c r="C342" s="233"/>
      <c r="D342" s="233"/>
      <c r="E342" s="4">
        <v>852</v>
      </c>
      <c r="F342" s="3" t="s">
        <v>78</v>
      </c>
      <c r="G342" s="4" t="s">
        <v>44</v>
      </c>
      <c r="H342" s="176" t="s">
        <v>475</v>
      </c>
      <c r="I342" s="3"/>
      <c r="J342" s="21"/>
      <c r="K342" s="21"/>
      <c r="L342" s="21"/>
      <c r="M342" s="21"/>
      <c r="N342" s="21"/>
      <c r="O342" s="21"/>
      <c r="P342" s="21"/>
      <c r="Q342" s="21"/>
      <c r="R342" s="21"/>
      <c r="S342" s="21"/>
      <c r="T342" s="21"/>
      <c r="U342" s="21"/>
      <c r="V342" s="21">
        <f t="shared" si="2367"/>
        <v>0</v>
      </c>
      <c r="W342" s="21">
        <f t="shared" si="2368"/>
        <v>0</v>
      </c>
      <c r="X342" s="21">
        <f t="shared" si="2369"/>
        <v>0</v>
      </c>
      <c r="Y342" s="21"/>
      <c r="Z342" s="276" t="e">
        <f t="shared" si="2382"/>
        <v>#DIV/0!</v>
      </c>
      <c r="AA342" s="21"/>
      <c r="AB342" s="21"/>
      <c r="AC342" s="21"/>
      <c r="AD342" s="21"/>
      <c r="AE342" s="21"/>
      <c r="AF342" s="21"/>
      <c r="AG342" s="21"/>
      <c r="AH342" s="21"/>
      <c r="AI342" s="21"/>
      <c r="AJ342" s="21"/>
      <c r="AK342" s="21"/>
      <c r="AL342" s="21"/>
      <c r="AM342" s="21"/>
      <c r="AN342" s="215">
        <f>AN343</f>
        <v>578368.42000000004</v>
      </c>
      <c r="AO342" s="215">
        <f>AO343</f>
        <v>549450</v>
      </c>
      <c r="AP342" s="215">
        <f t="shared" ref="AP342:AT343" si="2406">AP343</f>
        <v>28918.42</v>
      </c>
      <c r="AQ342" s="215">
        <f t="shared" si="2406"/>
        <v>0</v>
      </c>
      <c r="AR342" s="215">
        <f t="shared" si="2406"/>
        <v>578368.42000000004</v>
      </c>
      <c r="AS342" s="215">
        <f t="shared" si="2406"/>
        <v>549450</v>
      </c>
      <c r="AT342" s="215">
        <f t="shared" si="2406"/>
        <v>28918.42</v>
      </c>
      <c r="AU342" s="21"/>
      <c r="AV342" s="195"/>
      <c r="AW342" s="21"/>
      <c r="AX342" s="21"/>
      <c r="AY342" s="21"/>
      <c r="AZ342" s="21"/>
      <c r="BA342" s="21"/>
      <c r="BB342" s="21"/>
      <c r="BC342" s="21"/>
      <c r="BD342" s="21"/>
      <c r="BE342" s="21"/>
      <c r="BF342" s="21"/>
      <c r="BG342" s="21"/>
      <c r="BH342" s="21"/>
      <c r="BI342" s="21"/>
      <c r="BJ342" s="21"/>
      <c r="BK342" s="21"/>
      <c r="BL342" s="21"/>
      <c r="BM342" s="21"/>
      <c r="BN342" s="21"/>
      <c r="BO342" s="21"/>
      <c r="BP342" s="21"/>
      <c r="BQ342" s="201"/>
      <c r="BR342" s="21"/>
      <c r="BS342" s="21"/>
      <c r="BT342" s="21"/>
      <c r="BU342" s="21"/>
      <c r="BV342" s="21"/>
      <c r="BW342" s="21"/>
      <c r="BX342" s="21"/>
      <c r="BY342" s="21"/>
      <c r="BZ342" s="21"/>
      <c r="CA342" s="62"/>
      <c r="CB342" s="62"/>
      <c r="CC342" s="62"/>
      <c r="CD342" s="21"/>
      <c r="CE342" s="21"/>
      <c r="CF342" s="21"/>
      <c r="CG342" s="21"/>
      <c r="CH342" s="21"/>
      <c r="CI342" s="62"/>
      <c r="CJ342" s="62"/>
      <c r="CK342" s="62"/>
      <c r="CL342" s="193"/>
      <c r="CM342" s="62"/>
      <c r="CN342" s="62"/>
      <c r="CO342" s="62"/>
      <c r="CP342" s="62"/>
      <c r="CQ342" s="94"/>
      <c r="CR342" s="94"/>
      <c r="CS342" s="58"/>
      <c r="CT342" s="58"/>
      <c r="CU342" s="58"/>
      <c r="CV342" s="58"/>
      <c r="CW342" s="58"/>
      <c r="CX342" s="62"/>
      <c r="CY342" s="62"/>
      <c r="CZ342" s="58"/>
      <c r="DA342" s="58"/>
      <c r="DB342" s="62"/>
      <c r="DC342" s="62"/>
      <c r="DD342" s="62"/>
      <c r="DE342" s="58"/>
      <c r="DF342" s="62"/>
      <c r="DG342" s="62"/>
      <c r="DH342" s="58"/>
      <c r="DI342" s="58"/>
      <c r="DJ342" s="62"/>
      <c r="DK342" s="62"/>
      <c r="DL342" s="62"/>
      <c r="DM342" s="58"/>
      <c r="DN342" s="62"/>
      <c r="DO342" s="62"/>
      <c r="DP342" s="58"/>
      <c r="DQ342" s="58"/>
      <c r="DR342" s="62"/>
      <c r="DS342" s="62"/>
      <c r="DT342" s="62"/>
    </row>
    <row r="343" spans="1:124" s="23" customFormat="1" ht="32.25" customHeight="1" x14ac:dyDescent="0.25">
      <c r="A343" s="87" t="s">
        <v>41</v>
      </c>
      <c r="B343" s="233"/>
      <c r="C343" s="233"/>
      <c r="D343" s="233"/>
      <c r="E343" s="4">
        <v>852</v>
      </c>
      <c r="F343" s="3" t="s">
        <v>78</v>
      </c>
      <c r="G343" s="4" t="s">
        <v>44</v>
      </c>
      <c r="H343" s="176" t="s">
        <v>475</v>
      </c>
      <c r="I343" s="3" t="s">
        <v>83</v>
      </c>
      <c r="J343" s="21"/>
      <c r="K343" s="21"/>
      <c r="L343" s="21"/>
      <c r="M343" s="21"/>
      <c r="N343" s="21"/>
      <c r="O343" s="21"/>
      <c r="P343" s="21"/>
      <c r="Q343" s="21"/>
      <c r="R343" s="21"/>
      <c r="S343" s="21"/>
      <c r="T343" s="21"/>
      <c r="U343" s="21"/>
      <c r="V343" s="21">
        <f t="shared" si="2367"/>
        <v>0</v>
      </c>
      <c r="W343" s="21">
        <f t="shared" si="2368"/>
        <v>0</v>
      </c>
      <c r="X343" s="21">
        <f t="shared" si="2369"/>
        <v>0</v>
      </c>
      <c r="Y343" s="21"/>
      <c r="Z343" s="276" t="e">
        <f t="shared" si="2382"/>
        <v>#DIV/0!</v>
      </c>
      <c r="AA343" s="21"/>
      <c r="AB343" s="21"/>
      <c r="AC343" s="21"/>
      <c r="AD343" s="21"/>
      <c r="AE343" s="21"/>
      <c r="AF343" s="21"/>
      <c r="AG343" s="21"/>
      <c r="AH343" s="21"/>
      <c r="AI343" s="21"/>
      <c r="AJ343" s="21"/>
      <c r="AK343" s="21"/>
      <c r="AL343" s="21"/>
      <c r="AM343" s="21"/>
      <c r="AN343" s="215">
        <f>AN344</f>
        <v>578368.42000000004</v>
      </c>
      <c r="AO343" s="215">
        <f>AO344</f>
        <v>549450</v>
      </c>
      <c r="AP343" s="215">
        <f t="shared" si="2406"/>
        <v>28918.42</v>
      </c>
      <c r="AQ343" s="215">
        <f t="shared" si="2406"/>
        <v>0</v>
      </c>
      <c r="AR343" s="215">
        <f t="shared" si="2406"/>
        <v>578368.42000000004</v>
      </c>
      <c r="AS343" s="215">
        <f t="shared" si="2406"/>
        <v>549450</v>
      </c>
      <c r="AT343" s="215">
        <f t="shared" si="2406"/>
        <v>28918.42</v>
      </c>
      <c r="AU343" s="21"/>
      <c r="AV343" s="195"/>
      <c r="AW343" s="21"/>
      <c r="AX343" s="21"/>
      <c r="AY343" s="21"/>
      <c r="AZ343" s="21"/>
      <c r="BA343" s="21"/>
      <c r="BB343" s="21"/>
      <c r="BC343" s="21"/>
      <c r="BD343" s="21"/>
      <c r="BE343" s="21"/>
      <c r="BF343" s="21"/>
      <c r="BG343" s="21"/>
      <c r="BH343" s="21"/>
      <c r="BI343" s="21"/>
      <c r="BJ343" s="21"/>
      <c r="BK343" s="21"/>
      <c r="BL343" s="21"/>
      <c r="BM343" s="21"/>
      <c r="BN343" s="21"/>
      <c r="BO343" s="21"/>
      <c r="BP343" s="21"/>
      <c r="BQ343" s="201"/>
      <c r="BR343" s="21"/>
      <c r="BS343" s="21"/>
      <c r="BT343" s="21"/>
      <c r="BU343" s="21"/>
      <c r="BV343" s="21"/>
      <c r="BW343" s="21"/>
      <c r="BX343" s="21"/>
      <c r="BY343" s="21"/>
      <c r="BZ343" s="21"/>
      <c r="CA343" s="62"/>
      <c r="CB343" s="62"/>
      <c r="CC343" s="62"/>
      <c r="CD343" s="21"/>
      <c r="CE343" s="21"/>
      <c r="CF343" s="21"/>
      <c r="CG343" s="21"/>
      <c r="CH343" s="21"/>
      <c r="CI343" s="62"/>
      <c r="CJ343" s="62"/>
      <c r="CK343" s="62"/>
      <c r="CL343" s="193"/>
      <c r="CM343" s="62"/>
      <c r="CN343" s="62"/>
      <c r="CO343" s="62"/>
      <c r="CP343" s="62"/>
      <c r="CQ343" s="94"/>
      <c r="CR343" s="94"/>
      <c r="CS343" s="58"/>
      <c r="CT343" s="58"/>
      <c r="CU343" s="58"/>
      <c r="CV343" s="58"/>
      <c r="CW343" s="58"/>
      <c r="CX343" s="62"/>
      <c r="CY343" s="62"/>
      <c r="CZ343" s="58"/>
      <c r="DA343" s="58"/>
      <c r="DB343" s="62"/>
      <c r="DC343" s="62"/>
      <c r="DD343" s="62"/>
      <c r="DE343" s="58"/>
      <c r="DF343" s="62"/>
      <c r="DG343" s="62"/>
      <c r="DH343" s="58"/>
      <c r="DI343" s="58"/>
      <c r="DJ343" s="62"/>
      <c r="DK343" s="62"/>
      <c r="DL343" s="62"/>
      <c r="DM343" s="58"/>
      <c r="DN343" s="62"/>
      <c r="DO343" s="62"/>
      <c r="DP343" s="58"/>
      <c r="DQ343" s="58"/>
      <c r="DR343" s="62"/>
      <c r="DS343" s="62"/>
      <c r="DT343" s="62"/>
    </row>
    <row r="344" spans="1:124" s="23" customFormat="1" ht="32.25" customHeight="1" x14ac:dyDescent="0.25">
      <c r="A344" s="87" t="s">
        <v>84</v>
      </c>
      <c r="B344" s="233"/>
      <c r="C344" s="233"/>
      <c r="D344" s="233"/>
      <c r="E344" s="4">
        <v>852</v>
      </c>
      <c r="F344" s="3" t="s">
        <v>78</v>
      </c>
      <c r="G344" s="4" t="s">
        <v>44</v>
      </c>
      <c r="H344" s="176" t="s">
        <v>475</v>
      </c>
      <c r="I344" s="3" t="s">
        <v>85</v>
      </c>
      <c r="J344" s="21"/>
      <c r="K344" s="21"/>
      <c r="L344" s="21"/>
      <c r="M344" s="21"/>
      <c r="N344" s="21"/>
      <c r="O344" s="21"/>
      <c r="P344" s="21"/>
      <c r="Q344" s="21"/>
      <c r="R344" s="21"/>
      <c r="S344" s="21"/>
      <c r="T344" s="21"/>
      <c r="U344" s="21"/>
      <c r="V344" s="21">
        <f t="shared" si="2367"/>
        <v>0</v>
      </c>
      <c r="W344" s="21">
        <f t="shared" si="2368"/>
        <v>0</v>
      </c>
      <c r="X344" s="21">
        <f t="shared" si="2369"/>
        <v>0</v>
      </c>
      <c r="Y344" s="21"/>
      <c r="Z344" s="276" t="e">
        <f t="shared" si="2382"/>
        <v>#DIV/0!</v>
      </c>
      <c r="AA344" s="21"/>
      <c r="AB344" s="21"/>
      <c r="AC344" s="21"/>
      <c r="AD344" s="21"/>
      <c r="AE344" s="21"/>
      <c r="AF344" s="21"/>
      <c r="AG344" s="21"/>
      <c r="AH344" s="21"/>
      <c r="AI344" s="21"/>
      <c r="AJ344" s="21"/>
      <c r="AK344" s="21"/>
      <c r="AL344" s="21"/>
      <c r="AM344" s="21"/>
      <c r="AN344" s="215">
        <f>AO344+AP344+AQ344</f>
        <v>578368.42000000004</v>
      </c>
      <c r="AO344" s="21">
        <v>549450</v>
      </c>
      <c r="AP344" s="21">
        <v>28918.42</v>
      </c>
      <c r="AQ344" s="21"/>
      <c r="AR344" s="21">
        <f t="shared" si="2017"/>
        <v>578368.42000000004</v>
      </c>
      <c r="AS344" s="21">
        <f t="shared" ref="AS344" si="2407">AK344+AO344</f>
        <v>549450</v>
      </c>
      <c r="AT344" s="21">
        <f t="shared" ref="AT344" si="2408">AL344+AP344</f>
        <v>28918.42</v>
      </c>
      <c r="AU344" s="21"/>
      <c r="AV344" s="195"/>
      <c r="AW344" s="21"/>
      <c r="AX344" s="21"/>
      <c r="AY344" s="21"/>
      <c r="AZ344" s="21"/>
      <c r="BA344" s="21"/>
      <c r="BB344" s="21"/>
      <c r="BC344" s="21"/>
      <c r="BD344" s="21"/>
      <c r="BE344" s="21"/>
      <c r="BF344" s="21"/>
      <c r="BG344" s="21"/>
      <c r="BH344" s="21"/>
      <c r="BI344" s="21"/>
      <c r="BJ344" s="21"/>
      <c r="BK344" s="21"/>
      <c r="BL344" s="21"/>
      <c r="BM344" s="21"/>
      <c r="BN344" s="21"/>
      <c r="BO344" s="21"/>
      <c r="BP344" s="21"/>
      <c r="BQ344" s="201"/>
      <c r="BR344" s="21"/>
      <c r="BS344" s="21"/>
      <c r="BT344" s="21"/>
      <c r="BU344" s="21"/>
      <c r="BV344" s="21"/>
      <c r="BW344" s="21"/>
      <c r="BX344" s="21"/>
      <c r="BY344" s="21"/>
      <c r="BZ344" s="21"/>
      <c r="CA344" s="62"/>
      <c r="CB344" s="62"/>
      <c r="CC344" s="62"/>
      <c r="CD344" s="21"/>
      <c r="CE344" s="21"/>
      <c r="CF344" s="21"/>
      <c r="CG344" s="21"/>
      <c r="CH344" s="21"/>
      <c r="CI344" s="62"/>
      <c r="CJ344" s="62"/>
      <c r="CK344" s="62"/>
      <c r="CL344" s="193"/>
      <c r="CM344" s="62"/>
      <c r="CN344" s="62"/>
      <c r="CO344" s="62"/>
      <c r="CP344" s="62"/>
      <c r="CQ344" s="94"/>
      <c r="CR344" s="94"/>
      <c r="CS344" s="58"/>
      <c r="CT344" s="58"/>
      <c r="CU344" s="58"/>
      <c r="CV344" s="58"/>
      <c r="CW344" s="58"/>
      <c r="CX344" s="62"/>
      <c r="CY344" s="62"/>
      <c r="CZ344" s="58"/>
      <c r="DA344" s="58"/>
      <c r="DB344" s="62"/>
      <c r="DC344" s="62"/>
      <c r="DD344" s="62"/>
      <c r="DE344" s="58"/>
      <c r="DF344" s="62"/>
      <c r="DG344" s="62"/>
      <c r="DH344" s="58"/>
      <c r="DI344" s="58"/>
      <c r="DJ344" s="62"/>
      <c r="DK344" s="62"/>
      <c r="DL344" s="62"/>
      <c r="DM344" s="58"/>
      <c r="DN344" s="62"/>
      <c r="DO344" s="62"/>
      <c r="DP344" s="58"/>
      <c r="DQ344" s="58"/>
      <c r="DR344" s="62"/>
      <c r="DS344" s="62"/>
      <c r="DT344" s="62"/>
    </row>
    <row r="345" spans="1:124" s="23" customFormat="1" ht="32.25" customHeight="1" x14ac:dyDescent="0.25">
      <c r="A345" s="87" t="s">
        <v>276</v>
      </c>
      <c r="B345" s="156"/>
      <c r="C345" s="156"/>
      <c r="D345" s="156"/>
      <c r="E345" s="4">
        <v>852</v>
      </c>
      <c r="F345" s="3" t="s">
        <v>78</v>
      </c>
      <c r="G345" s="4" t="s">
        <v>44</v>
      </c>
      <c r="H345" s="176" t="s">
        <v>476</v>
      </c>
      <c r="I345" s="3"/>
      <c r="J345" s="21">
        <f t="shared" ref="J345:Y349" si="2409">J346</f>
        <v>0</v>
      </c>
      <c r="K345" s="21">
        <f t="shared" si="2409"/>
        <v>0</v>
      </c>
      <c r="L345" s="21">
        <f t="shared" si="2409"/>
        <v>0</v>
      </c>
      <c r="M345" s="21">
        <f t="shared" si="2409"/>
        <v>0</v>
      </c>
      <c r="N345" s="21">
        <f t="shared" si="2409"/>
        <v>0</v>
      </c>
      <c r="O345" s="21">
        <f t="shared" si="2409"/>
        <v>0</v>
      </c>
      <c r="P345" s="21">
        <f t="shared" si="2409"/>
        <v>0</v>
      </c>
      <c r="Q345" s="21">
        <f t="shared" si="2409"/>
        <v>0</v>
      </c>
      <c r="R345" s="21">
        <f t="shared" si="2409"/>
        <v>0</v>
      </c>
      <c r="S345" s="21">
        <f t="shared" si="2409"/>
        <v>0</v>
      </c>
      <c r="T345" s="21">
        <f t="shared" si="2409"/>
        <v>0</v>
      </c>
      <c r="U345" s="21">
        <f t="shared" si="2409"/>
        <v>0</v>
      </c>
      <c r="V345" s="21">
        <f t="shared" si="2367"/>
        <v>-9000000</v>
      </c>
      <c r="W345" s="21">
        <f t="shared" si="2368"/>
        <v>-8550000</v>
      </c>
      <c r="X345" s="21">
        <f t="shared" si="2369"/>
        <v>-450000</v>
      </c>
      <c r="Y345" s="21">
        <f t="shared" si="2409"/>
        <v>0</v>
      </c>
      <c r="Z345" s="276">
        <f t="shared" si="2382"/>
        <v>0</v>
      </c>
      <c r="AA345" s="21">
        <f t="shared" ref="AA345:BV349" si="2410">AA346</f>
        <v>0</v>
      </c>
      <c r="AB345" s="21">
        <f t="shared" si="2410"/>
        <v>9000000</v>
      </c>
      <c r="AC345" s="21">
        <f t="shared" si="2410"/>
        <v>8550000</v>
      </c>
      <c r="AD345" s="21">
        <f t="shared" si="2410"/>
        <v>450000</v>
      </c>
      <c r="AE345" s="21">
        <f t="shared" si="2410"/>
        <v>0</v>
      </c>
      <c r="AF345" s="21">
        <f t="shared" si="2410"/>
        <v>0</v>
      </c>
      <c r="AG345" s="21">
        <f t="shared" si="2410"/>
        <v>0</v>
      </c>
      <c r="AH345" s="21">
        <f t="shared" si="2410"/>
        <v>0</v>
      </c>
      <c r="AI345" s="21">
        <f t="shared" si="2410"/>
        <v>0</v>
      </c>
      <c r="AJ345" s="21">
        <f t="shared" si="2177"/>
        <v>9000000</v>
      </c>
      <c r="AK345" s="21">
        <f t="shared" si="2178"/>
        <v>8550000</v>
      </c>
      <c r="AL345" s="21">
        <f t="shared" si="2179"/>
        <v>450000</v>
      </c>
      <c r="AM345" s="21">
        <f t="shared" si="2180"/>
        <v>0</v>
      </c>
      <c r="AN345" s="215">
        <f t="shared" si="2410"/>
        <v>-1831447.65</v>
      </c>
      <c r="AO345" s="21">
        <f t="shared" si="2410"/>
        <v>-1831447.65</v>
      </c>
      <c r="AP345" s="21">
        <f t="shared" si="2410"/>
        <v>0</v>
      </c>
      <c r="AQ345" s="21">
        <f t="shared" si="2410"/>
        <v>0</v>
      </c>
      <c r="AR345" s="21">
        <f t="shared" si="2017"/>
        <v>7168552.3499999996</v>
      </c>
      <c r="AS345" s="21">
        <f t="shared" ref="AS345:AS353" si="2411">AK345+AO345</f>
        <v>6718552.3499999996</v>
      </c>
      <c r="AT345" s="21">
        <f t="shared" ref="AT345:AT353" si="2412">AL345+AP345</f>
        <v>450000</v>
      </c>
      <c r="AU345" s="21">
        <f t="shared" ref="AU345:AU353" si="2413">AM345+AQ345</f>
        <v>0</v>
      </c>
      <c r="AV345" s="195">
        <f t="shared" ref="AV345:AV399" si="2414">AR345-AS345-AT345-AU345</f>
        <v>0</v>
      </c>
      <c r="AW345" s="21">
        <f t="shared" si="2410"/>
        <v>0</v>
      </c>
      <c r="AX345" s="21">
        <f t="shared" si="2410"/>
        <v>0</v>
      </c>
      <c r="AY345" s="21">
        <f t="shared" si="2410"/>
        <v>0</v>
      </c>
      <c r="AZ345" s="21">
        <f t="shared" si="2410"/>
        <v>0</v>
      </c>
      <c r="BA345" s="21">
        <f t="shared" si="2410"/>
        <v>0</v>
      </c>
      <c r="BB345" s="21">
        <f t="shared" si="2410"/>
        <v>0</v>
      </c>
      <c r="BC345" s="21">
        <f t="shared" si="2410"/>
        <v>0</v>
      </c>
      <c r="BD345" s="21">
        <f t="shared" si="2410"/>
        <v>0</v>
      </c>
      <c r="BE345" s="21">
        <f t="shared" si="2181"/>
        <v>0</v>
      </c>
      <c r="BF345" s="21">
        <f t="shared" si="2171"/>
        <v>0</v>
      </c>
      <c r="BG345" s="21">
        <f t="shared" si="2172"/>
        <v>0</v>
      </c>
      <c r="BH345" s="21">
        <f t="shared" si="2173"/>
        <v>0</v>
      </c>
      <c r="BI345" s="21">
        <f t="shared" si="2410"/>
        <v>0</v>
      </c>
      <c r="BJ345" s="21">
        <f t="shared" si="2410"/>
        <v>0</v>
      </c>
      <c r="BK345" s="21">
        <f t="shared" si="2410"/>
        <v>0</v>
      </c>
      <c r="BL345" s="21">
        <f t="shared" si="2410"/>
        <v>0</v>
      </c>
      <c r="BM345" s="21">
        <f t="shared" si="2023"/>
        <v>0</v>
      </c>
      <c r="BN345" s="21">
        <f t="shared" si="2024"/>
        <v>0</v>
      </c>
      <c r="BO345" s="21">
        <f t="shared" si="2025"/>
        <v>0</v>
      </c>
      <c r="BP345" s="21">
        <f t="shared" si="2026"/>
        <v>0</v>
      </c>
      <c r="BQ345" s="201">
        <f t="shared" ref="BQ345:BQ398" si="2415">BE345-BF345-BG345-BH345</f>
        <v>0</v>
      </c>
      <c r="BR345" s="21">
        <f t="shared" si="2410"/>
        <v>0</v>
      </c>
      <c r="BS345" s="21">
        <f t="shared" si="2410"/>
        <v>0</v>
      </c>
      <c r="BT345" s="21">
        <f t="shared" si="2410"/>
        <v>0</v>
      </c>
      <c r="BU345" s="21">
        <f t="shared" si="2410"/>
        <v>0</v>
      </c>
      <c r="BV345" s="21">
        <f t="shared" si="2410"/>
        <v>0</v>
      </c>
      <c r="BW345" s="21">
        <f t="shared" ref="BV345:CK349" si="2416">BW346</f>
        <v>0</v>
      </c>
      <c r="BX345" s="21">
        <f t="shared" si="2416"/>
        <v>0</v>
      </c>
      <c r="BY345" s="21">
        <f t="shared" si="2416"/>
        <v>0</v>
      </c>
      <c r="BZ345" s="21">
        <f t="shared" si="2182"/>
        <v>0</v>
      </c>
      <c r="CA345" s="62">
        <f t="shared" si="2174"/>
        <v>0</v>
      </c>
      <c r="CB345" s="62">
        <f t="shared" si="2175"/>
        <v>0</v>
      </c>
      <c r="CC345" s="62">
        <f t="shared" si="2176"/>
        <v>0</v>
      </c>
      <c r="CD345" s="21">
        <f t="shared" ref="CD345:CD349" si="2417">CD346</f>
        <v>0</v>
      </c>
      <c r="CE345" s="21">
        <f t="shared" si="2416"/>
        <v>0</v>
      </c>
      <c r="CF345" s="21">
        <f t="shared" si="2416"/>
        <v>0</v>
      </c>
      <c r="CG345" s="21">
        <f t="shared" si="2416"/>
        <v>0</v>
      </c>
      <c r="CH345" s="21">
        <f t="shared" si="2029"/>
        <v>0</v>
      </c>
      <c r="CI345" s="62">
        <f t="shared" si="2030"/>
        <v>0</v>
      </c>
      <c r="CJ345" s="62">
        <f t="shared" si="2031"/>
        <v>0</v>
      </c>
      <c r="CK345" s="62">
        <f t="shared" si="2032"/>
        <v>0</v>
      </c>
      <c r="CL345" s="193">
        <f t="shared" si="2083"/>
        <v>0</v>
      </c>
      <c r="CM345" s="62"/>
      <c r="CN345" s="62"/>
      <c r="CO345" s="62"/>
      <c r="CP345" s="62"/>
      <c r="CQ345" s="94">
        <f t="shared" si="2103"/>
        <v>4500000</v>
      </c>
      <c r="CR345" s="94">
        <f t="shared" si="2104"/>
        <v>200</v>
      </c>
      <c r="CS345" s="58">
        <f t="shared" ref="CS345:DT349" si="2418">CS346</f>
        <v>4500000</v>
      </c>
      <c r="CT345" s="58">
        <f t="shared" si="2418"/>
        <v>4275000</v>
      </c>
      <c r="CU345" s="58">
        <f t="shared" si="2418"/>
        <v>225000</v>
      </c>
      <c r="CV345" s="58">
        <f t="shared" si="2418"/>
        <v>0</v>
      </c>
      <c r="CW345" s="58">
        <f t="shared" si="2418"/>
        <v>0</v>
      </c>
      <c r="CX345" s="62">
        <f t="shared" si="2418"/>
        <v>0</v>
      </c>
      <c r="CY345" s="62">
        <f t="shared" si="2418"/>
        <v>0</v>
      </c>
      <c r="CZ345" s="58">
        <f t="shared" si="2418"/>
        <v>0</v>
      </c>
      <c r="DA345" s="58">
        <f t="shared" si="2418"/>
        <v>4500000</v>
      </c>
      <c r="DB345" s="62">
        <f t="shared" si="2418"/>
        <v>4275000</v>
      </c>
      <c r="DC345" s="62">
        <f t="shared" si="2418"/>
        <v>225000</v>
      </c>
      <c r="DD345" s="62">
        <f t="shared" si="2418"/>
        <v>0</v>
      </c>
      <c r="DE345" s="58">
        <f t="shared" si="2418"/>
        <v>0</v>
      </c>
      <c r="DF345" s="62">
        <f t="shared" si="2418"/>
        <v>0</v>
      </c>
      <c r="DG345" s="62">
        <f t="shared" si="2418"/>
        <v>0</v>
      </c>
      <c r="DH345" s="58">
        <f t="shared" si="2418"/>
        <v>0</v>
      </c>
      <c r="DI345" s="58">
        <f t="shared" si="2418"/>
        <v>4500000</v>
      </c>
      <c r="DJ345" s="62">
        <f t="shared" si="2418"/>
        <v>4275000</v>
      </c>
      <c r="DK345" s="62">
        <f t="shared" si="2418"/>
        <v>225000</v>
      </c>
      <c r="DL345" s="62">
        <f t="shared" si="2418"/>
        <v>0</v>
      </c>
      <c r="DM345" s="58">
        <f t="shared" si="2418"/>
        <v>0</v>
      </c>
      <c r="DN345" s="62">
        <f t="shared" si="2418"/>
        <v>0</v>
      </c>
      <c r="DO345" s="62">
        <f t="shared" si="2418"/>
        <v>0</v>
      </c>
      <c r="DP345" s="58">
        <f t="shared" si="2418"/>
        <v>0</v>
      </c>
      <c r="DQ345" s="58">
        <f t="shared" si="2418"/>
        <v>4500000</v>
      </c>
      <c r="DR345" s="62">
        <f t="shared" si="2418"/>
        <v>4275000</v>
      </c>
      <c r="DS345" s="62">
        <f t="shared" si="2418"/>
        <v>225000</v>
      </c>
      <c r="DT345" s="62">
        <f t="shared" si="2418"/>
        <v>0</v>
      </c>
    </row>
    <row r="346" spans="1:124" s="23" customFormat="1" ht="32.25" customHeight="1" x14ac:dyDescent="0.25">
      <c r="A346" s="87" t="s">
        <v>41</v>
      </c>
      <c r="B346" s="156"/>
      <c r="C346" s="156"/>
      <c r="D346" s="156"/>
      <c r="E346" s="4">
        <v>852</v>
      </c>
      <c r="F346" s="3" t="s">
        <v>78</v>
      </c>
      <c r="G346" s="4" t="s">
        <v>44</v>
      </c>
      <c r="H346" s="176" t="s">
        <v>476</v>
      </c>
      <c r="I346" s="3" t="s">
        <v>83</v>
      </c>
      <c r="J346" s="21">
        <f t="shared" si="2409"/>
        <v>0</v>
      </c>
      <c r="K346" s="21">
        <f t="shared" si="2409"/>
        <v>0</v>
      </c>
      <c r="L346" s="21">
        <f t="shared" si="2409"/>
        <v>0</v>
      </c>
      <c r="M346" s="21">
        <f t="shared" si="2409"/>
        <v>0</v>
      </c>
      <c r="N346" s="21">
        <f t="shared" si="2409"/>
        <v>0</v>
      </c>
      <c r="O346" s="21">
        <f t="shared" si="2409"/>
        <v>0</v>
      </c>
      <c r="P346" s="21">
        <f t="shared" si="2409"/>
        <v>0</v>
      </c>
      <c r="Q346" s="21">
        <f t="shared" si="2409"/>
        <v>0</v>
      </c>
      <c r="R346" s="21">
        <f t="shared" si="2409"/>
        <v>0</v>
      </c>
      <c r="S346" s="21">
        <f t="shared" si="2409"/>
        <v>0</v>
      </c>
      <c r="T346" s="21">
        <f t="shared" si="2409"/>
        <v>0</v>
      </c>
      <c r="U346" s="21">
        <f t="shared" si="2409"/>
        <v>0</v>
      </c>
      <c r="V346" s="21">
        <f t="shared" si="2367"/>
        <v>-9000000</v>
      </c>
      <c r="W346" s="21">
        <f t="shared" si="2368"/>
        <v>-8550000</v>
      </c>
      <c r="X346" s="21">
        <f t="shared" si="2369"/>
        <v>-450000</v>
      </c>
      <c r="Y346" s="21">
        <f t="shared" si="2409"/>
        <v>0</v>
      </c>
      <c r="Z346" s="276">
        <f t="shared" si="2382"/>
        <v>0</v>
      </c>
      <c r="AA346" s="21">
        <f t="shared" si="2410"/>
        <v>0</v>
      </c>
      <c r="AB346" s="21">
        <f t="shared" si="2410"/>
        <v>9000000</v>
      </c>
      <c r="AC346" s="21">
        <f t="shared" si="2410"/>
        <v>8550000</v>
      </c>
      <c r="AD346" s="21">
        <f t="shared" si="2410"/>
        <v>450000</v>
      </c>
      <c r="AE346" s="21">
        <f t="shared" si="2410"/>
        <v>0</v>
      </c>
      <c r="AF346" s="21">
        <f t="shared" si="2410"/>
        <v>0</v>
      </c>
      <c r="AG346" s="21">
        <f t="shared" si="2410"/>
        <v>0</v>
      </c>
      <c r="AH346" s="21">
        <f t="shared" si="2410"/>
        <v>0</v>
      </c>
      <c r="AI346" s="21">
        <f t="shared" si="2410"/>
        <v>0</v>
      </c>
      <c r="AJ346" s="21">
        <f t="shared" si="2177"/>
        <v>9000000</v>
      </c>
      <c r="AK346" s="21">
        <f t="shared" si="2178"/>
        <v>8550000</v>
      </c>
      <c r="AL346" s="21">
        <f t="shared" si="2179"/>
        <v>450000</v>
      </c>
      <c r="AM346" s="21">
        <f t="shared" si="2180"/>
        <v>0</v>
      </c>
      <c r="AN346" s="215">
        <f t="shared" si="2410"/>
        <v>-1831447.65</v>
      </c>
      <c r="AO346" s="21">
        <f t="shared" si="2410"/>
        <v>-1831447.65</v>
      </c>
      <c r="AP346" s="21">
        <f t="shared" si="2410"/>
        <v>0</v>
      </c>
      <c r="AQ346" s="21">
        <f t="shared" si="2410"/>
        <v>0</v>
      </c>
      <c r="AR346" s="21">
        <f t="shared" si="2017"/>
        <v>7168552.3499999996</v>
      </c>
      <c r="AS346" s="21">
        <f t="shared" si="2411"/>
        <v>6718552.3499999996</v>
      </c>
      <c r="AT346" s="21">
        <f t="shared" si="2412"/>
        <v>450000</v>
      </c>
      <c r="AU346" s="21">
        <f t="shared" si="2413"/>
        <v>0</v>
      </c>
      <c r="AV346" s="195">
        <f t="shared" si="2414"/>
        <v>0</v>
      </c>
      <c r="AW346" s="21">
        <f t="shared" si="2410"/>
        <v>0</v>
      </c>
      <c r="AX346" s="21">
        <f t="shared" si="2410"/>
        <v>0</v>
      </c>
      <c r="AY346" s="21">
        <f t="shared" si="2410"/>
        <v>0</v>
      </c>
      <c r="AZ346" s="21">
        <f t="shared" si="2410"/>
        <v>0</v>
      </c>
      <c r="BA346" s="21">
        <f t="shared" si="2410"/>
        <v>0</v>
      </c>
      <c r="BB346" s="21">
        <f t="shared" si="2410"/>
        <v>0</v>
      </c>
      <c r="BC346" s="21">
        <f t="shared" si="2410"/>
        <v>0</v>
      </c>
      <c r="BD346" s="21">
        <f t="shared" si="2410"/>
        <v>0</v>
      </c>
      <c r="BE346" s="21">
        <f t="shared" si="2181"/>
        <v>0</v>
      </c>
      <c r="BF346" s="21">
        <f t="shared" si="2171"/>
        <v>0</v>
      </c>
      <c r="BG346" s="21">
        <f t="shared" si="2172"/>
        <v>0</v>
      </c>
      <c r="BH346" s="21">
        <f t="shared" si="2173"/>
        <v>0</v>
      </c>
      <c r="BI346" s="21">
        <f t="shared" si="2410"/>
        <v>0</v>
      </c>
      <c r="BJ346" s="21">
        <f t="shared" si="2410"/>
        <v>0</v>
      </c>
      <c r="BK346" s="21">
        <f t="shared" si="2410"/>
        <v>0</v>
      </c>
      <c r="BL346" s="21">
        <f t="shared" si="2410"/>
        <v>0</v>
      </c>
      <c r="BM346" s="21">
        <f t="shared" si="2023"/>
        <v>0</v>
      </c>
      <c r="BN346" s="21">
        <f t="shared" si="2024"/>
        <v>0</v>
      </c>
      <c r="BO346" s="21">
        <f t="shared" si="2025"/>
        <v>0</v>
      </c>
      <c r="BP346" s="21">
        <f t="shared" si="2026"/>
        <v>0</v>
      </c>
      <c r="BQ346" s="201">
        <f t="shared" si="2415"/>
        <v>0</v>
      </c>
      <c r="BR346" s="21">
        <f t="shared" si="2410"/>
        <v>0</v>
      </c>
      <c r="BS346" s="21">
        <f t="shared" si="2410"/>
        <v>0</v>
      </c>
      <c r="BT346" s="21">
        <f t="shared" si="2410"/>
        <v>0</v>
      </c>
      <c r="BU346" s="21">
        <f t="shared" si="2410"/>
        <v>0</v>
      </c>
      <c r="BV346" s="21">
        <f t="shared" si="2416"/>
        <v>0</v>
      </c>
      <c r="BW346" s="21">
        <f t="shared" si="2416"/>
        <v>0</v>
      </c>
      <c r="BX346" s="21">
        <f t="shared" si="2416"/>
        <v>0</v>
      </c>
      <c r="BY346" s="21">
        <f t="shared" si="2416"/>
        <v>0</v>
      </c>
      <c r="BZ346" s="21">
        <f t="shared" si="2182"/>
        <v>0</v>
      </c>
      <c r="CA346" s="62">
        <f t="shared" si="2174"/>
        <v>0</v>
      </c>
      <c r="CB346" s="62">
        <f t="shared" si="2175"/>
        <v>0</v>
      </c>
      <c r="CC346" s="62">
        <f t="shared" si="2176"/>
        <v>0</v>
      </c>
      <c r="CD346" s="21">
        <f t="shared" si="2416"/>
        <v>0</v>
      </c>
      <c r="CE346" s="21">
        <f t="shared" si="2416"/>
        <v>0</v>
      </c>
      <c r="CF346" s="21">
        <f t="shared" si="2416"/>
        <v>0</v>
      </c>
      <c r="CG346" s="21">
        <f t="shared" si="2416"/>
        <v>0</v>
      </c>
      <c r="CH346" s="21">
        <f t="shared" si="2029"/>
        <v>0</v>
      </c>
      <c r="CI346" s="62">
        <f t="shared" si="2030"/>
        <v>0</v>
      </c>
      <c r="CJ346" s="62">
        <f t="shared" si="2031"/>
        <v>0</v>
      </c>
      <c r="CK346" s="62">
        <f t="shared" si="2032"/>
        <v>0</v>
      </c>
      <c r="CL346" s="193">
        <f t="shared" si="2083"/>
        <v>0</v>
      </c>
      <c r="CM346" s="62"/>
      <c r="CN346" s="62"/>
      <c r="CO346" s="62"/>
      <c r="CP346" s="62"/>
      <c r="CQ346" s="94">
        <f t="shared" si="2103"/>
        <v>4500000</v>
      </c>
      <c r="CR346" s="94">
        <f t="shared" si="2104"/>
        <v>200</v>
      </c>
      <c r="CS346" s="58">
        <f t="shared" si="2418"/>
        <v>4500000</v>
      </c>
      <c r="CT346" s="58">
        <f t="shared" si="2418"/>
        <v>4275000</v>
      </c>
      <c r="CU346" s="58">
        <f t="shared" si="2418"/>
        <v>225000</v>
      </c>
      <c r="CV346" s="58">
        <f t="shared" si="2418"/>
        <v>0</v>
      </c>
      <c r="CW346" s="58">
        <f t="shared" si="2418"/>
        <v>0</v>
      </c>
      <c r="CX346" s="62">
        <f t="shared" si="2418"/>
        <v>0</v>
      </c>
      <c r="CY346" s="62">
        <f t="shared" si="2418"/>
        <v>0</v>
      </c>
      <c r="CZ346" s="58">
        <f t="shared" si="2418"/>
        <v>0</v>
      </c>
      <c r="DA346" s="58">
        <f t="shared" si="2418"/>
        <v>4500000</v>
      </c>
      <c r="DB346" s="62">
        <f t="shared" si="2418"/>
        <v>4275000</v>
      </c>
      <c r="DC346" s="62">
        <f t="shared" si="2418"/>
        <v>225000</v>
      </c>
      <c r="DD346" s="62">
        <f t="shared" si="2418"/>
        <v>0</v>
      </c>
      <c r="DE346" s="58">
        <f t="shared" si="2418"/>
        <v>0</v>
      </c>
      <c r="DF346" s="62">
        <f t="shared" si="2418"/>
        <v>0</v>
      </c>
      <c r="DG346" s="62">
        <f t="shared" si="2418"/>
        <v>0</v>
      </c>
      <c r="DH346" s="58">
        <f t="shared" si="2418"/>
        <v>0</v>
      </c>
      <c r="DI346" s="58">
        <f t="shared" si="2418"/>
        <v>4500000</v>
      </c>
      <c r="DJ346" s="62">
        <f t="shared" si="2418"/>
        <v>4275000</v>
      </c>
      <c r="DK346" s="62">
        <f t="shared" si="2418"/>
        <v>225000</v>
      </c>
      <c r="DL346" s="62">
        <f t="shared" si="2418"/>
        <v>0</v>
      </c>
      <c r="DM346" s="58">
        <f t="shared" si="2418"/>
        <v>0</v>
      </c>
      <c r="DN346" s="62">
        <f t="shared" si="2418"/>
        <v>0</v>
      </c>
      <c r="DO346" s="62">
        <f t="shared" si="2418"/>
        <v>0</v>
      </c>
      <c r="DP346" s="58">
        <f t="shared" si="2418"/>
        <v>0</v>
      </c>
      <c r="DQ346" s="58">
        <f t="shared" si="2418"/>
        <v>4500000</v>
      </c>
      <c r="DR346" s="62">
        <f t="shared" si="2418"/>
        <v>4275000</v>
      </c>
      <c r="DS346" s="62">
        <f t="shared" si="2418"/>
        <v>225000</v>
      </c>
      <c r="DT346" s="62">
        <f t="shared" si="2418"/>
        <v>0</v>
      </c>
    </row>
    <row r="347" spans="1:124" s="23" customFormat="1" ht="32.25" customHeight="1" x14ac:dyDescent="0.25">
      <c r="A347" s="87" t="s">
        <v>84</v>
      </c>
      <c r="B347" s="156"/>
      <c r="C347" s="156"/>
      <c r="D347" s="156"/>
      <c r="E347" s="4">
        <v>852</v>
      </c>
      <c r="F347" s="3" t="s">
        <v>78</v>
      </c>
      <c r="G347" s="4" t="s">
        <v>44</v>
      </c>
      <c r="H347" s="176" t="s">
        <v>476</v>
      </c>
      <c r="I347" s="3" t="s">
        <v>85</v>
      </c>
      <c r="J347" s="21"/>
      <c r="K347" s="21"/>
      <c r="L347" s="21"/>
      <c r="M347" s="21"/>
      <c r="N347" s="21"/>
      <c r="O347" s="21"/>
      <c r="P347" s="21"/>
      <c r="Q347" s="21"/>
      <c r="R347" s="21"/>
      <c r="S347" s="21"/>
      <c r="T347" s="21"/>
      <c r="U347" s="21"/>
      <c r="V347" s="21">
        <f t="shared" si="2367"/>
        <v>-9000000</v>
      </c>
      <c r="W347" s="21">
        <f t="shared" si="2368"/>
        <v>-8550000</v>
      </c>
      <c r="X347" s="21">
        <f t="shared" si="2369"/>
        <v>-450000</v>
      </c>
      <c r="Y347" s="21"/>
      <c r="Z347" s="276">
        <f t="shared" si="2382"/>
        <v>0</v>
      </c>
      <c r="AA347" s="21"/>
      <c r="AB347" s="21">
        <v>9000000</v>
      </c>
      <c r="AC347" s="21">
        <v>8550000</v>
      </c>
      <c r="AD347" s="21">
        <v>450000</v>
      </c>
      <c r="AE347" s="21"/>
      <c r="AF347" s="21"/>
      <c r="AG347" s="21"/>
      <c r="AH347" s="21"/>
      <c r="AI347" s="21"/>
      <c r="AJ347" s="21">
        <f t="shared" si="2177"/>
        <v>9000000</v>
      </c>
      <c r="AK347" s="21">
        <f t="shared" si="2178"/>
        <v>8550000</v>
      </c>
      <c r="AL347" s="21">
        <f t="shared" si="2179"/>
        <v>450000</v>
      </c>
      <c r="AM347" s="21">
        <f t="shared" si="2180"/>
        <v>0</v>
      </c>
      <c r="AN347" s="215">
        <v>-1831447.65</v>
      </c>
      <c r="AO347" s="21">
        <v>-1831447.65</v>
      </c>
      <c r="AP347" s="21"/>
      <c r="AQ347" s="21"/>
      <c r="AR347" s="21">
        <f t="shared" si="2017"/>
        <v>7168552.3499999996</v>
      </c>
      <c r="AS347" s="21">
        <f t="shared" si="2411"/>
        <v>6718552.3499999996</v>
      </c>
      <c r="AT347" s="21">
        <f t="shared" si="2412"/>
        <v>450000</v>
      </c>
      <c r="AU347" s="21">
        <f t="shared" si="2413"/>
        <v>0</v>
      </c>
      <c r="AV347" s="195">
        <f t="shared" si="2414"/>
        <v>0</v>
      </c>
      <c r="AW347" s="21"/>
      <c r="AX347" s="21"/>
      <c r="AY347" s="21"/>
      <c r="AZ347" s="21"/>
      <c r="BA347" s="21"/>
      <c r="BB347" s="21"/>
      <c r="BC347" s="21"/>
      <c r="BD347" s="21"/>
      <c r="BE347" s="21">
        <f t="shared" si="2181"/>
        <v>0</v>
      </c>
      <c r="BF347" s="21">
        <f t="shared" si="2171"/>
        <v>0</v>
      </c>
      <c r="BG347" s="21">
        <f t="shared" si="2172"/>
        <v>0</v>
      </c>
      <c r="BH347" s="21">
        <f t="shared" si="2173"/>
        <v>0</v>
      </c>
      <c r="BI347" s="21"/>
      <c r="BJ347" s="21"/>
      <c r="BK347" s="21"/>
      <c r="BL347" s="21"/>
      <c r="BM347" s="21">
        <f t="shared" si="2023"/>
        <v>0</v>
      </c>
      <c r="BN347" s="21">
        <f t="shared" si="2024"/>
        <v>0</v>
      </c>
      <c r="BO347" s="21">
        <f t="shared" si="2025"/>
        <v>0</v>
      </c>
      <c r="BP347" s="21">
        <f t="shared" si="2026"/>
        <v>0</v>
      </c>
      <c r="BQ347" s="201">
        <f t="shared" si="2415"/>
        <v>0</v>
      </c>
      <c r="BR347" s="21"/>
      <c r="BS347" s="21"/>
      <c r="BT347" s="21"/>
      <c r="BU347" s="21"/>
      <c r="BV347" s="21"/>
      <c r="BW347" s="21"/>
      <c r="BX347" s="21"/>
      <c r="BY347" s="21"/>
      <c r="BZ347" s="21">
        <f t="shared" si="2182"/>
        <v>0</v>
      </c>
      <c r="CA347" s="62">
        <f t="shared" si="2174"/>
        <v>0</v>
      </c>
      <c r="CB347" s="62">
        <f t="shared" si="2175"/>
        <v>0</v>
      </c>
      <c r="CC347" s="62">
        <f t="shared" si="2176"/>
        <v>0</v>
      </c>
      <c r="CD347" s="21"/>
      <c r="CE347" s="21"/>
      <c r="CF347" s="21"/>
      <c r="CG347" s="21"/>
      <c r="CH347" s="21">
        <f t="shared" si="2029"/>
        <v>0</v>
      </c>
      <c r="CI347" s="62">
        <f t="shared" si="2030"/>
        <v>0</v>
      </c>
      <c r="CJ347" s="62">
        <f t="shared" si="2031"/>
        <v>0</v>
      </c>
      <c r="CK347" s="62">
        <f t="shared" si="2032"/>
        <v>0</v>
      </c>
      <c r="CL347" s="193">
        <f t="shared" si="2083"/>
        <v>0</v>
      </c>
      <c r="CM347" s="62"/>
      <c r="CN347" s="62"/>
      <c r="CO347" s="62"/>
      <c r="CP347" s="62"/>
      <c r="CQ347" s="94">
        <f t="shared" si="2103"/>
        <v>4500000</v>
      </c>
      <c r="CR347" s="94">
        <f t="shared" si="2104"/>
        <v>200</v>
      </c>
      <c r="CS347" s="58">
        <v>4500000</v>
      </c>
      <c r="CT347" s="58">
        <v>4275000</v>
      </c>
      <c r="CU347" s="58">
        <v>225000</v>
      </c>
      <c r="CV347" s="58"/>
      <c r="CW347" s="58"/>
      <c r="CX347" s="62"/>
      <c r="CY347" s="62"/>
      <c r="CZ347" s="58"/>
      <c r="DA347" s="58">
        <f t="shared" ref="DA347:DA422" si="2419">CS347+CW347</f>
        <v>4500000</v>
      </c>
      <c r="DB347" s="62">
        <f t="shared" ref="DB347:DB422" si="2420">CT347+CX347</f>
        <v>4275000</v>
      </c>
      <c r="DC347" s="62">
        <f t="shared" ref="DC347:DC422" si="2421">CU347+CY347</f>
        <v>225000</v>
      </c>
      <c r="DD347" s="62">
        <f t="shared" ref="DD347:DD422" si="2422">CV347+CZ347</f>
        <v>0</v>
      </c>
      <c r="DE347" s="58"/>
      <c r="DF347" s="62"/>
      <c r="DG347" s="62"/>
      <c r="DH347" s="58"/>
      <c r="DI347" s="58">
        <f t="shared" ref="DI347" si="2423">DA347+DE347</f>
        <v>4500000</v>
      </c>
      <c r="DJ347" s="62">
        <f t="shared" ref="DJ347" si="2424">DB347+DF347</f>
        <v>4275000</v>
      </c>
      <c r="DK347" s="62">
        <f t="shared" ref="DK347" si="2425">DC347+DG347</f>
        <v>225000</v>
      </c>
      <c r="DL347" s="62">
        <f t="shared" ref="DL347" si="2426">DD347+DH347</f>
        <v>0</v>
      </c>
      <c r="DM347" s="58"/>
      <c r="DN347" s="62"/>
      <c r="DO347" s="62"/>
      <c r="DP347" s="58"/>
      <c r="DQ347" s="58">
        <f t="shared" ref="DQ347" si="2427">DI347+DM347</f>
        <v>4500000</v>
      </c>
      <c r="DR347" s="62">
        <f t="shared" ref="DR347" si="2428">DJ347+DN347</f>
        <v>4275000</v>
      </c>
      <c r="DS347" s="62">
        <f t="shared" ref="DS347" si="2429">DK347+DO347</f>
        <v>225000</v>
      </c>
      <c r="DT347" s="62">
        <f t="shared" ref="DT347" si="2430">DL347+DP347</f>
        <v>0</v>
      </c>
    </row>
    <row r="348" spans="1:124" s="23" customFormat="1" ht="32.25" customHeight="1" x14ac:dyDescent="0.25">
      <c r="A348" s="87" t="s">
        <v>308</v>
      </c>
      <c r="E348" s="4">
        <v>852</v>
      </c>
      <c r="F348" s="3" t="s">
        <v>78</v>
      </c>
      <c r="G348" s="4" t="s">
        <v>44</v>
      </c>
      <c r="H348" s="176" t="s">
        <v>469</v>
      </c>
      <c r="I348" s="3"/>
      <c r="J348" s="21">
        <f t="shared" si="2409"/>
        <v>3000000</v>
      </c>
      <c r="K348" s="21">
        <f t="shared" si="2409"/>
        <v>2850000</v>
      </c>
      <c r="L348" s="21">
        <f t="shared" si="2409"/>
        <v>150000</v>
      </c>
      <c r="M348" s="21">
        <f t="shared" si="2409"/>
        <v>0</v>
      </c>
      <c r="N348" s="21">
        <f t="shared" si="2409"/>
        <v>0</v>
      </c>
      <c r="O348" s="21">
        <f t="shared" si="2409"/>
        <v>0</v>
      </c>
      <c r="P348" s="21">
        <f t="shared" si="2409"/>
        <v>0</v>
      </c>
      <c r="Q348" s="21">
        <f t="shared" si="2409"/>
        <v>0</v>
      </c>
      <c r="R348" s="21">
        <f t="shared" si="2409"/>
        <v>0</v>
      </c>
      <c r="S348" s="21">
        <f t="shared" si="2409"/>
        <v>0</v>
      </c>
      <c r="T348" s="21">
        <f t="shared" si="2409"/>
        <v>0</v>
      </c>
      <c r="U348" s="21">
        <f t="shared" si="2409"/>
        <v>0</v>
      </c>
      <c r="V348" s="21">
        <f t="shared" si="2367"/>
        <v>1464774</v>
      </c>
      <c r="W348" s="21">
        <f t="shared" si="2368"/>
        <v>1391536</v>
      </c>
      <c r="X348" s="21">
        <f t="shared" si="2369"/>
        <v>73238</v>
      </c>
      <c r="Y348" s="21">
        <f t="shared" si="2409"/>
        <v>0</v>
      </c>
      <c r="Z348" s="276">
        <f t="shared" si="2382"/>
        <v>195.41096880850114</v>
      </c>
      <c r="AA348" s="21">
        <f t="shared" si="2410"/>
        <v>0</v>
      </c>
      <c r="AB348" s="21">
        <f t="shared" si="2410"/>
        <v>1535226</v>
      </c>
      <c r="AC348" s="21">
        <f t="shared" si="2410"/>
        <v>1458464</v>
      </c>
      <c r="AD348" s="21">
        <f t="shared" si="2410"/>
        <v>76762</v>
      </c>
      <c r="AE348" s="21">
        <f t="shared" si="2410"/>
        <v>0</v>
      </c>
      <c r="AF348" s="21">
        <f t="shared" si="2410"/>
        <v>-0.74</v>
      </c>
      <c r="AG348" s="21">
        <f t="shared" si="2410"/>
        <v>0</v>
      </c>
      <c r="AH348" s="21">
        <f t="shared" si="2410"/>
        <v>-0.74</v>
      </c>
      <c r="AI348" s="21">
        <f t="shared" si="2410"/>
        <v>0</v>
      </c>
      <c r="AJ348" s="21">
        <f t="shared" si="2177"/>
        <v>1535225.26</v>
      </c>
      <c r="AK348" s="21">
        <f t="shared" si="2178"/>
        <v>1458464</v>
      </c>
      <c r="AL348" s="21">
        <f t="shared" si="2179"/>
        <v>76761.259999999995</v>
      </c>
      <c r="AM348" s="21">
        <f t="shared" si="2180"/>
        <v>0</v>
      </c>
      <c r="AN348" s="215">
        <f t="shared" si="2410"/>
        <v>0</v>
      </c>
      <c r="AO348" s="21">
        <f t="shared" si="2410"/>
        <v>0</v>
      </c>
      <c r="AP348" s="21">
        <f t="shared" si="2410"/>
        <v>0</v>
      </c>
      <c r="AQ348" s="21">
        <f t="shared" si="2410"/>
        <v>0</v>
      </c>
      <c r="AR348" s="21">
        <f t="shared" ref="AR348:AR353" si="2431">AJ348+AN348</f>
        <v>1535225.26</v>
      </c>
      <c r="AS348" s="21">
        <f t="shared" si="2411"/>
        <v>1458464</v>
      </c>
      <c r="AT348" s="21">
        <f t="shared" si="2412"/>
        <v>76761.259999999995</v>
      </c>
      <c r="AU348" s="21">
        <f t="shared" si="2413"/>
        <v>0</v>
      </c>
      <c r="AV348" s="195">
        <f t="shared" si="2414"/>
        <v>1.4551915228366852E-11</v>
      </c>
      <c r="AW348" s="21">
        <f t="shared" si="2410"/>
        <v>0</v>
      </c>
      <c r="AX348" s="21">
        <f t="shared" si="2410"/>
        <v>0</v>
      </c>
      <c r="AY348" s="21">
        <f t="shared" si="2410"/>
        <v>0</v>
      </c>
      <c r="AZ348" s="21">
        <f t="shared" si="2410"/>
        <v>0</v>
      </c>
      <c r="BA348" s="21">
        <f t="shared" si="2410"/>
        <v>0</v>
      </c>
      <c r="BB348" s="21">
        <f t="shared" si="2410"/>
        <v>0</v>
      </c>
      <c r="BC348" s="21">
        <f t="shared" si="2410"/>
        <v>0</v>
      </c>
      <c r="BD348" s="21">
        <f t="shared" si="2410"/>
        <v>0</v>
      </c>
      <c r="BE348" s="21">
        <f t="shared" si="2181"/>
        <v>0</v>
      </c>
      <c r="BF348" s="21">
        <f t="shared" si="2171"/>
        <v>0</v>
      </c>
      <c r="BG348" s="21">
        <f t="shared" si="2172"/>
        <v>0</v>
      </c>
      <c r="BH348" s="21">
        <f t="shared" si="2173"/>
        <v>0</v>
      </c>
      <c r="BI348" s="21">
        <f t="shared" si="2410"/>
        <v>0</v>
      </c>
      <c r="BJ348" s="21">
        <f t="shared" si="2410"/>
        <v>0</v>
      </c>
      <c r="BK348" s="21">
        <f t="shared" si="2410"/>
        <v>0</v>
      </c>
      <c r="BL348" s="21">
        <f t="shared" si="2410"/>
        <v>0</v>
      </c>
      <c r="BM348" s="21">
        <f t="shared" si="2023"/>
        <v>0</v>
      </c>
      <c r="BN348" s="21">
        <f t="shared" si="2024"/>
        <v>0</v>
      </c>
      <c r="BO348" s="21">
        <f t="shared" si="2025"/>
        <v>0</v>
      </c>
      <c r="BP348" s="21">
        <f t="shared" si="2026"/>
        <v>0</v>
      </c>
      <c r="BQ348" s="201">
        <f t="shared" si="2415"/>
        <v>0</v>
      </c>
      <c r="BR348" s="21">
        <f t="shared" si="2410"/>
        <v>1720222</v>
      </c>
      <c r="BS348" s="21">
        <f t="shared" si="2410"/>
        <v>1634210</v>
      </c>
      <c r="BT348" s="21">
        <f t="shared" si="2410"/>
        <v>86012</v>
      </c>
      <c r="BU348" s="21">
        <f t="shared" si="2410"/>
        <v>0</v>
      </c>
      <c r="BV348" s="21">
        <f t="shared" si="2416"/>
        <v>-0.95</v>
      </c>
      <c r="BW348" s="21">
        <f t="shared" si="2416"/>
        <v>0</v>
      </c>
      <c r="BX348" s="21">
        <f t="shared" si="2416"/>
        <v>-0.95</v>
      </c>
      <c r="BY348" s="21">
        <f t="shared" si="2416"/>
        <v>0</v>
      </c>
      <c r="BZ348" s="21">
        <f t="shared" si="2182"/>
        <v>1720221.05</v>
      </c>
      <c r="CA348" s="62">
        <f t="shared" si="2174"/>
        <v>1634210</v>
      </c>
      <c r="CB348" s="62">
        <f t="shared" si="2175"/>
        <v>86011.05</v>
      </c>
      <c r="CC348" s="62">
        <f t="shared" si="2176"/>
        <v>0</v>
      </c>
      <c r="CD348" s="21">
        <f t="shared" si="2416"/>
        <v>0</v>
      </c>
      <c r="CE348" s="21">
        <f t="shared" si="2416"/>
        <v>0</v>
      </c>
      <c r="CF348" s="21">
        <f t="shared" si="2416"/>
        <v>0</v>
      </c>
      <c r="CG348" s="21">
        <f t="shared" si="2416"/>
        <v>0</v>
      </c>
      <c r="CH348" s="21">
        <f t="shared" si="2029"/>
        <v>1720221.05</v>
      </c>
      <c r="CI348" s="62">
        <f t="shared" si="2030"/>
        <v>1634210</v>
      </c>
      <c r="CJ348" s="62">
        <f t="shared" si="2031"/>
        <v>86011.05</v>
      </c>
      <c r="CK348" s="62">
        <f t="shared" si="2032"/>
        <v>0</v>
      </c>
      <c r="CL348" s="193">
        <f t="shared" si="2083"/>
        <v>4.3655745685100555E-11</v>
      </c>
      <c r="CM348" s="62"/>
      <c r="CN348" s="62"/>
      <c r="CO348" s="62"/>
      <c r="CP348" s="62"/>
      <c r="CQ348" s="94">
        <f t="shared" si="2103"/>
        <v>0</v>
      </c>
      <c r="CR348" s="94">
        <f t="shared" si="2104"/>
        <v>100</v>
      </c>
      <c r="CS348" s="58">
        <f t="shared" si="2418"/>
        <v>1535226</v>
      </c>
      <c r="CT348" s="58">
        <f t="shared" si="2418"/>
        <v>1458464</v>
      </c>
      <c r="CU348" s="58">
        <f t="shared" si="2418"/>
        <v>76762</v>
      </c>
      <c r="CV348" s="58">
        <f t="shared" si="2418"/>
        <v>0</v>
      </c>
      <c r="CW348" s="58">
        <f t="shared" si="2418"/>
        <v>-0.74</v>
      </c>
      <c r="CX348" s="62">
        <f t="shared" si="2418"/>
        <v>0</v>
      </c>
      <c r="CY348" s="62">
        <f t="shared" si="2418"/>
        <v>-0.74</v>
      </c>
      <c r="CZ348" s="58">
        <f t="shared" si="2418"/>
        <v>0</v>
      </c>
      <c r="DA348" s="58">
        <f t="shared" si="2418"/>
        <v>1535225.26</v>
      </c>
      <c r="DB348" s="62">
        <f t="shared" si="2418"/>
        <v>1458464</v>
      </c>
      <c r="DC348" s="62">
        <f t="shared" si="2418"/>
        <v>76761.259999999995</v>
      </c>
      <c r="DD348" s="62">
        <f t="shared" si="2418"/>
        <v>0</v>
      </c>
      <c r="DE348" s="58">
        <f t="shared" si="2418"/>
        <v>0</v>
      </c>
      <c r="DF348" s="62">
        <f t="shared" si="2418"/>
        <v>0</v>
      </c>
      <c r="DG348" s="62">
        <f t="shared" si="2418"/>
        <v>0</v>
      </c>
      <c r="DH348" s="58">
        <f t="shared" si="2418"/>
        <v>0</v>
      </c>
      <c r="DI348" s="58">
        <f t="shared" si="2418"/>
        <v>1535225.26</v>
      </c>
      <c r="DJ348" s="62">
        <f t="shared" si="2418"/>
        <v>1458464</v>
      </c>
      <c r="DK348" s="62">
        <f t="shared" si="2418"/>
        <v>76761.259999999995</v>
      </c>
      <c r="DL348" s="62">
        <f t="shared" si="2418"/>
        <v>0</v>
      </c>
      <c r="DM348" s="58">
        <f t="shared" si="2418"/>
        <v>0</v>
      </c>
      <c r="DN348" s="62">
        <f t="shared" si="2418"/>
        <v>0</v>
      </c>
      <c r="DO348" s="62">
        <f t="shared" si="2418"/>
        <v>0</v>
      </c>
      <c r="DP348" s="58">
        <f t="shared" si="2418"/>
        <v>0</v>
      </c>
      <c r="DQ348" s="58">
        <f t="shared" si="2418"/>
        <v>1535225.26</v>
      </c>
      <c r="DR348" s="62">
        <f t="shared" si="2418"/>
        <v>1458464</v>
      </c>
      <c r="DS348" s="62">
        <f t="shared" si="2418"/>
        <v>76761.259999999995</v>
      </c>
      <c r="DT348" s="62">
        <f t="shared" si="2418"/>
        <v>0</v>
      </c>
    </row>
    <row r="349" spans="1:124" s="23" customFormat="1" ht="32.25" customHeight="1" x14ac:dyDescent="0.25">
      <c r="A349" s="87" t="s">
        <v>41</v>
      </c>
      <c r="E349" s="4">
        <v>852</v>
      </c>
      <c r="F349" s="3" t="s">
        <v>78</v>
      </c>
      <c r="G349" s="4" t="s">
        <v>44</v>
      </c>
      <c r="H349" s="176" t="s">
        <v>469</v>
      </c>
      <c r="I349" s="3" t="s">
        <v>83</v>
      </c>
      <c r="J349" s="21">
        <f t="shared" si="2409"/>
        <v>3000000</v>
      </c>
      <c r="K349" s="21">
        <f t="shared" si="2409"/>
        <v>2850000</v>
      </c>
      <c r="L349" s="21">
        <f t="shared" si="2409"/>
        <v>150000</v>
      </c>
      <c r="M349" s="21">
        <f t="shared" si="2409"/>
        <v>0</v>
      </c>
      <c r="N349" s="21">
        <f t="shared" si="2409"/>
        <v>0</v>
      </c>
      <c r="O349" s="21">
        <f t="shared" si="2409"/>
        <v>0</v>
      </c>
      <c r="P349" s="21">
        <f t="shared" si="2409"/>
        <v>0</v>
      </c>
      <c r="Q349" s="21">
        <f t="shared" si="2409"/>
        <v>0</v>
      </c>
      <c r="R349" s="21">
        <f t="shared" si="2409"/>
        <v>0</v>
      </c>
      <c r="S349" s="21">
        <f t="shared" si="2409"/>
        <v>0</v>
      </c>
      <c r="T349" s="21">
        <f t="shared" si="2409"/>
        <v>0</v>
      </c>
      <c r="U349" s="21">
        <f t="shared" si="2409"/>
        <v>0</v>
      </c>
      <c r="V349" s="21">
        <f t="shared" si="2367"/>
        <v>1464774</v>
      </c>
      <c r="W349" s="21">
        <f t="shared" si="2368"/>
        <v>1391536</v>
      </c>
      <c r="X349" s="21">
        <f t="shared" si="2369"/>
        <v>73238</v>
      </c>
      <c r="Y349" s="21">
        <f t="shared" si="2409"/>
        <v>0</v>
      </c>
      <c r="Z349" s="276">
        <f t="shared" si="2382"/>
        <v>195.41096880850114</v>
      </c>
      <c r="AA349" s="21">
        <f t="shared" si="2410"/>
        <v>0</v>
      </c>
      <c r="AB349" s="21">
        <f t="shared" si="2410"/>
        <v>1535226</v>
      </c>
      <c r="AC349" s="21">
        <f t="shared" si="2410"/>
        <v>1458464</v>
      </c>
      <c r="AD349" s="21">
        <f t="shared" si="2410"/>
        <v>76762</v>
      </c>
      <c r="AE349" s="21">
        <f t="shared" si="2410"/>
        <v>0</v>
      </c>
      <c r="AF349" s="21">
        <f t="shared" si="2410"/>
        <v>-0.74</v>
      </c>
      <c r="AG349" s="21">
        <f t="shared" si="2410"/>
        <v>0</v>
      </c>
      <c r="AH349" s="21">
        <f t="shared" si="2410"/>
        <v>-0.74</v>
      </c>
      <c r="AI349" s="21">
        <f t="shared" si="2410"/>
        <v>0</v>
      </c>
      <c r="AJ349" s="21">
        <f t="shared" si="2177"/>
        <v>1535225.26</v>
      </c>
      <c r="AK349" s="21">
        <f t="shared" si="2178"/>
        <v>1458464</v>
      </c>
      <c r="AL349" s="21">
        <f t="shared" si="2179"/>
        <v>76761.259999999995</v>
      </c>
      <c r="AM349" s="21">
        <f t="shared" si="2180"/>
        <v>0</v>
      </c>
      <c r="AN349" s="215">
        <f t="shared" si="2410"/>
        <v>0</v>
      </c>
      <c r="AO349" s="21">
        <f t="shared" si="2410"/>
        <v>0</v>
      </c>
      <c r="AP349" s="21">
        <f t="shared" si="2410"/>
        <v>0</v>
      </c>
      <c r="AQ349" s="21">
        <f t="shared" si="2410"/>
        <v>0</v>
      </c>
      <c r="AR349" s="21">
        <f t="shared" si="2431"/>
        <v>1535225.26</v>
      </c>
      <c r="AS349" s="21">
        <f t="shared" si="2411"/>
        <v>1458464</v>
      </c>
      <c r="AT349" s="21">
        <f t="shared" si="2412"/>
        <v>76761.259999999995</v>
      </c>
      <c r="AU349" s="21">
        <f t="shared" si="2413"/>
        <v>0</v>
      </c>
      <c r="AV349" s="195">
        <f t="shared" si="2414"/>
        <v>1.4551915228366852E-11</v>
      </c>
      <c r="AW349" s="21">
        <f t="shared" si="2410"/>
        <v>0</v>
      </c>
      <c r="AX349" s="21">
        <f t="shared" si="2410"/>
        <v>0</v>
      </c>
      <c r="AY349" s="21">
        <f t="shared" si="2410"/>
        <v>0</v>
      </c>
      <c r="AZ349" s="21">
        <f t="shared" si="2410"/>
        <v>0</v>
      </c>
      <c r="BA349" s="21">
        <f t="shared" si="2410"/>
        <v>0</v>
      </c>
      <c r="BB349" s="21"/>
      <c r="BC349" s="21"/>
      <c r="BD349" s="21">
        <f t="shared" si="2410"/>
        <v>0</v>
      </c>
      <c r="BE349" s="21">
        <f t="shared" si="2181"/>
        <v>0</v>
      </c>
      <c r="BF349" s="21">
        <f t="shared" si="2171"/>
        <v>0</v>
      </c>
      <c r="BG349" s="21">
        <f t="shared" si="2172"/>
        <v>0</v>
      </c>
      <c r="BH349" s="21">
        <f t="shared" si="2173"/>
        <v>0</v>
      </c>
      <c r="BI349" s="21">
        <f t="shared" si="2410"/>
        <v>0</v>
      </c>
      <c r="BJ349" s="21"/>
      <c r="BK349" s="21"/>
      <c r="BL349" s="21">
        <f t="shared" si="2410"/>
        <v>0</v>
      </c>
      <c r="BM349" s="21">
        <f t="shared" ref="BM349:BM353" si="2432">BE349+BI349</f>
        <v>0</v>
      </c>
      <c r="BN349" s="21">
        <f t="shared" ref="BN349:BN353" si="2433">BF349+BJ349</f>
        <v>0</v>
      </c>
      <c r="BO349" s="21">
        <f t="shared" ref="BO349:BO353" si="2434">BG349+BK349</f>
        <v>0</v>
      </c>
      <c r="BP349" s="21">
        <f t="shared" ref="BP349:BP353" si="2435">BH349+BL349</f>
        <v>0</v>
      </c>
      <c r="BQ349" s="201">
        <f t="shared" si="2415"/>
        <v>0</v>
      </c>
      <c r="BR349" s="21">
        <f t="shared" si="2410"/>
        <v>1720222</v>
      </c>
      <c r="BS349" s="21">
        <f t="shared" si="2410"/>
        <v>1634210</v>
      </c>
      <c r="BT349" s="21">
        <f t="shared" si="2410"/>
        <v>86012</v>
      </c>
      <c r="BU349" s="21">
        <f t="shared" si="2410"/>
        <v>0</v>
      </c>
      <c r="BV349" s="21">
        <f t="shared" si="2410"/>
        <v>-0.95</v>
      </c>
      <c r="BW349" s="21">
        <f t="shared" si="2416"/>
        <v>0</v>
      </c>
      <c r="BX349" s="21">
        <f t="shared" si="2416"/>
        <v>-0.95</v>
      </c>
      <c r="BY349" s="21">
        <f t="shared" si="2416"/>
        <v>0</v>
      </c>
      <c r="BZ349" s="21">
        <f t="shared" si="2416"/>
        <v>1720221.05</v>
      </c>
      <c r="CA349" s="62">
        <f t="shared" si="2416"/>
        <v>1634210</v>
      </c>
      <c r="CB349" s="62">
        <f t="shared" si="2416"/>
        <v>86011.05</v>
      </c>
      <c r="CC349" s="62">
        <f t="shared" si="2416"/>
        <v>0</v>
      </c>
      <c r="CD349" s="21">
        <f t="shared" si="2417"/>
        <v>0</v>
      </c>
      <c r="CE349" s="21">
        <f t="shared" si="2416"/>
        <v>0</v>
      </c>
      <c r="CF349" s="21">
        <f t="shared" si="2416"/>
        <v>0</v>
      </c>
      <c r="CG349" s="21">
        <f t="shared" si="2416"/>
        <v>0</v>
      </c>
      <c r="CH349" s="21">
        <f t="shared" si="2416"/>
        <v>1720221.05</v>
      </c>
      <c r="CI349" s="62">
        <f t="shared" si="2416"/>
        <v>1634210</v>
      </c>
      <c r="CJ349" s="62">
        <f t="shared" si="2416"/>
        <v>86011.05</v>
      </c>
      <c r="CK349" s="62">
        <f t="shared" si="2416"/>
        <v>0</v>
      </c>
      <c r="CL349" s="193">
        <f t="shared" si="2083"/>
        <v>4.3655745685100555E-11</v>
      </c>
      <c r="CM349" s="62"/>
      <c r="CN349" s="62"/>
      <c r="CO349" s="62"/>
      <c r="CP349" s="62"/>
      <c r="CQ349" s="94">
        <f t="shared" si="2103"/>
        <v>0</v>
      </c>
      <c r="CR349" s="94">
        <f t="shared" si="2104"/>
        <v>100</v>
      </c>
      <c r="CS349" s="58">
        <f t="shared" si="2418"/>
        <v>1535226</v>
      </c>
      <c r="CT349" s="58">
        <f t="shared" si="2418"/>
        <v>1458464</v>
      </c>
      <c r="CU349" s="58">
        <f t="shared" si="2418"/>
        <v>76762</v>
      </c>
      <c r="CV349" s="58">
        <f t="shared" si="2418"/>
        <v>0</v>
      </c>
      <c r="CW349" s="58">
        <f t="shared" si="2418"/>
        <v>-0.74</v>
      </c>
      <c r="CX349" s="62">
        <f t="shared" si="2418"/>
        <v>0</v>
      </c>
      <c r="CY349" s="62">
        <f t="shared" si="2418"/>
        <v>-0.74</v>
      </c>
      <c r="CZ349" s="58">
        <f t="shared" si="2418"/>
        <v>0</v>
      </c>
      <c r="DA349" s="58">
        <f t="shared" si="2418"/>
        <v>1535225.26</v>
      </c>
      <c r="DB349" s="62">
        <f t="shared" si="2418"/>
        <v>1458464</v>
      </c>
      <c r="DC349" s="62">
        <f t="shared" si="2418"/>
        <v>76761.259999999995</v>
      </c>
      <c r="DD349" s="62">
        <f t="shared" si="2418"/>
        <v>0</v>
      </c>
      <c r="DE349" s="58">
        <f t="shared" si="2418"/>
        <v>0</v>
      </c>
      <c r="DF349" s="62">
        <f t="shared" si="2418"/>
        <v>0</v>
      </c>
      <c r="DG349" s="62">
        <f t="shared" si="2418"/>
        <v>0</v>
      </c>
      <c r="DH349" s="58">
        <f t="shared" si="2418"/>
        <v>0</v>
      </c>
      <c r="DI349" s="58">
        <f t="shared" si="2418"/>
        <v>1535225.26</v>
      </c>
      <c r="DJ349" s="62">
        <f t="shared" si="2418"/>
        <v>1458464</v>
      </c>
      <c r="DK349" s="62">
        <f t="shared" si="2418"/>
        <v>76761.259999999995</v>
      </c>
      <c r="DL349" s="62">
        <f t="shared" si="2418"/>
        <v>0</v>
      </c>
      <c r="DM349" s="58">
        <f t="shared" si="2418"/>
        <v>0</v>
      </c>
      <c r="DN349" s="62">
        <f t="shared" si="2418"/>
        <v>0</v>
      </c>
      <c r="DO349" s="62">
        <f t="shared" si="2418"/>
        <v>0</v>
      </c>
      <c r="DP349" s="58">
        <f t="shared" si="2418"/>
        <v>0</v>
      </c>
      <c r="DQ349" s="58">
        <f t="shared" si="2418"/>
        <v>1535225.26</v>
      </c>
      <c r="DR349" s="62">
        <f t="shared" si="2418"/>
        <v>1458464</v>
      </c>
      <c r="DS349" s="62">
        <f t="shared" si="2418"/>
        <v>76761.259999999995</v>
      </c>
      <c r="DT349" s="62">
        <f t="shared" si="2418"/>
        <v>0</v>
      </c>
    </row>
    <row r="350" spans="1:124" s="23" customFormat="1" ht="32.25" customHeight="1" x14ac:dyDescent="0.25">
      <c r="A350" s="87" t="s">
        <v>84</v>
      </c>
      <c r="E350" s="4">
        <v>852</v>
      </c>
      <c r="F350" s="3" t="s">
        <v>78</v>
      </c>
      <c r="G350" s="4" t="s">
        <v>44</v>
      </c>
      <c r="H350" s="176" t="s">
        <v>469</v>
      </c>
      <c r="I350" s="89" t="s">
        <v>85</v>
      </c>
      <c r="J350" s="221">
        <f>K350+L350</f>
        <v>3000000</v>
      </c>
      <c r="K350" s="221">
        <f>1120760+1729240</f>
        <v>2850000</v>
      </c>
      <c r="L350" s="221">
        <f>58988+91012</f>
        <v>150000</v>
      </c>
      <c r="M350" s="177"/>
      <c r="N350" s="177"/>
      <c r="O350" s="177"/>
      <c r="P350" s="177"/>
      <c r="Q350" s="177"/>
      <c r="R350" s="177"/>
      <c r="S350" s="177"/>
      <c r="T350" s="177"/>
      <c r="U350" s="177"/>
      <c r="V350" s="21">
        <f t="shared" si="2367"/>
        <v>1464774</v>
      </c>
      <c r="W350" s="21">
        <f t="shared" si="2368"/>
        <v>1391536</v>
      </c>
      <c r="X350" s="21">
        <f t="shared" si="2369"/>
        <v>73238</v>
      </c>
      <c r="Y350" s="177"/>
      <c r="Z350" s="276">
        <f t="shared" si="2382"/>
        <v>195.41096880850114</v>
      </c>
      <c r="AA350" s="177"/>
      <c r="AB350" s="177">
        <v>1535226</v>
      </c>
      <c r="AC350" s="177">
        <v>1458464</v>
      </c>
      <c r="AD350" s="177">
        <v>76762</v>
      </c>
      <c r="AE350" s="177"/>
      <c r="AF350" s="177">
        <v>-0.74</v>
      </c>
      <c r="AG350" s="177"/>
      <c r="AH350" s="177">
        <v>-0.74</v>
      </c>
      <c r="AI350" s="177"/>
      <c r="AJ350" s="21">
        <f t="shared" si="2177"/>
        <v>1535225.26</v>
      </c>
      <c r="AK350" s="21">
        <f t="shared" si="2178"/>
        <v>1458464</v>
      </c>
      <c r="AL350" s="21">
        <f t="shared" si="2179"/>
        <v>76761.259999999995</v>
      </c>
      <c r="AM350" s="21">
        <f t="shared" si="2180"/>
        <v>0</v>
      </c>
      <c r="AN350" s="221"/>
      <c r="AO350" s="177"/>
      <c r="AP350" s="177"/>
      <c r="AQ350" s="177"/>
      <c r="AR350" s="21">
        <f t="shared" si="2431"/>
        <v>1535225.26</v>
      </c>
      <c r="AS350" s="21">
        <f t="shared" si="2411"/>
        <v>1458464</v>
      </c>
      <c r="AT350" s="21">
        <f t="shared" si="2412"/>
        <v>76761.259999999995</v>
      </c>
      <c r="AU350" s="21">
        <f t="shared" si="2413"/>
        <v>0</v>
      </c>
      <c r="AV350" s="195">
        <f t="shared" si="2414"/>
        <v>1.4551915228366852E-11</v>
      </c>
      <c r="AW350" s="177"/>
      <c r="AX350" s="177"/>
      <c r="AY350" s="177"/>
      <c r="AZ350" s="177"/>
      <c r="BA350" s="177"/>
      <c r="BB350" s="177"/>
      <c r="BC350" s="177"/>
      <c r="BD350" s="177"/>
      <c r="BE350" s="21">
        <f t="shared" si="2181"/>
        <v>0</v>
      </c>
      <c r="BF350" s="21">
        <f t="shared" si="2171"/>
        <v>0</v>
      </c>
      <c r="BG350" s="21">
        <f t="shared" si="2172"/>
        <v>0</v>
      </c>
      <c r="BH350" s="21">
        <f t="shared" si="2173"/>
        <v>0</v>
      </c>
      <c r="BI350" s="177"/>
      <c r="BJ350" s="177"/>
      <c r="BK350" s="177"/>
      <c r="BL350" s="177"/>
      <c r="BM350" s="21">
        <f t="shared" si="2432"/>
        <v>0</v>
      </c>
      <c r="BN350" s="21">
        <f t="shared" si="2433"/>
        <v>0</v>
      </c>
      <c r="BO350" s="21">
        <f t="shared" si="2434"/>
        <v>0</v>
      </c>
      <c r="BP350" s="21">
        <f t="shared" si="2435"/>
        <v>0</v>
      </c>
      <c r="BQ350" s="201">
        <f t="shared" si="2415"/>
        <v>0</v>
      </c>
      <c r="BR350" s="177">
        <v>1720222</v>
      </c>
      <c r="BS350" s="177">
        <v>1634210</v>
      </c>
      <c r="BT350" s="177">
        <v>86012</v>
      </c>
      <c r="BU350" s="177"/>
      <c r="BV350" s="177">
        <v>-0.95</v>
      </c>
      <c r="BW350" s="177"/>
      <c r="BX350" s="177">
        <f>BV350</f>
        <v>-0.95</v>
      </c>
      <c r="BY350" s="177"/>
      <c r="BZ350" s="21">
        <f t="shared" si="2182"/>
        <v>1720221.05</v>
      </c>
      <c r="CA350" s="62">
        <f t="shared" si="2174"/>
        <v>1634210</v>
      </c>
      <c r="CB350" s="62">
        <f t="shared" si="2175"/>
        <v>86011.05</v>
      </c>
      <c r="CC350" s="62">
        <f t="shared" si="2176"/>
        <v>0</v>
      </c>
      <c r="CD350" s="177"/>
      <c r="CE350" s="177"/>
      <c r="CF350" s="177">
        <f>CD350</f>
        <v>0</v>
      </c>
      <c r="CG350" s="177"/>
      <c r="CH350" s="21">
        <f t="shared" ref="CH350:CH353" si="2436">BZ350+CD350</f>
        <v>1720221.05</v>
      </c>
      <c r="CI350" s="62">
        <f t="shared" ref="CI350:CI353" si="2437">CA350+CE350</f>
        <v>1634210</v>
      </c>
      <c r="CJ350" s="62">
        <f t="shared" ref="CJ350:CJ353" si="2438">CB350+CF350</f>
        <v>86011.05</v>
      </c>
      <c r="CK350" s="62">
        <f t="shared" ref="CK350:CK353" si="2439">CC350+CG350</f>
        <v>0</v>
      </c>
      <c r="CL350" s="193">
        <f t="shared" si="2083"/>
        <v>4.3655745685100555E-11</v>
      </c>
      <c r="CM350" s="62"/>
      <c r="CN350" s="62"/>
      <c r="CO350" s="62"/>
      <c r="CP350" s="62"/>
      <c r="CQ350" s="94">
        <f t="shared" si="2103"/>
        <v>0</v>
      </c>
      <c r="CR350" s="94">
        <f t="shared" si="2104"/>
        <v>100</v>
      </c>
      <c r="CS350" s="118">
        <v>1535226</v>
      </c>
      <c r="CT350" s="118">
        <v>1458464</v>
      </c>
      <c r="CU350" s="118">
        <v>76762</v>
      </c>
      <c r="CV350" s="118"/>
      <c r="CW350" s="118">
        <f>-0.74</f>
        <v>-0.74</v>
      </c>
      <c r="CX350" s="117"/>
      <c r="CY350" s="117">
        <f>-0.74</f>
        <v>-0.74</v>
      </c>
      <c r="CZ350" s="118"/>
      <c r="DA350" s="69">
        <f t="shared" si="2419"/>
        <v>1535225.26</v>
      </c>
      <c r="DB350" s="80">
        <f t="shared" si="2420"/>
        <v>1458464</v>
      </c>
      <c r="DC350" s="80">
        <f t="shared" si="2421"/>
        <v>76761.259999999995</v>
      </c>
      <c r="DD350" s="80">
        <f t="shared" si="2422"/>
        <v>0</v>
      </c>
      <c r="DE350" s="118"/>
      <c r="DF350" s="117"/>
      <c r="DG350" s="117"/>
      <c r="DH350" s="118"/>
      <c r="DI350" s="69">
        <f t="shared" ref="DI350" si="2440">DA350+DE350</f>
        <v>1535225.26</v>
      </c>
      <c r="DJ350" s="80">
        <f t="shared" ref="DJ350" si="2441">DB350+DF350</f>
        <v>1458464</v>
      </c>
      <c r="DK350" s="80">
        <f t="shared" ref="DK350" si="2442">DC350+DG350</f>
        <v>76761.259999999995</v>
      </c>
      <c r="DL350" s="80">
        <f t="shared" ref="DL350" si="2443">DD350+DH350</f>
        <v>0</v>
      </c>
      <c r="DM350" s="118"/>
      <c r="DN350" s="117"/>
      <c r="DO350" s="117"/>
      <c r="DP350" s="118"/>
      <c r="DQ350" s="69">
        <f t="shared" ref="DQ350" si="2444">DI350+DM350</f>
        <v>1535225.26</v>
      </c>
      <c r="DR350" s="80">
        <f t="shared" ref="DR350" si="2445">DJ350+DN350</f>
        <v>1458464</v>
      </c>
      <c r="DS350" s="80">
        <f t="shared" ref="DS350" si="2446">DK350+DO350</f>
        <v>76761.259999999995</v>
      </c>
      <c r="DT350" s="80">
        <f t="shared" ref="DT350" si="2447">DL350+DP350</f>
        <v>0</v>
      </c>
    </row>
    <row r="351" spans="1:124" s="23" customFormat="1" ht="64.5" customHeight="1" x14ac:dyDescent="0.25">
      <c r="A351" s="87" t="s">
        <v>121</v>
      </c>
      <c r="B351" s="156"/>
      <c r="C351" s="156"/>
      <c r="D351" s="156"/>
      <c r="E351" s="4">
        <v>852</v>
      </c>
      <c r="F351" s="3" t="s">
        <v>78</v>
      </c>
      <c r="G351" s="4" t="s">
        <v>44</v>
      </c>
      <c r="H351" s="176" t="s">
        <v>479</v>
      </c>
      <c r="I351" s="3"/>
      <c r="J351" s="21">
        <f t="shared" ref="J351:Y352" si="2448">J352</f>
        <v>523980</v>
      </c>
      <c r="K351" s="21">
        <f t="shared" si="2448"/>
        <v>332280</v>
      </c>
      <c r="L351" s="21">
        <f t="shared" si="2448"/>
        <v>191700</v>
      </c>
      <c r="M351" s="21">
        <f t="shared" si="2448"/>
        <v>0</v>
      </c>
      <c r="N351" s="21">
        <f t="shared" si="2448"/>
        <v>523980</v>
      </c>
      <c r="O351" s="21">
        <f t="shared" si="2448"/>
        <v>332280</v>
      </c>
      <c r="P351" s="21">
        <f t="shared" si="2448"/>
        <v>191700</v>
      </c>
      <c r="Q351" s="21">
        <f t="shared" si="2448"/>
        <v>0</v>
      </c>
      <c r="R351" s="21">
        <f t="shared" si="2448"/>
        <v>523980</v>
      </c>
      <c r="S351" s="21">
        <f t="shared" si="2448"/>
        <v>332280</v>
      </c>
      <c r="T351" s="21">
        <f t="shared" si="2448"/>
        <v>191700</v>
      </c>
      <c r="U351" s="21">
        <f t="shared" si="2448"/>
        <v>0</v>
      </c>
      <c r="V351" s="21">
        <f t="shared" si="2367"/>
        <v>0</v>
      </c>
      <c r="W351" s="21">
        <f t="shared" si="2368"/>
        <v>0</v>
      </c>
      <c r="X351" s="21">
        <f t="shared" si="2369"/>
        <v>0</v>
      </c>
      <c r="Y351" s="21">
        <f t="shared" si="2448"/>
        <v>0</v>
      </c>
      <c r="Z351" s="276">
        <f t="shared" si="2382"/>
        <v>100</v>
      </c>
      <c r="AA351" s="21">
        <f t="shared" ref="AA351:BV352" si="2449">AA352</f>
        <v>0</v>
      </c>
      <c r="AB351" s="21">
        <f t="shared" si="2449"/>
        <v>523980</v>
      </c>
      <c r="AC351" s="21">
        <f t="shared" si="2449"/>
        <v>332280</v>
      </c>
      <c r="AD351" s="21">
        <f t="shared" si="2449"/>
        <v>191700</v>
      </c>
      <c r="AE351" s="21">
        <f t="shared" si="2449"/>
        <v>0</v>
      </c>
      <c r="AF351" s="21">
        <f t="shared" si="2449"/>
        <v>0</v>
      </c>
      <c r="AG351" s="21">
        <f t="shared" si="2449"/>
        <v>0</v>
      </c>
      <c r="AH351" s="21">
        <f t="shared" si="2449"/>
        <v>0</v>
      </c>
      <c r="AI351" s="21">
        <f t="shared" si="2449"/>
        <v>0</v>
      </c>
      <c r="AJ351" s="21">
        <f t="shared" si="2177"/>
        <v>523980</v>
      </c>
      <c r="AK351" s="21">
        <f t="shared" si="2178"/>
        <v>332280</v>
      </c>
      <c r="AL351" s="21">
        <f t="shared" si="2179"/>
        <v>191700</v>
      </c>
      <c r="AM351" s="21">
        <f t="shared" si="2180"/>
        <v>0</v>
      </c>
      <c r="AN351" s="215">
        <f t="shared" si="2449"/>
        <v>0</v>
      </c>
      <c r="AO351" s="21">
        <f t="shared" si="2449"/>
        <v>0</v>
      </c>
      <c r="AP351" s="21">
        <f t="shared" si="2449"/>
        <v>0</v>
      </c>
      <c r="AQ351" s="21">
        <f t="shared" si="2449"/>
        <v>0</v>
      </c>
      <c r="AR351" s="21">
        <f t="shared" si="2431"/>
        <v>523980</v>
      </c>
      <c r="AS351" s="21">
        <f t="shared" si="2411"/>
        <v>332280</v>
      </c>
      <c r="AT351" s="21">
        <f t="shared" si="2412"/>
        <v>191700</v>
      </c>
      <c r="AU351" s="21">
        <f t="shared" si="2413"/>
        <v>0</v>
      </c>
      <c r="AV351" s="195">
        <f t="shared" si="2414"/>
        <v>0</v>
      </c>
      <c r="AW351" s="21">
        <f t="shared" si="2449"/>
        <v>523980</v>
      </c>
      <c r="AX351" s="21">
        <f t="shared" si="2449"/>
        <v>332280</v>
      </c>
      <c r="AY351" s="21">
        <f t="shared" si="2449"/>
        <v>191700</v>
      </c>
      <c r="AZ351" s="21">
        <f t="shared" si="2449"/>
        <v>0</v>
      </c>
      <c r="BA351" s="21">
        <f t="shared" si="2449"/>
        <v>0</v>
      </c>
      <c r="BB351" s="21">
        <f t="shared" si="2449"/>
        <v>0</v>
      </c>
      <c r="BC351" s="21">
        <f t="shared" si="2449"/>
        <v>0</v>
      </c>
      <c r="BD351" s="21">
        <f t="shared" si="2449"/>
        <v>0</v>
      </c>
      <c r="BE351" s="21">
        <f t="shared" si="2181"/>
        <v>523980</v>
      </c>
      <c r="BF351" s="21">
        <f t="shared" si="2171"/>
        <v>332280</v>
      </c>
      <c r="BG351" s="21">
        <f t="shared" si="2172"/>
        <v>191700</v>
      </c>
      <c r="BH351" s="21">
        <f t="shared" si="2173"/>
        <v>0</v>
      </c>
      <c r="BI351" s="21">
        <f t="shared" si="2449"/>
        <v>0</v>
      </c>
      <c r="BJ351" s="21">
        <f t="shared" si="2449"/>
        <v>0</v>
      </c>
      <c r="BK351" s="21">
        <f t="shared" si="2449"/>
        <v>0</v>
      </c>
      <c r="BL351" s="21">
        <f t="shared" si="2449"/>
        <v>0</v>
      </c>
      <c r="BM351" s="21">
        <f t="shared" si="2432"/>
        <v>523980</v>
      </c>
      <c r="BN351" s="21">
        <f t="shared" si="2433"/>
        <v>332280</v>
      </c>
      <c r="BO351" s="21">
        <f t="shared" si="2434"/>
        <v>191700</v>
      </c>
      <c r="BP351" s="21">
        <f t="shared" si="2435"/>
        <v>0</v>
      </c>
      <c r="BQ351" s="201">
        <f t="shared" si="2415"/>
        <v>0</v>
      </c>
      <c r="BR351" s="21">
        <f t="shared" si="2449"/>
        <v>523980</v>
      </c>
      <c r="BS351" s="21">
        <f t="shared" si="2449"/>
        <v>332280</v>
      </c>
      <c r="BT351" s="21">
        <f t="shared" si="2449"/>
        <v>191700</v>
      </c>
      <c r="BU351" s="21">
        <f t="shared" si="2449"/>
        <v>0</v>
      </c>
      <c r="BV351" s="21">
        <f t="shared" si="2449"/>
        <v>0</v>
      </c>
      <c r="BW351" s="21">
        <f t="shared" ref="BV351:BY352" si="2450">BW352</f>
        <v>0</v>
      </c>
      <c r="BX351" s="21">
        <f t="shared" si="2450"/>
        <v>0</v>
      </c>
      <c r="BY351" s="21">
        <f t="shared" si="2450"/>
        <v>0</v>
      </c>
      <c r="BZ351" s="21">
        <f t="shared" si="2182"/>
        <v>523980</v>
      </c>
      <c r="CA351" s="62">
        <f t="shared" si="2174"/>
        <v>332280</v>
      </c>
      <c r="CB351" s="62">
        <f t="shared" si="2175"/>
        <v>191700</v>
      </c>
      <c r="CC351" s="62">
        <f t="shared" si="2176"/>
        <v>0</v>
      </c>
      <c r="CD351" s="21">
        <f t="shared" ref="CD351:CG352" si="2451">CD352</f>
        <v>0</v>
      </c>
      <c r="CE351" s="21">
        <f t="shared" si="2451"/>
        <v>0</v>
      </c>
      <c r="CF351" s="21">
        <f t="shared" si="2451"/>
        <v>0</v>
      </c>
      <c r="CG351" s="21">
        <f t="shared" si="2451"/>
        <v>0</v>
      </c>
      <c r="CH351" s="21">
        <f t="shared" si="2436"/>
        <v>523980</v>
      </c>
      <c r="CI351" s="62">
        <f t="shared" si="2437"/>
        <v>332280</v>
      </c>
      <c r="CJ351" s="62">
        <f t="shared" si="2438"/>
        <v>191700</v>
      </c>
      <c r="CK351" s="62">
        <f t="shared" si="2439"/>
        <v>0</v>
      </c>
      <c r="CL351" s="193">
        <f t="shared" ref="CL351:CL414" si="2452">BZ351-CA351-CB351-CC351</f>
        <v>0</v>
      </c>
      <c r="CM351" s="62"/>
      <c r="CN351" s="62"/>
      <c r="CO351" s="62"/>
      <c r="CP351" s="62"/>
      <c r="CQ351" s="94">
        <f t="shared" ref="CQ351:CQ422" si="2453">AB351-CS351</f>
        <v>0</v>
      </c>
      <c r="CR351" s="94">
        <f t="shared" ref="CR351:CR422" si="2454">AB351/CS351*100</f>
        <v>100</v>
      </c>
      <c r="CS351" s="58">
        <f t="shared" ref="CS351:DT352" si="2455">CS352</f>
        <v>523980</v>
      </c>
      <c r="CT351" s="58">
        <f t="shared" si="2455"/>
        <v>332280</v>
      </c>
      <c r="CU351" s="58">
        <f t="shared" si="2455"/>
        <v>191700</v>
      </c>
      <c r="CV351" s="58">
        <f t="shared" si="2455"/>
        <v>0</v>
      </c>
      <c r="CW351" s="58">
        <f t="shared" si="2455"/>
        <v>0</v>
      </c>
      <c r="CX351" s="62">
        <f t="shared" si="2455"/>
        <v>0</v>
      </c>
      <c r="CY351" s="62">
        <f t="shared" si="2455"/>
        <v>0</v>
      </c>
      <c r="CZ351" s="58">
        <f t="shared" si="2455"/>
        <v>0</v>
      </c>
      <c r="DA351" s="58">
        <f t="shared" si="2455"/>
        <v>523980</v>
      </c>
      <c r="DB351" s="62">
        <f t="shared" si="2455"/>
        <v>332280</v>
      </c>
      <c r="DC351" s="62">
        <f t="shared" si="2455"/>
        <v>191700</v>
      </c>
      <c r="DD351" s="62">
        <f t="shared" si="2455"/>
        <v>0</v>
      </c>
      <c r="DE351" s="58">
        <f t="shared" si="2455"/>
        <v>0</v>
      </c>
      <c r="DF351" s="62">
        <f t="shared" si="2455"/>
        <v>0</v>
      </c>
      <c r="DG351" s="62">
        <f t="shared" si="2455"/>
        <v>0</v>
      </c>
      <c r="DH351" s="58">
        <f t="shared" si="2455"/>
        <v>0</v>
      </c>
      <c r="DI351" s="58">
        <f t="shared" si="2455"/>
        <v>523980</v>
      </c>
      <c r="DJ351" s="62">
        <f t="shared" si="2455"/>
        <v>332280</v>
      </c>
      <c r="DK351" s="62">
        <f t="shared" si="2455"/>
        <v>191700</v>
      </c>
      <c r="DL351" s="62">
        <f t="shared" si="2455"/>
        <v>0</v>
      </c>
      <c r="DM351" s="58">
        <f t="shared" si="2455"/>
        <v>0</v>
      </c>
      <c r="DN351" s="62">
        <f t="shared" si="2455"/>
        <v>0</v>
      </c>
      <c r="DO351" s="62">
        <f t="shared" si="2455"/>
        <v>0</v>
      </c>
      <c r="DP351" s="58">
        <f t="shared" si="2455"/>
        <v>0</v>
      </c>
      <c r="DQ351" s="58">
        <f t="shared" si="2455"/>
        <v>523980</v>
      </c>
      <c r="DR351" s="62">
        <f t="shared" si="2455"/>
        <v>332280</v>
      </c>
      <c r="DS351" s="62">
        <f t="shared" si="2455"/>
        <v>191700</v>
      </c>
      <c r="DT351" s="62">
        <f t="shared" si="2455"/>
        <v>0</v>
      </c>
    </row>
    <row r="352" spans="1:124" s="23" customFormat="1" ht="32.25" customHeight="1" x14ac:dyDescent="0.25">
      <c r="A352" s="87" t="s">
        <v>41</v>
      </c>
      <c r="B352" s="156"/>
      <c r="C352" s="156"/>
      <c r="D352" s="156"/>
      <c r="E352" s="4">
        <v>852</v>
      </c>
      <c r="F352" s="3" t="s">
        <v>78</v>
      </c>
      <c r="G352" s="4" t="s">
        <v>44</v>
      </c>
      <c r="H352" s="176" t="s">
        <v>479</v>
      </c>
      <c r="I352" s="3" t="s">
        <v>83</v>
      </c>
      <c r="J352" s="21">
        <f t="shared" si="2448"/>
        <v>523980</v>
      </c>
      <c r="K352" s="21">
        <f t="shared" si="2448"/>
        <v>332280</v>
      </c>
      <c r="L352" s="21">
        <f t="shared" si="2448"/>
        <v>191700</v>
      </c>
      <c r="M352" s="21">
        <f t="shared" si="2448"/>
        <v>0</v>
      </c>
      <c r="N352" s="21">
        <f t="shared" si="2448"/>
        <v>523980</v>
      </c>
      <c r="O352" s="21">
        <f t="shared" si="2448"/>
        <v>332280</v>
      </c>
      <c r="P352" s="21">
        <f t="shared" si="2448"/>
        <v>191700</v>
      </c>
      <c r="Q352" s="21">
        <f t="shared" si="2448"/>
        <v>0</v>
      </c>
      <c r="R352" s="21">
        <f t="shared" si="2448"/>
        <v>523980</v>
      </c>
      <c r="S352" s="21">
        <f t="shared" si="2448"/>
        <v>332280</v>
      </c>
      <c r="T352" s="21">
        <f t="shared" si="2448"/>
        <v>191700</v>
      </c>
      <c r="U352" s="21">
        <f t="shared" si="2448"/>
        <v>0</v>
      </c>
      <c r="V352" s="21">
        <f t="shared" si="2367"/>
        <v>0</v>
      </c>
      <c r="W352" s="21">
        <f t="shared" si="2368"/>
        <v>0</v>
      </c>
      <c r="X352" s="21">
        <f t="shared" si="2369"/>
        <v>0</v>
      </c>
      <c r="Y352" s="21">
        <f t="shared" si="2448"/>
        <v>0</v>
      </c>
      <c r="Z352" s="276">
        <f t="shared" si="2382"/>
        <v>100</v>
      </c>
      <c r="AA352" s="21">
        <f t="shared" si="2449"/>
        <v>0</v>
      </c>
      <c r="AB352" s="21">
        <f t="shared" si="2449"/>
        <v>523980</v>
      </c>
      <c r="AC352" s="21">
        <f t="shared" si="2449"/>
        <v>332280</v>
      </c>
      <c r="AD352" s="21">
        <f t="shared" si="2449"/>
        <v>191700</v>
      </c>
      <c r="AE352" s="21">
        <f t="shared" si="2449"/>
        <v>0</v>
      </c>
      <c r="AF352" s="21">
        <f t="shared" si="2449"/>
        <v>0</v>
      </c>
      <c r="AG352" s="21">
        <f t="shared" si="2449"/>
        <v>0</v>
      </c>
      <c r="AH352" s="21">
        <f t="shared" si="2449"/>
        <v>0</v>
      </c>
      <c r="AI352" s="21">
        <f t="shared" si="2449"/>
        <v>0</v>
      </c>
      <c r="AJ352" s="21">
        <f t="shared" si="2177"/>
        <v>523980</v>
      </c>
      <c r="AK352" s="21">
        <f t="shared" si="2178"/>
        <v>332280</v>
      </c>
      <c r="AL352" s="21">
        <f t="shared" si="2179"/>
        <v>191700</v>
      </c>
      <c r="AM352" s="21">
        <f t="shared" si="2180"/>
        <v>0</v>
      </c>
      <c r="AN352" s="215">
        <f t="shared" si="2449"/>
        <v>0</v>
      </c>
      <c r="AO352" s="21">
        <f t="shared" si="2449"/>
        <v>0</v>
      </c>
      <c r="AP352" s="21">
        <f t="shared" si="2449"/>
        <v>0</v>
      </c>
      <c r="AQ352" s="21">
        <f t="shared" si="2449"/>
        <v>0</v>
      </c>
      <c r="AR352" s="21">
        <f t="shared" si="2431"/>
        <v>523980</v>
      </c>
      <c r="AS352" s="21">
        <f t="shared" si="2411"/>
        <v>332280</v>
      </c>
      <c r="AT352" s="21">
        <f t="shared" si="2412"/>
        <v>191700</v>
      </c>
      <c r="AU352" s="21">
        <f t="shared" si="2413"/>
        <v>0</v>
      </c>
      <c r="AV352" s="195">
        <f t="shared" si="2414"/>
        <v>0</v>
      </c>
      <c r="AW352" s="21">
        <f t="shared" si="2449"/>
        <v>523980</v>
      </c>
      <c r="AX352" s="21">
        <f t="shared" si="2449"/>
        <v>332280</v>
      </c>
      <c r="AY352" s="21">
        <f t="shared" si="2449"/>
        <v>191700</v>
      </c>
      <c r="AZ352" s="21">
        <f t="shared" si="2449"/>
        <v>0</v>
      </c>
      <c r="BA352" s="21">
        <f t="shared" si="2449"/>
        <v>0</v>
      </c>
      <c r="BB352" s="21">
        <f t="shared" si="2449"/>
        <v>0</v>
      </c>
      <c r="BC352" s="21">
        <f t="shared" si="2449"/>
        <v>0</v>
      </c>
      <c r="BD352" s="21">
        <f t="shared" si="2449"/>
        <v>0</v>
      </c>
      <c r="BE352" s="21">
        <f t="shared" si="2181"/>
        <v>523980</v>
      </c>
      <c r="BF352" s="21">
        <f t="shared" si="2171"/>
        <v>332280</v>
      </c>
      <c r="BG352" s="21">
        <f t="shared" si="2172"/>
        <v>191700</v>
      </c>
      <c r="BH352" s="21">
        <f t="shared" si="2173"/>
        <v>0</v>
      </c>
      <c r="BI352" s="21">
        <f t="shared" si="2449"/>
        <v>0</v>
      </c>
      <c r="BJ352" s="21">
        <f t="shared" si="2449"/>
        <v>0</v>
      </c>
      <c r="BK352" s="21">
        <f t="shared" si="2449"/>
        <v>0</v>
      </c>
      <c r="BL352" s="21">
        <f t="shared" si="2449"/>
        <v>0</v>
      </c>
      <c r="BM352" s="21">
        <f t="shared" si="2432"/>
        <v>523980</v>
      </c>
      <c r="BN352" s="21">
        <f t="shared" si="2433"/>
        <v>332280</v>
      </c>
      <c r="BO352" s="21">
        <f t="shared" si="2434"/>
        <v>191700</v>
      </c>
      <c r="BP352" s="21">
        <f t="shared" si="2435"/>
        <v>0</v>
      </c>
      <c r="BQ352" s="201">
        <f t="shared" si="2415"/>
        <v>0</v>
      </c>
      <c r="BR352" s="21">
        <f t="shared" si="2449"/>
        <v>523980</v>
      </c>
      <c r="BS352" s="21">
        <f t="shared" si="2449"/>
        <v>332280</v>
      </c>
      <c r="BT352" s="21">
        <f t="shared" si="2449"/>
        <v>191700</v>
      </c>
      <c r="BU352" s="21">
        <f t="shared" si="2449"/>
        <v>0</v>
      </c>
      <c r="BV352" s="21">
        <f t="shared" si="2450"/>
        <v>0</v>
      </c>
      <c r="BW352" s="21">
        <f t="shared" si="2450"/>
        <v>0</v>
      </c>
      <c r="BX352" s="21">
        <f t="shared" si="2450"/>
        <v>0</v>
      </c>
      <c r="BY352" s="21">
        <f t="shared" si="2450"/>
        <v>0</v>
      </c>
      <c r="BZ352" s="21">
        <f t="shared" si="2182"/>
        <v>523980</v>
      </c>
      <c r="CA352" s="62">
        <f t="shared" si="2174"/>
        <v>332280</v>
      </c>
      <c r="CB352" s="62">
        <f t="shared" si="2175"/>
        <v>191700</v>
      </c>
      <c r="CC352" s="62">
        <f t="shared" si="2176"/>
        <v>0</v>
      </c>
      <c r="CD352" s="21">
        <f t="shared" si="2451"/>
        <v>0</v>
      </c>
      <c r="CE352" s="21">
        <f t="shared" si="2451"/>
        <v>0</v>
      </c>
      <c r="CF352" s="21">
        <f t="shared" si="2451"/>
        <v>0</v>
      </c>
      <c r="CG352" s="21">
        <f t="shared" si="2451"/>
        <v>0</v>
      </c>
      <c r="CH352" s="21">
        <f t="shared" si="2436"/>
        <v>523980</v>
      </c>
      <c r="CI352" s="62">
        <f t="shared" si="2437"/>
        <v>332280</v>
      </c>
      <c r="CJ352" s="62">
        <f t="shared" si="2438"/>
        <v>191700</v>
      </c>
      <c r="CK352" s="62">
        <f t="shared" si="2439"/>
        <v>0</v>
      </c>
      <c r="CL352" s="193">
        <f t="shared" si="2452"/>
        <v>0</v>
      </c>
      <c r="CM352" s="62"/>
      <c r="CN352" s="62"/>
      <c r="CO352" s="62"/>
      <c r="CP352" s="62"/>
      <c r="CQ352" s="94">
        <f t="shared" si="2453"/>
        <v>0</v>
      </c>
      <c r="CR352" s="94">
        <f t="shared" si="2454"/>
        <v>100</v>
      </c>
      <c r="CS352" s="58">
        <f t="shared" si="2455"/>
        <v>523980</v>
      </c>
      <c r="CT352" s="58">
        <f t="shared" si="2455"/>
        <v>332280</v>
      </c>
      <c r="CU352" s="58">
        <f t="shared" si="2455"/>
        <v>191700</v>
      </c>
      <c r="CV352" s="58">
        <f t="shared" si="2455"/>
        <v>0</v>
      </c>
      <c r="CW352" s="58">
        <f t="shared" si="2455"/>
        <v>0</v>
      </c>
      <c r="CX352" s="62">
        <f t="shared" si="2455"/>
        <v>0</v>
      </c>
      <c r="CY352" s="62">
        <f t="shared" si="2455"/>
        <v>0</v>
      </c>
      <c r="CZ352" s="58">
        <f t="shared" si="2455"/>
        <v>0</v>
      </c>
      <c r="DA352" s="58">
        <f t="shared" si="2455"/>
        <v>523980</v>
      </c>
      <c r="DB352" s="62">
        <f t="shared" si="2455"/>
        <v>332280</v>
      </c>
      <c r="DC352" s="62">
        <f t="shared" si="2455"/>
        <v>191700</v>
      </c>
      <c r="DD352" s="62">
        <f t="shared" si="2455"/>
        <v>0</v>
      </c>
      <c r="DE352" s="58">
        <f t="shared" si="2455"/>
        <v>0</v>
      </c>
      <c r="DF352" s="62">
        <f t="shared" si="2455"/>
        <v>0</v>
      </c>
      <c r="DG352" s="62">
        <f t="shared" si="2455"/>
        <v>0</v>
      </c>
      <c r="DH352" s="58">
        <f t="shared" si="2455"/>
        <v>0</v>
      </c>
      <c r="DI352" s="58">
        <f t="shared" si="2455"/>
        <v>523980</v>
      </c>
      <c r="DJ352" s="62">
        <f t="shared" si="2455"/>
        <v>332280</v>
      </c>
      <c r="DK352" s="62">
        <f t="shared" si="2455"/>
        <v>191700</v>
      </c>
      <c r="DL352" s="62">
        <f t="shared" si="2455"/>
        <v>0</v>
      </c>
      <c r="DM352" s="58">
        <f t="shared" si="2455"/>
        <v>0</v>
      </c>
      <c r="DN352" s="62">
        <f t="shared" si="2455"/>
        <v>0</v>
      </c>
      <c r="DO352" s="62">
        <f t="shared" si="2455"/>
        <v>0</v>
      </c>
      <c r="DP352" s="58">
        <f t="shared" si="2455"/>
        <v>0</v>
      </c>
      <c r="DQ352" s="58">
        <f t="shared" si="2455"/>
        <v>523980</v>
      </c>
      <c r="DR352" s="62">
        <f t="shared" si="2455"/>
        <v>332280</v>
      </c>
      <c r="DS352" s="62">
        <f t="shared" si="2455"/>
        <v>191700</v>
      </c>
      <c r="DT352" s="62">
        <f t="shared" si="2455"/>
        <v>0</v>
      </c>
    </row>
    <row r="353" spans="1:124" s="23" customFormat="1" ht="32.25" customHeight="1" x14ac:dyDescent="0.25">
      <c r="A353" s="87" t="s">
        <v>84</v>
      </c>
      <c r="B353" s="156"/>
      <c r="C353" s="156"/>
      <c r="D353" s="156"/>
      <c r="E353" s="4">
        <v>852</v>
      </c>
      <c r="F353" s="3" t="s">
        <v>78</v>
      </c>
      <c r="G353" s="4" t="s">
        <v>44</v>
      </c>
      <c r="H353" s="176" t="s">
        <v>479</v>
      </c>
      <c r="I353" s="3" t="s">
        <v>85</v>
      </c>
      <c r="J353" s="21">
        <v>523980</v>
      </c>
      <c r="K353" s="21">
        <v>332280</v>
      </c>
      <c r="L353" s="21">
        <v>191700</v>
      </c>
      <c r="M353" s="21"/>
      <c r="N353" s="21">
        <v>523980</v>
      </c>
      <c r="O353" s="21">
        <v>332280</v>
      </c>
      <c r="P353" s="21">
        <v>191700</v>
      </c>
      <c r="Q353" s="21"/>
      <c r="R353" s="21">
        <v>523980</v>
      </c>
      <c r="S353" s="21">
        <v>332280</v>
      </c>
      <c r="T353" s="21">
        <v>191700</v>
      </c>
      <c r="U353" s="21"/>
      <c r="V353" s="21">
        <f t="shared" si="2367"/>
        <v>0</v>
      </c>
      <c r="W353" s="21">
        <f t="shared" si="2368"/>
        <v>0</v>
      </c>
      <c r="X353" s="21">
        <f t="shared" si="2369"/>
        <v>0</v>
      </c>
      <c r="Y353" s="21"/>
      <c r="Z353" s="276">
        <f t="shared" si="2382"/>
        <v>100</v>
      </c>
      <c r="AA353" s="21"/>
      <c r="AB353" s="21">
        <v>523980</v>
      </c>
      <c r="AC353" s="21">
        <v>332280</v>
      </c>
      <c r="AD353" s="21">
        <v>191700</v>
      </c>
      <c r="AE353" s="21"/>
      <c r="AF353" s="21"/>
      <c r="AG353" s="21"/>
      <c r="AH353" s="21"/>
      <c r="AI353" s="21"/>
      <c r="AJ353" s="21">
        <f t="shared" si="2177"/>
        <v>523980</v>
      </c>
      <c r="AK353" s="21">
        <f t="shared" si="2178"/>
        <v>332280</v>
      </c>
      <c r="AL353" s="21">
        <f t="shared" si="2179"/>
        <v>191700</v>
      </c>
      <c r="AM353" s="21">
        <f t="shared" si="2180"/>
        <v>0</v>
      </c>
      <c r="AN353" s="215"/>
      <c r="AO353" s="21"/>
      <c r="AP353" s="21"/>
      <c r="AQ353" s="21"/>
      <c r="AR353" s="21">
        <f t="shared" si="2431"/>
        <v>523980</v>
      </c>
      <c r="AS353" s="21">
        <f t="shared" si="2411"/>
        <v>332280</v>
      </c>
      <c r="AT353" s="21">
        <f t="shared" si="2412"/>
        <v>191700</v>
      </c>
      <c r="AU353" s="21">
        <f t="shared" si="2413"/>
        <v>0</v>
      </c>
      <c r="AV353" s="195">
        <f t="shared" si="2414"/>
        <v>0</v>
      </c>
      <c r="AW353" s="21">
        <v>523980</v>
      </c>
      <c r="AX353" s="21">
        <v>332280</v>
      </c>
      <c r="AY353" s="21">
        <v>191700</v>
      </c>
      <c r="AZ353" s="21"/>
      <c r="BA353" s="21"/>
      <c r="BB353" s="21"/>
      <c r="BC353" s="21"/>
      <c r="BD353" s="21"/>
      <c r="BE353" s="21">
        <f t="shared" si="2181"/>
        <v>523980</v>
      </c>
      <c r="BF353" s="21">
        <f t="shared" si="2171"/>
        <v>332280</v>
      </c>
      <c r="BG353" s="21">
        <f t="shared" si="2172"/>
        <v>191700</v>
      </c>
      <c r="BH353" s="21">
        <f t="shared" si="2173"/>
        <v>0</v>
      </c>
      <c r="BI353" s="21"/>
      <c r="BJ353" s="21"/>
      <c r="BK353" s="21"/>
      <c r="BL353" s="21"/>
      <c r="BM353" s="21">
        <f t="shared" si="2432"/>
        <v>523980</v>
      </c>
      <c r="BN353" s="21">
        <f t="shared" si="2433"/>
        <v>332280</v>
      </c>
      <c r="BO353" s="21">
        <f t="shared" si="2434"/>
        <v>191700</v>
      </c>
      <c r="BP353" s="21">
        <f t="shared" si="2435"/>
        <v>0</v>
      </c>
      <c r="BQ353" s="201">
        <f t="shared" si="2415"/>
        <v>0</v>
      </c>
      <c r="BR353" s="21">
        <v>523980</v>
      </c>
      <c r="BS353" s="21">
        <v>332280</v>
      </c>
      <c r="BT353" s="21">
        <v>191700</v>
      </c>
      <c r="BU353" s="21"/>
      <c r="BV353" s="21"/>
      <c r="BW353" s="21"/>
      <c r="BX353" s="21"/>
      <c r="BY353" s="21"/>
      <c r="BZ353" s="21">
        <f t="shared" si="2182"/>
        <v>523980</v>
      </c>
      <c r="CA353" s="62">
        <f t="shared" si="2174"/>
        <v>332280</v>
      </c>
      <c r="CB353" s="62">
        <f t="shared" si="2175"/>
        <v>191700</v>
      </c>
      <c r="CC353" s="62">
        <f t="shared" si="2176"/>
        <v>0</v>
      </c>
      <c r="CD353" s="21"/>
      <c r="CE353" s="21"/>
      <c r="CF353" s="21"/>
      <c r="CG353" s="21"/>
      <c r="CH353" s="21">
        <f t="shared" si="2436"/>
        <v>523980</v>
      </c>
      <c r="CI353" s="62">
        <f t="shared" si="2437"/>
        <v>332280</v>
      </c>
      <c r="CJ353" s="62">
        <f t="shared" si="2438"/>
        <v>191700</v>
      </c>
      <c r="CK353" s="62">
        <f t="shared" si="2439"/>
        <v>0</v>
      </c>
      <c r="CL353" s="193">
        <f t="shared" si="2452"/>
        <v>0</v>
      </c>
      <c r="CM353" s="62"/>
      <c r="CN353" s="62"/>
      <c r="CO353" s="62"/>
      <c r="CP353" s="62"/>
      <c r="CQ353" s="94">
        <f t="shared" si="2453"/>
        <v>0</v>
      </c>
      <c r="CR353" s="94">
        <f t="shared" si="2454"/>
        <v>100</v>
      </c>
      <c r="CS353" s="58">
        <v>523980</v>
      </c>
      <c r="CT353" s="58">
        <v>332280</v>
      </c>
      <c r="CU353" s="58">
        <v>191700</v>
      </c>
      <c r="CV353" s="58"/>
      <c r="CW353" s="58"/>
      <c r="CX353" s="62"/>
      <c r="CY353" s="62"/>
      <c r="CZ353" s="58"/>
      <c r="DA353" s="58">
        <f t="shared" si="2419"/>
        <v>523980</v>
      </c>
      <c r="DB353" s="62">
        <f t="shared" si="2420"/>
        <v>332280</v>
      </c>
      <c r="DC353" s="62">
        <f t="shared" si="2421"/>
        <v>191700</v>
      </c>
      <c r="DD353" s="62">
        <f t="shared" si="2422"/>
        <v>0</v>
      </c>
      <c r="DE353" s="58"/>
      <c r="DF353" s="62"/>
      <c r="DG353" s="62"/>
      <c r="DH353" s="58"/>
      <c r="DI353" s="58">
        <f t="shared" ref="DI353" si="2456">DA353+DE353</f>
        <v>523980</v>
      </c>
      <c r="DJ353" s="62">
        <f t="shared" ref="DJ353" si="2457">DB353+DF353</f>
        <v>332280</v>
      </c>
      <c r="DK353" s="62">
        <f t="shared" ref="DK353" si="2458">DC353+DG353</f>
        <v>191700</v>
      </c>
      <c r="DL353" s="62">
        <f t="shared" ref="DL353" si="2459">DD353+DH353</f>
        <v>0</v>
      </c>
      <c r="DM353" s="58"/>
      <c r="DN353" s="62"/>
      <c r="DO353" s="62"/>
      <c r="DP353" s="58"/>
      <c r="DQ353" s="58">
        <f t="shared" ref="DQ353" si="2460">DI353+DM353</f>
        <v>523980</v>
      </c>
      <c r="DR353" s="62">
        <f t="shared" ref="DR353" si="2461">DJ353+DN353</f>
        <v>332280</v>
      </c>
      <c r="DS353" s="62">
        <f t="shared" ref="DS353" si="2462">DK353+DO353</f>
        <v>191700</v>
      </c>
      <c r="DT353" s="62">
        <f t="shared" ref="DT353" si="2463">DL353+DP353</f>
        <v>0</v>
      </c>
    </row>
    <row r="354" spans="1:124" s="23" customFormat="1" ht="32.25" customHeight="1" x14ac:dyDescent="0.25">
      <c r="A354" s="111" t="s">
        <v>309</v>
      </c>
      <c r="B354" s="44"/>
      <c r="C354" s="44"/>
      <c r="D354" s="44"/>
      <c r="E354" s="24">
        <v>852</v>
      </c>
      <c r="F354" s="19" t="s">
        <v>78</v>
      </c>
      <c r="G354" s="24" t="s">
        <v>46</v>
      </c>
      <c r="H354" s="176" t="s">
        <v>48</v>
      </c>
      <c r="I354" s="19"/>
      <c r="J354" s="22">
        <f t="shared" ref="J354:Y354" si="2464">J355+J358+J361+J364+J367+J370+J373+J376</f>
        <v>8950471</v>
      </c>
      <c r="K354" s="22">
        <f t="shared" ref="K354:M354" si="2465">K355+K358+K361+K364+K367+K370+K373+K376</f>
        <v>63600</v>
      </c>
      <c r="L354" s="22">
        <f t="shared" si="2465"/>
        <v>8886871</v>
      </c>
      <c r="M354" s="22">
        <f t="shared" si="2465"/>
        <v>0</v>
      </c>
      <c r="N354" s="22">
        <f t="shared" si="2464"/>
        <v>6061600</v>
      </c>
      <c r="O354" s="22">
        <f t="shared" si="2464"/>
        <v>63600</v>
      </c>
      <c r="P354" s="22">
        <f t="shared" si="2464"/>
        <v>5998000</v>
      </c>
      <c r="Q354" s="22">
        <f t="shared" si="2464"/>
        <v>0</v>
      </c>
      <c r="R354" s="22">
        <f t="shared" si="2464"/>
        <v>6061600</v>
      </c>
      <c r="S354" s="22">
        <f t="shared" si="2464"/>
        <v>63600</v>
      </c>
      <c r="T354" s="22">
        <f t="shared" si="2464"/>
        <v>5998000</v>
      </c>
      <c r="U354" s="22">
        <f t="shared" si="2464"/>
        <v>0</v>
      </c>
      <c r="V354" s="21">
        <f t="shared" si="2367"/>
        <v>2977411</v>
      </c>
      <c r="W354" s="21">
        <f t="shared" si="2368"/>
        <v>0</v>
      </c>
      <c r="X354" s="21">
        <f t="shared" si="2369"/>
        <v>2977411</v>
      </c>
      <c r="Y354" s="22">
        <f t="shared" si="2464"/>
        <v>0</v>
      </c>
      <c r="Z354" s="278">
        <f t="shared" si="2382"/>
        <v>149.84733118368138</v>
      </c>
      <c r="AA354" s="22">
        <f>AA355+AA358+AA361+AA364+AA367+AA370+AA373+AA376</f>
        <v>0</v>
      </c>
      <c r="AB354" s="22">
        <f>AB355+AB358+AB361+AB364+AB367+AB370+AB373+AB376</f>
        <v>5973060</v>
      </c>
      <c r="AC354" s="22">
        <f t="shared" ref="AC354:DD354" si="2466">AC355+AC358+AC361+AC364+AC367+AC370+AC373+AC376</f>
        <v>63600</v>
      </c>
      <c r="AD354" s="22">
        <f t="shared" si="2466"/>
        <v>5909460</v>
      </c>
      <c r="AE354" s="22">
        <f t="shared" si="2466"/>
        <v>0</v>
      </c>
      <c r="AF354" s="22">
        <f t="shared" si="2466"/>
        <v>2877683</v>
      </c>
      <c r="AG354" s="22">
        <f t="shared" si="2466"/>
        <v>0</v>
      </c>
      <c r="AH354" s="22">
        <f t="shared" si="2466"/>
        <v>2877683</v>
      </c>
      <c r="AI354" s="22">
        <f t="shared" si="2466"/>
        <v>0</v>
      </c>
      <c r="AJ354" s="22">
        <f t="shared" si="2466"/>
        <v>8850743</v>
      </c>
      <c r="AK354" s="22">
        <f t="shared" si="2466"/>
        <v>63600</v>
      </c>
      <c r="AL354" s="22">
        <f t="shared" si="2466"/>
        <v>8787143</v>
      </c>
      <c r="AM354" s="22">
        <f t="shared" si="2466"/>
        <v>0</v>
      </c>
      <c r="AN354" s="22">
        <f t="shared" si="2466"/>
        <v>196338</v>
      </c>
      <c r="AO354" s="22">
        <f t="shared" si="2466"/>
        <v>196648</v>
      </c>
      <c r="AP354" s="22">
        <f t="shared" si="2466"/>
        <v>-310</v>
      </c>
      <c r="AQ354" s="22">
        <f t="shared" si="2466"/>
        <v>0</v>
      </c>
      <c r="AR354" s="22">
        <f t="shared" si="2466"/>
        <v>9047081</v>
      </c>
      <c r="AS354" s="22">
        <f t="shared" si="2466"/>
        <v>260248</v>
      </c>
      <c r="AT354" s="22">
        <f t="shared" si="2466"/>
        <v>8786833</v>
      </c>
      <c r="AU354" s="22">
        <f t="shared" si="2466"/>
        <v>0</v>
      </c>
      <c r="AV354" s="22">
        <f t="shared" si="2466"/>
        <v>0</v>
      </c>
      <c r="AW354" s="22">
        <f t="shared" si="2466"/>
        <v>5759088</v>
      </c>
      <c r="AX354" s="22">
        <f t="shared" si="2466"/>
        <v>63600</v>
      </c>
      <c r="AY354" s="22">
        <f t="shared" si="2466"/>
        <v>5695488</v>
      </c>
      <c r="AZ354" s="22">
        <f t="shared" si="2466"/>
        <v>0</v>
      </c>
      <c r="BA354" s="22">
        <f t="shared" si="2466"/>
        <v>0</v>
      </c>
      <c r="BB354" s="22">
        <f t="shared" si="2466"/>
        <v>0</v>
      </c>
      <c r="BC354" s="22">
        <f t="shared" si="2466"/>
        <v>0</v>
      </c>
      <c r="BD354" s="22">
        <f t="shared" si="2466"/>
        <v>0</v>
      </c>
      <c r="BE354" s="22">
        <f t="shared" si="2466"/>
        <v>5759088</v>
      </c>
      <c r="BF354" s="22">
        <f t="shared" si="2466"/>
        <v>63600</v>
      </c>
      <c r="BG354" s="22">
        <f t="shared" si="2466"/>
        <v>5695488</v>
      </c>
      <c r="BH354" s="22">
        <f t="shared" si="2466"/>
        <v>0</v>
      </c>
      <c r="BI354" s="22">
        <f t="shared" ref="BI354:BP354" si="2467">BI355+BI358+BI361+BI364+BI367+BI370+BI373+BI376</f>
        <v>0</v>
      </c>
      <c r="BJ354" s="22">
        <f t="shared" si="2467"/>
        <v>0</v>
      </c>
      <c r="BK354" s="22">
        <f t="shared" si="2467"/>
        <v>0</v>
      </c>
      <c r="BL354" s="22">
        <f t="shared" si="2467"/>
        <v>0</v>
      </c>
      <c r="BM354" s="22">
        <f t="shared" si="2467"/>
        <v>5759088</v>
      </c>
      <c r="BN354" s="22">
        <f t="shared" si="2467"/>
        <v>63600</v>
      </c>
      <c r="BO354" s="22">
        <f t="shared" si="2467"/>
        <v>5695488</v>
      </c>
      <c r="BP354" s="22">
        <f t="shared" si="2467"/>
        <v>0</v>
      </c>
      <c r="BQ354" s="22">
        <f t="shared" si="2466"/>
        <v>0</v>
      </c>
      <c r="BR354" s="22">
        <f t="shared" si="2466"/>
        <v>4717200</v>
      </c>
      <c r="BS354" s="22">
        <f t="shared" si="2466"/>
        <v>63600</v>
      </c>
      <c r="BT354" s="22">
        <f t="shared" si="2466"/>
        <v>4653600</v>
      </c>
      <c r="BU354" s="22">
        <f t="shared" si="2466"/>
        <v>0</v>
      </c>
      <c r="BV354" s="22">
        <f t="shared" si="2466"/>
        <v>0</v>
      </c>
      <c r="BW354" s="22">
        <f t="shared" si="2466"/>
        <v>0</v>
      </c>
      <c r="BX354" s="22">
        <f t="shared" si="2466"/>
        <v>0</v>
      </c>
      <c r="BY354" s="22">
        <f t="shared" si="2466"/>
        <v>0</v>
      </c>
      <c r="BZ354" s="22">
        <f t="shared" si="2466"/>
        <v>4717200</v>
      </c>
      <c r="CA354" s="22">
        <f t="shared" si="2466"/>
        <v>63600</v>
      </c>
      <c r="CB354" s="22">
        <f t="shared" si="2466"/>
        <v>4653600</v>
      </c>
      <c r="CC354" s="22">
        <f t="shared" si="2466"/>
        <v>0</v>
      </c>
      <c r="CD354" s="22">
        <f t="shared" ref="CD354:CK354" si="2468">CD355+CD358+CD361+CD364+CD367+CD370+CD373+CD376</f>
        <v>0</v>
      </c>
      <c r="CE354" s="22">
        <f t="shared" si="2468"/>
        <v>0</v>
      </c>
      <c r="CF354" s="22">
        <f t="shared" si="2468"/>
        <v>0</v>
      </c>
      <c r="CG354" s="22">
        <f t="shared" si="2468"/>
        <v>0</v>
      </c>
      <c r="CH354" s="22">
        <f t="shared" si="2468"/>
        <v>4717200</v>
      </c>
      <c r="CI354" s="22">
        <f t="shared" si="2468"/>
        <v>63600</v>
      </c>
      <c r="CJ354" s="22">
        <f t="shared" si="2468"/>
        <v>4653600</v>
      </c>
      <c r="CK354" s="22">
        <f t="shared" si="2468"/>
        <v>0</v>
      </c>
      <c r="CL354" s="22">
        <f t="shared" si="2466"/>
        <v>0</v>
      </c>
      <c r="CM354" s="22">
        <f t="shared" si="2466"/>
        <v>0</v>
      </c>
      <c r="CN354" s="22">
        <f t="shared" si="2466"/>
        <v>0</v>
      </c>
      <c r="CO354" s="22">
        <f t="shared" si="2466"/>
        <v>0</v>
      </c>
      <c r="CP354" s="22">
        <f t="shared" si="2466"/>
        <v>0</v>
      </c>
      <c r="CQ354" s="22">
        <f t="shared" si="2466"/>
        <v>-5275940</v>
      </c>
      <c r="CR354" s="22" t="e">
        <f t="shared" si="2466"/>
        <v>#DIV/0!</v>
      </c>
      <c r="CS354" s="22">
        <f t="shared" si="2466"/>
        <v>11249000</v>
      </c>
      <c r="CT354" s="22">
        <f t="shared" si="2466"/>
        <v>219600</v>
      </c>
      <c r="CU354" s="22">
        <f t="shared" si="2466"/>
        <v>11029400</v>
      </c>
      <c r="CV354" s="22">
        <f t="shared" si="2466"/>
        <v>0</v>
      </c>
      <c r="CW354" s="22">
        <f t="shared" si="2466"/>
        <v>465839</v>
      </c>
      <c r="CX354" s="22">
        <f t="shared" si="2466"/>
        <v>0</v>
      </c>
      <c r="CY354" s="22">
        <f t="shared" si="2466"/>
        <v>465839</v>
      </c>
      <c r="CZ354" s="22">
        <f t="shared" si="2466"/>
        <v>0</v>
      </c>
      <c r="DA354" s="22">
        <f t="shared" si="2466"/>
        <v>11714839</v>
      </c>
      <c r="DB354" s="22">
        <f t="shared" si="2466"/>
        <v>219600</v>
      </c>
      <c r="DC354" s="22">
        <f t="shared" si="2466"/>
        <v>11495239</v>
      </c>
      <c r="DD354" s="22">
        <f t="shared" si="2466"/>
        <v>0</v>
      </c>
      <c r="DE354" s="22">
        <f t="shared" ref="DE354:DJ354" si="2469">DE355+DE358+DE361+DE364+DE367+DE370+DE373+DE376</f>
        <v>37600</v>
      </c>
      <c r="DF354" s="22">
        <f t="shared" si="2469"/>
        <v>0</v>
      </c>
      <c r="DG354" s="22">
        <f t="shared" si="2469"/>
        <v>37600</v>
      </c>
      <c r="DH354" s="22">
        <f t="shared" si="2469"/>
        <v>0</v>
      </c>
      <c r="DI354" s="22">
        <f t="shared" si="2469"/>
        <v>11752439</v>
      </c>
      <c r="DJ354" s="22">
        <f t="shared" si="2469"/>
        <v>219600</v>
      </c>
      <c r="DK354" s="57">
        <f t="shared" ref="DK354:DT354" si="2470">DK355+DK358+DK361+DK367+DK370+DK376</f>
        <v>11532839</v>
      </c>
      <c r="DL354" s="57">
        <f t="shared" si="2470"/>
        <v>0</v>
      </c>
      <c r="DM354" s="57">
        <f t="shared" si="2470"/>
        <v>0</v>
      </c>
      <c r="DN354" s="57">
        <f t="shared" si="2470"/>
        <v>0</v>
      </c>
      <c r="DO354" s="57">
        <f t="shared" si="2470"/>
        <v>0</v>
      </c>
      <c r="DP354" s="57">
        <f t="shared" si="2470"/>
        <v>0</v>
      </c>
      <c r="DQ354" s="57">
        <f t="shared" si="2470"/>
        <v>11752439</v>
      </c>
      <c r="DR354" s="57">
        <f t="shared" si="2470"/>
        <v>219600</v>
      </c>
      <c r="DS354" s="57">
        <f t="shared" si="2470"/>
        <v>11532839</v>
      </c>
      <c r="DT354" s="57">
        <f t="shared" si="2470"/>
        <v>0</v>
      </c>
    </row>
    <row r="355" spans="1:124" s="23" customFormat="1" ht="32.25" customHeight="1" x14ac:dyDescent="0.25">
      <c r="A355" s="87" t="s">
        <v>123</v>
      </c>
      <c r="B355" s="156"/>
      <c r="C355" s="156"/>
      <c r="D355" s="156"/>
      <c r="E355" s="4">
        <v>852</v>
      </c>
      <c r="F355" s="4" t="s">
        <v>78</v>
      </c>
      <c r="G355" s="4" t="s">
        <v>46</v>
      </c>
      <c r="H355" s="176" t="s">
        <v>480</v>
      </c>
      <c r="I355" s="3"/>
      <c r="J355" s="21">
        <f t="shared" ref="J355:Y356" si="2471">J356</f>
        <v>7012900</v>
      </c>
      <c r="K355" s="21">
        <f t="shared" si="2471"/>
        <v>0</v>
      </c>
      <c r="L355" s="21">
        <f t="shared" si="2471"/>
        <v>7012900</v>
      </c>
      <c r="M355" s="21">
        <f t="shared" si="2471"/>
        <v>0</v>
      </c>
      <c r="N355" s="21">
        <f t="shared" si="2471"/>
        <v>5998000</v>
      </c>
      <c r="O355" s="21">
        <f t="shared" si="2471"/>
        <v>0</v>
      </c>
      <c r="P355" s="21">
        <f t="shared" si="2471"/>
        <v>5998000</v>
      </c>
      <c r="Q355" s="21">
        <f t="shared" si="2471"/>
        <v>0</v>
      </c>
      <c r="R355" s="21">
        <f t="shared" si="2471"/>
        <v>5998000</v>
      </c>
      <c r="S355" s="21">
        <f t="shared" si="2471"/>
        <v>0</v>
      </c>
      <c r="T355" s="21">
        <f t="shared" si="2471"/>
        <v>5998000</v>
      </c>
      <c r="U355" s="21">
        <f t="shared" si="2471"/>
        <v>0</v>
      </c>
      <c r="V355" s="21">
        <f t="shared" si="2367"/>
        <v>1682972</v>
      </c>
      <c r="W355" s="21">
        <f t="shared" si="2368"/>
        <v>0</v>
      </c>
      <c r="X355" s="21">
        <f t="shared" si="2369"/>
        <v>1682972</v>
      </c>
      <c r="Y355" s="21">
        <f t="shared" si="2471"/>
        <v>0</v>
      </c>
      <c r="Z355" s="276">
        <f t="shared" si="2382"/>
        <v>131.57588620334084</v>
      </c>
      <c r="AA355" s="21">
        <f t="shared" ref="AA355:BV356" si="2472">AA356</f>
        <v>0</v>
      </c>
      <c r="AB355" s="21">
        <f t="shared" si="2472"/>
        <v>5329928</v>
      </c>
      <c r="AC355" s="21">
        <f t="shared" si="2472"/>
        <v>0</v>
      </c>
      <c r="AD355" s="21">
        <f t="shared" si="2472"/>
        <v>5329928</v>
      </c>
      <c r="AE355" s="21">
        <f t="shared" si="2472"/>
        <v>0</v>
      </c>
      <c r="AF355" s="21">
        <f t="shared" si="2472"/>
        <v>0</v>
      </c>
      <c r="AG355" s="21">
        <f t="shared" si="2472"/>
        <v>0</v>
      </c>
      <c r="AH355" s="21">
        <f t="shared" si="2472"/>
        <v>0</v>
      </c>
      <c r="AI355" s="21">
        <f t="shared" si="2472"/>
        <v>0</v>
      </c>
      <c r="AJ355" s="21">
        <f t="shared" si="2177"/>
        <v>5329928</v>
      </c>
      <c r="AK355" s="21">
        <f t="shared" si="2178"/>
        <v>0</v>
      </c>
      <c r="AL355" s="21">
        <f t="shared" si="2179"/>
        <v>5329928</v>
      </c>
      <c r="AM355" s="21">
        <f t="shared" si="2180"/>
        <v>0</v>
      </c>
      <c r="AN355" s="215">
        <f t="shared" si="2472"/>
        <v>0</v>
      </c>
      <c r="AO355" s="21">
        <f t="shared" si="2472"/>
        <v>0</v>
      </c>
      <c r="AP355" s="21">
        <f t="shared" si="2472"/>
        <v>0</v>
      </c>
      <c r="AQ355" s="21">
        <f t="shared" si="2472"/>
        <v>0</v>
      </c>
      <c r="AR355" s="21">
        <f t="shared" ref="AR355:AR363" si="2473">AJ355+AN355</f>
        <v>5329928</v>
      </c>
      <c r="AS355" s="21">
        <f t="shared" ref="AS355:AS363" si="2474">AK355+AO355</f>
        <v>0</v>
      </c>
      <c r="AT355" s="21">
        <f t="shared" ref="AT355:AT363" si="2475">AL355+AP355</f>
        <v>5329928</v>
      </c>
      <c r="AU355" s="21">
        <f t="shared" ref="AU355:AU363" si="2476">AM355+AQ355</f>
        <v>0</v>
      </c>
      <c r="AV355" s="195">
        <f t="shared" si="2414"/>
        <v>0</v>
      </c>
      <c r="AW355" s="21">
        <f t="shared" si="2472"/>
        <v>5286873</v>
      </c>
      <c r="AX355" s="21">
        <f t="shared" si="2472"/>
        <v>0</v>
      </c>
      <c r="AY355" s="21">
        <f t="shared" si="2472"/>
        <v>5286873</v>
      </c>
      <c r="AZ355" s="21">
        <f t="shared" si="2472"/>
        <v>0</v>
      </c>
      <c r="BA355" s="21">
        <f t="shared" si="2472"/>
        <v>0</v>
      </c>
      <c r="BB355" s="21">
        <f t="shared" si="2472"/>
        <v>0</v>
      </c>
      <c r="BC355" s="21">
        <f t="shared" si="2472"/>
        <v>0</v>
      </c>
      <c r="BD355" s="21">
        <f t="shared" si="2472"/>
        <v>0</v>
      </c>
      <c r="BE355" s="21">
        <f t="shared" si="2181"/>
        <v>5286873</v>
      </c>
      <c r="BF355" s="21">
        <f t="shared" si="2171"/>
        <v>0</v>
      </c>
      <c r="BG355" s="21">
        <f t="shared" si="2172"/>
        <v>5286873</v>
      </c>
      <c r="BH355" s="21">
        <f t="shared" si="2173"/>
        <v>0</v>
      </c>
      <c r="BI355" s="21">
        <f t="shared" si="2472"/>
        <v>0</v>
      </c>
      <c r="BJ355" s="21">
        <f t="shared" si="2472"/>
        <v>0</v>
      </c>
      <c r="BK355" s="21">
        <f t="shared" si="2472"/>
        <v>0</v>
      </c>
      <c r="BL355" s="21">
        <f t="shared" si="2472"/>
        <v>0</v>
      </c>
      <c r="BM355" s="21">
        <f t="shared" ref="BM355:BM363" si="2477">BE355+BI355</f>
        <v>5286873</v>
      </c>
      <c r="BN355" s="21">
        <f t="shared" ref="BN355:BN363" si="2478">BF355+BJ355</f>
        <v>0</v>
      </c>
      <c r="BO355" s="21">
        <f t="shared" ref="BO355:BO363" si="2479">BG355+BK355</f>
        <v>5286873</v>
      </c>
      <c r="BP355" s="21">
        <f t="shared" ref="BP355:BP363" si="2480">BH355+BL355</f>
        <v>0</v>
      </c>
      <c r="BQ355" s="201">
        <f t="shared" si="2415"/>
        <v>0</v>
      </c>
      <c r="BR355" s="21">
        <f t="shared" si="2472"/>
        <v>4244985</v>
      </c>
      <c r="BS355" s="21">
        <f t="shared" si="2472"/>
        <v>0</v>
      </c>
      <c r="BT355" s="21">
        <f t="shared" si="2472"/>
        <v>4244985</v>
      </c>
      <c r="BU355" s="21">
        <f t="shared" si="2472"/>
        <v>0</v>
      </c>
      <c r="BV355" s="21">
        <f t="shared" si="2472"/>
        <v>0</v>
      </c>
      <c r="BW355" s="21">
        <f t="shared" ref="BV355:BY356" si="2481">BW356</f>
        <v>0</v>
      </c>
      <c r="BX355" s="21">
        <f t="shared" si="2481"/>
        <v>0</v>
      </c>
      <c r="BY355" s="21">
        <f t="shared" si="2481"/>
        <v>0</v>
      </c>
      <c r="BZ355" s="21">
        <f t="shared" si="2182"/>
        <v>4244985</v>
      </c>
      <c r="CA355" s="62">
        <f t="shared" si="2174"/>
        <v>0</v>
      </c>
      <c r="CB355" s="62">
        <f t="shared" si="2175"/>
        <v>4244985</v>
      </c>
      <c r="CC355" s="62">
        <f t="shared" si="2176"/>
        <v>0</v>
      </c>
      <c r="CD355" s="21">
        <f t="shared" ref="CD355:CG356" si="2482">CD356</f>
        <v>0</v>
      </c>
      <c r="CE355" s="21">
        <f t="shared" si="2482"/>
        <v>0</v>
      </c>
      <c r="CF355" s="21">
        <f t="shared" si="2482"/>
        <v>0</v>
      </c>
      <c r="CG355" s="21">
        <f t="shared" si="2482"/>
        <v>0</v>
      </c>
      <c r="CH355" s="21">
        <f t="shared" ref="CH355:CH363" si="2483">BZ355+CD355</f>
        <v>4244985</v>
      </c>
      <c r="CI355" s="62">
        <f t="shared" ref="CI355:CI363" si="2484">CA355+CE355</f>
        <v>0</v>
      </c>
      <c r="CJ355" s="62">
        <f t="shared" ref="CJ355:CJ363" si="2485">CB355+CF355</f>
        <v>4244985</v>
      </c>
      <c r="CK355" s="62">
        <f t="shared" ref="CK355:CK363" si="2486">CC355+CG355</f>
        <v>0</v>
      </c>
      <c r="CL355" s="193">
        <f t="shared" si="2452"/>
        <v>0</v>
      </c>
      <c r="CM355" s="62"/>
      <c r="CN355" s="62"/>
      <c r="CO355" s="62"/>
      <c r="CP355" s="62"/>
      <c r="CQ355" s="94">
        <f t="shared" si="2453"/>
        <v>-5656772</v>
      </c>
      <c r="CR355" s="94">
        <f t="shared" si="2454"/>
        <v>48.512546988631712</v>
      </c>
      <c r="CS355" s="58">
        <f t="shared" ref="CS355:DT356" si="2487">CS356</f>
        <v>10986700</v>
      </c>
      <c r="CT355" s="58">
        <f t="shared" si="2487"/>
        <v>0</v>
      </c>
      <c r="CU355" s="58">
        <f t="shared" si="2487"/>
        <v>10986700</v>
      </c>
      <c r="CV355" s="58">
        <f t="shared" si="2487"/>
        <v>0</v>
      </c>
      <c r="CW355" s="58">
        <f t="shared" si="2487"/>
        <v>56592</v>
      </c>
      <c r="CX355" s="62">
        <f t="shared" si="2487"/>
        <v>0</v>
      </c>
      <c r="CY355" s="62">
        <f t="shared" si="2487"/>
        <v>56592</v>
      </c>
      <c r="CZ355" s="58">
        <f t="shared" si="2487"/>
        <v>0</v>
      </c>
      <c r="DA355" s="58">
        <f t="shared" si="2487"/>
        <v>11043292</v>
      </c>
      <c r="DB355" s="62">
        <f t="shared" si="2487"/>
        <v>0</v>
      </c>
      <c r="DC355" s="62">
        <f t="shared" si="2487"/>
        <v>11043292</v>
      </c>
      <c r="DD355" s="62">
        <f t="shared" si="2487"/>
        <v>0</v>
      </c>
      <c r="DE355" s="58">
        <f t="shared" si="2487"/>
        <v>0</v>
      </c>
      <c r="DF355" s="62">
        <f t="shared" si="2487"/>
        <v>0</v>
      </c>
      <c r="DG355" s="62">
        <f t="shared" si="2487"/>
        <v>0</v>
      </c>
      <c r="DH355" s="58">
        <f t="shared" si="2487"/>
        <v>0</v>
      </c>
      <c r="DI355" s="58">
        <f t="shared" si="2487"/>
        <v>11043292</v>
      </c>
      <c r="DJ355" s="62">
        <f t="shared" si="2487"/>
        <v>0</v>
      </c>
      <c r="DK355" s="62">
        <f t="shared" si="2487"/>
        <v>11043292</v>
      </c>
      <c r="DL355" s="62">
        <f t="shared" si="2487"/>
        <v>0</v>
      </c>
      <c r="DM355" s="58">
        <f t="shared" si="2487"/>
        <v>0</v>
      </c>
      <c r="DN355" s="62">
        <f t="shared" si="2487"/>
        <v>0</v>
      </c>
      <c r="DO355" s="62">
        <f t="shared" si="2487"/>
        <v>0</v>
      </c>
      <c r="DP355" s="58">
        <f t="shared" si="2487"/>
        <v>0</v>
      </c>
      <c r="DQ355" s="58">
        <f t="shared" si="2487"/>
        <v>11043292</v>
      </c>
      <c r="DR355" s="62">
        <f t="shared" si="2487"/>
        <v>0</v>
      </c>
      <c r="DS355" s="62">
        <f t="shared" si="2487"/>
        <v>11043292</v>
      </c>
      <c r="DT355" s="62">
        <f t="shared" si="2487"/>
        <v>0</v>
      </c>
    </row>
    <row r="356" spans="1:124" s="23" customFormat="1" ht="32.25" customHeight="1" x14ac:dyDescent="0.25">
      <c r="A356" s="87" t="s">
        <v>41</v>
      </c>
      <c r="B356" s="156"/>
      <c r="C356" s="156"/>
      <c r="D356" s="156"/>
      <c r="E356" s="4">
        <v>852</v>
      </c>
      <c r="F356" s="3" t="s">
        <v>78</v>
      </c>
      <c r="G356" s="4" t="s">
        <v>46</v>
      </c>
      <c r="H356" s="176" t="s">
        <v>480</v>
      </c>
      <c r="I356" s="3" t="s">
        <v>83</v>
      </c>
      <c r="J356" s="21">
        <f t="shared" si="2471"/>
        <v>7012900</v>
      </c>
      <c r="K356" s="21">
        <f t="shared" si="2471"/>
        <v>0</v>
      </c>
      <c r="L356" s="21">
        <f t="shared" si="2471"/>
        <v>7012900</v>
      </c>
      <c r="M356" s="21">
        <f t="shared" si="2471"/>
        <v>0</v>
      </c>
      <c r="N356" s="21">
        <f t="shared" si="2471"/>
        <v>5998000</v>
      </c>
      <c r="O356" s="21">
        <f t="shared" si="2471"/>
        <v>0</v>
      </c>
      <c r="P356" s="21">
        <f t="shared" si="2471"/>
        <v>5998000</v>
      </c>
      <c r="Q356" s="21">
        <f t="shared" si="2471"/>
        <v>0</v>
      </c>
      <c r="R356" s="21">
        <f t="shared" si="2471"/>
        <v>5998000</v>
      </c>
      <c r="S356" s="21">
        <f t="shared" si="2471"/>
        <v>0</v>
      </c>
      <c r="T356" s="21">
        <f t="shared" si="2471"/>
        <v>5998000</v>
      </c>
      <c r="U356" s="21">
        <f t="shared" si="2471"/>
        <v>0</v>
      </c>
      <c r="V356" s="21">
        <f t="shared" si="2367"/>
        <v>1682972</v>
      </c>
      <c r="W356" s="21">
        <f t="shared" si="2368"/>
        <v>0</v>
      </c>
      <c r="X356" s="21">
        <f t="shared" si="2369"/>
        <v>1682972</v>
      </c>
      <c r="Y356" s="21">
        <f t="shared" si="2471"/>
        <v>0</v>
      </c>
      <c r="Z356" s="276">
        <f t="shared" si="2382"/>
        <v>131.57588620334084</v>
      </c>
      <c r="AA356" s="21">
        <f t="shared" si="2472"/>
        <v>0</v>
      </c>
      <c r="AB356" s="21">
        <f t="shared" si="2472"/>
        <v>5329928</v>
      </c>
      <c r="AC356" s="21">
        <f t="shared" si="2472"/>
        <v>0</v>
      </c>
      <c r="AD356" s="21">
        <f t="shared" si="2472"/>
        <v>5329928</v>
      </c>
      <c r="AE356" s="21">
        <f t="shared" si="2472"/>
        <v>0</v>
      </c>
      <c r="AF356" s="21">
        <f t="shared" si="2472"/>
        <v>0</v>
      </c>
      <c r="AG356" s="21">
        <f t="shared" si="2472"/>
        <v>0</v>
      </c>
      <c r="AH356" s="21">
        <f t="shared" si="2472"/>
        <v>0</v>
      </c>
      <c r="AI356" s="21">
        <f t="shared" si="2472"/>
        <v>0</v>
      </c>
      <c r="AJ356" s="21">
        <f t="shared" si="2177"/>
        <v>5329928</v>
      </c>
      <c r="AK356" s="21">
        <f t="shared" si="2178"/>
        <v>0</v>
      </c>
      <c r="AL356" s="21">
        <f t="shared" si="2179"/>
        <v>5329928</v>
      </c>
      <c r="AM356" s="21">
        <f t="shared" si="2180"/>
        <v>0</v>
      </c>
      <c r="AN356" s="215">
        <f t="shared" si="2472"/>
        <v>0</v>
      </c>
      <c r="AO356" s="21">
        <f t="shared" si="2472"/>
        <v>0</v>
      </c>
      <c r="AP356" s="21">
        <f t="shared" si="2472"/>
        <v>0</v>
      </c>
      <c r="AQ356" s="21">
        <f t="shared" si="2472"/>
        <v>0</v>
      </c>
      <c r="AR356" s="21">
        <f t="shared" si="2473"/>
        <v>5329928</v>
      </c>
      <c r="AS356" s="21">
        <f t="shared" si="2474"/>
        <v>0</v>
      </c>
      <c r="AT356" s="21">
        <f t="shared" si="2475"/>
        <v>5329928</v>
      </c>
      <c r="AU356" s="21">
        <f t="shared" si="2476"/>
        <v>0</v>
      </c>
      <c r="AV356" s="195">
        <f t="shared" si="2414"/>
        <v>0</v>
      </c>
      <c r="AW356" s="21">
        <f t="shared" si="2472"/>
        <v>5286873</v>
      </c>
      <c r="AX356" s="21">
        <f t="shared" si="2472"/>
        <v>0</v>
      </c>
      <c r="AY356" s="21">
        <f t="shared" si="2472"/>
        <v>5286873</v>
      </c>
      <c r="AZ356" s="21">
        <f t="shared" si="2472"/>
        <v>0</v>
      </c>
      <c r="BA356" s="21">
        <f t="shared" si="2472"/>
        <v>0</v>
      </c>
      <c r="BB356" s="21">
        <f t="shared" si="2472"/>
        <v>0</v>
      </c>
      <c r="BC356" s="21">
        <f t="shared" si="2472"/>
        <v>0</v>
      </c>
      <c r="BD356" s="21">
        <f t="shared" si="2472"/>
        <v>0</v>
      </c>
      <c r="BE356" s="21">
        <f t="shared" si="2181"/>
        <v>5286873</v>
      </c>
      <c r="BF356" s="21">
        <f t="shared" si="2171"/>
        <v>0</v>
      </c>
      <c r="BG356" s="21">
        <f t="shared" si="2172"/>
        <v>5286873</v>
      </c>
      <c r="BH356" s="21">
        <f t="shared" si="2173"/>
        <v>0</v>
      </c>
      <c r="BI356" s="21">
        <f t="shared" si="2472"/>
        <v>0</v>
      </c>
      <c r="BJ356" s="21">
        <f t="shared" si="2472"/>
        <v>0</v>
      </c>
      <c r="BK356" s="21">
        <f t="shared" si="2472"/>
        <v>0</v>
      </c>
      <c r="BL356" s="21">
        <f t="shared" si="2472"/>
        <v>0</v>
      </c>
      <c r="BM356" s="21">
        <f t="shared" si="2477"/>
        <v>5286873</v>
      </c>
      <c r="BN356" s="21">
        <f t="shared" si="2478"/>
        <v>0</v>
      </c>
      <c r="BO356" s="21">
        <f t="shared" si="2479"/>
        <v>5286873</v>
      </c>
      <c r="BP356" s="21">
        <f t="shared" si="2480"/>
        <v>0</v>
      </c>
      <c r="BQ356" s="201">
        <f t="shared" si="2415"/>
        <v>0</v>
      </c>
      <c r="BR356" s="21">
        <f t="shared" si="2472"/>
        <v>4244985</v>
      </c>
      <c r="BS356" s="21">
        <f t="shared" si="2472"/>
        <v>0</v>
      </c>
      <c r="BT356" s="21">
        <f t="shared" si="2472"/>
        <v>4244985</v>
      </c>
      <c r="BU356" s="21">
        <f t="shared" si="2472"/>
        <v>0</v>
      </c>
      <c r="BV356" s="21">
        <f t="shared" si="2481"/>
        <v>0</v>
      </c>
      <c r="BW356" s="21">
        <f t="shared" si="2481"/>
        <v>0</v>
      </c>
      <c r="BX356" s="21">
        <f t="shared" si="2481"/>
        <v>0</v>
      </c>
      <c r="BY356" s="21">
        <f t="shared" si="2481"/>
        <v>0</v>
      </c>
      <c r="BZ356" s="21">
        <f t="shared" si="2182"/>
        <v>4244985</v>
      </c>
      <c r="CA356" s="62">
        <f t="shared" si="2174"/>
        <v>0</v>
      </c>
      <c r="CB356" s="62">
        <f t="shared" si="2175"/>
        <v>4244985</v>
      </c>
      <c r="CC356" s="62">
        <f t="shared" si="2176"/>
        <v>0</v>
      </c>
      <c r="CD356" s="21">
        <f t="shared" si="2482"/>
        <v>0</v>
      </c>
      <c r="CE356" s="21">
        <f t="shared" si="2482"/>
        <v>0</v>
      </c>
      <c r="CF356" s="21">
        <f t="shared" si="2482"/>
        <v>0</v>
      </c>
      <c r="CG356" s="21">
        <f t="shared" si="2482"/>
        <v>0</v>
      </c>
      <c r="CH356" s="21">
        <f t="shared" si="2483"/>
        <v>4244985</v>
      </c>
      <c r="CI356" s="62">
        <f t="shared" si="2484"/>
        <v>0</v>
      </c>
      <c r="CJ356" s="62">
        <f t="shared" si="2485"/>
        <v>4244985</v>
      </c>
      <c r="CK356" s="62">
        <f t="shared" si="2486"/>
        <v>0</v>
      </c>
      <c r="CL356" s="193">
        <f t="shared" si="2452"/>
        <v>0</v>
      </c>
      <c r="CM356" s="62"/>
      <c r="CN356" s="62"/>
      <c r="CO356" s="62"/>
      <c r="CP356" s="62"/>
      <c r="CQ356" s="94">
        <f t="shared" si="2453"/>
        <v>-5656772</v>
      </c>
      <c r="CR356" s="94">
        <f t="shared" si="2454"/>
        <v>48.512546988631712</v>
      </c>
      <c r="CS356" s="58">
        <f t="shared" si="2487"/>
        <v>10986700</v>
      </c>
      <c r="CT356" s="58">
        <f t="shared" si="2487"/>
        <v>0</v>
      </c>
      <c r="CU356" s="58">
        <f t="shared" si="2487"/>
        <v>10986700</v>
      </c>
      <c r="CV356" s="58">
        <f t="shared" si="2487"/>
        <v>0</v>
      </c>
      <c r="CW356" s="58">
        <f t="shared" si="2487"/>
        <v>56592</v>
      </c>
      <c r="CX356" s="62">
        <f t="shared" si="2487"/>
        <v>0</v>
      </c>
      <c r="CY356" s="62">
        <f t="shared" si="2487"/>
        <v>56592</v>
      </c>
      <c r="CZ356" s="58">
        <f t="shared" si="2487"/>
        <v>0</v>
      </c>
      <c r="DA356" s="58">
        <f t="shared" si="2487"/>
        <v>11043292</v>
      </c>
      <c r="DB356" s="62">
        <f t="shared" si="2487"/>
        <v>0</v>
      </c>
      <c r="DC356" s="62">
        <f t="shared" si="2487"/>
        <v>11043292</v>
      </c>
      <c r="DD356" s="62">
        <f t="shared" si="2487"/>
        <v>0</v>
      </c>
      <c r="DE356" s="58">
        <f t="shared" si="2487"/>
        <v>0</v>
      </c>
      <c r="DF356" s="62">
        <f t="shared" si="2487"/>
        <v>0</v>
      </c>
      <c r="DG356" s="62">
        <f t="shared" si="2487"/>
        <v>0</v>
      </c>
      <c r="DH356" s="58">
        <f t="shared" si="2487"/>
        <v>0</v>
      </c>
      <c r="DI356" s="58">
        <f t="shared" si="2487"/>
        <v>11043292</v>
      </c>
      <c r="DJ356" s="62">
        <f t="shared" si="2487"/>
        <v>0</v>
      </c>
      <c r="DK356" s="62">
        <f t="shared" si="2487"/>
        <v>11043292</v>
      </c>
      <c r="DL356" s="62">
        <f t="shared" si="2487"/>
        <v>0</v>
      </c>
      <c r="DM356" s="58">
        <f t="shared" si="2487"/>
        <v>0</v>
      </c>
      <c r="DN356" s="62">
        <f t="shared" si="2487"/>
        <v>0</v>
      </c>
      <c r="DO356" s="62">
        <f t="shared" si="2487"/>
        <v>0</v>
      </c>
      <c r="DP356" s="58">
        <f t="shared" si="2487"/>
        <v>0</v>
      </c>
      <c r="DQ356" s="58">
        <f t="shared" si="2487"/>
        <v>11043292</v>
      </c>
      <c r="DR356" s="62">
        <f t="shared" si="2487"/>
        <v>0</v>
      </c>
      <c r="DS356" s="62">
        <f t="shared" si="2487"/>
        <v>11043292</v>
      </c>
      <c r="DT356" s="62">
        <f t="shared" si="2487"/>
        <v>0</v>
      </c>
    </row>
    <row r="357" spans="1:124" ht="32.25" customHeight="1" x14ac:dyDescent="0.25">
      <c r="A357" s="87" t="s">
        <v>84</v>
      </c>
      <c r="B357" s="156"/>
      <c r="C357" s="156"/>
      <c r="D357" s="156"/>
      <c r="E357" s="4">
        <v>852</v>
      </c>
      <c r="F357" s="3" t="s">
        <v>78</v>
      </c>
      <c r="G357" s="3" t="s">
        <v>46</v>
      </c>
      <c r="H357" s="176" t="s">
        <v>480</v>
      </c>
      <c r="I357" s="3" t="s">
        <v>85</v>
      </c>
      <c r="J357" s="216">
        <f>6275735+737165</f>
        <v>7012900</v>
      </c>
      <c r="K357" s="216"/>
      <c r="L357" s="215">
        <f>J357</f>
        <v>7012900</v>
      </c>
      <c r="M357" s="216"/>
      <c r="N357" s="216">
        <f>5390123+607877</f>
        <v>5998000</v>
      </c>
      <c r="O357" s="216"/>
      <c r="P357" s="215">
        <f>N357</f>
        <v>5998000</v>
      </c>
      <c r="Q357" s="216"/>
      <c r="R357" s="216">
        <f>5390123+607877</f>
        <v>5998000</v>
      </c>
      <c r="S357" s="216"/>
      <c r="T357" s="215">
        <f>R357</f>
        <v>5998000</v>
      </c>
      <c r="U357" s="216"/>
      <c r="V357" s="21">
        <f t="shared" si="2367"/>
        <v>1682972</v>
      </c>
      <c r="W357" s="21">
        <f t="shared" si="2368"/>
        <v>0</v>
      </c>
      <c r="X357" s="21">
        <f t="shared" si="2369"/>
        <v>1682972</v>
      </c>
      <c r="Y357" s="21"/>
      <c r="Z357" s="276">
        <f t="shared" si="2382"/>
        <v>131.57588620334084</v>
      </c>
      <c r="AA357" s="21"/>
      <c r="AB357" s="21">
        <f>5861000-531072</f>
        <v>5329928</v>
      </c>
      <c r="AC357" s="21"/>
      <c r="AD357" s="21">
        <f>AB357</f>
        <v>5329928</v>
      </c>
      <c r="AE357" s="21"/>
      <c r="AF357" s="21"/>
      <c r="AG357" s="21"/>
      <c r="AH357" s="21">
        <f>AF357</f>
        <v>0</v>
      </c>
      <c r="AI357" s="21"/>
      <c r="AJ357" s="21">
        <f t="shared" si="2177"/>
        <v>5329928</v>
      </c>
      <c r="AK357" s="21">
        <f t="shared" si="2178"/>
        <v>0</v>
      </c>
      <c r="AL357" s="21">
        <f t="shared" si="2179"/>
        <v>5329928</v>
      </c>
      <c r="AM357" s="21">
        <f t="shared" si="2180"/>
        <v>0</v>
      </c>
      <c r="AN357" s="215"/>
      <c r="AO357" s="21"/>
      <c r="AP357" s="21">
        <f>AN357</f>
        <v>0</v>
      </c>
      <c r="AQ357" s="21"/>
      <c r="AR357" s="21">
        <f t="shared" si="2473"/>
        <v>5329928</v>
      </c>
      <c r="AS357" s="21">
        <f t="shared" si="2474"/>
        <v>0</v>
      </c>
      <c r="AT357" s="21">
        <f t="shared" si="2475"/>
        <v>5329928</v>
      </c>
      <c r="AU357" s="21">
        <f t="shared" si="2476"/>
        <v>0</v>
      </c>
      <c r="AV357" s="195">
        <f t="shared" si="2414"/>
        <v>0</v>
      </c>
      <c r="AW357" s="21">
        <f>5695488-408615</f>
        <v>5286873</v>
      </c>
      <c r="AX357" s="21"/>
      <c r="AY357" s="21">
        <f>AW357</f>
        <v>5286873</v>
      </c>
      <c r="AZ357" s="21"/>
      <c r="BA357" s="21"/>
      <c r="BB357" s="21"/>
      <c r="BC357" s="21">
        <f>BA357</f>
        <v>0</v>
      </c>
      <c r="BD357" s="21"/>
      <c r="BE357" s="21">
        <f t="shared" si="2181"/>
        <v>5286873</v>
      </c>
      <c r="BF357" s="21">
        <f t="shared" si="2171"/>
        <v>0</v>
      </c>
      <c r="BG357" s="21">
        <f t="shared" si="2172"/>
        <v>5286873</v>
      </c>
      <c r="BH357" s="21">
        <f t="shared" si="2173"/>
        <v>0</v>
      </c>
      <c r="BI357" s="21"/>
      <c r="BJ357" s="21"/>
      <c r="BK357" s="21">
        <f>BI357</f>
        <v>0</v>
      </c>
      <c r="BL357" s="21"/>
      <c r="BM357" s="21">
        <f t="shared" si="2477"/>
        <v>5286873</v>
      </c>
      <c r="BN357" s="21">
        <f t="shared" si="2478"/>
        <v>0</v>
      </c>
      <c r="BO357" s="21">
        <f t="shared" si="2479"/>
        <v>5286873</v>
      </c>
      <c r="BP357" s="21">
        <f t="shared" si="2480"/>
        <v>0</v>
      </c>
      <c r="BQ357" s="201">
        <f t="shared" si="2415"/>
        <v>0</v>
      </c>
      <c r="BR357" s="21">
        <f>4653600-408615</f>
        <v>4244985</v>
      </c>
      <c r="BS357" s="21"/>
      <c r="BT357" s="21">
        <f>BR357</f>
        <v>4244985</v>
      </c>
      <c r="BU357" s="21"/>
      <c r="BV357" s="21"/>
      <c r="BW357" s="21"/>
      <c r="BX357" s="21">
        <f>BV357</f>
        <v>0</v>
      </c>
      <c r="BY357" s="21"/>
      <c r="BZ357" s="21">
        <f t="shared" si="2182"/>
        <v>4244985</v>
      </c>
      <c r="CA357" s="62">
        <f t="shared" si="2174"/>
        <v>0</v>
      </c>
      <c r="CB357" s="62">
        <f t="shared" si="2175"/>
        <v>4244985</v>
      </c>
      <c r="CC357" s="62">
        <f t="shared" si="2176"/>
        <v>0</v>
      </c>
      <c r="CD357" s="21"/>
      <c r="CE357" s="21"/>
      <c r="CF357" s="21">
        <f>CD357</f>
        <v>0</v>
      </c>
      <c r="CG357" s="21"/>
      <c r="CH357" s="21">
        <f t="shared" si="2483"/>
        <v>4244985</v>
      </c>
      <c r="CI357" s="62">
        <f t="shared" si="2484"/>
        <v>0</v>
      </c>
      <c r="CJ357" s="62">
        <f t="shared" si="2485"/>
        <v>4244985</v>
      </c>
      <c r="CK357" s="62">
        <f t="shared" si="2486"/>
        <v>0</v>
      </c>
      <c r="CL357" s="193">
        <f t="shared" si="2452"/>
        <v>0</v>
      </c>
      <c r="CM357" s="62"/>
      <c r="CN357" s="62"/>
      <c r="CO357" s="62"/>
      <c r="CP357" s="62"/>
      <c r="CQ357" s="94">
        <f t="shared" si="2453"/>
        <v>-5656772</v>
      </c>
      <c r="CR357" s="94">
        <f t="shared" si="2454"/>
        <v>48.512546988631712</v>
      </c>
      <c r="CS357" s="58">
        <v>10986700</v>
      </c>
      <c r="CT357" s="58"/>
      <c r="CU357" s="58">
        <f>CS357</f>
        <v>10986700</v>
      </c>
      <c r="CV357" s="58"/>
      <c r="CW357" s="58">
        <f>27000+29592</f>
        <v>56592</v>
      </c>
      <c r="CX357" s="62"/>
      <c r="CY357" s="62">
        <f>CW357</f>
        <v>56592</v>
      </c>
      <c r="CZ357" s="58"/>
      <c r="DA357" s="58">
        <f t="shared" si="2419"/>
        <v>11043292</v>
      </c>
      <c r="DB357" s="62">
        <f t="shared" si="2420"/>
        <v>0</v>
      </c>
      <c r="DC357" s="62">
        <f t="shared" si="2421"/>
        <v>11043292</v>
      </c>
      <c r="DD357" s="62">
        <f t="shared" si="2422"/>
        <v>0</v>
      </c>
      <c r="DE357" s="58"/>
      <c r="DF357" s="62"/>
      <c r="DG357" s="62">
        <f>DE357</f>
        <v>0</v>
      </c>
      <c r="DH357" s="58"/>
      <c r="DI357" s="58">
        <f t="shared" ref="DI357" si="2488">DA357+DE357</f>
        <v>11043292</v>
      </c>
      <c r="DJ357" s="62">
        <f t="shared" ref="DJ357" si="2489">DB357+DF357</f>
        <v>0</v>
      </c>
      <c r="DK357" s="62">
        <f t="shared" ref="DK357" si="2490">DC357+DG357</f>
        <v>11043292</v>
      </c>
      <c r="DL357" s="62">
        <f t="shared" ref="DL357" si="2491">DD357+DH357</f>
        <v>0</v>
      </c>
      <c r="DM357" s="58"/>
      <c r="DN357" s="62"/>
      <c r="DO357" s="62">
        <f>DM357</f>
        <v>0</v>
      </c>
      <c r="DP357" s="58"/>
      <c r="DQ357" s="58">
        <f t="shared" ref="DQ357" si="2492">DI357+DM357</f>
        <v>11043292</v>
      </c>
      <c r="DR357" s="62">
        <f t="shared" ref="DR357" si="2493">DJ357+DN357</f>
        <v>0</v>
      </c>
      <c r="DS357" s="62">
        <f t="shared" ref="DS357" si="2494">DK357+DO357</f>
        <v>11043292</v>
      </c>
      <c r="DT357" s="62">
        <f t="shared" ref="DT357" si="2495">DL357+DP357</f>
        <v>0</v>
      </c>
    </row>
    <row r="358" spans="1:124" s="2" customFormat="1" ht="32.25" customHeight="1" x14ac:dyDescent="0.25">
      <c r="A358" s="87" t="s">
        <v>336</v>
      </c>
      <c r="B358" s="23"/>
      <c r="C358" s="23"/>
      <c r="D358" s="23"/>
      <c r="E358" s="4">
        <v>852</v>
      </c>
      <c r="F358" s="3" t="s">
        <v>78</v>
      </c>
      <c r="G358" s="4" t="s">
        <v>46</v>
      </c>
      <c r="H358" s="260" t="s">
        <v>513</v>
      </c>
      <c r="I358" s="3"/>
      <c r="J358" s="21">
        <f t="shared" ref="J358:Y359" si="2496">J359</f>
        <v>0</v>
      </c>
      <c r="K358" s="21">
        <f t="shared" si="2496"/>
        <v>0</v>
      </c>
      <c r="L358" s="21">
        <f t="shared" si="2496"/>
        <v>0</v>
      </c>
      <c r="M358" s="21">
        <f t="shared" si="2496"/>
        <v>0</v>
      </c>
      <c r="N358" s="21">
        <f t="shared" si="2496"/>
        <v>0</v>
      </c>
      <c r="O358" s="21">
        <f t="shared" si="2496"/>
        <v>0</v>
      </c>
      <c r="P358" s="21">
        <f t="shared" si="2496"/>
        <v>0</v>
      </c>
      <c r="Q358" s="21">
        <f t="shared" si="2496"/>
        <v>0</v>
      </c>
      <c r="R358" s="21">
        <f t="shared" si="2496"/>
        <v>0</v>
      </c>
      <c r="S358" s="21">
        <f t="shared" si="2496"/>
        <v>0</v>
      </c>
      <c r="T358" s="21">
        <f t="shared" si="2496"/>
        <v>0</v>
      </c>
      <c r="U358" s="21">
        <f t="shared" si="2496"/>
        <v>0</v>
      </c>
      <c r="V358" s="21">
        <f t="shared" si="2367"/>
        <v>0</v>
      </c>
      <c r="W358" s="21">
        <f t="shared" si="2368"/>
        <v>0</v>
      </c>
      <c r="X358" s="21">
        <f t="shared" si="2369"/>
        <v>0</v>
      </c>
      <c r="Y358" s="21">
        <f t="shared" si="2496"/>
        <v>0</v>
      </c>
      <c r="Z358" s="276" t="e">
        <f t="shared" si="2382"/>
        <v>#DIV/0!</v>
      </c>
      <c r="AA358" s="21">
        <f t="shared" ref="AA358:BV359" si="2497">AA359</f>
        <v>0</v>
      </c>
      <c r="AB358" s="21">
        <f t="shared" si="2497"/>
        <v>0</v>
      </c>
      <c r="AC358" s="21">
        <f t="shared" si="2497"/>
        <v>0</v>
      </c>
      <c r="AD358" s="21">
        <f t="shared" si="2497"/>
        <v>0</v>
      </c>
      <c r="AE358" s="21">
        <f t="shared" si="2497"/>
        <v>0</v>
      </c>
      <c r="AF358" s="21">
        <f t="shared" si="2497"/>
        <v>0</v>
      </c>
      <c r="AG358" s="21">
        <f t="shared" si="2497"/>
        <v>0</v>
      </c>
      <c r="AH358" s="21">
        <f t="shared" si="2497"/>
        <v>0</v>
      </c>
      <c r="AI358" s="21">
        <f t="shared" si="2497"/>
        <v>0</v>
      </c>
      <c r="AJ358" s="21">
        <f t="shared" si="2177"/>
        <v>0</v>
      </c>
      <c r="AK358" s="21">
        <f t="shared" si="2178"/>
        <v>0</v>
      </c>
      <c r="AL358" s="21">
        <f t="shared" si="2179"/>
        <v>0</v>
      </c>
      <c r="AM358" s="21">
        <f t="shared" si="2180"/>
        <v>0</v>
      </c>
      <c r="AN358" s="215">
        <f t="shared" si="2497"/>
        <v>0</v>
      </c>
      <c r="AO358" s="21">
        <f t="shared" si="2497"/>
        <v>0</v>
      </c>
      <c r="AP358" s="21">
        <f t="shared" si="2497"/>
        <v>0</v>
      </c>
      <c r="AQ358" s="21">
        <f t="shared" si="2497"/>
        <v>0</v>
      </c>
      <c r="AR358" s="21">
        <f t="shared" si="2473"/>
        <v>0</v>
      </c>
      <c r="AS358" s="21">
        <f t="shared" si="2474"/>
        <v>0</v>
      </c>
      <c r="AT358" s="21">
        <f t="shared" si="2475"/>
        <v>0</v>
      </c>
      <c r="AU358" s="21">
        <f t="shared" si="2476"/>
        <v>0</v>
      </c>
      <c r="AV358" s="195">
        <f t="shared" si="2414"/>
        <v>0</v>
      </c>
      <c r="AW358" s="21">
        <f t="shared" si="2497"/>
        <v>0</v>
      </c>
      <c r="AX358" s="21">
        <f t="shared" si="2497"/>
        <v>0</v>
      </c>
      <c r="AY358" s="21">
        <f t="shared" si="2497"/>
        <v>0</v>
      </c>
      <c r="AZ358" s="21">
        <f t="shared" si="2497"/>
        <v>0</v>
      </c>
      <c r="BA358" s="21">
        <f t="shared" si="2497"/>
        <v>0</v>
      </c>
      <c r="BB358" s="21">
        <f t="shared" si="2497"/>
        <v>0</v>
      </c>
      <c r="BC358" s="21">
        <f t="shared" si="2497"/>
        <v>0</v>
      </c>
      <c r="BD358" s="21">
        <f t="shared" si="2497"/>
        <v>0</v>
      </c>
      <c r="BE358" s="21">
        <f t="shared" si="2181"/>
        <v>0</v>
      </c>
      <c r="BF358" s="21">
        <f t="shared" si="2171"/>
        <v>0</v>
      </c>
      <c r="BG358" s="21">
        <f t="shared" si="2172"/>
        <v>0</v>
      </c>
      <c r="BH358" s="21">
        <f t="shared" si="2173"/>
        <v>0</v>
      </c>
      <c r="BI358" s="21">
        <f t="shared" si="2497"/>
        <v>0</v>
      </c>
      <c r="BJ358" s="21">
        <f t="shared" si="2497"/>
        <v>0</v>
      </c>
      <c r="BK358" s="21">
        <f t="shared" si="2497"/>
        <v>0</v>
      </c>
      <c r="BL358" s="21">
        <f t="shared" si="2497"/>
        <v>0</v>
      </c>
      <c r="BM358" s="21">
        <f t="shared" si="2477"/>
        <v>0</v>
      </c>
      <c r="BN358" s="21">
        <f t="shared" si="2478"/>
        <v>0</v>
      </c>
      <c r="BO358" s="21">
        <f t="shared" si="2479"/>
        <v>0</v>
      </c>
      <c r="BP358" s="21">
        <f t="shared" si="2480"/>
        <v>0</v>
      </c>
      <c r="BQ358" s="201">
        <f t="shared" si="2415"/>
        <v>0</v>
      </c>
      <c r="BR358" s="21">
        <f t="shared" si="2497"/>
        <v>0</v>
      </c>
      <c r="BS358" s="21">
        <f t="shared" si="2497"/>
        <v>0</v>
      </c>
      <c r="BT358" s="21">
        <f t="shared" si="2497"/>
        <v>0</v>
      </c>
      <c r="BU358" s="21">
        <f t="shared" si="2497"/>
        <v>0</v>
      </c>
      <c r="BV358" s="21">
        <f t="shared" si="2497"/>
        <v>0</v>
      </c>
      <c r="BW358" s="21">
        <f t="shared" ref="BV358:BY359" si="2498">BW359</f>
        <v>0</v>
      </c>
      <c r="BX358" s="21">
        <f t="shared" si="2498"/>
        <v>0</v>
      </c>
      <c r="BY358" s="21">
        <f t="shared" si="2498"/>
        <v>0</v>
      </c>
      <c r="BZ358" s="21">
        <f t="shared" si="2182"/>
        <v>0</v>
      </c>
      <c r="CA358" s="62">
        <f t="shared" si="2174"/>
        <v>0</v>
      </c>
      <c r="CB358" s="62">
        <f t="shared" si="2175"/>
        <v>0</v>
      </c>
      <c r="CC358" s="62">
        <f t="shared" si="2176"/>
        <v>0</v>
      </c>
      <c r="CD358" s="21">
        <f t="shared" ref="CD358:CG359" si="2499">CD359</f>
        <v>0</v>
      </c>
      <c r="CE358" s="21">
        <f t="shared" si="2499"/>
        <v>0</v>
      </c>
      <c r="CF358" s="21">
        <f t="shared" si="2499"/>
        <v>0</v>
      </c>
      <c r="CG358" s="21">
        <f t="shared" si="2499"/>
        <v>0</v>
      </c>
      <c r="CH358" s="21">
        <f t="shared" si="2483"/>
        <v>0</v>
      </c>
      <c r="CI358" s="62">
        <f t="shared" si="2484"/>
        <v>0</v>
      </c>
      <c r="CJ358" s="62">
        <f t="shared" si="2485"/>
        <v>0</v>
      </c>
      <c r="CK358" s="62">
        <f t="shared" si="2486"/>
        <v>0</v>
      </c>
      <c r="CL358" s="193">
        <f t="shared" si="2452"/>
        <v>0</v>
      </c>
      <c r="CM358" s="62"/>
      <c r="CN358" s="62"/>
      <c r="CO358" s="62"/>
      <c r="CP358" s="62"/>
      <c r="CQ358" s="94">
        <f t="shared" si="2453"/>
        <v>0</v>
      </c>
      <c r="CR358" s="94" t="e">
        <f t="shared" si="2454"/>
        <v>#DIV/0!</v>
      </c>
      <c r="CS358" s="58">
        <f>CS359</f>
        <v>0</v>
      </c>
      <c r="CT358" s="58">
        <f t="shared" ref="CT358:DT359" si="2500">CT359</f>
        <v>0</v>
      </c>
      <c r="CU358" s="58">
        <f t="shared" si="2500"/>
        <v>0</v>
      </c>
      <c r="CV358" s="58">
        <f t="shared" si="2500"/>
        <v>0</v>
      </c>
      <c r="CW358" s="58">
        <f t="shared" si="2500"/>
        <v>0</v>
      </c>
      <c r="CX358" s="58">
        <f t="shared" si="2500"/>
        <v>0</v>
      </c>
      <c r="CY358" s="58">
        <f t="shared" si="2500"/>
        <v>0</v>
      </c>
      <c r="CZ358" s="58">
        <f t="shared" si="2500"/>
        <v>0</v>
      </c>
      <c r="DA358" s="58">
        <f t="shared" si="2500"/>
        <v>0</v>
      </c>
      <c r="DB358" s="58">
        <f t="shared" si="2500"/>
        <v>0</v>
      </c>
      <c r="DC358" s="58">
        <f t="shared" si="2500"/>
        <v>0</v>
      </c>
      <c r="DD358" s="58">
        <f t="shared" si="2500"/>
        <v>0</v>
      </c>
      <c r="DE358" s="58">
        <f t="shared" si="2500"/>
        <v>7600</v>
      </c>
      <c r="DF358" s="58">
        <f t="shared" si="2500"/>
        <v>0</v>
      </c>
      <c r="DG358" s="58">
        <f t="shared" si="2500"/>
        <v>7600</v>
      </c>
      <c r="DH358" s="58">
        <f t="shared" si="2500"/>
        <v>0</v>
      </c>
      <c r="DI358" s="58">
        <f t="shared" si="2500"/>
        <v>7600</v>
      </c>
      <c r="DJ358" s="58">
        <f t="shared" si="2500"/>
        <v>0</v>
      </c>
      <c r="DK358" s="58">
        <f t="shared" si="2500"/>
        <v>7600</v>
      </c>
      <c r="DL358" s="58">
        <f t="shared" si="2500"/>
        <v>0</v>
      </c>
      <c r="DM358" s="58">
        <f t="shared" si="2500"/>
        <v>0</v>
      </c>
      <c r="DN358" s="58">
        <f t="shared" si="2500"/>
        <v>0</v>
      </c>
      <c r="DO358" s="58">
        <f t="shared" si="2500"/>
        <v>0</v>
      </c>
      <c r="DP358" s="58">
        <f t="shared" si="2500"/>
        <v>0</v>
      </c>
      <c r="DQ358" s="58">
        <f t="shared" si="2500"/>
        <v>7600</v>
      </c>
      <c r="DR358" s="58">
        <f t="shared" si="2500"/>
        <v>0</v>
      </c>
      <c r="DS358" s="58">
        <f t="shared" si="2500"/>
        <v>7600</v>
      </c>
      <c r="DT358" s="58">
        <f t="shared" si="2500"/>
        <v>0</v>
      </c>
    </row>
    <row r="359" spans="1:124" s="2" customFormat="1" ht="32.25" customHeight="1" x14ac:dyDescent="0.25">
      <c r="A359" s="87" t="s">
        <v>41</v>
      </c>
      <c r="B359" s="23"/>
      <c r="C359" s="23"/>
      <c r="D359" s="23"/>
      <c r="E359" s="4">
        <v>852</v>
      </c>
      <c r="F359" s="3" t="s">
        <v>78</v>
      </c>
      <c r="G359" s="4" t="s">
        <v>46</v>
      </c>
      <c r="H359" s="260" t="s">
        <v>513</v>
      </c>
      <c r="I359" s="3" t="s">
        <v>83</v>
      </c>
      <c r="J359" s="21">
        <f t="shared" si="2496"/>
        <v>0</v>
      </c>
      <c r="K359" s="21">
        <f t="shared" si="2496"/>
        <v>0</v>
      </c>
      <c r="L359" s="21">
        <f t="shared" si="2496"/>
        <v>0</v>
      </c>
      <c r="M359" s="21">
        <f t="shared" si="2496"/>
        <v>0</v>
      </c>
      <c r="N359" s="21">
        <f t="shared" si="2496"/>
        <v>0</v>
      </c>
      <c r="O359" s="21">
        <f t="shared" si="2496"/>
        <v>0</v>
      </c>
      <c r="P359" s="21">
        <f t="shared" si="2496"/>
        <v>0</v>
      </c>
      <c r="Q359" s="21">
        <f t="shared" si="2496"/>
        <v>0</v>
      </c>
      <c r="R359" s="21">
        <f t="shared" si="2496"/>
        <v>0</v>
      </c>
      <c r="S359" s="21">
        <f t="shared" si="2496"/>
        <v>0</v>
      </c>
      <c r="T359" s="21">
        <f t="shared" si="2496"/>
        <v>0</v>
      </c>
      <c r="U359" s="21">
        <f t="shared" si="2496"/>
        <v>0</v>
      </c>
      <c r="V359" s="21">
        <f t="shared" si="2367"/>
        <v>0</v>
      </c>
      <c r="W359" s="21">
        <f t="shared" si="2368"/>
        <v>0</v>
      </c>
      <c r="X359" s="21">
        <f t="shared" si="2369"/>
        <v>0</v>
      </c>
      <c r="Y359" s="21">
        <f t="shared" si="2496"/>
        <v>0</v>
      </c>
      <c r="Z359" s="276" t="e">
        <f t="shared" si="2382"/>
        <v>#DIV/0!</v>
      </c>
      <c r="AA359" s="21">
        <f t="shared" si="2497"/>
        <v>0</v>
      </c>
      <c r="AB359" s="21">
        <f t="shared" si="2497"/>
        <v>0</v>
      </c>
      <c r="AC359" s="21">
        <f t="shared" si="2497"/>
        <v>0</v>
      </c>
      <c r="AD359" s="21">
        <f t="shared" si="2497"/>
        <v>0</v>
      </c>
      <c r="AE359" s="21">
        <f t="shared" si="2497"/>
        <v>0</v>
      </c>
      <c r="AF359" s="21">
        <f t="shared" si="2497"/>
        <v>0</v>
      </c>
      <c r="AG359" s="21">
        <f t="shared" si="2497"/>
        <v>0</v>
      </c>
      <c r="AH359" s="21">
        <f t="shared" si="2497"/>
        <v>0</v>
      </c>
      <c r="AI359" s="21">
        <f t="shared" si="2497"/>
        <v>0</v>
      </c>
      <c r="AJ359" s="21">
        <f t="shared" si="2177"/>
        <v>0</v>
      </c>
      <c r="AK359" s="21">
        <f t="shared" si="2178"/>
        <v>0</v>
      </c>
      <c r="AL359" s="21">
        <f t="shared" si="2179"/>
        <v>0</v>
      </c>
      <c r="AM359" s="21">
        <f t="shared" si="2180"/>
        <v>0</v>
      </c>
      <c r="AN359" s="215">
        <f t="shared" si="2497"/>
        <v>0</v>
      </c>
      <c r="AO359" s="21">
        <f t="shared" si="2497"/>
        <v>0</v>
      </c>
      <c r="AP359" s="21">
        <f t="shared" si="2497"/>
        <v>0</v>
      </c>
      <c r="AQ359" s="21">
        <f t="shared" si="2497"/>
        <v>0</v>
      </c>
      <c r="AR359" s="21">
        <f t="shared" si="2473"/>
        <v>0</v>
      </c>
      <c r="AS359" s="21">
        <f t="shared" si="2474"/>
        <v>0</v>
      </c>
      <c r="AT359" s="21">
        <f t="shared" si="2475"/>
        <v>0</v>
      </c>
      <c r="AU359" s="21">
        <f t="shared" si="2476"/>
        <v>0</v>
      </c>
      <c r="AV359" s="195">
        <f t="shared" si="2414"/>
        <v>0</v>
      </c>
      <c r="AW359" s="21">
        <f t="shared" si="2497"/>
        <v>0</v>
      </c>
      <c r="AX359" s="21">
        <f t="shared" si="2497"/>
        <v>0</v>
      </c>
      <c r="AY359" s="21">
        <f t="shared" si="2497"/>
        <v>0</v>
      </c>
      <c r="AZ359" s="21">
        <f t="shared" si="2497"/>
        <v>0</v>
      </c>
      <c r="BA359" s="21">
        <f t="shared" si="2497"/>
        <v>0</v>
      </c>
      <c r="BB359" s="21">
        <f t="shared" si="2497"/>
        <v>0</v>
      </c>
      <c r="BC359" s="21">
        <f t="shared" si="2497"/>
        <v>0</v>
      </c>
      <c r="BD359" s="21">
        <f t="shared" si="2497"/>
        <v>0</v>
      </c>
      <c r="BE359" s="21">
        <f t="shared" si="2181"/>
        <v>0</v>
      </c>
      <c r="BF359" s="21">
        <f t="shared" si="2171"/>
        <v>0</v>
      </c>
      <c r="BG359" s="21">
        <f t="shared" si="2172"/>
        <v>0</v>
      </c>
      <c r="BH359" s="21">
        <f t="shared" si="2173"/>
        <v>0</v>
      </c>
      <c r="BI359" s="21">
        <f t="shared" si="2497"/>
        <v>0</v>
      </c>
      <c r="BJ359" s="21">
        <f t="shared" si="2497"/>
        <v>0</v>
      </c>
      <c r="BK359" s="21">
        <f t="shared" si="2497"/>
        <v>0</v>
      </c>
      <c r="BL359" s="21">
        <f t="shared" si="2497"/>
        <v>0</v>
      </c>
      <c r="BM359" s="21">
        <f t="shared" si="2477"/>
        <v>0</v>
      </c>
      <c r="BN359" s="21">
        <f t="shared" si="2478"/>
        <v>0</v>
      </c>
      <c r="BO359" s="21">
        <f t="shared" si="2479"/>
        <v>0</v>
      </c>
      <c r="BP359" s="21">
        <f t="shared" si="2480"/>
        <v>0</v>
      </c>
      <c r="BQ359" s="201">
        <f t="shared" si="2415"/>
        <v>0</v>
      </c>
      <c r="BR359" s="21">
        <f t="shared" si="2497"/>
        <v>0</v>
      </c>
      <c r="BS359" s="21">
        <f t="shared" si="2497"/>
        <v>0</v>
      </c>
      <c r="BT359" s="21">
        <f t="shared" si="2497"/>
        <v>0</v>
      </c>
      <c r="BU359" s="21">
        <f t="shared" si="2497"/>
        <v>0</v>
      </c>
      <c r="BV359" s="21">
        <f t="shared" si="2498"/>
        <v>0</v>
      </c>
      <c r="BW359" s="21">
        <f t="shared" si="2498"/>
        <v>0</v>
      </c>
      <c r="BX359" s="21">
        <f t="shared" si="2498"/>
        <v>0</v>
      </c>
      <c r="BY359" s="21">
        <f t="shared" si="2498"/>
        <v>0</v>
      </c>
      <c r="BZ359" s="21">
        <f t="shared" si="2182"/>
        <v>0</v>
      </c>
      <c r="CA359" s="62">
        <f t="shared" si="2174"/>
        <v>0</v>
      </c>
      <c r="CB359" s="62">
        <f t="shared" si="2175"/>
        <v>0</v>
      </c>
      <c r="CC359" s="62">
        <f t="shared" si="2176"/>
        <v>0</v>
      </c>
      <c r="CD359" s="21">
        <f t="shared" si="2499"/>
        <v>0</v>
      </c>
      <c r="CE359" s="21">
        <f t="shared" si="2499"/>
        <v>0</v>
      </c>
      <c r="CF359" s="21">
        <f t="shared" si="2499"/>
        <v>0</v>
      </c>
      <c r="CG359" s="21">
        <f t="shared" si="2499"/>
        <v>0</v>
      </c>
      <c r="CH359" s="21">
        <f t="shared" si="2483"/>
        <v>0</v>
      </c>
      <c r="CI359" s="62">
        <f t="shared" si="2484"/>
        <v>0</v>
      </c>
      <c r="CJ359" s="62">
        <f t="shared" si="2485"/>
        <v>0</v>
      </c>
      <c r="CK359" s="62">
        <f t="shared" si="2486"/>
        <v>0</v>
      </c>
      <c r="CL359" s="193">
        <f t="shared" si="2452"/>
        <v>0</v>
      </c>
      <c r="CM359" s="62"/>
      <c r="CN359" s="62"/>
      <c r="CO359" s="62"/>
      <c r="CP359" s="62"/>
      <c r="CQ359" s="94">
        <f t="shared" si="2453"/>
        <v>0</v>
      </c>
      <c r="CR359" s="94" t="e">
        <f t="shared" si="2454"/>
        <v>#DIV/0!</v>
      </c>
      <c r="CS359" s="58">
        <f>CS360</f>
        <v>0</v>
      </c>
      <c r="CT359" s="58">
        <f t="shared" si="2500"/>
        <v>0</v>
      </c>
      <c r="CU359" s="58">
        <f t="shared" si="2500"/>
        <v>0</v>
      </c>
      <c r="CV359" s="58">
        <f t="shared" si="2500"/>
        <v>0</v>
      </c>
      <c r="CW359" s="58">
        <f t="shared" si="2500"/>
        <v>0</v>
      </c>
      <c r="CX359" s="58">
        <f t="shared" si="2500"/>
        <v>0</v>
      </c>
      <c r="CY359" s="58">
        <f t="shared" si="2500"/>
        <v>0</v>
      </c>
      <c r="CZ359" s="58">
        <f t="shared" si="2500"/>
        <v>0</v>
      </c>
      <c r="DA359" s="58">
        <f t="shared" si="2500"/>
        <v>0</v>
      </c>
      <c r="DB359" s="58">
        <f t="shared" si="2500"/>
        <v>0</v>
      </c>
      <c r="DC359" s="58">
        <f t="shared" si="2500"/>
        <v>0</v>
      </c>
      <c r="DD359" s="58">
        <f t="shared" si="2500"/>
        <v>0</v>
      </c>
      <c r="DE359" s="58">
        <f t="shared" si="2500"/>
        <v>7600</v>
      </c>
      <c r="DF359" s="58">
        <f t="shared" si="2500"/>
        <v>0</v>
      </c>
      <c r="DG359" s="58">
        <f t="shared" si="2500"/>
        <v>7600</v>
      </c>
      <c r="DH359" s="58">
        <f t="shared" si="2500"/>
        <v>0</v>
      </c>
      <c r="DI359" s="58">
        <f t="shared" si="2500"/>
        <v>7600</v>
      </c>
      <c r="DJ359" s="58">
        <f t="shared" si="2500"/>
        <v>0</v>
      </c>
      <c r="DK359" s="58">
        <f t="shared" si="2500"/>
        <v>7600</v>
      </c>
      <c r="DL359" s="58">
        <f t="shared" si="2500"/>
        <v>0</v>
      </c>
      <c r="DM359" s="58">
        <f t="shared" si="2500"/>
        <v>0</v>
      </c>
      <c r="DN359" s="58">
        <f t="shared" si="2500"/>
        <v>0</v>
      </c>
      <c r="DO359" s="58">
        <f t="shared" si="2500"/>
        <v>0</v>
      </c>
      <c r="DP359" s="58">
        <f t="shared" si="2500"/>
        <v>0</v>
      </c>
      <c r="DQ359" s="58">
        <f t="shared" si="2500"/>
        <v>7600</v>
      </c>
      <c r="DR359" s="58">
        <f t="shared" si="2500"/>
        <v>0</v>
      </c>
      <c r="DS359" s="58">
        <f t="shared" si="2500"/>
        <v>7600</v>
      </c>
      <c r="DT359" s="58">
        <f t="shared" si="2500"/>
        <v>0</v>
      </c>
    </row>
    <row r="360" spans="1:124" s="2" customFormat="1" ht="32.25" customHeight="1" x14ac:dyDescent="0.25">
      <c r="A360" s="87" t="s">
        <v>84</v>
      </c>
      <c r="B360" s="23"/>
      <c r="C360" s="23"/>
      <c r="D360" s="23"/>
      <c r="E360" s="4">
        <v>852</v>
      </c>
      <c r="F360" s="3" t="s">
        <v>78</v>
      </c>
      <c r="G360" s="4" t="s">
        <v>46</v>
      </c>
      <c r="H360" s="260" t="s">
        <v>513</v>
      </c>
      <c r="I360" s="3" t="s">
        <v>85</v>
      </c>
      <c r="J360" s="21"/>
      <c r="K360" s="21"/>
      <c r="L360" s="21">
        <f>J360</f>
        <v>0</v>
      </c>
      <c r="M360" s="21"/>
      <c r="N360" s="21"/>
      <c r="O360" s="21"/>
      <c r="P360" s="21">
        <f>N360</f>
        <v>0</v>
      </c>
      <c r="Q360" s="21"/>
      <c r="R360" s="21"/>
      <c r="S360" s="21"/>
      <c r="T360" s="21">
        <f>R360</f>
        <v>0</v>
      </c>
      <c r="U360" s="21"/>
      <c r="V360" s="21">
        <f t="shared" si="2367"/>
        <v>0</v>
      </c>
      <c r="W360" s="21">
        <f t="shared" si="2368"/>
        <v>0</v>
      </c>
      <c r="X360" s="21">
        <f t="shared" si="2369"/>
        <v>0</v>
      </c>
      <c r="Y360" s="21"/>
      <c r="Z360" s="276" t="e">
        <f t="shared" si="2382"/>
        <v>#DIV/0!</v>
      </c>
      <c r="AA360" s="21"/>
      <c r="AB360" s="21"/>
      <c r="AC360" s="21"/>
      <c r="AD360" s="21">
        <f>AB360</f>
        <v>0</v>
      </c>
      <c r="AE360" s="21"/>
      <c r="AF360" s="21"/>
      <c r="AG360" s="21"/>
      <c r="AH360" s="21">
        <f>AF360</f>
        <v>0</v>
      </c>
      <c r="AI360" s="21"/>
      <c r="AJ360" s="21">
        <f t="shared" si="2177"/>
        <v>0</v>
      </c>
      <c r="AK360" s="21">
        <f t="shared" si="2178"/>
        <v>0</v>
      </c>
      <c r="AL360" s="21">
        <f t="shared" si="2179"/>
        <v>0</v>
      </c>
      <c r="AM360" s="21">
        <f t="shared" si="2180"/>
        <v>0</v>
      </c>
      <c r="AN360" s="215"/>
      <c r="AO360" s="21"/>
      <c r="AP360" s="21">
        <f>AN360</f>
        <v>0</v>
      </c>
      <c r="AQ360" s="21"/>
      <c r="AR360" s="21">
        <f t="shared" si="2473"/>
        <v>0</v>
      </c>
      <c r="AS360" s="21">
        <f t="shared" si="2474"/>
        <v>0</v>
      </c>
      <c r="AT360" s="21">
        <f t="shared" si="2475"/>
        <v>0</v>
      </c>
      <c r="AU360" s="21">
        <f t="shared" si="2476"/>
        <v>0</v>
      </c>
      <c r="AV360" s="195">
        <f t="shared" si="2414"/>
        <v>0</v>
      </c>
      <c r="AW360" s="21"/>
      <c r="AX360" s="21"/>
      <c r="AY360" s="21">
        <f>AW360</f>
        <v>0</v>
      </c>
      <c r="AZ360" s="21"/>
      <c r="BA360" s="21"/>
      <c r="BB360" s="21"/>
      <c r="BC360" s="21">
        <f>BA360</f>
        <v>0</v>
      </c>
      <c r="BD360" s="21"/>
      <c r="BE360" s="21">
        <f t="shared" si="2181"/>
        <v>0</v>
      </c>
      <c r="BF360" s="21">
        <f t="shared" si="2171"/>
        <v>0</v>
      </c>
      <c r="BG360" s="21">
        <f t="shared" si="2172"/>
        <v>0</v>
      </c>
      <c r="BH360" s="21">
        <f t="shared" si="2173"/>
        <v>0</v>
      </c>
      <c r="BI360" s="21"/>
      <c r="BJ360" s="21"/>
      <c r="BK360" s="21">
        <f>BI360</f>
        <v>0</v>
      </c>
      <c r="BL360" s="21"/>
      <c r="BM360" s="21">
        <f t="shared" si="2477"/>
        <v>0</v>
      </c>
      <c r="BN360" s="21">
        <f t="shared" si="2478"/>
        <v>0</v>
      </c>
      <c r="BO360" s="21">
        <f t="shared" si="2479"/>
        <v>0</v>
      </c>
      <c r="BP360" s="21">
        <f t="shared" si="2480"/>
        <v>0</v>
      </c>
      <c r="BQ360" s="201">
        <f t="shared" si="2415"/>
        <v>0</v>
      </c>
      <c r="BR360" s="21"/>
      <c r="BS360" s="21"/>
      <c r="BT360" s="21">
        <f>BR360</f>
        <v>0</v>
      </c>
      <c r="BU360" s="21"/>
      <c r="BV360" s="21"/>
      <c r="BW360" s="21"/>
      <c r="BX360" s="21">
        <f>BV360</f>
        <v>0</v>
      </c>
      <c r="BY360" s="21"/>
      <c r="BZ360" s="21">
        <f t="shared" si="2182"/>
        <v>0</v>
      </c>
      <c r="CA360" s="62">
        <f t="shared" si="2174"/>
        <v>0</v>
      </c>
      <c r="CB360" s="62">
        <f t="shared" si="2175"/>
        <v>0</v>
      </c>
      <c r="CC360" s="62">
        <f t="shared" si="2176"/>
        <v>0</v>
      </c>
      <c r="CD360" s="21"/>
      <c r="CE360" s="21"/>
      <c r="CF360" s="21">
        <f>CD360</f>
        <v>0</v>
      </c>
      <c r="CG360" s="21"/>
      <c r="CH360" s="21">
        <f t="shared" si="2483"/>
        <v>0</v>
      </c>
      <c r="CI360" s="62">
        <f t="shared" si="2484"/>
        <v>0</v>
      </c>
      <c r="CJ360" s="62">
        <f t="shared" si="2485"/>
        <v>0</v>
      </c>
      <c r="CK360" s="62">
        <f t="shared" si="2486"/>
        <v>0</v>
      </c>
      <c r="CL360" s="193">
        <f t="shared" si="2452"/>
        <v>0</v>
      </c>
      <c r="CM360" s="62"/>
      <c r="CN360" s="62"/>
      <c r="CO360" s="62"/>
      <c r="CP360" s="62"/>
      <c r="CQ360" s="94">
        <f t="shared" si="2453"/>
        <v>0</v>
      </c>
      <c r="CR360" s="94" t="e">
        <f t="shared" si="2454"/>
        <v>#DIV/0!</v>
      </c>
      <c r="CS360" s="58"/>
      <c r="CT360" s="58"/>
      <c r="CU360" s="58"/>
      <c r="CV360" s="58"/>
      <c r="CW360" s="58"/>
      <c r="CX360" s="62"/>
      <c r="CY360" s="62"/>
      <c r="CZ360" s="58"/>
      <c r="DA360" s="58"/>
      <c r="DB360" s="62"/>
      <c r="DC360" s="62"/>
      <c r="DD360" s="62"/>
      <c r="DE360" s="58">
        <v>7600</v>
      </c>
      <c r="DF360" s="62"/>
      <c r="DG360" s="62">
        <f>DE360</f>
        <v>7600</v>
      </c>
      <c r="DH360" s="58"/>
      <c r="DI360" s="58">
        <f t="shared" ref="DI360" si="2501">DA360+DE360</f>
        <v>7600</v>
      </c>
      <c r="DJ360" s="62">
        <f t="shared" ref="DJ360" si="2502">DB360+DF360</f>
        <v>0</v>
      </c>
      <c r="DK360" s="62">
        <f t="shared" ref="DK360" si="2503">DC360+DG360</f>
        <v>7600</v>
      </c>
      <c r="DL360" s="62">
        <f t="shared" ref="DL360" si="2504">DD360+DH360</f>
        <v>0</v>
      </c>
      <c r="DM360" s="58"/>
      <c r="DN360" s="62"/>
      <c r="DO360" s="62">
        <f>DM360</f>
        <v>0</v>
      </c>
      <c r="DP360" s="58"/>
      <c r="DQ360" s="58">
        <f t="shared" ref="DQ360" si="2505">DI360+DM360</f>
        <v>7600</v>
      </c>
      <c r="DR360" s="62">
        <f t="shared" ref="DR360" si="2506">DJ360+DN360</f>
        <v>0</v>
      </c>
      <c r="DS360" s="62">
        <f t="shared" ref="DS360" si="2507">DK360+DO360</f>
        <v>7600</v>
      </c>
      <c r="DT360" s="62">
        <f t="shared" ref="DT360" si="2508">DL360+DP360</f>
        <v>0</v>
      </c>
    </row>
    <row r="361" spans="1:124" ht="32.25" customHeight="1" x14ac:dyDescent="0.25">
      <c r="A361" s="87" t="s">
        <v>118</v>
      </c>
      <c r="B361" s="156"/>
      <c r="C361" s="156"/>
      <c r="D361" s="156"/>
      <c r="E361" s="4">
        <v>852</v>
      </c>
      <c r="F361" s="3" t="s">
        <v>78</v>
      </c>
      <c r="G361" s="3" t="s">
        <v>46</v>
      </c>
      <c r="H361" s="176" t="s">
        <v>466</v>
      </c>
      <c r="I361" s="3"/>
      <c r="J361" s="21">
        <f t="shared" ref="J361:Y362" si="2509">J362</f>
        <v>1859311</v>
      </c>
      <c r="K361" s="21">
        <f t="shared" si="2509"/>
        <v>0</v>
      </c>
      <c r="L361" s="21">
        <f t="shared" si="2509"/>
        <v>1859311</v>
      </c>
      <c r="M361" s="21">
        <f t="shared" si="2509"/>
        <v>0</v>
      </c>
      <c r="N361" s="21">
        <f t="shared" si="2509"/>
        <v>0</v>
      </c>
      <c r="O361" s="21">
        <f t="shared" si="2509"/>
        <v>0</v>
      </c>
      <c r="P361" s="21">
        <f t="shared" si="2509"/>
        <v>0</v>
      </c>
      <c r="Q361" s="21">
        <f t="shared" si="2509"/>
        <v>0</v>
      </c>
      <c r="R361" s="21">
        <f t="shared" si="2509"/>
        <v>0</v>
      </c>
      <c r="S361" s="21">
        <f t="shared" si="2509"/>
        <v>0</v>
      </c>
      <c r="T361" s="21">
        <f t="shared" si="2509"/>
        <v>0</v>
      </c>
      <c r="U361" s="21">
        <f t="shared" si="2509"/>
        <v>0</v>
      </c>
      <c r="V361" s="21">
        <f t="shared" si="2367"/>
        <v>1821511</v>
      </c>
      <c r="W361" s="21">
        <f t="shared" si="2368"/>
        <v>0</v>
      </c>
      <c r="X361" s="21">
        <f t="shared" si="2369"/>
        <v>1821511</v>
      </c>
      <c r="Y361" s="21">
        <f t="shared" si="2509"/>
        <v>0</v>
      </c>
      <c r="Z361" s="276">
        <f t="shared" si="2382"/>
        <v>4918.8121693121693</v>
      </c>
      <c r="AA361" s="21">
        <f>AA362</f>
        <v>0</v>
      </c>
      <c r="AB361" s="21">
        <f>AB362</f>
        <v>37800</v>
      </c>
      <c r="AC361" s="21">
        <f t="shared" ref="AA361:BV362" si="2510">AC362</f>
        <v>0</v>
      </c>
      <c r="AD361" s="21">
        <f t="shared" si="2510"/>
        <v>37800</v>
      </c>
      <c r="AE361" s="21">
        <f t="shared" si="2510"/>
        <v>0</v>
      </c>
      <c r="AF361" s="21">
        <f t="shared" si="2510"/>
        <v>2797098</v>
      </c>
      <c r="AG361" s="21">
        <f t="shared" si="2510"/>
        <v>0</v>
      </c>
      <c r="AH361" s="21">
        <f t="shared" si="2510"/>
        <v>2797098</v>
      </c>
      <c r="AI361" s="21">
        <f t="shared" si="2510"/>
        <v>0</v>
      </c>
      <c r="AJ361" s="21">
        <f t="shared" si="2177"/>
        <v>2834898</v>
      </c>
      <c r="AK361" s="21">
        <f t="shared" si="2178"/>
        <v>0</v>
      </c>
      <c r="AL361" s="21">
        <f t="shared" si="2179"/>
        <v>2834898</v>
      </c>
      <c r="AM361" s="21">
        <f t="shared" si="2180"/>
        <v>0</v>
      </c>
      <c r="AN361" s="215">
        <f t="shared" si="2510"/>
        <v>0</v>
      </c>
      <c r="AO361" s="21">
        <f t="shared" si="2510"/>
        <v>0</v>
      </c>
      <c r="AP361" s="21">
        <f t="shared" si="2510"/>
        <v>0</v>
      </c>
      <c r="AQ361" s="21">
        <f t="shared" si="2510"/>
        <v>0</v>
      </c>
      <c r="AR361" s="21">
        <f t="shared" si="2473"/>
        <v>2834898</v>
      </c>
      <c r="AS361" s="21">
        <f t="shared" si="2474"/>
        <v>0</v>
      </c>
      <c r="AT361" s="21">
        <f t="shared" si="2475"/>
        <v>2834898</v>
      </c>
      <c r="AU361" s="21">
        <f t="shared" si="2476"/>
        <v>0</v>
      </c>
      <c r="AV361" s="195">
        <f t="shared" si="2414"/>
        <v>0</v>
      </c>
      <c r="AW361" s="21">
        <f>AW362</f>
        <v>0</v>
      </c>
      <c r="AX361" s="21">
        <f t="shared" si="2510"/>
        <v>0</v>
      </c>
      <c r="AY361" s="21">
        <f t="shared" si="2510"/>
        <v>0</v>
      </c>
      <c r="AZ361" s="21">
        <f t="shared" si="2510"/>
        <v>0</v>
      </c>
      <c r="BA361" s="21">
        <f t="shared" si="2510"/>
        <v>0</v>
      </c>
      <c r="BB361" s="21">
        <f t="shared" si="2510"/>
        <v>0</v>
      </c>
      <c r="BC361" s="21">
        <f t="shared" si="2510"/>
        <v>0</v>
      </c>
      <c r="BD361" s="21">
        <f t="shared" si="2510"/>
        <v>0</v>
      </c>
      <c r="BE361" s="21">
        <f t="shared" si="2181"/>
        <v>0</v>
      </c>
      <c r="BF361" s="21">
        <f t="shared" ref="BF361:BF433" si="2511">AX361+BB361</f>
        <v>0</v>
      </c>
      <c r="BG361" s="21">
        <f t="shared" ref="BG361:BG433" si="2512">AY361+BC361</f>
        <v>0</v>
      </c>
      <c r="BH361" s="21">
        <f t="shared" ref="BH361:BH433" si="2513">AZ361+BD361</f>
        <v>0</v>
      </c>
      <c r="BI361" s="21">
        <f t="shared" si="2510"/>
        <v>0</v>
      </c>
      <c r="BJ361" s="21">
        <f t="shared" si="2510"/>
        <v>0</v>
      </c>
      <c r="BK361" s="21">
        <f t="shared" si="2510"/>
        <v>0</v>
      </c>
      <c r="BL361" s="21">
        <f t="shared" si="2510"/>
        <v>0</v>
      </c>
      <c r="BM361" s="21">
        <f t="shared" si="2477"/>
        <v>0</v>
      </c>
      <c r="BN361" s="21">
        <f t="shared" si="2478"/>
        <v>0</v>
      </c>
      <c r="BO361" s="21">
        <f t="shared" si="2479"/>
        <v>0</v>
      </c>
      <c r="BP361" s="21">
        <f t="shared" si="2480"/>
        <v>0</v>
      </c>
      <c r="BQ361" s="201">
        <f t="shared" si="2415"/>
        <v>0</v>
      </c>
      <c r="BR361" s="21">
        <f>BR362</f>
        <v>0</v>
      </c>
      <c r="BS361" s="21">
        <f t="shared" si="2510"/>
        <v>0</v>
      </c>
      <c r="BT361" s="21">
        <f t="shared" si="2510"/>
        <v>0</v>
      </c>
      <c r="BU361" s="21">
        <f t="shared" si="2510"/>
        <v>0</v>
      </c>
      <c r="BV361" s="21">
        <f t="shared" si="2510"/>
        <v>0</v>
      </c>
      <c r="BW361" s="21">
        <f t="shared" ref="BV361:BY362" si="2514">BW362</f>
        <v>0</v>
      </c>
      <c r="BX361" s="21">
        <f t="shared" si="2514"/>
        <v>0</v>
      </c>
      <c r="BY361" s="21">
        <f t="shared" si="2514"/>
        <v>0</v>
      </c>
      <c r="BZ361" s="21">
        <f t="shared" si="2182"/>
        <v>0</v>
      </c>
      <c r="CA361" s="62">
        <f t="shared" ref="CA361:CA433" si="2515">BS361+BW361</f>
        <v>0</v>
      </c>
      <c r="CB361" s="62">
        <f t="shared" ref="CB361:CB433" si="2516">BT361+BX361</f>
        <v>0</v>
      </c>
      <c r="CC361" s="62">
        <f t="shared" ref="CC361:CC433" si="2517">BU361+BY361</f>
        <v>0</v>
      </c>
      <c r="CD361" s="21">
        <f t="shared" ref="CD361:CG362" si="2518">CD362</f>
        <v>0</v>
      </c>
      <c r="CE361" s="21">
        <f t="shared" si="2518"/>
        <v>0</v>
      </c>
      <c r="CF361" s="21">
        <f t="shared" si="2518"/>
        <v>0</v>
      </c>
      <c r="CG361" s="21">
        <f t="shared" si="2518"/>
        <v>0</v>
      </c>
      <c r="CH361" s="21">
        <f t="shared" si="2483"/>
        <v>0</v>
      </c>
      <c r="CI361" s="62">
        <f t="shared" si="2484"/>
        <v>0</v>
      </c>
      <c r="CJ361" s="62">
        <f t="shared" si="2485"/>
        <v>0</v>
      </c>
      <c r="CK361" s="62">
        <f t="shared" si="2486"/>
        <v>0</v>
      </c>
      <c r="CL361" s="193">
        <f t="shared" si="2452"/>
        <v>0</v>
      </c>
      <c r="CM361" s="62"/>
      <c r="CN361" s="62"/>
      <c r="CO361" s="62"/>
      <c r="CP361" s="62"/>
      <c r="CQ361" s="94">
        <f t="shared" si="2453"/>
        <v>-4900</v>
      </c>
      <c r="CR361" s="94">
        <f t="shared" si="2454"/>
        <v>88.52459016393442</v>
      </c>
      <c r="CS361" s="58">
        <f>CS362</f>
        <v>42700</v>
      </c>
      <c r="CT361" s="58">
        <f t="shared" ref="CS361:DT362" si="2519">CT362</f>
        <v>0</v>
      </c>
      <c r="CU361" s="58">
        <f t="shared" si="2519"/>
        <v>42700</v>
      </c>
      <c r="CV361" s="58">
        <f t="shared" si="2519"/>
        <v>0</v>
      </c>
      <c r="CW361" s="58">
        <f>CW362</f>
        <v>401675</v>
      </c>
      <c r="CX361" s="62">
        <f t="shared" si="2519"/>
        <v>0</v>
      </c>
      <c r="CY361" s="62">
        <f t="shared" si="2519"/>
        <v>401675</v>
      </c>
      <c r="CZ361" s="58">
        <f t="shared" si="2519"/>
        <v>0</v>
      </c>
      <c r="DA361" s="58">
        <f t="shared" si="2519"/>
        <v>444375</v>
      </c>
      <c r="DB361" s="62">
        <f t="shared" si="2519"/>
        <v>0</v>
      </c>
      <c r="DC361" s="62">
        <f t="shared" si="2519"/>
        <v>444375</v>
      </c>
      <c r="DD361" s="62">
        <f t="shared" si="2519"/>
        <v>0</v>
      </c>
      <c r="DE361" s="58">
        <f>DE362</f>
        <v>30000</v>
      </c>
      <c r="DF361" s="62">
        <f t="shared" si="2519"/>
        <v>0</v>
      </c>
      <c r="DG361" s="62">
        <f t="shared" si="2519"/>
        <v>30000</v>
      </c>
      <c r="DH361" s="58">
        <f t="shared" si="2519"/>
        <v>0</v>
      </c>
      <c r="DI361" s="58">
        <f t="shared" si="2519"/>
        <v>474375</v>
      </c>
      <c r="DJ361" s="62">
        <f t="shared" si="2519"/>
        <v>0</v>
      </c>
      <c r="DK361" s="62">
        <f t="shared" si="2519"/>
        <v>474375</v>
      </c>
      <c r="DL361" s="62">
        <f t="shared" si="2519"/>
        <v>0</v>
      </c>
      <c r="DM361" s="58">
        <f>DM362</f>
        <v>0</v>
      </c>
      <c r="DN361" s="62">
        <f t="shared" si="2519"/>
        <v>0</v>
      </c>
      <c r="DO361" s="62">
        <f t="shared" si="2519"/>
        <v>0</v>
      </c>
      <c r="DP361" s="58">
        <f t="shared" si="2519"/>
        <v>0</v>
      </c>
      <c r="DQ361" s="58">
        <f t="shared" si="2519"/>
        <v>474375</v>
      </c>
      <c r="DR361" s="62">
        <f t="shared" si="2519"/>
        <v>0</v>
      </c>
      <c r="DS361" s="62">
        <f t="shared" si="2519"/>
        <v>474375</v>
      </c>
      <c r="DT361" s="62">
        <f t="shared" si="2519"/>
        <v>0</v>
      </c>
    </row>
    <row r="362" spans="1:124" ht="32.25" customHeight="1" x14ac:dyDescent="0.25">
      <c r="A362" s="87" t="s">
        <v>41</v>
      </c>
      <c r="B362" s="156"/>
      <c r="C362" s="156"/>
      <c r="D362" s="156"/>
      <c r="E362" s="4">
        <v>852</v>
      </c>
      <c r="F362" s="3" t="s">
        <v>78</v>
      </c>
      <c r="G362" s="3" t="s">
        <v>46</v>
      </c>
      <c r="H362" s="176" t="s">
        <v>466</v>
      </c>
      <c r="I362" s="3" t="s">
        <v>83</v>
      </c>
      <c r="J362" s="21">
        <f t="shared" si="2509"/>
        <v>1859311</v>
      </c>
      <c r="K362" s="21">
        <f t="shared" si="2509"/>
        <v>0</v>
      </c>
      <c r="L362" s="21">
        <f t="shared" si="2509"/>
        <v>1859311</v>
      </c>
      <c r="M362" s="21">
        <f t="shared" si="2509"/>
        <v>0</v>
      </c>
      <c r="N362" s="21">
        <f t="shared" si="2509"/>
        <v>0</v>
      </c>
      <c r="O362" s="21">
        <f t="shared" si="2509"/>
        <v>0</v>
      </c>
      <c r="P362" s="21">
        <f t="shared" si="2509"/>
        <v>0</v>
      </c>
      <c r="Q362" s="21">
        <f t="shared" si="2509"/>
        <v>0</v>
      </c>
      <c r="R362" s="21">
        <f t="shared" si="2509"/>
        <v>0</v>
      </c>
      <c r="S362" s="21">
        <f t="shared" si="2509"/>
        <v>0</v>
      </c>
      <c r="T362" s="21">
        <f t="shared" si="2509"/>
        <v>0</v>
      </c>
      <c r="U362" s="21">
        <f t="shared" si="2509"/>
        <v>0</v>
      </c>
      <c r="V362" s="21">
        <f t="shared" si="2367"/>
        <v>1821511</v>
      </c>
      <c r="W362" s="21">
        <f t="shared" si="2368"/>
        <v>0</v>
      </c>
      <c r="X362" s="21">
        <f t="shared" si="2369"/>
        <v>1821511</v>
      </c>
      <c r="Y362" s="21">
        <f t="shared" si="2509"/>
        <v>0</v>
      </c>
      <c r="Z362" s="276">
        <f t="shared" si="2382"/>
        <v>4918.8121693121693</v>
      </c>
      <c r="AA362" s="21">
        <f t="shared" si="2510"/>
        <v>0</v>
      </c>
      <c r="AB362" s="21">
        <f t="shared" si="2510"/>
        <v>37800</v>
      </c>
      <c r="AC362" s="21">
        <f t="shared" si="2510"/>
        <v>0</v>
      </c>
      <c r="AD362" s="21">
        <f t="shared" si="2510"/>
        <v>37800</v>
      </c>
      <c r="AE362" s="21">
        <f t="shared" si="2510"/>
        <v>0</v>
      </c>
      <c r="AF362" s="21">
        <f t="shared" si="2510"/>
        <v>2797098</v>
      </c>
      <c r="AG362" s="21">
        <f t="shared" si="2510"/>
        <v>0</v>
      </c>
      <c r="AH362" s="21">
        <f t="shared" si="2510"/>
        <v>2797098</v>
      </c>
      <c r="AI362" s="21">
        <f t="shared" si="2510"/>
        <v>0</v>
      </c>
      <c r="AJ362" s="21">
        <f t="shared" ref="AJ362:AJ434" si="2520">AB362+AF362</f>
        <v>2834898</v>
      </c>
      <c r="AK362" s="21">
        <f t="shared" ref="AK362:AK434" si="2521">AC362+AG362</f>
        <v>0</v>
      </c>
      <c r="AL362" s="21">
        <f t="shared" ref="AL362:AL434" si="2522">AD362+AH362</f>
        <v>2834898</v>
      </c>
      <c r="AM362" s="21">
        <f t="shared" ref="AM362:AM434" si="2523">AE362+AI362</f>
        <v>0</v>
      </c>
      <c r="AN362" s="215">
        <f t="shared" si="2510"/>
        <v>0</v>
      </c>
      <c r="AO362" s="21">
        <f t="shared" si="2510"/>
        <v>0</v>
      </c>
      <c r="AP362" s="21">
        <f t="shared" si="2510"/>
        <v>0</v>
      </c>
      <c r="AQ362" s="21">
        <f t="shared" si="2510"/>
        <v>0</v>
      </c>
      <c r="AR362" s="21">
        <f t="shared" si="2473"/>
        <v>2834898</v>
      </c>
      <c r="AS362" s="21">
        <f t="shared" si="2474"/>
        <v>0</v>
      </c>
      <c r="AT362" s="21">
        <f t="shared" si="2475"/>
        <v>2834898</v>
      </c>
      <c r="AU362" s="21">
        <f t="shared" si="2476"/>
        <v>0</v>
      </c>
      <c r="AV362" s="195">
        <f t="shared" si="2414"/>
        <v>0</v>
      </c>
      <c r="AW362" s="21">
        <f t="shared" si="2510"/>
        <v>0</v>
      </c>
      <c r="AX362" s="21">
        <f t="shared" si="2510"/>
        <v>0</v>
      </c>
      <c r="AY362" s="21">
        <f t="shared" si="2510"/>
        <v>0</v>
      </c>
      <c r="AZ362" s="21">
        <f t="shared" si="2510"/>
        <v>0</v>
      </c>
      <c r="BA362" s="21">
        <f t="shared" si="2510"/>
        <v>0</v>
      </c>
      <c r="BB362" s="21">
        <f t="shared" si="2510"/>
        <v>0</v>
      </c>
      <c r="BC362" s="21">
        <f t="shared" si="2510"/>
        <v>0</v>
      </c>
      <c r="BD362" s="21">
        <f t="shared" si="2510"/>
        <v>0</v>
      </c>
      <c r="BE362" s="21">
        <f t="shared" ref="BE362:BE434" si="2524">AW362+BA362</f>
        <v>0</v>
      </c>
      <c r="BF362" s="21">
        <f t="shared" si="2511"/>
        <v>0</v>
      </c>
      <c r="BG362" s="21">
        <f t="shared" si="2512"/>
        <v>0</v>
      </c>
      <c r="BH362" s="21">
        <f t="shared" si="2513"/>
        <v>0</v>
      </c>
      <c r="BI362" s="21">
        <f t="shared" si="2510"/>
        <v>0</v>
      </c>
      <c r="BJ362" s="21">
        <f t="shared" si="2510"/>
        <v>0</v>
      </c>
      <c r="BK362" s="21">
        <f t="shared" si="2510"/>
        <v>0</v>
      </c>
      <c r="BL362" s="21">
        <f t="shared" si="2510"/>
        <v>0</v>
      </c>
      <c r="BM362" s="21">
        <f t="shared" si="2477"/>
        <v>0</v>
      </c>
      <c r="BN362" s="21">
        <f t="shared" si="2478"/>
        <v>0</v>
      </c>
      <c r="BO362" s="21">
        <f t="shared" si="2479"/>
        <v>0</v>
      </c>
      <c r="BP362" s="21">
        <f t="shared" si="2480"/>
        <v>0</v>
      </c>
      <c r="BQ362" s="201">
        <f t="shared" si="2415"/>
        <v>0</v>
      </c>
      <c r="BR362" s="21">
        <f t="shared" si="2510"/>
        <v>0</v>
      </c>
      <c r="BS362" s="21">
        <f t="shared" si="2510"/>
        <v>0</v>
      </c>
      <c r="BT362" s="21">
        <f t="shared" si="2510"/>
        <v>0</v>
      </c>
      <c r="BU362" s="21">
        <f t="shared" si="2510"/>
        <v>0</v>
      </c>
      <c r="BV362" s="21">
        <f t="shared" si="2514"/>
        <v>0</v>
      </c>
      <c r="BW362" s="21">
        <f t="shared" si="2514"/>
        <v>0</v>
      </c>
      <c r="BX362" s="21">
        <f t="shared" si="2514"/>
        <v>0</v>
      </c>
      <c r="BY362" s="21">
        <f t="shared" si="2514"/>
        <v>0</v>
      </c>
      <c r="BZ362" s="21">
        <f t="shared" ref="BZ362:BZ434" si="2525">BR362+BV362</f>
        <v>0</v>
      </c>
      <c r="CA362" s="62">
        <f t="shared" si="2515"/>
        <v>0</v>
      </c>
      <c r="CB362" s="62">
        <f t="shared" si="2516"/>
        <v>0</v>
      </c>
      <c r="CC362" s="62">
        <f t="shared" si="2517"/>
        <v>0</v>
      </c>
      <c r="CD362" s="21">
        <f t="shared" si="2518"/>
        <v>0</v>
      </c>
      <c r="CE362" s="21">
        <f t="shared" si="2518"/>
        <v>0</v>
      </c>
      <c r="CF362" s="21">
        <f t="shared" si="2518"/>
        <v>0</v>
      </c>
      <c r="CG362" s="21">
        <f t="shared" si="2518"/>
        <v>0</v>
      </c>
      <c r="CH362" s="21">
        <f t="shared" si="2483"/>
        <v>0</v>
      </c>
      <c r="CI362" s="62">
        <f t="shared" si="2484"/>
        <v>0</v>
      </c>
      <c r="CJ362" s="62">
        <f t="shared" si="2485"/>
        <v>0</v>
      </c>
      <c r="CK362" s="62">
        <f t="shared" si="2486"/>
        <v>0</v>
      </c>
      <c r="CL362" s="193">
        <f t="shared" si="2452"/>
        <v>0</v>
      </c>
      <c r="CM362" s="62"/>
      <c r="CN362" s="62"/>
      <c r="CO362" s="62"/>
      <c r="CP362" s="62"/>
      <c r="CQ362" s="94">
        <f t="shared" si="2453"/>
        <v>-4900</v>
      </c>
      <c r="CR362" s="94">
        <f t="shared" si="2454"/>
        <v>88.52459016393442</v>
      </c>
      <c r="CS362" s="58">
        <f t="shared" si="2519"/>
        <v>42700</v>
      </c>
      <c r="CT362" s="58">
        <f t="shared" si="2519"/>
        <v>0</v>
      </c>
      <c r="CU362" s="58">
        <f t="shared" si="2519"/>
        <v>42700</v>
      </c>
      <c r="CV362" s="58">
        <f t="shared" si="2519"/>
        <v>0</v>
      </c>
      <c r="CW362" s="58">
        <f t="shared" si="2519"/>
        <v>401675</v>
      </c>
      <c r="CX362" s="62">
        <f t="shared" si="2519"/>
        <v>0</v>
      </c>
      <c r="CY362" s="62">
        <f t="shared" si="2519"/>
        <v>401675</v>
      </c>
      <c r="CZ362" s="58">
        <f t="shared" si="2519"/>
        <v>0</v>
      </c>
      <c r="DA362" s="58">
        <f t="shared" si="2519"/>
        <v>444375</v>
      </c>
      <c r="DB362" s="62">
        <f t="shared" si="2519"/>
        <v>0</v>
      </c>
      <c r="DC362" s="62">
        <f t="shared" si="2519"/>
        <v>444375</v>
      </c>
      <c r="DD362" s="62">
        <f t="shared" si="2519"/>
        <v>0</v>
      </c>
      <c r="DE362" s="58">
        <f t="shared" si="2519"/>
        <v>30000</v>
      </c>
      <c r="DF362" s="62">
        <f t="shared" si="2519"/>
        <v>0</v>
      </c>
      <c r="DG362" s="62">
        <f t="shared" si="2519"/>
        <v>30000</v>
      </c>
      <c r="DH362" s="58">
        <f t="shared" si="2519"/>
        <v>0</v>
      </c>
      <c r="DI362" s="58">
        <f t="shared" si="2519"/>
        <v>474375</v>
      </c>
      <c r="DJ362" s="62">
        <f t="shared" si="2519"/>
        <v>0</v>
      </c>
      <c r="DK362" s="62">
        <f t="shared" si="2519"/>
        <v>474375</v>
      </c>
      <c r="DL362" s="62">
        <f t="shared" si="2519"/>
        <v>0</v>
      </c>
      <c r="DM362" s="58">
        <f t="shared" si="2519"/>
        <v>0</v>
      </c>
      <c r="DN362" s="62">
        <f t="shared" si="2519"/>
        <v>0</v>
      </c>
      <c r="DO362" s="62">
        <f t="shared" si="2519"/>
        <v>0</v>
      </c>
      <c r="DP362" s="58">
        <f t="shared" si="2519"/>
        <v>0</v>
      </c>
      <c r="DQ362" s="58">
        <f t="shared" si="2519"/>
        <v>474375</v>
      </c>
      <c r="DR362" s="62">
        <f t="shared" si="2519"/>
        <v>0</v>
      </c>
      <c r="DS362" s="62">
        <f t="shared" si="2519"/>
        <v>474375</v>
      </c>
      <c r="DT362" s="62">
        <f t="shared" si="2519"/>
        <v>0</v>
      </c>
    </row>
    <row r="363" spans="1:124" ht="32.25" customHeight="1" x14ac:dyDescent="0.25">
      <c r="A363" s="116" t="s">
        <v>84</v>
      </c>
      <c r="B363" s="95"/>
      <c r="C363" s="95"/>
      <c r="D363" s="95"/>
      <c r="E363" s="90">
        <v>852</v>
      </c>
      <c r="F363" s="89" t="s">
        <v>78</v>
      </c>
      <c r="G363" s="90" t="s">
        <v>46</v>
      </c>
      <c r="H363" s="176" t="s">
        <v>466</v>
      </c>
      <c r="I363" s="89" t="s">
        <v>85</v>
      </c>
      <c r="J363" s="215">
        <f>1764750+94561</f>
        <v>1859311</v>
      </c>
      <c r="K363" s="215"/>
      <c r="L363" s="215">
        <f>J363</f>
        <v>1859311</v>
      </c>
      <c r="M363" s="215"/>
      <c r="N363" s="21"/>
      <c r="O363" s="21"/>
      <c r="P363" s="21">
        <f>N363</f>
        <v>0</v>
      </c>
      <c r="Q363" s="21"/>
      <c r="R363" s="21"/>
      <c r="S363" s="21"/>
      <c r="T363" s="21">
        <f>R363</f>
        <v>0</v>
      </c>
      <c r="U363" s="21"/>
      <c r="V363" s="21">
        <f t="shared" si="2367"/>
        <v>1821511</v>
      </c>
      <c r="W363" s="21">
        <f t="shared" si="2368"/>
        <v>0</v>
      </c>
      <c r="X363" s="21">
        <f t="shared" si="2369"/>
        <v>1821511</v>
      </c>
      <c r="Y363" s="21"/>
      <c r="Z363" s="276">
        <f t="shared" si="2382"/>
        <v>4918.8121693121693</v>
      </c>
      <c r="AA363" s="21"/>
      <c r="AB363" s="21">
        <v>37800</v>
      </c>
      <c r="AC363" s="21"/>
      <c r="AD363" s="21">
        <f>AB363</f>
        <v>37800</v>
      </c>
      <c r="AE363" s="21"/>
      <c r="AF363" s="21">
        <v>2797098</v>
      </c>
      <c r="AG363" s="21"/>
      <c r="AH363" s="21">
        <f>AF363</f>
        <v>2797098</v>
      </c>
      <c r="AI363" s="21"/>
      <c r="AJ363" s="21">
        <f t="shared" si="2520"/>
        <v>2834898</v>
      </c>
      <c r="AK363" s="21">
        <f t="shared" si="2521"/>
        <v>0</v>
      </c>
      <c r="AL363" s="21">
        <f t="shared" si="2522"/>
        <v>2834898</v>
      </c>
      <c r="AM363" s="21">
        <f t="shared" si="2523"/>
        <v>0</v>
      </c>
      <c r="AN363" s="215"/>
      <c r="AO363" s="21"/>
      <c r="AP363" s="21">
        <f>AN363</f>
        <v>0</v>
      </c>
      <c r="AQ363" s="21"/>
      <c r="AR363" s="21">
        <f t="shared" si="2473"/>
        <v>2834898</v>
      </c>
      <c r="AS363" s="21">
        <f t="shared" si="2474"/>
        <v>0</v>
      </c>
      <c r="AT363" s="21">
        <f t="shared" si="2475"/>
        <v>2834898</v>
      </c>
      <c r="AU363" s="21">
        <f t="shared" si="2476"/>
        <v>0</v>
      </c>
      <c r="AV363" s="195">
        <f t="shared" si="2414"/>
        <v>0</v>
      </c>
      <c r="AW363" s="21"/>
      <c r="AX363" s="21"/>
      <c r="AY363" s="21">
        <f>AW363</f>
        <v>0</v>
      </c>
      <c r="AZ363" s="21"/>
      <c r="BA363" s="21"/>
      <c r="BB363" s="21"/>
      <c r="BC363" s="21">
        <f>BA363</f>
        <v>0</v>
      </c>
      <c r="BD363" s="21"/>
      <c r="BE363" s="21">
        <f t="shared" si="2524"/>
        <v>0</v>
      </c>
      <c r="BF363" s="21">
        <f t="shared" si="2511"/>
        <v>0</v>
      </c>
      <c r="BG363" s="21">
        <f t="shared" si="2512"/>
        <v>0</v>
      </c>
      <c r="BH363" s="21">
        <f t="shared" si="2513"/>
        <v>0</v>
      </c>
      <c r="BI363" s="21"/>
      <c r="BJ363" s="21"/>
      <c r="BK363" s="21">
        <f>BI363</f>
        <v>0</v>
      </c>
      <c r="BL363" s="21"/>
      <c r="BM363" s="21">
        <f t="shared" si="2477"/>
        <v>0</v>
      </c>
      <c r="BN363" s="21">
        <f t="shared" si="2478"/>
        <v>0</v>
      </c>
      <c r="BO363" s="21">
        <f t="shared" si="2479"/>
        <v>0</v>
      </c>
      <c r="BP363" s="21">
        <f t="shared" si="2480"/>
        <v>0</v>
      </c>
      <c r="BQ363" s="201">
        <f t="shared" si="2415"/>
        <v>0</v>
      </c>
      <c r="BR363" s="21"/>
      <c r="BS363" s="21"/>
      <c r="BT363" s="21">
        <f>BR363</f>
        <v>0</v>
      </c>
      <c r="BU363" s="21"/>
      <c r="BV363" s="21"/>
      <c r="BW363" s="21"/>
      <c r="BX363" s="21">
        <f>BV363</f>
        <v>0</v>
      </c>
      <c r="BY363" s="21"/>
      <c r="BZ363" s="21">
        <f t="shared" si="2525"/>
        <v>0</v>
      </c>
      <c r="CA363" s="62">
        <f t="shared" si="2515"/>
        <v>0</v>
      </c>
      <c r="CB363" s="62">
        <f t="shared" si="2516"/>
        <v>0</v>
      </c>
      <c r="CC363" s="62">
        <f t="shared" si="2517"/>
        <v>0</v>
      </c>
      <c r="CD363" s="21"/>
      <c r="CE363" s="21"/>
      <c r="CF363" s="21">
        <f>CD363</f>
        <v>0</v>
      </c>
      <c r="CG363" s="21"/>
      <c r="CH363" s="21">
        <f t="shared" si="2483"/>
        <v>0</v>
      </c>
      <c r="CI363" s="62">
        <f t="shared" si="2484"/>
        <v>0</v>
      </c>
      <c r="CJ363" s="62">
        <f t="shared" si="2485"/>
        <v>0</v>
      </c>
      <c r="CK363" s="62">
        <f t="shared" si="2486"/>
        <v>0</v>
      </c>
      <c r="CL363" s="193">
        <f t="shared" si="2452"/>
        <v>0</v>
      </c>
      <c r="CM363" s="62"/>
      <c r="CN363" s="62"/>
      <c r="CO363" s="62"/>
      <c r="CP363" s="62"/>
      <c r="CQ363" s="94">
        <f t="shared" si="2453"/>
        <v>-4900</v>
      </c>
      <c r="CR363" s="94">
        <f t="shared" si="2454"/>
        <v>88.52459016393442</v>
      </c>
      <c r="CS363" s="69">
        <v>42700</v>
      </c>
      <c r="CT363" s="69"/>
      <c r="CU363" s="69">
        <f>CS363</f>
        <v>42700</v>
      </c>
      <c r="CV363" s="69"/>
      <c r="CW363" s="69">
        <f>129409+190000+14447+21300+46519</f>
        <v>401675</v>
      </c>
      <c r="CX363" s="80"/>
      <c r="CY363" s="80">
        <f>CW363</f>
        <v>401675</v>
      </c>
      <c r="CZ363" s="69"/>
      <c r="DA363" s="69">
        <f t="shared" si="2419"/>
        <v>444375</v>
      </c>
      <c r="DB363" s="80">
        <f t="shared" si="2420"/>
        <v>0</v>
      </c>
      <c r="DC363" s="80">
        <f t="shared" si="2421"/>
        <v>444375</v>
      </c>
      <c r="DD363" s="80">
        <f t="shared" si="2422"/>
        <v>0</v>
      </c>
      <c r="DE363" s="69">
        <v>30000</v>
      </c>
      <c r="DF363" s="80"/>
      <c r="DG363" s="80">
        <f>DE363</f>
        <v>30000</v>
      </c>
      <c r="DH363" s="69"/>
      <c r="DI363" s="69">
        <f t="shared" ref="DI363" si="2526">DA363+DE363</f>
        <v>474375</v>
      </c>
      <c r="DJ363" s="62">
        <f t="shared" ref="DJ363" si="2527">DB363+DF363</f>
        <v>0</v>
      </c>
      <c r="DK363" s="62">
        <f t="shared" ref="DK363" si="2528">DC363+DG363</f>
        <v>474375</v>
      </c>
      <c r="DL363" s="62">
        <f t="shared" ref="DL363" si="2529">DD363+DH363</f>
        <v>0</v>
      </c>
      <c r="DM363" s="58"/>
      <c r="DN363" s="62"/>
      <c r="DO363" s="62">
        <f>DM363</f>
        <v>0</v>
      </c>
      <c r="DP363" s="58"/>
      <c r="DQ363" s="58">
        <f t="shared" ref="DQ363" si="2530">DI363+DM363</f>
        <v>474375</v>
      </c>
      <c r="DR363" s="62">
        <f t="shared" ref="DR363" si="2531">DJ363+DN363</f>
        <v>0</v>
      </c>
      <c r="DS363" s="62">
        <f t="shared" ref="DS363" si="2532">DK363+DO363</f>
        <v>474375</v>
      </c>
      <c r="DT363" s="62">
        <f t="shared" ref="DT363" si="2533">DL363+DP363</f>
        <v>0</v>
      </c>
    </row>
    <row r="364" spans="1:124" ht="32.25" customHeight="1" x14ac:dyDescent="0.25">
      <c r="A364" s="87" t="s">
        <v>119</v>
      </c>
      <c r="B364" s="156"/>
      <c r="C364" s="156"/>
      <c r="D364" s="156"/>
      <c r="E364" s="4">
        <v>852</v>
      </c>
      <c r="F364" s="4" t="s">
        <v>78</v>
      </c>
      <c r="G364" s="4" t="s">
        <v>46</v>
      </c>
      <c r="H364" s="176" t="s">
        <v>468</v>
      </c>
      <c r="I364" s="3"/>
      <c r="J364" s="21">
        <f t="shared" ref="J364:Y365" si="2534">J365</f>
        <v>4000</v>
      </c>
      <c r="K364" s="21">
        <f t="shared" si="2534"/>
        <v>0</v>
      </c>
      <c r="L364" s="21">
        <f t="shared" si="2534"/>
        <v>4000</v>
      </c>
      <c r="M364" s="21">
        <f t="shared" si="2534"/>
        <v>0</v>
      </c>
      <c r="N364" s="21">
        <f t="shared" si="2534"/>
        <v>0</v>
      </c>
      <c r="O364" s="21">
        <f t="shared" si="2534"/>
        <v>0</v>
      </c>
      <c r="P364" s="21">
        <f t="shared" si="2534"/>
        <v>0</v>
      </c>
      <c r="Q364" s="21">
        <f t="shared" si="2534"/>
        <v>0</v>
      </c>
      <c r="R364" s="21">
        <f t="shared" si="2534"/>
        <v>0</v>
      </c>
      <c r="S364" s="21">
        <f t="shared" si="2534"/>
        <v>0</v>
      </c>
      <c r="T364" s="21">
        <f t="shared" si="2534"/>
        <v>0</v>
      </c>
      <c r="U364" s="21">
        <f t="shared" si="2534"/>
        <v>0</v>
      </c>
      <c r="V364" s="21">
        <f t="shared" si="2367"/>
        <v>4000</v>
      </c>
      <c r="W364" s="21">
        <f t="shared" si="2368"/>
        <v>0</v>
      </c>
      <c r="X364" s="21">
        <f t="shared" si="2369"/>
        <v>4000</v>
      </c>
      <c r="Y364" s="21">
        <f t="shared" si="2534"/>
        <v>0</v>
      </c>
      <c r="Z364" s="276" t="e">
        <f t="shared" si="2382"/>
        <v>#DIV/0!</v>
      </c>
      <c r="AA364" s="21">
        <f>AA365</f>
        <v>0</v>
      </c>
      <c r="AB364" s="21">
        <f>AB365</f>
        <v>0</v>
      </c>
      <c r="AC364" s="21">
        <f t="shared" ref="AC364:AR365" si="2535">AC365</f>
        <v>0</v>
      </c>
      <c r="AD364" s="21">
        <f t="shared" si="2535"/>
        <v>0</v>
      </c>
      <c r="AE364" s="21">
        <f t="shared" si="2535"/>
        <v>0</v>
      </c>
      <c r="AF364" s="21">
        <f t="shared" si="2535"/>
        <v>80585</v>
      </c>
      <c r="AG364" s="21">
        <f t="shared" si="2535"/>
        <v>0</v>
      </c>
      <c r="AH364" s="21">
        <f t="shared" si="2535"/>
        <v>80585</v>
      </c>
      <c r="AI364" s="21">
        <f t="shared" si="2535"/>
        <v>0</v>
      </c>
      <c r="AJ364" s="21">
        <f t="shared" si="2535"/>
        <v>80585</v>
      </c>
      <c r="AK364" s="21">
        <f t="shared" si="2535"/>
        <v>0</v>
      </c>
      <c r="AL364" s="21">
        <f t="shared" si="2535"/>
        <v>80585</v>
      </c>
      <c r="AM364" s="21">
        <f t="shared" si="2535"/>
        <v>0</v>
      </c>
      <c r="AN364" s="215">
        <f t="shared" si="2535"/>
        <v>0</v>
      </c>
      <c r="AO364" s="21">
        <f t="shared" si="2535"/>
        <v>0</v>
      </c>
      <c r="AP364" s="21">
        <f t="shared" si="2535"/>
        <v>0</v>
      </c>
      <c r="AQ364" s="21">
        <f t="shared" si="2535"/>
        <v>0</v>
      </c>
      <c r="AR364" s="21">
        <f t="shared" si="2535"/>
        <v>80585</v>
      </c>
      <c r="AS364" s="21">
        <f t="shared" ref="AN364:AU365" si="2536">AS365</f>
        <v>0</v>
      </c>
      <c r="AT364" s="21">
        <f t="shared" si="2536"/>
        <v>80585</v>
      </c>
      <c r="AU364" s="21">
        <f t="shared" si="2536"/>
        <v>0</v>
      </c>
      <c r="AV364" s="195">
        <f t="shared" si="2414"/>
        <v>0</v>
      </c>
      <c r="AW364" s="21"/>
      <c r="AX364" s="21"/>
      <c r="AY364" s="21"/>
      <c r="AZ364" s="21"/>
      <c r="BA364" s="21"/>
      <c r="BB364" s="21"/>
      <c r="BC364" s="21"/>
      <c r="BD364" s="21"/>
      <c r="BE364" s="21"/>
      <c r="BF364" s="21"/>
      <c r="BG364" s="21"/>
      <c r="BH364" s="21"/>
      <c r="BI364" s="21"/>
      <c r="BJ364" s="21"/>
      <c r="BK364" s="21"/>
      <c r="BL364" s="21"/>
      <c r="BM364" s="21"/>
      <c r="BN364" s="21"/>
      <c r="BO364" s="21"/>
      <c r="BP364" s="21"/>
      <c r="BQ364" s="201">
        <f t="shared" si="2415"/>
        <v>0</v>
      </c>
      <c r="BR364" s="21"/>
      <c r="BS364" s="21"/>
      <c r="BT364" s="21"/>
      <c r="BU364" s="21"/>
      <c r="BV364" s="21"/>
      <c r="BW364" s="21"/>
      <c r="BX364" s="21"/>
      <c r="BY364" s="21"/>
      <c r="BZ364" s="21"/>
      <c r="CA364" s="62"/>
      <c r="CB364" s="62"/>
      <c r="CC364" s="62"/>
      <c r="CD364" s="21"/>
      <c r="CE364" s="21"/>
      <c r="CF364" s="21"/>
      <c r="CG364" s="21"/>
      <c r="CH364" s="21"/>
      <c r="CI364" s="62"/>
      <c r="CJ364" s="62"/>
      <c r="CK364" s="62"/>
      <c r="CL364" s="193">
        <f t="shared" si="2452"/>
        <v>0</v>
      </c>
      <c r="CM364" s="62"/>
      <c r="CN364" s="62"/>
      <c r="CO364" s="62"/>
      <c r="CP364" s="62"/>
      <c r="CQ364" s="94"/>
      <c r="CR364" s="94"/>
      <c r="CS364" s="69"/>
      <c r="CT364" s="69"/>
      <c r="CU364" s="69"/>
      <c r="CV364" s="69"/>
      <c r="CW364" s="69"/>
      <c r="CX364" s="80"/>
      <c r="CY364" s="80"/>
      <c r="CZ364" s="69"/>
      <c r="DA364" s="69"/>
      <c r="DB364" s="80"/>
      <c r="DC364" s="80"/>
      <c r="DD364" s="80"/>
      <c r="DE364" s="69"/>
      <c r="DF364" s="80"/>
      <c r="DG364" s="80"/>
      <c r="DH364" s="69"/>
      <c r="DI364" s="69"/>
      <c r="DJ364" s="62"/>
      <c r="DK364" s="62"/>
      <c r="DL364" s="62"/>
      <c r="DM364" s="58"/>
      <c r="DN364" s="62"/>
      <c r="DO364" s="62"/>
      <c r="DP364" s="58"/>
      <c r="DQ364" s="58"/>
      <c r="DR364" s="62"/>
      <c r="DS364" s="62"/>
      <c r="DT364" s="62"/>
    </row>
    <row r="365" spans="1:124" ht="32.25" customHeight="1" x14ac:dyDescent="0.25">
      <c r="A365" s="87" t="s">
        <v>41</v>
      </c>
      <c r="B365" s="156"/>
      <c r="C365" s="156"/>
      <c r="D365" s="156"/>
      <c r="E365" s="4">
        <v>852</v>
      </c>
      <c r="F365" s="3" t="s">
        <v>78</v>
      </c>
      <c r="G365" s="4" t="s">
        <v>46</v>
      </c>
      <c r="H365" s="176" t="s">
        <v>468</v>
      </c>
      <c r="I365" s="3" t="s">
        <v>83</v>
      </c>
      <c r="J365" s="21">
        <f t="shared" si="2534"/>
        <v>4000</v>
      </c>
      <c r="K365" s="21">
        <f t="shared" si="2534"/>
        <v>0</v>
      </c>
      <c r="L365" s="21">
        <f t="shared" si="2534"/>
        <v>4000</v>
      </c>
      <c r="M365" s="21">
        <f t="shared" si="2534"/>
        <v>0</v>
      </c>
      <c r="N365" s="21">
        <f t="shared" si="2534"/>
        <v>0</v>
      </c>
      <c r="O365" s="21">
        <f t="shared" si="2534"/>
        <v>0</v>
      </c>
      <c r="P365" s="21">
        <f t="shared" si="2534"/>
        <v>0</v>
      </c>
      <c r="Q365" s="21">
        <f t="shared" si="2534"/>
        <v>0</v>
      </c>
      <c r="R365" s="21">
        <f t="shared" si="2534"/>
        <v>0</v>
      </c>
      <c r="S365" s="21">
        <f t="shared" si="2534"/>
        <v>0</v>
      </c>
      <c r="T365" s="21">
        <f t="shared" si="2534"/>
        <v>0</v>
      </c>
      <c r="U365" s="21">
        <f t="shared" si="2534"/>
        <v>0</v>
      </c>
      <c r="V365" s="21">
        <f t="shared" si="2367"/>
        <v>4000</v>
      </c>
      <c r="W365" s="21">
        <f t="shared" si="2368"/>
        <v>0</v>
      </c>
      <c r="X365" s="21">
        <f t="shared" si="2369"/>
        <v>4000</v>
      </c>
      <c r="Y365" s="21">
        <f t="shared" si="2534"/>
        <v>0</v>
      </c>
      <c r="Z365" s="276" t="e">
        <f t="shared" si="2382"/>
        <v>#DIV/0!</v>
      </c>
      <c r="AA365" s="21">
        <f>AA366</f>
        <v>0</v>
      </c>
      <c r="AB365" s="21">
        <f>AB366</f>
        <v>0</v>
      </c>
      <c r="AC365" s="21">
        <f t="shared" si="2535"/>
        <v>0</v>
      </c>
      <c r="AD365" s="21">
        <f t="shared" si="2535"/>
        <v>0</v>
      </c>
      <c r="AE365" s="21">
        <f t="shared" si="2535"/>
        <v>0</v>
      </c>
      <c r="AF365" s="21">
        <f t="shared" si="2535"/>
        <v>80585</v>
      </c>
      <c r="AG365" s="21">
        <f t="shared" si="2535"/>
        <v>0</v>
      </c>
      <c r="AH365" s="21">
        <f t="shared" si="2535"/>
        <v>80585</v>
      </c>
      <c r="AI365" s="21">
        <f t="shared" si="2535"/>
        <v>0</v>
      </c>
      <c r="AJ365" s="21">
        <f t="shared" si="2535"/>
        <v>80585</v>
      </c>
      <c r="AK365" s="21">
        <f t="shared" si="2535"/>
        <v>0</v>
      </c>
      <c r="AL365" s="21">
        <f t="shared" si="2535"/>
        <v>80585</v>
      </c>
      <c r="AM365" s="21">
        <f t="shared" si="2535"/>
        <v>0</v>
      </c>
      <c r="AN365" s="215">
        <f t="shared" si="2536"/>
        <v>0</v>
      </c>
      <c r="AO365" s="21">
        <f t="shared" si="2536"/>
        <v>0</v>
      </c>
      <c r="AP365" s="21">
        <f t="shared" si="2536"/>
        <v>0</v>
      </c>
      <c r="AQ365" s="21">
        <f t="shared" si="2536"/>
        <v>0</v>
      </c>
      <c r="AR365" s="21">
        <f t="shared" si="2536"/>
        <v>80585</v>
      </c>
      <c r="AS365" s="21">
        <f t="shared" si="2536"/>
        <v>0</v>
      </c>
      <c r="AT365" s="21">
        <f t="shared" si="2536"/>
        <v>80585</v>
      </c>
      <c r="AU365" s="21">
        <f t="shared" si="2536"/>
        <v>0</v>
      </c>
      <c r="AV365" s="195">
        <f t="shared" si="2414"/>
        <v>0</v>
      </c>
      <c r="AW365" s="21"/>
      <c r="AX365" s="21"/>
      <c r="AY365" s="21"/>
      <c r="AZ365" s="21"/>
      <c r="BA365" s="21"/>
      <c r="BB365" s="21"/>
      <c r="BC365" s="21"/>
      <c r="BD365" s="21"/>
      <c r="BE365" s="21"/>
      <c r="BF365" s="21"/>
      <c r="BG365" s="21"/>
      <c r="BH365" s="21"/>
      <c r="BI365" s="21"/>
      <c r="BJ365" s="21"/>
      <c r="BK365" s="21"/>
      <c r="BL365" s="21"/>
      <c r="BM365" s="21"/>
      <c r="BN365" s="21"/>
      <c r="BO365" s="21"/>
      <c r="BP365" s="21"/>
      <c r="BQ365" s="201">
        <f t="shared" si="2415"/>
        <v>0</v>
      </c>
      <c r="BR365" s="21"/>
      <c r="BS365" s="21"/>
      <c r="BT365" s="21"/>
      <c r="BU365" s="21"/>
      <c r="BV365" s="21"/>
      <c r="BW365" s="21"/>
      <c r="BX365" s="21"/>
      <c r="BY365" s="21"/>
      <c r="BZ365" s="21"/>
      <c r="CA365" s="62"/>
      <c r="CB365" s="62"/>
      <c r="CC365" s="62"/>
      <c r="CD365" s="21"/>
      <c r="CE365" s="21"/>
      <c r="CF365" s="21"/>
      <c r="CG365" s="21"/>
      <c r="CH365" s="21"/>
      <c r="CI365" s="62"/>
      <c r="CJ365" s="62"/>
      <c r="CK365" s="62"/>
      <c r="CL365" s="193">
        <f t="shared" si="2452"/>
        <v>0</v>
      </c>
      <c r="CM365" s="62"/>
      <c r="CN365" s="62"/>
      <c r="CO365" s="62"/>
      <c r="CP365" s="62"/>
      <c r="CQ365" s="94"/>
      <c r="CR365" s="94"/>
      <c r="CS365" s="69"/>
      <c r="CT365" s="69"/>
      <c r="CU365" s="69"/>
      <c r="CV365" s="69"/>
      <c r="CW365" s="69"/>
      <c r="CX365" s="80"/>
      <c r="CY365" s="80"/>
      <c r="CZ365" s="69"/>
      <c r="DA365" s="69"/>
      <c r="DB365" s="80"/>
      <c r="DC365" s="80"/>
      <c r="DD365" s="80"/>
      <c r="DE365" s="69"/>
      <c r="DF365" s="80"/>
      <c r="DG365" s="80"/>
      <c r="DH365" s="69"/>
      <c r="DI365" s="69"/>
      <c r="DJ365" s="62"/>
      <c r="DK365" s="62"/>
      <c r="DL365" s="62"/>
      <c r="DM365" s="58"/>
      <c r="DN365" s="62"/>
      <c r="DO365" s="62"/>
      <c r="DP365" s="58"/>
      <c r="DQ365" s="58"/>
      <c r="DR365" s="62"/>
      <c r="DS365" s="62"/>
      <c r="DT365" s="62"/>
    </row>
    <row r="366" spans="1:124" ht="32.25" customHeight="1" x14ac:dyDescent="0.25">
      <c r="A366" s="87" t="s">
        <v>84</v>
      </c>
      <c r="B366" s="156"/>
      <c r="C366" s="156"/>
      <c r="D366" s="156"/>
      <c r="E366" s="4">
        <v>852</v>
      </c>
      <c r="F366" s="3" t="s">
        <v>78</v>
      </c>
      <c r="G366" s="4" t="s">
        <v>46</v>
      </c>
      <c r="H366" s="176" t="s">
        <v>468</v>
      </c>
      <c r="I366" s="3" t="s">
        <v>85</v>
      </c>
      <c r="J366" s="21">
        <v>4000</v>
      </c>
      <c r="K366" s="21"/>
      <c r="L366" s="21">
        <f>J366</f>
        <v>4000</v>
      </c>
      <c r="M366" s="21"/>
      <c r="N366" s="21"/>
      <c r="O366" s="21"/>
      <c r="P366" s="21">
        <f>N366</f>
        <v>0</v>
      </c>
      <c r="Q366" s="21"/>
      <c r="R366" s="21"/>
      <c r="S366" s="21"/>
      <c r="T366" s="21">
        <f>R366</f>
        <v>0</v>
      </c>
      <c r="U366" s="21"/>
      <c r="V366" s="21">
        <f t="shared" si="2367"/>
        <v>4000</v>
      </c>
      <c r="W366" s="21">
        <f t="shared" si="2368"/>
        <v>0</v>
      </c>
      <c r="X366" s="21">
        <f t="shared" si="2369"/>
        <v>4000</v>
      </c>
      <c r="Y366" s="21"/>
      <c r="Z366" s="276" t="e">
        <f t="shared" si="2382"/>
        <v>#DIV/0!</v>
      </c>
      <c r="AA366" s="21"/>
      <c r="AB366" s="21"/>
      <c r="AC366" s="21"/>
      <c r="AD366" s="21"/>
      <c r="AE366" s="21"/>
      <c r="AF366" s="21">
        <v>80585</v>
      </c>
      <c r="AG366" s="21"/>
      <c r="AH366" s="21">
        <f>AF366</f>
        <v>80585</v>
      </c>
      <c r="AI366" s="21"/>
      <c r="AJ366" s="21">
        <f t="shared" ref="AJ366" si="2537">AB366+AF366</f>
        <v>80585</v>
      </c>
      <c r="AK366" s="21">
        <f t="shared" ref="AK366" si="2538">AC366+AG366</f>
        <v>0</v>
      </c>
      <c r="AL366" s="21">
        <f t="shared" ref="AL366" si="2539">AD366+AH366</f>
        <v>80585</v>
      </c>
      <c r="AM366" s="21">
        <f t="shared" ref="AM366" si="2540">AE366+AI366</f>
        <v>0</v>
      </c>
      <c r="AN366" s="215"/>
      <c r="AO366" s="21"/>
      <c r="AP366" s="21">
        <f>AN366</f>
        <v>0</v>
      </c>
      <c r="AQ366" s="21"/>
      <c r="AR366" s="21">
        <f t="shared" ref="AR366:AR408" si="2541">AJ366+AN366</f>
        <v>80585</v>
      </c>
      <c r="AS366" s="21">
        <f t="shared" ref="AS366:AS408" si="2542">AK366+AO366</f>
        <v>0</v>
      </c>
      <c r="AT366" s="21">
        <f t="shared" ref="AT366:AT408" si="2543">AL366+AP366</f>
        <v>80585</v>
      </c>
      <c r="AU366" s="21">
        <f t="shared" ref="AU366:AU408" si="2544">AM366+AQ366</f>
        <v>0</v>
      </c>
      <c r="AV366" s="195">
        <f t="shared" si="2414"/>
        <v>0</v>
      </c>
      <c r="AW366" s="21"/>
      <c r="AX366" s="21"/>
      <c r="AY366" s="21"/>
      <c r="AZ366" s="21"/>
      <c r="BA366" s="21"/>
      <c r="BB366" s="21"/>
      <c r="BC366" s="21"/>
      <c r="BD366" s="21"/>
      <c r="BE366" s="21"/>
      <c r="BF366" s="21"/>
      <c r="BG366" s="21"/>
      <c r="BH366" s="21"/>
      <c r="BI366" s="21"/>
      <c r="BJ366" s="21"/>
      <c r="BK366" s="21"/>
      <c r="BL366" s="21"/>
      <c r="BM366" s="21"/>
      <c r="BN366" s="21"/>
      <c r="BO366" s="21"/>
      <c r="BP366" s="21"/>
      <c r="BQ366" s="201">
        <f t="shared" si="2415"/>
        <v>0</v>
      </c>
      <c r="BR366" s="21"/>
      <c r="BS366" s="21"/>
      <c r="BT366" s="21"/>
      <c r="BU366" s="21"/>
      <c r="BV366" s="21"/>
      <c r="BW366" s="21"/>
      <c r="BX366" s="21"/>
      <c r="BY366" s="21"/>
      <c r="BZ366" s="21"/>
      <c r="CA366" s="62"/>
      <c r="CB366" s="62"/>
      <c r="CC366" s="62"/>
      <c r="CD366" s="21"/>
      <c r="CE366" s="21"/>
      <c r="CF366" s="21"/>
      <c r="CG366" s="21"/>
      <c r="CH366" s="21"/>
      <c r="CI366" s="62"/>
      <c r="CJ366" s="62"/>
      <c r="CK366" s="62"/>
      <c r="CL366" s="193">
        <f t="shared" si="2452"/>
        <v>0</v>
      </c>
      <c r="CM366" s="62"/>
      <c r="CN366" s="62"/>
      <c r="CO366" s="62"/>
      <c r="CP366" s="62"/>
      <c r="CQ366" s="94"/>
      <c r="CR366" s="94"/>
      <c r="CS366" s="69"/>
      <c r="CT366" s="69"/>
      <c r="CU366" s="69"/>
      <c r="CV366" s="69"/>
      <c r="CW366" s="69"/>
      <c r="CX366" s="80"/>
      <c r="CY366" s="80"/>
      <c r="CZ366" s="69"/>
      <c r="DA366" s="69"/>
      <c r="DB366" s="80"/>
      <c r="DC366" s="80"/>
      <c r="DD366" s="80"/>
      <c r="DE366" s="69"/>
      <c r="DF366" s="80"/>
      <c r="DG366" s="80"/>
      <c r="DH366" s="69"/>
      <c r="DI366" s="69"/>
      <c r="DJ366" s="62"/>
      <c r="DK366" s="62"/>
      <c r="DL366" s="62"/>
      <c r="DM366" s="58"/>
      <c r="DN366" s="62"/>
      <c r="DO366" s="62"/>
      <c r="DP366" s="58"/>
      <c r="DQ366" s="58"/>
      <c r="DR366" s="62"/>
      <c r="DS366" s="62"/>
      <c r="DT366" s="62"/>
    </row>
    <row r="367" spans="1:124" ht="32.25" customHeight="1" x14ac:dyDescent="0.25">
      <c r="A367" s="286" t="s">
        <v>348</v>
      </c>
      <c r="B367" s="156"/>
      <c r="C367" s="156"/>
      <c r="D367" s="156"/>
      <c r="E367" s="4">
        <v>852</v>
      </c>
      <c r="F367" s="3" t="s">
        <v>78</v>
      </c>
      <c r="G367" s="3" t="s">
        <v>46</v>
      </c>
      <c r="H367" s="252" t="s">
        <v>481</v>
      </c>
      <c r="I367" s="3"/>
      <c r="J367" s="21">
        <f t="shared" ref="J367:Y368" si="2545">J368</f>
        <v>0</v>
      </c>
      <c r="K367" s="21">
        <f t="shared" si="2545"/>
        <v>0</v>
      </c>
      <c r="L367" s="21">
        <f t="shared" si="2545"/>
        <v>0</v>
      </c>
      <c r="M367" s="21">
        <f t="shared" si="2545"/>
        <v>0</v>
      </c>
      <c r="N367" s="21">
        <f t="shared" si="2545"/>
        <v>0</v>
      </c>
      <c r="O367" s="21">
        <f t="shared" si="2545"/>
        <v>0</v>
      </c>
      <c r="P367" s="21">
        <f t="shared" si="2545"/>
        <v>0</v>
      </c>
      <c r="Q367" s="21">
        <f t="shared" si="2545"/>
        <v>0</v>
      </c>
      <c r="R367" s="21">
        <f t="shared" si="2545"/>
        <v>0</v>
      </c>
      <c r="S367" s="21">
        <f t="shared" si="2545"/>
        <v>0</v>
      </c>
      <c r="T367" s="21">
        <f t="shared" si="2545"/>
        <v>0</v>
      </c>
      <c r="U367" s="21">
        <f t="shared" si="2545"/>
        <v>0</v>
      </c>
      <c r="V367" s="21">
        <f t="shared" si="2367"/>
        <v>-531072</v>
      </c>
      <c r="W367" s="21">
        <f t="shared" si="2368"/>
        <v>0</v>
      </c>
      <c r="X367" s="21">
        <f t="shared" si="2369"/>
        <v>-531072</v>
      </c>
      <c r="Y367" s="21">
        <f t="shared" si="2545"/>
        <v>0</v>
      </c>
      <c r="Z367" s="276">
        <f t="shared" si="2382"/>
        <v>0</v>
      </c>
      <c r="AA367" s="21">
        <f t="shared" ref="AA367:BV368" si="2546">AA368</f>
        <v>0</v>
      </c>
      <c r="AB367" s="21">
        <f t="shared" si="2546"/>
        <v>531072</v>
      </c>
      <c r="AC367" s="21">
        <f t="shared" si="2546"/>
        <v>0</v>
      </c>
      <c r="AD367" s="21">
        <f t="shared" si="2546"/>
        <v>531072</v>
      </c>
      <c r="AE367" s="21">
        <f t="shared" si="2546"/>
        <v>0</v>
      </c>
      <c r="AF367" s="21">
        <f t="shared" si="2546"/>
        <v>0</v>
      </c>
      <c r="AG367" s="21">
        <f t="shared" si="2546"/>
        <v>0</v>
      </c>
      <c r="AH367" s="21">
        <f t="shared" si="2546"/>
        <v>0</v>
      </c>
      <c r="AI367" s="21">
        <f t="shared" si="2546"/>
        <v>0</v>
      </c>
      <c r="AJ367" s="21">
        <f t="shared" si="2520"/>
        <v>531072</v>
      </c>
      <c r="AK367" s="21">
        <f t="shared" si="2521"/>
        <v>0</v>
      </c>
      <c r="AL367" s="21">
        <f t="shared" si="2522"/>
        <v>531072</v>
      </c>
      <c r="AM367" s="21">
        <f t="shared" si="2523"/>
        <v>0</v>
      </c>
      <c r="AN367" s="215">
        <f t="shared" si="2546"/>
        <v>0</v>
      </c>
      <c r="AO367" s="21">
        <f t="shared" si="2546"/>
        <v>0</v>
      </c>
      <c r="AP367" s="21">
        <f t="shared" si="2546"/>
        <v>0</v>
      </c>
      <c r="AQ367" s="21">
        <f t="shared" si="2546"/>
        <v>0</v>
      </c>
      <c r="AR367" s="21">
        <f t="shared" si="2541"/>
        <v>531072</v>
      </c>
      <c r="AS367" s="21">
        <f t="shared" si="2542"/>
        <v>0</v>
      </c>
      <c r="AT367" s="21">
        <f t="shared" si="2543"/>
        <v>531072</v>
      </c>
      <c r="AU367" s="21">
        <f t="shared" si="2544"/>
        <v>0</v>
      </c>
      <c r="AV367" s="195">
        <f t="shared" si="2414"/>
        <v>0</v>
      </c>
      <c r="AW367" s="21">
        <f t="shared" si="2546"/>
        <v>408615</v>
      </c>
      <c r="AX367" s="21">
        <f t="shared" si="2546"/>
        <v>0</v>
      </c>
      <c r="AY367" s="21">
        <f t="shared" si="2546"/>
        <v>408615</v>
      </c>
      <c r="AZ367" s="21">
        <f t="shared" si="2546"/>
        <v>0</v>
      </c>
      <c r="BA367" s="21">
        <f t="shared" si="2546"/>
        <v>0</v>
      </c>
      <c r="BB367" s="21">
        <f t="shared" si="2546"/>
        <v>0</v>
      </c>
      <c r="BC367" s="21">
        <f t="shared" si="2546"/>
        <v>0</v>
      </c>
      <c r="BD367" s="21">
        <f t="shared" si="2546"/>
        <v>0</v>
      </c>
      <c r="BE367" s="21">
        <f t="shared" si="2524"/>
        <v>408615</v>
      </c>
      <c r="BF367" s="21">
        <f t="shared" si="2511"/>
        <v>0</v>
      </c>
      <c r="BG367" s="21">
        <f t="shared" si="2512"/>
        <v>408615</v>
      </c>
      <c r="BH367" s="21">
        <f t="shared" si="2513"/>
        <v>0</v>
      </c>
      <c r="BI367" s="21">
        <f t="shared" si="2546"/>
        <v>0</v>
      </c>
      <c r="BJ367" s="21">
        <f t="shared" si="2546"/>
        <v>0</v>
      </c>
      <c r="BK367" s="21">
        <f t="shared" si="2546"/>
        <v>0</v>
      </c>
      <c r="BL367" s="21">
        <f t="shared" si="2546"/>
        <v>0</v>
      </c>
      <c r="BM367" s="21">
        <f t="shared" ref="BM367:BM372" si="2547">BE367+BI367</f>
        <v>408615</v>
      </c>
      <c r="BN367" s="21">
        <f t="shared" ref="BN367:BN372" si="2548">BF367+BJ367</f>
        <v>0</v>
      </c>
      <c r="BO367" s="21">
        <f t="shared" ref="BO367:BO372" si="2549">BG367+BK367</f>
        <v>408615</v>
      </c>
      <c r="BP367" s="21">
        <f t="shared" ref="BP367:BP372" si="2550">BH367+BL367</f>
        <v>0</v>
      </c>
      <c r="BQ367" s="201">
        <f t="shared" si="2415"/>
        <v>0</v>
      </c>
      <c r="BR367" s="21">
        <f t="shared" si="2546"/>
        <v>408615</v>
      </c>
      <c r="BS367" s="21">
        <f t="shared" si="2546"/>
        <v>0</v>
      </c>
      <c r="BT367" s="21">
        <f t="shared" si="2546"/>
        <v>408615</v>
      </c>
      <c r="BU367" s="21">
        <f t="shared" si="2546"/>
        <v>0</v>
      </c>
      <c r="BV367" s="21">
        <f t="shared" si="2546"/>
        <v>0</v>
      </c>
      <c r="BW367" s="21">
        <f t="shared" ref="BV367:BY368" si="2551">BW368</f>
        <v>0</v>
      </c>
      <c r="BX367" s="21">
        <f t="shared" si="2551"/>
        <v>0</v>
      </c>
      <c r="BY367" s="21">
        <f t="shared" si="2551"/>
        <v>0</v>
      </c>
      <c r="BZ367" s="21">
        <f t="shared" si="2525"/>
        <v>408615</v>
      </c>
      <c r="CA367" s="62">
        <f t="shared" si="2515"/>
        <v>0</v>
      </c>
      <c r="CB367" s="62">
        <f t="shared" si="2516"/>
        <v>408615</v>
      </c>
      <c r="CC367" s="62">
        <f t="shared" si="2517"/>
        <v>0</v>
      </c>
      <c r="CD367" s="21">
        <f t="shared" ref="CD367:CG368" si="2552">CD368</f>
        <v>0</v>
      </c>
      <c r="CE367" s="21">
        <f t="shared" si="2552"/>
        <v>0</v>
      </c>
      <c r="CF367" s="21">
        <f t="shared" si="2552"/>
        <v>0</v>
      </c>
      <c r="CG367" s="21">
        <f t="shared" si="2552"/>
        <v>0</v>
      </c>
      <c r="CH367" s="21">
        <f t="shared" ref="CH367:CH372" si="2553">BZ367+CD367</f>
        <v>408615</v>
      </c>
      <c r="CI367" s="62">
        <f t="shared" ref="CI367:CI372" si="2554">CA367+CE367</f>
        <v>0</v>
      </c>
      <c r="CJ367" s="62">
        <f t="shared" ref="CJ367:CJ372" si="2555">CB367+CF367</f>
        <v>408615</v>
      </c>
      <c r="CK367" s="62">
        <f t="shared" ref="CK367:CK372" si="2556">CC367+CG367</f>
        <v>0</v>
      </c>
      <c r="CL367" s="193">
        <f t="shared" si="2452"/>
        <v>0</v>
      </c>
      <c r="CM367" s="62"/>
      <c r="CN367" s="62"/>
      <c r="CO367" s="62"/>
      <c r="CP367" s="62"/>
      <c r="CQ367" s="94">
        <f t="shared" si="2453"/>
        <v>531072</v>
      </c>
      <c r="CR367" s="94" t="e">
        <f t="shared" si="2454"/>
        <v>#DIV/0!</v>
      </c>
      <c r="CS367" s="58"/>
      <c r="CT367" s="58"/>
      <c r="CU367" s="58"/>
      <c r="CV367" s="58"/>
      <c r="CW367" s="58"/>
      <c r="CX367" s="62"/>
      <c r="CY367" s="62"/>
      <c r="CZ367" s="58"/>
      <c r="DA367" s="58"/>
      <c r="DB367" s="62"/>
      <c r="DC367" s="62"/>
      <c r="DD367" s="62"/>
      <c r="DE367" s="58"/>
      <c r="DF367" s="62"/>
      <c r="DG367" s="62"/>
      <c r="DH367" s="58"/>
      <c r="DI367" s="58">
        <f>DI368</f>
        <v>0</v>
      </c>
      <c r="DJ367" s="58">
        <f t="shared" ref="DJ367:DQ368" si="2557">DJ368</f>
        <v>0</v>
      </c>
      <c r="DK367" s="58">
        <f t="shared" si="2557"/>
        <v>0</v>
      </c>
      <c r="DL367" s="58">
        <f t="shared" si="2557"/>
        <v>0</v>
      </c>
      <c r="DM367" s="58">
        <f t="shared" si="2557"/>
        <v>0</v>
      </c>
      <c r="DN367" s="58">
        <f t="shared" si="2557"/>
        <v>0</v>
      </c>
      <c r="DO367" s="58">
        <f t="shared" si="2557"/>
        <v>0</v>
      </c>
      <c r="DP367" s="58">
        <f t="shared" si="2557"/>
        <v>0</v>
      </c>
      <c r="DQ367" s="58">
        <f t="shared" si="2557"/>
        <v>0</v>
      </c>
      <c r="DR367" s="58">
        <f t="shared" ref="DR367:DR368" si="2558">DR368</f>
        <v>0</v>
      </c>
      <c r="DS367" s="58">
        <f t="shared" ref="DS367:DS368" si="2559">DS368</f>
        <v>0</v>
      </c>
      <c r="DT367" s="58">
        <f t="shared" ref="DT367:DT368" si="2560">DT368</f>
        <v>0</v>
      </c>
    </row>
    <row r="368" spans="1:124" ht="32.25" customHeight="1" x14ac:dyDescent="0.25">
      <c r="A368" s="87" t="s">
        <v>41</v>
      </c>
      <c r="B368" s="156"/>
      <c r="C368" s="156"/>
      <c r="D368" s="156"/>
      <c r="E368" s="4">
        <v>852</v>
      </c>
      <c r="F368" s="3" t="s">
        <v>78</v>
      </c>
      <c r="G368" s="3" t="s">
        <v>46</v>
      </c>
      <c r="H368" s="252" t="s">
        <v>481</v>
      </c>
      <c r="I368" s="3" t="s">
        <v>83</v>
      </c>
      <c r="J368" s="21">
        <f t="shared" si="2545"/>
        <v>0</v>
      </c>
      <c r="K368" s="21">
        <f t="shared" si="2545"/>
        <v>0</v>
      </c>
      <c r="L368" s="21">
        <f t="shared" si="2545"/>
        <v>0</v>
      </c>
      <c r="M368" s="21">
        <f t="shared" si="2545"/>
        <v>0</v>
      </c>
      <c r="N368" s="21">
        <f t="shared" si="2545"/>
        <v>0</v>
      </c>
      <c r="O368" s="21">
        <f t="shared" si="2545"/>
        <v>0</v>
      </c>
      <c r="P368" s="21">
        <f t="shared" si="2545"/>
        <v>0</v>
      </c>
      <c r="Q368" s="21">
        <f t="shared" si="2545"/>
        <v>0</v>
      </c>
      <c r="R368" s="21">
        <f t="shared" si="2545"/>
        <v>0</v>
      </c>
      <c r="S368" s="21">
        <f t="shared" si="2545"/>
        <v>0</v>
      </c>
      <c r="T368" s="21">
        <f t="shared" si="2545"/>
        <v>0</v>
      </c>
      <c r="U368" s="21">
        <f t="shared" si="2545"/>
        <v>0</v>
      </c>
      <c r="V368" s="21">
        <f t="shared" si="2367"/>
        <v>-531072</v>
      </c>
      <c r="W368" s="21">
        <f t="shared" si="2368"/>
        <v>0</v>
      </c>
      <c r="X368" s="21">
        <f t="shared" si="2369"/>
        <v>-531072</v>
      </c>
      <c r="Y368" s="21">
        <f t="shared" si="2545"/>
        <v>0</v>
      </c>
      <c r="Z368" s="276">
        <f t="shared" si="2382"/>
        <v>0</v>
      </c>
      <c r="AA368" s="21">
        <f t="shared" si="2546"/>
        <v>0</v>
      </c>
      <c r="AB368" s="21">
        <f t="shared" si="2546"/>
        <v>531072</v>
      </c>
      <c r="AC368" s="21">
        <f t="shared" si="2546"/>
        <v>0</v>
      </c>
      <c r="AD368" s="21">
        <f t="shared" si="2546"/>
        <v>531072</v>
      </c>
      <c r="AE368" s="21">
        <f t="shared" si="2546"/>
        <v>0</v>
      </c>
      <c r="AF368" s="21">
        <f t="shared" si="2546"/>
        <v>0</v>
      </c>
      <c r="AG368" s="21">
        <f t="shared" si="2546"/>
        <v>0</v>
      </c>
      <c r="AH368" s="21">
        <f t="shared" si="2546"/>
        <v>0</v>
      </c>
      <c r="AI368" s="21">
        <f t="shared" si="2546"/>
        <v>0</v>
      </c>
      <c r="AJ368" s="21">
        <f t="shared" si="2520"/>
        <v>531072</v>
      </c>
      <c r="AK368" s="21">
        <f t="shared" si="2521"/>
        <v>0</v>
      </c>
      <c r="AL368" s="21">
        <f t="shared" si="2522"/>
        <v>531072</v>
      </c>
      <c r="AM368" s="21">
        <f t="shared" si="2523"/>
        <v>0</v>
      </c>
      <c r="AN368" s="215">
        <f t="shared" si="2546"/>
        <v>0</v>
      </c>
      <c r="AO368" s="21">
        <f t="shared" si="2546"/>
        <v>0</v>
      </c>
      <c r="AP368" s="21">
        <f t="shared" si="2546"/>
        <v>0</v>
      </c>
      <c r="AQ368" s="21">
        <f t="shared" si="2546"/>
        <v>0</v>
      </c>
      <c r="AR368" s="21">
        <f t="shared" si="2541"/>
        <v>531072</v>
      </c>
      <c r="AS368" s="21">
        <f t="shared" si="2542"/>
        <v>0</v>
      </c>
      <c r="AT368" s="21">
        <f t="shared" si="2543"/>
        <v>531072</v>
      </c>
      <c r="AU368" s="21">
        <f t="shared" si="2544"/>
        <v>0</v>
      </c>
      <c r="AV368" s="195">
        <f t="shared" si="2414"/>
        <v>0</v>
      </c>
      <c r="AW368" s="21">
        <f t="shared" si="2546"/>
        <v>408615</v>
      </c>
      <c r="AX368" s="21">
        <f t="shared" si="2546"/>
        <v>0</v>
      </c>
      <c r="AY368" s="21">
        <f t="shared" si="2546"/>
        <v>408615</v>
      </c>
      <c r="AZ368" s="21">
        <f t="shared" si="2546"/>
        <v>0</v>
      </c>
      <c r="BA368" s="21">
        <f t="shared" si="2546"/>
        <v>0</v>
      </c>
      <c r="BB368" s="21">
        <f t="shared" si="2546"/>
        <v>0</v>
      </c>
      <c r="BC368" s="21">
        <f t="shared" si="2546"/>
        <v>0</v>
      </c>
      <c r="BD368" s="21">
        <f t="shared" si="2546"/>
        <v>0</v>
      </c>
      <c r="BE368" s="21">
        <f t="shared" si="2524"/>
        <v>408615</v>
      </c>
      <c r="BF368" s="21">
        <f t="shared" si="2511"/>
        <v>0</v>
      </c>
      <c r="BG368" s="21">
        <f t="shared" si="2512"/>
        <v>408615</v>
      </c>
      <c r="BH368" s="21">
        <f t="shared" si="2513"/>
        <v>0</v>
      </c>
      <c r="BI368" s="21">
        <f t="shared" si="2546"/>
        <v>0</v>
      </c>
      <c r="BJ368" s="21">
        <f t="shared" si="2546"/>
        <v>0</v>
      </c>
      <c r="BK368" s="21">
        <f t="shared" si="2546"/>
        <v>0</v>
      </c>
      <c r="BL368" s="21">
        <f t="shared" si="2546"/>
        <v>0</v>
      </c>
      <c r="BM368" s="21">
        <f t="shared" si="2547"/>
        <v>408615</v>
      </c>
      <c r="BN368" s="21">
        <f t="shared" si="2548"/>
        <v>0</v>
      </c>
      <c r="BO368" s="21">
        <f t="shared" si="2549"/>
        <v>408615</v>
      </c>
      <c r="BP368" s="21">
        <f t="shared" si="2550"/>
        <v>0</v>
      </c>
      <c r="BQ368" s="201">
        <f t="shared" si="2415"/>
        <v>0</v>
      </c>
      <c r="BR368" s="21">
        <f t="shared" si="2546"/>
        <v>408615</v>
      </c>
      <c r="BS368" s="21">
        <f t="shared" si="2546"/>
        <v>0</v>
      </c>
      <c r="BT368" s="21">
        <f t="shared" si="2546"/>
        <v>408615</v>
      </c>
      <c r="BU368" s="21">
        <f t="shared" si="2546"/>
        <v>0</v>
      </c>
      <c r="BV368" s="21">
        <f t="shared" si="2551"/>
        <v>0</v>
      </c>
      <c r="BW368" s="21">
        <f t="shared" si="2551"/>
        <v>0</v>
      </c>
      <c r="BX368" s="21">
        <f t="shared" si="2551"/>
        <v>0</v>
      </c>
      <c r="BY368" s="21">
        <f t="shared" si="2551"/>
        <v>0</v>
      </c>
      <c r="BZ368" s="21">
        <f t="shared" si="2525"/>
        <v>408615</v>
      </c>
      <c r="CA368" s="62">
        <f t="shared" si="2515"/>
        <v>0</v>
      </c>
      <c r="CB368" s="62">
        <f t="shared" si="2516"/>
        <v>408615</v>
      </c>
      <c r="CC368" s="62">
        <f t="shared" si="2517"/>
        <v>0</v>
      </c>
      <c r="CD368" s="21">
        <f t="shared" si="2552"/>
        <v>0</v>
      </c>
      <c r="CE368" s="21">
        <f t="shared" si="2552"/>
        <v>0</v>
      </c>
      <c r="CF368" s="21">
        <f t="shared" si="2552"/>
        <v>0</v>
      </c>
      <c r="CG368" s="21">
        <f t="shared" si="2552"/>
        <v>0</v>
      </c>
      <c r="CH368" s="21">
        <f t="shared" si="2553"/>
        <v>408615</v>
      </c>
      <c r="CI368" s="62">
        <f t="shared" si="2554"/>
        <v>0</v>
      </c>
      <c r="CJ368" s="62">
        <f t="shared" si="2555"/>
        <v>408615</v>
      </c>
      <c r="CK368" s="62">
        <f t="shared" si="2556"/>
        <v>0</v>
      </c>
      <c r="CL368" s="193">
        <f t="shared" si="2452"/>
        <v>0</v>
      </c>
      <c r="CM368" s="62"/>
      <c r="CN368" s="62"/>
      <c r="CO368" s="62"/>
      <c r="CP368" s="62"/>
      <c r="CQ368" s="94">
        <f t="shared" si="2453"/>
        <v>531072</v>
      </c>
      <c r="CR368" s="94" t="e">
        <f t="shared" si="2454"/>
        <v>#DIV/0!</v>
      </c>
      <c r="CS368" s="58"/>
      <c r="CT368" s="58"/>
      <c r="CU368" s="58"/>
      <c r="CV368" s="58"/>
      <c r="CW368" s="58"/>
      <c r="CX368" s="62"/>
      <c r="CY368" s="62"/>
      <c r="CZ368" s="58"/>
      <c r="DA368" s="58"/>
      <c r="DB368" s="62"/>
      <c r="DC368" s="62"/>
      <c r="DD368" s="62"/>
      <c r="DE368" s="58"/>
      <c r="DF368" s="62"/>
      <c r="DG368" s="62"/>
      <c r="DH368" s="58"/>
      <c r="DI368" s="58">
        <f>DI369</f>
        <v>0</v>
      </c>
      <c r="DJ368" s="58">
        <f t="shared" si="2557"/>
        <v>0</v>
      </c>
      <c r="DK368" s="58">
        <f t="shared" si="2557"/>
        <v>0</v>
      </c>
      <c r="DL368" s="58">
        <f t="shared" si="2557"/>
        <v>0</v>
      </c>
      <c r="DM368" s="58">
        <f t="shared" si="2557"/>
        <v>0</v>
      </c>
      <c r="DN368" s="58">
        <f t="shared" si="2557"/>
        <v>0</v>
      </c>
      <c r="DO368" s="58">
        <f t="shared" si="2557"/>
        <v>0</v>
      </c>
      <c r="DP368" s="58">
        <f t="shared" si="2557"/>
        <v>0</v>
      </c>
      <c r="DQ368" s="58">
        <f t="shared" si="2557"/>
        <v>0</v>
      </c>
      <c r="DR368" s="58">
        <f t="shared" si="2558"/>
        <v>0</v>
      </c>
      <c r="DS368" s="58">
        <f t="shared" si="2559"/>
        <v>0</v>
      </c>
      <c r="DT368" s="58">
        <f t="shared" si="2560"/>
        <v>0</v>
      </c>
    </row>
    <row r="369" spans="1:124" ht="32.25" customHeight="1" x14ac:dyDescent="0.25">
      <c r="A369" s="116" t="s">
        <v>84</v>
      </c>
      <c r="B369" s="156"/>
      <c r="C369" s="156"/>
      <c r="D369" s="156"/>
      <c r="E369" s="90">
        <v>852</v>
      </c>
      <c r="F369" s="89" t="s">
        <v>78</v>
      </c>
      <c r="G369" s="90" t="s">
        <v>46</v>
      </c>
      <c r="H369" s="252" t="s">
        <v>481</v>
      </c>
      <c r="I369" s="3" t="s">
        <v>85</v>
      </c>
      <c r="J369" s="216">
        <f>737165-737165</f>
        <v>0</v>
      </c>
      <c r="K369" s="216"/>
      <c r="L369" s="215">
        <f>J369</f>
        <v>0</v>
      </c>
      <c r="M369" s="216"/>
      <c r="N369" s="216">
        <f>607877-607877</f>
        <v>0</v>
      </c>
      <c r="O369" s="216"/>
      <c r="P369" s="215">
        <f>N369</f>
        <v>0</v>
      </c>
      <c r="Q369" s="216"/>
      <c r="R369" s="216">
        <f>607877-607877</f>
        <v>0</v>
      </c>
      <c r="S369" s="216"/>
      <c r="T369" s="215">
        <f>R369</f>
        <v>0</v>
      </c>
      <c r="U369" s="216"/>
      <c r="V369" s="21">
        <f t="shared" si="2367"/>
        <v>-531072</v>
      </c>
      <c r="W369" s="21">
        <f t="shared" si="2368"/>
        <v>0</v>
      </c>
      <c r="X369" s="21">
        <f t="shared" si="2369"/>
        <v>-531072</v>
      </c>
      <c r="Y369" s="21"/>
      <c r="Z369" s="276">
        <f t="shared" si="2382"/>
        <v>0</v>
      </c>
      <c r="AA369" s="21"/>
      <c r="AB369" s="21">
        <v>531072</v>
      </c>
      <c r="AC369" s="21"/>
      <c r="AD369" s="21">
        <f>AB369</f>
        <v>531072</v>
      </c>
      <c r="AE369" s="21"/>
      <c r="AF369" s="21"/>
      <c r="AG369" s="21"/>
      <c r="AH369" s="21">
        <f>AF369</f>
        <v>0</v>
      </c>
      <c r="AI369" s="21"/>
      <c r="AJ369" s="21">
        <f t="shared" si="2520"/>
        <v>531072</v>
      </c>
      <c r="AK369" s="21">
        <f t="shared" si="2521"/>
        <v>0</v>
      </c>
      <c r="AL369" s="21">
        <f t="shared" si="2522"/>
        <v>531072</v>
      </c>
      <c r="AM369" s="21">
        <f t="shared" si="2523"/>
        <v>0</v>
      </c>
      <c r="AN369" s="215"/>
      <c r="AO369" s="21"/>
      <c r="AP369" s="21">
        <f>AN369</f>
        <v>0</v>
      </c>
      <c r="AQ369" s="21"/>
      <c r="AR369" s="21">
        <f t="shared" si="2541"/>
        <v>531072</v>
      </c>
      <c r="AS369" s="21">
        <f t="shared" si="2542"/>
        <v>0</v>
      </c>
      <c r="AT369" s="21">
        <f t="shared" si="2543"/>
        <v>531072</v>
      </c>
      <c r="AU369" s="21">
        <f t="shared" si="2544"/>
        <v>0</v>
      </c>
      <c r="AV369" s="195">
        <f t="shared" si="2414"/>
        <v>0</v>
      </c>
      <c r="AW369" s="21">
        <v>408615</v>
      </c>
      <c r="AX369" s="21"/>
      <c r="AY369" s="21">
        <f>AW369</f>
        <v>408615</v>
      </c>
      <c r="AZ369" s="21"/>
      <c r="BA369" s="21"/>
      <c r="BB369" s="21"/>
      <c r="BC369" s="21">
        <f>BA369</f>
        <v>0</v>
      </c>
      <c r="BD369" s="21"/>
      <c r="BE369" s="21">
        <f t="shared" si="2524"/>
        <v>408615</v>
      </c>
      <c r="BF369" s="21">
        <f t="shared" si="2511"/>
        <v>0</v>
      </c>
      <c r="BG369" s="21">
        <f t="shared" si="2512"/>
        <v>408615</v>
      </c>
      <c r="BH369" s="21">
        <f t="shared" si="2513"/>
        <v>0</v>
      </c>
      <c r="BI369" s="21"/>
      <c r="BJ369" s="21"/>
      <c r="BK369" s="21">
        <f>BI369</f>
        <v>0</v>
      </c>
      <c r="BL369" s="21"/>
      <c r="BM369" s="21">
        <f t="shared" si="2547"/>
        <v>408615</v>
      </c>
      <c r="BN369" s="21">
        <f t="shared" si="2548"/>
        <v>0</v>
      </c>
      <c r="BO369" s="21">
        <f t="shared" si="2549"/>
        <v>408615</v>
      </c>
      <c r="BP369" s="21">
        <f t="shared" si="2550"/>
        <v>0</v>
      </c>
      <c r="BQ369" s="201">
        <f t="shared" si="2415"/>
        <v>0</v>
      </c>
      <c r="BR369" s="21">
        <v>408615</v>
      </c>
      <c r="BS369" s="21"/>
      <c r="BT369" s="21">
        <f>BR369</f>
        <v>408615</v>
      </c>
      <c r="BU369" s="21"/>
      <c r="BV369" s="21"/>
      <c r="BW369" s="21"/>
      <c r="BX369" s="21">
        <f>BV369</f>
        <v>0</v>
      </c>
      <c r="BY369" s="21"/>
      <c r="BZ369" s="21">
        <f t="shared" si="2525"/>
        <v>408615</v>
      </c>
      <c r="CA369" s="62">
        <f t="shared" si="2515"/>
        <v>0</v>
      </c>
      <c r="CB369" s="62">
        <f t="shared" si="2516"/>
        <v>408615</v>
      </c>
      <c r="CC369" s="62">
        <f t="shared" si="2517"/>
        <v>0</v>
      </c>
      <c r="CD369" s="21"/>
      <c r="CE369" s="21"/>
      <c r="CF369" s="21">
        <f>CD369</f>
        <v>0</v>
      </c>
      <c r="CG369" s="21"/>
      <c r="CH369" s="21">
        <f t="shared" si="2553"/>
        <v>408615</v>
      </c>
      <c r="CI369" s="62">
        <f t="shared" si="2554"/>
        <v>0</v>
      </c>
      <c r="CJ369" s="62">
        <f t="shared" si="2555"/>
        <v>408615</v>
      </c>
      <c r="CK369" s="62">
        <f t="shared" si="2556"/>
        <v>0</v>
      </c>
      <c r="CL369" s="193">
        <f t="shared" si="2452"/>
        <v>0</v>
      </c>
      <c r="CM369" s="62"/>
      <c r="CN369" s="62"/>
      <c r="CO369" s="62"/>
      <c r="CP369" s="62"/>
      <c r="CQ369" s="94">
        <f t="shared" si="2453"/>
        <v>531072</v>
      </c>
      <c r="CR369" s="94" t="e">
        <f t="shared" si="2454"/>
        <v>#DIV/0!</v>
      </c>
      <c r="CS369" s="58"/>
      <c r="CT369" s="58"/>
      <c r="CU369" s="58"/>
      <c r="CV369" s="58"/>
      <c r="CW369" s="58"/>
      <c r="CX369" s="62"/>
      <c r="CY369" s="62"/>
      <c r="CZ369" s="58"/>
      <c r="DA369" s="58"/>
      <c r="DB369" s="62"/>
      <c r="DC369" s="62"/>
      <c r="DD369" s="62"/>
      <c r="DE369" s="58"/>
      <c r="DF369" s="62"/>
      <c r="DG369" s="62"/>
      <c r="DH369" s="58"/>
      <c r="DI369" s="58"/>
      <c r="DJ369" s="62"/>
      <c r="DK369" s="62">
        <f>DI369</f>
        <v>0</v>
      </c>
      <c r="DL369" s="62"/>
      <c r="DM369" s="58"/>
      <c r="DN369" s="62"/>
      <c r="DO369" s="62"/>
      <c r="DP369" s="58"/>
      <c r="DQ369" s="58">
        <f t="shared" ref="DQ369" si="2561">DI369+DM369</f>
        <v>0</v>
      </c>
      <c r="DR369" s="62">
        <f t="shared" ref="DR369" si="2562">DJ369+DN369</f>
        <v>0</v>
      </c>
      <c r="DS369" s="62">
        <f t="shared" ref="DS369" si="2563">DK369+DO369</f>
        <v>0</v>
      </c>
      <c r="DT369" s="62">
        <f t="shared" ref="DT369" si="2564">DL369+DP369</f>
        <v>0</v>
      </c>
    </row>
    <row r="370" spans="1:124" ht="32.25" customHeight="1" x14ac:dyDescent="0.25">
      <c r="A370" s="9" t="s">
        <v>327</v>
      </c>
      <c r="B370" s="156"/>
      <c r="C370" s="156"/>
      <c r="D370" s="156"/>
      <c r="E370" s="4">
        <v>852</v>
      </c>
      <c r="F370" s="4" t="s">
        <v>78</v>
      </c>
      <c r="G370" s="4" t="s">
        <v>46</v>
      </c>
      <c r="H370" s="175" t="s">
        <v>482</v>
      </c>
      <c r="I370" s="3"/>
      <c r="J370" s="21">
        <f t="shared" ref="J370:Y371" si="2565">J371</f>
        <v>0</v>
      </c>
      <c r="K370" s="21">
        <f t="shared" si="2565"/>
        <v>0</v>
      </c>
      <c r="L370" s="21">
        <f t="shared" si="2565"/>
        <v>0</v>
      </c>
      <c r="M370" s="21">
        <f t="shared" si="2565"/>
        <v>0</v>
      </c>
      <c r="N370" s="21">
        <f t="shared" si="2565"/>
        <v>0</v>
      </c>
      <c r="O370" s="21">
        <f t="shared" si="2565"/>
        <v>0</v>
      </c>
      <c r="P370" s="21">
        <f t="shared" si="2565"/>
        <v>0</v>
      </c>
      <c r="Q370" s="21">
        <f t="shared" si="2565"/>
        <v>0</v>
      </c>
      <c r="R370" s="21">
        <f t="shared" si="2565"/>
        <v>0</v>
      </c>
      <c r="S370" s="21">
        <f t="shared" si="2565"/>
        <v>0</v>
      </c>
      <c r="T370" s="21">
        <f t="shared" si="2565"/>
        <v>0</v>
      </c>
      <c r="U370" s="21">
        <f t="shared" si="2565"/>
        <v>0</v>
      </c>
      <c r="V370" s="21">
        <f t="shared" si="2367"/>
        <v>-10660</v>
      </c>
      <c r="W370" s="21">
        <f t="shared" si="2368"/>
        <v>0</v>
      </c>
      <c r="X370" s="21">
        <f t="shared" si="2369"/>
        <v>-10660</v>
      </c>
      <c r="Y370" s="21">
        <f t="shared" si="2565"/>
        <v>0</v>
      </c>
      <c r="Z370" s="276">
        <f t="shared" si="2382"/>
        <v>0</v>
      </c>
      <c r="AA370" s="21">
        <f>AA371</f>
        <v>0</v>
      </c>
      <c r="AB370" s="21">
        <f>AB371</f>
        <v>10660</v>
      </c>
      <c r="AC370" s="21">
        <f t="shared" ref="AC370:BV371" si="2566">AC371</f>
        <v>0</v>
      </c>
      <c r="AD370" s="21">
        <f t="shared" si="2566"/>
        <v>10660</v>
      </c>
      <c r="AE370" s="21">
        <f t="shared" si="2566"/>
        <v>0</v>
      </c>
      <c r="AF370" s="21">
        <f t="shared" si="2566"/>
        <v>0</v>
      </c>
      <c r="AG370" s="21">
        <f t="shared" si="2566"/>
        <v>0</v>
      </c>
      <c r="AH370" s="21">
        <f t="shared" si="2566"/>
        <v>0</v>
      </c>
      <c r="AI370" s="21">
        <f t="shared" si="2566"/>
        <v>0</v>
      </c>
      <c r="AJ370" s="21">
        <f t="shared" si="2520"/>
        <v>10660</v>
      </c>
      <c r="AK370" s="21">
        <f t="shared" si="2521"/>
        <v>0</v>
      </c>
      <c r="AL370" s="21">
        <f t="shared" si="2522"/>
        <v>10660</v>
      </c>
      <c r="AM370" s="21">
        <f t="shared" si="2523"/>
        <v>0</v>
      </c>
      <c r="AN370" s="215">
        <f t="shared" si="2566"/>
        <v>-10660</v>
      </c>
      <c r="AO370" s="21">
        <f t="shared" si="2566"/>
        <v>0</v>
      </c>
      <c r="AP370" s="21">
        <f t="shared" si="2566"/>
        <v>-10660</v>
      </c>
      <c r="AQ370" s="21">
        <f t="shared" si="2566"/>
        <v>0</v>
      </c>
      <c r="AR370" s="21">
        <f t="shared" si="2541"/>
        <v>0</v>
      </c>
      <c r="AS370" s="21">
        <f t="shared" si="2542"/>
        <v>0</v>
      </c>
      <c r="AT370" s="21">
        <f t="shared" si="2543"/>
        <v>0</v>
      </c>
      <c r="AU370" s="21">
        <f t="shared" si="2544"/>
        <v>0</v>
      </c>
      <c r="AV370" s="195">
        <f t="shared" si="2414"/>
        <v>0</v>
      </c>
      <c r="AW370" s="21">
        <f>AW371</f>
        <v>0</v>
      </c>
      <c r="AX370" s="21">
        <f t="shared" si="2566"/>
        <v>0</v>
      </c>
      <c r="AY370" s="21">
        <f t="shared" si="2566"/>
        <v>0</v>
      </c>
      <c r="AZ370" s="21">
        <f t="shared" si="2566"/>
        <v>0</v>
      </c>
      <c r="BA370" s="21">
        <f t="shared" si="2566"/>
        <v>0</v>
      </c>
      <c r="BB370" s="21">
        <f t="shared" si="2566"/>
        <v>0</v>
      </c>
      <c r="BC370" s="21">
        <f t="shared" si="2566"/>
        <v>0</v>
      </c>
      <c r="BD370" s="21">
        <f t="shared" si="2566"/>
        <v>0</v>
      </c>
      <c r="BE370" s="21">
        <f t="shared" si="2524"/>
        <v>0</v>
      </c>
      <c r="BF370" s="21">
        <f t="shared" si="2511"/>
        <v>0</v>
      </c>
      <c r="BG370" s="21">
        <f t="shared" si="2512"/>
        <v>0</v>
      </c>
      <c r="BH370" s="21">
        <f t="shared" si="2513"/>
        <v>0</v>
      </c>
      <c r="BI370" s="21">
        <f t="shared" si="2566"/>
        <v>0</v>
      </c>
      <c r="BJ370" s="21">
        <f t="shared" si="2566"/>
        <v>0</v>
      </c>
      <c r="BK370" s="21">
        <f t="shared" si="2566"/>
        <v>0</v>
      </c>
      <c r="BL370" s="21">
        <f t="shared" si="2566"/>
        <v>0</v>
      </c>
      <c r="BM370" s="21">
        <f t="shared" si="2547"/>
        <v>0</v>
      </c>
      <c r="BN370" s="21">
        <f t="shared" si="2548"/>
        <v>0</v>
      </c>
      <c r="BO370" s="21">
        <f t="shared" si="2549"/>
        <v>0</v>
      </c>
      <c r="BP370" s="21">
        <f t="shared" si="2550"/>
        <v>0</v>
      </c>
      <c r="BQ370" s="201">
        <f t="shared" si="2415"/>
        <v>0</v>
      </c>
      <c r="BR370" s="21">
        <f>BR371</f>
        <v>0</v>
      </c>
      <c r="BS370" s="21">
        <f t="shared" si="2566"/>
        <v>0</v>
      </c>
      <c r="BT370" s="21">
        <f t="shared" si="2566"/>
        <v>0</v>
      </c>
      <c r="BU370" s="21">
        <f t="shared" si="2566"/>
        <v>0</v>
      </c>
      <c r="BV370" s="21">
        <f t="shared" si="2566"/>
        <v>0</v>
      </c>
      <c r="BW370" s="21">
        <f t="shared" ref="BV370:BY371" si="2567">BW371</f>
        <v>0</v>
      </c>
      <c r="BX370" s="21">
        <f t="shared" si="2567"/>
        <v>0</v>
      </c>
      <c r="BY370" s="21">
        <f t="shared" si="2567"/>
        <v>0</v>
      </c>
      <c r="BZ370" s="21">
        <f t="shared" si="2525"/>
        <v>0</v>
      </c>
      <c r="CA370" s="62">
        <f t="shared" si="2515"/>
        <v>0</v>
      </c>
      <c r="CB370" s="62">
        <f t="shared" si="2516"/>
        <v>0</v>
      </c>
      <c r="CC370" s="62">
        <f t="shared" si="2517"/>
        <v>0</v>
      </c>
      <c r="CD370" s="21">
        <f t="shared" ref="CD370:CG371" si="2568">CD371</f>
        <v>0</v>
      </c>
      <c r="CE370" s="21">
        <f t="shared" si="2568"/>
        <v>0</v>
      </c>
      <c r="CF370" s="21">
        <f t="shared" si="2568"/>
        <v>0</v>
      </c>
      <c r="CG370" s="21">
        <f t="shared" si="2568"/>
        <v>0</v>
      </c>
      <c r="CH370" s="21">
        <f t="shared" si="2553"/>
        <v>0</v>
      </c>
      <c r="CI370" s="62">
        <f t="shared" si="2554"/>
        <v>0</v>
      </c>
      <c r="CJ370" s="62">
        <f t="shared" si="2555"/>
        <v>0</v>
      </c>
      <c r="CK370" s="62">
        <f t="shared" si="2556"/>
        <v>0</v>
      </c>
      <c r="CL370" s="193">
        <f t="shared" si="2452"/>
        <v>0</v>
      </c>
      <c r="CM370" s="62"/>
      <c r="CN370" s="62"/>
      <c r="CO370" s="62"/>
      <c r="CP370" s="62"/>
      <c r="CQ370" s="94">
        <f t="shared" si="2453"/>
        <v>10660</v>
      </c>
      <c r="CR370" s="94" t="e">
        <f t="shared" si="2454"/>
        <v>#DIV/0!</v>
      </c>
      <c r="CS370" s="58"/>
      <c r="CT370" s="58"/>
      <c r="CU370" s="58"/>
      <c r="CV370" s="58"/>
      <c r="CW370" s="58">
        <f>CW371</f>
        <v>7572</v>
      </c>
      <c r="CX370" s="62">
        <f t="shared" ref="CX370:DT371" si="2569">CX371</f>
        <v>0</v>
      </c>
      <c r="CY370" s="62">
        <f t="shared" si="2569"/>
        <v>7572</v>
      </c>
      <c r="CZ370" s="58">
        <f t="shared" si="2569"/>
        <v>0</v>
      </c>
      <c r="DA370" s="58">
        <f t="shared" si="2569"/>
        <v>7572</v>
      </c>
      <c r="DB370" s="62">
        <f t="shared" si="2569"/>
        <v>0</v>
      </c>
      <c r="DC370" s="62">
        <f t="shared" si="2569"/>
        <v>7572</v>
      </c>
      <c r="DD370" s="62">
        <f t="shared" si="2569"/>
        <v>0</v>
      </c>
      <c r="DE370" s="58">
        <f>DE371</f>
        <v>0</v>
      </c>
      <c r="DF370" s="62">
        <f t="shared" si="2569"/>
        <v>0</v>
      </c>
      <c r="DG370" s="62">
        <f t="shared" si="2569"/>
        <v>0</v>
      </c>
      <c r="DH370" s="58">
        <f t="shared" si="2569"/>
        <v>0</v>
      </c>
      <c r="DI370" s="58">
        <f t="shared" si="2569"/>
        <v>7572</v>
      </c>
      <c r="DJ370" s="62">
        <f t="shared" si="2569"/>
        <v>0</v>
      </c>
      <c r="DK370" s="62">
        <f t="shared" si="2569"/>
        <v>7572</v>
      </c>
      <c r="DL370" s="62">
        <f t="shared" si="2569"/>
        <v>0</v>
      </c>
      <c r="DM370" s="58">
        <f>DM371</f>
        <v>0</v>
      </c>
      <c r="DN370" s="62">
        <f t="shared" si="2569"/>
        <v>0</v>
      </c>
      <c r="DO370" s="62">
        <f t="shared" si="2569"/>
        <v>0</v>
      </c>
      <c r="DP370" s="58">
        <f t="shared" si="2569"/>
        <v>0</v>
      </c>
      <c r="DQ370" s="58">
        <f t="shared" si="2569"/>
        <v>7572</v>
      </c>
      <c r="DR370" s="62">
        <f t="shared" si="2569"/>
        <v>0</v>
      </c>
      <c r="DS370" s="62">
        <f t="shared" si="2569"/>
        <v>7572</v>
      </c>
      <c r="DT370" s="62">
        <f t="shared" si="2569"/>
        <v>0</v>
      </c>
    </row>
    <row r="371" spans="1:124" ht="32.25" customHeight="1" x14ac:dyDescent="0.25">
      <c r="A371" s="156" t="s">
        <v>41</v>
      </c>
      <c r="B371" s="156"/>
      <c r="C371" s="156"/>
      <c r="D371" s="156"/>
      <c r="E371" s="4">
        <v>852</v>
      </c>
      <c r="F371" s="3" t="s">
        <v>78</v>
      </c>
      <c r="G371" s="4" t="s">
        <v>46</v>
      </c>
      <c r="H371" s="175" t="s">
        <v>482</v>
      </c>
      <c r="I371" s="3" t="s">
        <v>83</v>
      </c>
      <c r="J371" s="21">
        <f t="shared" si="2565"/>
        <v>0</v>
      </c>
      <c r="K371" s="21">
        <f t="shared" si="2565"/>
        <v>0</v>
      </c>
      <c r="L371" s="21">
        <f t="shared" si="2565"/>
        <v>0</v>
      </c>
      <c r="M371" s="21">
        <f t="shared" si="2565"/>
        <v>0</v>
      </c>
      <c r="N371" s="21">
        <f t="shared" si="2565"/>
        <v>0</v>
      </c>
      <c r="O371" s="21">
        <f t="shared" si="2565"/>
        <v>0</v>
      </c>
      <c r="P371" s="21">
        <f t="shared" si="2565"/>
        <v>0</v>
      </c>
      <c r="Q371" s="21">
        <f t="shared" si="2565"/>
        <v>0</v>
      </c>
      <c r="R371" s="21">
        <f t="shared" si="2565"/>
        <v>0</v>
      </c>
      <c r="S371" s="21">
        <f t="shared" si="2565"/>
        <v>0</v>
      </c>
      <c r="T371" s="21">
        <f t="shared" si="2565"/>
        <v>0</v>
      </c>
      <c r="U371" s="21">
        <f t="shared" si="2565"/>
        <v>0</v>
      </c>
      <c r="V371" s="21">
        <f t="shared" si="2367"/>
        <v>-10660</v>
      </c>
      <c r="W371" s="21">
        <f t="shared" si="2368"/>
        <v>0</v>
      </c>
      <c r="X371" s="21">
        <f t="shared" si="2369"/>
        <v>-10660</v>
      </c>
      <c r="Y371" s="21">
        <f t="shared" si="2565"/>
        <v>0</v>
      </c>
      <c r="Z371" s="276">
        <f t="shared" si="2382"/>
        <v>0</v>
      </c>
      <c r="AA371" s="21">
        <f>AA372</f>
        <v>0</v>
      </c>
      <c r="AB371" s="21">
        <f>AB372</f>
        <v>10660</v>
      </c>
      <c r="AC371" s="21">
        <f t="shared" si="2566"/>
        <v>0</v>
      </c>
      <c r="AD371" s="21">
        <f t="shared" si="2566"/>
        <v>10660</v>
      </c>
      <c r="AE371" s="21">
        <f t="shared" si="2566"/>
        <v>0</v>
      </c>
      <c r="AF371" s="21">
        <f t="shared" si="2566"/>
        <v>0</v>
      </c>
      <c r="AG371" s="21">
        <f t="shared" si="2566"/>
        <v>0</v>
      </c>
      <c r="AH371" s="21">
        <f t="shared" si="2566"/>
        <v>0</v>
      </c>
      <c r="AI371" s="21">
        <f t="shared" si="2566"/>
        <v>0</v>
      </c>
      <c r="AJ371" s="21">
        <f t="shared" si="2520"/>
        <v>10660</v>
      </c>
      <c r="AK371" s="21">
        <f t="shared" si="2521"/>
        <v>0</v>
      </c>
      <c r="AL371" s="21">
        <f t="shared" si="2522"/>
        <v>10660</v>
      </c>
      <c r="AM371" s="21">
        <f t="shared" si="2523"/>
        <v>0</v>
      </c>
      <c r="AN371" s="215">
        <f t="shared" si="2566"/>
        <v>-10660</v>
      </c>
      <c r="AO371" s="21">
        <f t="shared" si="2566"/>
        <v>0</v>
      </c>
      <c r="AP371" s="21">
        <f t="shared" si="2566"/>
        <v>-10660</v>
      </c>
      <c r="AQ371" s="21">
        <f t="shared" si="2566"/>
        <v>0</v>
      </c>
      <c r="AR371" s="21">
        <f t="shared" si="2541"/>
        <v>0</v>
      </c>
      <c r="AS371" s="21">
        <f t="shared" si="2542"/>
        <v>0</v>
      </c>
      <c r="AT371" s="21">
        <f t="shared" si="2543"/>
        <v>0</v>
      </c>
      <c r="AU371" s="21">
        <f t="shared" si="2544"/>
        <v>0</v>
      </c>
      <c r="AV371" s="195">
        <f t="shared" si="2414"/>
        <v>0</v>
      </c>
      <c r="AW371" s="21">
        <f>AW372</f>
        <v>0</v>
      </c>
      <c r="AX371" s="21">
        <f t="shared" si="2566"/>
        <v>0</v>
      </c>
      <c r="AY371" s="21">
        <f t="shared" si="2566"/>
        <v>0</v>
      </c>
      <c r="AZ371" s="21">
        <f t="shared" si="2566"/>
        <v>0</v>
      </c>
      <c r="BA371" s="21">
        <f t="shared" si="2566"/>
        <v>0</v>
      </c>
      <c r="BB371" s="21">
        <f t="shared" si="2566"/>
        <v>0</v>
      </c>
      <c r="BC371" s="21">
        <f t="shared" si="2566"/>
        <v>0</v>
      </c>
      <c r="BD371" s="21">
        <f t="shared" si="2566"/>
        <v>0</v>
      </c>
      <c r="BE371" s="21">
        <f t="shared" si="2524"/>
        <v>0</v>
      </c>
      <c r="BF371" s="21">
        <f t="shared" si="2511"/>
        <v>0</v>
      </c>
      <c r="BG371" s="21">
        <f t="shared" si="2512"/>
        <v>0</v>
      </c>
      <c r="BH371" s="21">
        <f t="shared" si="2513"/>
        <v>0</v>
      </c>
      <c r="BI371" s="21">
        <f t="shared" si="2566"/>
        <v>0</v>
      </c>
      <c r="BJ371" s="21">
        <f t="shared" si="2566"/>
        <v>0</v>
      </c>
      <c r="BK371" s="21">
        <f t="shared" si="2566"/>
        <v>0</v>
      </c>
      <c r="BL371" s="21">
        <f t="shared" si="2566"/>
        <v>0</v>
      </c>
      <c r="BM371" s="21">
        <f t="shared" si="2547"/>
        <v>0</v>
      </c>
      <c r="BN371" s="21">
        <f t="shared" si="2548"/>
        <v>0</v>
      </c>
      <c r="BO371" s="21">
        <f t="shared" si="2549"/>
        <v>0</v>
      </c>
      <c r="BP371" s="21">
        <f t="shared" si="2550"/>
        <v>0</v>
      </c>
      <c r="BQ371" s="201">
        <f t="shared" si="2415"/>
        <v>0</v>
      </c>
      <c r="BR371" s="21">
        <f>BR372</f>
        <v>0</v>
      </c>
      <c r="BS371" s="21">
        <f t="shared" si="2566"/>
        <v>0</v>
      </c>
      <c r="BT371" s="21">
        <f t="shared" si="2566"/>
        <v>0</v>
      </c>
      <c r="BU371" s="21">
        <f t="shared" si="2566"/>
        <v>0</v>
      </c>
      <c r="BV371" s="21">
        <f t="shared" si="2567"/>
        <v>0</v>
      </c>
      <c r="BW371" s="21">
        <f t="shared" si="2567"/>
        <v>0</v>
      </c>
      <c r="BX371" s="21">
        <f t="shared" si="2567"/>
        <v>0</v>
      </c>
      <c r="BY371" s="21">
        <f t="shared" si="2567"/>
        <v>0</v>
      </c>
      <c r="BZ371" s="21">
        <f t="shared" si="2525"/>
        <v>0</v>
      </c>
      <c r="CA371" s="62">
        <f t="shared" si="2515"/>
        <v>0</v>
      </c>
      <c r="CB371" s="62">
        <f t="shared" si="2516"/>
        <v>0</v>
      </c>
      <c r="CC371" s="62">
        <f t="shared" si="2517"/>
        <v>0</v>
      </c>
      <c r="CD371" s="21">
        <f t="shared" si="2568"/>
        <v>0</v>
      </c>
      <c r="CE371" s="21">
        <f t="shared" si="2568"/>
        <v>0</v>
      </c>
      <c r="CF371" s="21">
        <f t="shared" si="2568"/>
        <v>0</v>
      </c>
      <c r="CG371" s="21">
        <f t="shared" si="2568"/>
        <v>0</v>
      </c>
      <c r="CH371" s="21">
        <f t="shared" si="2553"/>
        <v>0</v>
      </c>
      <c r="CI371" s="62">
        <f t="shared" si="2554"/>
        <v>0</v>
      </c>
      <c r="CJ371" s="62">
        <f t="shared" si="2555"/>
        <v>0</v>
      </c>
      <c r="CK371" s="62">
        <f t="shared" si="2556"/>
        <v>0</v>
      </c>
      <c r="CL371" s="193">
        <f t="shared" si="2452"/>
        <v>0</v>
      </c>
      <c r="CM371" s="62"/>
      <c r="CN371" s="62"/>
      <c r="CO371" s="62"/>
      <c r="CP371" s="62"/>
      <c r="CQ371" s="94">
        <f t="shared" si="2453"/>
        <v>10660</v>
      </c>
      <c r="CR371" s="94" t="e">
        <f t="shared" si="2454"/>
        <v>#DIV/0!</v>
      </c>
      <c r="CS371" s="58"/>
      <c r="CT371" s="58"/>
      <c r="CU371" s="58"/>
      <c r="CV371" s="58"/>
      <c r="CW371" s="58">
        <f>CW372</f>
        <v>7572</v>
      </c>
      <c r="CX371" s="62">
        <f t="shared" si="2569"/>
        <v>0</v>
      </c>
      <c r="CY371" s="62">
        <f t="shared" si="2569"/>
        <v>7572</v>
      </c>
      <c r="CZ371" s="58">
        <f t="shared" si="2569"/>
        <v>0</v>
      </c>
      <c r="DA371" s="58">
        <f t="shared" si="2569"/>
        <v>7572</v>
      </c>
      <c r="DB371" s="62">
        <f t="shared" si="2569"/>
        <v>0</v>
      </c>
      <c r="DC371" s="62">
        <f t="shared" si="2569"/>
        <v>7572</v>
      </c>
      <c r="DD371" s="62">
        <f t="shared" si="2569"/>
        <v>0</v>
      </c>
      <c r="DE371" s="58">
        <f>DE372</f>
        <v>0</v>
      </c>
      <c r="DF371" s="62">
        <f t="shared" si="2569"/>
        <v>0</v>
      </c>
      <c r="DG371" s="62">
        <f t="shared" si="2569"/>
        <v>0</v>
      </c>
      <c r="DH371" s="58">
        <f t="shared" si="2569"/>
        <v>0</v>
      </c>
      <c r="DI371" s="58">
        <f t="shared" si="2569"/>
        <v>7572</v>
      </c>
      <c r="DJ371" s="62">
        <f t="shared" si="2569"/>
        <v>0</v>
      </c>
      <c r="DK371" s="62">
        <f t="shared" si="2569"/>
        <v>7572</v>
      </c>
      <c r="DL371" s="62">
        <f t="shared" si="2569"/>
        <v>0</v>
      </c>
      <c r="DM371" s="58">
        <f>DM372</f>
        <v>0</v>
      </c>
      <c r="DN371" s="62">
        <f t="shared" si="2569"/>
        <v>0</v>
      </c>
      <c r="DO371" s="62">
        <f t="shared" si="2569"/>
        <v>0</v>
      </c>
      <c r="DP371" s="58">
        <f t="shared" si="2569"/>
        <v>0</v>
      </c>
      <c r="DQ371" s="58">
        <f t="shared" si="2569"/>
        <v>7572</v>
      </c>
      <c r="DR371" s="62">
        <f t="shared" si="2569"/>
        <v>0</v>
      </c>
      <c r="DS371" s="62">
        <f t="shared" si="2569"/>
        <v>7572</v>
      </c>
      <c r="DT371" s="62">
        <f t="shared" si="2569"/>
        <v>0</v>
      </c>
    </row>
    <row r="372" spans="1:124" ht="32.25" customHeight="1" x14ac:dyDescent="0.25">
      <c r="A372" s="156" t="s">
        <v>84</v>
      </c>
      <c r="B372" s="156"/>
      <c r="C372" s="156"/>
      <c r="D372" s="156"/>
      <c r="E372" s="4">
        <v>852</v>
      </c>
      <c r="F372" s="3" t="s">
        <v>78</v>
      </c>
      <c r="G372" s="4" t="s">
        <v>46</v>
      </c>
      <c r="H372" s="175" t="s">
        <v>482</v>
      </c>
      <c r="I372" s="3" t="s">
        <v>85</v>
      </c>
      <c r="J372" s="21"/>
      <c r="K372" s="21"/>
      <c r="L372" s="21"/>
      <c r="M372" s="21"/>
      <c r="N372" s="21"/>
      <c r="O372" s="21"/>
      <c r="P372" s="21"/>
      <c r="Q372" s="21"/>
      <c r="R372" s="21"/>
      <c r="S372" s="21"/>
      <c r="T372" s="21"/>
      <c r="U372" s="21"/>
      <c r="V372" s="21">
        <f t="shared" si="2367"/>
        <v>-10660</v>
      </c>
      <c r="W372" s="21">
        <f t="shared" si="2368"/>
        <v>0</v>
      </c>
      <c r="X372" s="21">
        <f t="shared" si="2369"/>
        <v>-10660</v>
      </c>
      <c r="Y372" s="21"/>
      <c r="Z372" s="276">
        <f t="shared" si="2382"/>
        <v>0</v>
      </c>
      <c r="AA372" s="21"/>
      <c r="AB372" s="21">
        <v>10660</v>
      </c>
      <c r="AC372" s="21"/>
      <c r="AD372" s="21">
        <f>AB372</f>
        <v>10660</v>
      </c>
      <c r="AE372" s="21"/>
      <c r="AF372" s="21"/>
      <c r="AG372" s="21"/>
      <c r="AH372" s="21">
        <f>AF372</f>
        <v>0</v>
      </c>
      <c r="AI372" s="21"/>
      <c r="AJ372" s="21">
        <f t="shared" si="2520"/>
        <v>10660</v>
      </c>
      <c r="AK372" s="21">
        <f t="shared" si="2521"/>
        <v>0</v>
      </c>
      <c r="AL372" s="21">
        <f t="shared" si="2522"/>
        <v>10660</v>
      </c>
      <c r="AM372" s="21">
        <f t="shared" si="2523"/>
        <v>0</v>
      </c>
      <c r="AN372" s="215">
        <v>-10660</v>
      </c>
      <c r="AO372" s="21"/>
      <c r="AP372" s="21">
        <f>AN372</f>
        <v>-10660</v>
      </c>
      <c r="AQ372" s="21"/>
      <c r="AR372" s="21">
        <f t="shared" si="2541"/>
        <v>0</v>
      </c>
      <c r="AS372" s="21">
        <f t="shared" si="2542"/>
        <v>0</v>
      </c>
      <c r="AT372" s="21">
        <f t="shared" si="2543"/>
        <v>0</v>
      </c>
      <c r="AU372" s="21">
        <f t="shared" si="2544"/>
        <v>0</v>
      </c>
      <c r="AV372" s="195">
        <f t="shared" si="2414"/>
        <v>0</v>
      </c>
      <c r="AW372" s="21"/>
      <c r="AX372" s="21"/>
      <c r="AY372" s="21"/>
      <c r="AZ372" s="21"/>
      <c r="BA372" s="21"/>
      <c r="BB372" s="21"/>
      <c r="BC372" s="21">
        <f>BA372</f>
        <v>0</v>
      </c>
      <c r="BD372" s="21"/>
      <c r="BE372" s="21">
        <f t="shared" si="2524"/>
        <v>0</v>
      </c>
      <c r="BF372" s="21">
        <f t="shared" si="2511"/>
        <v>0</v>
      </c>
      <c r="BG372" s="21">
        <f t="shared" si="2512"/>
        <v>0</v>
      </c>
      <c r="BH372" s="21">
        <f t="shared" si="2513"/>
        <v>0</v>
      </c>
      <c r="BI372" s="21"/>
      <c r="BJ372" s="21"/>
      <c r="BK372" s="21">
        <f>BI372</f>
        <v>0</v>
      </c>
      <c r="BL372" s="21"/>
      <c r="BM372" s="21">
        <f t="shared" si="2547"/>
        <v>0</v>
      </c>
      <c r="BN372" s="21">
        <f t="shared" si="2548"/>
        <v>0</v>
      </c>
      <c r="BO372" s="21">
        <f t="shared" si="2549"/>
        <v>0</v>
      </c>
      <c r="BP372" s="21">
        <f t="shared" si="2550"/>
        <v>0</v>
      </c>
      <c r="BQ372" s="201">
        <f t="shared" si="2415"/>
        <v>0</v>
      </c>
      <c r="BR372" s="21"/>
      <c r="BS372" s="21"/>
      <c r="BT372" s="21"/>
      <c r="BU372" s="21"/>
      <c r="BV372" s="21"/>
      <c r="BW372" s="21"/>
      <c r="BX372" s="21">
        <f>BV372</f>
        <v>0</v>
      </c>
      <c r="BY372" s="21"/>
      <c r="BZ372" s="21">
        <f t="shared" si="2525"/>
        <v>0</v>
      </c>
      <c r="CA372" s="62">
        <f t="shared" si="2515"/>
        <v>0</v>
      </c>
      <c r="CB372" s="62">
        <f t="shared" si="2516"/>
        <v>0</v>
      </c>
      <c r="CC372" s="62">
        <f t="shared" si="2517"/>
        <v>0</v>
      </c>
      <c r="CD372" s="21"/>
      <c r="CE372" s="21"/>
      <c r="CF372" s="21">
        <f>CD372</f>
        <v>0</v>
      </c>
      <c r="CG372" s="21"/>
      <c r="CH372" s="21">
        <f t="shared" si="2553"/>
        <v>0</v>
      </c>
      <c r="CI372" s="62">
        <f t="shared" si="2554"/>
        <v>0</v>
      </c>
      <c r="CJ372" s="62">
        <f t="shared" si="2555"/>
        <v>0</v>
      </c>
      <c r="CK372" s="62">
        <f t="shared" si="2556"/>
        <v>0</v>
      </c>
      <c r="CL372" s="193">
        <f t="shared" si="2452"/>
        <v>0</v>
      </c>
      <c r="CM372" s="62"/>
      <c r="CN372" s="62"/>
      <c r="CO372" s="62"/>
      <c r="CP372" s="62"/>
      <c r="CQ372" s="94">
        <f t="shared" si="2453"/>
        <v>10660</v>
      </c>
      <c r="CR372" s="94" t="e">
        <f t="shared" si="2454"/>
        <v>#DIV/0!</v>
      </c>
      <c r="CS372" s="58"/>
      <c r="CT372" s="58"/>
      <c r="CU372" s="58"/>
      <c r="CV372" s="58"/>
      <c r="CW372" s="58">
        <v>7572</v>
      </c>
      <c r="CX372" s="62"/>
      <c r="CY372" s="62">
        <v>7572</v>
      </c>
      <c r="CZ372" s="58"/>
      <c r="DA372" s="58">
        <f>CS372+CW372</f>
        <v>7572</v>
      </c>
      <c r="DB372" s="62">
        <f t="shared" ref="DB372:DD372" si="2570">CT372+CX372</f>
        <v>0</v>
      </c>
      <c r="DC372" s="62">
        <f t="shared" si="2570"/>
        <v>7572</v>
      </c>
      <c r="DD372" s="62">
        <f t="shared" si="2570"/>
        <v>0</v>
      </c>
      <c r="DE372" s="58"/>
      <c r="DF372" s="62"/>
      <c r="DG372" s="62"/>
      <c r="DH372" s="58"/>
      <c r="DI372" s="58">
        <f>DA372+DE372</f>
        <v>7572</v>
      </c>
      <c r="DJ372" s="62">
        <f t="shared" ref="DJ372" si="2571">DB372+DF372</f>
        <v>0</v>
      </c>
      <c r="DK372" s="62">
        <f t="shared" ref="DK372" si="2572">DC372+DG372</f>
        <v>7572</v>
      </c>
      <c r="DL372" s="62">
        <f t="shared" ref="DL372" si="2573">DD372+DH372</f>
        <v>0</v>
      </c>
      <c r="DM372" s="58"/>
      <c r="DN372" s="62"/>
      <c r="DO372" s="62"/>
      <c r="DP372" s="58"/>
      <c r="DQ372" s="58">
        <f>DI372+DM372</f>
        <v>7572</v>
      </c>
      <c r="DR372" s="62">
        <f t="shared" ref="DR372" si="2574">DJ372+DN372</f>
        <v>0</v>
      </c>
      <c r="DS372" s="62">
        <f t="shared" ref="DS372" si="2575">DK372+DO372</f>
        <v>7572</v>
      </c>
      <c r="DT372" s="62">
        <f t="shared" ref="DT372" si="2576">DL372+DP372</f>
        <v>0</v>
      </c>
    </row>
    <row r="373" spans="1:124" ht="66.75" customHeight="1" x14ac:dyDescent="0.25">
      <c r="A373" s="227" t="s">
        <v>388</v>
      </c>
      <c r="B373" s="227"/>
      <c r="C373" s="227"/>
      <c r="D373" s="227"/>
      <c r="E373" s="4">
        <v>852</v>
      </c>
      <c r="F373" s="4" t="s">
        <v>78</v>
      </c>
      <c r="G373" s="4" t="s">
        <v>46</v>
      </c>
      <c r="H373" s="175" t="s">
        <v>483</v>
      </c>
      <c r="I373" s="3"/>
      <c r="J373" s="21">
        <f t="shared" ref="J373:Y374" si="2577">J374</f>
        <v>10660</v>
      </c>
      <c r="K373" s="21">
        <f t="shared" si="2577"/>
        <v>0</v>
      </c>
      <c r="L373" s="21">
        <f t="shared" si="2577"/>
        <v>10660</v>
      </c>
      <c r="M373" s="21">
        <f t="shared" si="2577"/>
        <v>0</v>
      </c>
      <c r="N373" s="21">
        <f t="shared" si="2577"/>
        <v>0</v>
      </c>
      <c r="O373" s="21">
        <f t="shared" si="2577"/>
        <v>0</v>
      </c>
      <c r="P373" s="21">
        <f t="shared" si="2577"/>
        <v>0</v>
      </c>
      <c r="Q373" s="21">
        <f t="shared" si="2577"/>
        <v>0</v>
      </c>
      <c r="R373" s="21">
        <f t="shared" si="2577"/>
        <v>0</v>
      </c>
      <c r="S373" s="21">
        <f t="shared" si="2577"/>
        <v>0</v>
      </c>
      <c r="T373" s="21">
        <f t="shared" si="2577"/>
        <v>0</v>
      </c>
      <c r="U373" s="21">
        <f t="shared" si="2577"/>
        <v>0</v>
      </c>
      <c r="V373" s="21">
        <f t="shared" si="2367"/>
        <v>10660</v>
      </c>
      <c r="W373" s="21">
        <f t="shared" si="2368"/>
        <v>0</v>
      </c>
      <c r="X373" s="21">
        <f t="shared" si="2369"/>
        <v>10660</v>
      </c>
      <c r="Y373" s="21">
        <f t="shared" si="2577"/>
        <v>0</v>
      </c>
      <c r="Z373" s="276" t="e">
        <f t="shared" si="2382"/>
        <v>#DIV/0!</v>
      </c>
      <c r="AA373" s="21">
        <f>AA374</f>
        <v>0</v>
      </c>
      <c r="AB373" s="21">
        <f>AB374</f>
        <v>0</v>
      </c>
      <c r="AC373" s="21">
        <f t="shared" ref="AC373:AU374" si="2578">AC374</f>
        <v>0</v>
      </c>
      <c r="AD373" s="21">
        <f t="shared" si="2578"/>
        <v>0</v>
      </c>
      <c r="AE373" s="21">
        <f t="shared" si="2578"/>
        <v>0</v>
      </c>
      <c r="AF373" s="21">
        <f t="shared" si="2578"/>
        <v>0</v>
      </c>
      <c r="AG373" s="21">
        <f t="shared" si="2578"/>
        <v>0</v>
      </c>
      <c r="AH373" s="21">
        <f t="shared" si="2578"/>
        <v>0</v>
      </c>
      <c r="AI373" s="21">
        <f t="shared" si="2578"/>
        <v>0</v>
      </c>
      <c r="AJ373" s="21">
        <f t="shared" si="2578"/>
        <v>0</v>
      </c>
      <c r="AK373" s="21">
        <f t="shared" si="2578"/>
        <v>0</v>
      </c>
      <c r="AL373" s="21">
        <f t="shared" si="2578"/>
        <v>0</v>
      </c>
      <c r="AM373" s="21">
        <f t="shared" si="2578"/>
        <v>0</v>
      </c>
      <c r="AN373" s="21">
        <f t="shared" si="2578"/>
        <v>206998</v>
      </c>
      <c r="AO373" s="21">
        <f t="shared" si="2578"/>
        <v>196648</v>
      </c>
      <c r="AP373" s="21">
        <f t="shared" si="2578"/>
        <v>10350</v>
      </c>
      <c r="AQ373" s="21">
        <f t="shared" si="2578"/>
        <v>0</v>
      </c>
      <c r="AR373" s="21">
        <f t="shared" si="2578"/>
        <v>206998</v>
      </c>
      <c r="AS373" s="21">
        <f t="shared" si="2578"/>
        <v>196648</v>
      </c>
      <c r="AT373" s="21">
        <f t="shared" si="2578"/>
        <v>10350</v>
      </c>
      <c r="AU373" s="21">
        <f t="shared" si="2578"/>
        <v>0</v>
      </c>
      <c r="AV373" s="195"/>
      <c r="AW373" s="21"/>
      <c r="AX373" s="21"/>
      <c r="AY373" s="21"/>
      <c r="AZ373" s="21"/>
      <c r="BA373" s="21"/>
      <c r="BB373" s="21"/>
      <c r="BC373" s="21"/>
      <c r="BD373" s="21"/>
      <c r="BE373" s="21"/>
      <c r="BF373" s="21"/>
      <c r="BG373" s="21"/>
      <c r="BH373" s="21"/>
      <c r="BI373" s="21"/>
      <c r="BJ373" s="21"/>
      <c r="BK373" s="21"/>
      <c r="BL373" s="21"/>
      <c r="BM373" s="21"/>
      <c r="BN373" s="21"/>
      <c r="BO373" s="21"/>
      <c r="BP373" s="21"/>
      <c r="BQ373" s="201"/>
      <c r="BR373" s="21"/>
      <c r="BS373" s="21"/>
      <c r="BT373" s="21"/>
      <c r="BU373" s="21"/>
      <c r="BV373" s="21"/>
      <c r="BW373" s="21"/>
      <c r="BX373" s="21"/>
      <c r="BY373" s="21"/>
      <c r="BZ373" s="21"/>
      <c r="CA373" s="62"/>
      <c r="CB373" s="62"/>
      <c r="CC373" s="62"/>
      <c r="CD373" s="21"/>
      <c r="CE373" s="21"/>
      <c r="CF373" s="21"/>
      <c r="CG373" s="21"/>
      <c r="CH373" s="21"/>
      <c r="CI373" s="62"/>
      <c r="CJ373" s="62"/>
      <c r="CK373" s="62"/>
      <c r="CL373" s="193"/>
      <c r="CM373" s="62"/>
      <c r="CN373" s="62"/>
      <c r="CO373" s="62"/>
      <c r="CP373" s="62"/>
      <c r="CQ373" s="94"/>
      <c r="CR373" s="94"/>
      <c r="CS373" s="58"/>
      <c r="CT373" s="58"/>
      <c r="CU373" s="58"/>
      <c r="CV373" s="58"/>
      <c r="CW373" s="58"/>
      <c r="CX373" s="62"/>
      <c r="CY373" s="62"/>
      <c r="CZ373" s="58"/>
      <c r="DA373" s="58"/>
      <c r="DB373" s="62"/>
      <c r="DC373" s="62"/>
      <c r="DD373" s="62"/>
      <c r="DE373" s="58"/>
      <c r="DF373" s="62"/>
      <c r="DG373" s="62"/>
      <c r="DH373" s="58"/>
      <c r="DI373" s="58"/>
      <c r="DJ373" s="62"/>
      <c r="DK373" s="62"/>
      <c r="DL373" s="62"/>
      <c r="DM373" s="58"/>
      <c r="DN373" s="62"/>
      <c r="DO373" s="62"/>
      <c r="DP373" s="58"/>
      <c r="DQ373" s="58"/>
      <c r="DR373" s="62"/>
      <c r="DS373" s="62"/>
      <c r="DT373" s="62"/>
    </row>
    <row r="374" spans="1:124" ht="32.25" customHeight="1" x14ac:dyDescent="0.25">
      <c r="A374" s="227" t="s">
        <v>41</v>
      </c>
      <c r="B374" s="227"/>
      <c r="C374" s="227"/>
      <c r="D374" s="227"/>
      <c r="E374" s="4">
        <v>852</v>
      </c>
      <c r="F374" s="3" t="s">
        <v>78</v>
      </c>
      <c r="G374" s="4" t="s">
        <v>46</v>
      </c>
      <c r="H374" s="175" t="s">
        <v>483</v>
      </c>
      <c r="I374" s="3" t="s">
        <v>83</v>
      </c>
      <c r="J374" s="21">
        <f t="shared" si="2577"/>
        <v>10660</v>
      </c>
      <c r="K374" s="21">
        <f t="shared" si="2577"/>
        <v>0</v>
      </c>
      <c r="L374" s="21">
        <f t="shared" si="2577"/>
        <v>10660</v>
      </c>
      <c r="M374" s="21">
        <f t="shared" si="2577"/>
        <v>0</v>
      </c>
      <c r="N374" s="21">
        <f t="shared" si="2577"/>
        <v>0</v>
      </c>
      <c r="O374" s="21">
        <f t="shared" si="2577"/>
        <v>0</v>
      </c>
      <c r="P374" s="21">
        <f t="shared" si="2577"/>
        <v>0</v>
      </c>
      <c r="Q374" s="21">
        <f t="shared" si="2577"/>
        <v>0</v>
      </c>
      <c r="R374" s="21">
        <f t="shared" si="2577"/>
        <v>0</v>
      </c>
      <c r="S374" s="21">
        <f t="shared" si="2577"/>
        <v>0</v>
      </c>
      <c r="T374" s="21">
        <f t="shared" si="2577"/>
        <v>0</v>
      </c>
      <c r="U374" s="21">
        <f t="shared" si="2577"/>
        <v>0</v>
      </c>
      <c r="V374" s="21">
        <f t="shared" si="2367"/>
        <v>10660</v>
      </c>
      <c r="W374" s="21">
        <f t="shared" si="2368"/>
        <v>0</v>
      </c>
      <c r="X374" s="21">
        <f t="shared" si="2369"/>
        <v>10660</v>
      </c>
      <c r="Y374" s="21">
        <f t="shared" si="2577"/>
        <v>0</v>
      </c>
      <c r="Z374" s="276" t="e">
        <f t="shared" si="2382"/>
        <v>#DIV/0!</v>
      </c>
      <c r="AA374" s="21">
        <f>AA375</f>
        <v>0</v>
      </c>
      <c r="AB374" s="21">
        <f>AB375</f>
        <v>0</v>
      </c>
      <c r="AC374" s="21">
        <f t="shared" si="2578"/>
        <v>0</v>
      </c>
      <c r="AD374" s="21">
        <f t="shared" si="2578"/>
        <v>0</v>
      </c>
      <c r="AE374" s="21">
        <f t="shared" si="2578"/>
        <v>0</v>
      </c>
      <c r="AF374" s="21">
        <f t="shared" si="2578"/>
        <v>0</v>
      </c>
      <c r="AG374" s="21">
        <f t="shared" si="2578"/>
        <v>0</v>
      </c>
      <c r="AH374" s="21">
        <f t="shared" si="2578"/>
        <v>0</v>
      </c>
      <c r="AI374" s="21">
        <f t="shared" si="2578"/>
        <v>0</v>
      </c>
      <c r="AJ374" s="21">
        <f t="shared" si="2578"/>
        <v>0</v>
      </c>
      <c r="AK374" s="21">
        <f t="shared" si="2578"/>
        <v>0</v>
      </c>
      <c r="AL374" s="21">
        <f t="shared" si="2578"/>
        <v>0</v>
      </c>
      <c r="AM374" s="21">
        <f t="shared" si="2578"/>
        <v>0</v>
      </c>
      <c r="AN374" s="21">
        <f t="shared" si="2578"/>
        <v>206998</v>
      </c>
      <c r="AO374" s="21">
        <f t="shared" si="2578"/>
        <v>196648</v>
      </c>
      <c r="AP374" s="21">
        <f t="shared" si="2578"/>
        <v>10350</v>
      </c>
      <c r="AQ374" s="21">
        <f t="shared" si="2578"/>
        <v>0</v>
      </c>
      <c r="AR374" s="21">
        <f t="shared" si="2578"/>
        <v>206998</v>
      </c>
      <c r="AS374" s="21">
        <f t="shared" si="2578"/>
        <v>196648</v>
      </c>
      <c r="AT374" s="21">
        <f t="shared" si="2578"/>
        <v>10350</v>
      </c>
      <c r="AU374" s="21">
        <f t="shared" si="2578"/>
        <v>0</v>
      </c>
      <c r="AV374" s="195"/>
      <c r="AW374" s="21"/>
      <c r="AX374" s="21"/>
      <c r="AY374" s="21"/>
      <c r="AZ374" s="21"/>
      <c r="BA374" s="21"/>
      <c r="BB374" s="21"/>
      <c r="BC374" s="21"/>
      <c r="BD374" s="21"/>
      <c r="BE374" s="21"/>
      <c r="BF374" s="21"/>
      <c r="BG374" s="21"/>
      <c r="BH374" s="21"/>
      <c r="BI374" s="21"/>
      <c r="BJ374" s="21"/>
      <c r="BK374" s="21"/>
      <c r="BL374" s="21"/>
      <c r="BM374" s="21"/>
      <c r="BN374" s="21"/>
      <c r="BO374" s="21"/>
      <c r="BP374" s="21"/>
      <c r="BQ374" s="201"/>
      <c r="BR374" s="21"/>
      <c r="BS374" s="21"/>
      <c r="BT374" s="21"/>
      <c r="BU374" s="21"/>
      <c r="BV374" s="21"/>
      <c r="BW374" s="21"/>
      <c r="BX374" s="21"/>
      <c r="BY374" s="21"/>
      <c r="BZ374" s="21"/>
      <c r="CA374" s="62"/>
      <c r="CB374" s="62"/>
      <c r="CC374" s="62"/>
      <c r="CD374" s="21"/>
      <c r="CE374" s="21"/>
      <c r="CF374" s="21"/>
      <c r="CG374" s="21"/>
      <c r="CH374" s="21"/>
      <c r="CI374" s="62"/>
      <c r="CJ374" s="62"/>
      <c r="CK374" s="62"/>
      <c r="CL374" s="193"/>
      <c r="CM374" s="62"/>
      <c r="CN374" s="62"/>
      <c r="CO374" s="62"/>
      <c r="CP374" s="62"/>
      <c r="CQ374" s="94"/>
      <c r="CR374" s="94"/>
      <c r="CS374" s="58"/>
      <c r="CT374" s="58"/>
      <c r="CU374" s="58"/>
      <c r="CV374" s="58"/>
      <c r="CW374" s="58"/>
      <c r="CX374" s="62"/>
      <c r="CY374" s="62"/>
      <c r="CZ374" s="58"/>
      <c r="DA374" s="58"/>
      <c r="DB374" s="62"/>
      <c r="DC374" s="62"/>
      <c r="DD374" s="62"/>
      <c r="DE374" s="58"/>
      <c r="DF374" s="62"/>
      <c r="DG374" s="62"/>
      <c r="DH374" s="58"/>
      <c r="DI374" s="58"/>
      <c r="DJ374" s="62"/>
      <c r="DK374" s="62"/>
      <c r="DL374" s="62"/>
      <c r="DM374" s="58"/>
      <c r="DN374" s="62"/>
      <c r="DO374" s="62"/>
      <c r="DP374" s="58"/>
      <c r="DQ374" s="58"/>
      <c r="DR374" s="62"/>
      <c r="DS374" s="62"/>
      <c r="DT374" s="62"/>
    </row>
    <row r="375" spans="1:124" ht="32.25" customHeight="1" x14ac:dyDescent="0.25">
      <c r="A375" s="227" t="s">
        <v>84</v>
      </c>
      <c r="B375" s="227"/>
      <c r="C375" s="227"/>
      <c r="D375" s="227"/>
      <c r="E375" s="4">
        <v>852</v>
      </c>
      <c r="F375" s="3" t="s">
        <v>78</v>
      </c>
      <c r="G375" s="4" t="s">
        <v>46</v>
      </c>
      <c r="H375" s="175" t="s">
        <v>483</v>
      </c>
      <c r="I375" s="3" t="s">
        <v>85</v>
      </c>
      <c r="J375" s="21">
        <v>10660</v>
      </c>
      <c r="K375" s="21"/>
      <c r="L375" s="21">
        <v>10660</v>
      </c>
      <c r="M375" s="21"/>
      <c r="N375" s="21"/>
      <c r="O375" s="21"/>
      <c r="P375" s="21"/>
      <c r="Q375" s="21"/>
      <c r="R375" s="21"/>
      <c r="S375" s="21"/>
      <c r="T375" s="21"/>
      <c r="U375" s="21"/>
      <c r="V375" s="21">
        <f t="shared" si="2367"/>
        <v>10660</v>
      </c>
      <c r="W375" s="21">
        <f t="shared" si="2368"/>
        <v>0</v>
      </c>
      <c r="X375" s="21">
        <f t="shared" si="2369"/>
        <v>10660</v>
      </c>
      <c r="Y375" s="21"/>
      <c r="Z375" s="276" t="e">
        <f t="shared" si="2382"/>
        <v>#DIV/0!</v>
      </c>
      <c r="AA375" s="21"/>
      <c r="AB375" s="21"/>
      <c r="AC375" s="21"/>
      <c r="AD375" s="21"/>
      <c r="AE375" s="21"/>
      <c r="AF375" s="21"/>
      <c r="AG375" s="21"/>
      <c r="AH375" s="21"/>
      <c r="AI375" s="21"/>
      <c r="AJ375" s="21"/>
      <c r="AK375" s="21"/>
      <c r="AL375" s="21"/>
      <c r="AM375" s="21"/>
      <c r="AN375" s="215">
        <f>AO375+AP375</f>
        <v>206998</v>
      </c>
      <c r="AO375" s="21">
        <v>196648</v>
      </c>
      <c r="AP375" s="21">
        <f>10660-310</f>
        <v>10350</v>
      </c>
      <c r="AQ375" s="21"/>
      <c r="AR375" s="21">
        <f>AJ375+AN375</f>
        <v>206998</v>
      </c>
      <c r="AS375" s="21">
        <f t="shared" ref="AS375:AU375" si="2579">AK375+AO375</f>
        <v>196648</v>
      </c>
      <c r="AT375" s="21">
        <f t="shared" si="2579"/>
        <v>10350</v>
      </c>
      <c r="AU375" s="21">
        <f t="shared" si="2579"/>
        <v>0</v>
      </c>
      <c r="AV375" s="195"/>
      <c r="AW375" s="21"/>
      <c r="AX375" s="21"/>
      <c r="AY375" s="21"/>
      <c r="AZ375" s="21"/>
      <c r="BA375" s="21"/>
      <c r="BB375" s="21"/>
      <c r="BC375" s="21"/>
      <c r="BD375" s="21"/>
      <c r="BE375" s="21"/>
      <c r="BF375" s="21"/>
      <c r="BG375" s="21"/>
      <c r="BH375" s="21"/>
      <c r="BI375" s="21"/>
      <c r="BJ375" s="21"/>
      <c r="BK375" s="21"/>
      <c r="BL375" s="21"/>
      <c r="BM375" s="21"/>
      <c r="BN375" s="21"/>
      <c r="BO375" s="21"/>
      <c r="BP375" s="21"/>
      <c r="BQ375" s="201"/>
      <c r="BR375" s="21"/>
      <c r="BS375" s="21"/>
      <c r="BT375" s="21"/>
      <c r="BU375" s="21"/>
      <c r="BV375" s="21"/>
      <c r="BW375" s="21"/>
      <c r="BX375" s="21"/>
      <c r="BY375" s="21"/>
      <c r="BZ375" s="21"/>
      <c r="CA375" s="62"/>
      <c r="CB375" s="62"/>
      <c r="CC375" s="62"/>
      <c r="CD375" s="21"/>
      <c r="CE375" s="21"/>
      <c r="CF375" s="21"/>
      <c r="CG375" s="21"/>
      <c r="CH375" s="21"/>
      <c r="CI375" s="62"/>
      <c r="CJ375" s="62"/>
      <c r="CK375" s="62"/>
      <c r="CL375" s="193"/>
      <c r="CM375" s="62"/>
      <c r="CN375" s="62"/>
      <c r="CO375" s="62"/>
      <c r="CP375" s="62"/>
      <c r="CQ375" s="94"/>
      <c r="CR375" s="94"/>
      <c r="CS375" s="58"/>
      <c r="CT375" s="58"/>
      <c r="CU375" s="58"/>
      <c r="CV375" s="58"/>
      <c r="CW375" s="58"/>
      <c r="CX375" s="62"/>
      <c r="CY375" s="62"/>
      <c r="CZ375" s="58"/>
      <c r="DA375" s="58"/>
      <c r="DB375" s="62"/>
      <c r="DC375" s="62"/>
      <c r="DD375" s="62"/>
      <c r="DE375" s="58"/>
      <c r="DF375" s="62"/>
      <c r="DG375" s="62"/>
      <c r="DH375" s="58"/>
      <c r="DI375" s="58"/>
      <c r="DJ375" s="62"/>
      <c r="DK375" s="62"/>
      <c r="DL375" s="62"/>
      <c r="DM375" s="58"/>
      <c r="DN375" s="62"/>
      <c r="DO375" s="62"/>
      <c r="DP375" s="58"/>
      <c r="DQ375" s="58"/>
      <c r="DR375" s="62"/>
      <c r="DS375" s="62"/>
      <c r="DT375" s="62"/>
    </row>
    <row r="376" spans="1:124" ht="32.25" customHeight="1" x14ac:dyDescent="0.25">
      <c r="A376" s="166" t="s">
        <v>318</v>
      </c>
      <c r="B376" s="230"/>
      <c r="C376" s="230"/>
      <c r="D376" s="230"/>
      <c r="E376" s="168">
        <v>852</v>
      </c>
      <c r="F376" s="169" t="s">
        <v>78</v>
      </c>
      <c r="G376" s="169" t="s">
        <v>46</v>
      </c>
      <c r="H376" s="253" t="s">
        <v>470</v>
      </c>
      <c r="I376" s="169"/>
      <c r="J376" s="21">
        <f t="shared" ref="J376:Y377" si="2580">J377</f>
        <v>63600</v>
      </c>
      <c r="K376" s="21">
        <f t="shared" si="2580"/>
        <v>63600</v>
      </c>
      <c r="L376" s="21">
        <f t="shared" si="2580"/>
        <v>0</v>
      </c>
      <c r="M376" s="21">
        <f t="shared" si="2580"/>
        <v>0</v>
      </c>
      <c r="N376" s="21">
        <f t="shared" si="2580"/>
        <v>63600</v>
      </c>
      <c r="O376" s="21">
        <f t="shared" si="2580"/>
        <v>63600</v>
      </c>
      <c r="P376" s="21">
        <f t="shared" si="2580"/>
        <v>0</v>
      </c>
      <c r="Q376" s="21">
        <f t="shared" si="2580"/>
        <v>0</v>
      </c>
      <c r="R376" s="21">
        <f t="shared" si="2580"/>
        <v>63600</v>
      </c>
      <c r="S376" s="21">
        <f t="shared" si="2580"/>
        <v>63600</v>
      </c>
      <c r="T376" s="21">
        <f t="shared" si="2580"/>
        <v>0</v>
      </c>
      <c r="U376" s="21">
        <f t="shared" si="2580"/>
        <v>0</v>
      </c>
      <c r="V376" s="21">
        <f t="shared" si="2367"/>
        <v>0</v>
      </c>
      <c r="W376" s="21">
        <f t="shared" si="2368"/>
        <v>0</v>
      </c>
      <c r="X376" s="21">
        <f t="shared" si="2369"/>
        <v>0</v>
      </c>
      <c r="Y376" s="21">
        <f t="shared" si="2580"/>
        <v>0</v>
      </c>
      <c r="Z376" s="276">
        <f t="shared" si="2382"/>
        <v>100</v>
      </c>
      <c r="AA376" s="21">
        <f t="shared" ref="AA376:BV377" si="2581">AA377</f>
        <v>0</v>
      </c>
      <c r="AB376" s="21">
        <f t="shared" si="2581"/>
        <v>63600</v>
      </c>
      <c r="AC376" s="21">
        <f t="shared" si="2581"/>
        <v>63600</v>
      </c>
      <c r="AD376" s="21">
        <f t="shared" si="2581"/>
        <v>0</v>
      </c>
      <c r="AE376" s="21">
        <f t="shared" si="2581"/>
        <v>0</v>
      </c>
      <c r="AF376" s="21">
        <f t="shared" si="2581"/>
        <v>0</v>
      </c>
      <c r="AG376" s="21">
        <f t="shared" si="2581"/>
        <v>0</v>
      </c>
      <c r="AH376" s="21">
        <f t="shared" si="2581"/>
        <v>0</v>
      </c>
      <c r="AI376" s="21">
        <f t="shared" si="2581"/>
        <v>0</v>
      </c>
      <c r="AJ376" s="21">
        <f t="shared" si="2520"/>
        <v>63600</v>
      </c>
      <c r="AK376" s="21">
        <f t="shared" si="2521"/>
        <v>63600</v>
      </c>
      <c r="AL376" s="21">
        <f t="shared" si="2522"/>
        <v>0</v>
      </c>
      <c r="AM376" s="21">
        <f t="shared" si="2523"/>
        <v>0</v>
      </c>
      <c r="AN376" s="215">
        <f t="shared" si="2581"/>
        <v>0</v>
      </c>
      <c r="AO376" s="21">
        <f t="shared" si="2581"/>
        <v>0</v>
      </c>
      <c r="AP376" s="21">
        <f t="shared" si="2581"/>
        <v>0</v>
      </c>
      <c r="AQ376" s="21">
        <f t="shared" si="2581"/>
        <v>0</v>
      </c>
      <c r="AR376" s="21">
        <f t="shared" si="2541"/>
        <v>63600</v>
      </c>
      <c r="AS376" s="21">
        <f t="shared" si="2542"/>
        <v>63600</v>
      </c>
      <c r="AT376" s="21">
        <f t="shared" si="2543"/>
        <v>0</v>
      </c>
      <c r="AU376" s="21">
        <f t="shared" si="2544"/>
        <v>0</v>
      </c>
      <c r="AV376" s="195">
        <f t="shared" si="2414"/>
        <v>0</v>
      </c>
      <c r="AW376" s="21">
        <f t="shared" si="2581"/>
        <v>63600</v>
      </c>
      <c r="AX376" s="21">
        <f t="shared" si="2581"/>
        <v>63600</v>
      </c>
      <c r="AY376" s="21">
        <f t="shared" si="2581"/>
        <v>0</v>
      </c>
      <c r="AZ376" s="21">
        <f t="shared" si="2581"/>
        <v>0</v>
      </c>
      <c r="BA376" s="21">
        <f t="shared" si="2581"/>
        <v>0</v>
      </c>
      <c r="BB376" s="21">
        <f t="shared" si="2581"/>
        <v>0</v>
      </c>
      <c r="BC376" s="21">
        <f t="shared" si="2581"/>
        <v>0</v>
      </c>
      <c r="BD376" s="21">
        <f t="shared" si="2581"/>
        <v>0</v>
      </c>
      <c r="BE376" s="21">
        <f t="shared" si="2524"/>
        <v>63600</v>
      </c>
      <c r="BF376" s="21">
        <f t="shared" si="2511"/>
        <v>63600</v>
      </c>
      <c r="BG376" s="21">
        <f t="shared" si="2512"/>
        <v>0</v>
      </c>
      <c r="BH376" s="21">
        <f t="shared" si="2513"/>
        <v>0</v>
      </c>
      <c r="BI376" s="21">
        <f t="shared" si="2581"/>
        <v>0</v>
      </c>
      <c r="BJ376" s="21">
        <f t="shared" si="2581"/>
        <v>0</v>
      </c>
      <c r="BK376" s="21">
        <f t="shared" si="2581"/>
        <v>0</v>
      </c>
      <c r="BL376" s="21">
        <f t="shared" si="2581"/>
        <v>0</v>
      </c>
      <c r="BM376" s="21">
        <f t="shared" ref="BM376:BM408" si="2582">BE376+BI376</f>
        <v>63600</v>
      </c>
      <c r="BN376" s="21">
        <f t="shared" ref="BN376:BN408" si="2583">BF376+BJ376</f>
        <v>63600</v>
      </c>
      <c r="BO376" s="21">
        <f t="shared" ref="BO376:BO408" si="2584">BG376+BK376</f>
        <v>0</v>
      </c>
      <c r="BP376" s="21">
        <f t="shared" ref="BP376:BP408" si="2585">BH376+BL376</f>
        <v>0</v>
      </c>
      <c r="BQ376" s="201">
        <f t="shared" si="2415"/>
        <v>0</v>
      </c>
      <c r="BR376" s="21">
        <f t="shared" si="2581"/>
        <v>63600</v>
      </c>
      <c r="BS376" s="21">
        <f t="shared" si="2581"/>
        <v>63600</v>
      </c>
      <c r="BT376" s="21">
        <f t="shared" si="2581"/>
        <v>0</v>
      </c>
      <c r="BU376" s="21">
        <f t="shared" si="2581"/>
        <v>0</v>
      </c>
      <c r="BV376" s="21">
        <f t="shared" si="2581"/>
        <v>0</v>
      </c>
      <c r="BW376" s="21">
        <f t="shared" ref="BV376:BY377" si="2586">BW377</f>
        <v>0</v>
      </c>
      <c r="BX376" s="21">
        <f t="shared" si="2586"/>
        <v>0</v>
      </c>
      <c r="BY376" s="21">
        <f t="shared" si="2586"/>
        <v>0</v>
      </c>
      <c r="BZ376" s="21">
        <f t="shared" si="2525"/>
        <v>63600</v>
      </c>
      <c r="CA376" s="62">
        <f t="shared" si="2515"/>
        <v>63600</v>
      </c>
      <c r="CB376" s="62">
        <f t="shared" si="2516"/>
        <v>0</v>
      </c>
      <c r="CC376" s="62">
        <f t="shared" si="2517"/>
        <v>0</v>
      </c>
      <c r="CD376" s="21">
        <f t="shared" ref="CD376:CG377" si="2587">CD377</f>
        <v>0</v>
      </c>
      <c r="CE376" s="21">
        <f t="shared" si="2587"/>
        <v>0</v>
      </c>
      <c r="CF376" s="21">
        <f t="shared" si="2587"/>
        <v>0</v>
      </c>
      <c r="CG376" s="21">
        <f t="shared" si="2587"/>
        <v>0</v>
      </c>
      <c r="CH376" s="21">
        <f t="shared" ref="CH376:CH408" si="2588">BZ376+CD376</f>
        <v>63600</v>
      </c>
      <c r="CI376" s="62">
        <f t="shared" ref="CI376:CI408" si="2589">CA376+CE376</f>
        <v>63600</v>
      </c>
      <c r="CJ376" s="62">
        <f t="shared" ref="CJ376:CJ408" si="2590">CB376+CF376</f>
        <v>0</v>
      </c>
      <c r="CK376" s="62">
        <f t="shared" ref="CK376:CK408" si="2591">CC376+CG376</f>
        <v>0</v>
      </c>
      <c r="CL376" s="193">
        <f t="shared" si="2452"/>
        <v>0</v>
      </c>
      <c r="CM376" s="62"/>
      <c r="CN376" s="62"/>
      <c r="CO376" s="62"/>
      <c r="CP376" s="62"/>
      <c r="CQ376" s="94">
        <f t="shared" si="2453"/>
        <v>-156000</v>
      </c>
      <c r="CR376" s="94">
        <f t="shared" si="2454"/>
        <v>28.961748633879779</v>
      </c>
      <c r="CS376" s="58">
        <f t="shared" ref="CS376:DT377" si="2592">CS377</f>
        <v>219600</v>
      </c>
      <c r="CT376" s="58">
        <f t="shared" si="2592"/>
        <v>219600</v>
      </c>
      <c r="CU376" s="58">
        <f t="shared" si="2592"/>
        <v>0</v>
      </c>
      <c r="CV376" s="58">
        <f t="shared" si="2592"/>
        <v>0</v>
      </c>
      <c r="CW376" s="58">
        <f t="shared" si="2592"/>
        <v>0</v>
      </c>
      <c r="CX376" s="62">
        <f t="shared" si="2592"/>
        <v>0</v>
      </c>
      <c r="CY376" s="62">
        <f t="shared" si="2592"/>
        <v>0</v>
      </c>
      <c r="CZ376" s="58">
        <f t="shared" si="2592"/>
        <v>0</v>
      </c>
      <c r="DA376" s="58">
        <f t="shared" si="2592"/>
        <v>219600</v>
      </c>
      <c r="DB376" s="62">
        <f t="shared" si="2592"/>
        <v>219600</v>
      </c>
      <c r="DC376" s="62">
        <f t="shared" si="2592"/>
        <v>0</v>
      </c>
      <c r="DD376" s="62">
        <f t="shared" si="2592"/>
        <v>0</v>
      </c>
      <c r="DE376" s="58">
        <f t="shared" si="2592"/>
        <v>0</v>
      </c>
      <c r="DF376" s="62">
        <f t="shared" si="2592"/>
        <v>0</v>
      </c>
      <c r="DG376" s="62">
        <f t="shared" si="2592"/>
        <v>0</v>
      </c>
      <c r="DH376" s="58">
        <f t="shared" si="2592"/>
        <v>0</v>
      </c>
      <c r="DI376" s="58">
        <f t="shared" si="2592"/>
        <v>219600</v>
      </c>
      <c r="DJ376" s="62">
        <f t="shared" si="2592"/>
        <v>219600</v>
      </c>
      <c r="DK376" s="62">
        <f t="shared" si="2592"/>
        <v>0</v>
      </c>
      <c r="DL376" s="62">
        <f t="shared" si="2592"/>
        <v>0</v>
      </c>
      <c r="DM376" s="58">
        <f t="shared" si="2592"/>
        <v>0</v>
      </c>
      <c r="DN376" s="62">
        <f t="shared" si="2592"/>
        <v>0</v>
      </c>
      <c r="DO376" s="62">
        <f t="shared" si="2592"/>
        <v>0</v>
      </c>
      <c r="DP376" s="58">
        <f t="shared" si="2592"/>
        <v>0</v>
      </c>
      <c r="DQ376" s="58">
        <f t="shared" si="2592"/>
        <v>219600</v>
      </c>
      <c r="DR376" s="62">
        <f t="shared" si="2592"/>
        <v>219600</v>
      </c>
      <c r="DS376" s="62">
        <f t="shared" si="2592"/>
        <v>0</v>
      </c>
      <c r="DT376" s="62">
        <f t="shared" si="2592"/>
        <v>0</v>
      </c>
    </row>
    <row r="377" spans="1:124" ht="32.25" customHeight="1" x14ac:dyDescent="0.25">
      <c r="A377" s="87" t="s">
        <v>41</v>
      </c>
      <c r="B377" s="44"/>
      <c r="C377" s="44"/>
      <c r="D377" s="44"/>
      <c r="E377" s="4">
        <v>852</v>
      </c>
      <c r="F377" s="3" t="s">
        <v>78</v>
      </c>
      <c r="G377" s="3" t="s">
        <v>46</v>
      </c>
      <c r="H377" s="253" t="s">
        <v>470</v>
      </c>
      <c r="I377" s="3" t="s">
        <v>83</v>
      </c>
      <c r="J377" s="21">
        <f t="shared" si="2580"/>
        <v>63600</v>
      </c>
      <c r="K377" s="21">
        <f t="shared" si="2580"/>
        <v>63600</v>
      </c>
      <c r="L377" s="21">
        <f t="shared" si="2580"/>
        <v>0</v>
      </c>
      <c r="M377" s="21">
        <f t="shared" si="2580"/>
        <v>0</v>
      </c>
      <c r="N377" s="21">
        <f t="shared" si="2580"/>
        <v>63600</v>
      </c>
      <c r="O377" s="21">
        <f t="shared" si="2580"/>
        <v>63600</v>
      </c>
      <c r="P377" s="21">
        <f t="shared" si="2580"/>
        <v>0</v>
      </c>
      <c r="Q377" s="21">
        <f t="shared" si="2580"/>
        <v>0</v>
      </c>
      <c r="R377" s="21">
        <f t="shared" si="2580"/>
        <v>63600</v>
      </c>
      <c r="S377" s="21">
        <f t="shared" si="2580"/>
        <v>63600</v>
      </c>
      <c r="T377" s="21">
        <f t="shared" si="2580"/>
        <v>0</v>
      </c>
      <c r="U377" s="21">
        <f t="shared" si="2580"/>
        <v>0</v>
      </c>
      <c r="V377" s="21">
        <f t="shared" si="2367"/>
        <v>0</v>
      </c>
      <c r="W377" s="21">
        <f t="shared" si="2368"/>
        <v>0</v>
      </c>
      <c r="X377" s="21">
        <f t="shared" si="2369"/>
        <v>0</v>
      </c>
      <c r="Y377" s="21">
        <f t="shared" si="2580"/>
        <v>0</v>
      </c>
      <c r="Z377" s="276">
        <f t="shared" si="2382"/>
        <v>100</v>
      </c>
      <c r="AA377" s="21">
        <f t="shared" si="2581"/>
        <v>0</v>
      </c>
      <c r="AB377" s="21">
        <f t="shared" si="2581"/>
        <v>63600</v>
      </c>
      <c r="AC377" s="21">
        <f t="shared" si="2581"/>
        <v>63600</v>
      </c>
      <c r="AD377" s="21">
        <f t="shared" si="2581"/>
        <v>0</v>
      </c>
      <c r="AE377" s="21">
        <f t="shared" si="2581"/>
        <v>0</v>
      </c>
      <c r="AF377" s="21">
        <f t="shared" si="2581"/>
        <v>0</v>
      </c>
      <c r="AG377" s="21">
        <f t="shared" si="2581"/>
        <v>0</v>
      </c>
      <c r="AH377" s="21">
        <f t="shared" si="2581"/>
        <v>0</v>
      </c>
      <c r="AI377" s="21">
        <f t="shared" si="2581"/>
        <v>0</v>
      </c>
      <c r="AJ377" s="21">
        <f t="shared" si="2520"/>
        <v>63600</v>
      </c>
      <c r="AK377" s="21">
        <f t="shared" si="2521"/>
        <v>63600</v>
      </c>
      <c r="AL377" s="21">
        <f t="shared" si="2522"/>
        <v>0</v>
      </c>
      <c r="AM377" s="21">
        <f t="shared" si="2523"/>
        <v>0</v>
      </c>
      <c r="AN377" s="215">
        <f t="shared" si="2581"/>
        <v>0</v>
      </c>
      <c r="AO377" s="21">
        <f t="shared" si="2581"/>
        <v>0</v>
      </c>
      <c r="AP377" s="21">
        <f t="shared" si="2581"/>
        <v>0</v>
      </c>
      <c r="AQ377" s="21">
        <f t="shared" si="2581"/>
        <v>0</v>
      </c>
      <c r="AR377" s="21">
        <f t="shared" si="2541"/>
        <v>63600</v>
      </c>
      <c r="AS377" s="21">
        <f t="shared" si="2542"/>
        <v>63600</v>
      </c>
      <c r="AT377" s="21">
        <f t="shared" si="2543"/>
        <v>0</v>
      </c>
      <c r="AU377" s="21">
        <f t="shared" si="2544"/>
        <v>0</v>
      </c>
      <c r="AV377" s="195">
        <f t="shared" si="2414"/>
        <v>0</v>
      </c>
      <c r="AW377" s="21">
        <f t="shared" si="2581"/>
        <v>63600</v>
      </c>
      <c r="AX377" s="21">
        <f t="shared" si="2581"/>
        <v>63600</v>
      </c>
      <c r="AY377" s="21">
        <f t="shared" si="2581"/>
        <v>0</v>
      </c>
      <c r="AZ377" s="21">
        <f t="shared" si="2581"/>
        <v>0</v>
      </c>
      <c r="BA377" s="21">
        <f t="shared" si="2581"/>
        <v>0</v>
      </c>
      <c r="BB377" s="21">
        <f t="shared" si="2581"/>
        <v>0</v>
      </c>
      <c r="BC377" s="21">
        <f t="shared" si="2581"/>
        <v>0</v>
      </c>
      <c r="BD377" s="21">
        <f t="shared" si="2581"/>
        <v>0</v>
      </c>
      <c r="BE377" s="21">
        <f t="shared" si="2524"/>
        <v>63600</v>
      </c>
      <c r="BF377" s="21">
        <f t="shared" si="2511"/>
        <v>63600</v>
      </c>
      <c r="BG377" s="21">
        <f t="shared" si="2512"/>
        <v>0</v>
      </c>
      <c r="BH377" s="21">
        <f t="shared" si="2513"/>
        <v>0</v>
      </c>
      <c r="BI377" s="21">
        <f t="shared" si="2581"/>
        <v>0</v>
      </c>
      <c r="BJ377" s="21">
        <f t="shared" si="2581"/>
        <v>0</v>
      </c>
      <c r="BK377" s="21">
        <f t="shared" si="2581"/>
        <v>0</v>
      </c>
      <c r="BL377" s="21">
        <f t="shared" si="2581"/>
        <v>0</v>
      </c>
      <c r="BM377" s="21">
        <f t="shared" si="2582"/>
        <v>63600</v>
      </c>
      <c r="BN377" s="21">
        <f t="shared" si="2583"/>
        <v>63600</v>
      </c>
      <c r="BO377" s="21">
        <f t="shared" si="2584"/>
        <v>0</v>
      </c>
      <c r="BP377" s="21">
        <f t="shared" si="2585"/>
        <v>0</v>
      </c>
      <c r="BQ377" s="201">
        <f t="shared" si="2415"/>
        <v>0</v>
      </c>
      <c r="BR377" s="21">
        <f t="shared" si="2581"/>
        <v>63600</v>
      </c>
      <c r="BS377" s="21">
        <f t="shared" si="2581"/>
        <v>63600</v>
      </c>
      <c r="BT377" s="21">
        <f t="shared" si="2581"/>
        <v>0</v>
      </c>
      <c r="BU377" s="21">
        <f t="shared" si="2581"/>
        <v>0</v>
      </c>
      <c r="BV377" s="21">
        <f t="shared" si="2586"/>
        <v>0</v>
      </c>
      <c r="BW377" s="21">
        <f t="shared" si="2586"/>
        <v>0</v>
      </c>
      <c r="BX377" s="21">
        <f t="shared" si="2586"/>
        <v>0</v>
      </c>
      <c r="BY377" s="21">
        <f t="shared" si="2586"/>
        <v>0</v>
      </c>
      <c r="BZ377" s="21">
        <f t="shared" si="2525"/>
        <v>63600</v>
      </c>
      <c r="CA377" s="62">
        <f t="shared" si="2515"/>
        <v>63600</v>
      </c>
      <c r="CB377" s="62">
        <f t="shared" si="2516"/>
        <v>0</v>
      </c>
      <c r="CC377" s="62">
        <f t="shared" si="2517"/>
        <v>0</v>
      </c>
      <c r="CD377" s="21">
        <f t="shared" si="2587"/>
        <v>0</v>
      </c>
      <c r="CE377" s="21">
        <f t="shared" si="2587"/>
        <v>0</v>
      </c>
      <c r="CF377" s="21">
        <f t="shared" si="2587"/>
        <v>0</v>
      </c>
      <c r="CG377" s="21">
        <f t="shared" si="2587"/>
        <v>0</v>
      </c>
      <c r="CH377" s="21">
        <f t="shared" si="2588"/>
        <v>63600</v>
      </c>
      <c r="CI377" s="62">
        <f t="shared" si="2589"/>
        <v>63600</v>
      </c>
      <c r="CJ377" s="62">
        <f t="shared" si="2590"/>
        <v>0</v>
      </c>
      <c r="CK377" s="62">
        <f t="shared" si="2591"/>
        <v>0</v>
      </c>
      <c r="CL377" s="193">
        <f t="shared" si="2452"/>
        <v>0</v>
      </c>
      <c r="CM377" s="62"/>
      <c r="CN377" s="62"/>
      <c r="CO377" s="62"/>
      <c r="CP377" s="62"/>
      <c r="CQ377" s="94">
        <f t="shared" si="2453"/>
        <v>-156000</v>
      </c>
      <c r="CR377" s="94">
        <f t="shared" si="2454"/>
        <v>28.961748633879779</v>
      </c>
      <c r="CS377" s="58">
        <f t="shared" si="2592"/>
        <v>219600</v>
      </c>
      <c r="CT377" s="58">
        <f t="shared" si="2592"/>
        <v>219600</v>
      </c>
      <c r="CU377" s="58">
        <f t="shared" si="2592"/>
        <v>0</v>
      </c>
      <c r="CV377" s="58">
        <f t="shared" si="2592"/>
        <v>0</v>
      </c>
      <c r="CW377" s="58">
        <f t="shared" si="2592"/>
        <v>0</v>
      </c>
      <c r="CX377" s="62">
        <f t="shared" si="2592"/>
        <v>0</v>
      </c>
      <c r="CY377" s="62">
        <f t="shared" si="2592"/>
        <v>0</v>
      </c>
      <c r="CZ377" s="58">
        <f t="shared" si="2592"/>
        <v>0</v>
      </c>
      <c r="DA377" s="58">
        <f t="shared" si="2592"/>
        <v>219600</v>
      </c>
      <c r="DB377" s="62">
        <f t="shared" si="2592"/>
        <v>219600</v>
      </c>
      <c r="DC377" s="62">
        <f t="shared" si="2592"/>
        <v>0</v>
      </c>
      <c r="DD377" s="62">
        <f t="shared" si="2592"/>
        <v>0</v>
      </c>
      <c r="DE377" s="58">
        <f t="shared" si="2592"/>
        <v>0</v>
      </c>
      <c r="DF377" s="62">
        <f t="shared" si="2592"/>
        <v>0</v>
      </c>
      <c r="DG377" s="62">
        <f t="shared" si="2592"/>
        <v>0</v>
      </c>
      <c r="DH377" s="58">
        <f t="shared" si="2592"/>
        <v>0</v>
      </c>
      <c r="DI377" s="58">
        <f t="shared" si="2592"/>
        <v>219600</v>
      </c>
      <c r="DJ377" s="62">
        <f t="shared" si="2592"/>
        <v>219600</v>
      </c>
      <c r="DK377" s="62">
        <f t="shared" si="2592"/>
        <v>0</v>
      </c>
      <c r="DL377" s="62">
        <f t="shared" si="2592"/>
        <v>0</v>
      </c>
      <c r="DM377" s="58">
        <f t="shared" si="2592"/>
        <v>0</v>
      </c>
      <c r="DN377" s="62">
        <f t="shared" si="2592"/>
        <v>0</v>
      </c>
      <c r="DO377" s="62">
        <f t="shared" si="2592"/>
        <v>0</v>
      </c>
      <c r="DP377" s="58">
        <f t="shared" si="2592"/>
        <v>0</v>
      </c>
      <c r="DQ377" s="58">
        <f t="shared" si="2592"/>
        <v>219600</v>
      </c>
      <c r="DR377" s="62">
        <f t="shared" si="2592"/>
        <v>219600</v>
      </c>
      <c r="DS377" s="62">
        <f t="shared" si="2592"/>
        <v>0</v>
      </c>
      <c r="DT377" s="62">
        <f t="shared" si="2592"/>
        <v>0</v>
      </c>
    </row>
    <row r="378" spans="1:124" ht="32.25" customHeight="1" x14ac:dyDescent="0.25">
      <c r="A378" s="87" t="s">
        <v>84</v>
      </c>
      <c r="B378" s="44"/>
      <c r="C378" s="44"/>
      <c r="D378" s="44"/>
      <c r="E378" s="4">
        <v>852</v>
      </c>
      <c r="F378" s="3" t="s">
        <v>78</v>
      </c>
      <c r="G378" s="3" t="s">
        <v>46</v>
      </c>
      <c r="H378" s="253" t="s">
        <v>470</v>
      </c>
      <c r="I378" s="3" t="s">
        <v>85</v>
      </c>
      <c r="J378" s="21">
        <v>63600</v>
      </c>
      <c r="K378" s="21">
        <f>J378</f>
        <v>63600</v>
      </c>
      <c r="L378" s="21"/>
      <c r="M378" s="21"/>
      <c r="N378" s="21">
        <v>63600</v>
      </c>
      <c r="O378" s="21">
        <f>N378</f>
        <v>63600</v>
      </c>
      <c r="P378" s="21"/>
      <c r="Q378" s="21"/>
      <c r="R378" s="21">
        <v>63600</v>
      </c>
      <c r="S378" s="21">
        <f>R378</f>
        <v>63600</v>
      </c>
      <c r="T378" s="21"/>
      <c r="U378" s="21"/>
      <c r="V378" s="21">
        <f t="shared" si="2367"/>
        <v>0</v>
      </c>
      <c r="W378" s="21">
        <f t="shared" si="2368"/>
        <v>0</v>
      </c>
      <c r="X378" s="21">
        <f t="shared" si="2369"/>
        <v>0</v>
      </c>
      <c r="Y378" s="21"/>
      <c r="Z378" s="276">
        <f t="shared" si="2382"/>
        <v>100</v>
      </c>
      <c r="AA378" s="21"/>
      <c r="AB378" s="21">
        <v>63600</v>
      </c>
      <c r="AC378" s="21">
        <f>AB378</f>
        <v>63600</v>
      </c>
      <c r="AD378" s="21"/>
      <c r="AE378" s="21"/>
      <c r="AF378" s="21"/>
      <c r="AG378" s="21">
        <f>AF378</f>
        <v>0</v>
      </c>
      <c r="AH378" s="21"/>
      <c r="AI378" s="21"/>
      <c r="AJ378" s="21">
        <f t="shared" si="2520"/>
        <v>63600</v>
      </c>
      <c r="AK378" s="21">
        <f t="shared" si="2521"/>
        <v>63600</v>
      </c>
      <c r="AL378" s="21">
        <f t="shared" si="2522"/>
        <v>0</v>
      </c>
      <c r="AM378" s="21">
        <f t="shared" si="2523"/>
        <v>0</v>
      </c>
      <c r="AN378" s="215"/>
      <c r="AO378" s="21">
        <f>AN378</f>
        <v>0</v>
      </c>
      <c r="AP378" s="21"/>
      <c r="AQ378" s="21"/>
      <c r="AR378" s="21">
        <f t="shared" si="2541"/>
        <v>63600</v>
      </c>
      <c r="AS378" s="21">
        <f t="shared" si="2542"/>
        <v>63600</v>
      </c>
      <c r="AT378" s="21">
        <f t="shared" si="2543"/>
        <v>0</v>
      </c>
      <c r="AU378" s="21">
        <f t="shared" si="2544"/>
        <v>0</v>
      </c>
      <c r="AV378" s="195">
        <f t="shared" si="2414"/>
        <v>0</v>
      </c>
      <c r="AW378" s="21">
        <v>63600</v>
      </c>
      <c r="AX378" s="21">
        <f>AW378</f>
        <v>63600</v>
      </c>
      <c r="AY378" s="21"/>
      <c r="AZ378" s="21"/>
      <c r="BA378" s="21"/>
      <c r="BB378" s="21">
        <f>BA378</f>
        <v>0</v>
      </c>
      <c r="BC378" s="21"/>
      <c r="BD378" s="21"/>
      <c r="BE378" s="21">
        <f t="shared" si="2524"/>
        <v>63600</v>
      </c>
      <c r="BF378" s="21">
        <f t="shared" si="2511"/>
        <v>63600</v>
      </c>
      <c r="BG378" s="21">
        <f t="shared" si="2512"/>
        <v>0</v>
      </c>
      <c r="BH378" s="21">
        <f t="shared" si="2513"/>
        <v>0</v>
      </c>
      <c r="BI378" s="21"/>
      <c r="BJ378" s="21">
        <f>BI378</f>
        <v>0</v>
      </c>
      <c r="BK378" s="21"/>
      <c r="BL378" s="21"/>
      <c r="BM378" s="21">
        <f t="shared" si="2582"/>
        <v>63600</v>
      </c>
      <c r="BN378" s="21">
        <f t="shared" si="2583"/>
        <v>63600</v>
      </c>
      <c r="BO378" s="21">
        <f t="shared" si="2584"/>
        <v>0</v>
      </c>
      <c r="BP378" s="21">
        <f t="shared" si="2585"/>
        <v>0</v>
      </c>
      <c r="BQ378" s="201">
        <f t="shared" si="2415"/>
        <v>0</v>
      </c>
      <c r="BR378" s="21">
        <v>63600</v>
      </c>
      <c r="BS378" s="21">
        <f>BR378</f>
        <v>63600</v>
      </c>
      <c r="BT378" s="21"/>
      <c r="BU378" s="21"/>
      <c r="BV378" s="21"/>
      <c r="BW378" s="21">
        <f>BV378</f>
        <v>0</v>
      </c>
      <c r="BX378" s="21"/>
      <c r="BY378" s="21"/>
      <c r="BZ378" s="21">
        <f t="shared" si="2525"/>
        <v>63600</v>
      </c>
      <c r="CA378" s="62">
        <f t="shared" si="2515"/>
        <v>63600</v>
      </c>
      <c r="CB378" s="62">
        <f t="shared" si="2516"/>
        <v>0</v>
      </c>
      <c r="CC378" s="62">
        <f t="shared" si="2517"/>
        <v>0</v>
      </c>
      <c r="CD378" s="21"/>
      <c r="CE378" s="21">
        <f>CD378</f>
        <v>0</v>
      </c>
      <c r="CF378" s="21"/>
      <c r="CG378" s="21"/>
      <c r="CH378" s="21">
        <f t="shared" si="2588"/>
        <v>63600</v>
      </c>
      <c r="CI378" s="62">
        <f t="shared" si="2589"/>
        <v>63600</v>
      </c>
      <c r="CJ378" s="62">
        <f t="shared" si="2590"/>
        <v>0</v>
      </c>
      <c r="CK378" s="62">
        <f t="shared" si="2591"/>
        <v>0</v>
      </c>
      <c r="CL378" s="193">
        <f t="shared" si="2452"/>
        <v>0</v>
      </c>
      <c r="CM378" s="62"/>
      <c r="CN378" s="62"/>
      <c r="CO378" s="62"/>
      <c r="CP378" s="62"/>
      <c r="CQ378" s="94">
        <f t="shared" si="2453"/>
        <v>-156000</v>
      </c>
      <c r="CR378" s="94">
        <f t="shared" si="2454"/>
        <v>28.961748633879779</v>
      </c>
      <c r="CS378" s="58">
        <v>219600</v>
      </c>
      <c r="CT378" s="58">
        <f>CS378</f>
        <v>219600</v>
      </c>
      <c r="CU378" s="58"/>
      <c r="CV378" s="58"/>
      <c r="CW378" s="58"/>
      <c r="CX378" s="62">
        <f>CW378</f>
        <v>0</v>
      </c>
      <c r="CY378" s="62"/>
      <c r="CZ378" s="58"/>
      <c r="DA378" s="58">
        <f t="shared" si="2419"/>
        <v>219600</v>
      </c>
      <c r="DB378" s="62">
        <f t="shared" si="2420"/>
        <v>219600</v>
      </c>
      <c r="DC378" s="62">
        <f t="shared" si="2421"/>
        <v>0</v>
      </c>
      <c r="DD378" s="62">
        <f t="shared" si="2422"/>
        <v>0</v>
      </c>
      <c r="DE378" s="58"/>
      <c r="DF378" s="62">
        <f>DE378</f>
        <v>0</v>
      </c>
      <c r="DG378" s="62"/>
      <c r="DH378" s="58"/>
      <c r="DI378" s="58">
        <f t="shared" ref="DI378" si="2593">DA378+DE378</f>
        <v>219600</v>
      </c>
      <c r="DJ378" s="62">
        <f t="shared" ref="DJ378" si="2594">DB378+DF378</f>
        <v>219600</v>
      </c>
      <c r="DK378" s="62">
        <f t="shared" ref="DK378" si="2595">DC378+DG378</f>
        <v>0</v>
      </c>
      <c r="DL378" s="62">
        <f t="shared" ref="DL378" si="2596">DD378+DH378</f>
        <v>0</v>
      </c>
      <c r="DM378" s="58"/>
      <c r="DN378" s="62">
        <f>DM378</f>
        <v>0</v>
      </c>
      <c r="DO378" s="62"/>
      <c r="DP378" s="58"/>
      <c r="DQ378" s="58">
        <f t="shared" ref="DQ378" si="2597">DI378+DM378</f>
        <v>219600</v>
      </c>
      <c r="DR378" s="62">
        <f t="shared" ref="DR378" si="2598">DJ378+DN378</f>
        <v>219600</v>
      </c>
      <c r="DS378" s="62">
        <f t="shared" ref="DS378" si="2599">DK378+DO378</f>
        <v>0</v>
      </c>
      <c r="DT378" s="62">
        <f t="shared" ref="DT378" si="2600">DL378+DP378</f>
        <v>0</v>
      </c>
    </row>
    <row r="379" spans="1:124" ht="32.25" customHeight="1" x14ac:dyDescent="0.25">
      <c r="A379" s="111" t="s">
        <v>124</v>
      </c>
      <c r="B379" s="44"/>
      <c r="C379" s="44"/>
      <c r="D379" s="44"/>
      <c r="E379" s="4">
        <v>852</v>
      </c>
      <c r="F379" s="19" t="s">
        <v>78</v>
      </c>
      <c r="G379" s="19" t="s">
        <v>78</v>
      </c>
      <c r="H379" s="176" t="s">
        <v>48</v>
      </c>
      <c r="I379" s="19"/>
      <c r="J379" s="22">
        <f t="shared" ref="J379:Y379" si="2601">J380</f>
        <v>123400</v>
      </c>
      <c r="K379" s="22">
        <f t="shared" si="2601"/>
        <v>0</v>
      </c>
      <c r="L379" s="22">
        <f t="shared" si="2601"/>
        <v>123400</v>
      </c>
      <c r="M379" s="22">
        <f t="shared" si="2601"/>
        <v>0</v>
      </c>
      <c r="N379" s="22">
        <f t="shared" si="2601"/>
        <v>0</v>
      </c>
      <c r="O379" s="22">
        <f t="shared" si="2601"/>
        <v>0</v>
      </c>
      <c r="P379" s="22">
        <f t="shared" si="2601"/>
        <v>0</v>
      </c>
      <c r="Q379" s="22">
        <f t="shared" si="2601"/>
        <v>0</v>
      </c>
      <c r="R379" s="22">
        <f t="shared" si="2601"/>
        <v>0</v>
      </c>
      <c r="S379" s="22">
        <f t="shared" si="2601"/>
        <v>0</v>
      </c>
      <c r="T379" s="22">
        <f t="shared" si="2601"/>
        <v>0</v>
      </c>
      <c r="U379" s="22">
        <f t="shared" si="2601"/>
        <v>0</v>
      </c>
      <c r="V379" s="21">
        <f t="shared" si="2367"/>
        <v>0</v>
      </c>
      <c r="W379" s="21">
        <f t="shared" si="2368"/>
        <v>0</v>
      </c>
      <c r="X379" s="21">
        <f t="shared" si="2369"/>
        <v>0</v>
      </c>
      <c r="Y379" s="22">
        <f t="shared" si="2601"/>
        <v>0</v>
      </c>
      <c r="Z379" s="278">
        <f t="shared" si="2382"/>
        <v>100</v>
      </c>
      <c r="AA379" s="22">
        <f t="shared" ref="AA379:BY379" si="2602">AA380</f>
        <v>0</v>
      </c>
      <c r="AB379" s="22">
        <f t="shared" si="2602"/>
        <v>123400</v>
      </c>
      <c r="AC379" s="22">
        <f t="shared" si="2602"/>
        <v>0</v>
      </c>
      <c r="AD379" s="22">
        <f t="shared" si="2602"/>
        <v>123400</v>
      </c>
      <c r="AE379" s="22">
        <f t="shared" si="2602"/>
        <v>0</v>
      </c>
      <c r="AF379" s="22">
        <f t="shared" si="2602"/>
        <v>0</v>
      </c>
      <c r="AG379" s="22">
        <f t="shared" si="2602"/>
        <v>0</v>
      </c>
      <c r="AH379" s="22">
        <f t="shared" si="2602"/>
        <v>0</v>
      </c>
      <c r="AI379" s="22">
        <f t="shared" si="2602"/>
        <v>0</v>
      </c>
      <c r="AJ379" s="21">
        <f t="shared" si="2520"/>
        <v>123400</v>
      </c>
      <c r="AK379" s="21">
        <f t="shared" si="2521"/>
        <v>0</v>
      </c>
      <c r="AL379" s="21">
        <f t="shared" si="2522"/>
        <v>123400</v>
      </c>
      <c r="AM379" s="21">
        <f t="shared" si="2523"/>
        <v>0</v>
      </c>
      <c r="AN379" s="214">
        <f t="shared" si="2602"/>
        <v>0</v>
      </c>
      <c r="AO379" s="22">
        <f t="shared" si="2602"/>
        <v>0</v>
      </c>
      <c r="AP379" s="22">
        <f t="shared" si="2602"/>
        <v>0</v>
      </c>
      <c r="AQ379" s="22">
        <f t="shared" si="2602"/>
        <v>0</v>
      </c>
      <c r="AR379" s="21">
        <f t="shared" si="2541"/>
        <v>123400</v>
      </c>
      <c r="AS379" s="21">
        <f t="shared" si="2542"/>
        <v>0</v>
      </c>
      <c r="AT379" s="21">
        <f t="shared" si="2543"/>
        <v>123400</v>
      </c>
      <c r="AU379" s="21">
        <f t="shared" si="2544"/>
        <v>0</v>
      </c>
      <c r="AV379" s="195">
        <f t="shared" si="2414"/>
        <v>0</v>
      </c>
      <c r="AW379" s="22">
        <f t="shared" si="2602"/>
        <v>0</v>
      </c>
      <c r="AX379" s="22">
        <f t="shared" si="2602"/>
        <v>0</v>
      </c>
      <c r="AY379" s="22">
        <f t="shared" si="2602"/>
        <v>0</v>
      </c>
      <c r="AZ379" s="22">
        <f t="shared" si="2602"/>
        <v>0</v>
      </c>
      <c r="BA379" s="22">
        <f t="shared" si="2602"/>
        <v>0</v>
      </c>
      <c r="BB379" s="22">
        <f t="shared" si="2602"/>
        <v>0</v>
      </c>
      <c r="BC379" s="22">
        <f t="shared" si="2602"/>
        <v>0</v>
      </c>
      <c r="BD379" s="22">
        <f t="shared" si="2602"/>
        <v>0</v>
      </c>
      <c r="BE379" s="21">
        <f t="shared" si="2524"/>
        <v>0</v>
      </c>
      <c r="BF379" s="21">
        <f t="shared" si="2511"/>
        <v>0</v>
      </c>
      <c r="BG379" s="21">
        <f t="shared" si="2512"/>
        <v>0</v>
      </c>
      <c r="BH379" s="21">
        <f t="shared" si="2513"/>
        <v>0</v>
      </c>
      <c r="BI379" s="22">
        <f t="shared" si="2602"/>
        <v>0</v>
      </c>
      <c r="BJ379" s="22">
        <f t="shared" si="2602"/>
        <v>0</v>
      </c>
      <c r="BK379" s="22">
        <f t="shared" si="2602"/>
        <v>0</v>
      </c>
      <c r="BL379" s="22">
        <f t="shared" si="2602"/>
        <v>0</v>
      </c>
      <c r="BM379" s="21">
        <f t="shared" si="2582"/>
        <v>0</v>
      </c>
      <c r="BN379" s="21">
        <f t="shared" si="2583"/>
        <v>0</v>
      </c>
      <c r="BO379" s="21">
        <f t="shared" si="2584"/>
        <v>0</v>
      </c>
      <c r="BP379" s="21">
        <f t="shared" si="2585"/>
        <v>0</v>
      </c>
      <c r="BQ379" s="201">
        <f t="shared" si="2415"/>
        <v>0</v>
      </c>
      <c r="BR379" s="22">
        <f t="shared" si="2602"/>
        <v>0</v>
      </c>
      <c r="BS379" s="22">
        <f t="shared" si="2602"/>
        <v>0</v>
      </c>
      <c r="BT379" s="22">
        <f t="shared" si="2602"/>
        <v>0</v>
      </c>
      <c r="BU379" s="22">
        <f t="shared" si="2602"/>
        <v>0</v>
      </c>
      <c r="BV379" s="22">
        <f t="shared" si="2602"/>
        <v>0</v>
      </c>
      <c r="BW379" s="22">
        <f t="shared" si="2602"/>
        <v>0</v>
      </c>
      <c r="BX379" s="22">
        <f t="shared" si="2602"/>
        <v>0</v>
      </c>
      <c r="BY379" s="22">
        <f t="shared" si="2602"/>
        <v>0</v>
      </c>
      <c r="BZ379" s="21">
        <f t="shared" si="2525"/>
        <v>0</v>
      </c>
      <c r="CA379" s="62">
        <f t="shared" si="2515"/>
        <v>0</v>
      </c>
      <c r="CB379" s="62">
        <f t="shared" si="2516"/>
        <v>0</v>
      </c>
      <c r="CC379" s="62">
        <f t="shared" si="2517"/>
        <v>0</v>
      </c>
      <c r="CD379" s="22">
        <f t="shared" ref="CD379:CG379" si="2603">CD380</f>
        <v>0</v>
      </c>
      <c r="CE379" s="22">
        <f t="shared" si="2603"/>
        <v>0</v>
      </c>
      <c r="CF379" s="22">
        <f t="shared" si="2603"/>
        <v>0</v>
      </c>
      <c r="CG379" s="22">
        <f t="shared" si="2603"/>
        <v>0</v>
      </c>
      <c r="CH379" s="21">
        <f t="shared" si="2588"/>
        <v>0</v>
      </c>
      <c r="CI379" s="62">
        <f t="shared" si="2589"/>
        <v>0</v>
      </c>
      <c r="CJ379" s="62">
        <f t="shared" si="2590"/>
        <v>0</v>
      </c>
      <c r="CK379" s="62">
        <f t="shared" si="2591"/>
        <v>0</v>
      </c>
      <c r="CL379" s="193">
        <f t="shared" si="2452"/>
        <v>0</v>
      </c>
      <c r="CM379" s="62"/>
      <c r="CN379" s="62"/>
      <c r="CO379" s="62"/>
      <c r="CP379" s="62"/>
      <c r="CQ379" s="94">
        <f t="shared" si="2453"/>
        <v>0</v>
      </c>
      <c r="CR379" s="94">
        <f t="shared" si="2454"/>
        <v>100</v>
      </c>
      <c r="CS379" s="57">
        <f t="shared" ref="CS379:DT379" si="2604">CS380</f>
        <v>123400</v>
      </c>
      <c r="CT379" s="57">
        <f t="shared" si="2604"/>
        <v>0</v>
      </c>
      <c r="CU379" s="57">
        <f t="shared" si="2604"/>
        <v>123400</v>
      </c>
      <c r="CV379" s="57">
        <f t="shared" si="2604"/>
        <v>0</v>
      </c>
      <c r="CW379" s="57">
        <f t="shared" si="2604"/>
        <v>0</v>
      </c>
      <c r="CX379" s="78">
        <f t="shared" si="2604"/>
        <v>0</v>
      </c>
      <c r="CY379" s="78">
        <f t="shared" si="2604"/>
        <v>0</v>
      </c>
      <c r="CZ379" s="57">
        <f t="shared" si="2604"/>
        <v>0</v>
      </c>
      <c r="DA379" s="57">
        <f t="shared" si="2604"/>
        <v>123400</v>
      </c>
      <c r="DB379" s="78">
        <f t="shared" si="2604"/>
        <v>0</v>
      </c>
      <c r="DC379" s="78">
        <f t="shared" si="2604"/>
        <v>123400</v>
      </c>
      <c r="DD379" s="78">
        <f t="shared" si="2604"/>
        <v>0</v>
      </c>
      <c r="DE379" s="57">
        <f t="shared" si="2604"/>
        <v>0</v>
      </c>
      <c r="DF379" s="78">
        <f t="shared" si="2604"/>
        <v>0</v>
      </c>
      <c r="DG379" s="78">
        <f t="shared" si="2604"/>
        <v>0</v>
      </c>
      <c r="DH379" s="57">
        <f t="shared" si="2604"/>
        <v>0</v>
      </c>
      <c r="DI379" s="57">
        <f t="shared" si="2604"/>
        <v>123400</v>
      </c>
      <c r="DJ379" s="78">
        <f t="shared" si="2604"/>
        <v>0</v>
      </c>
      <c r="DK379" s="78">
        <f t="shared" si="2604"/>
        <v>123400</v>
      </c>
      <c r="DL379" s="78">
        <f t="shared" si="2604"/>
        <v>0</v>
      </c>
      <c r="DM379" s="57">
        <f t="shared" si="2604"/>
        <v>0</v>
      </c>
      <c r="DN379" s="78">
        <f t="shared" si="2604"/>
        <v>0</v>
      </c>
      <c r="DO379" s="78">
        <f t="shared" si="2604"/>
        <v>0</v>
      </c>
      <c r="DP379" s="57">
        <f t="shared" si="2604"/>
        <v>0</v>
      </c>
      <c r="DQ379" s="57">
        <f t="shared" si="2604"/>
        <v>123400</v>
      </c>
      <c r="DR379" s="78">
        <f t="shared" si="2604"/>
        <v>0</v>
      </c>
      <c r="DS379" s="78">
        <f t="shared" si="2604"/>
        <v>123400</v>
      </c>
      <c r="DT379" s="78">
        <f t="shared" si="2604"/>
        <v>0</v>
      </c>
    </row>
    <row r="380" spans="1:124" ht="32.25" customHeight="1" x14ac:dyDescent="0.25">
      <c r="A380" s="87" t="s">
        <v>125</v>
      </c>
      <c r="B380" s="156"/>
      <c r="C380" s="156"/>
      <c r="D380" s="156"/>
      <c r="E380" s="4">
        <v>852</v>
      </c>
      <c r="F380" s="3" t="s">
        <v>78</v>
      </c>
      <c r="G380" s="3" t="s">
        <v>78</v>
      </c>
      <c r="H380" s="176" t="s">
        <v>484</v>
      </c>
      <c r="I380" s="3"/>
      <c r="J380" s="21">
        <f t="shared" ref="J380:Y380" si="2605">J381+J383</f>
        <v>123400</v>
      </c>
      <c r="K380" s="21">
        <f t="shared" ref="K380:M380" si="2606">K381+K383</f>
        <v>0</v>
      </c>
      <c r="L380" s="21">
        <f t="shared" si="2606"/>
        <v>123400</v>
      </c>
      <c r="M380" s="21">
        <f t="shared" si="2606"/>
        <v>0</v>
      </c>
      <c r="N380" s="21">
        <f t="shared" si="2605"/>
        <v>0</v>
      </c>
      <c r="O380" s="21">
        <f t="shared" si="2605"/>
        <v>0</v>
      </c>
      <c r="P380" s="21">
        <f t="shared" si="2605"/>
        <v>0</v>
      </c>
      <c r="Q380" s="21">
        <f t="shared" si="2605"/>
        <v>0</v>
      </c>
      <c r="R380" s="21">
        <f t="shared" si="2605"/>
        <v>0</v>
      </c>
      <c r="S380" s="21">
        <f t="shared" si="2605"/>
        <v>0</v>
      </c>
      <c r="T380" s="21">
        <f t="shared" si="2605"/>
        <v>0</v>
      </c>
      <c r="U380" s="21">
        <f t="shared" si="2605"/>
        <v>0</v>
      </c>
      <c r="V380" s="21">
        <f t="shared" si="2367"/>
        <v>0</v>
      </c>
      <c r="W380" s="21">
        <f t="shared" si="2368"/>
        <v>0</v>
      </c>
      <c r="X380" s="21">
        <f t="shared" si="2369"/>
        <v>0</v>
      </c>
      <c r="Y380" s="21">
        <f t="shared" si="2605"/>
        <v>0</v>
      </c>
      <c r="Z380" s="276">
        <f t="shared" si="2382"/>
        <v>100</v>
      </c>
      <c r="AA380" s="21">
        <f t="shared" ref="AA380" si="2607">AA381+AA383</f>
        <v>0</v>
      </c>
      <c r="AB380" s="21">
        <f t="shared" ref="AB380:AE380" si="2608">AB381+AB383</f>
        <v>123400</v>
      </c>
      <c r="AC380" s="21">
        <f t="shared" si="2608"/>
        <v>0</v>
      </c>
      <c r="AD380" s="21">
        <f t="shared" si="2608"/>
        <v>123400</v>
      </c>
      <c r="AE380" s="21">
        <f t="shared" si="2608"/>
        <v>0</v>
      </c>
      <c r="AF380" s="21">
        <f t="shared" ref="AF380:AI380" si="2609">AF381+AF383</f>
        <v>0</v>
      </c>
      <c r="AG380" s="21">
        <f t="shared" si="2609"/>
        <v>0</v>
      </c>
      <c r="AH380" s="21">
        <f t="shared" si="2609"/>
        <v>0</v>
      </c>
      <c r="AI380" s="21">
        <f t="shared" si="2609"/>
        <v>0</v>
      </c>
      <c r="AJ380" s="21">
        <f t="shared" si="2520"/>
        <v>123400</v>
      </c>
      <c r="AK380" s="21">
        <f t="shared" si="2521"/>
        <v>0</v>
      </c>
      <c r="AL380" s="21">
        <f t="shared" si="2522"/>
        <v>123400</v>
      </c>
      <c r="AM380" s="21">
        <f t="shared" si="2523"/>
        <v>0</v>
      </c>
      <c r="AN380" s="215">
        <f t="shared" ref="AN380:AQ380" si="2610">AN381+AN383</f>
        <v>0</v>
      </c>
      <c r="AO380" s="21">
        <f t="shared" si="2610"/>
        <v>0</v>
      </c>
      <c r="AP380" s="21">
        <f t="shared" si="2610"/>
        <v>0</v>
      </c>
      <c r="AQ380" s="21">
        <f t="shared" si="2610"/>
        <v>0</v>
      </c>
      <c r="AR380" s="21">
        <f t="shared" si="2541"/>
        <v>123400</v>
      </c>
      <c r="AS380" s="21">
        <f t="shared" si="2542"/>
        <v>0</v>
      </c>
      <c r="AT380" s="21">
        <f t="shared" si="2543"/>
        <v>123400</v>
      </c>
      <c r="AU380" s="21">
        <f t="shared" si="2544"/>
        <v>0</v>
      </c>
      <c r="AV380" s="195">
        <f t="shared" si="2414"/>
        <v>0</v>
      </c>
      <c r="AW380" s="21">
        <f t="shared" ref="AW380:BR380" si="2611">AW381+AW383</f>
        <v>0</v>
      </c>
      <c r="AX380" s="21">
        <f t="shared" si="2611"/>
        <v>0</v>
      </c>
      <c r="AY380" s="21">
        <f t="shared" si="2611"/>
        <v>0</v>
      </c>
      <c r="AZ380" s="21">
        <f t="shared" si="2611"/>
        <v>0</v>
      </c>
      <c r="BA380" s="21">
        <f t="shared" si="2611"/>
        <v>0</v>
      </c>
      <c r="BB380" s="21">
        <f t="shared" si="2611"/>
        <v>0</v>
      </c>
      <c r="BC380" s="21">
        <f t="shared" si="2611"/>
        <v>0</v>
      </c>
      <c r="BD380" s="21">
        <f t="shared" si="2611"/>
        <v>0</v>
      </c>
      <c r="BE380" s="21">
        <f t="shared" si="2524"/>
        <v>0</v>
      </c>
      <c r="BF380" s="21">
        <f t="shared" si="2511"/>
        <v>0</v>
      </c>
      <c r="BG380" s="21">
        <f t="shared" si="2512"/>
        <v>0</v>
      </c>
      <c r="BH380" s="21">
        <f t="shared" si="2513"/>
        <v>0</v>
      </c>
      <c r="BI380" s="21">
        <f t="shared" ref="BI380:BL380" si="2612">BI381+BI383</f>
        <v>0</v>
      </c>
      <c r="BJ380" s="21">
        <f t="shared" si="2612"/>
        <v>0</v>
      </c>
      <c r="BK380" s="21">
        <f t="shared" si="2612"/>
        <v>0</v>
      </c>
      <c r="BL380" s="21">
        <f t="shared" si="2612"/>
        <v>0</v>
      </c>
      <c r="BM380" s="21">
        <f t="shared" si="2582"/>
        <v>0</v>
      </c>
      <c r="BN380" s="21">
        <f t="shared" si="2583"/>
        <v>0</v>
      </c>
      <c r="BO380" s="21">
        <f t="shared" si="2584"/>
        <v>0</v>
      </c>
      <c r="BP380" s="21">
        <f t="shared" si="2585"/>
        <v>0</v>
      </c>
      <c r="BQ380" s="201">
        <f t="shared" si="2415"/>
        <v>0</v>
      </c>
      <c r="BR380" s="21">
        <f t="shared" si="2611"/>
        <v>0</v>
      </c>
      <c r="BS380" s="21">
        <f t="shared" ref="BS380:BY380" si="2613">BS381+BS383</f>
        <v>0</v>
      </c>
      <c r="BT380" s="21">
        <f t="shared" si="2613"/>
        <v>0</v>
      </c>
      <c r="BU380" s="21">
        <f t="shared" si="2613"/>
        <v>0</v>
      </c>
      <c r="BV380" s="21">
        <f t="shared" si="2613"/>
        <v>0</v>
      </c>
      <c r="BW380" s="21">
        <f t="shared" si="2613"/>
        <v>0</v>
      </c>
      <c r="BX380" s="21">
        <f t="shared" si="2613"/>
        <v>0</v>
      </c>
      <c r="BY380" s="21">
        <f t="shared" si="2613"/>
        <v>0</v>
      </c>
      <c r="BZ380" s="21">
        <f t="shared" si="2525"/>
        <v>0</v>
      </c>
      <c r="CA380" s="62">
        <f t="shared" si="2515"/>
        <v>0</v>
      </c>
      <c r="CB380" s="62">
        <f t="shared" si="2516"/>
        <v>0</v>
      </c>
      <c r="CC380" s="62">
        <f t="shared" si="2517"/>
        <v>0</v>
      </c>
      <c r="CD380" s="21">
        <f t="shared" ref="CD380:CG380" si="2614">CD381+CD383</f>
        <v>0</v>
      </c>
      <c r="CE380" s="21">
        <f t="shared" si="2614"/>
        <v>0</v>
      </c>
      <c r="CF380" s="21">
        <f t="shared" si="2614"/>
        <v>0</v>
      </c>
      <c r="CG380" s="21">
        <f t="shared" si="2614"/>
        <v>0</v>
      </c>
      <c r="CH380" s="21">
        <f t="shared" si="2588"/>
        <v>0</v>
      </c>
      <c r="CI380" s="62">
        <f t="shared" si="2589"/>
        <v>0</v>
      </c>
      <c r="CJ380" s="62">
        <f t="shared" si="2590"/>
        <v>0</v>
      </c>
      <c r="CK380" s="62">
        <f t="shared" si="2591"/>
        <v>0</v>
      </c>
      <c r="CL380" s="193">
        <f t="shared" si="2452"/>
        <v>0</v>
      </c>
      <c r="CM380" s="62"/>
      <c r="CN380" s="62"/>
      <c r="CO380" s="62"/>
      <c r="CP380" s="62"/>
      <c r="CQ380" s="94">
        <f t="shared" si="2453"/>
        <v>0</v>
      </c>
      <c r="CR380" s="94">
        <f t="shared" si="2454"/>
        <v>100</v>
      </c>
      <c r="CS380" s="58">
        <f t="shared" ref="CS380" si="2615">CS381+CS383</f>
        <v>123400</v>
      </c>
      <c r="CT380" s="58">
        <f t="shared" ref="CT380:DD380" si="2616">CT381+CT383</f>
        <v>0</v>
      </c>
      <c r="CU380" s="58">
        <f t="shared" si="2616"/>
        <v>123400</v>
      </c>
      <c r="CV380" s="58">
        <f t="shared" si="2616"/>
        <v>0</v>
      </c>
      <c r="CW380" s="58">
        <f t="shared" si="2616"/>
        <v>0</v>
      </c>
      <c r="CX380" s="62">
        <f t="shared" ref="CX380:CZ380" si="2617">CX381+CX383</f>
        <v>0</v>
      </c>
      <c r="CY380" s="62">
        <f t="shared" si="2617"/>
        <v>0</v>
      </c>
      <c r="CZ380" s="58">
        <f t="shared" si="2617"/>
        <v>0</v>
      </c>
      <c r="DA380" s="58">
        <f t="shared" si="2616"/>
        <v>123400</v>
      </c>
      <c r="DB380" s="62">
        <f t="shared" si="2616"/>
        <v>0</v>
      </c>
      <c r="DC380" s="62">
        <f t="shared" si="2616"/>
        <v>123400</v>
      </c>
      <c r="DD380" s="62">
        <f t="shared" si="2616"/>
        <v>0</v>
      </c>
      <c r="DE380" s="58">
        <f t="shared" ref="DE380:DL380" si="2618">DE381+DE383</f>
        <v>0</v>
      </c>
      <c r="DF380" s="62">
        <f t="shared" si="2618"/>
        <v>0</v>
      </c>
      <c r="DG380" s="62">
        <f t="shared" si="2618"/>
        <v>0</v>
      </c>
      <c r="DH380" s="58">
        <f t="shared" si="2618"/>
        <v>0</v>
      </c>
      <c r="DI380" s="58">
        <f t="shared" si="2618"/>
        <v>123400</v>
      </c>
      <c r="DJ380" s="62">
        <f t="shared" si="2618"/>
        <v>0</v>
      </c>
      <c r="DK380" s="62">
        <f t="shared" si="2618"/>
        <v>123400</v>
      </c>
      <c r="DL380" s="62">
        <f t="shared" si="2618"/>
        <v>0</v>
      </c>
      <c r="DM380" s="58">
        <f t="shared" ref="DM380:DT380" si="2619">DM381+DM383</f>
        <v>0</v>
      </c>
      <c r="DN380" s="62">
        <f t="shared" si="2619"/>
        <v>0</v>
      </c>
      <c r="DO380" s="62">
        <f t="shared" si="2619"/>
        <v>0</v>
      </c>
      <c r="DP380" s="58">
        <f t="shared" si="2619"/>
        <v>0</v>
      </c>
      <c r="DQ380" s="58">
        <f t="shared" si="2619"/>
        <v>123400</v>
      </c>
      <c r="DR380" s="62">
        <f t="shared" si="2619"/>
        <v>0</v>
      </c>
      <c r="DS380" s="62">
        <f t="shared" si="2619"/>
        <v>123400</v>
      </c>
      <c r="DT380" s="62">
        <f t="shared" si="2619"/>
        <v>0</v>
      </c>
    </row>
    <row r="381" spans="1:124" ht="32.25" customHeight="1" x14ac:dyDescent="0.25">
      <c r="A381" s="87" t="s">
        <v>15</v>
      </c>
      <c r="B381" s="156"/>
      <c r="C381" s="156"/>
      <c r="D381" s="156"/>
      <c r="E381" s="4">
        <v>852</v>
      </c>
      <c r="F381" s="3" t="s">
        <v>78</v>
      </c>
      <c r="G381" s="3" t="s">
        <v>78</v>
      </c>
      <c r="H381" s="176" t="s">
        <v>484</v>
      </c>
      <c r="I381" s="3" t="s">
        <v>17</v>
      </c>
      <c r="J381" s="21">
        <f t="shared" ref="J381:Y381" si="2620">J382</f>
        <v>16900</v>
      </c>
      <c r="K381" s="21">
        <f t="shared" si="2620"/>
        <v>0</v>
      </c>
      <c r="L381" s="21">
        <f t="shared" si="2620"/>
        <v>16900</v>
      </c>
      <c r="M381" s="21">
        <f t="shared" si="2620"/>
        <v>0</v>
      </c>
      <c r="N381" s="21">
        <f t="shared" si="2620"/>
        <v>0</v>
      </c>
      <c r="O381" s="21">
        <f t="shared" si="2620"/>
        <v>0</v>
      </c>
      <c r="P381" s="21">
        <f t="shared" si="2620"/>
        <v>0</v>
      </c>
      <c r="Q381" s="21">
        <f t="shared" si="2620"/>
        <v>0</v>
      </c>
      <c r="R381" s="21">
        <f t="shared" si="2620"/>
        <v>0</v>
      </c>
      <c r="S381" s="21">
        <f t="shared" si="2620"/>
        <v>0</v>
      </c>
      <c r="T381" s="21">
        <f t="shared" si="2620"/>
        <v>0</v>
      </c>
      <c r="U381" s="21">
        <f t="shared" si="2620"/>
        <v>0</v>
      </c>
      <c r="V381" s="21">
        <f t="shared" si="2367"/>
        <v>0</v>
      </c>
      <c r="W381" s="21">
        <f t="shared" si="2368"/>
        <v>0</v>
      </c>
      <c r="X381" s="21">
        <f t="shared" si="2369"/>
        <v>0</v>
      </c>
      <c r="Y381" s="21">
        <f t="shared" si="2620"/>
        <v>0</v>
      </c>
      <c r="Z381" s="276">
        <f t="shared" si="2382"/>
        <v>100</v>
      </c>
      <c r="AA381" s="21">
        <f t="shared" ref="AA381:BY381" si="2621">AA382</f>
        <v>0</v>
      </c>
      <c r="AB381" s="21">
        <f t="shared" si="2621"/>
        <v>16900</v>
      </c>
      <c r="AC381" s="21">
        <f t="shared" si="2621"/>
        <v>0</v>
      </c>
      <c r="AD381" s="21">
        <f t="shared" si="2621"/>
        <v>16900</v>
      </c>
      <c r="AE381" s="21">
        <f t="shared" si="2621"/>
        <v>0</v>
      </c>
      <c r="AF381" s="21">
        <f t="shared" si="2621"/>
        <v>0</v>
      </c>
      <c r="AG381" s="21">
        <f t="shared" si="2621"/>
        <v>0</v>
      </c>
      <c r="AH381" s="21">
        <f t="shared" si="2621"/>
        <v>0</v>
      </c>
      <c r="AI381" s="21">
        <f t="shared" si="2621"/>
        <v>0</v>
      </c>
      <c r="AJ381" s="21">
        <f t="shared" si="2520"/>
        <v>16900</v>
      </c>
      <c r="AK381" s="21">
        <f t="shared" si="2521"/>
        <v>0</v>
      </c>
      <c r="AL381" s="21">
        <f t="shared" si="2522"/>
        <v>16900</v>
      </c>
      <c r="AM381" s="21">
        <f t="shared" si="2523"/>
        <v>0</v>
      </c>
      <c r="AN381" s="215">
        <f t="shared" si="2621"/>
        <v>0</v>
      </c>
      <c r="AO381" s="21">
        <f t="shared" si="2621"/>
        <v>0</v>
      </c>
      <c r="AP381" s="21">
        <f t="shared" si="2621"/>
        <v>0</v>
      </c>
      <c r="AQ381" s="21">
        <f t="shared" si="2621"/>
        <v>0</v>
      </c>
      <c r="AR381" s="21">
        <f t="shared" si="2541"/>
        <v>16900</v>
      </c>
      <c r="AS381" s="21">
        <f t="shared" si="2542"/>
        <v>0</v>
      </c>
      <c r="AT381" s="21">
        <f t="shared" si="2543"/>
        <v>16900</v>
      </c>
      <c r="AU381" s="21">
        <f t="shared" si="2544"/>
        <v>0</v>
      </c>
      <c r="AV381" s="195">
        <f t="shared" si="2414"/>
        <v>0</v>
      </c>
      <c r="AW381" s="21">
        <f t="shared" si="2621"/>
        <v>0</v>
      </c>
      <c r="AX381" s="21">
        <f t="shared" si="2621"/>
        <v>0</v>
      </c>
      <c r="AY381" s="21">
        <f t="shared" si="2621"/>
        <v>0</v>
      </c>
      <c r="AZ381" s="21">
        <f t="shared" si="2621"/>
        <v>0</v>
      </c>
      <c r="BA381" s="21">
        <f t="shared" si="2621"/>
        <v>0</v>
      </c>
      <c r="BB381" s="21">
        <f t="shared" si="2621"/>
        <v>0</v>
      </c>
      <c r="BC381" s="21">
        <f t="shared" si="2621"/>
        <v>0</v>
      </c>
      <c r="BD381" s="21">
        <f t="shared" si="2621"/>
        <v>0</v>
      </c>
      <c r="BE381" s="21">
        <f t="shared" si="2524"/>
        <v>0</v>
      </c>
      <c r="BF381" s="21">
        <f t="shared" si="2511"/>
        <v>0</v>
      </c>
      <c r="BG381" s="21">
        <f t="shared" si="2512"/>
        <v>0</v>
      </c>
      <c r="BH381" s="21">
        <f t="shared" si="2513"/>
        <v>0</v>
      </c>
      <c r="BI381" s="21">
        <f t="shared" si="2621"/>
        <v>0</v>
      </c>
      <c r="BJ381" s="21">
        <f t="shared" si="2621"/>
        <v>0</v>
      </c>
      <c r="BK381" s="21">
        <f t="shared" si="2621"/>
        <v>0</v>
      </c>
      <c r="BL381" s="21">
        <f t="shared" si="2621"/>
        <v>0</v>
      </c>
      <c r="BM381" s="21">
        <f t="shared" si="2582"/>
        <v>0</v>
      </c>
      <c r="BN381" s="21">
        <f t="shared" si="2583"/>
        <v>0</v>
      </c>
      <c r="BO381" s="21">
        <f t="shared" si="2584"/>
        <v>0</v>
      </c>
      <c r="BP381" s="21">
        <f t="shared" si="2585"/>
        <v>0</v>
      </c>
      <c r="BQ381" s="201">
        <f t="shared" si="2415"/>
        <v>0</v>
      </c>
      <c r="BR381" s="21">
        <f t="shared" si="2621"/>
        <v>0</v>
      </c>
      <c r="BS381" s="21">
        <f t="shared" si="2621"/>
        <v>0</v>
      </c>
      <c r="BT381" s="21">
        <f t="shared" si="2621"/>
        <v>0</v>
      </c>
      <c r="BU381" s="21">
        <f t="shared" si="2621"/>
        <v>0</v>
      </c>
      <c r="BV381" s="21">
        <f t="shared" si="2621"/>
        <v>0</v>
      </c>
      <c r="BW381" s="21">
        <f t="shared" si="2621"/>
        <v>0</v>
      </c>
      <c r="BX381" s="21">
        <f t="shared" si="2621"/>
        <v>0</v>
      </c>
      <c r="BY381" s="21">
        <f t="shared" si="2621"/>
        <v>0</v>
      </c>
      <c r="BZ381" s="21">
        <f t="shared" si="2525"/>
        <v>0</v>
      </c>
      <c r="CA381" s="62">
        <f t="shared" si="2515"/>
        <v>0</v>
      </c>
      <c r="CB381" s="62">
        <f t="shared" si="2516"/>
        <v>0</v>
      </c>
      <c r="CC381" s="62">
        <f t="shared" si="2517"/>
        <v>0</v>
      </c>
      <c r="CD381" s="21">
        <f t="shared" ref="CD381:CG381" si="2622">CD382</f>
        <v>0</v>
      </c>
      <c r="CE381" s="21">
        <f t="shared" si="2622"/>
        <v>0</v>
      </c>
      <c r="CF381" s="21">
        <f t="shared" si="2622"/>
        <v>0</v>
      </c>
      <c r="CG381" s="21">
        <f t="shared" si="2622"/>
        <v>0</v>
      </c>
      <c r="CH381" s="21">
        <f t="shared" si="2588"/>
        <v>0</v>
      </c>
      <c r="CI381" s="62">
        <f t="shared" si="2589"/>
        <v>0</v>
      </c>
      <c r="CJ381" s="62">
        <f t="shared" si="2590"/>
        <v>0</v>
      </c>
      <c r="CK381" s="62">
        <f t="shared" si="2591"/>
        <v>0</v>
      </c>
      <c r="CL381" s="193">
        <f t="shared" si="2452"/>
        <v>0</v>
      </c>
      <c r="CM381" s="62"/>
      <c r="CN381" s="62"/>
      <c r="CO381" s="62"/>
      <c r="CP381" s="62"/>
      <c r="CQ381" s="94">
        <f t="shared" si="2453"/>
        <v>0</v>
      </c>
      <c r="CR381" s="94">
        <f t="shared" si="2454"/>
        <v>100</v>
      </c>
      <c r="CS381" s="58">
        <f t="shared" ref="CS381:DT381" si="2623">CS382</f>
        <v>16900</v>
      </c>
      <c r="CT381" s="58">
        <f t="shared" si="2623"/>
        <v>0</v>
      </c>
      <c r="CU381" s="58">
        <f t="shared" si="2623"/>
        <v>16900</v>
      </c>
      <c r="CV381" s="58">
        <f t="shared" si="2623"/>
        <v>0</v>
      </c>
      <c r="CW381" s="58">
        <f t="shared" si="2623"/>
        <v>0</v>
      </c>
      <c r="CX381" s="62">
        <f t="shared" si="2623"/>
        <v>0</v>
      </c>
      <c r="CY381" s="62">
        <f t="shared" si="2623"/>
        <v>0</v>
      </c>
      <c r="CZ381" s="58">
        <f t="shared" si="2623"/>
        <v>0</v>
      </c>
      <c r="DA381" s="58">
        <f t="shared" si="2623"/>
        <v>16900</v>
      </c>
      <c r="DB381" s="62">
        <f t="shared" si="2623"/>
        <v>0</v>
      </c>
      <c r="DC381" s="62">
        <f t="shared" si="2623"/>
        <v>16900</v>
      </c>
      <c r="DD381" s="62">
        <f t="shared" si="2623"/>
        <v>0</v>
      </c>
      <c r="DE381" s="58">
        <f t="shared" si="2623"/>
        <v>0</v>
      </c>
      <c r="DF381" s="62">
        <f t="shared" si="2623"/>
        <v>0</v>
      </c>
      <c r="DG381" s="62">
        <f t="shared" si="2623"/>
        <v>0</v>
      </c>
      <c r="DH381" s="58">
        <f t="shared" si="2623"/>
        <v>0</v>
      </c>
      <c r="DI381" s="58">
        <f t="shared" si="2623"/>
        <v>16900</v>
      </c>
      <c r="DJ381" s="62">
        <f t="shared" si="2623"/>
        <v>0</v>
      </c>
      <c r="DK381" s="62">
        <f t="shared" si="2623"/>
        <v>16900</v>
      </c>
      <c r="DL381" s="62">
        <f t="shared" si="2623"/>
        <v>0</v>
      </c>
      <c r="DM381" s="58">
        <f t="shared" si="2623"/>
        <v>0</v>
      </c>
      <c r="DN381" s="62">
        <f t="shared" si="2623"/>
        <v>0</v>
      </c>
      <c r="DO381" s="62">
        <f t="shared" si="2623"/>
        <v>0</v>
      </c>
      <c r="DP381" s="58">
        <f t="shared" si="2623"/>
        <v>0</v>
      </c>
      <c r="DQ381" s="58">
        <f t="shared" si="2623"/>
        <v>16900</v>
      </c>
      <c r="DR381" s="62">
        <f t="shared" si="2623"/>
        <v>0</v>
      </c>
      <c r="DS381" s="62">
        <f t="shared" si="2623"/>
        <v>16900</v>
      </c>
      <c r="DT381" s="62">
        <f t="shared" si="2623"/>
        <v>0</v>
      </c>
    </row>
    <row r="382" spans="1:124" ht="32.25" customHeight="1" x14ac:dyDescent="0.25">
      <c r="A382" s="87" t="s">
        <v>7</v>
      </c>
      <c r="B382" s="156"/>
      <c r="C382" s="156"/>
      <c r="D382" s="156"/>
      <c r="E382" s="4">
        <v>852</v>
      </c>
      <c r="F382" s="3" t="s">
        <v>78</v>
      </c>
      <c r="G382" s="3" t="s">
        <v>78</v>
      </c>
      <c r="H382" s="176" t="s">
        <v>484</v>
      </c>
      <c r="I382" s="3" t="s">
        <v>52</v>
      </c>
      <c r="J382" s="21">
        <v>16900</v>
      </c>
      <c r="K382" s="21"/>
      <c r="L382" s="21">
        <f>J382</f>
        <v>16900</v>
      </c>
      <c r="M382" s="21"/>
      <c r="N382" s="21"/>
      <c r="O382" s="21"/>
      <c r="P382" s="21">
        <f>N382</f>
        <v>0</v>
      </c>
      <c r="Q382" s="21"/>
      <c r="R382" s="21"/>
      <c r="S382" s="21"/>
      <c r="T382" s="21">
        <f>R382</f>
        <v>0</v>
      </c>
      <c r="U382" s="21"/>
      <c r="V382" s="21">
        <f t="shared" si="2367"/>
        <v>0</v>
      </c>
      <c r="W382" s="21">
        <f t="shared" si="2368"/>
        <v>0</v>
      </c>
      <c r="X382" s="21">
        <f t="shared" si="2369"/>
        <v>0</v>
      </c>
      <c r="Y382" s="21"/>
      <c r="Z382" s="276">
        <f t="shared" si="2382"/>
        <v>100</v>
      </c>
      <c r="AA382" s="21"/>
      <c r="AB382" s="21">
        <v>16900</v>
      </c>
      <c r="AC382" s="21"/>
      <c r="AD382" s="21">
        <f>AB382</f>
        <v>16900</v>
      </c>
      <c r="AE382" s="21"/>
      <c r="AF382" s="21"/>
      <c r="AG382" s="21"/>
      <c r="AH382" s="21">
        <f>AF382</f>
        <v>0</v>
      </c>
      <c r="AI382" s="21"/>
      <c r="AJ382" s="21">
        <f t="shared" si="2520"/>
        <v>16900</v>
      </c>
      <c r="AK382" s="21">
        <f t="shared" si="2521"/>
        <v>0</v>
      </c>
      <c r="AL382" s="21">
        <f t="shared" si="2522"/>
        <v>16900</v>
      </c>
      <c r="AM382" s="21">
        <f t="shared" si="2523"/>
        <v>0</v>
      </c>
      <c r="AN382" s="215"/>
      <c r="AO382" s="21"/>
      <c r="AP382" s="21">
        <f>AN382</f>
        <v>0</v>
      </c>
      <c r="AQ382" s="21"/>
      <c r="AR382" s="21">
        <f t="shared" si="2541"/>
        <v>16900</v>
      </c>
      <c r="AS382" s="21">
        <f t="shared" si="2542"/>
        <v>0</v>
      </c>
      <c r="AT382" s="21">
        <f t="shared" si="2543"/>
        <v>16900</v>
      </c>
      <c r="AU382" s="21">
        <f t="shared" si="2544"/>
        <v>0</v>
      </c>
      <c r="AV382" s="195">
        <f t="shared" si="2414"/>
        <v>0</v>
      </c>
      <c r="AW382" s="21"/>
      <c r="AX382" s="21"/>
      <c r="AY382" s="21">
        <f>AW382</f>
        <v>0</v>
      </c>
      <c r="AZ382" s="21"/>
      <c r="BA382" s="21"/>
      <c r="BB382" s="21"/>
      <c r="BC382" s="21">
        <f>BA382</f>
        <v>0</v>
      </c>
      <c r="BD382" s="21"/>
      <c r="BE382" s="21">
        <f t="shared" si="2524"/>
        <v>0</v>
      </c>
      <c r="BF382" s="21">
        <f t="shared" si="2511"/>
        <v>0</v>
      </c>
      <c r="BG382" s="21">
        <f t="shared" si="2512"/>
        <v>0</v>
      </c>
      <c r="BH382" s="21">
        <f t="shared" si="2513"/>
        <v>0</v>
      </c>
      <c r="BI382" s="21"/>
      <c r="BJ382" s="21"/>
      <c r="BK382" s="21">
        <f>BI382</f>
        <v>0</v>
      </c>
      <c r="BL382" s="21"/>
      <c r="BM382" s="21">
        <f t="shared" si="2582"/>
        <v>0</v>
      </c>
      <c r="BN382" s="21">
        <f t="shared" si="2583"/>
        <v>0</v>
      </c>
      <c r="BO382" s="21">
        <f t="shared" si="2584"/>
        <v>0</v>
      </c>
      <c r="BP382" s="21">
        <f t="shared" si="2585"/>
        <v>0</v>
      </c>
      <c r="BQ382" s="201">
        <f t="shared" si="2415"/>
        <v>0</v>
      </c>
      <c r="BR382" s="21"/>
      <c r="BS382" s="21"/>
      <c r="BT382" s="21">
        <f>BR382</f>
        <v>0</v>
      </c>
      <c r="BU382" s="21"/>
      <c r="BV382" s="21"/>
      <c r="BW382" s="21"/>
      <c r="BX382" s="21">
        <f>BV382</f>
        <v>0</v>
      </c>
      <c r="BY382" s="21"/>
      <c r="BZ382" s="21">
        <f t="shared" si="2525"/>
        <v>0</v>
      </c>
      <c r="CA382" s="62">
        <f t="shared" si="2515"/>
        <v>0</v>
      </c>
      <c r="CB382" s="62">
        <f t="shared" si="2516"/>
        <v>0</v>
      </c>
      <c r="CC382" s="62">
        <f t="shared" si="2517"/>
        <v>0</v>
      </c>
      <c r="CD382" s="21"/>
      <c r="CE382" s="21"/>
      <c r="CF382" s="21">
        <f>CD382</f>
        <v>0</v>
      </c>
      <c r="CG382" s="21"/>
      <c r="CH382" s="21">
        <f t="shared" si="2588"/>
        <v>0</v>
      </c>
      <c r="CI382" s="62">
        <f t="shared" si="2589"/>
        <v>0</v>
      </c>
      <c r="CJ382" s="62">
        <f t="shared" si="2590"/>
        <v>0</v>
      </c>
      <c r="CK382" s="62">
        <f t="shared" si="2591"/>
        <v>0</v>
      </c>
      <c r="CL382" s="193">
        <f t="shared" si="2452"/>
        <v>0</v>
      </c>
      <c r="CM382" s="62"/>
      <c r="CN382" s="62"/>
      <c r="CO382" s="62"/>
      <c r="CP382" s="62"/>
      <c r="CQ382" s="94">
        <f t="shared" si="2453"/>
        <v>0</v>
      </c>
      <c r="CR382" s="94">
        <f t="shared" si="2454"/>
        <v>100</v>
      </c>
      <c r="CS382" s="58">
        <v>16900</v>
      </c>
      <c r="CT382" s="58"/>
      <c r="CU382" s="58">
        <f>CS382</f>
        <v>16900</v>
      </c>
      <c r="CV382" s="58"/>
      <c r="CW382" s="58"/>
      <c r="CX382" s="62"/>
      <c r="CY382" s="62">
        <f>CW382</f>
        <v>0</v>
      </c>
      <c r="CZ382" s="58"/>
      <c r="DA382" s="58">
        <f t="shared" si="2419"/>
        <v>16900</v>
      </c>
      <c r="DB382" s="62">
        <f t="shared" si="2420"/>
        <v>0</v>
      </c>
      <c r="DC382" s="62">
        <f t="shared" si="2421"/>
        <v>16900</v>
      </c>
      <c r="DD382" s="62">
        <f t="shared" si="2422"/>
        <v>0</v>
      </c>
      <c r="DE382" s="58"/>
      <c r="DF382" s="62"/>
      <c r="DG382" s="62">
        <f>DE382</f>
        <v>0</v>
      </c>
      <c r="DH382" s="58"/>
      <c r="DI382" s="58">
        <f t="shared" ref="DI382" si="2624">DA382+DE382</f>
        <v>16900</v>
      </c>
      <c r="DJ382" s="62">
        <f t="shared" ref="DJ382" si="2625">DB382+DF382</f>
        <v>0</v>
      </c>
      <c r="DK382" s="62">
        <f t="shared" ref="DK382" si="2626">DC382+DG382</f>
        <v>16900</v>
      </c>
      <c r="DL382" s="62">
        <f t="shared" ref="DL382" si="2627">DD382+DH382</f>
        <v>0</v>
      </c>
      <c r="DM382" s="58"/>
      <c r="DN382" s="62"/>
      <c r="DO382" s="62">
        <f>DM382</f>
        <v>0</v>
      </c>
      <c r="DP382" s="58"/>
      <c r="DQ382" s="58">
        <f t="shared" ref="DQ382" si="2628">DI382+DM382</f>
        <v>16900</v>
      </c>
      <c r="DR382" s="62">
        <f t="shared" ref="DR382" si="2629">DJ382+DN382</f>
        <v>0</v>
      </c>
      <c r="DS382" s="62">
        <f t="shared" ref="DS382" si="2630">DK382+DO382</f>
        <v>16900</v>
      </c>
      <c r="DT382" s="62">
        <f t="shared" ref="DT382" si="2631">DL382+DP382</f>
        <v>0</v>
      </c>
    </row>
    <row r="383" spans="1:124" ht="32.25" customHeight="1" x14ac:dyDescent="0.25">
      <c r="A383" s="87" t="s">
        <v>20</v>
      </c>
      <c r="B383" s="155"/>
      <c r="C383" s="155"/>
      <c r="D383" s="155"/>
      <c r="E383" s="4">
        <v>852</v>
      </c>
      <c r="F383" s="3" t="s">
        <v>78</v>
      </c>
      <c r="G383" s="3" t="s">
        <v>78</v>
      </c>
      <c r="H383" s="176" t="s">
        <v>484</v>
      </c>
      <c r="I383" s="3" t="s">
        <v>21</v>
      </c>
      <c r="J383" s="21">
        <f t="shared" ref="J383:Y383" si="2632">J384</f>
        <v>106500</v>
      </c>
      <c r="K383" s="21">
        <f t="shared" si="2632"/>
        <v>0</v>
      </c>
      <c r="L383" s="21">
        <f t="shared" si="2632"/>
        <v>106500</v>
      </c>
      <c r="M383" s="21">
        <f t="shared" si="2632"/>
        <v>0</v>
      </c>
      <c r="N383" s="21">
        <f t="shared" si="2632"/>
        <v>0</v>
      </c>
      <c r="O383" s="21">
        <f t="shared" si="2632"/>
        <v>0</v>
      </c>
      <c r="P383" s="21">
        <f t="shared" si="2632"/>
        <v>0</v>
      </c>
      <c r="Q383" s="21">
        <f t="shared" si="2632"/>
        <v>0</v>
      </c>
      <c r="R383" s="21">
        <f t="shared" si="2632"/>
        <v>0</v>
      </c>
      <c r="S383" s="21">
        <f t="shared" si="2632"/>
        <v>0</v>
      </c>
      <c r="T383" s="21">
        <f t="shared" si="2632"/>
        <v>0</v>
      </c>
      <c r="U383" s="21">
        <f t="shared" si="2632"/>
        <v>0</v>
      </c>
      <c r="V383" s="21">
        <f t="shared" si="2367"/>
        <v>0</v>
      </c>
      <c r="W383" s="21">
        <f t="shared" si="2368"/>
        <v>0</v>
      </c>
      <c r="X383" s="21">
        <f t="shared" si="2369"/>
        <v>0</v>
      </c>
      <c r="Y383" s="21">
        <f t="shared" si="2632"/>
        <v>0</v>
      </c>
      <c r="Z383" s="276">
        <f t="shared" si="2382"/>
        <v>100</v>
      </c>
      <c r="AA383" s="21">
        <f t="shared" ref="AA383:BY383" si="2633">AA384</f>
        <v>0</v>
      </c>
      <c r="AB383" s="21">
        <f t="shared" si="2633"/>
        <v>106500</v>
      </c>
      <c r="AC383" s="21">
        <f t="shared" si="2633"/>
        <v>0</v>
      </c>
      <c r="AD383" s="21">
        <f t="shared" si="2633"/>
        <v>106500</v>
      </c>
      <c r="AE383" s="21">
        <f t="shared" si="2633"/>
        <v>0</v>
      </c>
      <c r="AF383" s="21">
        <f t="shared" si="2633"/>
        <v>0</v>
      </c>
      <c r="AG383" s="21">
        <f t="shared" si="2633"/>
        <v>0</v>
      </c>
      <c r="AH383" s="21">
        <f t="shared" si="2633"/>
        <v>0</v>
      </c>
      <c r="AI383" s="21">
        <f t="shared" si="2633"/>
        <v>0</v>
      </c>
      <c r="AJ383" s="21">
        <f t="shared" si="2520"/>
        <v>106500</v>
      </c>
      <c r="AK383" s="21">
        <f t="shared" si="2521"/>
        <v>0</v>
      </c>
      <c r="AL383" s="21">
        <f t="shared" si="2522"/>
        <v>106500</v>
      </c>
      <c r="AM383" s="21">
        <f t="shared" si="2523"/>
        <v>0</v>
      </c>
      <c r="AN383" s="215">
        <f t="shared" si="2633"/>
        <v>0</v>
      </c>
      <c r="AO383" s="21">
        <f t="shared" si="2633"/>
        <v>0</v>
      </c>
      <c r="AP383" s="21">
        <f t="shared" si="2633"/>
        <v>0</v>
      </c>
      <c r="AQ383" s="21">
        <f t="shared" si="2633"/>
        <v>0</v>
      </c>
      <c r="AR383" s="21">
        <f t="shared" si="2541"/>
        <v>106500</v>
      </c>
      <c r="AS383" s="21">
        <f t="shared" si="2542"/>
        <v>0</v>
      </c>
      <c r="AT383" s="21">
        <f t="shared" si="2543"/>
        <v>106500</v>
      </c>
      <c r="AU383" s="21">
        <f t="shared" si="2544"/>
        <v>0</v>
      </c>
      <c r="AV383" s="195">
        <f t="shared" si="2414"/>
        <v>0</v>
      </c>
      <c r="AW383" s="21">
        <f t="shared" si="2633"/>
        <v>0</v>
      </c>
      <c r="AX383" s="21">
        <f t="shared" si="2633"/>
        <v>0</v>
      </c>
      <c r="AY383" s="21">
        <f t="shared" si="2633"/>
        <v>0</v>
      </c>
      <c r="AZ383" s="21">
        <f t="shared" si="2633"/>
        <v>0</v>
      </c>
      <c r="BA383" s="21">
        <f t="shared" si="2633"/>
        <v>0</v>
      </c>
      <c r="BB383" s="21">
        <f t="shared" si="2633"/>
        <v>0</v>
      </c>
      <c r="BC383" s="21">
        <f t="shared" si="2633"/>
        <v>0</v>
      </c>
      <c r="BD383" s="21">
        <f t="shared" si="2633"/>
        <v>0</v>
      </c>
      <c r="BE383" s="21">
        <f t="shared" si="2524"/>
        <v>0</v>
      </c>
      <c r="BF383" s="21">
        <f t="shared" si="2511"/>
        <v>0</v>
      </c>
      <c r="BG383" s="21">
        <f t="shared" si="2512"/>
        <v>0</v>
      </c>
      <c r="BH383" s="21">
        <f t="shared" si="2513"/>
        <v>0</v>
      </c>
      <c r="BI383" s="21">
        <f t="shared" si="2633"/>
        <v>0</v>
      </c>
      <c r="BJ383" s="21">
        <f t="shared" si="2633"/>
        <v>0</v>
      </c>
      <c r="BK383" s="21">
        <f t="shared" si="2633"/>
        <v>0</v>
      </c>
      <c r="BL383" s="21">
        <f t="shared" si="2633"/>
        <v>0</v>
      </c>
      <c r="BM383" s="21">
        <f t="shared" si="2582"/>
        <v>0</v>
      </c>
      <c r="BN383" s="21">
        <f t="shared" si="2583"/>
        <v>0</v>
      </c>
      <c r="BO383" s="21">
        <f t="shared" si="2584"/>
        <v>0</v>
      </c>
      <c r="BP383" s="21">
        <f t="shared" si="2585"/>
        <v>0</v>
      </c>
      <c r="BQ383" s="201">
        <f t="shared" si="2415"/>
        <v>0</v>
      </c>
      <c r="BR383" s="21">
        <f t="shared" si="2633"/>
        <v>0</v>
      </c>
      <c r="BS383" s="21">
        <f t="shared" si="2633"/>
        <v>0</v>
      </c>
      <c r="BT383" s="21">
        <f t="shared" si="2633"/>
        <v>0</v>
      </c>
      <c r="BU383" s="21">
        <f t="shared" si="2633"/>
        <v>0</v>
      </c>
      <c r="BV383" s="21">
        <f t="shared" si="2633"/>
        <v>0</v>
      </c>
      <c r="BW383" s="21">
        <f t="shared" si="2633"/>
        <v>0</v>
      </c>
      <c r="BX383" s="21">
        <f t="shared" si="2633"/>
        <v>0</v>
      </c>
      <c r="BY383" s="21">
        <f t="shared" si="2633"/>
        <v>0</v>
      </c>
      <c r="BZ383" s="21">
        <f t="shared" si="2525"/>
        <v>0</v>
      </c>
      <c r="CA383" s="62">
        <f t="shared" si="2515"/>
        <v>0</v>
      </c>
      <c r="CB383" s="62">
        <f t="shared" si="2516"/>
        <v>0</v>
      </c>
      <c r="CC383" s="62">
        <f t="shared" si="2517"/>
        <v>0</v>
      </c>
      <c r="CD383" s="21">
        <f t="shared" ref="CD383:CG383" si="2634">CD384</f>
        <v>0</v>
      </c>
      <c r="CE383" s="21">
        <f t="shared" si="2634"/>
        <v>0</v>
      </c>
      <c r="CF383" s="21">
        <f t="shared" si="2634"/>
        <v>0</v>
      </c>
      <c r="CG383" s="21">
        <f t="shared" si="2634"/>
        <v>0</v>
      </c>
      <c r="CH383" s="21">
        <f t="shared" si="2588"/>
        <v>0</v>
      </c>
      <c r="CI383" s="62">
        <f t="shared" si="2589"/>
        <v>0</v>
      </c>
      <c r="CJ383" s="62">
        <f t="shared" si="2590"/>
        <v>0</v>
      </c>
      <c r="CK383" s="62">
        <f t="shared" si="2591"/>
        <v>0</v>
      </c>
      <c r="CL383" s="193">
        <f t="shared" si="2452"/>
        <v>0</v>
      </c>
      <c r="CM383" s="62"/>
      <c r="CN383" s="62"/>
      <c r="CO383" s="62"/>
      <c r="CP383" s="62"/>
      <c r="CQ383" s="94">
        <f t="shared" si="2453"/>
        <v>0</v>
      </c>
      <c r="CR383" s="94">
        <f t="shared" si="2454"/>
        <v>100</v>
      </c>
      <c r="CS383" s="58">
        <f t="shared" ref="CS383:DT383" si="2635">CS384</f>
        <v>106500</v>
      </c>
      <c r="CT383" s="58">
        <f t="shared" si="2635"/>
        <v>0</v>
      </c>
      <c r="CU383" s="58">
        <f t="shared" si="2635"/>
        <v>106500</v>
      </c>
      <c r="CV383" s="58">
        <f t="shared" si="2635"/>
        <v>0</v>
      </c>
      <c r="CW383" s="58">
        <f t="shared" si="2635"/>
        <v>0</v>
      </c>
      <c r="CX383" s="62">
        <f t="shared" si="2635"/>
        <v>0</v>
      </c>
      <c r="CY383" s="62">
        <f t="shared" si="2635"/>
        <v>0</v>
      </c>
      <c r="CZ383" s="58">
        <f t="shared" si="2635"/>
        <v>0</v>
      </c>
      <c r="DA383" s="58">
        <f t="shared" si="2635"/>
        <v>106500</v>
      </c>
      <c r="DB383" s="62">
        <f t="shared" si="2635"/>
        <v>0</v>
      </c>
      <c r="DC383" s="62">
        <f t="shared" si="2635"/>
        <v>106500</v>
      </c>
      <c r="DD383" s="62">
        <f t="shared" si="2635"/>
        <v>0</v>
      </c>
      <c r="DE383" s="58">
        <f t="shared" si="2635"/>
        <v>0</v>
      </c>
      <c r="DF383" s="62">
        <f t="shared" si="2635"/>
        <v>0</v>
      </c>
      <c r="DG383" s="62">
        <f t="shared" si="2635"/>
        <v>0</v>
      </c>
      <c r="DH383" s="58">
        <f t="shared" si="2635"/>
        <v>0</v>
      </c>
      <c r="DI383" s="58">
        <f t="shared" si="2635"/>
        <v>106500</v>
      </c>
      <c r="DJ383" s="62">
        <f t="shared" si="2635"/>
        <v>0</v>
      </c>
      <c r="DK383" s="62">
        <f t="shared" si="2635"/>
        <v>106500</v>
      </c>
      <c r="DL383" s="62">
        <f t="shared" si="2635"/>
        <v>0</v>
      </c>
      <c r="DM383" s="58">
        <f t="shared" si="2635"/>
        <v>0</v>
      </c>
      <c r="DN383" s="62">
        <f t="shared" si="2635"/>
        <v>0</v>
      </c>
      <c r="DO383" s="62">
        <f t="shared" si="2635"/>
        <v>0</v>
      </c>
      <c r="DP383" s="58">
        <f t="shared" si="2635"/>
        <v>0</v>
      </c>
      <c r="DQ383" s="58">
        <f t="shared" si="2635"/>
        <v>106500</v>
      </c>
      <c r="DR383" s="62">
        <f t="shared" si="2635"/>
        <v>0</v>
      </c>
      <c r="DS383" s="62">
        <f t="shared" si="2635"/>
        <v>106500</v>
      </c>
      <c r="DT383" s="62">
        <f t="shared" si="2635"/>
        <v>0</v>
      </c>
    </row>
    <row r="384" spans="1:124" s="23" customFormat="1" ht="32.25" customHeight="1" x14ac:dyDescent="0.25">
      <c r="A384" s="87" t="s">
        <v>9</v>
      </c>
      <c r="B384" s="156"/>
      <c r="C384" s="156"/>
      <c r="D384" s="156"/>
      <c r="E384" s="4">
        <v>852</v>
      </c>
      <c r="F384" s="3" t="s">
        <v>78</v>
      </c>
      <c r="G384" s="3" t="s">
        <v>78</v>
      </c>
      <c r="H384" s="176" t="s">
        <v>484</v>
      </c>
      <c r="I384" s="3" t="s">
        <v>22</v>
      </c>
      <c r="J384" s="21">
        <v>106500</v>
      </c>
      <c r="K384" s="21"/>
      <c r="L384" s="21">
        <f>J384</f>
        <v>106500</v>
      </c>
      <c r="M384" s="21"/>
      <c r="N384" s="21"/>
      <c r="O384" s="21"/>
      <c r="P384" s="21">
        <f>N384</f>
        <v>0</v>
      </c>
      <c r="Q384" s="21"/>
      <c r="R384" s="21"/>
      <c r="S384" s="21"/>
      <c r="T384" s="21">
        <f>R384</f>
        <v>0</v>
      </c>
      <c r="U384" s="21"/>
      <c r="V384" s="21">
        <f t="shared" si="2367"/>
        <v>0</v>
      </c>
      <c r="W384" s="21">
        <f t="shared" si="2368"/>
        <v>0</v>
      </c>
      <c r="X384" s="21">
        <f t="shared" si="2369"/>
        <v>0</v>
      </c>
      <c r="Y384" s="21"/>
      <c r="Z384" s="276">
        <f t="shared" si="2382"/>
        <v>100</v>
      </c>
      <c r="AA384" s="21"/>
      <c r="AB384" s="21">
        <v>106500</v>
      </c>
      <c r="AC384" s="21"/>
      <c r="AD384" s="21">
        <f>AB384</f>
        <v>106500</v>
      </c>
      <c r="AE384" s="21"/>
      <c r="AF384" s="21"/>
      <c r="AG384" s="21"/>
      <c r="AH384" s="21">
        <f>AF384</f>
        <v>0</v>
      </c>
      <c r="AI384" s="21"/>
      <c r="AJ384" s="21">
        <f t="shared" si="2520"/>
        <v>106500</v>
      </c>
      <c r="AK384" s="21">
        <f t="shared" si="2521"/>
        <v>0</v>
      </c>
      <c r="AL384" s="21">
        <f t="shared" si="2522"/>
        <v>106500</v>
      </c>
      <c r="AM384" s="21">
        <f t="shared" si="2523"/>
        <v>0</v>
      </c>
      <c r="AN384" s="215"/>
      <c r="AO384" s="21"/>
      <c r="AP384" s="21">
        <f>AN384</f>
        <v>0</v>
      </c>
      <c r="AQ384" s="21"/>
      <c r="AR384" s="21">
        <f t="shared" si="2541"/>
        <v>106500</v>
      </c>
      <c r="AS384" s="21">
        <f t="shared" si="2542"/>
        <v>0</v>
      </c>
      <c r="AT384" s="21">
        <f t="shared" si="2543"/>
        <v>106500</v>
      </c>
      <c r="AU384" s="21">
        <f t="shared" si="2544"/>
        <v>0</v>
      </c>
      <c r="AV384" s="195">
        <f t="shared" si="2414"/>
        <v>0</v>
      </c>
      <c r="AW384" s="21"/>
      <c r="AX384" s="21"/>
      <c r="AY384" s="21">
        <f>AW384</f>
        <v>0</v>
      </c>
      <c r="AZ384" s="21"/>
      <c r="BA384" s="21"/>
      <c r="BB384" s="21"/>
      <c r="BC384" s="21">
        <f>BA384</f>
        <v>0</v>
      </c>
      <c r="BD384" s="21"/>
      <c r="BE384" s="21">
        <f t="shared" si="2524"/>
        <v>0</v>
      </c>
      <c r="BF384" s="21">
        <f t="shared" si="2511"/>
        <v>0</v>
      </c>
      <c r="BG384" s="21">
        <f t="shared" si="2512"/>
        <v>0</v>
      </c>
      <c r="BH384" s="21">
        <f t="shared" si="2513"/>
        <v>0</v>
      </c>
      <c r="BI384" s="21"/>
      <c r="BJ384" s="21"/>
      <c r="BK384" s="21">
        <f>BI384</f>
        <v>0</v>
      </c>
      <c r="BL384" s="21"/>
      <c r="BM384" s="21">
        <f t="shared" si="2582"/>
        <v>0</v>
      </c>
      <c r="BN384" s="21">
        <f t="shared" si="2583"/>
        <v>0</v>
      </c>
      <c r="BO384" s="21">
        <f t="shared" si="2584"/>
        <v>0</v>
      </c>
      <c r="BP384" s="21">
        <f t="shared" si="2585"/>
        <v>0</v>
      </c>
      <c r="BQ384" s="201">
        <f t="shared" si="2415"/>
        <v>0</v>
      </c>
      <c r="BR384" s="21"/>
      <c r="BS384" s="21"/>
      <c r="BT384" s="21">
        <f>BR384</f>
        <v>0</v>
      </c>
      <c r="BU384" s="21"/>
      <c r="BV384" s="21"/>
      <c r="BW384" s="21"/>
      <c r="BX384" s="21">
        <f>BV384</f>
        <v>0</v>
      </c>
      <c r="BY384" s="21"/>
      <c r="BZ384" s="21">
        <f t="shared" si="2525"/>
        <v>0</v>
      </c>
      <c r="CA384" s="62">
        <f t="shared" si="2515"/>
        <v>0</v>
      </c>
      <c r="CB384" s="62">
        <f t="shared" si="2516"/>
        <v>0</v>
      </c>
      <c r="CC384" s="62">
        <f t="shared" si="2517"/>
        <v>0</v>
      </c>
      <c r="CD384" s="21"/>
      <c r="CE384" s="21"/>
      <c r="CF384" s="21">
        <f>CD384</f>
        <v>0</v>
      </c>
      <c r="CG384" s="21"/>
      <c r="CH384" s="21">
        <f t="shared" si="2588"/>
        <v>0</v>
      </c>
      <c r="CI384" s="62">
        <f t="shared" si="2589"/>
        <v>0</v>
      </c>
      <c r="CJ384" s="62">
        <f t="shared" si="2590"/>
        <v>0</v>
      </c>
      <c r="CK384" s="62">
        <f t="shared" si="2591"/>
        <v>0</v>
      </c>
      <c r="CL384" s="193">
        <f t="shared" si="2452"/>
        <v>0</v>
      </c>
      <c r="CM384" s="62"/>
      <c r="CN384" s="62"/>
      <c r="CO384" s="62"/>
      <c r="CP384" s="62"/>
      <c r="CQ384" s="94">
        <f t="shared" si="2453"/>
        <v>0</v>
      </c>
      <c r="CR384" s="94">
        <f t="shared" si="2454"/>
        <v>100</v>
      </c>
      <c r="CS384" s="58">
        <v>106500</v>
      </c>
      <c r="CT384" s="58"/>
      <c r="CU384" s="58">
        <f>CS384</f>
        <v>106500</v>
      </c>
      <c r="CV384" s="58"/>
      <c r="CW384" s="58"/>
      <c r="CX384" s="62"/>
      <c r="CY384" s="62">
        <f>CW384</f>
        <v>0</v>
      </c>
      <c r="CZ384" s="58"/>
      <c r="DA384" s="58">
        <f t="shared" si="2419"/>
        <v>106500</v>
      </c>
      <c r="DB384" s="62">
        <f t="shared" si="2420"/>
        <v>0</v>
      </c>
      <c r="DC384" s="62">
        <f t="shared" si="2421"/>
        <v>106500</v>
      </c>
      <c r="DD384" s="62">
        <f t="shared" si="2422"/>
        <v>0</v>
      </c>
      <c r="DE384" s="58"/>
      <c r="DF384" s="62"/>
      <c r="DG384" s="62">
        <f>DE384</f>
        <v>0</v>
      </c>
      <c r="DH384" s="58"/>
      <c r="DI384" s="58">
        <f t="shared" ref="DI384" si="2636">DA384+DE384</f>
        <v>106500</v>
      </c>
      <c r="DJ384" s="62">
        <f t="shared" ref="DJ384" si="2637">DB384+DF384</f>
        <v>0</v>
      </c>
      <c r="DK384" s="62">
        <f t="shared" ref="DK384" si="2638">DC384+DG384</f>
        <v>106500</v>
      </c>
      <c r="DL384" s="62">
        <f t="shared" ref="DL384" si="2639">DD384+DH384</f>
        <v>0</v>
      </c>
      <c r="DM384" s="58"/>
      <c r="DN384" s="62"/>
      <c r="DO384" s="62">
        <f>DM384</f>
        <v>0</v>
      </c>
      <c r="DP384" s="58"/>
      <c r="DQ384" s="58">
        <f t="shared" ref="DQ384" si="2640">DI384+DM384</f>
        <v>106500</v>
      </c>
      <c r="DR384" s="62">
        <f t="shared" ref="DR384" si="2641">DJ384+DN384</f>
        <v>0</v>
      </c>
      <c r="DS384" s="62">
        <f t="shared" ref="DS384" si="2642">DK384+DO384</f>
        <v>106500</v>
      </c>
      <c r="DT384" s="62">
        <f t="shared" ref="DT384" si="2643">DL384+DP384</f>
        <v>0</v>
      </c>
    </row>
    <row r="385" spans="1:124" s="23" customFormat="1" ht="32.25" customHeight="1" x14ac:dyDescent="0.25">
      <c r="A385" s="111" t="s">
        <v>126</v>
      </c>
      <c r="B385" s="44"/>
      <c r="C385" s="44"/>
      <c r="D385" s="44"/>
      <c r="E385" s="4">
        <v>852</v>
      </c>
      <c r="F385" s="19" t="s">
        <v>78</v>
      </c>
      <c r="G385" s="19" t="s">
        <v>50</v>
      </c>
      <c r="H385" s="176" t="s">
        <v>48</v>
      </c>
      <c r="I385" s="19"/>
      <c r="J385" s="22">
        <f>J386+J391+J394+J401</f>
        <v>19265560</v>
      </c>
      <c r="K385" s="22">
        <f t="shared" ref="K385:BV385" si="2644">K386+K391+K394+K401</f>
        <v>2430360</v>
      </c>
      <c r="L385" s="22">
        <f t="shared" si="2644"/>
        <v>16835200</v>
      </c>
      <c r="M385" s="22">
        <f t="shared" si="2644"/>
        <v>0</v>
      </c>
      <c r="N385" s="22">
        <f t="shared" si="2644"/>
        <v>18220260</v>
      </c>
      <c r="O385" s="22">
        <f t="shared" si="2644"/>
        <v>2430360</v>
      </c>
      <c r="P385" s="22">
        <f t="shared" si="2644"/>
        <v>15789900</v>
      </c>
      <c r="Q385" s="22">
        <f t="shared" si="2644"/>
        <v>0</v>
      </c>
      <c r="R385" s="22">
        <f t="shared" si="2644"/>
        <v>18220260</v>
      </c>
      <c r="S385" s="22">
        <f t="shared" si="2644"/>
        <v>2430360</v>
      </c>
      <c r="T385" s="22">
        <f t="shared" si="2644"/>
        <v>15789900</v>
      </c>
      <c r="U385" s="22">
        <f t="shared" si="2644"/>
        <v>0</v>
      </c>
      <c r="V385" s="22">
        <f t="shared" si="2644"/>
        <v>1126542</v>
      </c>
      <c r="W385" s="22">
        <f t="shared" si="2644"/>
        <v>72040</v>
      </c>
      <c r="X385" s="22">
        <f t="shared" si="2644"/>
        <v>1054502</v>
      </c>
      <c r="Y385" s="22">
        <f t="shared" si="2644"/>
        <v>0</v>
      </c>
      <c r="Z385" s="22">
        <f t="shared" si="2644"/>
        <v>416.25271798483544</v>
      </c>
      <c r="AA385" s="22">
        <f t="shared" si="2644"/>
        <v>0</v>
      </c>
      <c r="AB385" s="22">
        <f t="shared" si="2644"/>
        <v>18139018</v>
      </c>
      <c r="AC385" s="22">
        <f t="shared" si="2644"/>
        <v>2358320</v>
      </c>
      <c r="AD385" s="22">
        <f t="shared" si="2644"/>
        <v>15780698</v>
      </c>
      <c r="AE385" s="22">
        <f t="shared" si="2644"/>
        <v>0</v>
      </c>
      <c r="AF385" s="22">
        <f t="shared" si="2644"/>
        <v>8252</v>
      </c>
      <c r="AG385" s="22">
        <f t="shared" si="2644"/>
        <v>16</v>
      </c>
      <c r="AH385" s="22">
        <f t="shared" si="2644"/>
        <v>8236</v>
      </c>
      <c r="AI385" s="22">
        <f t="shared" si="2644"/>
        <v>0</v>
      </c>
      <c r="AJ385" s="22">
        <f t="shared" si="2644"/>
        <v>18147270</v>
      </c>
      <c r="AK385" s="22">
        <f t="shared" si="2644"/>
        <v>2358336</v>
      </c>
      <c r="AL385" s="22">
        <f t="shared" si="2644"/>
        <v>15788934</v>
      </c>
      <c r="AM385" s="22">
        <f t="shared" si="2644"/>
        <v>0</v>
      </c>
      <c r="AN385" s="22">
        <f t="shared" si="2644"/>
        <v>0</v>
      </c>
      <c r="AO385" s="22">
        <f t="shared" si="2644"/>
        <v>0</v>
      </c>
      <c r="AP385" s="22">
        <f t="shared" si="2644"/>
        <v>0</v>
      </c>
      <c r="AQ385" s="22">
        <f t="shared" si="2644"/>
        <v>0</v>
      </c>
      <c r="AR385" s="22">
        <f t="shared" si="2644"/>
        <v>18147270</v>
      </c>
      <c r="AS385" s="22">
        <f t="shared" si="2644"/>
        <v>2358336</v>
      </c>
      <c r="AT385" s="22">
        <f t="shared" si="2644"/>
        <v>15788934</v>
      </c>
      <c r="AU385" s="22">
        <f t="shared" si="2644"/>
        <v>0</v>
      </c>
      <c r="AV385" s="22">
        <f t="shared" si="2644"/>
        <v>0</v>
      </c>
      <c r="AW385" s="22">
        <f t="shared" si="2644"/>
        <v>17605218</v>
      </c>
      <c r="AX385" s="22">
        <f t="shared" si="2644"/>
        <v>2358320</v>
      </c>
      <c r="AY385" s="22">
        <f t="shared" si="2644"/>
        <v>15246898</v>
      </c>
      <c r="AZ385" s="22">
        <f t="shared" si="2644"/>
        <v>0</v>
      </c>
      <c r="BA385" s="22">
        <f t="shared" si="2644"/>
        <v>16</v>
      </c>
      <c r="BB385" s="22">
        <f t="shared" si="2644"/>
        <v>16</v>
      </c>
      <c r="BC385" s="22">
        <f t="shared" si="2644"/>
        <v>0</v>
      </c>
      <c r="BD385" s="22">
        <f t="shared" si="2644"/>
        <v>0</v>
      </c>
      <c r="BE385" s="22">
        <f t="shared" si="2644"/>
        <v>17605234</v>
      </c>
      <c r="BF385" s="22">
        <f t="shared" si="2644"/>
        <v>2358336</v>
      </c>
      <c r="BG385" s="22">
        <f t="shared" si="2644"/>
        <v>15246898</v>
      </c>
      <c r="BH385" s="22">
        <f t="shared" si="2644"/>
        <v>0</v>
      </c>
      <c r="BI385" s="22">
        <f t="shared" si="2644"/>
        <v>0</v>
      </c>
      <c r="BJ385" s="22">
        <f t="shared" si="2644"/>
        <v>0</v>
      </c>
      <c r="BK385" s="22">
        <f t="shared" si="2644"/>
        <v>0</v>
      </c>
      <c r="BL385" s="22">
        <f t="shared" si="2644"/>
        <v>0</v>
      </c>
      <c r="BM385" s="22">
        <f t="shared" si="2644"/>
        <v>17605234</v>
      </c>
      <c r="BN385" s="22">
        <f t="shared" si="2644"/>
        <v>2358336</v>
      </c>
      <c r="BO385" s="22">
        <f t="shared" si="2644"/>
        <v>15246898</v>
      </c>
      <c r="BP385" s="22">
        <f t="shared" si="2644"/>
        <v>0</v>
      </c>
      <c r="BQ385" s="22">
        <f t="shared" si="2644"/>
        <v>0</v>
      </c>
      <c r="BR385" s="22">
        <f t="shared" si="2644"/>
        <v>17292818</v>
      </c>
      <c r="BS385" s="22">
        <f t="shared" si="2644"/>
        <v>2358320</v>
      </c>
      <c r="BT385" s="22">
        <f t="shared" si="2644"/>
        <v>14934498</v>
      </c>
      <c r="BU385" s="22">
        <f t="shared" si="2644"/>
        <v>0</v>
      </c>
      <c r="BV385" s="22">
        <f t="shared" si="2644"/>
        <v>16</v>
      </c>
      <c r="BW385" s="22">
        <f t="shared" ref="BW385:DT385" si="2645">BW386+BW391+BW394+BW401</f>
        <v>16</v>
      </c>
      <c r="BX385" s="22">
        <f t="shared" si="2645"/>
        <v>0</v>
      </c>
      <c r="BY385" s="22">
        <f t="shared" si="2645"/>
        <v>0</v>
      </c>
      <c r="BZ385" s="22">
        <f t="shared" si="2645"/>
        <v>17292834</v>
      </c>
      <c r="CA385" s="22">
        <f t="shared" si="2645"/>
        <v>2358336</v>
      </c>
      <c r="CB385" s="22">
        <f t="shared" si="2645"/>
        <v>14934498</v>
      </c>
      <c r="CC385" s="22">
        <f t="shared" si="2645"/>
        <v>0</v>
      </c>
      <c r="CD385" s="22">
        <f t="shared" si="2645"/>
        <v>0</v>
      </c>
      <c r="CE385" s="22">
        <f t="shared" si="2645"/>
        <v>0</v>
      </c>
      <c r="CF385" s="22">
        <f t="shared" si="2645"/>
        <v>0</v>
      </c>
      <c r="CG385" s="22">
        <f t="shared" si="2645"/>
        <v>0</v>
      </c>
      <c r="CH385" s="22">
        <f t="shared" si="2645"/>
        <v>17292834</v>
      </c>
      <c r="CI385" s="22">
        <f t="shared" si="2645"/>
        <v>2358336</v>
      </c>
      <c r="CJ385" s="22">
        <f t="shared" si="2645"/>
        <v>14934498</v>
      </c>
      <c r="CK385" s="22">
        <f t="shared" si="2645"/>
        <v>0</v>
      </c>
      <c r="CL385" s="22">
        <f t="shared" si="2645"/>
        <v>0</v>
      </c>
      <c r="CM385" s="22">
        <f t="shared" si="2645"/>
        <v>0</v>
      </c>
      <c r="CN385" s="22">
        <f t="shared" si="2645"/>
        <v>0</v>
      </c>
      <c r="CO385" s="22">
        <f t="shared" si="2645"/>
        <v>0</v>
      </c>
      <c r="CP385" s="22">
        <f t="shared" si="2645"/>
        <v>0</v>
      </c>
      <c r="CQ385" s="22">
        <f t="shared" si="2645"/>
        <v>792414</v>
      </c>
      <c r="CR385" s="22">
        <f t="shared" si="2645"/>
        <v>416.39694604589556</v>
      </c>
      <c r="CS385" s="22">
        <f t="shared" si="2645"/>
        <v>17346604</v>
      </c>
      <c r="CT385" s="22">
        <f t="shared" si="2645"/>
        <v>2295704</v>
      </c>
      <c r="CU385" s="22">
        <f t="shared" si="2645"/>
        <v>15050900</v>
      </c>
      <c r="CV385" s="22">
        <f t="shared" si="2645"/>
        <v>0</v>
      </c>
      <c r="CW385" s="22">
        <f t="shared" si="2645"/>
        <v>278300</v>
      </c>
      <c r="CX385" s="22">
        <f t="shared" si="2645"/>
        <v>0</v>
      </c>
      <c r="CY385" s="22">
        <f t="shared" si="2645"/>
        <v>278300</v>
      </c>
      <c r="CZ385" s="22">
        <f t="shared" si="2645"/>
        <v>0</v>
      </c>
      <c r="DA385" s="22">
        <f t="shared" si="2645"/>
        <v>17624904</v>
      </c>
      <c r="DB385" s="22">
        <f t="shared" si="2645"/>
        <v>2295704</v>
      </c>
      <c r="DC385" s="22">
        <f t="shared" si="2645"/>
        <v>15329200</v>
      </c>
      <c r="DD385" s="22">
        <f t="shared" si="2645"/>
        <v>0</v>
      </c>
      <c r="DE385" s="22">
        <f t="shared" si="2645"/>
        <v>0</v>
      </c>
      <c r="DF385" s="22">
        <f t="shared" si="2645"/>
        <v>0</v>
      </c>
      <c r="DG385" s="22">
        <f t="shared" si="2645"/>
        <v>0</v>
      </c>
      <c r="DH385" s="22">
        <f t="shared" si="2645"/>
        <v>0</v>
      </c>
      <c r="DI385" s="22">
        <f t="shared" si="2645"/>
        <v>17624904</v>
      </c>
      <c r="DJ385" s="22">
        <f t="shared" si="2645"/>
        <v>2295704</v>
      </c>
      <c r="DK385" s="22">
        <f t="shared" si="2645"/>
        <v>15329200</v>
      </c>
      <c r="DL385" s="22">
        <f t="shared" si="2645"/>
        <v>0</v>
      </c>
      <c r="DM385" s="22">
        <f t="shared" si="2645"/>
        <v>0</v>
      </c>
      <c r="DN385" s="22">
        <f t="shared" si="2645"/>
        <v>0</v>
      </c>
      <c r="DO385" s="22">
        <f t="shared" si="2645"/>
        <v>0</v>
      </c>
      <c r="DP385" s="22">
        <f t="shared" si="2645"/>
        <v>0</v>
      </c>
      <c r="DQ385" s="22">
        <f t="shared" si="2645"/>
        <v>17624904</v>
      </c>
      <c r="DR385" s="22">
        <f t="shared" si="2645"/>
        <v>2295704</v>
      </c>
      <c r="DS385" s="22">
        <f t="shared" si="2645"/>
        <v>15329200</v>
      </c>
      <c r="DT385" s="22">
        <f t="shared" si="2645"/>
        <v>0</v>
      </c>
    </row>
    <row r="386" spans="1:124" ht="32.25" customHeight="1" x14ac:dyDescent="0.25">
      <c r="A386" s="284" t="s">
        <v>546</v>
      </c>
      <c r="B386" s="281"/>
      <c r="C386" s="281"/>
      <c r="D386" s="281"/>
      <c r="E386" s="4">
        <v>852</v>
      </c>
      <c r="F386" s="3" t="s">
        <v>78</v>
      </c>
      <c r="G386" s="3" t="s">
        <v>50</v>
      </c>
      <c r="H386" s="283" t="s">
        <v>531</v>
      </c>
      <c r="I386" s="3"/>
      <c r="J386" s="21">
        <f t="shared" ref="J386:U386" si="2646">J387+J389</f>
        <v>1044360</v>
      </c>
      <c r="K386" s="21">
        <f t="shared" si="2646"/>
        <v>1044360</v>
      </c>
      <c r="L386" s="21">
        <f t="shared" si="2646"/>
        <v>0</v>
      </c>
      <c r="M386" s="21">
        <f t="shared" si="2646"/>
        <v>0</v>
      </c>
      <c r="N386" s="21">
        <f t="shared" si="2646"/>
        <v>1044360</v>
      </c>
      <c r="O386" s="21">
        <f t="shared" si="2646"/>
        <v>1044360</v>
      </c>
      <c r="P386" s="21">
        <f t="shared" si="2646"/>
        <v>0</v>
      </c>
      <c r="Q386" s="21">
        <f t="shared" si="2646"/>
        <v>0</v>
      </c>
      <c r="R386" s="21">
        <f t="shared" si="2646"/>
        <v>1044360</v>
      </c>
      <c r="S386" s="21">
        <f t="shared" si="2646"/>
        <v>1044360</v>
      </c>
      <c r="T386" s="21">
        <f t="shared" si="2646"/>
        <v>0</v>
      </c>
      <c r="U386" s="21">
        <f t="shared" si="2646"/>
        <v>0</v>
      </c>
      <c r="V386" s="21">
        <f t="shared" si="2367"/>
        <v>88840</v>
      </c>
      <c r="W386" s="21">
        <f t="shared" si="2368"/>
        <v>88840</v>
      </c>
      <c r="X386" s="21">
        <f t="shared" si="2369"/>
        <v>0</v>
      </c>
      <c r="Y386" s="21">
        <f t="shared" ref="Y386" si="2647">Y387+Y389</f>
        <v>0</v>
      </c>
      <c r="Z386" s="276">
        <f t="shared" si="2382"/>
        <v>109.29755525787006</v>
      </c>
      <c r="AA386" s="21">
        <f t="shared" ref="AA386:AI386" si="2648">AA387+AA389</f>
        <v>0</v>
      </c>
      <c r="AB386" s="21">
        <f t="shared" si="2648"/>
        <v>955520</v>
      </c>
      <c r="AC386" s="21">
        <f t="shared" si="2648"/>
        <v>955520</v>
      </c>
      <c r="AD386" s="21">
        <f t="shared" si="2648"/>
        <v>0</v>
      </c>
      <c r="AE386" s="21">
        <f t="shared" si="2648"/>
        <v>0</v>
      </c>
      <c r="AF386" s="21">
        <f t="shared" si="2648"/>
        <v>16</v>
      </c>
      <c r="AG386" s="21">
        <f t="shared" si="2648"/>
        <v>16</v>
      </c>
      <c r="AH386" s="21">
        <f t="shared" si="2648"/>
        <v>0</v>
      </c>
      <c r="AI386" s="21">
        <f t="shared" si="2648"/>
        <v>0</v>
      </c>
      <c r="AJ386" s="21">
        <f t="shared" ref="AJ386:AJ390" si="2649">AB386+AF386</f>
        <v>955536</v>
      </c>
      <c r="AK386" s="21">
        <f t="shared" ref="AK386:AK390" si="2650">AC386+AG386</f>
        <v>955536</v>
      </c>
      <c r="AL386" s="21">
        <f t="shared" ref="AL386:AL390" si="2651">AD386+AH386</f>
        <v>0</v>
      </c>
      <c r="AM386" s="21">
        <f t="shared" ref="AM386:AM390" si="2652">AE386+AI386</f>
        <v>0</v>
      </c>
      <c r="AN386" s="215">
        <f t="shared" ref="AN386:AQ386" si="2653">AN387+AN389</f>
        <v>0</v>
      </c>
      <c r="AO386" s="21">
        <f t="shared" si="2653"/>
        <v>0</v>
      </c>
      <c r="AP386" s="21">
        <f t="shared" si="2653"/>
        <v>0</v>
      </c>
      <c r="AQ386" s="21">
        <f t="shared" si="2653"/>
        <v>0</v>
      </c>
      <c r="AR386" s="21">
        <f t="shared" si="2541"/>
        <v>955536</v>
      </c>
      <c r="AS386" s="21">
        <f t="shared" si="2542"/>
        <v>955536</v>
      </c>
      <c r="AT386" s="21">
        <f t="shared" si="2543"/>
        <v>0</v>
      </c>
      <c r="AU386" s="21">
        <f t="shared" si="2544"/>
        <v>0</v>
      </c>
      <c r="AV386" s="195">
        <f t="shared" si="2414"/>
        <v>0</v>
      </c>
      <c r="AW386" s="21">
        <f t="shared" ref="AW386:BD386" si="2654">AW387+AW389</f>
        <v>955520</v>
      </c>
      <c r="AX386" s="21">
        <f t="shared" si="2654"/>
        <v>955520</v>
      </c>
      <c r="AY386" s="21">
        <f t="shared" si="2654"/>
        <v>0</v>
      </c>
      <c r="AZ386" s="21">
        <f t="shared" si="2654"/>
        <v>0</v>
      </c>
      <c r="BA386" s="21">
        <f t="shared" si="2654"/>
        <v>16</v>
      </c>
      <c r="BB386" s="21">
        <f t="shared" si="2654"/>
        <v>16</v>
      </c>
      <c r="BC386" s="21">
        <f t="shared" si="2654"/>
        <v>0</v>
      </c>
      <c r="BD386" s="21">
        <f t="shared" si="2654"/>
        <v>0</v>
      </c>
      <c r="BE386" s="21">
        <f t="shared" ref="BE386:BE390" si="2655">AW386+BA386</f>
        <v>955536</v>
      </c>
      <c r="BF386" s="21">
        <f t="shared" ref="BF386:BF390" si="2656">AX386+BB386</f>
        <v>955536</v>
      </c>
      <c r="BG386" s="21">
        <f t="shared" ref="BG386:BG390" si="2657">AY386+BC386</f>
        <v>0</v>
      </c>
      <c r="BH386" s="21">
        <f t="shared" ref="BH386:BH390" si="2658">AZ386+BD386</f>
        <v>0</v>
      </c>
      <c r="BI386" s="21">
        <f t="shared" ref="BI386:BL386" si="2659">BI387+BI389</f>
        <v>0</v>
      </c>
      <c r="BJ386" s="21">
        <f t="shared" si="2659"/>
        <v>0</v>
      </c>
      <c r="BK386" s="21">
        <f t="shared" si="2659"/>
        <v>0</v>
      </c>
      <c r="BL386" s="21">
        <f t="shared" si="2659"/>
        <v>0</v>
      </c>
      <c r="BM386" s="21">
        <f t="shared" si="2582"/>
        <v>955536</v>
      </c>
      <c r="BN386" s="21">
        <f t="shared" si="2583"/>
        <v>955536</v>
      </c>
      <c r="BO386" s="21">
        <f t="shared" si="2584"/>
        <v>0</v>
      </c>
      <c r="BP386" s="21">
        <f t="shared" si="2585"/>
        <v>0</v>
      </c>
      <c r="BQ386" s="201">
        <f t="shared" si="2415"/>
        <v>0</v>
      </c>
      <c r="BR386" s="21">
        <f t="shared" ref="BR386:BY386" si="2660">BR387+BR389</f>
        <v>955520</v>
      </c>
      <c r="BS386" s="21">
        <f t="shared" si="2660"/>
        <v>955520</v>
      </c>
      <c r="BT386" s="21">
        <f t="shared" si="2660"/>
        <v>0</v>
      </c>
      <c r="BU386" s="21">
        <f t="shared" si="2660"/>
        <v>0</v>
      </c>
      <c r="BV386" s="21">
        <f t="shared" si="2660"/>
        <v>16</v>
      </c>
      <c r="BW386" s="21">
        <f t="shared" si="2660"/>
        <v>16</v>
      </c>
      <c r="BX386" s="21">
        <f t="shared" si="2660"/>
        <v>0</v>
      </c>
      <c r="BY386" s="21">
        <f t="shared" si="2660"/>
        <v>0</v>
      </c>
      <c r="BZ386" s="21">
        <f t="shared" ref="BZ386:BZ390" si="2661">BR386+BV386</f>
        <v>955536</v>
      </c>
      <c r="CA386" s="62">
        <f t="shared" ref="CA386:CA390" si="2662">BS386+BW386</f>
        <v>955536</v>
      </c>
      <c r="CB386" s="62">
        <f t="shared" ref="CB386:CB390" si="2663">BT386+BX386</f>
        <v>0</v>
      </c>
      <c r="CC386" s="62">
        <f t="shared" ref="CC386:CC390" si="2664">BU386+BY386</f>
        <v>0</v>
      </c>
      <c r="CD386" s="21">
        <f t="shared" ref="CD386:CG386" si="2665">CD387+CD389</f>
        <v>0</v>
      </c>
      <c r="CE386" s="21">
        <f t="shared" si="2665"/>
        <v>0</v>
      </c>
      <c r="CF386" s="21">
        <f t="shared" si="2665"/>
        <v>0</v>
      </c>
      <c r="CG386" s="21">
        <f t="shared" si="2665"/>
        <v>0</v>
      </c>
      <c r="CH386" s="21">
        <f t="shared" si="2588"/>
        <v>955536</v>
      </c>
      <c r="CI386" s="62">
        <f t="shared" si="2589"/>
        <v>955536</v>
      </c>
      <c r="CJ386" s="62">
        <f t="shared" si="2590"/>
        <v>0</v>
      </c>
      <c r="CK386" s="62">
        <f t="shared" si="2591"/>
        <v>0</v>
      </c>
      <c r="CL386" s="193">
        <f t="shared" si="2452"/>
        <v>0</v>
      </c>
      <c r="CM386" s="62"/>
      <c r="CN386" s="62"/>
      <c r="CO386" s="62"/>
      <c r="CP386" s="62"/>
      <c r="CQ386" s="94">
        <f t="shared" si="2453"/>
        <v>87816</v>
      </c>
      <c r="CR386" s="94">
        <f t="shared" si="2454"/>
        <v>110.12050192231453</v>
      </c>
      <c r="CS386" s="58">
        <f t="shared" ref="CS386:DT386" si="2666">CS387+CS389</f>
        <v>867704</v>
      </c>
      <c r="CT386" s="58">
        <f t="shared" si="2666"/>
        <v>867704</v>
      </c>
      <c r="CU386" s="58">
        <f t="shared" si="2666"/>
        <v>0</v>
      </c>
      <c r="CV386" s="58">
        <f t="shared" si="2666"/>
        <v>0</v>
      </c>
      <c r="CW386" s="58">
        <f t="shared" si="2666"/>
        <v>0</v>
      </c>
      <c r="CX386" s="62">
        <f t="shared" si="2666"/>
        <v>0</v>
      </c>
      <c r="CY386" s="62">
        <f t="shared" si="2666"/>
        <v>0</v>
      </c>
      <c r="CZ386" s="58">
        <f t="shared" si="2666"/>
        <v>0</v>
      </c>
      <c r="DA386" s="58">
        <f t="shared" si="2666"/>
        <v>867704</v>
      </c>
      <c r="DB386" s="62">
        <f t="shared" si="2666"/>
        <v>867704</v>
      </c>
      <c r="DC386" s="62">
        <f t="shared" si="2666"/>
        <v>0</v>
      </c>
      <c r="DD386" s="62">
        <f t="shared" si="2666"/>
        <v>0</v>
      </c>
      <c r="DE386" s="58">
        <f t="shared" si="2666"/>
        <v>0</v>
      </c>
      <c r="DF386" s="62">
        <f t="shared" si="2666"/>
        <v>0</v>
      </c>
      <c r="DG386" s="62">
        <f t="shared" si="2666"/>
        <v>0</v>
      </c>
      <c r="DH386" s="58">
        <f t="shared" si="2666"/>
        <v>0</v>
      </c>
      <c r="DI386" s="58">
        <f t="shared" si="2666"/>
        <v>867704</v>
      </c>
      <c r="DJ386" s="62">
        <f t="shared" si="2666"/>
        <v>867704</v>
      </c>
      <c r="DK386" s="62">
        <f t="shared" si="2666"/>
        <v>0</v>
      </c>
      <c r="DL386" s="62">
        <f t="shared" si="2666"/>
        <v>0</v>
      </c>
      <c r="DM386" s="58">
        <f t="shared" si="2666"/>
        <v>0</v>
      </c>
      <c r="DN386" s="62">
        <f t="shared" si="2666"/>
        <v>0</v>
      </c>
      <c r="DO386" s="62">
        <f t="shared" si="2666"/>
        <v>0</v>
      </c>
      <c r="DP386" s="58">
        <f t="shared" si="2666"/>
        <v>0</v>
      </c>
      <c r="DQ386" s="58">
        <f t="shared" si="2666"/>
        <v>867704</v>
      </c>
      <c r="DR386" s="62">
        <f t="shared" si="2666"/>
        <v>867704</v>
      </c>
      <c r="DS386" s="62">
        <f t="shared" si="2666"/>
        <v>0</v>
      </c>
      <c r="DT386" s="62">
        <f t="shared" si="2666"/>
        <v>0</v>
      </c>
    </row>
    <row r="387" spans="1:124" ht="32.25" customHeight="1" x14ac:dyDescent="0.25">
      <c r="A387" s="284" t="s">
        <v>15</v>
      </c>
      <c r="B387" s="282"/>
      <c r="C387" s="282"/>
      <c r="D387" s="282"/>
      <c r="E387" s="4">
        <v>852</v>
      </c>
      <c r="F387" s="3" t="s">
        <v>78</v>
      </c>
      <c r="G387" s="3" t="s">
        <v>50</v>
      </c>
      <c r="H387" s="283" t="s">
        <v>531</v>
      </c>
      <c r="I387" s="3" t="s">
        <v>17</v>
      </c>
      <c r="J387" s="21">
        <f t="shared" ref="J387:Y387" si="2667">J388</f>
        <v>572500</v>
      </c>
      <c r="K387" s="21">
        <f t="shared" si="2667"/>
        <v>572500</v>
      </c>
      <c r="L387" s="21">
        <f t="shared" si="2667"/>
        <v>0</v>
      </c>
      <c r="M387" s="21">
        <f t="shared" si="2667"/>
        <v>0</v>
      </c>
      <c r="N387" s="21">
        <f t="shared" si="2667"/>
        <v>572500</v>
      </c>
      <c r="O387" s="21">
        <f t="shared" si="2667"/>
        <v>572500</v>
      </c>
      <c r="P387" s="21">
        <f t="shared" si="2667"/>
        <v>0</v>
      </c>
      <c r="Q387" s="21">
        <f t="shared" si="2667"/>
        <v>0</v>
      </c>
      <c r="R387" s="21">
        <f t="shared" si="2667"/>
        <v>572500</v>
      </c>
      <c r="S387" s="21">
        <f t="shared" si="2667"/>
        <v>572500</v>
      </c>
      <c r="T387" s="21">
        <f t="shared" si="2667"/>
        <v>0</v>
      </c>
      <c r="U387" s="21">
        <f t="shared" si="2667"/>
        <v>0</v>
      </c>
      <c r="V387" s="21">
        <f t="shared" si="2367"/>
        <v>5600</v>
      </c>
      <c r="W387" s="21">
        <f t="shared" si="2368"/>
        <v>5600</v>
      </c>
      <c r="X387" s="21">
        <f t="shared" si="2369"/>
        <v>0</v>
      </c>
      <c r="Y387" s="21">
        <f t="shared" si="2667"/>
        <v>0</v>
      </c>
      <c r="Z387" s="276">
        <f t="shared" si="2382"/>
        <v>100.98782854118893</v>
      </c>
      <c r="AA387" s="21">
        <f t="shared" ref="AA387:BY387" si="2668">AA388</f>
        <v>0</v>
      </c>
      <c r="AB387" s="21">
        <f t="shared" si="2668"/>
        <v>566900</v>
      </c>
      <c r="AC387" s="21">
        <f t="shared" si="2668"/>
        <v>566900</v>
      </c>
      <c r="AD387" s="21">
        <f t="shared" si="2668"/>
        <v>0</v>
      </c>
      <c r="AE387" s="21">
        <f t="shared" si="2668"/>
        <v>0</v>
      </c>
      <c r="AF387" s="21">
        <f t="shared" si="2668"/>
        <v>0</v>
      </c>
      <c r="AG387" s="21">
        <f t="shared" si="2668"/>
        <v>0</v>
      </c>
      <c r="AH387" s="21">
        <f t="shared" si="2668"/>
        <v>0</v>
      </c>
      <c r="AI387" s="21">
        <f t="shared" si="2668"/>
        <v>0</v>
      </c>
      <c r="AJ387" s="21">
        <f t="shared" si="2649"/>
        <v>566900</v>
      </c>
      <c r="AK387" s="21">
        <f t="shared" si="2650"/>
        <v>566900</v>
      </c>
      <c r="AL387" s="21">
        <f t="shared" si="2651"/>
        <v>0</v>
      </c>
      <c r="AM387" s="21">
        <f t="shared" si="2652"/>
        <v>0</v>
      </c>
      <c r="AN387" s="215">
        <f t="shared" si="2668"/>
        <v>0</v>
      </c>
      <c r="AO387" s="21">
        <f t="shared" si="2668"/>
        <v>0</v>
      </c>
      <c r="AP387" s="21">
        <f t="shared" si="2668"/>
        <v>0</v>
      </c>
      <c r="AQ387" s="21">
        <f t="shared" si="2668"/>
        <v>0</v>
      </c>
      <c r="AR387" s="21">
        <f t="shared" si="2541"/>
        <v>566900</v>
      </c>
      <c r="AS387" s="21">
        <f t="shared" si="2542"/>
        <v>566900</v>
      </c>
      <c r="AT387" s="21">
        <f t="shared" si="2543"/>
        <v>0</v>
      </c>
      <c r="AU387" s="21">
        <f t="shared" si="2544"/>
        <v>0</v>
      </c>
      <c r="AV387" s="195">
        <f t="shared" si="2414"/>
        <v>0</v>
      </c>
      <c r="AW387" s="21">
        <f t="shared" si="2668"/>
        <v>566900</v>
      </c>
      <c r="AX387" s="21">
        <f t="shared" si="2668"/>
        <v>566900</v>
      </c>
      <c r="AY387" s="21">
        <f t="shared" si="2668"/>
        <v>0</v>
      </c>
      <c r="AZ387" s="21">
        <f t="shared" si="2668"/>
        <v>0</v>
      </c>
      <c r="BA387" s="21">
        <f t="shared" si="2668"/>
        <v>0</v>
      </c>
      <c r="BB387" s="21">
        <f t="shared" si="2668"/>
        <v>0</v>
      </c>
      <c r="BC387" s="21">
        <f t="shared" si="2668"/>
        <v>0</v>
      </c>
      <c r="BD387" s="21">
        <f t="shared" si="2668"/>
        <v>0</v>
      </c>
      <c r="BE387" s="21">
        <f t="shared" si="2655"/>
        <v>566900</v>
      </c>
      <c r="BF387" s="21">
        <f t="shared" si="2656"/>
        <v>566900</v>
      </c>
      <c r="BG387" s="21">
        <f t="shared" si="2657"/>
        <v>0</v>
      </c>
      <c r="BH387" s="21">
        <f t="shared" si="2658"/>
        <v>0</v>
      </c>
      <c r="BI387" s="21">
        <f t="shared" si="2668"/>
        <v>0</v>
      </c>
      <c r="BJ387" s="21">
        <f t="shared" si="2668"/>
        <v>0</v>
      </c>
      <c r="BK387" s="21">
        <f t="shared" si="2668"/>
        <v>0</v>
      </c>
      <c r="BL387" s="21">
        <f t="shared" si="2668"/>
        <v>0</v>
      </c>
      <c r="BM387" s="21">
        <f t="shared" si="2582"/>
        <v>566900</v>
      </c>
      <c r="BN387" s="21">
        <f t="shared" si="2583"/>
        <v>566900</v>
      </c>
      <c r="BO387" s="21">
        <f t="shared" si="2584"/>
        <v>0</v>
      </c>
      <c r="BP387" s="21">
        <f t="shared" si="2585"/>
        <v>0</v>
      </c>
      <c r="BQ387" s="201">
        <f t="shared" si="2415"/>
        <v>0</v>
      </c>
      <c r="BR387" s="21">
        <f t="shared" si="2668"/>
        <v>566900</v>
      </c>
      <c r="BS387" s="21">
        <f t="shared" si="2668"/>
        <v>566900</v>
      </c>
      <c r="BT387" s="21">
        <f t="shared" si="2668"/>
        <v>0</v>
      </c>
      <c r="BU387" s="21">
        <f t="shared" si="2668"/>
        <v>0</v>
      </c>
      <c r="BV387" s="21">
        <f t="shared" si="2668"/>
        <v>0</v>
      </c>
      <c r="BW387" s="21">
        <f t="shared" si="2668"/>
        <v>0</v>
      </c>
      <c r="BX387" s="21">
        <f t="shared" si="2668"/>
        <v>0</v>
      </c>
      <c r="BY387" s="21">
        <f t="shared" si="2668"/>
        <v>0</v>
      </c>
      <c r="BZ387" s="21">
        <f t="shared" si="2661"/>
        <v>566900</v>
      </c>
      <c r="CA387" s="62">
        <f t="shared" si="2662"/>
        <v>566900</v>
      </c>
      <c r="CB387" s="62">
        <f t="shared" si="2663"/>
        <v>0</v>
      </c>
      <c r="CC387" s="62">
        <f t="shared" si="2664"/>
        <v>0</v>
      </c>
      <c r="CD387" s="21">
        <f t="shared" ref="CD387:CG387" si="2669">CD388</f>
        <v>0</v>
      </c>
      <c r="CE387" s="21">
        <f t="shared" si="2669"/>
        <v>0</v>
      </c>
      <c r="CF387" s="21">
        <f t="shared" si="2669"/>
        <v>0</v>
      </c>
      <c r="CG387" s="21">
        <f t="shared" si="2669"/>
        <v>0</v>
      </c>
      <c r="CH387" s="21">
        <f t="shared" si="2588"/>
        <v>566900</v>
      </c>
      <c r="CI387" s="62">
        <f t="shared" si="2589"/>
        <v>566900</v>
      </c>
      <c r="CJ387" s="62">
        <f t="shared" si="2590"/>
        <v>0</v>
      </c>
      <c r="CK387" s="62">
        <f t="shared" si="2591"/>
        <v>0</v>
      </c>
      <c r="CL387" s="193">
        <f t="shared" si="2452"/>
        <v>0</v>
      </c>
      <c r="CM387" s="62"/>
      <c r="CN387" s="62"/>
      <c r="CO387" s="62"/>
      <c r="CP387" s="62"/>
      <c r="CQ387" s="94">
        <f t="shared" si="2453"/>
        <v>16800</v>
      </c>
      <c r="CR387" s="94">
        <f t="shared" si="2454"/>
        <v>103.05399018360298</v>
      </c>
      <c r="CS387" s="58">
        <f t="shared" ref="CS387:DT387" si="2670">CS388</f>
        <v>550100</v>
      </c>
      <c r="CT387" s="58">
        <f t="shared" si="2670"/>
        <v>550100</v>
      </c>
      <c r="CU387" s="58">
        <f t="shared" si="2670"/>
        <v>0</v>
      </c>
      <c r="CV387" s="58">
        <f t="shared" si="2670"/>
        <v>0</v>
      </c>
      <c r="CW387" s="58">
        <f t="shared" si="2670"/>
        <v>0</v>
      </c>
      <c r="CX387" s="62">
        <f t="shared" si="2670"/>
        <v>0</v>
      </c>
      <c r="CY387" s="62">
        <f t="shared" si="2670"/>
        <v>0</v>
      </c>
      <c r="CZ387" s="58">
        <f t="shared" si="2670"/>
        <v>0</v>
      </c>
      <c r="DA387" s="58">
        <f t="shared" si="2670"/>
        <v>550100</v>
      </c>
      <c r="DB387" s="62">
        <f t="shared" si="2670"/>
        <v>550100</v>
      </c>
      <c r="DC387" s="62">
        <f t="shared" si="2670"/>
        <v>0</v>
      </c>
      <c r="DD387" s="62">
        <f t="shared" si="2670"/>
        <v>0</v>
      </c>
      <c r="DE387" s="58">
        <f t="shared" si="2670"/>
        <v>0</v>
      </c>
      <c r="DF387" s="62">
        <f t="shared" si="2670"/>
        <v>0</v>
      </c>
      <c r="DG387" s="62">
        <f t="shared" si="2670"/>
        <v>0</v>
      </c>
      <c r="DH387" s="58">
        <f t="shared" si="2670"/>
        <v>0</v>
      </c>
      <c r="DI387" s="58">
        <f t="shared" si="2670"/>
        <v>550100</v>
      </c>
      <c r="DJ387" s="62">
        <f t="shared" si="2670"/>
        <v>550100</v>
      </c>
      <c r="DK387" s="62">
        <f t="shared" si="2670"/>
        <v>0</v>
      </c>
      <c r="DL387" s="62">
        <f t="shared" si="2670"/>
        <v>0</v>
      </c>
      <c r="DM387" s="58">
        <f t="shared" si="2670"/>
        <v>0</v>
      </c>
      <c r="DN387" s="62">
        <f t="shared" si="2670"/>
        <v>0</v>
      </c>
      <c r="DO387" s="62">
        <f t="shared" si="2670"/>
        <v>0</v>
      </c>
      <c r="DP387" s="58">
        <f t="shared" si="2670"/>
        <v>0</v>
      </c>
      <c r="DQ387" s="58">
        <f t="shared" si="2670"/>
        <v>550100</v>
      </c>
      <c r="DR387" s="62">
        <f t="shared" si="2670"/>
        <v>550100</v>
      </c>
      <c r="DS387" s="62">
        <f t="shared" si="2670"/>
        <v>0</v>
      </c>
      <c r="DT387" s="62">
        <f t="shared" si="2670"/>
        <v>0</v>
      </c>
    </row>
    <row r="388" spans="1:124" ht="32.25" customHeight="1" x14ac:dyDescent="0.25">
      <c r="A388" s="284" t="s">
        <v>298</v>
      </c>
      <c r="B388" s="281"/>
      <c r="C388" s="281"/>
      <c r="D388" s="281"/>
      <c r="E388" s="4">
        <v>852</v>
      </c>
      <c r="F388" s="3" t="s">
        <v>78</v>
      </c>
      <c r="G388" s="3" t="s">
        <v>50</v>
      </c>
      <c r="H388" s="283" t="s">
        <v>531</v>
      </c>
      <c r="I388" s="3" t="s">
        <v>18</v>
      </c>
      <c r="J388" s="21">
        <v>572500</v>
      </c>
      <c r="K388" s="21">
        <f>J388</f>
        <v>572500</v>
      </c>
      <c r="L388" s="21"/>
      <c r="M388" s="21"/>
      <c r="N388" s="21">
        <v>572500</v>
      </c>
      <c r="O388" s="21">
        <f>N388</f>
        <v>572500</v>
      </c>
      <c r="P388" s="21"/>
      <c r="Q388" s="21"/>
      <c r="R388" s="21">
        <v>572500</v>
      </c>
      <c r="S388" s="21">
        <f>R388</f>
        <v>572500</v>
      </c>
      <c r="T388" s="21"/>
      <c r="U388" s="21"/>
      <c r="V388" s="21">
        <f t="shared" si="2367"/>
        <v>5600</v>
      </c>
      <c r="W388" s="21">
        <f t="shared" si="2368"/>
        <v>5600</v>
      </c>
      <c r="X388" s="21">
        <f t="shared" si="2369"/>
        <v>0</v>
      </c>
      <c r="Y388" s="21"/>
      <c r="Z388" s="276">
        <f t="shared" si="2382"/>
        <v>100.98782854118893</v>
      </c>
      <c r="AA388" s="21"/>
      <c r="AB388" s="21">
        <v>566900</v>
      </c>
      <c r="AC388" s="21">
        <f>AB388</f>
        <v>566900</v>
      </c>
      <c r="AD388" s="21"/>
      <c r="AE388" s="21"/>
      <c r="AF388" s="21"/>
      <c r="AG388" s="21">
        <f>AF388</f>
        <v>0</v>
      </c>
      <c r="AH388" s="21"/>
      <c r="AI388" s="21"/>
      <c r="AJ388" s="21">
        <f t="shared" si="2649"/>
        <v>566900</v>
      </c>
      <c r="AK388" s="21">
        <f t="shared" si="2650"/>
        <v>566900</v>
      </c>
      <c r="AL388" s="21">
        <f t="shared" si="2651"/>
        <v>0</v>
      </c>
      <c r="AM388" s="21">
        <f t="shared" si="2652"/>
        <v>0</v>
      </c>
      <c r="AN388" s="215"/>
      <c r="AO388" s="21">
        <f>AN388</f>
        <v>0</v>
      </c>
      <c r="AP388" s="21"/>
      <c r="AQ388" s="21"/>
      <c r="AR388" s="21">
        <f t="shared" si="2541"/>
        <v>566900</v>
      </c>
      <c r="AS388" s="21">
        <f t="shared" si="2542"/>
        <v>566900</v>
      </c>
      <c r="AT388" s="21">
        <f t="shared" si="2543"/>
        <v>0</v>
      </c>
      <c r="AU388" s="21">
        <f t="shared" si="2544"/>
        <v>0</v>
      </c>
      <c r="AV388" s="195">
        <f t="shared" si="2414"/>
        <v>0</v>
      </c>
      <c r="AW388" s="21">
        <v>566900</v>
      </c>
      <c r="AX388" s="21">
        <f>AW388</f>
        <v>566900</v>
      </c>
      <c r="AY388" s="21"/>
      <c r="AZ388" s="21"/>
      <c r="BA388" s="21"/>
      <c r="BB388" s="21">
        <f>BA388</f>
        <v>0</v>
      </c>
      <c r="BC388" s="21"/>
      <c r="BD388" s="21"/>
      <c r="BE388" s="21">
        <f t="shared" si="2655"/>
        <v>566900</v>
      </c>
      <c r="BF388" s="21">
        <f t="shared" si="2656"/>
        <v>566900</v>
      </c>
      <c r="BG388" s="21">
        <f t="shared" si="2657"/>
        <v>0</v>
      </c>
      <c r="BH388" s="21">
        <f t="shared" si="2658"/>
        <v>0</v>
      </c>
      <c r="BI388" s="21"/>
      <c r="BJ388" s="21">
        <f>BI388</f>
        <v>0</v>
      </c>
      <c r="BK388" s="21"/>
      <c r="BL388" s="21"/>
      <c r="BM388" s="21">
        <f t="shared" si="2582"/>
        <v>566900</v>
      </c>
      <c r="BN388" s="21">
        <f t="shared" si="2583"/>
        <v>566900</v>
      </c>
      <c r="BO388" s="21">
        <f t="shared" si="2584"/>
        <v>0</v>
      </c>
      <c r="BP388" s="21">
        <f t="shared" si="2585"/>
        <v>0</v>
      </c>
      <c r="BQ388" s="201">
        <f t="shared" si="2415"/>
        <v>0</v>
      </c>
      <c r="BR388" s="21">
        <v>566900</v>
      </c>
      <c r="BS388" s="21">
        <f>BR388</f>
        <v>566900</v>
      </c>
      <c r="BT388" s="21"/>
      <c r="BU388" s="21"/>
      <c r="BV388" s="21"/>
      <c r="BW388" s="21">
        <f>BV388</f>
        <v>0</v>
      </c>
      <c r="BX388" s="21"/>
      <c r="BY388" s="21"/>
      <c r="BZ388" s="21">
        <f t="shared" si="2661"/>
        <v>566900</v>
      </c>
      <c r="CA388" s="62">
        <f t="shared" si="2662"/>
        <v>566900</v>
      </c>
      <c r="CB388" s="62">
        <f t="shared" si="2663"/>
        <v>0</v>
      </c>
      <c r="CC388" s="62">
        <f t="shared" si="2664"/>
        <v>0</v>
      </c>
      <c r="CD388" s="21"/>
      <c r="CE388" s="21">
        <f>CD388</f>
        <v>0</v>
      </c>
      <c r="CF388" s="21"/>
      <c r="CG388" s="21"/>
      <c r="CH388" s="21">
        <f t="shared" si="2588"/>
        <v>566900</v>
      </c>
      <c r="CI388" s="62">
        <f t="shared" si="2589"/>
        <v>566900</v>
      </c>
      <c r="CJ388" s="62">
        <f t="shared" si="2590"/>
        <v>0</v>
      </c>
      <c r="CK388" s="62">
        <f t="shared" si="2591"/>
        <v>0</v>
      </c>
      <c r="CL388" s="193">
        <f t="shared" si="2452"/>
        <v>0</v>
      </c>
      <c r="CM388" s="62"/>
      <c r="CN388" s="62"/>
      <c r="CO388" s="62"/>
      <c r="CP388" s="62"/>
      <c r="CQ388" s="94">
        <f t="shared" si="2453"/>
        <v>16800</v>
      </c>
      <c r="CR388" s="94">
        <f t="shared" si="2454"/>
        <v>103.05399018360298</v>
      </c>
      <c r="CS388" s="58">
        <v>550100</v>
      </c>
      <c r="CT388" s="58">
        <f>CS388</f>
        <v>550100</v>
      </c>
      <c r="CU388" s="58"/>
      <c r="CV388" s="58"/>
      <c r="CW388" s="58"/>
      <c r="CX388" s="62">
        <f>CW388</f>
        <v>0</v>
      </c>
      <c r="CY388" s="62"/>
      <c r="CZ388" s="58"/>
      <c r="DA388" s="58">
        <f t="shared" ref="DA388" si="2671">CS388+CW388</f>
        <v>550100</v>
      </c>
      <c r="DB388" s="62">
        <f t="shared" ref="DB388" si="2672">CT388+CX388</f>
        <v>550100</v>
      </c>
      <c r="DC388" s="62">
        <f t="shared" ref="DC388" si="2673">CU388+CY388</f>
        <v>0</v>
      </c>
      <c r="DD388" s="62">
        <f t="shared" ref="DD388" si="2674">CV388+CZ388</f>
        <v>0</v>
      </c>
      <c r="DE388" s="58"/>
      <c r="DF388" s="62">
        <f>DE388</f>
        <v>0</v>
      </c>
      <c r="DG388" s="62"/>
      <c r="DH388" s="58"/>
      <c r="DI388" s="58">
        <f t="shared" ref="DI388" si="2675">DA388+DE388</f>
        <v>550100</v>
      </c>
      <c r="DJ388" s="62">
        <f t="shared" ref="DJ388" si="2676">DB388+DF388</f>
        <v>550100</v>
      </c>
      <c r="DK388" s="62">
        <f t="shared" ref="DK388" si="2677">DC388+DG388</f>
        <v>0</v>
      </c>
      <c r="DL388" s="62">
        <f t="shared" ref="DL388" si="2678">DD388+DH388</f>
        <v>0</v>
      </c>
      <c r="DM388" s="58"/>
      <c r="DN388" s="62">
        <f>DM388</f>
        <v>0</v>
      </c>
      <c r="DO388" s="62"/>
      <c r="DP388" s="58"/>
      <c r="DQ388" s="58">
        <f t="shared" ref="DQ388" si="2679">DI388+DM388</f>
        <v>550100</v>
      </c>
      <c r="DR388" s="62">
        <f t="shared" ref="DR388" si="2680">DJ388+DN388</f>
        <v>550100</v>
      </c>
      <c r="DS388" s="62">
        <f t="shared" ref="DS388" si="2681">DK388+DO388</f>
        <v>0</v>
      </c>
      <c r="DT388" s="62">
        <f t="shared" ref="DT388" si="2682">DL388+DP388</f>
        <v>0</v>
      </c>
    </row>
    <row r="389" spans="1:124" ht="32.25" customHeight="1" x14ac:dyDescent="0.25">
      <c r="A389" s="284" t="s">
        <v>20</v>
      </c>
      <c r="B389" s="281"/>
      <c r="C389" s="281"/>
      <c r="D389" s="281"/>
      <c r="E389" s="4">
        <v>852</v>
      </c>
      <c r="F389" s="3" t="s">
        <v>78</v>
      </c>
      <c r="G389" s="3" t="s">
        <v>50</v>
      </c>
      <c r="H389" s="283" t="s">
        <v>531</v>
      </c>
      <c r="I389" s="3" t="s">
        <v>21</v>
      </c>
      <c r="J389" s="21">
        <f t="shared" ref="J389:Y389" si="2683">J390</f>
        <v>471860</v>
      </c>
      <c r="K389" s="21">
        <f t="shared" si="2683"/>
        <v>471860</v>
      </c>
      <c r="L389" s="21">
        <f t="shared" si="2683"/>
        <v>0</v>
      </c>
      <c r="M389" s="21">
        <f t="shared" si="2683"/>
        <v>0</v>
      </c>
      <c r="N389" s="21">
        <f t="shared" si="2683"/>
        <v>471860</v>
      </c>
      <c r="O389" s="21">
        <f t="shared" si="2683"/>
        <v>471860</v>
      </c>
      <c r="P389" s="21">
        <f t="shared" si="2683"/>
        <v>0</v>
      </c>
      <c r="Q389" s="21">
        <f t="shared" si="2683"/>
        <v>0</v>
      </c>
      <c r="R389" s="21">
        <f t="shared" si="2683"/>
        <v>471860</v>
      </c>
      <c r="S389" s="21">
        <f t="shared" si="2683"/>
        <v>471860</v>
      </c>
      <c r="T389" s="21">
        <f t="shared" si="2683"/>
        <v>0</v>
      </c>
      <c r="U389" s="21">
        <f t="shared" si="2683"/>
        <v>0</v>
      </c>
      <c r="V389" s="21">
        <f t="shared" si="2367"/>
        <v>83240</v>
      </c>
      <c r="W389" s="21">
        <f t="shared" si="2368"/>
        <v>83240</v>
      </c>
      <c r="X389" s="21">
        <f t="shared" si="2369"/>
        <v>0</v>
      </c>
      <c r="Y389" s="21">
        <f t="shared" si="2683"/>
        <v>0</v>
      </c>
      <c r="Z389" s="276">
        <f t="shared" si="2382"/>
        <v>121.41938140085431</v>
      </c>
      <c r="AA389" s="21">
        <f t="shared" ref="AA389:BY389" si="2684">AA390</f>
        <v>0</v>
      </c>
      <c r="AB389" s="21">
        <f t="shared" si="2684"/>
        <v>388620</v>
      </c>
      <c r="AC389" s="21">
        <f t="shared" si="2684"/>
        <v>388620</v>
      </c>
      <c r="AD389" s="21">
        <f t="shared" si="2684"/>
        <v>0</v>
      </c>
      <c r="AE389" s="21">
        <f t="shared" si="2684"/>
        <v>0</v>
      </c>
      <c r="AF389" s="21">
        <f t="shared" si="2684"/>
        <v>16</v>
      </c>
      <c r="AG389" s="21">
        <f t="shared" si="2684"/>
        <v>16</v>
      </c>
      <c r="AH389" s="21">
        <f t="shared" si="2684"/>
        <v>0</v>
      </c>
      <c r="AI389" s="21">
        <f t="shared" si="2684"/>
        <v>0</v>
      </c>
      <c r="AJ389" s="21">
        <f t="shared" si="2649"/>
        <v>388636</v>
      </c>
      <c r="AK389" s="21">
        <f t="shared" si="2650"/>
        <v>388636</v>
      </c>
      <c r="AL389" s="21">
        <f t="shared" si="2651"/>
        <v>0</v>
      </c>
      <c r="AM389" s="21">
        <f t="shared" si="2652"/>
        <v>0</v>
      </c>
      <c r="AN389" s="215">
        <f t="shared" si="2684"/>
        <v>0</v>
      </c>
      <c r="AO389" s="21">
        <f t="shared" si="2684"/>
        <v>0</v>
      </c>
      <c r="AP389" s="21">
        <f t="shared" si="2684"/>
        <v>0</v>
      </c>
      <c r="AQ389" s="21">
        <f t="shared" si="2684"/>
        <v>0</v>
      </c>
      <c r="AR389" s="21">
        <f t="shared" si="2541"/>
        <v>388636</v>
      </c>
      <c r="AS389" s="21">
        <f t="shared" si="2542"/>
        <v>388636</v>
      </c>
      <c r="AT389" s="21">
        <f t="shared" si="2543"/>
        <v>0</v>
      </c>
      <c r="AU389" s="21">
        <f t="shared" si="2544"/>
        <v>0</v>
      </c>
      <c r="AV389" s="195">
        <f t="shared" si="2414"/>
        <v>0</v>
      </c>
      <c r="AW389" s="21">
        <f t="shared" si="2684"/>
        <v>388620</v>
      </c>
      <c r="AX389" s="21">
        <f t="shared" si="2684"/>
        <v>388620</v>
      </c>
      <c r="AY389" s="21">
        <f t="shared" si="2684"/>
        <v>0</v>
      </c>
      <c r="AZ389" s="21">
        <f t="shared" si="2684"/>
        <v>0</v>
      </c>
      <c r="BA389" s="21">
        <f t="shared" si="2684"/>
        <v>16</v>
      </c>
      <c r="BB389" s="21">
        <f t="shared" si="2684"/>
        <v>16</v>
      </c>
      <c r="BC389" s="21">
        <f t="shared" si="2684"/>
        <v>0</v>
      </c>
      <c r="BD389" s="21">
        <f t="shared" si="2684"/>
        <v>0</v>
      </c>
      <c r="BE389" s="21">
        <f t="shared" si="2655"/>
        <v>388636</v>
      </c>
      <c r="BF389" s="21">
        <f t="shared" si="2656"/>
        <v>388636</v>
      </c>
      <c r="BG389" s="21">
        <f t="shared" si="2657"/>
        <v>0</v>
      </c>
      <c r="BH389" s="21">
        <f t="shared" si="2658"/>
        <v>0</v>
      </c>
      <c r="BI389" s="21">
        <f t="shared" si="2684"/>
        <v>0</v>
      </c>
      <c r="BJ389" s="21">
        <f t="shared" si="2684"/>
        <v>0</v>
      </c>
      <c r="BK389" s="21">
        <f t="shared" si="2684"/>
        <v>0</v>
      </c>
      <c r="BL389" s="21">
        <f t="shared" si="2684"/>
        <v>0</v>
      </c>
      <c r="BM389" s="21">
        <f t="shared" si="2582"/>
        <v>388636</v>
      </c>
      <c r="BN389" s="21">
        <f t="shared" si="2583"/>
        <v>388636</v>
      </c>
      <c r="BO389" s="21">
        <f t="shared" si="2584"/>
        <v>0</v>
      </c>
      <c r="BP389" s="21">
        <f t="shared" si="2585"/>
        <v>0</v>
      </c>
      <c r="BQ389" s="201">
        <f t="shared" si="2415"/>
        <v>0</v>
      </c>
      <c r="BR389" s="21">
        <f t="shared" si="2684"/>
        <v>388620</v>
      </c>
      <c r="BS389" s="21">
        <f t="shared" si="2684"/>
        <v>388620</v>
      </c>
      <c r="BT389" s="21">
        <f t="shared" si="2684"/>
        <v>0</v>
      </c>
      <c r="BU389" s="21">
        <f t="shared" si="2684"/>
        <v>0</v>
      </c>
      <c r="BV389" s="21">
        <f t="shared" si="2684"/>
        <v>16</v>
      </c>
      <c r="BW389" s="21">
        <f t="shared" si="2684"/>
        <v>16</v>
      </c>
      <c r="BX389" s="21">
        <f t="shared" si="2684"/>
        <v>0</v>
      </c>
      <c r="BY389" s="21">
        <f t="shared" si="2684"/>
        <v>0</v>
      </c>
      <c r="BZ389" s="21">
        <f t="shared" si="2661"/>
        <v>388636</v>
      </c>
      <c r="CA389" s="62">
        <f t="shared" si="2662"/>
        <v>388636</v>
      </c>
      <c r="CB389" s="62">
        <f t="shared" si="2663"/>
        <v>0</v>
      </c>
      <c r="CC389" s="62">
        <f t="shared" si="2664"/>
        <v>0</v>
      </c>
      <c r="CD389" s="21">
        <f t="shared" ref="CD389:CG389" si="2685">CD390</f>
        <v>0</v>
      </c>
      <c r="CE389" s="21">
        <f t="shared" si="2685"/>
        <v>0</v>
      </c>
      <c r="CF389" s="21">
        <f t="shared" si="2685"/>
        <v>0</v>
      </c>
      <c r="CG389" s="21">
        <f t="shared" si="2685"/>
        <v>0</v>
      </c>
      <c r="CH389" s="21">
        <f t="shared" si="2588"/>
        <v>388636</v>
      </c>
      <c r="CI389" s="62">
        <f t="shared" si="2589"/>
        <v>388636</v>
      </c>
      <c r="CJ389" s="62">
        <f t="shared" si="2590"/>
        <v>0</v>
      </c>
      <c r="CK389" s="62">
        <f t="shared" si="2591"/>
        <v>0</v>
      </c>
      <c r="CL389" s="193">
        <f t="shared" si="2452"/>
        <v>0</v>
      </c>
      <c r="CM389" s="62"/>
      <c r="CN389" s="62"/>
      <c r="CO389" s="62"/>
      <c r="CP389" s="62"/>
      <c r="CQ389" s="94">
        <f t="shared" si="2453"/>
        <v>71016</v>
      </c>
      <c r="CR389" s="94">
        <f t="shared" si="2454"/>
        <v>122.35991990025315</v>
      </c>
      <c r="CS389" s="58">
        <f t="shared" ref="CS389:DT389" si="2686">CS390</f>
        <v>317604</v>
      </c>
      <c r="CT389" s="58">
        <f t="shared" si="2686"/>
        <v>317604</v>
      </c>
      <c r="CU389" s="58">
        <f t="shared" si="2686"/>
        <v>0</v>
      </c>
      <c r="CV389" s="58">
        <f t="shared" si="2686"/>
        <v>0</v>
      </c>
      <c r="CW389" s="58">
        <f t="shared" si="2686"/>
        <v>0</v>
      </c>
      <c r="CX389" s="62">
        <f t="shared" si="2686"/>
        <v>0</v>
      </c>
      <c r="CY389" s="62">
        <f t="shared" si="2686"/>
        <v>0</v>
      </c>
      <c r="CZ389" s="58">
        <f t="shared" si="2686"/>
        <v>0</v>
      </c>
      <c r="DA389" s="58">
        <f t="shared" si="2686"/>
        <v>317604</v>
      </c>
      <c r="DB389" s="62">
        <f t="shared" si="2686"/>
        <v>317604</v>
      </c>
      <c r="DC389" s="62">
        <f t="shared" si="2686"/>
        <v>0</v>
      </c>
      <c r="DD389" s="62">
        <f t="shared" si="2686"/>
        <v>0</v>
      </c>
      <c r="DE389" s="58">
        <f t="shared" si="2686"/>
        <v>0</v>
      </c>
      <c r="DF389" s="62">
        <f t="shared" si="2686"/>
        <v>0</v>
      </c>
      <c r="DG389" s="62">
        <f t="shared" si="2686"/>
        <v>0</v>
      </c>
      <c r="DH389" s="58">
        <f t="shared" si="2686"/>
        <v>0</v>
      </c>
      <c r="DI389" s="58">
        <f t="shared" si="2686"/>
        <v>317604</v>
      </c>
      <c r="DJ389" s="62">
        <f t="shared" si="2686"/>
        <v>317604</v>
      </c>
      <c r="DK389" s="62">
        <f t="shared" si="2686"/>
        <v>0</v>
      </c>
      <c r="DL389" s="62">
        <f t="shared" si="2686"/>
        <v>0</v>
      </c>
      <c r="DM389" s="58">
        <f t="shared" si="2686"/>
        <v>0</v>
      </c>
      <c r="DN389" s="62">
        <f t="shared" si="2686"/>
        <v>0</v>
      </c>
      <c r="DO389" s="62">
        <f t="shared" si="2686"/>
        <v>0</v>
      </c>
      <c r="DP389" s="58">
        <f t="shared" si="2686"/>
        <v>0</v>
      </c>
      <c r="DQ389" s="58">
        <f t="shared" si="2686"/>
        <v>317604</v>
      </c>
      <c r="DR389" s="62">
        <f t="shared" si="2686"/>
        <v>317604</v>
      </c>
      <c r="DS389" s="62">
        <f t="shared" si="2686"/>
        <v>0</v>
      </c>
      <c r="DT389" s="62">
        <f t="shared" si="2686"/>
        <v>0</v>
      </c>
    </row>
    <row r="390" spans="1:124" ht="32.25" customHeight="1" x14ac:dyDescent="0.25">
      <c r="A390" s="284" t="s">
        <v>9</v>
      </c>
      <c r="B390" s="282"/>
      <c r="C390" s="282"/>
      <c r="D390" s="282"/>
      <c r="E390" s="4">
        <v>852</v>
      </c>
      <c r="F390" s="3" t="s">
        <v>78</v>
      </c>
      <c r="G390" s="3" t="s">
        <v>50</v>
      </c>
      <c r="H390" s="283" t="s">
        <v>531</v>
      </c>
      <c r="I390" s="3" t="s">
        <v>22</v>
      </c>
      <c r="J390" s="21">
        <v>471860</v>
      </c>
      <c r="K390" s="21">
        <f>J390</f>
        <v>471860</v>
      </c>
      <c r="L390" s="21"/>
      <c r="M390" s="21"/>
      <c r="N390" s="21">
        <v>471860</v>
      </c>
      <c r="O390" s="21">
        <f>N390</f>
        <v>471860</v>
      </c>
      <c r="P390" s="21"/>
      <c r="Q390" s="21"/>
      <c r="R390" s="21">
        <v>471860</v>
      </c>
      <c r="S390" s="21">
        <f>R390</f>
        <v>471860</v>
      </c>
      <c r="T390" s="21"/>
      <c r="U390" s="21"/>
      <c r="V390" s="21">
        <f t="shared" si="2367"/>
        <v>83240</v>
      </c>
      <c r="W390" s="21">
        <f t="shared" si="2368"/>
        <v>83240</v>
      </c>
      <c r="X390" s="21">
        <f t="shared" si="2369"/>
        <v>0</v>
      </c>
      <c r="Y390" s="21"/>
      <c r="Z390" s="276">
        <f t="shared" si="2382"/>
        <v>121.41938140085431</v>
      </c>
      <c r="AA390" s="21"/>
      <c r="AB390" s="21">
        <v>388620</v>
      </c>
      <c r="AC390" s="21">
        <f>AB390</f>
        <v>388620</v>
      </c>
      <c r="AD390" s="21"/>
      <c r="AE390" s="21"/>
      <c r="AF390" s="21">
        <v>16</v>
      </c>
      <c r="AG390" s="21">
        <f>AF390</f>
        <v>16</v>
      </c>
      <c r="AH390" s="21"/>
      <c r="AI390" s="21"/>
      <c r="AJ390" s="21">
        <f t="shared" si="2649"/>
        <v>388636</v>
      </c>
      <c r="AK390" s="21">
        <f t="shared" si="2650"/>
        <v>388636</v>
      </c>
      <c r="AL390" s="21">
        <f t="shared" si="2651"/>
        <v>0</v>
      </c>
      <c r="AM390" s="21">
        <f t="shared" si="2652"/>
        <v>0</v>
      </c>
      <c r="AN390" s="215"/>
      <c r="AO390" s="21">
        <f>AN390</f>
        <v>0</v>
      </c>
      <c r="AP390" s="21"/>
      <c r="AQ390" s="21"/>
      <c r="AR390" s="21">
        <f t="shared" si="2541"/>
        <v>388636</v>
      </c>
      <c r="AS390" s="21">
        <f t="shared" si="2542"/>
        <v>388636</v>
      </c>
      <c r="AT390" s="21">
        <f t="shared" si="2543"/>
        <v>0</v>
      </c>
      <c r="AU390" s="21">
        <f t="shared" si="2544"/>
        <v>0</v>
      </c>
      <c r="AV390" s="195">
        <f t="shared" si="2414"/>
        <v>0</v>
      </c>
      <c r="AW390" s="21">
        <v>388620</v>
      </c>
      <c r="AX390" s="21">
        <f>AW390</f>
        <v>388620</v>
      </c>
      <c r="AY390" s="21"/>
      <c r="AZ390" s="21"/>
      <c r="BA390" s="21">
        <v>16</v>
      </c>
      <c r="BB390" s="21">
        <f>BA390</f>
        <v>16</v>
      </c>
      <c r="BC390" s="21"/>
      <c r="BD390" s="21"/>
      <c r="BE390" s="21">
        <f t="shared" si="2655"/>
        <v>388636</v>
      </c>
      <c r="BF390" s="21">
        <f t="shared" si="2656"/>
        <v>388636</v>
      </c>
      <c r="BG390" s="21">
        <f t="shared" si="2657"/>
        <v>0</v>
      </c>
      <c r="BH390" s="21">
        <f t="shared" si="2658"/>
        <v>0</v>
      </c>
      <c r="BI390" s="21"/>
      <c r="BJ390" s="21">
        <f>BI390</f>
        <v>0</v>
      </c>
      <c r="BK390" s="21"/>
      <c r="BL390" s="21"/>
      <c r="BM390" s="21">
        <f t="shared" si="2582"/>
        <v>388636</v>
      </c>
      <c r="BN390" s="21">
        <f t="shared" si="2583"/>
        <v>388636</v>
      </c>
      <c r="BO390" s="21">
        <f t="shared" si="2584"/>
        <v>0</v>
      </c>
      <c r="BP390" s="21">
        <f t="shared" si="2585"/>
        <v>0</v>
      </c>
      <c r="BQ390" s="201">
        <f t="shared" si="2415"/>
        <v>0</v>
      </c>
      <c r="BR390" s="21">
        <v>388620</v>
      </c>
      <c r="BS390" s="21">
        <f>BR390</f>
        <v>388620</v>
      </c>
      <c r="BT390" s="21"/>
      <c r="BU390" s="21"/>
      <c r="BV390" s="21">
        <v>16</v>
      </c>
      <c r="BW390" s="21">
        <f>BV390</f>
        <v>16</v>
      </c>
      <c r="BX390" s="21"/>
      <c r="BY390" s="21"/>
      <c r="BZ390" s="21">
        <f t="shared" si="2661"/>
        <v>388636</v>
      </c>
      <c r="CA390" s="62">
        <f t="shared" si="2662"/>
        <v>388636</v>
      </c>
      <c r="CB390" s="62">
        <f t="shared" si="2663"/>
        <v>0</v>
      </c>
      <c r="CC390" s="62">
        <f t="shared" si="2664"/>
        <v>0</v>
      </c>
      <c r="CD390" s="21"/>
      <c r="CE390" s="21">
        <f>CD390</f>
        <v>0</v>
      </c>
      <c r="CF390" s="21"/>
      <c r="CG390" s="21"/>
      <c r="CH390" s="21">
        <f t="shared" si="2588"/>
        <v>388636</v>
      </c>
      <c r="CI390" s="62">
        <f t="shared" si="2589"/>
        <v>388636</v>
      </c>
      <c r="CJ390" s="62">
        <f t="shared" si="2590"/>
        <v>0</v>
      </c>
      <c r="CK390" s="62">
        <f t="shared" si="2591"/>
        <v>0</v>
      </c>
      <c r="CL390" s="193">
        <f t="shared" si="2452"/>
        <v>0</v>
      </c>
      <c r="CM390" s="62"/>
      <c r="CN390" s="62"/>
      <c r="CO390" s="62"/>
      <c r="CP390" s="62"/>
      <c r="CQ390" s="94">
        <f t="shared" si="2453"/>
        <v>71016</v>
      </c>
      <c r="CR390" s="94">
        <f t="shared" si="2454"/>
        <v>122.35991990025315</v>
      </c>
      <c r="CS390" s="58">
        <v>317604</v>
      </c>
      <c r="CT390" s="58">
        <f>CS390</f>
        <v>317604</v>
      </c>
      <c r="CU390" s="58"/>
      <c r="CV390" s="58"/>
      <c r="CW390" s="58"/>
      <c r="CX390" s="62">
        <f>CW390</f>
        <v>0</v>
      </c>
      <c r="CY390" s="62"/>
      <c r="CZ390" s="58"/>
      <c r="DA390" s="58">
        <f t="shared" ref="DA390" si="2687">CS390+CW390</f>
        <v>317604</v>
      </c>
      <c r="DB390" s="62">
        <f t="shared" ref="DB390" si="2688">CT390+CX390</f>
        <v>317604</v>
      </c>
      <c r="DC390" s="62">
        <f t="shared" ref="DC390" si="2689">CU390+CY390</f>
        <v>0</v>
      </c>
      <c r="DD390" s="62">
        <f t="shared" ref="DD390" si="2690">CV390+CZ390</f>
        <v>0</v>
      </c>
      <c r="DE390" s="58"/>
      <c r="DF390" s="62">
        <f>DE390</f>
        <v>0</v>
      </c>
      <c r="DG390" s="62"/>
      <c r="DH390" s="58"/>
      <c r="DI390" s="58">
        <f t="shared" ref="DI390" si="2691">DA390+DE390</f>
        <v>317604</v>
      </c>
      <c r="DJ390" s="62">
        <f t="shared" ref="DJ390" si="2692">DB390+DF390</f>
        <v>317604</v>
      </c>
      <c r="DK390" s="62">
        <f t="shared" ref="DK390" si="2693">DC390+DG390</f>
        <v>0</v>
      </c>
      <c r="DL390" s="62">
        <f t="shared" ref="DL390" si="2694">DD390+DH390</f>
        <v>0</v>
      </c>
      <c r="DM390" s="58"/>
      <c r="DN390" s="62">
        <f>DM390</f>
        <v>0</v>
      </c>
      <c r="DO390" s="62"/>
      <c r="DP390" s="58"/>
      <c r="DQ390" s="58">
        <f t="shared" ref="DQ390" si="2695">DI390+DM390</f>
        <v>317604</v>
      </c>
      <c r="DR390" s="62">
        <f t="shared" ref="DR390" si="2696">DJ390+DN390</f>
        <v>317604</v>
      </c>
      <c r="DS390" s="62">
        <f t="shared" ref="DS390" si="2697">DK390+DO390</f>
        <v>0</v>
      </c>
      <c r="DT390" s="62">
        <f t="shared" ref="DT390" si="2698">DL390+DP390</f>
        <v>0</v>
      </c>
    </row>
    <row r="391" spans="1:124" s="23" customFormat="1" ht="32.25" customHeight="1" x14ac:dyDescent="0.25">
      <c r="A391" s="87" t="s">
        <v>19</v>
      </c>
      <c r="B391" s="152"/>
      <c r="C391" s="152"/>
      <c r="D391" s="152"/>
      <c r="E391" s="4">
        <v>852</v>
      </c>
      <c r="F391" s="3" t="s">
        <v>78</v>
      </c>
      <c r="G391" s="3" t="s">
        <v>50</v>
      </c>
      <c r="H391" s="176" t="s">
        <v>485</v>
      </c>
      <c r="I391" s="3"/>
      <c r="J391" s="21">
        <f t="shared" ref="J391:Y392" si="2699">J392</f>
        <v>1226100</v>
      </c>
      <c r="K391" s="21">
        <f t="shared" si="2699"/>
        <v>0</v>
      </c>
      <c r="L391" s="21">
        <f t="shared" si="2699"/>
        <v>1226100</v>
      </c>
      <c r="M391" s="21">
        <f t="shared" si="2699"/>
        <v>0</v>
      </c>
      <c r="N391" s="21">
        <f t="shared" si="2699"/>
        <v>1226100</v>
      </c>
      <c r="O391" s="21">
        <f t="shared" si="2699"/>
        <v>0</v>
      </c>
      <c r="P391" s="21">
        <f t="shared" si="2699"/>
        <v>1226100</v>
      </c>
      <c r="Q391" s="21">
        <f t="shared" si="2699"/>
        <v>0</v>
      </c>
      <c r="R391" s="21">
        <f t="shared" si="2699"/>
        <v>1226100</v>
      </c>
      <c r="S391" s="21">
        <f t="shared" si="2699"/>
        <v>0</v>
      </c>
      <c r="T391" s="21">
        <f t="shared" si="2699"/>
        <v>1226100</v>
      </c>
      <c r="U391" s="21">
        <f t="shared" si="2699"/>
        <v>0</v>
      </c>
      <c r="V391" s="21">
        <f t="shared" si="2367"/>
        <v>12100</v>
      </c>
      <c r="W391" s="21">
        <f t="shared" si="2368"/>
        <v>0</v>
      </c>
      <c r="X391" s="21">
        <f t="shared" si="2369"/>
        <v>12100</v>
      </c>
      <c r="Y391" s="21">
        <f t="shared" si="2699"/>
        <v>0</v>
      </c>
      <c r="Z391" s="276">
        <f t="shared" si="2382"/>
        <v>100.99670510708403</v>
      </c>
      <c r="AA391" s="21">
        <f t="shared" ref="AA391:BV392" si="2700">AA392</f>
        <v>0</v>
      </c>
      <c r="AB391" s="21">
        <f t="shared" si="2700"/>
        <v>1214000</v>
      </c>
      <c r="AC391" s="21">
        <f t="shared" si="2700"/>
        <v>0</v>
      </c>
      <c r="AD391" s="21">
        <f t="shared" si="2700"/>
        <v>1214000</v>
      </c>
      <c r="AE391" s="21">
        <f t="shared" si="2700"/>
        <v>0</v>
      </c>
      <c r="AF391" s="21">
        <f t="shared" si="2700"/>
        <v>0</v>
      </c>
      <c r="AG391" s="21">
        <f t="shared" si="2700"/>
        <v>0</v>
      </c>
      <c r="AH391" s="21">
        <f t="shared" si="2700"/>
        <v>0</v>
      </c>
      <c r="AI391" s="21">
        <f t="shared" si="2700"/>
        <v>0</v>
      </c>
      <c r="AJ391" s="21">
        <f t="shared" si="2520"/>
        <v>1214000</v>
      </c>
      <c r="AK391" s="21">
        <f t="shared" si="2521"/>
        <v>0</v>
      </c>
      <c r="AL391" s="21">
        <f t="shared" si="2522"/>
        <v>1214000</v>
      </c>
      <c r="AM391" s="21">
        <f t="shared" si="2523"/>
        <v>0</v>
      </c>
      <c r="AN391" s="215">
        <f t="shared" si="2700"/>
        <v>0</v>
      </c>
      <c r="AO391" s="21">
        <f t="shared" si="2700"/>
        <v>0</v>
      </c>
      <c r="AP391" s="21">
        <f t="shared" si="2700"/>
        <v>0</v>
      </c>
      <c r="AQ391" s="21">
        <f t="shared" si="2700"/>
        <v>0</v>
      </c>
      <c r="AR391" s="21">
        <f t="shared" si="2541"/>
        <v>1214000</v>
      </c>
      <c r="AS391" s="21">
        <f t="shared" si="2542"/>
        <v>0</v>
      </c>
      <c r="AT391" s="21">
        <f t="shared" si="2543"/>
        <v>1214000</v>
      </c>
      <c r="AU391" s="21">
        <f t="shared" si="2544"/>
        <v>0</v>
      </c>
      <c r="AV391" s="195">
        <f t="shared" si="2414"/>
        <v>0</v>
      </c>
      <c r="AW391" s="21">
        <f t="shared" si="2700"/>
        <v>1214000</v>
      </c>
      <c r="AX391" s="21">
        <f t="shared" si="2700"/>
        <v>0</v>
      </c>
      <c r="AY391" s="21">
        <f t="shared" si="2700"/>
        <v>1214000</v>
      </c>
      <c r="AZ391" s="21">
        <f t="shared" si="2700"/>
        <v>0</v>
      </c>
      <c r="BA391" s="21">
        <f t="shared" si="2700"/>
        <v>0</v>
      </c>
      <c r="BB391" s="21">
        <f t="shared" si="2700"/>
        <v>0</v>
      </c>
      <c r="BC391" s="21">
        <f t="shared" si="2700"/>
        <v>0</v>
      </c>
      <c r="BD391" s="21">
        <f t="shared" si="2700"/>
        <v>0</v>
      </c>
      <c r="BE391" s="21">
        <f t="shared" si="2524"/>
        <v>1214000</v>
      </c>
      <c r="BF391" s="21">
        <f t="shared" si="2511"/>
        <v>0</v>
      </c>
      <c r="BG391" s="21">
        <f t="shared" si="2512"/>
        <v>1214000</v>
      </c>
      <c r="BH391" s="21">
        <f t="shared" si="2513"/>
        <v>0</v>
      </c>
      <c r="BI391" s="21">
        <f t="shared" si="2700"/>
        <v>0</v>
      </c>
      <c r="BJ391" s="21">
        <f t="shared" si="2700"/>
        <v>0</v>
      </c>
      <c r="BK391" s="21">
        <f t="shared" si="2700"/>
        <v>0</v>
      </c>
      <c r="BL391" s="21">
        <f t="shared" si="2700"/>
        <v>0</v>
      </c>
      <c r="BM391" s="21">
        <f t="shared" si="2582"/>
        <v>1214000</v>
      </c>
      <c r="BN391" s="21">
        <f t="shared" si="2583"/>
        <v>0</v>
      </c>
      <c r="BO391" s="21">
        <f t="shared" si="2584"/>
        <v>1214000</v>
      </c>
      <c r="BP391" s="21">
        <f t="shared" si="2585"/>
        <v>0</v>
      </c>
      <c r="BQ391" s="201">
        <f t="shared" si="2415"/>
        <v>0</v>
      </c>
      <c r="BR391" s="21">
        <f t="shared" si="2700"/>
        <v>1214000</v>
      </c>
      <c r="BS391" s="21">
        <f t="shared" si="2700"/>
        <v>0</v>
      </c>
      <c r="BT391" s="21">
        <f t="shared" si="2700"/>
        <v>1214000</v>
      </c>
      <c r="BU391" s="21">
        <f t="shared" si="2700"/>
        <v>0</v>
      </c>
      <c r="BV391" s="21">
        <f t="shared" si="2700"/>
        <v>0</v>
      </c>
      <c r="BW391" s="21">
        <f t="shared" ref="BV391:BY392" si="2701">BW392</f>
        <v>0</v>
      </c>
      <c r="BX391" s="21">
        <f t="shared" si="2701"/>
        <v>0</v>
      </c>
      <c r="BY391" s="21">
        <f t="shared" si="2701"/>
        <v>0</v>
      </c>
      <c r="BZ391" s="21">
        <f t="shared" si="2525"/>
        <v>1214000</v>
      </c>
      <c r="CA391" s="62">
        <f t="shared" si="2515"/>
        <v>0</v>
      </c>
      <c r="CB391" s="62">
        <f t="shared" si="2516"/>
        <v>1214000</v>
      </c>
      <c r="CC391" s="62">
        <f t="shared" si="2517"/>
        <v>0</v>
      </c>
      <c r="CD391" s="21">
        <f t="shared" ref="CD391:CG392" si="2702">CD392</f>
        <v>0</v>
      </c>
      <c r="CE391" s="21">
        <f t="shared" si="2702"/>
        <v>0</v>
      </c>
      <c r="CF391" s="21">
        <f t="shared" si="2702"/>
        <v>0</v>
      </c>
      <c r="CG391" s="21">
        <f t="shared" si="2702"/>
        <v>0</v>
      </c>
      <c r="CH391" s="21">
        <f t="shared" si="2588"/>
        <v>1214000</v>
      </c>
      <c r="CI391" s="62">
        <f t="shared" si="2589"/>
        <v>0</v>
      </c>
      <c r="CJ391" s="62">
        <f t="shared" si="2590"/>
        <v>1214000</v>
      </c>
      <c r="CK391" s="62">
        <f t="shared" si="2591"/>
        <v>0</v>
      </c>
      <c r="CL391" s="193">
        <f t="shared" si="2452"/>
        <v>0</v>
      </c>
      <c r="CM391" s="62"/>
      <c r="CN391" s="62"/>
      <c r="CO391" s="62"/>
      <c r="CP391" s="62"/>
      <c r="CQ391" s="94">
        <f t="shared" si="2453"/>
        <v>35800</v>
      </c>
      <c r="CR391" s="94">
        <f t="shared" si="2454"/>
        <v>103.03853335596673</v>
      </c>
      <c r="CS391" s="58">
        <f t="shared" ref="CS391:DT392" si="2703">CS392</f>
        <v>1178200</v>
      </c>
      <c r="CT391" s="58">
        <f t="shared" si="2703"/>
        <v>0</v>
      </c>
      <c r="CU391" s="58">
        <f t="shared" si="2703"/>
        <v>1178200</v>
      </c>
      <c r="CV391" s="58">
        <f t="shared" si="2703"/>
        <v>0</v>
      </c>
      <c r="CW391" s="58">
        <f t="shared" si="2703"/>
        <v>0</v>
      </c>
      <c r="CX391" s="62">
        <f t="shared" si="2703"/>
        <v>0</v>
      </c>
      <c r="CY391" s="62">
        <f t="shared" si="2703"/>
        <v>0</v>
      </c>
      <c r="CZ391" s="58">
        <f t="shared" si="2703"/>
        <v>0</v>
      </c>
      <c r="DA391" s="58">
        <f t="shared" si="2703"/>
        <v>1178200</v>
      </c>
      <c r="DB391" s="62">
        <f t="shared" si="2703"/>
        <v>0</v>
      </c>
      <c r="DC391" s="62">
        <f t="shared" si="2703"/>
        <v>1178200</v>
      </c>
      <c r="DD391" s="62">
        <f t="shared" si="2703"/>
        <v>0</v>
      </c>
      <c r="DE391" s="58">
        <f t="shared" si="2703"/>
        <v>0</v>
      </c>
      <c r="DF391" s="62">
        <f t="shared" si="2703"/>
        <v>0</v>
      </c>
      <c r="DG391" s="62">
        <f t="shared" si="2703"/>
        <v>0</v>
      </c>
      <c r="DH391" s="58">
        <f t="shared" si="2703"/>
        <v>0</v>
      </c>
      <c r="DI391" s="58">
        <f t="shared" si="2703"/>
        <v>1178200</v>
      </c>
      <c r="DJ391" s="62">
        <f t="shared" si="2703"/>
        <v>0</v>
      </c>
      <c r="DK391" s="62">
        <f t="shared" si="2703"/>
        <v>1178200</v>
      </c>
      <c r="DL391" s="62">
        <f t="shared" si="2703"/>
        <v>0</v>
      </c>
      <c r="DM391" s="58">
        <f t="shared" si="2703"/>
        <v>0</v>
      </c>
      <c r="DN391" s="62">
        <f t="shared" si="2703"/>
        <v>0</v>
      </c>
      <c r="DO391" s="62">
        <f t="shared" si="2703"/>
        <v>0</v>
      </c>
      <c r="DP391" s="58">
        <f t="shared" si="2703"/>
        <v>0</v>
      </c>
      <c r="DQ391" s="58">
        <f t="shared" si="2703"/>
        <v>1178200</v>
      </c>
      <c r="DR391" s="62">
        <f t="shared" si="2703"/>
        <v>0</v>
      </c>
      <c r="DS391" s="62">
        <f t="shared" si="2703"/>
        <v>1178200</v>
      </c>
      <c r="DT391" s="62">
        <f t="shared" si="2703"/>
        <v>0</v>
      </c>
    </row>
    <row r="392" spans="1:124" ht="32.25" customHeight="1" x14ac:dyDescent="0.25">
      <c r="A392" s="87" t="s">
        <v>15</v>
      </c>
      <c r="B392" s="152"/>
      <c r="C392" s="152"/>
      <c r="D392" s="152"/>
      <c r="E392" s="4">
        <v>852</v>
      </c>
      <c r="F392" s="3" t="s">
        <v>78</v>
      </c>
      <c r="G392" s="3" t="s">
        <v>50</v>
      </c>
      <c r="H392" s="176" t="s">
        <v>485</v>
      </c>
      <c r="I392" s="3" t="s">
        <v>17</v>
      </c>
      <c r="J392" s="21">
        <f t="shared" si="2699"/>
        <v>1226100</v>
      </c>
      <c r="K392" s="21">
        <f t="shared" si="2699"/>
        <v>0</v>
      </c>
      <c r="L392" s="21">
        <f t="shared" si="2699"/>
        <v>1226100</v>
      </c>
      <c r="M392" s="21">
        <f t="shared" si="2699"/>
        <v>0</v>
      </c>
      <c r="N392" s="21">
        <f t="shared" si="2699"/>
        <v>1226100</v>
      </c>
      <c r="O392" s="21">
        <f t="shared" si="2699"/>
        <v>0</v>
      </c>
      <c r="P392" s="21">
        <f t="shared" si="2699"/>
        <v>1226100</v>
      </c>
      <c r="Q392" s="21">
        <f t="shared" si="2699"/>
        <v>0</v>
      </c>
      <c r="R392" s="21">
        <f t="shared" si="2699"/>
        <v>1226100</v>
      </c>
      <c r="S392" s="21">
        <f t="shared" si="2699"/>
        <v>0</v>
      </c>
      <c r="T392" s="21">
        <f t="shared" si="2699"/>
        <v>1226100</v>
      </c>
      <c r="U392" s="21">
        <f t="shared" si="2699"/>
        <v>0</v>
      </c>
      <c r="V392" s="21">
        <f t="shared" si="2367"/>
        <v>12100</v>
      </c>
      <c r="W392" s="21">
        <f t="shared" si="2368"/>
        <v>0</v>
      </c>
      <c r="X392" s="21">
        <f t="shared" si="2369"/>
        <v>12100</v>
      </c>
      <c r="Y392" s="21">
        <f t="shared" si="2699"/>
        <v>0</v>
      </c>
      <c r="Z392" s="276">
        <f t="shared" si="2382"/>
        <v>100.99670510708403</v>
      </c>
      <c r="AA392" s="21">
        <f t="shared" si="2700"/>
        <v>0</v>
      </c>
      <c r="AB392" s="21">
        <f t="shared" si="2700"/>
        <v>1214000</v>
      </c>
      <c r="AC392" s="21">
        <f t="shared" si="2700"/>
        <v>0</v>
      </c>
      <c r="AD392" s="21">
        <f t="shared" si="2700"/>
        <v>1214000</v>
      </c>
      <c r="AE392" s="21">
        <f t="shared" si="2700"/>
        <v>0</v>
      </c>
      <c r="AF392" s="21">
        <f t="shared" si="2700"/>
        <v>0</v>
      </c>
      <c r="AG392" s="21">
        <f t="shared" si="2700"/>
        <v>0</v>
      </c>
      <c r="AH392" s="21">
        <f t="shared" si="2700"/>
        <v>0</v>
      </c>
      <c r="AI392" s="21">
        <f t="shared" si="2700"/>
        <v>0</v>
      </c>
      <c r="AJ392" s="21">
        <f t="shared" si="2520"/>
        <v>1214000</v>
      </c>
      <c r="AK392" s="21">
        <f t="shared" si="2521"/>
        <v>0</v>
      </c>
      <c r="AL392" s="21">
        <f t="shared" si="2522"/>
        <v>1214000</v>
      </c>
      <c r="AM392" s="21">
        <f t="shared" si="2523"/>
        <v>0</v>
      </c>
      <c r="AN392" s="215">
        <f t="shared" si="2700"/>
        <v>0</v>
      </c>
      <c r="AO392" s="21">
        <f t="shared" si="2700"/>
        <v>0</v>
      </c>
      <c r="AP392" s="21">
        <f t="shared" si="2700"/>
        <v>0</v>
      </c>
      <c r="AQ392" s="21">
        <f t="shared" si="2700"/>
        <v>0</v>
      </c>
      <c r="AR392" s="21">
        <f t="shared" si="2541"/>
        <v>1214000</v>
      </c>
      <c r="AS392" s="21">
        <f t="shared" si="2542"/>
        <v>0</v>
      </c>
      <c r="AT392" s="21">
        <f t="shared" si="2543"/>
        <v>1214000</v>
      </c>
      <c r="AU392" s="21">
        <f t="shared" si="2544"/>
        <v>0</v>
      </c>
      <c r="AV392" s="195">
        <f t="shared" si="2414"/>
        <v>0</v>
      </c>
      <c r="AW392" s="21">
        <f t="shared" si="2700"/>
        <v>1214000</v>
      </c>
      <c r="AX392" s="21">
        <f t="shared" si="2700"/>
        <v>0</v>
      </c>
      <c r="AY392" s="21">
        <f t="shared" si="2700"/>
        <v>1214000</v>
      </c>
      <c r="AZ392" s="21">
        <f t="shared" si="2700"/>
        <v>0</v>
      </c>
      <c r="BA392" s="21">
        <f t="shared" si="2700"/>
        <v>0</v>
      </c>
      <c r="BB392" s="21">
        <f t="shared" si="2700"/>
        <v>0</v>
      </c>
      <c r="BC392" s="21">
        <f t="shared" si="2700"/>
        <v>0</v>
      </c>
      <c r="BD392" s="21">
        <f t="shared" si="2700"/>
        <v>0</v>
      </c>
      <c r="BE392" s="21">
        <f t="shared" si="2524"/>
        <v>1214000</v>
      </c>
      <c r="BF392" s="21">
        <f t="shared" si="2511"/>
        <v>0</v>
      </c>
      <c r="BG392" s="21">
        <f t="shared" si="2512"/>
        <v>1214000</v>
      </c>
      <c r="BH392" s="21">
        <f t="shared" si="2513"/>
        <v>0</v>
      </c>
      <c r="BI392" s="21">
        <f t="shared" si="2700"/>
        <v>0</v>
      </c>
      <c r="BJ392" s="21">
        <f t="shared" si="2700"/>
        <v>0</v>
      </c>
      <c r="BK392" s="21">
        <f t="shared" si="2700"/>
        <v>0</v>
      </c>
      <c r="BL392" s="21">
        <f t="shared" si="2700"/>
        <v>0</v>
      </c>
      <c r="BM392" s="21">
        <f t="shared" si="2582"/>
        <v>1214000</v>
      </c>
      <c r="BN392" s="21">
        <f t="shared" si="2583"/>
        <v>0</v>
      </c>
      <c r="BO392" s="21">
        <f t="shared" si="2584"/>
        <v>1214000</v>
      </c>
      <c r="BP392" s="21">
        <f t="shared" si="2585"/>
        <v>0</v>
      </c>
      <c r="BQ392" s="201">
        <f t="shared" si="2415"/>
        <v>0</v>
      </c>
      <c r="BR392" s="21">
        <f t="shared" si="2700"/>
        <v>1214000</v>
      </c>
      <c r="BS392" s="21">
        <f t="shared" si="2700"/>
        <v>0</v>
      </c>
      <c r="BT392" s="21">
        <f t="shared" si="2700"/>
        <v>1214000</v>
      </c>
      <c r="BU392" s="21">
        <f t="shared" si="2700"/>
        <v>0</v>
      </c>
      <c r="BV392" s="21">
        <f t="shared" si="2701"/>
        <v>0</v>
      </c>
      <c r="BW392" s="21">
        <f t="shared" si="2701"/>
        <v>0</v>
      </c>
      <c r="BX392" s="21">
        <f t="shared" si="2701"/>
        <v>0</v>
      </c>
      <c r="BY392" s="21">
        <f t="shared" si="2701"/>
        <v>0</v>
      </c>
      <c r="BZ392" s="21">
        <f t="shared" si="2525"/>
        <v>1214000</v>
      </c>
      <c r="CA392" s="62">
        <f t="shared" si="2515"/>
        <v>0</v>
      </c>
      <c r="CB392" s="62">
        <f t="shared" si="2516"/>
        <v>1214000</v>
      </c>
      <c r="CC392" s="62">
        <f t="shared" si="2517"/>
        <v>0</v>
      </c>
      <c r="CD392" s="21">
        <f t="shared" si="2702"/>
        <v>0</v>
      </c>
      <c r="CE392" s="21">
        <f t="shared" si="2702"/>
        <v>0</v>
      </c>
      <c r="CF392" s="21">
        <f t="shared" si="2702"/>
        <v>0</v>
      </c>
      <c r="CG392" s="21">
        <f t="shared" si="2702"/>
        <v>0</v>
      </c>
      <c r="CH392" s="21">
        <f t="shared" si="2588"/>
        <v>1214000</v>
      </c>
      <c r="CI392" s="62">
        <f t="shared" si="2589"/>
        <v>0</v>
      </c>
      <c r="CJ392" s="62">
        <f t="shared" si="2590"/>
        <v>1214000</v>
      </c>
      <c r="CK392" s="62">
        <f t="shared" si="2591"/>
        <v>0</v>
      </c>
      <c r="CL392" s="193">
        <f t="shared" si="2452"/>
        <v>0</v>
      </c>
      <c r="CM392" s="62"/>
      <c r="CN392" s="62"/>
      <c r="CO392" s="62"/>
      <c r="CP392" s="62"/>
      <c r="CQ392" s="94">
        <f t="shared" si="2453"/>
        <v>35800</v>
      </c>
      <c r="CR392" s="94">
        <f t="shared" si="2454"/>
        <v>103.03853335596673</v>
      </c>
      <c r="CS392" s="58">
        <f t="shared" si="2703"/>
        <v>1178200</v>
      </c>
      <c r="CT392" s="58">
        <f t="shared" si="2703"/>
        <v>0</v>
      </c>
      <c r="CU392" s="58">
        <f t="shared" si="2703"/>
        <v>1178200</v>
      </c>
      <c r="CV392" s="58">
        <f t="shared" si="2703"/>
        <v>0</v>
      </c>
      <c r="CW392" s="58">
        <f t="shared" si="2703"/>
        <v>0</v>
      </c>
      <c r="CX392" s="62">
        <f t="shared" si="2703"/>
        <v>0</v>
      </c>
      <c r="CY392" s="62">
        <f t="shared" si="2703"/>
        <v>0</v>
      </c>
      <c r="CZ392" s="58">
        <f t="shared" si="2703"/>
        <v>0</v>
      </c>
      <c r="DA392" s="58">
        <f t="shared" si="2703"/>
        <v>1178200</v>
      </c>
      <c r="DB392" s="62">
        <f t="shared" si="2703"/>
        <v>0</v>
      </c>
      <c r="DC392" s="62">
        <f t="shared" si="2703"/>
        <v>1178200</v>
      </c>
      <c r="DD392" s="62">
        <f t="shared" si="2703"/>
        <v>0</v>
      </c>
      <c r="DE392" s="58">
        <f t="shared" si="2703"/>
        <v>0</v>
      </c>
      <c r="DF392" s="62">
        <f t="shared" si="2703"/>
        <v>0</v>
      </c>
      <c r="DG392" s="62">
        <f t="shared" si="2703"/>
        <v>0</v>
      </c>
      <c r="DH392" s="58">
        <f t="shared" si="2703"/>
        <v>0</v>
      </c>
      <c r="DI392" s="58">
        <f t="shared" si="2703"/>
        <v>1178200</v>
      </c>
      <c r="DJ392" s="62">
        <f t="shared" si="2703"/>
        <v>0</v>
      </c>
      <c r="DK392" s="62">
        <f t="shared" si="2703"/>
        <v>1178200</v>
      </c>
      <c r="DL392" s="62">
        <f t="shared" si="2703"/>
        <v>0</v>
      </c>
      <c r="DM392" s="58">
        <f t="shared" si="2703"/>
        <v>0</v>
      </c>
      <c r="DN392" s="62">
        <f t="shared" si="2703"/>
        <v>0</v>
      </c>
      <c r="DO392" s="62">
        <f t="shared" si="2703"/>
        <v>0</v>
      </c>
      <c r="DP392" s="58">
        <f t="shared" si="2703"/>
        <v>0</v>
      </c>
      <c r="DQ392" s="58">
        <f t="shared" si="2703"/>
        <v>1178200</v>
      </c>
      <c r="DR392" s="62">
        <f t="shared" si="2703"/>
        <v>0</v>
      </c>
      <c r="DS392" s="62">
        <f t="shared" si="2703"/>
        <v>1178200</v>
      </c>
      <c r="DT392" s="62">
        <f t="shared" si="2703"/>
        <v>0</v>
      </c>
    </row>
    <row r="393" spans="1:124" ht="32.25" customHeight="1" x14ac:dyDescent="0.25">
      <c r="A393" s="87" t="s">
        <v>298</v>
      </c>
      <c r="B393" s="152"/>
      <c r="C393" s="152"/>
      <c r="D393" s="152"/>
      <c r="E393" s="4">
        <v>852</v>
      </c>
      <c r="F393" s="3" t="s">
        <v>78</v>
      </c>
      <c r="G393" s="3" t="s">
        <v>50</v>
      </c>
      <c r="H393" s="176" t="s">
        <v>485</v>
      </c>
      <c r="I393" s="3" t="s">
        <v>18</v>
      </c>
      <c r="J393" s="21">
        <v>1226100</v>
      </c>
      <c r="K393" s="21"/>
      <c r="L393" s="21">
        <f>J393</f>
        <v>1226100</v>
      </c>
      <c r="M393" s="21"/>
      <c r="N393" s="21">
        <v>1226100</v>
      </c>
      <c r="O393" s="21"/>
      <c r="P393" s="21">
        <f>N393</f>
        <v>1226100</v>
      </c>
      <c r="Q393" s="21"/>
      <c r="R393" s="21">
        <v>1226100</v>
      </c>
      <c r="S393" s="21"/>
      <c r="T393" s="21">
        <f>R393</f>
        <v>1226100</v>
      </c>
      <c r="U393" s="21"/>
      <c r="V393" s="21">
        <f t="shared" si="2367"/>
        <v>12100</v>
      </c>
      <c r="W393" s="21">
        <f t="shared" si="2368"/>
        <v>0</v>
      </c>
      <c r="X393" s="21">
        <f t="shared" si="2369"/>
        <v>12100</v>
      </c>
      <c r="Y393" s="21"/>
      <c r="Z393" s="276">
        <f t="shared" si="2382"/>
        <v>100.99670510708403</v>
      </c>
      <c r="AA393" s="21"/>
      <c r="AB393" s="21">
        <v>1214000</v>
      </c>
      <c r="AC393" s="21"/>
      <c r="AD393" s="21">
        <f>AB393</f>
        <v>1214000</v>
      </c>
      <c r="AE393" s="21"/>
      <c r="AF393" s="21"/>
      <c r="AG393" s="21"/>
      <c r="AH393" s="21">
        <f>AF393</f>
        <v>0</v>
      </c>
      <c r="AI393" s="21"/>
      <c r="AJ393" s="21">
        <f t="shared" si="2520"/>
        <v>1214000</v>
      </c>
      <c r="AK393" s="21">
        <f t="shared" si="2521"/>
        <v>0</v>
      </c>
      <c r="AL393" s="21">
        <f t="shared" si="2522"/>
        <v>1214000</v>
      </c>
      <c r="AM393" s="21">
        <f t="shared" si="2523"/>
        <v>0</v>
      </c>
      <c r="AN393" s="215"/>
      <c r="AO393" s="21"/>
      <c r="AP393" s="21">
        <f>AN393</f>
        <v>0</v>
      </c>
      <c r="AQ393" s="21"/>
      <c r="AR393" s="21">
        <f t="shared" si="2541"/>
        <v>1214000</v>
      </c>
      <c r="AS393" s="21">
        <f t="shared" si="2542"/>
        <v>0</v>
      </c>
      <c r="AT393" s="21">
        <f t="shared" si="2543"/>
        <v>1214000</v>
      </c>
      <c r="AU393" s="21">
        <f t="shared" si="2544"/>
        <v>0</v>
      </c>
      <c r="AV393" s="195">
        <f t="shared" si="2414"/>
        <v>0</v>
      </c>
      <c r="AW393" s="21">
        <v>1214000</v>
      </c>
      <c r="AX393" s="21"/>
      <c r="AY393" s="21">
        <f>AW393</f>
        <v>1214000</v>
      </c>
      <c r="AZ393" s="21"/>
      <c r="BA393" s="21"/>
      <c r="BB393" s="21"/>
      <c r="BC393" s="21">
        <f>BA393</f>
        <v>0</v>
      </c>
      <c r="BD393" s="21"/>
      <c r="BE393" s="21">
        <f t="shared" si="2524"/>
        <v>1214000</v>
      </c>
      <c r="BF393" s="21">
        <f t="shared" si="2511"/>
        <v>0</v>
      </c>
      <c r="BG393" s="21">
        <f t="shared" si="2512"/>
        <v>1214000</v>
      </c>
      <c r="BH393" s="21">
        <f t="shared" si="2513"/>
        <v>0</v>
      </c>
      <c r="BI393" s="21"/>
      <c r="BJ393" s="21"/>
      <c r="BK393" s="21">
        <f>BI393</f>
        <v>0</v>
      </c>
      <c r="BL393" s="21"/>
      <c r="BM393" s="21">
        <f t="shared" si="2582"/>
        <v>1214000</v>
      </c>
      <c r="BN393" s="21">
        <f t="shared" si="2583"/>
        <v>0</v>
      </c>
      <c r="BO393" s="21">
        <f t="shared" si="2584"/>
        <v>1214000</v>
      </c>
      <c r="BP393" s="21">
        <f t="shared" si="2585"/>
        <v>0</v>
      </c>
      <c r="BQ393" s="201">
        <f t="shared" si="2415"/>
        <v>0</v>
      </c>
      <c r="BR393" s="21">
        <v>1214000</v>
      </c>
      <c r="BS393" s="21"/>
      <c r="BT393" s="21">
        <f>BR393</f>
        <v>1214000</v>
      </c>
      <c r="BU393" s="21"/>
      <c r="BV393" s="21"/>
      <c r="BW393" s="21"/>
      <c r="BX393" s="21">
        <f>BV393</f>
        <v>0</v>
      </c>
      <c r="BY393" s="21"/>
      <c r="BZ393" s="21">
        <f t="shared" si="2525"/>
        <v>1214000</v>
      </c>
      <c r="CA393" s="62">
        <f t="shared" si="2515"/>
        <v>0</v>
      </c>
      <c r="CB393" s="62">
        <f t="shared" si="2516"/>
        <v>1214000</v>
      </c>
      <c r="CC393" s="62">
        <f t="shared" si="2517"/>
        <v>0</v>
      </c>
      <c r="CD393" s="21"/>
      <c r="CE393" s="21"/>
      <c r="CF393" s="21">
        <f>CD393</f>
        <v>0</v>
      </c>
      <c r="CG393" s="21"/>
      <c r="CH393" s="21">
        <f t="shared" si="2588"/>
        <v>1214000</v>
      </c>
      <c r="CI393" s="62">
        <f t="shared" si="2589"/>
        <v>0</v>
      </c>
      <c r="CJ393" s="62">
        <f t="shared" si="2590"/>
        <v>1214000</v>
      </c>
      <c r="CK393" s="62">
        <f t="shared" si="2591"/>
        <v>0</v>
      </c>
      <c r="CL393" s="193">
        <f t="shared" si="2452"/>
        <v>0</v>
      </c>
      <c r="CM393" s="62"/>
      <c r="CN393" s="62"/>
      <c r="CO393" s="62"/>
      <c r="CP393" s="62"/>
      <c r="CQ393" s="94">
        <f t="shared" si="2453"/>
        <v>35800</v>
      </c>
      <c r="CR393" s="94">
        <f t="shared" si="2454"/>
        <v>103.03853335596673</v>
      </c>
      <c r="CS393" s="58">
        <v>1178200</v>
      </c>
      <c r="CT393" s="58"/>
      <c r="CU393" s="58">
        <f>CS393</f>
        <v>1178200</v>
      </c>
      <c r="CV393" s="58"/>
      <c r="CW393" s="58"/>
      <c r="CX393" s="62"/>
      <c r="CY393" s="62">
        <f>CW393</f>
        <v>0</v>
      </c>
      <c r="CZ393" s="58"/>
      <c r="DA393" s="58">
        <f t="shared" si="2419"/>
        <v>1178200</v>
      </c>
      <c r="DB393" s="62">
        <f t="shared" si="2420"/>
        <v>0</v>
      </c>
      <c r="DC393" s="62">
        <f t="shared" si="2421"/>
        <v>1178200</v>
      </c>
      <c r="DD393" s="62">
        <f t="shared" si="2422"/>
        <v>0</v>
      </c>
      <c r="DE393" s="58"/>
      <c r="DF393" s="62"/>
      <c r="DG393" s="62">
        <f>DE393</f>
        <v>0</v>
      </c>
      <c r="DH393" s="58"/>
      <c r="DI393" s="58">
        <f t="shared" ref="DI393" si="2704">DA393+DE393</f>
        <v>1178200</v>
      </c>
      <c r="DJ393" s="62">
        <f t="shared" ref="DJ393" si="2705">DB393+DF393</f>
        <v>0</v>
      </c>
      <c r="DK393" s="62">
        <f t="shared" ref="DK393" si="2706">DC393+DG393</f>
        <v>1178200</v>
      </c>
      <c r="DL393" s="62">
        <f t="shared" ref="DL393" si="2707">DD393+DH393</f>
        <v>0</v>
      </c>
      <c r="DM393" s="58"/>
      <c r="DN393" s="62"/>
      <c r="DO393" s="62">
        <f>DM393</f>
        <v>0</v>
      </c>
      <c r="DP393" s="58"/>
      <c r="DQ393" s="58">
        <f t="shared" ref="DQ393" si="2708">DI393+DM393</f>
        <v>1178200</v>
      </c>
      <c r="DR393" s="62">
        <f t="shared" ref="DR393" si="2709">DJ393+DN393</f>
        <v>0</v>
      </c>
      <c r="DS393" s="62">
        <f t="shared" ref="DS393" si="2710">DK393+DO393</f>
        <v>1178200</v>
      </c>
      <c r="DT393" s="62">
        <f t="shared" ref="DT393" si="2711">DL393+DP393</f>
        <v>0</v>
      </c>
    </row>
    <row r="394" spans="1:124" ht="32.25" customHeight="1" x14ac:dyDescent="0.25">
      <c r="A394" s="87" t="s">
        <v>127</v>
      </c>
      <c r="B394" s="156"/>
      <c r="C394" s="156"/>
      <c r="D394" s="156"/>
      <c r="E394" s="4">
        <v>852</v>
      </c>
      <c r="F394" s="3" t="s">
        <v>78</v>
      </c>
      <c r="G394" s="3" t="s">
        <v>50</v>
      </c>
      <c r="H394" s="176" t="s">
        <v>486</v>
      </c>
      <c r="I394" s="3"/>
      <c r="J394" s="21">
        <f t="shared" ref="J394:Y394" si="2712">J395+J397+J399</f>
        <v>15609100</v>
      </c>
      <c r="K394" s="21">
        <f t="shared" ref="K394:M394" si="2713">K395+K397+K399</f>
        <v>0</v>
      </c>
      <c r="L394" s="21">
        <f t="shared" si="2713"/>
        <v>15609100</v>
      </c>
      <c r="M394" s="21">
        <f t="shared" si="2713"/>
        <v>0</v>
      </c>
      <c r="N394" s="21">
        <f t="shared" si="2712"/>
        <v>14563800</v>
      </c>
      <c r="O394" s="21">
        <f t="shared" si="2712"/>
        <v>0</v>
      </c>
      <c r="P394" s="21">
        <f t="shared" si="2712"/>
        <v>14563800</v>
      </c>
      <c r="Q394" s="21">
        <f t="shared" si="2712"/>
        <v>0</v>
      </c>
      <c r="R394" s="21">
        <f t="shared" si="2712"/>
        <v>14563800</v>
      </c>
      <c r="S394" s="21">
        <f t="shared" si="2712"/>
        <v>0</v>
      </c>
      <c r="T394" s="21">
        <f t="shared" si="2712"/>
        <v>14563800</v>
      </c>
      <c r="U394" s="21">
        <f t="shared" si="2712"/>
        <v>0</v>
      </c>
      <c r="V394" s="21">
        <f t="shared" si="2367"/>
        <v>1042402</v>
      </c>
      <c r="W394" s="21">
        <f t="shared" si="2368"/>
        <v>0</v>
      </c>
      <c r="X394" s="21">
        <f t="shared" si="2369"/>
        <v>1042402</v>
      </c>
      <c r="Y394" s="21">
        <f t="shared" si="2712"/>
        <v>0</v>
      </c>
      <c r="Z394" s="276">
        <f t="shared" si="2382"/>
        <v>107.15606241030054</v>
      </c>
      <c r="AA394" s="21">
        <f t="shared" ref="AA394" si="2714">AA395+AA397+AA399</f>
        <v>0</v>
      </c>
      <c r="AB394" s="21">
        <f t="shared" ref="AB394:AE394" si="2715">AB395+AB397+AB399</f>
        <v>14566698</v>
      </c>
      <c r="AC394" s="21">
        <f t="shared" si="2715"/>
        <v>0</v>
      </c>
      <c r="AD394" s="21">
        <f t="shared" si="2715"/>
        <v>14566698</v>
      </c>
      <c r="AE394" s="21">
        <f t="shared" si="2715"/>
        <v>0</v>
      </c>
      <c r="AF394" s="21">
        <f t="shared" ref="AF394:AI394" si="2716">AF395+AF397+AF399</f>
        <v>8236</v>
      </c>
      <c r="AG394" s="21">
        <f t="shared" si="2716"/>
        <v>0</v>
      </c>
      <c r="AH394" s="21">
        <f t="shared" si="2716"/>
        <v>8236</v>
      </c>
      <c r="AI394" s="21">
        <f t="shared" si="2716"/>
        <v>0</v>
      </c>
      <c r="AJ394" s="21">
        <f t="shared" si="2520"/>
        <v>14574934</v>
      </c>
      <c r="AK394" s="21">
        <f t="shared" si="2521"/>
        <v>0</v>
      </c>
      <c r="AL394" s="21">
        <f t="shared" si="2522"/>
        <v>14574934</v>
      </c>
      <c r="AM394" s="21">
        <f t="shared" si="2523"/>
        <v>0</v>
      </c>
      <c r="AN394" s="215">
        <f t="shared" ref="AN394:AQ394" si="2717">AN395+AN397+AN399</f>
        <v>0</v>
      </c>
      <c r="AO394" s="21">
        <f t="shared" si="2717"/>
        <v>0</v>
      </c>
      <c r="AP394" s="21">
        <f t="shared" si="2717"/>
        <v>0</v>
      </c>
      <c r="AQ394" s="21">
        <f t="shared" si="2717"/>
        <v>0</v>
      </c>
      <c r="AR394" s="21">
        <f t="shared" si="2541"/>
        <v>14574934</v>
      </c>
      <c r="AS394" s="21">
        <f t="shared" si="2542"/>
        <v>0</v>
      </c>
      <c r="AT394" s="21">
        <f t="shared" si="2543"/>
        <v>14574934</v>
      </c>
      <c r="AU394" s="21">
        <f t="shared" si="2544"/>
        <v>0</v>
      </c>
      <c r="AV394" s="195">
        <f t="shared" si="2414"/>
        <v>0</v>
      </c>
      <c r="AW394" s="21">
        <f t="shared" ref="AW394:BR394" si="2718">AW395+AW397+AW399</f>
        <v>14032898</v>
      </c>
      <c r="AX394" s="21">
        <f t="shared" si="2718"/>
        <v>0</v>
      </c>
      <c r="AY394" s="21">
        <f t="shared" si="2718"/>
        <v>14032898</v>
      </c>
      <c r="AZ394" s="21">
        <f t="shared" si="2718"/>
        <v>0</v>
      </c>
      <c r="BA394" s="21">
        <f t="shared" si="2718"/>
        <v>0</v>
      </c>
      <c r="BB394" s="21">
        <f t="shared" si="2718"/>
        <v>0</v>
      </c>
      <c r="BC394" s="21">
        <f t="shared" si="2718"/>
        <v>0</v>
      </c>
      <c r="BD394" s="21">
        <f t="shared" si="2718"/>
        <v>0</v>
      </c>
      <c r="BE394" s="21">
        <f t="shared" si="2524"/>
        <v>14032898</v>
      </c>
      <c r="BF394" s="21">
        <f t="shared" si="2511"/>
        <v>0</v>
      </c>
      <c r="BG394" s="21">
        <f t="shared" si="2512"/>
        <v>14032898</v>
      </c>
      <c r="BH394" s="21">
        <f t="shared" si="2513"/>
        <v>0</v>
      </c>
      <c r="BI394" s="21">
        <f t="shared" ref="BI394:BL394" si="2719">BI395+BI397+BI399</f>
        <v>0</v>
      </c>
      <c r="BJ394" s="21">
        <f t="shared" si="2719"/>
        <v>0</v>
      </c>
      <c r="BK394" s="21">
        <f t="shared" si="2719"/>
        <v>0</v>
      </c>
      <c r="BL394" s="21">
        <f t="shared" si="2719"/>
        <v>0</v>
      </c>
      <c r="BM394" s="21">
        <f t="shared" si="2582"/>
        <v>14032898</v>
      </c>
      <c r="BN394" s="21">
        <f t="shared" si="2583"/>
        <v>0</v>
      </c>
      <c r="BO394" s="21">
        <f t="shared" si="2584"/>
        <v>14032898</v>
      </c>
      <c r="BP394" s="21">
        <f t="shared" si="2585"/>
        <v>0</v>
      </c>
      <c r="BQ394" s="201">
        <f t="shared" si="2415"/>
        <v>0</v>
      </c>
      <c r="BR394" s="21">
        <f t="shared" si="2718"/>
        <v>13720498</v>
      </c>
      <c r="BS394" s="21">
        <f t="shared" ref="BS394:BY394" si="2720">BS395+BS397+BS399</f>
        <v>0</v>
      </c>
      <c r="BT394" s="21">
        <f t="shared" si="2720"/>
        <v>13720498</v>
      </c>
      <c r="BU394" s="21">
        <f t="shared" si="2720"/>
        <v>0</v>
      </c>
      <c r="BV394" s="21">
        <f t="shared" si="2720"/>
        <v>0</v>
      </c>
      <c r="BW394" s="21">
        <f t="shared" si="2720"/>
        <v>0</v>
      </c>
      <c r="BX394" s="21">
        <f t="shared" si="2720"/>
        <v>0</v>
      </c>
      <c r="BY394" s="21">
        <f t="shared" si="2720"/>
        <v>0</v>
      </c>
      <c r="BZ394" s="21">
        <f t="shared" si="2525"/>
        <v>13720498</v>
      </c>
      <c r="CA394" s="62">
        <f t="shared" si="2515"/>
        <v>0</v>
      </c>
      <c r="CB394" s="62">
        <f t="shared" si="2516"/>
        <v>13720498</v>
      </c>
      <c r="CC394" s="62">
        <f t="shared" si="2517"/>
        <v>0</v>
      </c>
      <c r="CD394" s="21">
        <f t="shared" ref="CD394:CG394" si="2721">CD395+CD397+CD399</f>
        <v>0</v>
      </c>
      <c r="CE394" s="21">
        <f t="shared" si="2721"/>
        <v>0</v>
      </c>
      <c r="CF394" s="21">
        <f t="shared" si="2721"/>
        <v>0</v>
      </c>
      <c r="CG394" s="21">
        <f t="shared" si="2721"/>
        <v>0</v>
      </c>
      <c r="CH394" s="21">
        <f t="shared" si="2588"/>
        <v>13720498</v>
      </c>
      <c r="CI394" s="62">
        <f t="shared" si="2589"/>
        <v>0</v>
      </c>
      <c r="CJ394" s="62">
        <f t="shared" si="2590"/>
        <v>13720498</v>
      </c>
      <c r="CK394" s="62">
        <f t="shared" si="2591"/>
        <v>0</v>
      </c>
      <c r="CL394" s="193">
        <f t="shared" si="2452"/>
        <v>0</v>
      </c>
      <c r="CM394" s="62"/>
      <c r="CN394" s="62"/>
      <c r="CO394" s="62"/>
      <c r="CP394" s="62"/>
      <c r="CQ394" s="94">
        <f t="shared" si="2453"/>
        <v>693998</v>
      </c>
      <c r="CR394" s="94">
        <f t="shared" si="2454"/>
        <v>105.00261664996719</v>
      </c>
      <c r="CS394" s="58">
        <f>CS395+CS397+CS399</f>
        <v>13872700</v>
      </c>
      <c r="CT394" s="58">
        <f t="shared" ref="CT394:DD394" si="2722">CT395+CT397+CT399</f>
        <v>0</v>
      </c>
      <c r="CU394" s="58">
        <f t="shared" si="2722"/>
        <v>13872700</v>
      </c>
      <c r="CV394" s="58">
        <f t="shared" si="2722"/>
        <v>0</v>
      </c>
      <c r="CW394" s="58">
        <f t="shared" si="2722"/>
        <v>278300</v>
      </c>
      <c r="CX394" s="62">
        <f t="shared" ref="CX394" si="2723">CX395+CX397+CX399</f>
        <v>0</v>
      </c>
      <c r="CY394" s="62">
        <f t="shared" ref="CY394" si="2724">CY395+CY397+CY399</f>
        <v>278300</v>
      </c>
      <c r="CZ394" s="58">
        <f t="shared" ref="CZ394" si="2725">CZ395+CZ397+CZ399</f>
        <v>0</v>
      </c>
      <c r="DA394" s="58">
        <f t="shared" si="2722"/>
        <v>14151000</v>
      </c>
      <c r="DB394" s="62">
        <f t="shared" si="2722"/>
        <v>0</v>
      </c>
      <c r="DC394" s="62">
        <f t="shared" si="2722"/>
        <v>14151000</v>
      </c>
      <c r="DD394" s="62">
        <f t="shared" si="2722"/>
        <v>0</v>
      </c>
      <c r="DE394" s="58">
        <f t="shared" ref="DE394:DL394" si="2726">DE395+DE397+DE399</f>
        <v>0</v>
      </c>
      <c r="DF394" s="62">
        <f t="shared" si="2726"/>
        <v>0</v>
      </c>
      <c r="DG394" s="62">
        <f t="shared" si="2726"/>
        <v>0</v>
      </c>
      <c r="DH394" s="58">
        <f t="shared" si="2726"/>
        <v>0</v>
      </c>
      <c r="DI394" s="58">
        <f t="shared" si="2726"/>
        <v>14151000</v>
      </c>
      <c r="DJ394" s="62">
        <f t="shared" si="2726"/>
        <v>0</v>
      </c>
      <c r="DK394" s="62">
        <f t="shared" si="2726"/>
        <v>14151000</v>
      </c>
      <c r="DL394" s="62">
        <f t="shared" si="2726"/>
        <v>0</v>
      </c>
      <c r="DM394" s="58">
        <f t="shared" ref="DM394:DT394" si="2727">DM395+DM397+DM399</f>
        <v>0</v>
      </c>
      <c r="DN394" s="62">
        <f t="shared" si="2727"/>
        <v>0</v>
      </c>
      <c r="DO394" s="62">
        <f t="shared" si="2727"/>
        <v>0</v>
      </c>
      <c r="DP394" s="58">
        <f t="shared" si="2727"/>
        <v>0</v>
      </c>
      <c r="DQ394" s="58">
        <f t="shared" si="2727"/>
        <v>14151000</v>
      </c>
      <c r="DR394" s="62">
        <f t="shared" si="2727"/>
        <v>0</v>
      </c>
      <c r="DS394" s="62">
        <f t="shared" si="2727"/>
        <v>14151000</v>
      </c>
      <c r="DT394" s="62">
        <f t="shared" si="2727"/>
        <v>0</v>
      </c>
    </row>
    <row r="395" spans="1:124" ht="32.25" customHeight="1" x14ac:dyDescent="0.25">
      <c r="A395" s="87" t="s">
        <v>15</v>
      </c>
      <c r="B395" s="152"/>
      <c r="C395" s="152"/>
      <c r="D395" s="152"/>
      <c r="E395" s="4">
        <v>852</v>
      </c>
      <c r="F395" s="3" t="s">
        <v>78</v>
      </c>
      <c r="G395" s="3" t="s">
        <v>50</v>
      </c>
      <c r="H395" s="176" t="s">
        <v>486</v>
      </c>
      <c r="I395" s="3" t="s">
        <v>17</v>
      </c>
      <c r="J395" s="21">
        <f t="shared" ref="J395:Y395" si="2728">J396</f>
        <v>14508100</v>
      </c>
      <c r="K395" s="21">
        <f t="shared" si="2728"/>
        <v>0</v>
      </c>
      <c r="L395" s="21">
        <f t="shared" si="2728"/>
        <v>14508100</v>
      </c>
      <c r="M395" s="21">
        <f t="shared" si="2728"/>
        <v>0</v>
      </c>
      <c r="N395" s="21">
        <f t="shared" si="2728"/>
        <v>14508100</v>
      </c>
      <c r="O395" s="21">
        <f t="shared" si="2728"/>
        <v>0</v>
      </c>
      <c r="P395" s="21">
        <f t="shared" si="2728"/>
        <v>14508100</v>
      </c>
      <c r="Q395" s="21">
        <f t="shared" si="2728"/>
        <v>0</v>
      </c>
      <c r="R395" s="21">
        <f t="shared" si="2728"/>
        <v>14508100</v>
      </c>
      <c r="S395" s="21">
        <f t="shared" si="2728"/>
        <v>0</v>
      </c>
      <c r="T395" s="21">
        <f t="shared" si="2728"/>
        <v>14508100</v>
      </c>
      <c r="U395" s="21">
        <f t="shared" si="2728"/>
        <v>0</v>
      </c>
      <c r="V395" s="21">
        <f t="shared" si="2367"/>
        <v>872800</v>
      </c>
      <c r="W395" s="21">
        <f t="shared" si="2368"/>
        <v>0</v>
      </c>
      <c r="X395" s="21">
        <f t="shared" si="2369"/>
        <v>872800</v>
      </c>
      <c r="Y395" s="21">
        <f t="shared" si="2728"/>
        <v>0</v>
      </c>
      <c r="Z395" s="276">
        <f t="shared" si="2382"/>
        <v>106.40103261387721</v>
      </c>
      <c r="AA395" s="21">
        <f t="shared" ref="AA395:BY395" si="2729">AA396</f>
        <v>0</v>
      </c>
      <c r="AB395" s="21">
        <f t="shared" si="2729"/>
        <v>13635300</v>
      </c>
      <c r="AC395" s="21">
        <f t="shared" si="2729"/>
        <v>0</v>
      </c>
      <c r="AD395" s="21">
        <f t="shared" si="2729"/>
        <v>13635300</v>
      </c>
      <c r="AE395" s="21">
        <f t="shared" si="2729"/>
        <v>0</v>
      </c>
      <c r="AF395" s="21">
        <f t="shared" si="2729"/>
        <v>0</v>
      </c>
      <c r="AG395" s="21">
        <f t="shared" si="2729"/>
        <v>0</v>
      </c>
      <c r="AH395" s="21">
        <f t="shared" si="2729"/>
        <v>0</v>
      </c>
      <c r="AI395" s="21">
        <f t="shared" si="2729"/>
        <v>0</v>
      </c>
      <c r="AJ395" s="21">
        <f t="shared" si="2520"/>
        <v>13635300</v>
      </c>
      <c r="AK395" s="21">
        <f t="shared" si="2521"/>
        <v>0</v>
      </c>
      <c r="AL395" s="21">
        <f t="shared" si="2522"/>
        <v>13635300</v>
      </c>
      <c r="AM395" s="21">
        <f t="shared" si="2523"/>
        <v>0</v>
      </c>
      <c r="AN395" s="215">
        <f t="shared" si="2729"/>
        <v>0</v>
      </c>
      <c r="AO395" s="21">
        <f t="shared" si="2729"/>
        <v>0</v>
      </c>
      <c r="AP395" s="21">
        <f t="shared" si="2729"/>
        <v>0</v>
      </c>
      <c r="AQ395" s="21">
        <f t="shared" si="2729"/>
        <v>0</v>
      </c>
      <c r="AR395" s="21">
        <f t="shared" si="2541"/>
        <v>13635300</v>
      </c>
      <c r="AS395" s="21">
        <f t="shared" si="2542"/>
        <v>0</v>
      </c>
      <c r="AT395" s="21">
        <f t="shared" si="2543"/>
        <v>13635300</v>
      </c>
      <c r="AU395" s="21">
        <f t="shared" si="2544"/>
        <v>0</v>
      </c>
      <c r="AV395" s="195">
        <f t="shared" si="2414"/>
        <v>0</v>
      </c>
      <c r="AW395" s="21">
        <f t="shared" si="2729"/>
        <v>13635300</v>
      </c>
      <c r="AX395" s="21">
        <f t="shared" si="2729"/>
        <v>0</v>
      </c>
      <c r="AY395" s="21">
        <f t="shared" si="2729"/>
        <v>13635300</v>
      </c>
      <c r="AZ395" s="21">
        <f t="shared" si="2729"/>
        <v>0</v>
      </c>
      <c r="BA395" s="21">
        <f t="shared" si="2729"/>
        <v>0</v>
      </c>
      <c r="BB395" s="21">
        <f t="shared" si="2729"/>
        <v>0</v>
      </c>
      <c r="BC395" s="21">
        <f t="shared" si="2729"/>
        <v>0</v>
      </c>
      <c r="BD395" s="21">
        <f t="shared" si="2729"/>
        <v>0</v>
      </c>
      <c r="BE395" s="21">
        <f t="shared" si="2524"/>
        <v>13635300</v>
      </c>
      <c r="BF395" s="21">
        <f t="shared" si="2511"/>
        <v>0</v>
      </c>
      <c r="BG395" s="21">
        <f t="shared" si="2512"/>
        <v>13635300</v>
      </c>
      <c r="BH395" s="21">
        <f t="shared" si="2513"/>
        <v>0</v>
      </c>
      <c r="BI395" s="21">
        <f t="shared" si="2729"/>
        <v>0</v>
      </c>
      <c r="BJ395" s="21">
        <f t="shared" si="2729"/>
        <v>0</v>
      </c>
      <c r="BK395" s="21">
        <f t="shared" si="2729"/>
        <v>0</v>
      </c>
      <c r="BL395" s="21">
        <f t="shared" si="2729"/>
        <v>0</v>
      </c>
      <c r="BM395" s="21">
        <f t="shared" si="2582"/>
        <v>13635300</v>
      </c>
      <c r="BN395" s="21">
        <f t="shared" si="2583"/>
        <v>0</v>
      </c>
      <c r="BO395" s="21">
        <f t="shared" si="2584"/>
        <v>13635300</v>
      </c>
      <c r="BP395" s="21">
        <f t="shared" si="2585"/>
        <v>0</v>
      </c>
      <c r="BQ395" s="201">
        <f t="shared" si="2415"/>
        <v>0</v>
      </c>
      <c r="BR395" s="21">
        <f t="shared" si="2729"/>
        <v>13635300</v>
      </c>
      <c r="BS395" s="21">
        <f t="shared" si="2729"/>
        <v>0</v>
      </c>
      <c r="BT395" s="21">
        <f t="shared" si="2729"/>
        <v>13635300</v>
      </c>
      <c r="BU395" s="21">
        <f t="shared" si="2729"/>
        <v>0</v>
      </c>
      <c r="BV395" s="21">
        <f t="shared" si="2729"/>
        <v>0</v>
      </c>
      <c r="BW395" s="21">
        <f t="shared" si="2729"/>
        <v>0</v>
      </c>
      <c r="BX395" s="21">
        <f t="shared" si="2729"/>
        <v>0</v>
      </c>
      <c r="BY395" s="21">
        <f t="shared" si="2729"/>
        <v>0</v>
      </c>
      <c r="BZ395" s="21">
        <f t="shared" si="2525"/>
        <v>13635300</v>
      </c>
      <c r="CA395" s="62">
        <f t="shared" si="2515"/>
        <v>0</v>
      </c>
      <c r="CB395" s="62">
        <f t="shared" si="2516"/>
        <v>13635300</v>
      </c>
      <c r="CC395" s="62">
        <f t="shared" si="2517"/>
        <v>0</v>
      </c>
      <c r="CD395" s="21">
        <f t="shared" ref="CD395:CG395" si="2730">CD396</f>
        <v>0</v>
      </c>
      <c r="CE395" s="21">
        <f t="shared" si="2730"/>
        <v>0</v>
      </c>
      <c r="CF395" s="21">
        <f t="shared" si="2730"/>
        <v>0</v>
      </c>
      <c r="CG395" s="21">
        <f t="shared" si="2730"/>
        <v>0</v>
      </c>
      <c r="CH395" s="21">
        <f t="shared" si="2588"/>
        <v>13635300</v>
      </c>
      <c r="CI395" s="62">
        <f t="shared" si="2589"/>
        <v>0</v>
      </c>
      <c r="CJ395" s="62">
        <f t="shared" si="2590"/>
        <v>13635300</v>
      </c>
      <c r="CK395" s="62">
        <f t="shared" si="2591"/>
        <v>0</v>
      </c>
      <c r="CL395" s="193">
        <f t="shared" si="2452"/>
        <v>0</v>
      </c>
      <c r="CM395" s="62"/>
      <c r="CN395" s="62"/>
      <c r="CO395" s="62"/>
      <c r="CP395" s="62"/>
      <c r="CQ395" s="94">
        <f t="shared" si="2453"/>
        <v>623300</v>
      </c>
      <c r="CR395" s="94">
        <f t="shared" si="2454"/>
        <v>104.79019366738396</v>
      </c>
      <c r="CS395" s="58">
        <f t="shared" ref="CS395:DT395" si="2731">CS396</f>
        <v>13012000</v>
      </c>
      <c r="CT395" s="58">
        <f t="shared" si="2731"/>
        <v>0</v>
      </c>
      <c r="CU395" s="58">
        <f t="shared" si="2731"/>
        <v>13012000</v>
      </c>
      <c r="CV395" s="58">
        <f t="shared" si="2731"/>
        <v>0</v>
      </c>
      <c r="CW395" s="58">
        <f t="shared" si="2731"/>
        <v>61000</v>
      </c>
      <c r="CX395" s="62">
        <f t="shared" si="2731"/>
        <v>0</v>
      </c>
      <c r="CY395" s="62">
        <f t="shared" si="2731"/>
        <v>61000</v>
      </c>
      <c r="CZ395" s="58">
        <f t="shared" si="2731"/>
        <v>0</v>
      </c>
      <c r="DA395" s="58">
        <f t="shared" si="2731"/>
        <v>13073000</v>
      </c>
      <c r="DB395" s="62">
        <f t="shared" si="2731"/>
        <v>0</v>
      </c>
      <c r="DC395" s="62">
        <f t="shared" si="2731"/>
        <v>13073000</v>
      </c>
      <c r="DD395" s="62">
        <f t="shared" si="2731"/>
        <v>0</v>
      </c>
      <c r="DE395" s="58">
        <f t="shared" si="2731"/>
        <v>0</v>
      </c>
      <c r="DF395" s="62">
        <f t="shared" si="2731"/>
        <v>0</v>
      </c>
      <c r="DG395" s="62">
        <f t="shared" si="2731"/>
        <v>0</v>
      </c>
      <c r="DH395" s="58">
        <f t="shared" si="2731"/>
        <v>0</v>
      </c>
      <c r="DI395" s="58">
        <f t="shared" si="2731"/>
        <v>13073000</v>
      </c>
      <c r="DJ395" s="62">
        <f t="shared" si="2731"/>
        <v>0</v>
      </c>
      <c r="DK395" s="62">
        <f t="shared" si="2731"/>
        <v>13073000</v>
      </c>
      <c r="DL395" s="62">
        <f t="shared" si="2731"/>
        <v>0</v>
      </c>
      <c r="DM395" s="58">
        <f t="shared" si="2731"/>
        <v>0</v>
      </c>
      <c r="DN395" s="62">
        <f t="shared" si="2731"/>
        <v>0</v>
      </c>
      <c r="DO395" s="62">
        <f t="shared" si="2731"/>
        <v>0</v>
      </c>
      <c r="DP395" s="58">
        <f t="shared" si="2731"/>
        <v>0</v>
      </c>
      <c r="DQ395" s="58">
        <f t="shared" si="2731"/>
        <v>13073000</v>
      </c>
      <c r="DR395" s="62">
        <f t="shared" si="2731"/>
        <v>0</v>
      </c>
      <c r="DS395" s="62">
        <f t="shared" si="2731"/>
        <v>13073000</v>
      </c>
      <c r="DT395" s="62">
        <f t="shared" si="2731"/>
        <v>0</v>
      </c>
    </row>
    <row r="396" spans="1:124" ht="32.25" customHeight="1" x14ac:dyDescent="0.25">
      <c r="A396" s="87" t="s">
        <v>298</v>
      </c>
      <c r="B396" s="152"/>
      <c r="C396" s="152"/>
      <c r="D396" s="152"/>
      <c r="E396" s="4">
        <v>852</v>
      </c>
      <c r="F396" s="3" t="s">
        <v>78</v>
      </c>
      <c r="G396" s="3" t="s">
        <v>50</v>
      </c>
      <c r="H396" s="176" t="s">
        <v>486</v>
      </c>
      <c r="I396" s="3" t="s">
        <v>18</v>
      </c>
      <c r="J396" s="21">
        <v>14508100</v>
      </c>
      <c r="K396" s="21"/>
      <c r="L396" s="21">
        <f>J396</f>
        <v>14508100</v>
      </c>
      <c r="M396" s="21"/>
      <c r="N396" s="21">
        <v>14508100</v>
      </c>
      <c r="O396" s="21"/>
      <c r="P396" s="21">
        <f>N396</f>
        <v>14508100</v>
      </c>
      <c r="Q396" s="21"/>
      <c r="R396" s="21">
        <v>14508100</v>
      </c>
      <c r="S396" s="21"/>
      <c r="T396" s="21">
        <f>R396</f>
        <v>14508100</v>
      </c>
      <c r="U396" s="21"/>
      <c r="V396" s="21">
        <f t="shared" si="2367"/>
        <v>872800</v>
      </c>
      <c r="W396" s="21">
        <f t="shared" si="2368"/>
        <v>0</v>
      </c>
      <c r="X396" s="21">
        <f t="shared" si="2369"/>
        <v>872800</v>
      </c>
      <c r="Y396" s="21"/>
      <c r="Z396" s="276">
        <f t="shared" si="2382"/>
        <v>106.40103261387721</v>
      </c>
      <c r="AA396" s="21"/>
      <c r="AB396" s="21">
        <v>13635300</v>
      </c>
      <c r="AC396" s="21"/>
      <c r="AD396" s="21">
        <f>AB396</f>
        <v>13635300</v>
      </c>
      <c r="AE396" s="21"/>
      <c r="AF396" s="21"/>
      <c r="AG396" s="21"/>
      <c r="AH396" s="21">
        <f>AF396</f>
        <v>0</v>
      </c>
      <c r="AI396" s="21"/>
      <c r="AJ396" s="21">
        <f t="shared" si="2520"/>
        <v>13635300</v>
      </c>
      <c r="AK396" s="21">
        <f t="shared" si="2521"/>
        <v>0</v>
      </c>
      <c r="AL396" s="21">
        <f t="shared" si="2522"/>
        <v>13635300</v>
      </c>
      <c r="AM396" s="21">
        <f t="shared" si="2523"/>
        <v>0</v>
      </c>
      <c r="AN396" s="215"/>
      <c r="AO396" s="21"/>
      <c r="AP396" s="21">
        <f>AN396</f>
        <v>0</v>
      </c>
      <c r="AQ396" s="21"/>
      <c r="AR396" s="21">
        <f t="shared" si="2541"/>
        <v>13635300</v>
      </c>
      <c r="AS396" s="21">
        <f t="shared" si="2542"/>
        <v>0</v>
      </c>
      <c r="AT396" s="21">
        <f t="shared" si="2543"/>
        <v>13635300</v>
      </c>
      <c r="AU396" s="21">
        <f t="shared" si="2544"/>
        <v>0</v>
      </c>
      <c r="AV396" s="195">
        <f t="shared" si="2414"/>
        <v>0</v>
      </c>
      <c r="AW396" s="21">
        <v>13635300</v>
      </c>
      <c r="AX396" s="21"/>
      <c r="AY396" s="21">
        <f>AW396</f>
        <v>13635300</v>
      </c>
      <c r="AZ396" s="21"/>
      <c r="BA396" s="21"/>
      <c r="BB396" s="21"/>
      <c r="BC396" s="21">
        <f>BA396</f>
        <v>0</v>
      </c>
      <c r="BD396" s="21"/>
      <c r="BE396" s="21">
        <f t="shared" si="2524"/>
        <v>13635300</v>
      </c>
      <c r="BF396" s="21">
        <f t="shared" si="2511"/>
        <v>0</v>
      </c>
      <c r="BG396" s="21">
        <f t="shared" si="2512"/>
        <v>13635300</v>
      </c>
      <c r="BH396" s="21">
        <f t="shared" si="2513"/>
        <v>0</v>
      </c>
      <c r="BI396" s="21"/>
      <c r="BJ396" s="21"/>
      <c r="BK396" s="21">
        <f>BI396</f>
        <v>0</v>
      </c>
      <c r="BL396" s="21"/>
      <c r="BM396" s="21">
        <f t="shared" si="2582"/>
        <v>13635300</v>
      </c>
      <c r="BN396" s="21">
        <f t="shared" si="2583"/>
        <v>0</v>
      </c>
      <c r="BO396" s="21">
        <f t="shared" si="2584"/>
        <v>13635300</v>
      </c>
      <c r="BP396" s="21">
        <f t="shared" si="2585"/>
        <v>0</v>
      </c>
      <c r="BQ396" s="201">
        <f t="shared" si="2415"/>
        <v>0</v>
      </c>
      <c r="BR396" s="21">
        <v>13635300</v>
      </c>
      <c r="BS396" s="21"/>
      <c r="BT396" s="21">
        <f>BR396</f>
        <v>13635300</v>
      </c>
      <c r="BU396" s="21"/>
      <c r="BV396" s="21"/>
      <c r="BW396" s="21"/>
      <c r="BX396" s="21">
        <f>BV396</f>
        <v>0</v>
      </c>
      <c r="BY396" s="21"/>
      <c r="BZ396" s="21">
        <f t="shared" si="2525"/>
        <v>13635300</v>
      </c>
      <c r="CA396" s="62">
        <f t="shared" si="2515"/>
        <v>0</v>
      </c>
      <c r="CB396" s="62">
        <f t="shared" si="2516"/>
        <v>13635300</v>
      </c>
      <c r="CC396" s="62">
        <f t="shared" si="2517"/>
        <v>0</v>
      </c>
      <c r="CD396" s="21"/>
      <c r="CE396" s="21"/>
      <c r="CF396" s="21">
        <f>CD396</f>
        <v>0</v>
      </c>
      <c r="CG396" s="21"/>
      <c r="CH396" s="21">
        <f t="shared" si="2588"/>
        <v>13635300</v>
      </c>
      <c r="CI396" s="62">
        <f t="shared" si="2589"/>
        <v>0</v>
      </c>
      <c r="CJ396" s="62">
        <f t="shared" si="2590"/>
        <v>13635300</v>
      </c>
      <c r="CK396" s="62">
        <f t="shared" si="2591"/>
        <v>0</v>
      </c>
      <c r="CL396" s="193">
        <f t="shared" si="2452"/>
        <v>0</v>
      </c>
      <c r="CM396" s="62"/>
      <c r="CN396" s="62"/>
      <c r="CO396" s="62"/>
      <c r="CP396" s="62"/>
      <c r="CQ396" s="94">
        <f t="shared" si="2453"/>
        <v>623300</v>
      </c>
      <c r="CR396" s="94">
        <f t="shared" si="2454"/>
        <v>104.79019366738396</v>
      </c>
      <c r="CS396" s="58">
        <v>13012000</v>
      </c>
      <c r="CT396" s="58"/>
      <c r="CU396" s="58">
        <f>CS396</f>
        <v>13012000</v>
      </c>
      <c r="CV396" s="58"/>
      <c r="CW396" s="58">
        <f>61000</f>
        <v>61000</v>
      </c>
      <c r="CX396" s="62"/>
      <c r="CY396" s="62">
        <f>CW396</f>
        <v>61000</v>
      </c>
      <c r="CZ396" s="58"/>
      <c r="DA396" s="58">
        <f t="shared" si="2419"/>
        <v>13073000</v>
      </c>
      <c r="DB396" s="62">
        <f t="shared" si="2420"/>
        <v>0</v>
      </c>
      <c r="DC396" s="62">
        <f t="shared" si="2421"/>
        <v>13073000</v>
      </c>
      <c r="DD396" s="62">
        <f t="shared" si="2422"/>
        <v>0</v>
      </c>
      <c r="DE396" s="58"/>
      <c r="DF396" s="62"/>
      <c r="DG396" s="62">
        <f>DE396</f>
        <v>0</v>
      </c>
      <c r="DH396" s="58"/>
      <c r="DI396" s="58">
        <f t="shared" ref="DI396" si="2732">DA396+DE396</f>
        <v>13073000</v>
      </c>
      <c r="DJ396" s="62">
        <f t="shared" ref="DJ396" si="2733">DB396+DF396</f>
        <v>0</v>
      </c>
      <c r="DK396" s="62">
        <f t="shared" ref="DK396" si="2734">DC396+DG396</f>
        <v>13073000</v>
      </c>
      <c r="DL396" s="62">
        <f t="shared" ref="DL396" si="2735">DD396+DH396</f>
        <v>0</v>
      </c>
      <c r="DM396" s="58"/>
      <c r="DN396" s="62"/>
      <c r="DO396" s="62">
        <f>DM396</f>
        <v>0</v>
      </c>
      <c r="DP396" s="58"/>
      <c r="DQ396" s="58">
        <f t="shared" ref="DQ396" si="2736">DI396+DM396</f>
        <v>13073000</v>
      </c>
      <c r="DR396" s="62">
        <f t="shared" ref="DR396" si="2737">DJ396+DN396</f>
        <v>0</v>
      </c>
      <c r="DS396" s="62">
        <f t="shared" ref="DS396" si="2738">DK396+DO396</f>
        <v>13073000</v>
      </c>
      <c r="DT396" s="62">
        <f t="shared" ref="DT396" si="2739">DL396+DP396</f>
        <v>0</v>
      </c>
    </row>
    <row r="397" spans="1:124" ht="32.25" customHeight="1" x14ac:dyDescent="0.25">
      <c r="A397" s="87" t="s">
        <v>20</v>
      </c>
      <c r="B397" s="155"/>
      <c r="C397" s="155"/>
      <c r="D397" s="155"/>
      <c r="E397" s="4">
        <v>852</v>
      </c>
      <c r="F397" s="3" t="s">
        <v>78</v>
      </c>
      <c r="G397" s="3" t="s">
        <v>50</v>
      </c>
      <c r="H397" s="176" t="s">
        <v>486</v>
      </c>
      <c r="I397" s="3" t="s">
        <v>21</v>
      </c>
      <c r="J397" s="21">
        <f t="shared" ref="J397:Y397" si="2740">J398</f>
        <v>1084300</v>
      </c>
      <c r="K397" s="21">
        <f t="shared" si="2740"/>
        <v>0</v>
      </c>
      <c r="L397" s="21">
        <f t="shared" si="2740"/>
        <v>1084300</v>
      </c>
      <c r="M397" s="21">
        <f t="shared" si="2740"/>
        <v>0</v>
      </c>
      <c r="N397" s="21">
        <f t="shared" si="2740"/>
        <v>47200</v>
      </c>
      <c r="O397" s="21">
        <f t="shared" si="2740"/>
        <v>0</v>
      </c>
      <c r="P397" s="21">
        <f t="shared" si="2740"/>
        <v>47200</v>
      </c>
      <c r="Q397" s="21">
        <f t="shared" si="2740"/>
        <v>0</v>
      </c>
      <c r="R397" s="21">
        <f t="shared" si="2740"/>
        <v>47200</v>
      </c>
      <c r="S397" s="21">
        <f t="shared" si="2740"/>
        <v>0</v>
      </c>
      <c r="T397" s="21">
        <f t="shared" si="2740"/>
        <v>47200</v>
      </c>
      <c r="U397" s="21">
        <f t="shared" si="2740"/>
        <v>0</v>
      </c>
      <c r="V397" s="21">
        <f t="shared" si="2367"/>
        <v>167600</v>
      </c>
      <c r="W397" s="21">
        <f t="shared" si="2368"/>
        <v>0</v>
      </c>
      <c r="X397" s="21">
        <f t="shared" si="2369"/>
        <v>167600</v>
      </c>
      <c r="Y397" s="21">
        <f t="shared" si="2740"/>
        <v>0</v>
      </c>
      <c r="Z397" s="276">
        <f t="shared" si="2382"/>
        <v>118.28297152830807</v>
      </c>
      <c r="AA397" s="21">
        <f t="shared" ref="AA397:BY397" si="2741">AA398</f>
        <v>0</v>
      </c>
      <c r="AB397" s="21">
        <f t="shared" si="2741"/>
        <v>916700</v>
      </c>
      <c r="AC397" s="21">
        <f t="shared" si="2741"/>
        <v>0</v>
      </c>
      <c r="AD397" s="21">
        <f t="shared" si="2741"/>
        <v>916700</v>
      </c>
      <c r="AE397" s="21">
        <f t="shared" si="2741"/>
        <v>0</v>
      </c>
      <c r="AF397" s="21">
        <f t="shared" si="2741"/>
        <v>8236</v>
      </c>
      <c r="AG397" s="21">
        <f t="shared" si="2741"/>
        <v>0</v>
      </c>
      <c r="AH397" s="21">
        <f t="shared" si="2741"/>
        <v>8236</v>
      </c>
      <c r="AI397" s="21">
        <f t="shared" si="2741"/>
        <v>0</v>
      </c>
      <c r="AJ397" s="21">
        <f t="shared" si="2520"/>
        <v>924936</v>
      </c>
      <c r="AK397" s="21">
        <f t="shared" si="2521"/>
        <v>0</v>
      </c>
      <c r="AL397" s="21">
        <f t="shared" si="2522"/>
        <v>924936</v>
      </c>
      <c r="AM397" s="21">
        <f t="shared" si="2523"/>
        <v>0</v>
      </c>
      <c r="AN397" s="215">
        <f t="shared" si="2741"/>
        <v>0</v>
      </c>
      <c r="AO397" s="21">
        <f t="shared" si="2741"/>
        <v>0</v>
      </c>
      <c r="AP397" s="21">
        <f t="shared" si="2741"/>
        <v>0</v>
      </c>
      <c r="AQ397" s="21">
        <f t="shared" si="2741"/>
        <v>0</v>
      </c>
      <c r="AR397" s="21">
        <f t="shared" si="2541"/>
        <v>924936</v>
      </c>
      <c r="AS397" s="21">
        <f t="shared" si="2542"/>
        <v>0</v>
      </c>
      <c r="AT397" s="21">
        <f t="shared" si="2543"/>
        <v>924936</v>
      </c>
      <c r="AU397" s="21">
        <f t="shared" si="2544"/>
        <v>0</v>
      </c>
      <c r="AV397" s="195">
        <f t="shared" si="2414"/>
        <v>0</v>
      </c>
      <c r="AW397" s="21">
        <f t="shared" si="2741"/>
        <v>382900</v>
      </c>
      <c r="AX397" s="21">
        <f t="shared" si="2741"/>
        <v>0</v>
      </c>
      <c r="AY397" s="21">
        <f t="shared" si="2741"/>
        <v>382900</v>
      </c>
      <c r="AZ397" s="21">
        <f t="shared" si="2741"/>
        <v>0</v>
      </c>
      <c r="BA397" s="21">
        <f t="shared" si="2741"/>
        <v>0</v>
      </c>
      <c r="BB397" s="21">
        <f t="shared" si="2741"/>
        <v>0</v>
      </c>
      <c r="BC397" s="21">
        <f t="shared" si="2741"/>
        <v>0</v>
      </c>
      <c r="BD397" s="21">
        <f t="shared" si="2741"/>
        <v>0</v>
      </c>
      <c r="BE397" s="21">
        <f t="shared" si="2524"/>
        <v>382900</v>
      </c>
      <c r="BF397" s="21">
        <f t="shared" si="2511"/>
        <v>0</v>
      </c>
      <c r="BG397" s="21">
        <f t="shared" si="2512"/>
        <v>382900</v>
      </c>
      <c r="BH397" s="21">
        <f t="shared" si="2513"/>
        <v>0</v>
      </c>
      <c r="BI397" s="21">
        <f t="shared" si="2741"/>
        <v>0</v>
      </c>
      <c r="BJ397" s="21">
        <f t="shared" si="2741"/>
        <v>0</v>
      </c>
      <c r="BK397" s="21">
        <f t="shared" si="2741"/>
        <v>0</v>
      </c>
      <c r="BL397" s="21">
        <f t="shared" si="2741"/>
        <v>0</v>
      </c>
      <c r="BM397" s="21">
        <f t="shared" si="2582"/>
        <v>382900</v>
      </c>
      <c r="BN397" s="21">
        <f t="shared" si="2583"/>
        <v>0</v>
      </c>
      <c r="BO397" s="21">
        <f t="shared" si="2584"/>
        <v>382900</v>
      </c>
      <c r="BP397" s="21">
        <f t="shared" si="2585"/>
        <v>0</v>
      </c>
      <c r="BQ397" s="201">
        <f t="shared" si="2415"/>
        <v>0</v>
      </c>
      <c r="BR397" s="21">
        <f t="shared" si="2741"/>
        <v>70500</v>
      </c>
      <c r="BS397" s="21">
        <f t="shared" si="2741"/>
        <v>0</v>
      </c>
      <c r="BT397" s="21">
        <f t="shared" si="2741"/>
        <v>70500</v>
      </c>
      <c r="BU397" s="21">
        <f t="shared" si="2741"/>
        <v>0</v>
      </c>
      <c r="BV397" s="21">
        <f t="shared" si="2741"/>
        <v>0</v>
      </c>
      <c r="BW397" s="21">
        <f t="shared" si="2741"/>
        <v>0</v>
      </c>
      <c r="BX397" s="21">
        <f t="shared" si="2741"/>
        <v>0</v>
      </c>
      <c r="BY397" s="21">
        <f t="shared" si="2741"/>
        <v>0</v>
      </c>
      <c r="BZ397" s="21">
        <f t="shared" si="2525"/>
        <v>70500</v>
      </c>
      <c r="CA397" s="62">
        <f t="shared" si="2515"/>
        <v>0</v>
      </c>
      <c r="CB397" s="62">
        <f t="shared" si="2516"/>
        <v>70500</v>
      </c>
      <c r="CC397" s="62">
        <f t="shared" si="2517"/>
        <v>0</v>
      </c>
      <c r="CD397" s="21">
        <f t="shared" ref="CD397:CG397" si="2742">CD398</f>
        <v>0</v>
      </c>
      <c r="CE397" s="21">
        <f t="shared" si="2742"/>
        <v>0</v>
      </c>
      <c r="CF397" s="21">
        <f t="shared" si="2742"/>
        <v>0</v>
      </c>
      <c r="CG397" s="21">
        <f t="shared" si="2742"/>
        <v>0</v>
      </c>
      <c r="CH397" s="21">
        <f t="shared" si="2588"/>
        <v>70500</v>
      </c>
      <c r="CI397" s="62">
        <f t="shared" si="2589"/>
        <v>0</v>
      </c>
      <c r="CJ397" s="62">
        <f t="shared" si="2590"/>
        <v>70500</v>
      </c>
      <c r="CK397" s="62">
        <f t="shared" si="2591"/>
        <v>0</v>
      </c>
      <c r="CL397" s="193">
        <f t="shared" si="2452"/>
        <v>0</v>
      </c>
      <c r="CM397" s="62"/>
      <c r="CN397" s="62"/>
      <c r="CO397" s="62"/>
      <c r="CP397" s="62"/>
      <c r="CQ397" s="94">
        <f t="shared" si="2453"/>
        <v>77200</v>
      </c>
      <c r="CR397" s="94">
        <f t="shared" si="2454"/>
        <v>109.19594997022037</v>
      </c>
      <c r="CS397" s="58">
        <f t="shared" ref="CS397:DT397" si="2743">CS398</f>
        <v>839500</v>
      </c>
      <c r="CT397" s="58">
        <f t="shared" si="2743"/>
        <v>0</v>
      </c>
      <c r="CU397" s="58">
        <f t="shared" si="2743"/>
        <v>839500</v>
      </c>
      <c r="CV397" s="58">
        <f t="shared" si="2743"/>
        <v>0</v>
      </c>
      <c r="CW397" s="58">
        <f t="shared" si="2743"/>
        <v>217300</v>
      </c>
      <c r="CX397" s="62">
        <f t="shared" si="2743"/>
        <v>0</v>
      </c>
      <c r="CY397" s="62">
        <f t="shared" si="2743"/>
        <v>217300</v>
      </c>
      <c r="CZ397" s="58">
        <f t="shared" si="2743"/>
        <v>0</v>
      </c>
      <c r="DA397" s="58">
        <f t="shared" si="2743"/>
        <v>1056800</v>
      </c>
      <c r="DB397" s="62">
        <f t="shared" si="2743"/>
        <v>0</v>
      </c>
      <c r="DC397" s="62">
        <f t="shared" si="2743"/>
        <v>1056800</v>
      </c>
      <c r="DD397" s="62">
        <f t="shared" si="2743"/>
        <v>0</v>
      </c>
      <c r="DE397" s="58">
        <f t="shared" si="2743"/>
        <v>0</v>
      </c>
      <c r="DF397" s="62">
        <f t="shared" si="2743"/>
        <v>0</v>
      </c>
      <c r="DG397" s="62">
        <f t="shared" si="2743"/>
        <v>0</v>
      </c>
      <c r="DH397" s="58">
        <f t="shared" si="2743"/>
        <v>0</v>
      </c>
      <c r="DI397" s="58">
        <f t="shared" si="2743"/>
        <v>1056800</v>
      </c>
      <c r="DJ397" s="62">
        <f t="shared" si="2743"/>
        <v>0</v>
      </c>
      <c r="DK397" s="62">
        <f t="shared" si="2743"/>
        <v>1056800</v>
      </c>
      <c r="DL397" s="62">
        <f t="shared" si="2743"/>
        <v>0</v>
      </c>
      <c r="DM397" s="58">
        <f t="shared" si="2743"/>
        <v>0</v>
      </c>
      <c r="DN397" s="62">
        <f t="shared" si="2743"/>
        <v>0</v>
      </c>
      <c r="DO397" s="62">
        <f t="shared" si="2743"/>
        <v>0</v>
      </c>
      <c r="DP397" s="58">
        <f t="shared" si="2743"/>
        <v>0</v>
      </c>
      <c r="DQ397" s="58">
        <f t="shared" si="2743"/>
        <v>1056800</v>
      </c>
      <c r="DR397" s="62">
        <f t="shared" si="2743"/>
        <v>0</v>
      </c>
      <c r="DS397" s="62">
        <f t="shared" si="2743"/>
        <v>1056800</v>
      </c>
      <c r="DT397" s="62">
        <f t="shared" si="2743"/>
        <v>0</v>
      </c>
    </row>
    <row r="398" spans="1:124" ht="32.25" customHeight="1" x14ac:dyDescent="0.25">
      <c r="A398" s="87" t="s">
        <v>9</v>
      </c>
      <c r="B398" s="156"/>
      <c r="C398" s="156"/>
      <c r="D398" s="156"/>
      <c r="E398" s="4">
        <v>852</v>
      </c>
      <c r="F398" s="3" t="s">
        <v>78</v>
      </c>
      <c r="G398" s="3" t="s">
        <v>50</v>
      </c>
      <c r="H398" s="176" t="s">
        <v>486</v>
      </c>
      <c r="I398" s="3" t="s">
        <v>22</v>
      </c>
      <c r="J398" s="21">
        <v>1084300</v>
      </c>
      <c r="K398" s="21"/>
      <c r="L398" s="21">
        <f>J398</f>
        <v>1084300</v>
      </c>
      <c r="M398" s="21"/>
      <c r="N398" s="21">
        <v>47200</v>
      </c>
      <c r="O398" s="21"/>
      <c r="P398" s="21">
        <f>N398</f>
        <v>47200</v>
      </c>
      <c r="Q398" s="21"/>
      <c r="R398" s="21">
        <v>47200</v>
      </c>
      <c r="S398" s="21"/>
      <c r="T398" s="21">
        <f>R398</f>
        <v>47200</v>
      </c>
      <c r="U398" s="21"/>
      <c r="V398" s="21">
        <f t="shared" si="2367"/>
        <v>167600</v>
      </c>
      <c r="W398" s="21">
        <f t="shared" si="2368"/>
        <v>0</v>
      </c>
      <c r="X398" s="21">
        <f t="shared" si="2369"/>
        <v>167600</v>
      </c>
      <c r="Y398" s="21"/>
      <c r="Z398" s="276">
        <f t="shared" si="2382"/>
        <v>118.28297152830807</v>
      </c>
      <c r="AA398" s="21"/>
      <c r="AB398" s="21">
        <v>916700</v>
      </c>
      <c r="AC398" s="21"/>
      <c r="AD398" s="21">
        <f>AB398</f>
        <v>916700</v>
      </c>
      <c r="AE398" s="21"/>
      <c r="AF398" s="21">
        <v>8236</v>
      </c>
      <c r="AG398" s="21"/>
      <c r="AH398" s="21">
        <f>AF398</f>
        <v>8236</v>
      </c>
      <c r="AI398" s="21"/>
      <c r="AJ398" s="21">
        <f t="shared" si="2520"/>
        <v>924936</v>
      </c>
      <c r="AK398" s="21">
        <f t="shared" si="2521"/>
        <v>0</v>
      </c>
      <c r="AL398" s="21">
        <f t="shared" si="2522"/>
        <v>924936</v>
      </c>
      <c r="AM398" s="21">
        <f t="shared" si="2523"/>
        <v>0</v>
      </c>
      <c r="AN398" s="215"/>
      <c r="AO398" s="21"/>
      <c r="AP398" s="21">
        <f>AN398</f>
        <v>0</v>
      </c>
      <c r="AQ398" s="21"/>
      <c r="AR398" s="21">
        <f t="shared" si="2541"/>
        <v>924936</v>
      </c>
      <c r="AS398" s="21">
        <f t="shared" si="2542"/>
        <v>0</v>
      </c>
      <c r="AT398" s="21">
        <f t="shared" si="2543"/>
        <v>924936</v>
      </c>
      <c r="AU398" s="21">
        <f t="shared" si="2544"/>
        <v>0</v>
      </c>
      <c r="AV398" s="195">
        <f t="shared" si="2414"/>
        <v>0</v>
      </c>
      <c r="AW398" s="21">
        <v>382900</v>
      </c>
      <c r="AX398" s="21"/>
      <c r="AY398" s="21">
        <f>AW398</f>
        <v>382900</v>
      </c>
      <c r="AZ398" s="21"/>
      <c r="BA398" s="21"/>
      <c r="BB398" s="21"/>
      <c r="BC398" s="21">
        <f>BA398</f>
        <v>0</v>
      </c>
      <c r="BD398" s="21"/>
      <c r="BE398" s="21">
        <f t="shared" si="2524"/>
        <v>382900</v>
      </c>
      <c r="BF398" s="21">
        <f t="shared" si="2511"/>
        <v>0</v>
      </c>
      <c r="BG398" s="21">
        <f t="shared" si="2512"/>
        <v>382900</v>
      </c>
      <c r="BH398" s="21">
        <f t="shared" si="2513"/>
        <v>0</v>
      </c>
      <c r="BI398" s="21"/>
      <c r="BJ398" s="21"/>
      <c r="BK398" s="21">
        <f>BI398</f>
        <v>0</v>
      </c>
      <c r="BL398" s="21"/>
      <c r="BM398" s="21">
        <f t="shared" si="2582"/>
        <v>382900</v>
      </c>
      <c r="BN398" s="21">
        <f t="shared" si="2583"/>
        <v>0</v>
      </c>
      <c r="BO398" s="21">
        <f t="shared" si="2584"/>
        <v>382900</v>
      </c>
      <c r="BP398" s="21">
        <f t="shared" si="2585"/>
        <v>0</v>
      </c>
      <c r="BQ398" s="201">
        <f t="shared" si="2415"/>
        <v>0</v>
      </c>
      <c r="BR398" s="21">
        <v>70500</v>
      </c>
      <c r="BS398" s="21"/>
      <c r="BT398" s="21">
        <f>BR398</f>
        <v>70500</v>
      </c>
      <c r="BU398" s="21"/>
      <c r="BV398" s="21"/>
      <c r="BW398" s="21"/>
      <c r="BX398" s="21">
        <f>BV398</f>
        <v>0</v>
      </c>
      <c r="BY398" s="21"/>
      <c r="BZ398" s="21">
        <f t="shared" si="2525"/>
        <v>70500</v>
      </c>
      <c r="CA398" s="62">
        <f t="shared" si="2515"/>
        <v>0</v>
      </c>
      <c r="CB398" s="62">
        <f t="shared" si="2516"/>
        <v>70500</v>
      </c>
      <c r="CC398" s="62">
        <f t="shared" si="2517"/>
        <v>0</v>
      </c>
      <c r="CD398" s="21"/>
      <c r="CE398" s="21"/>
      <c r="CF398" s="21">
        <f>CD398</f>
        <v>0</v>
      </c>
      <c r="CG398" s="21"/>
      <c r="CH398" s="21">
        <f t="shared" si="2588"/>
        <v>70500</v>
      </c>
      <c r="CI398" s="62">
        <f t="shared" si="2589"/>
        <v>0</v>
      </c>
      <c r="CJ398" s="62">
        <f t="shared" si="2590"/>
        <v>70500</v>
      </c>
      <c r="CK398" s="62">
        <f t="shared" si="2591"/>
        <v>0</v>
      </c>
      <c r="CL398" s="193">
        <f t="shared" si="2452"/>
        <v>0</v>
      </c>
      <c r="CM398" s="62"/>
      <c r="CN398" s="62"/>
      <c r="CO398" s="62"/>
      <c r="CP398" s="62"/>
      <c r="CQ398" s="94">
        <f t="shared" si="2453"/>
        <v>77200</v>
      </c>
      <c r="CR398" s="94">
        <f t="shared" si="2454"/>
        <v>109.19594997022037</v>
      </c>
      <c r="CS398" s="58">
        <v>839500</v>
      </c>
      <c r="CT398" s="58"/>
      <c r="CU398" s="58">
        <f>CS398</f>
        <v>839500</v>
      </c>
      <c r="CV398" s="58"/>
      <c r="CW398" s="58">
        <f>45000+47600+44000+80700</f>
        <v>217300</v>
      </c>
      <c r="CX398" s="62"/>
      <c r="CY398" s="62">
        <f>CW398</f>
        <v>217300</v>
      </c>
      <c r="CZ398" s="58"/>
      <c r="DA398" s="58">
        <f t="shared" si="2419"/>
        <v>1056800</v>
      </c>
      <c r="DB398" s="62">
        <f t="shared" si="2420"/>
        <v>0</v>
      </c>
      <c r="DC398" s="62">
        <f t="shared" si="2421"/>
        <v>1056800</v>
      </c>
      <c r="DD398" s="62">
        <f t="shared" si="2422"/>
        <v>0</v>
      </c>
      <c r="DE398" s="58"/>
      <c r="DF398" s="62"/>
      <c r="DG398" s="62">
        <f>DE398</f>
        <v>0</v>
      </c>
      <c r="DH398" s="58"/>
      <c r="DI398" s="58">
        <f t="shared" ref="DI398" si="2744">DA398+DE398</f>
        <v>1056800</v>
      </c>
      <c r="DJ398" s="62">
        <f t="shared" ref="DJ398" si="2745">DB398+DF398</f>
        <v>0</v>
      </c>
      <c r="DK398" s="62">
        <f t="shared" ref="DK398" si="2746">DC398+DG398</f>
        <v>1056800</v>
      </c>
      <c r="DL398" s="62">
        <f t="shared" ref="DL398" si="2747">DD398+DH398</f>
        <v>0</v>
      </c>
      <c r="DM398" s="58"/>
      <c r="DN398" s="62"/>
      <c r="DO398" s="62">
        <f>DM398</f>
        <v>0</v>
      </c>
      <c r="DP398" s="58"/>
      <c r="DQ398" s="58">
        <f t="shared" ref="DQ398" si="2748">DI398+DM398</f>
        <v>1056800</v>
      </c>
      <c r="DR398" s="62">
        <f t="shared" ref="DR398" si="2749">DJ398+DN398</f>
        <v>0</v>
      </c>
      <c r="DS398" s="62">
        <f t="shared" ref="DS398" si="2750">DK398+DO398</f>
        <v>1056800</v>
      </c>
      <c r="DT398" s="62">
        <f t="shared" ref="DT398" si="2751">DL398+DP398</f>
        <v>0</v>
      </c>
    </row>
    <row r="399" spans="1:124" ht="32.25" customHeight="1" x14ac:dyDescent="0.25">
      <c r="A399" s="87" t="s">
        <v>23</v>
      </c>
      <c r="B399" s="156"/>
      <c r="C399" s="156"/>
      <c r="D399" s="156"/>
      <c r="E399" s="4">
        <v>852</v>
      </c>
      <c r="F399" s="3" t="s">
        <v>78</v>
      </c>
      <c r="G399" s="3" t="s">
        <v>50</v>
      </c>
      <c r="H399" s="176" t="s">
        <v>486</v>
      </c>
      <c r="I399" s="3" t="s">
        <v>24</v>
      </c>
      <c r="J399" s="21">
        <f t="shared" ref="J399:Y399" si="2752">J400</f>
        <v>16700</v>
      </c>
      <c r="K399" s="21">
        <f t="shared" si="2752"/>
        <v>0</v>
      </c>
      <c r="L399" s="21">
        <f t="shared" si="2752"/>
        <v>16700</v>
      </c>
      <c r="M399" s="21">
        <f t="shared" si="2752"/>
        <v>0</v>
      </c>
      <c r="N399" s="21">
        <f t="shared" si="2752"/>
        <v>8500</v>
      </c>
      <c r="O399" s="21">
        <f t="shared" si="2752"/>
        <v>0</v>
      </c>
      <c r="P399" s="21">
        <f t="shared" si="2752"/>
        <v>8500</v>
      </c>
      <c r="Q399" s="21">
        <f t="shared" si="2752"/>
        <v>0</v>
      </c>
      <c r="R399" s="21">
        <f t="shared" si="2752"/>
        <v>8500</v>
      </c>
      <c r="S399" s="21">
        <f t="shared" si="2752"/>
        <v>0</v>
      </c>
      <c r="T399" s="21">
        <f t="shared" si="2752"/>
        <v>8500</v>
      </c>
      <c r="U399" s="21">
        <f t="shared" si="2752"/>
        <v>0</v>
      </c>
      <c r="V399" s="21">
        <f t="shared" si="2367"/>
        <v>2002</v>
      </c>
      <c r="W399" s="21">
        <f t="shared" si="2368"/>
        <v>0</v>
      </c>
      <c r="X399" s="21">
        <f t="shared" si="2369"/>
        <v>2002</v>
      </c>
      <c r="Y399" s="21">
        <f t="shared" si="2752"/>
        <v>0</v>
      </c>
      <c r="Z399" s="276">
        <f t="shared" si="2382"/>
        <v>113.62090080283032</v>
      </c>
      <c r="AA399" s="21">
        <f t="shared" ref="AA399:BY399" si="2753">AA400</f>
        <v>0</v>
      </c>
      <c r="AB399" s="21">
        <f t="shared" si="2753"/>
        <v>14698</v>
      </c>
      <c r="AC399" s="21">
        <f t="shared" si="2753"/>
        <v>0</v>
      </c>
      <c r="AD399" s="21">
        <f t="shared" si="2753"/>
        <v>14698</v>
      </c>
      <c r="AE399" s="21">
        <f t="shared" si="2753"/>
        <v>0</v>
      </c>
      <c r="AF399" s="21">
        <f t="shared" si="2753"/>
        <v>0</v>
      </c>
      <c r="AG399" s="21">
        <f t="shared" si="2753"/>
        <v>0</v>
      </c>
      <c r="AH399" s="21">
        <f t="shared" si="2753"/>
        <v>0</v>
      </c>
      <c r="AI399" s="21">
        <f t="shared" si="2753"/>
        <v>0</v>
      </c>
      <c r="AJ399" s="21">
        <f t="shared" si="2520"/>
        <v>14698</v>
      </c>
      <c r="AK399" s="21">
        <f t="shared" si="2521"/>
        <v>0</v>
      </c>
      <c r="AL399" s="21">
        <f t="shared" si="2522"/>
        <v>14698</v>
      </c>
      <c r="AM399" s="21">
        <f t="shared" si="2523"/>
        <v>0</v>
      </c>
      <c r="AN399" s="215">
        <f t="shared" si="2753"/>
        <v>0</v>
      </c>
      <c r="AO399" s="21">
        <f t="shared" si="2753"/>
        <v>0</v>
      </c>
      <c r="AP399" s="21">
        <f t="shared" si="2753"/>
        <v>0</v>
      </c>
      <c r="AQ399" s="21">
        <f t="shared" si="2753"/>
        <v>0</v>
      </c>
      <c r="AR399" s="21">
        <f t="shared" si="2541"/>
        <v>14698</v>
      </c>
      <c r="AS399" s="21">
        <f t="shared" si="2542"/>
        <v>0</v>
      </c>
      <c r="AT399" s="21">
        <f t="shared" si="2543"/>
        <v>14698</v>
      </c>
      <c r="AU399" s="21">
        <f t="shared" si="2544"/>
        <v>0</v>
      </c>
      <c r="AV399" s="195">
        <f t="shared" si="2414"/>
        <v>0</v>
      </c>
      <c r="AW399" s="21">
        <f t="shared" si="2753"/>
        <v>14698</v>
      </c>
      <c r="AX399" s="21">
        <f t="shared" si="2753"/>
        <v>0</v>
      </c>
      <c r="AY399" s="21">
        <f t="shared" si="2753"/>
        <v>14698</v>
      </c>
      <c r="AZ399" s="21">
        <f t="shared" si="2753"/>
        <v>0</v>
      </c>
      <c r="BA399" s="21">
        <f t="shared" si="2753"/>
        <v>0</v>
      </c>
      <c r="BB399" s="21">
        <f t="shared" si="2753"/>
        <v>0</v>
      </c>
      <c r="BC399" s="21">
        <f t="shared" si="2753"/>
        <v>0</v>
      </c>
      <c r="BD399" s="21">
        <f t="shared" si="2753"/>
        <v>0</v>
      </c>
      <c r="BE399" s="21">
        <f t="shared" si="2524"/>
        <v>14698</v>
      </c>
      <c r="BF399" s="21">
        <f t="shared" si="2511"/>
        <v>0</v>
      </c>
      <c r="BG399" s="21">
        <f t="shared" si="2512"/>
        <v>14698</v>
      </c>
      <c r="BH399" s="21">
        <f t="shared" si="2513"/>
        <v>0</v>
      </c>
      <c r="BI399" s="21">
        <f t="shared" si="2753"/>
        <v>0</v>
      </c>
      <c r="BJ399" s="21">
        <f t="shared" si="2753"/>
        <v>0</v>
      </c>
      <c r="BK399" s="21">
        <f t="shared" si="2753"/>
        <v>0</v>
      </c>
      <c r="BL399" s="21">
        <f t="shared" si="2753"/>
        <v>0</v>
      </c>
      <c r="BM399" s="21">
        <f t="shared" si="2582"/>
        <v>14698</v>
      </c>
      <c r="BN399" s="21">
        <f t="shared" si="2583"/>
        <v>0</v>
      </c>
      <c r="BO399" s="21">
        <f t="shared" si="2584"/>
        <v>14698</v>
      </c>
      <c r="BP399" s="21">
        <f t="shared" si="2585"/>
        <v>0</v>
      </c>
      <c r="BQ399" s="201">
        <f t="shared" ref="BQ399:BQ457" si="2754">BE399-BF399-BG399-BH399</f>
        <v>0</v>
      </c>
      <c r="BR399" s="21">
        <f t="shared" si="2753"/>
        <v>14698</v>
      </c>
      <c r="BS399" s="21">
        <f t="shared" si="2753"/>
        <v>0</v>
      </c>
      <c r="BT399" s="21">
        <f t="shared" si="2753"/>
        <v>14698</v>
      </c>
      <c r="BU399" s="21">
        <f t="shared" si="2753"/>
        <v>0</v>
      </c>
      <c r="BV399" s="21">
        <f t="shared" si="2753"/>
        <v>0</v>
      </c>
      <c r="BW399" s="21">
        <f t="shared" si="2753"/>
        <v>0</v>
      </c>
      <c r="BX399" s="21">
        <f t="shared" si="2753"/>
        <v>0</v>
      </c>
      <c r="BY399" s="21">
        <f t="shared" si="2753"/>
        <v>0</v>
      </c>
      <c r="BZ399" s="21">
        <f t="shared" si="2525"/>
        <v>14698</v>
      </c>
      <c r="CA399" s="62">
        <f t="shared" si="2515"/>
        <v>0</v>
      </c>
      <c r="CB399" s="62">
        <f t="shared" si="2516"/>
        <v>14698</v>
      </c>
      <c r="CC399" s="62">
        <f t="shared" si="2517"/>
        <v>0</v>
      </c>
      <c r="CD399" s="21">
        <f t="shared" ref="CD399:CG399" si="2755">CD400</f>
        <v>0</v>
      </c>
      <c r="CE399" s="21">
        <f t="shared" si="2755"/>
        <v>0</v>
      </c>
      <c r="CF399" s="21">
        <f t="shared" si="2755"/>
        <v>0</v>
      </c>
      <c r="CG399" s="21">
        <f t="shared" si="2755"/>
        <v>0</v>
      </c>
      <c r="CH399" s="21">
        <f t="shared" si="2588"/>
        <v>14698</v>
      </c>
      <c r="CI399" s="62">
        <f t="shared" si="2589"/>
        <v>0</v>
      </c>
      <c r="CJ399" s="62">
        <f t="shared" si="2590"/>
        <v>14698</v>
      </c>
      <c r="CK399" s="62">
        <f t="shared" si="2591"/>
        <v>0</v>
      </c>
      <c r="CL399" s="193">
        <f t="shared" si="2452"/>
        <v>0</v>
      </c>
      <c r="CM399" s="62"/>
      <c r="CN399" s="62"/>
      <c r="CO399" s="62"/>
      <c r="CP399" s="62"/>
      <c r="CQ399" s="94">
        <f t="shared" si="2453"/>
        <v>-6502</v>
      </c>
      <c r="CR399" s="94">
        <f t="shared" si="2454"/>
        <v>69.330188679245282</v>
      </c>
      <c r="CS399" s="58">
        <f t="shared" ref="CS399:DT399" si="2756">CS400</f>
        <v>21200</v>
      </c>
      <c r="CT399" s="58">
        <f t="shared" si="2756"/>
        <v>0</v>
      </c>
      <c r="CU399" s="58">
        <f t="shared" si="2756"/>
        <v>21200</v>
      </c>
      <c r="CV399" s="58">
        <f t="shared" si="2756"/>
        <v>0</v>
      </c>
      <c r="CW399" s="58">
        <f t="shared" si="2756"/>
        <v>0</v>
      </c>
      <c r="CX399" s="62">
        <f t="shared" si="2756"/>
        <v>0</v>
      </c>
      <c r="CY399" s="62">
        <f t="shared" si="2756"/>
        <v>0</v>
      </c>
      <c r="CZ399" s="58">
        <f t="shared" si="2756"/>
        <v>0</v>
      </c>
      <c r="DA399" s="58">
        <f t="shared" si="2756"/>
        <v>21200</v>
      </c>
      <c r="DB399" s="62">
        <f t="shared" si="2756"/>
        <v>0</v>
      </c>
      <c r="DC399" s="62">
        <f t="shared" si="2756"/>
        <v>21200</v>
      </c>
      <c r="DD399" s="62">
        <f t="shared" si="2756"/>
        <v>0</v>
      </c>
      <c r="DE399" s="58">
        <f t="shared" si="2756"/>
        <v>0</v>
      </c>
      <c r="DF399" s="62">
        <f t="shared" si="2756"/>
        <v>0</v>
      </c>
      <c r="DG399" s="62">
        <f t="shared" si="2756"/>
        <v>0</v>
      </c>
      <c r="DH399" s="58">
        <f t="shared" si="2756"/>
        <v>0</v>
      </c>
      <c r="DI399" s="58">
        <f t="shared" si="2756"/>
        <v>21200</v>
      </c>
      <c r="DJ399" s="62">
        <f t="shared" si="2756"/>
        <v>0</v>
      </c>
      <c r="DK399" s="62">
        <f t="shared" si="2756"/>
        <v>21200</v>
      </c>
      <c r="DL399" s="62">
        <f t="shared" si="2756"/>
        <v>0</v>
      </c>
      <c r="DM399" s="58">
        <f t="shared" si="2756"/>
        <v>0</v>
      </c>
      <c r="DN399" s="62">
        <f t="shared" si="2756"/>
        <v>0</v>
      </c>
      <c r="DO399" s="62">
        <f t="shared" si="2756"/>
        <v>0</v>
      </c>
      <c r="DP399" s="58">
        <f t="shared" si="2756"/>
        <v>0</v>
      </c>
      <c r="DQ399" s="58">
        <f t="shared" si="2756"/>
        <v>21200</v>
      </c>
      <c r="DR399" s="62">
        <f t="shared" si="2756"/>
        <v>0</v>
      </c>
      <c r="DS399" s="62">
        <f t="shared" si="2756"/>
        <v>21200</v>
      </c>
      <c r="DT399" s="62">
        <f t="shared" si="2756"/>
        <v>0</v>
      </c>
    </row>
    <row r="400" spans="1:124" ht="32.25" customHeight="1" x14ac:dyDescent="0.25">
      <c r="A400" s="87" t="s">
        <v>25</v>
      </c>
      <c r="B400" s="156"/>
      <c r="C400" s="156"/>
      <c r="D400" s="156"/>
      <c r="E400" s="4">
        <v>852</v>
      </c>
      <c r="F400" s="3" t="s">
        <v>78</v>
      </c>
      <c r="G400" s="3" t="s">
        <v>50</v>
      </c>
      <c r="H400" s="176" t="s">
        <v>486</v>
      </c>
      <c r="I400" s="3" t="s">
        <v>26</v>
      </c>
      <c r="J400" s="21">
        <v>16700</v>
      </c>
      <c r="K400" s="21"/>
      <c r="L400" s="21">
        <f>J400</f>
        <v>16700</v>
      </c>
      <c r="M400" s="21"/>
      <c r="N400" s="21">
        <v>8500</v>
      </c>
      <c r="O400" s="21"/>
      <c r="P400" s="21">
        <f>N400</f>
        <v>8500</v>
      </c>
      <c r="Q400" s="21"/>
      <c r="R400" s="21">
        <v>8500</v>
      </c>
      <c r="S400" s="21"/>
      <c r="T400" s="21">
        <f>R400</f>
        <v>8500</v>
      </c>
      <c r="U400" s="21"/>
      <c r="V400" s="21">
        <f t="shared" si="2367"/>
        <v>2002</v>
      </c>
      <c r="W400" s="21">
        <f t="shared" si="2368"/>
        <v>0</v>
      </c>
      <c r="X400" s="21">
        <f t="shared" si="2369"/>
        <v>2002</v>
      </c>
      <c r="Y400" s="21"/>
      <c r="Z400" s="276">
        <f t="shared" si="2382"/>
        <v>113.62090080283032</v>
      </c>
      <c r="AA400" s="21"/>
      <c r="AB400" s="21">
        <v>14698</v>
      </c>
      <c r="AC400" s="21"/>
      <c r="AD400" s="21">
        <f>AB400</f>
        <v>14698</v>
      </c>
      <c r="AE400" s="21"/>
      <c r="AF400" s="21"/>
      <c r="AG400" s="21"/>
      <c r="AH400" s="21">
        <f>AF400</f>
        <v>0</v>
      </c>
      <c r="AI400" s="21"/>
      <c r="AJ400" s="21">
        <f t="shared" si="2520"/>
        <v>14698</v>
      </c>
      <c r="AK400" s="21">
        <f t="shared" si="2521"/>
        <v>0</v>
      </c>
      <c r="AL400" s="21">
        <f t="shared" si="2522"/>
        <v>14698</v>
      </c>
      <c r="AM400" s="21">
        <f t="shared" si="2523"/>
        <v>0</v>
      </c>
      <c r="AN400" s="215"/>
      <c r="AO400" s="21"/>
      <c r="AP400" s="21">
        <f>AN400</f>
        <v>0</v>
      </c>
      <c r="AQ400" s="21"/>
      <c r="AR400" s="21">
        <f t="shared" si="2541"/>
        <v>14698</v>
      </c>
      <c r="AS400" s="21">
        <f t="shared" si="2542"/>
        <v>0</v>
      </c>
      <c r="AT400" s="21">
        <f t="shared" si="2543"/>
        <v>14698</v>
      </c>
      <c r="AU400" s="21">
        <f t="shared" si="2544"/>
        <v>0</v>
      </c>
      <c r="AV400" s="195">
        <f t="shared" ref="AV400:AV458" si="2757">AR400-AS400-AT400-AU400</f>
        <v>0</v>
      </c>
      <c r="AW400" s="21">
        <v>14698</v>
      </c>
      <c r="AX400" s="21"/>
      <c r="AY400" s="21">
        <f>AW400</f>
        <v>14698</v>
      </c>
      <c r="AZ400" s="21"/>
      <c r="BA400" s="21"/>
      <c r="BB400" s="21"/>
      <c r="BC400" s="21">
        <f>BA400</f>
        <v>0</v>
      </c>
      <c r="BD400" s="21"/>
      <c r="BE400" s="21">
        <f t="shared" si="2524"/>
        <v>14698</v>
      </c>
      <c r="BF400" s="21">
        <f t="shared" si="2511"/>
        <v>0</v>
      </c>
      <c r="BG400" s="21">
        <f t="shared" si="2512"/>
        <v>14698</v>
      </c>
      <c r="BH400" s="21">
        <f t="shared" si="2513"/>
        <v>0</v>
      </c>
      <c r="BI400" s="21"/>
      <c r="BJ400" s="21"/>
      <c r="BK400" s="21">
        <f>BI400</f>
        <v>0</v>
      </c>
      <c r="BL400" s="21"/>
      <c r="BM400" s="21">
        <f t="shared" si="2582"/>
        <v>14698</v>
      </c>
      <c r="BN400" s="21">
        <f t="shared" si="2583"/>
        <v>0</v>
      </c>
      <c r="BO400" s="21">
        <f t="shared" si="2584"/>
        <v>14698</v>
      </c>
      <c r="BP400" s="21">
        <f t="shared" si="2585"/>
        <v>0</v>
      </c>
      <c r="BQ400" s="201">
        <f t="shared" si="2754"/>
        <v>0</v>
      </c>
      <c r="BR400" s="21">
        <v>14698</v>
      </c>
      <c r="BS400" s="21"/>
      <c r="BT400" s="21">
        <f>BR400</f>
        <v>14698</v>
      </c>
      <c r="BU400" s="21"/>
      <c r="BV400" s="21"/>
      <c r="BW400" s="21"/>
      <c r="BX400" s="21">
        <f>BV400</f>
        <v>0</v>
      </c>
      <c r="BY400" s="21"/>
      <c r="BZ400" s="21">
        <f t="shared" si="2525"/>
        <v>14698</v>
      </c>
      <c r="CA400" s="62">
        <f t="shared" si="2515"/>
        <v>0</v>
      </c>
      <c r="CB400" s="62">
        <f t="shared" si="2516"/>
        <v>14698</v>
      </c>
      <c r="CC400" s="62">
        <f t="shared" si="2517"/>
        <v>0</v>
      </c>
      <c r="CD400" s="21"/>
      <c r="CE400" s="21"/>
      <c r="CF400" s="21">
        <f>CD400</f>
        <v>0</v>
      </c>
      <c r="CG400" s="21"/>
      <c r="CH400" s="21">
        <f t="shared" si="2588"/>
        <v>14698</v>
      </c>
      <c r="CI400" s="62">
        <f t="shared" si="2589"/>
        <v>0</v>
      </c>
      <c r="CJ400" s="62">
        <f t="shared" si="2590"/>
        <v>14698</v>
      </c>
      <c r="CK400" s="62">
        <f t="shared" si="2591"/>
        <v>0</v>
      </c>
      <c r="CL400" s="193">
        <f t="shared" si="2452"/>
        <v>0</v>
      </c>
      <c r="CM400" s="62"/>
      <c r="CN400" s="62"/>
      <c r="CO400" s="62"/>
      <c r="CP400" s="62"/>
      <c r="CQ400" s="94">
        <f t="shared" si="2453"/>
        <v>-6502</v>
      </c>
      <c r="CR400" s="94">
        <f t="shared" si="2454"/>
        <v>69.330188679245282</v>
      </c>
      <c r="CS400" s="58">
        <v>21200</v>
      </c>
      <c r="CT400" s="58"/>
      <c r="CU400" s="58">
        <f>CS400</f>
        <v>21200</v>
      </c>
      <c r="CV400" s="58"/>
      <c r="CW400" s="58"/>
      <c r="CX400" s="62"/>
      <c r="CY400" s="62">
        <f>CW400</f>
        <v>0</v>
      </c>
      <c r="CZ400" s="58"/>
      <c r="DA400" s="58">
        <f t="shared" si="2419"/>
        <v>21200</v>
      </c>
      <c r="DB400" s="62">
        <f t="shared" si="2420"/>
        <v>0</v>
      </c>
      <c r="DC400" s="62">
        <f t="shared" si="2421"/>
        <v>21200</v>
      </c>
      <c r="DD400" s="62">
        <f t="shared" si="2422"/>
        <v>0</v>
      </c>
      <c r="DE400" s="58"/>
      <c r="DF400" s="62"/>
      <c r="DG400" s="62">
        <f>DE400</f>
        <v>0</v>
      </c>
      <c r="DH400" s="58"/>
      <c r="DI400" s="58">
        <f t="shared" ref="DI400" si="2758">DA400+DE400</f>
        <v>21200</v>
      </c>
      <c r="DJ400" s="62">
        <f t="shared" ref="DJ400" si="2759">DB400+DF400</f>
        <v>0</v>
      </c>
      <c r="DK400" s="62">
        <f t="shared" ref="DK400" si="2760">DC400+DG400</f>
        <v>21200</v>
      </c>
      <c r="DL400" s="62">
        <f t="shared" ref="DL400" si="2761">DD400+DH400</f>
        <v>0</v>
      </c>
      <c r="DM400" s="58"/>
      <c r="DN400" s="62"/>
      <c r="DO400" s="62">
        <f>DM400</f>
        <v>0</v>
      </c>
      <c r="DP400" s="58"/>
      <c r="DQ400" s="58">
        <f t="shared" ref="DQ400" si="2762">DI400+DM400</f>
        <v>21200</v>
      </c>
      <c r="DR400" s="62">
        <f t="shared" ref="DR400" si="2763">DJ400+DN400</f>
        <v>0</v>
      </c>
      <c r="DS400" s="62">
        <f t="shared" ref="DS400" si="2764">DK400+DO400</f>
        <v>21200</v>
      </c>
      <c r="DT400" s="62">
        <f t="shared" ref="DT400" si="2765">DL400+DP400</f>
        <v>0</v>
      </c>
    </row>
    <row r="401" spans="1:124" ht="32.25" customHeight="1" x14ac:dyDescent="0.25">
      <c r="A401" s="87" t="s">
        <v>318</v>
      </c>
      <c r="B401" s="44"/>
      <c r="C401" s="44"/>
      <c r="D401" s="44"/>
      <c r="E401" s="4">
        <v>852</v>
      </c>
      <c r="F401" s="3" t="s">
        <v>78</v>
      </c>
      <c r="G401" s="3" t="s">
        <v>50</v>
      </c>
      <c r="H401" s="176" t="s">
        <v>470</v>
      </c>
      <c r="I401" s="3"/>
      <c r="J401" s="21">
        <f t="shared" ref="J401:Y402" si="2766">J402</f>
        <v>1386000</v>
      </c>
      <c r="K401" s="21">
        <f t="shared" si="2766"/>
        <v>1386000</v>
      </c>
      <c r="L401" s="21">
        <f t="shared" si="2766"/>
        <v>0</v>
      </c>
      <c r="M401" s="21">
        <f t="shared" si="2766"/>
        <v>0</v>
      </c>
      <c r="N401" s="21">
        <f t="shared" si="2766"/>
        <v>1386000</v>
      </c>
      <c r="O401" s="21">
        <f t="shared" si="2766"/>
        <v>1386000</v>
      </c>
      <c r="P401" s="21">
        <f t="shared" si="2766"/>
        <v>0</v>
      </c>
      <c r="Q401" s="21">
        <f t="shared" si="2766"/>
        <v>0</v>
      </c>
      <c r="R401" s="21">
        <f t="shared" si="2766"/>
        <v>1386000</v>
      </c>
      <c r="S401" s="21">
        <f t="shared" si="2766"/>
        <v>1386000</v>
      </c>
      <c r="T401" s="21">
        <f t="shared" si="2766"/>
        <v>0</v>
      </c>
      <c r="U401" s="21">
        <f t="shared" si="2766"/>
        <v>0</v>
      </c>
      <c r="V401" s="21">
        <f t="shared" si="2367"/>
        <v>-16800</v>
      </c>
      <c r="W401" s="21">
        <f t="shared" si="2368"/>
        <v>-16800</v>
      </c>
      <c r="X401" s="21">
        <f t="shared" si="2369"/>
        <v>0</v>
      </c>
      <c r="Y401" s="21">
        <f t="shared" si="2766"/>
        <v>0</v>
      </c>
      <c r="Z401" s="276">
        <f t="shared" si="2382"/>
        <v>98.802395209580837</v>
      </c>
      <c r="AA401" s="21">
        <f t="shared" ref="AA401:BV402" si="2767">AA402</f>
        <v>0</v>
      </c>
      <c r="AB401" s="21">
        <f t="shared" si="2767"/>
        <v>1402800</v>
      </c>
      <c r="AC401" s="21">
        <f t="shared" si="2767"/>
        <v>1402800</v>
      </c>
      <c r="AD401" s="21">
        <f t="shared" si="2767"/>
        <v>0</v>
      </c>
      <c r="AE401" s="21">
        <f t="shared" si="2767"/>
        <v>0</v>
      </c>
      <c r="AF401" s="21">
        <f t="shared" si="2767"/>
        <v>0</v>
      </c>
      <c r="AG401" s="21">
        <f t="shared" si="2767"/>
        <v>0</v>
      </c>
      <c r="AH401" s="21">
        <f t="shared" si="2767"/>
        <v>0</v>
      </c>
      <c r="AI401" s="21">
        <f t="shared" si="2767"/>
        <v>0</v>
      </c>
      <c r="AJ401" s="21">
        <f t="shared" si="2520"/>
        <v>1402800</v>
      </c>
      <c r="AK401" s="21">
        <f t="shared" si="2521"/>
        <v>1402800</v>
      </c>
      <c r="AL401" s="21">
        <f t="shared" si="2522"/>
        <v>0</v>
      </c>
      <c r="AM401" s="21">
        <f t="shared" si="2523"/>
        <v>0</v>
      </c>
      <c r="AN401" s="215">
        <f t="shared" si="2767"/>
        <v>0</v>
      </c>
      <c r="AO401" s="21">
        <f t="shared" si="2767"/>
        <v>0</v>
      </c>
      <c r="AP401" s="21">
        <f t="shared" si="2767"/>
        <v>0</v>
      </c>
      <c r="AQ401" s="21">
        <f t="shared" si="2767"/>
        <v>0</v>
      </c>
      <c r="AR401" s="21">
        <f t="shared" si="2541"/>
        <v>1402800</v>
      </c>
      <c r="AS401" s="21">
        <f t="shared" si="2542"/>
        <v>1402800</v>
      </c>
      <c r="AT401" s="21">
        <f t="shared" si="2543"/>
        <v>0</v>
      </c>
      <c r="AU401" s="21">
        <f t="shared" si="2544"/>
        <v>0</v>
      </c>
      <c r="AV401" s="195">
        <f t="shared" si="2757"/>
        <v>0</v>
      </c>
      <c r="AW401" s="21">
        <f t="shared" si="2767"/>
        <v>1402800</v>
      </c>
      <c r="AX401" s="21">
        <f t="shared" si="2767"/>
        <v>1402800</v>
      </c>
      <c r="AY401" s="21">
        <f t="shared" si="2767"/>
        <v>0</v>
      </c>
      <c r="AZ401" s="21">
        <f t="shared" si="2767"/>
        <v>0</v>
      </c>
      <c r="BA401" s="21">
        <f t="shared" si="2767"/>
        <v>0</v>
      </c>
      <c r="BB401" s="21">
        <f t="shared" si="2767"/>
        <v>0</v>
      </c>
      <c r="BC401" s="21">
        <f t="shared" si="2767"/>
        <v>0</v>
      </c>
      <c r="BD401" s="21">
        <f t="shared" si="2767"/>
        <v>0</v>
      </c>
      <c r="BE401" s="21">
        <f t="shared" si="2524"/>
        <v>1402800</v>
      </c>
      <c r="BF401" s="21">
        <f t="shared" si="2511"/>
        <v>1402800</v>
      </c>
      <c r="BG401" s="21">
        <f t="shared" si="2512"/>
        <v>0</v>
      </c>
      <c r="BH401" s="21">
        <f t="shared" si="2513"/>
        <v>0</v>
      </c>
      <c r="BI401" s="21">
        <f t="shared" si="2767"/>
        <v>0</v>
      </c>
      <c r="BJ401" s="21">
        <f t="shared" si="2767"/>
        <v>0</v>
      </c>
      <c r="BK401" s="21">
        <f t="shared" si="2767"/>
        <v>0</v>
      </c>
      <c r="BL401" s="21">
        <f t="shared" si="2767"/>
        <v>0</v>
      </c>
      <c r="BM401" s="21">
        <f t="shared" si="2582"/>
        <v>1402800</v>
      </c>
      <c r="BN401" s="21">
        <f t="shared" si="2583"/>
        <v>1402800</v>
      </c>
      <c r="BO401" s="21">
        <f t="shared" si="2584"/>
        <v>0</v>
      </c>
      <c r="BP401" s="21">
        <f t="shared" si="2585"/>
        <v>0</v>
      </c>
      <c r="BQ401" s="201">
        <f t="shared" si="2754"/>
        <v>0</v>
      </c>
      <c r="BR401" s="21">
        <f t="shared" si="2767"/>
        <v>1402800</v>
      </c>
      <c r="BS401" s="21">
        <f t="shared" si="2767"/>
        <v>1402800</v>
      </c>
      <c r="BT401" s="21">
        <f t="shared" si="2767"/>
        <v>0</v>
      </c>
      <c r="BU401" s="21">
        <f t="shared" si="2767"/>
        <v>0</v>
      </c>
      <c r="BV401" s="21">
        <f t="shared" si="2767"/>
        <v>0</v>
      </c>
      <c r="BW401" s="21">
        <f t="shared" ref="BV401:BY402" si="2768">BW402</f>
        <v>0</v>
      </c>
      <c r="BX401" s="21">
        <f t="shared" si="2768"/>
        <v>0</v>
      </c>
      <c r="BY401" s="21">
        <f t="shared" si="2768"/>
        <v>0</v>
      </c>
      <c r="BZ401" s="21">
        <f t="shared" si="2525"/>
        <v>1402800</v>
      </c>
      <c r="CA401" s="62">
        <f t="shared" si="2515"/>
        <v>1402800</v>
      </c>
      <c r="CB401" s="62">
        <f t="shared" si="2516"/>
        <v>0</v>
      </c>
      <c r="CC401" s="62">
        <f t="shared" si="2517"/>
        <v>0</v>
      </c>
      <c r="CD401" s="21">
        <f t="shared" ref="CD401:CG402" si="2769">CD402</f>
        <v>0</v>
      </c>
      <c r="CE401" s="21">
        <f t="shared" si="2769"/>
        <v>0</v>
      </c>
      <c r="CF401" s="21">
        <f t="shared" si="2769"/>
        <v>0</v>
      </c>
      <c r="CG401" s="21">
        <f t="shared" si="2769"/>
        <v>0</v>
      </c>
      <c r="CH401" s="21">
        <f t="shared" si="2588"/>
        <v>1402800</v>
      </c>
      <c r="CI401" s="62">
        <f t="shared" si="2589"/>
        <v>1402800</v>
      </c>
      <c r="CJ401" s="62">
        <f t="shared" si="2590"/>
        <v>0</v>
      </c>
      <c r="CK401" s="62">
        <f t="shared" si="2591"/>
        <v>0</v>
      </c>
      <c r="CL401" s="193">
        <f t="shared" si="2452"/>
        <v>0</v>
      </c>
      <c r="CM401" s="62"/>
      <c r="CN401" s="62"/>
      <c r="CO401" s="62"/>
      <c r="CP401" s="62"/>
      <c r="CQ401" s="94">
        <f t="shared" si="2453"/>
        <v>-25200</v>
      </c>
      <c r="CR401" s="94">
        <f t="shared" si="2454"/>
        <v>98.235294117647058</v>
      </c>
      <c r="CS401" s="58">
        <f t="shared" ref="CS401:DT402" si="2770">CS402</f>
        <v>1428000</v>
      </c>
      <c r="CT401" s="58">
        <f t="shared" si="2770"/>
        <v>1428000</v>
      </c>
      <c r="CU401" s="58">
        <f t="shared" si="2770"/>
        <v>0</v>
      </c>
      <c r="CV401" s="58">
        <f t="shared" si="2770"/>
        <v>0</v>
      </c>
      <c r="CW401" s="58">
        <f t="shared" si="2770"/>
        <v>0</v>
      </c>
      <c r="CX401" s="62">
        <f t="shared" si="2770"/>
        <v>0</v>
      </c>
      <c r="CY401" s="62">
        <f t="shared" si="2770"/>
        <v>0</v>
      </c>
      <c r="CZ401" s="58">
        <f t="shared" si="2770"/>
        <v>0</v>
      </c>
      <c r="DA401" s="58">
        <f t="shared" si="2770"/>
        <v>1428000</v>
      </c>
      <c r="DB401" s="62">
        <f t="shared" si="2770"/>
        <v>1428000</v>
      </c>
      <c r="DC401" s="62">
        <f t="shared" si="2770"/>
        <v>0</v>
      </c>
      <c r="DD401" s="62">
        <f t="shared" si="2770"/>
        <v>0</v>
      </c>
      <c r="DE401" s="58">
        <f t="shared" si="2770"/>
        <v>0</v>
      </c>
      <c r="DF401" s="62">
        <f t="shared" si="2770"/>
        <v>0</v>
      </c>
      <c r="DG401" s="62">
        <f t="shared" si="2770"/>
        <v>0</v>
      </c>
      <c r="DH401" s="58">
        <f t="shared" si="2770"/>
        <v>0</v>
      </c>
      <c r="DI401" s="58">
        <f t="shared" si="2770"/>
        <v>1428000</v>
      </c>
      <c r="DJ401" s="62">
        <f t="shared" si="2770"/>
        <v>1428000</v>
      </c>
      <c r="DK401" s="62">
        <f t="shared" si="2770"/>
        <v>0</v>
      </c>
      <c r="DL401" s="62">
        <f t="shared" si="2770"/>
        <v>0</v>
      </c>
      <c r="DM401" s="58">
        <f t="shared" si="2770"/>
        <v>0</v>
      </c>
      <c r="DN401" s="62">
        <f t="shared" si="2770"/>
        <v>0</v>
      </c>
      <c r="DO401" s="62">
        <f t="shared" si="2770"/>
        <v>0</v>
      </c>
      <c r="DP401" s="58">
        <f t="shared" si="2770"/>
        <v>0</v>
      </c>
      <c r="DQ401" s="58">
        <f t="shared" si="2770"/>
        <v>1428000</v>
      </c>
      <c r="DR401" s="62">
        <f t="shared" si="2770"/>
        <v>1428000</v>
      </c>
      <c r="DS401" s="62">
        <f t="shared" si="2770"/>
        <v>0</v>
      </c>
      <c r="DT401" s="62">
        <f t="shared" si="2770"/>
        <v>0</v>
      </c>
    </row>
    <row r="402" spans="1:124" ht="32.25" customHeight="1" x14ac:dyDescent="0.25">
      <c r="A402" s="87" t="s">
        <v>96</v>
      </c>
      <c r="B402" s="44"/>
      <c r="C402" s="44"/>
      <c r="D402" s="44"/>
      <c r="E402" s="4">
        <v>852</v>
      </c>
      <c r="F402" s="3" t="s">
        <v>78</v>
      </c>
      <c r="G402" s="3" t="s">
        <v>50</v>
      </c>
      <c r="H402" s="176" t="s">
        <v>470</v>
      </c>
      <c r="I402" s="3" t="s">
        <v>97</v>
      </c>
      <c r="J402" s="21">
        <f t="shared" si="2766"/>
        <v>1386000</v>
      </c>
      <c r="K402" s="21">
        <f t="shared" si="2766"/>
        <v>1386000</v>
      </c>
      <c r="L402" s="21">
        <f t="shared" si="2766"/>
        <v>0</v>
      </c>
      <c r="M402" s="21">
        <f t="shared" si="2766"/>
        <v>0</v>
      </c>
      <c r="N402" s="21">
        <f t="shared" si="2766"/>
        <v>1386000</v>
      </c>
      <c r="O402" s="21">
        <f t="shared" si="2766"/>
        <v>1386000</v>
      </c>
      <c r="P402" s="21">
        <f t="shared" si="2766"/>
        <v>0</v>
      </c>
      <c r="Q402" s="21">
        <f t="shared" si="2766"/>
        <v>0</v>
      </c>
      <c r="R402" s="21">
        <f t="shared" si="2766"/>
        <v>1386000</v>
      </c>
      <c r="S402" s="21">
        <f t="shared" si="2766"/>
        <v>1386000</v>
      </c>
      <c r="T402" s="21">
        <f t="shared" si="2766"/>
        <v>0</v>
      </c>
      <c r="U402" s="21">
        <f t="shared" si="2766"/>
        <v>0</v>
      </c>
      <c r="V402" s="21">
        <f t="shared" si="2367"/>
        <v>-16800</v>
      </c>
      <c r="W402" s="21">
        <f t="shared" si="2368"/>
        <v>-16800</v>
      </c>
      <c r="X402" s="21">
        <f t="shared" si="2369"/>
        <v>0</v>
      </c>
      <c r="Y402" s="21">
        <f t="shared" si="2766"/>
        <v>0</v>
      </c>
      <c r="Z402" s="276">
        <f t="shared" si="2382"/>
        <v>98.802395209580837</v>
      </c>
      <c r="AA402" s="21">
        <f t="shared" si="2767"/>
        <v>0</v>
      </c>
      <c r="AB402" s="21">
        <f t="shared" si="2767"/>
        <v>1402800</v>
      </c>
      <c r="AC402" s="21">
        <f t="shared" si="2767"/>
        <v>1402800</v>
      </c>
      <c r="AD402" s="21">
        <f t="shared" si="2767"/>
        <v>0</v>
      </c>
      <c r="AE402" s="21">
        <f t="shared" si="2767"/>
        <v>0</v>
      </c>
      <c r="AF402" s="21">
        <f t="shared" si="2767"/>
        <v>0</v>
      </c>
      <c r="AG402" s="21">
        <f t="shared" si="2767"/>
        <v>0</v>
      </c>
      <c r="AH402" s="21">
        <f t="shared" si="2767"/>
        <v>0</v>
      </c>
      <c r="AI402" s="21">
        <f t="shared" si="2767"/>
        <v>0</v>
      </c>
      <c r="AJ402" s="21">
        <f t="shared" si="2520"/>
        <v>1402800</v>
      </c>
      <c r="AK402" s="21">
        <f t="shared" si="2521"/>
        <v>1402800</v>
      </c>
      <c r="AL402" s="21">
        <f t="shared" si="2522"/>
        <v>0</v>
      </c>
      <c r="AM402" s="21">
        <f t="shared" si="2523"/>
        <v>0</v>
      </c>
      <c r="AN402" s="215">
        <f t="shared" si="2767"/>
        <v>0</v>
      </c>
      <c r="AO402" s="21">
        <f t="shared" si="2767"/>
        <v>0</v>
      </c>
      <c r="AP402" s="21">
        <f t="shared" si="2767"/>
        <v>0</v>
      </c>
      <c r="AQ402" s="21">
        <f t="shared" si="2767"/>
        <v>0</v>
      </c>
      <c r="AR402" s="21">
        <f t="shared" si="2541"/>
        <v>1402800</v>
      </c>
      <c r="AS402" s="21">
        <f t="shared" si="2542"/>
        <v>1402800</v>
      </c>
      <c r="AT402" s="21">
        <f t="shared" si="2543"/>
        <v>0</v>
      </c>
      <c r="AU402" s="21">
        <f t="shared" si="2544"/>
        <v>0</v>
      </c>
      <c r="AV402" s="195">
        <f t="shared" si="2757"/>
        <v>0</v>
      </c>
      <c r="AW402" s="21">
        <f t="shared" si="2767"/>
        <v>1402800</v>
      </c>
      <c r="AX402" s="21">
        <f t="shared" si="2767"/>
        <v>1402800</v>
      </c>
      <c r="AY402" s="21">
        <f t="shared" si="2767"/>
        <v>0</v>
      </c>
      <c r="AZ402" s="21">
        <f t="shared" si="2767"/>
        <v>0</v>
      </c>
      <c r="BA402" s="21">
        <f t="shared" si="2767"/>
        <v>0</v>
      </c>
      <c r="BB402" s="21">
        <f t="shared" si="2767"/>
        <v>0</v>
      </c>
      <c r="BC402" s="21">
        <f t="shared" si="2767"/>
        <v>0</v>
      </c>
      <c r="BD402" s="21">
        <f t="shared" si="2767"/>
        <v>0</v>
      </c>
      <c r="BE402" s="21">
        <f t="shared" si="2524"/>
        <v>1402800</v>
      </c>
      <c r="BF402" s="21">
        <f t="shared" si="2511"/>
        <v>1402800</v>
      </c>
      <c r="BG402" s="21">
        <f t="shared" si="2512"/>
        <v>0</v>
      </c>
      <c r="BH402" s="21">
        <f t="shared" si="2513"/>
        <v>0</v>
      </c>
      <c r="BI402" s="21">
        <f t="shared" si="2767"/>
        <v>0</v>
      </c>
      <c r="BJ402" s="21">
        <f t="shared" si="2767"/>
        <v>0</v>
      </c>
      <c r="BK402" s="21">
        <f t="shared" si="2767"/>
        <v>0</v>
      </c>
      <c r="BL402" s="21">
        <f t="shared" si="2767"/>
        <v>0</v>
      </c>
      <c r="BM402" s="21">
        <f t="shared" si="2582"/>
        <v>1402800</v>
      </c>
      <c r="BN402" s="21">
        <f t="shared" si="2583"/>
        <v>1402800</v>
      </c>
      <c r="BO402" s="21">
        <f t="shared" si="2584"/>
        <v>0</v>
      </c>
      <c r="BP402" s="21">
        <f t="shared" si="2585"/>
        <v>0</v>
      </c>
      <c r="BQ402" s="201">
        <f t="shared" si="2754"/>
        <v>0</v>
      </c>
      <c r="BR402" s="21">
        <f t="shared" si="2767"/>
        <v>1402800</v>
      </c>
      <c r="BS402" s="21">
        <f t="shared" si="2767"/>
        <v>1402800</v>
      </c>
      <c r="BT402" s="21">
        <f t="shared" si="2767"/>
        <v>0</v>
      </c>
      <c r="BU402" s="21">
        <f t="shared" si="2767"/>
        <v>0</v>
      </c>
      <c r="BV402" s="21">
        <f t="shared" si="2768"/>
        <v>0</v>
      </c>
      <c r="BW402" s="21">
        <f t="shared" si="2768"/>
        <v>0</v>
      </c>
      <c r="BX402" s="21">
        <f t="shared" si="2768"/>
        <v>0</v>
      </c>
      <c r="BY402" s="21">
        <f t="shared" si="2768"/>
        <v>0</v>
      </c>
      <c r="BZ402" s="21">
        <f t="shared" si="2525"/>
        <v>1402800</v>
      </c>
      <c r="CA402" s="62">
        <f t="shared" si="2515"/>
        <v>1402800</v>
      </c>
      <c r="CB402" s="62">
        <f t="shared" si="2516"/>
        <v>0</v>
      </c>
      <c r="CC402" s="62">
        <f t="shared" si="2517"/>
        <v>0</v>
      </c>
      <c r="CD402" s="21">
        <f t="shared" si="2769"/>
        <v>0</v>
      </c>
      <c r="CE402" s="21">
        <f t="shared" si="2769"/>
        <v>0</v>
      </c>
      <c r="CF402" s="21">
        <f t="shared" si="2769"/>
        <v>0</v>
      </c>
      <c r="CG402" s="21">
        <f t="shared" si="2769"/>
        <v>0</v>
      </c>
      <c r="CH402" s="21">
        <f t="shared" si="2588"/>
        <v>1402800</v>
      </c>
      <c r="CI402" s="62">
        <f t="shared" si="2589"/>
        <v>1402800</v>
      </c>
      <c r="CJ402" s="62">
        <f t="shared" si="2590"/>
        <v>0</v>
      </c>
      <c r="CK402" s="62">
        <f t="shared" si="2591"/>
        <v>0</v>
      </c>
      <c r="CL402" s="193">
        <f t="shared" si="2452"/>
        <v>0</v>
      </c>
      <c r="CM402" s="62"/>
      <c r="CN402" s="62"/>
      <c r="CO402" s="62"/>
      <c r="CP402" s="62"/>
      <c r="CQ402" s="94">
        <f t="shared" si="2453"/>
        <v>-25200</v>
      </c>
      <c r="CR402" s="94">
        <f t="shared" si="2454"/>
        <v>98.235294117647058</v>
      </c>
      <c r="CS402" s="58">
        <f t="shared" si="2770"/>
        <v>1428000</v>
      </c>
      <c r="CT402" s="58">
        <f t="shared" si="2770"/>
        <v>1428000</v>
      </c>
      <c r="CU402" s="58">
        <f t="shared" si="2770"/>
        <v>0</v>
      </c>
      <c r="CV402" s="58">
        <f t="shared" si="2770"/>
        <v>0</v>
      </c>
      <c r="CW402" s="58">
        <f t="shared" si="2770"/>
        <v>0</v>
      </c>
      <c r="CX402" s="62">
        <f t="shared" si="2770"/>
        <v>0</v>
      </c>
      <c r="CY402" s="62">
        <f t="shared" si="2770"/>
        <v>0</v>
      </c>
      <c r="CZ402" s="58">
        <f t="shared" si="2770"/>
        <v>0</v>
      </c>
      <c r="DA402" s="58">
        <f t="shared" si="2770"/>
        <v>1428000</v>
      </c>
      <c r="DB402" s="62">
        <f t="shared" si="2770"/>
        <v>1428000</v>
      </c>
      <c r="DC402" s="62">
        <f t="shared" si="2770"/>
        <v>0</v>
      </c>
      <c r="DD402" s="62">
        <f t="shared" si="2770"/>
        <v>0</v>
      </c>
      <c r="DE402" s="58">
        <f t="shared" si="2770"/>
        <v>0</v>
      </c>
      <c r="DF402" s="62">
        <f t="shared" si="2770"/>
        <v>0</v>
      </c>
      <c r="DG402" s="62">
        <f t="shared" si="2770"/>
        <v>0</v>
      </c>
      <c r="DH402" s="58">
        <f t="shared" si="2770"/>
        <v>0</v>
      </c>
      <c r="DI402" s="58">
        <f t="shared" si="2770"/>
        <v>1428000</v>
      </c>
      <c r="DJ402" s="62">
        <f t="shared" si="2770"/>
        <v>1428000</v>
      </c>
      <c r="DK402" s="62">
        <f t="shared" si="2770"/>
        <v>0</v>
      </c>
      <c r="DL402" s="62">
        <f t="shared" si="2770"/>
        <v>0</v>
      </c>
      <c r="DM402" s="58">
        <f t="shared" si="2770"/>
        <v>0</v>
      </c>
      <c r="DN402" s="62">
        <f t="shared" si="2770"/>
        <v>0</v>
      </c>
      <c r="DO402" s="62">
        <f t="shared" si="2770"/>
        <v>0</v>
      </c>
      <c r="DP402" s="58">
        <f t="shared" si="2770"/>
        <v>0</v>
      </c>
      <c r="DQ402" s="58">
        <f t="shared" si="2770"/>
        <v>1428000</v>
      </c>
      <c r="DR402" s="62">
        <f t="shared" si="2770"/>
        <v>1428000</v>
      </c>
      <c r="DS402" s="62">
        <f t="shared" si="2770"/>
        <v>0</v>
      </c>
      <c r="DT402" s="62">
        <f t="shared" si="2770"/>
        <v>0</v>
      </c>
    </row>
    <row r="403" spans="1:124" ht="32.25" customHeight="1" x14ac:dyDescent="0.25">
      <c r="A403" s="87" t="s">
        <v>98</v>
      </c>
      <c r="B403" s="44"/>
      <c r="C403" s="44"/>
      <c r="D403" s="44"/>
      <c r="E403" s="4">
        <v>852</v>
      </c>
      <c r="F403" s="3" t="s">
        <v>78</v>
      </c>
      <c r="G403" s="3" t="s">
        <v>50</v>
      </c>
      <c r="H403" s="176" t="s">
        <v>470</v>
      </c>
      <c r="I403" s="3" t="s">
        <v>99</v>
      </c>
      <c r="J403" s="21">
        <v>1386000</v>
      </c>
      <c r="K403" s="21">
        <f>J403</f>
        <v>1386000</v>
      </c>
      <c r="L403" s="21"/>
      <c r="M403" s="21"/>
      <c r="N403" s="21">
        <v>1386000</v>
      </c>
      <c r="O403" s="21">
        <f>N403</f>
        <v>1386000</v>
      </c>
      <c r="P403" s="21"/>
      <c r="Q403" s="21"/>
      <c r="R403" s="21">
        <v>1386000</v>
      </c>
      <c r="S403" s="21">
        <f>R403</f>
        <v>1386000</v>
      </c>
      <c r="T403" s="21"/>
      <c r="U403" s="21"/>
      <c r="V403" s="21">
        <f t="shared" si="2367"/>
        <v>-16800</v>
      </c>
      <c r="W403" s="21">
        <f t="shared" si="2368"/>
        <v>-16800</v>
      </c>
      <c r="X403" s="21">
        <f t="shared" si="2369"/>
        <v>0</v>
      </c>
      <c r="Y403" s="21"/>
      <c r="Z403" s="276">
        <f t="shared" si="2382"/>
        <v>98.802395209580837</v>
      </c>
      <c r="AA403" s="21"/>
      <c r="AB403" s="21">
        <v>1402800</v>
      </c>
      <c r="AC403" s="21">
        <f>AB403</f>
        <v>1402800</v>
      </c>
      <c r="AD403" s="21"/>
      <c r="AE403" s="21"/>
      <c r="AF403" s="21"/>
      <c r="AG403" s="21">
        <f>AF403</f>
        <v>0</v>
      </c>
      <c r="AH403" s="21"/>
      <c r="AI403" s="21"/>
      <c r="AJ403" s="21">
        <f t="shared" si="2520"/>
        <v>1402800</v>
      </c>
      <c r="AK403" s="21">
        <f t="shared" si="2521"/>
        <v>1402800</v>
      </c>
      <c r="AL403" s="21">
        <f t="shared" si="2522"/>
        <v>0</v>
      </c>
      <c r="AM403" s="21">
        <f t="shared" si="2523"/>
        <v>0</v>
      </c>
      <c r="AN403" s="215"/>
      <c r="AO403" s="21">
        <f>AN403</f>
        <v>0</v>
      </c>
      <c r="AP403" s="21"/>
      <c r="AQ403" s="21"/>
      <c r="AR403" s="21">
        <f t="shared" si="2541"/>
        <v>1402800</v>
      </c>
      <c r="AS403" s="21">
        <f t="shared" si="2542"/>
        <v>1402800</v>
      </c>
      <c r="AT403" s="21">
        <f t="shared" si="2543"/>
        <v>0</v>
      </c>
      <c r="AU403" s="21">
        <f t="shared" si="2544"/>
        <v>0</v>
      </c>
      <c r="AV403" s="195">
        <f t="shared" si="2757"/>
        <v>0</v>
      </c>
      <c r="AW403" s="21">
        <v>1402800</v>
      </c>
      <c r="AX403" s="21">
        <f>AW403</f>
        <v>1402800</v>
      </c>
      <c r="AY403" s="21"/>
      <c r="AZ403" s="21"/>
      <c r="BA403" s="21"/>
      <c r="BB403" s="21">
        <f>BA403</f>
        <v>0</v>
      </c>
      <c r="BC403" s="21"/>
      <c r="BD403" s="21"/>
      <c r="BE403" s="21">
        <f t="shared" si="2524"/>
        <v>1402800</v>
      </c>
      <c r="BF403" s="21">
        <f t="shared" si="2511"/>
        <v>1402800</v>
      </c>
      <c r="BG403" s="21">
        <f t="shared" si="2512"/>
        <v>0</v>
      </c>
      <c r="BH403" s="21">
        <f t="shared" si="2513"/>
        <v>0</v>
      </c>
      <c r="BI403" s="21"/>
      <c r="BJ403" s="21">
        <f>BI403</f>
        <v>0</v>
      </c>
      <c r="BK403" s="21"/>
      <c r="BL403" s="21"/>
      <c r="BM403" s="21">
        <f t="shared" si="2582"/>
        <v>1402800</v>
      </c>
      <c r="BN403" s="21">
        <f t="shared" si="2583"/>
        <v>1402800</v>
      </c>
      <c r="BO403" s="21">
        <f t="shared" si="2584"/>
        <v>0</v>
      </c>
      <c r="BP403" s="21">
        <f t="shared" si="2585"/>
        <v>0</v>
      </c>
      <c r="BQ403" s="201">
        <f t="shared" si="2754"/>
        <v>0</v>
      </c>
      <c r="BR403" s="21">
        <v>1402800</v>
      </c>
      <c r="BS403" s="21">
        <f>BR403</f>
        <v>1402800</v>
      </c>
      <c r="BT403" s="21"/>
      <c r="BU403" s="21"/>
      <c r="BV403" s="21"/>
      <c r="BW403" s="21">
        <f>BV403</f>
        <v>0</v>
      </c>
      <c r="BX403" s="21"/>
      <c r="BY403" s="21"/>
      <c r="BZ403" s="21">
        <f t="shared" si="2525"/>
        <v>1402800</v>
      </c>
      <c r="CA403" s="62">
        <f t="shared" si="2515"/>
        <v>1402800</v>
      </c>
      <c r="CB403" s="62">
        <f t="shared" si="2516"/>
        <v>0</v>
      </c>
      <c r="CC403" s="62">
        <f t="shared" si="2517"/>
        <v>0</v>
      </c>
      <c r="CD403" s="21"/>
      <c r="CE403" s="21">
        <f>CD403</f>
        <v>0</v>
      </c>
      <c r="CF403" s="21"/>
      <c r="CG403" s="21"/>
      <c r="CH403" s="21">
        <f t="shared" si="2588"/>
        <v>1402800</v>
      </c>
      <c r="CI403" s="62">
        <f t="shared" si="2589"/>
        <v>1402800</v>
      </c>
      <c r="CJ403" s="62">
        <f t="shared" si="2590"/>
        <v>0</v>
      </c>
      <c r="CK403" s="62">
        <f t="shared" si="2591"/>
        <v>0</v>
      </c>
      <c r="CL403" s="193">
        <f t="shared" si="2452"/>
        <v>0</v>
      </c>
      <c r="CM403" s="62"/>
      <c r="CN403" s="62"/>
      <c r="CO403" s="62"/>
      <c r="CP403" s="62"/>
      <c r="CQ403" s="94">
        <f t="shared" si="2453"/>
        <v>-25200</v>
      </c>
      <c r="CR403" s="94">
        <f t="shared" si="2454"/>
        <v>98.235294117647058</v>
      </c>
      <c r="CS403" s="58">
        <v>1428000</v>
      </c>
      <c r="CT403" s="58">
        <f>CS403</f>
        <v>1428000</v>
      </c>
      <c r="CU403" s="58"/>
      <c r="CV403" s="58"/>
      <c r="CW403" s="58"/>
      <c r="CX403" s="62">
        <f>CW403</f>
        <v>0</v>
      </c>
      <c r="CY403" s="62"/>
      <c r="CZ403" s="58"/>
      <c r="DA403" s="58">
        <f t="shared" si="2419"/>
        <v>1428000</v>
      </c>
      <c r="DB403" s="62">
        <f t="shared" si="2420"/>
        <v>1428000</v>
      </c>
      <c r="DC403" s="62">
        <f t="shared" si="2421"/>
        <v>0</v>
      </c>
      <c r="DD403" s="62">
        <f t="shared" si="2422"/>
        <v>0</v>
      </c>
      <c r="DE403" s="58"/>
      <c r="DF403" s="62">
        <f>DE403</f>
        <v>0</v>
      </c>
      <c r="DG403" s="62"/>
      <c r="DH403" s="58"/>
      <c r="DI403" s="58">
        <f t="shared" ref="DI403" si="2771">DA403+DE403</f>
        <v>1428000</v>
      </c>
      <c r="DJ403" s="62">
        <f t="shared" ref="DJ403" si="2772">DB403+DF403</f>
        <v>1428000</v>
      </c>
      <c r="DK403" s="62">
        <f t="shared" ref="DK403" si="2773">DC403+DG403</f>
        <v>0</v>
      </c>
      <c r="DL403" s="62">
        <f t="shared" ref="DL403" si="2774">DD403+DH403</f>
        <v>0</v>
      </c>
      <c r="DM403" s="58"/>
      <c r="DN403" s="62">
        <f>DM403</f>
        <v>0</v>
      </c>
      <c r="DO403" s="62"/>
      <c r="DP403" s="58"/>
      <c r="DQ403" s="58">
        <f t="shared" ref="DQ403" si="2775">DI403+DM403</f>
        <v>1428000</v>
      </c>
      <c r="DR403" s="62">
        <f t="shared" ref="DR403" si="2776">DJ403+DN403</f>
        <v>1428000</v>
      </c>
      <c r="DS403" s="62">
        <f t="shared" ref="DS403" si="2777">DK403+DO403</f>
        <v>0</v>
      </c>
      <c r="DT403" s="62">
        <f t="shared" ref="DT403" si="2778">DL403+DP403</f>
        <v>0</v>
      </c>
    </row>
    <row r="404" spans="1:124" ht="32.25" customHeight="1" x14ac:dyDescent="0.25">
      <c r="A404" s="113" t="s">
        <v>92</v>
      </c>
      <c r="B404" s="34"/>
      <c r="C404" s="34"/>
      <c r="D404" s="34"/>
      <c r="E404" s="4">
        <v>852</v>
      </c>
      <c r="F404" s="17" t="s">
        <v>93</v>
      </c>
      <c r="G404" s="17"/>
      <c r="H404" s="176" t="s">
        <v>48</v>
      </c>
      <c r="I404" s="17"/>
      <c r="J404" s="26">
        <f t="shared" ref="J404:Y404" si="2779">J405+J409+J423</f>
        <v>8728558</v>
      </c>
      <c r="K404" s="26">
        <f t="shared" ref="K404:M404" si="2780">K405+K409+K423</f>
        <v>8728558</v>
      </c>
      <c r="L404" s="26">
        <f t="shared" si="2780"/>
        <v>0</v>
      </c>
      <c r="M404" s="26">
        <f t="shared" si="2780"/>
        <v>0</v>
      </c>
      <c r="N404" s="26">
        <f t="shared" si="2779"/>
        <v>10181758</v>
      </c>
      <c r="O404" s="26">
        <f t="shared" si="2779"/>
        <v>10181758</v>
      </c>
      <c r="P404" s="26">
        <f t="shared" si="2779"/>
        <v>0</v>
      </c>
      <c r="Q404" s="26">
        <f t="shared" si="2779"/>
        <v>0</v>
      </c>
      <c r="R404" s="26">
        <f t="shared" si="2779"/>
        <v>11533258</v>
      </c>
      <c r="S404" s="26">
        <f t="shared" si="2779"/>
        <v>11533258</v>
      </c>
      <c r="T404" s="26">
        <f t="shared" si="2779"/>
        <v>0</v>
      </c>
      <c r="U404" s="26">
        <f t="shared" si="2779"/>
        <v>0</v>
      </c>
      <c r="V404" s="21">
        <f t="shared" ref="V404:V462" si="2781">J404-AB404</f>
        <v>-2144875.5999999996</v>
      </c>
      <c r="W404" s="21">
        <f t="shared" ref="W404:W462" si="2782">K404-AC404</f>
        <v>-2144875.5999999996</v>
      </c>
      <c r="X404" s="21">
        <f t="shared" ref="X404:X462" si="2783">L404-AD404</f>
        <v>0</v>
      </c>
      <c r="Y404" s="26">
        <f t="shared" si="2779"/>
        <v>0</v>
      </c>
      <c r="Z404" s="278">
        <f t="shared" si="2382"/>
        <v>80.274164731184825</v>
      </c>
      <c r="AA404" s="26">
        <f t="shared" ref="AA404" si="2784">AA405+AA409+AA423</f>
        <v>0</v>
      </c>
      <c r="AB404" s="26">
        <f t="shared" ref="AB404:AI404" si="2785">AB405+AB409+AB423</f>
        <v>10873433.6</v>
      </c>
      <c r="AC404" s="26">
        <f t="shared" si="2785"/>
        <v>10873433.6</v>
      </c>
      <c r="AD404" s="26">
        <f t="shared" si="2785"/>
        <v>0</v>
      </c>
      <c r="AE404" s="26">
        <f t="shared" si="2785"/>
        <v>0</v>
      </c>
      <c r="AF404" s="26">
        <f t="shared" si="2785"/>
        <v>193.88000000000466</v>
      </c>
      <c r="AG404" s="26">
        <f t="shared" si="2785"/>
        <v>193.88000000000466</v>
      </c>
      <c r="AH404" s="26">
        <f t="shared" si="2785"/>
        <v>0</v>
      </c>
      <c r="AI404" s="26">
        <f t="shared" si="2785"/>
        <v>0</v>
      </c>
      <c r="AJ404" s="21">
        <f t="shared" si="2520"/>
        <v>10873627.48</v>
      </c>
      <c r="AK404" s="21">
        <f t="shared" si="2521"/>
        <v>10873627.48</v>
      </c>
      <c r="AL404" s="21">
        <f t="shared" si="2522"/>
        <v>0</v>
      </c>
      <c r="AM404" s="21">
        <f t="shared" si="2523"/>
        <v>0</v>
      </c>
      <c r="AN404" s="213">
        <f t="shared" ref="AN404:AQ404" si="2786">AN405+AN409+AN423</f>
        <v>-37772.639999999999</v>
      </c>
      <c r="AO404" s="26">
        <f t="shared" si="2786"/>
        <v>-37772.639999999999</v>
      </c>
      <c r="AP404" s="26">
        <f t="shared" si="2786"/>
        <v>0</v>
      </c>
      <c r="AQ404" s="26">
        <f t="shared" si="2786"/>
        <v>0</v>
      </c>
      <c r="AR404" s="21">
        <f t="shared" si="2541"/>
        <v>10835854.84</v>
      </c>
      <c r="AS404" s="21">
        <f t="shared" si="2542"/>
        <v>10835854.84</v>
      </c>
      <c r="AT404" s="21">
        <f t="shared" si="2543"/>
        <v>0</v>
      </c>
      <c r="AU404" s="21">
        <f t="shared" si="2544"/>
        <v>0</v>
      </c>
      <c r="AV404" s="195">
        <f t="shared" si="2757"/>
        <v>0</v>
      </c>
      <c r="AW404" s="26">
        <f t="shared" ref="AW404:BD404" si="2787">AW405+AW409+AW423</f>
        <v>10377774.75</v>
      </c>
      <c r="AX404" s="26">
        <f t="shared" si="2787"/>
        <v>10377774.75</v>
      </c>
      <c r="AY404" s="26">
        <f t="shared" si="2787"/>
        <v>0</v>
      </c>
      <c r="AZ404" s="26">
        <f t="shared" si="2787"/>
        <v>0</v>
      </c>
      <c r="BA404" s="26">
        <f t="shared" si="2787"/>
        <v>-16</v>
      </c>
      <c r="BB404" s="26">
        <f t="shared" si="2787"/>
        <v>-16</v>
      </c>
      <c r="BC404" s="26">
        <f t="shared" si="2787"/>
        <v>0</v>
      </c>
      <c r="BD404" s="26">
        <f t="shared" si="2787"/>
        <v>0</v>
      </c>
      <c r="BE404" s="21">
        <f t="shared" si="2524"/>
        <v>10377758.75</v>
      </c>
      <c r="BF404" s="21">
        <f t="shared" si="2511"/>
        <v>10377758.75</v>
      </c>
      <c r="BG404" s="21">
        <f t="shared" si="2512"/>
        <v>0</v>
      </c>
      <c r="BH404" s="21">
        <f t="shared" si="2513"/>
        <v>0</v>
      </c>
      <c r="BI404" s="26">
        <f t="shared" ref="BI404:BL404" si="2788">BI405+BI409+BI423</f>
        <v>0</v>
      </c>
      <c r="BJ404" s="26">
        <f t="shared" si="2788"/>
        <v>0</v>
      </c>
      <c r="BK404" s="26">
        <f t="shared" si="2788"/>
        <v>0</v>
      </c>
      <c r="BL404" s="26">
        <f t="shared" si="2788"/>
        <v>0</v>
      </c>
      <c r="BM404" s="21">
        <f t="shared" si="2582"/>
        <v>10377758.75</v>
      </c>
      <c r="BN404" s="21">
        <f t="shared" si="2583"/>
        <v>10377758.75</v>
      </c>
      <c r="BO404" s="21">
        <f t="shared" si="2584"/>
        <v>0</v>
      </c>
      <c r="BP404" s="21">
        <f t="shared" si="2585"/>
        <v>0</v>
      </c>
      <c r="BQ404" s="201">
        <f t="shared" si="2754"/>
        <v>0</v>
      </c>
      <c r="BR404" s="26">
        <f t="shared" ref="BR404:BY404" si="2789">BR405+BR409+BR423</f>
        <v>10299474.75</v>
      </c>
      <c r="BS404" s="26">
        <f t="shared" si="2789"/>
        <v>10299474.75</v>
      </c>
      <c r="BT404" s="26">
        <f t="shared" si="2789"/>
        <v>0</v>
      </c>
      <c r="BU404" s="26">
        <f t="shared" si="2789"/>
        <v>0</v>
      </c>
      <c r="BV404" s="26">
        <f t="shared" si="2789"/>
        <v>-16</v>
      </c>
      <c r="BW404" s="26">
        <f t="shared" si="2789"/>
        <v>-16</v>
      </c>
      <c r="BX404" s="26">
        <f t="shared" si="2789"/>
        <v>0</v>
      </c>
      <c r="BY404" s="26">
        <f t="shared" si="2789"/>
        <v>0</v>
      </c>
      <c r="BZ404" s="21">
        <f t="shared" si="2525"/>
        <v>10299458.75</v>
      </c>
      <c r="CA404" s="62">
        <f t="shared" si="2515"/>
        <v>10299458.75</v>
      </c>
      <c r="CB404" s="62">
        <f t="shared" si="2516"/>
        <v>0</v>
      </c>
      <c r="CC404" s="62">
        <f t="shared" si="2517"/>
        <v>0</v>
      </c>
      <c r="CD404" s="26">
        <f t="shared" ref="CD404:CG404" si="2790">CD405+CD409+CD423</f>
        <v>0</v>
      </c>
      <c r="CE404" s="26">
        <f t="shared" si="2790"/>
        <v>0</v>
      </c>
      <c r="CF404" s="26">
        <f t="shared" si="2790"/>
        <v>0</v>
      </c>
      <c r="CG404" s="26">
        <f t="shared" si="2790"/>
        <v>0</v>
      </c>
      <c r="CH404" s="21">
        <f t="shared" si="2588"/>
        <v>10299458.75</v>
      </c>
      <c r="CI404" s="62">
        <f t="shared" si="2589"/>
        <v>10299458.75</v>
      </c>
      <c r="CJ404" s="62">
        <f t="shared" si="2590"/>
        <v>0</v>
      </c>
      <c r="CK404" s="62">
        <f t="shared" si="2591"/>
        <v>0</v>
      </c>
      <c r="CL404" s="193">
        <f t="shared" si="2452"/>
        <v>0</v>
      </c>
      <c r="CM404" s="62"/>
      <c r="CN404" s="62"/>
      <c r="CO404" s="62"/>
      <c r="CP404" s="62"/>
      <c r="CQ404" s="94" t="e">
        <f t="shared" si="2453"/>
        <v>#REF!</v>
      </c>
      <c r="CR404" s="94" t="e">
        <f t="shared" si="2454"/>
        <v>#REF!</v>
      </c>
      <c r="CS404" s="56" t="e">
        <f t="shared" ref="CS404:DT404" si="2791">CS405+CS409+CS423</f>
        <v>#REF!</v>
      </c>
      <c r="CT404" s="56" t="e">
        <f t="shared" si="2791"/>
        <v>#REF!</v>
      </c>
      <c r="CU404" s="56" t="e">
        <f t="shared" si="2791"/>
        <v>#REF!</v>
      </c>
      <c r="CV404" s="56" t="e">
        <f t="shared" si="2791"/>
        <v>#REF!</v>
      </c>
      <c r="CW404" s="56" t="e">
        <f t="shared" si="2791"/>
        <v>#REF!</v>
      </c>
      <c r="CX404" s="77" t="e">
        <f t="shared" si="2791"/>
        <v>#REF!</v>
      </c>
      <c r="CY404" s="77" t="e">
        <f t="shared" si="2791"/>
        <v>#REF!</v>
      </c>
      <c r="CZ404" s="56" t="e">
        <f t="shared" si="2791"/>
        <v>#REF!</v>
      </c>
      <c r="DA404" s="56" t="e">
        <f t="shared" si="2791"/>
        <v>#REF!</v>
      </c>
      <c r="DB404" s="77" t="e">
        <f t="shared" si="2791"/>
        <v>#REF!</v>
      </c>
      <c r="DC404" s="77" t="e">
        <f t="shared" si="2791"/>
        <v>#REF!</v>
      </c>
      <c r="DD404" s="77" t="e">
        <f t="shared" si="2791"/>
        <v>#REF!</v>
      </c>
      <c r="DE404" s="56" t="e">
        <f t="shared" si="2791"/>
        <v>#REF!</v>
      </c>
      <c r="DF404" s="77" t="e">
        <f t="shared" si="2791"/>
        <v>#REF!</v>
      </c>
      <c r="DG404" s="77" t="e">
        <f t="shared" si="2791"/>
        <v>#REF!</v>
      </c>
      <c r="DH404" s="56" t="e">
        <f t="shared" si="2791"/>
        <v>#REF!</v>
      </c>
      <c r="DI404" s="56" t="e">
        <f t="shared" si="2791"/>
        <v>#REF!</v>
      </c>
      <c r="DJ404" s="77" t="e">
        <f t="shared" si="2791"/>
        <v>#REF!</v>
      </c>
      <c r="DK404" s="77" t="e">
        <f t="shared" si="2791"/>
        <v>#REF!</v>
      </c>
      <c r="DL404" s="77" t="e">
        <f t="shared" si="2791"/>
        <v>#REF!</v>
      </c>
      <c r="DM404" s="56" t="e">
        <f t="shared" si="2791"/>
        <v>#REF!</v>
      </c>
      <c r="DN404" s="77" t="e">
        <f t="shared" si="2791"/>
        <v>#REF!</v>
      </c>
      <c r="DO404" s="77" t="e">
        <f t="shared" si="2791"/>
        <v>#REF!</v>
      </c>
      <c r="DP404" s="56" t="e">
        <f t="shared" si="2791"/>
        <v>#REF!</v>
      </c>
      <c r="DQ404" s="56" t="e">
        <f t="shared" si="2791"/>
        <v>#REF!</v>
      </c>
      <c r="DR404" s="77" t="e">
        <f t="shared" si="2791"/>
        <v>#REF!</v>
      </c>
      <c r="DS404" s="77" t="e">
        <f t="shared" si="2791"/>
        <v>#REF!</v>
      </c>
      <c r="DT404" s="77" t="e">
        <f t="shared" si="2791"/>
        <v>#REF!</v>
      </c>
    </row>
    <row r="405" spans="1:124" ht="32.25" customHeight="1" x14ac:dyDescent="0.25">
      <c r="A405" s="111" t="s">
        <v>100</v>
      </c>
      <c r="B405" s="44"/>
      <c r="C405" s="44"/>
      <c r="D405" s="44"/>
      <c r="E405" s="4">
        <v>852</v>
      </c>
      <c r="F405" s="19" t="s">
        <v>93</v>
      </c>
      <c r="G405" s="19" t="s">
        <v>46</v>
      </c>
      <c r="H405" s="176" t="s">
        <v>48</v>
      </c>
      <c r="I405" s="19"/>
      <c r="J405" s="22">
        <f t="shared" ref="J405:Y407" si="2792">J406</f>
        <v>0</v>
      </c>
      <c r="K405" s="22">
        <f t="shared" si="2792"/>
        <v>0</v>
      </c>
      <c r="L405" s="22">
        <f t="shared" si="2792"/>
        <v>0</v>
      </c>
      <c r="M405" s="22">
        <f t="shared" si="2792"/>
        <v>0</v>
      </c>
      <c r="N405" s="22">
        <f t="shared" si="2792"/>
        <v>0</v>
      </c>
      <c r="O405" s="22">
        <f t="shared" si="2792"/>
        <v>0</v>
      </c>
      <c r="P405" s="22">
        <f t="shared" si="2792"/>
        <v>0</v>
      </c>
      <c r="Q405" s="22">
        <f t="shared" si="2792"/>
        <v>0</v>
      </c>
      <c r="R405" s="22">
        <f t="shared" si="2792"/>
        <v>0</v>
      </c>
      <c r="S405" s="22">
        <f t="shared" si="2792"/>
        <v>0</v>
      </c>
      <c r="T405" s="22">
        <f t="shared" si="2792"/>
        <v>0</v>
      </c>
      <c r="U405" s="22">
        <f t="shared" si="2792"/>
        <v>0</v>
      </c>
      <c r="V405" s="21">
        <f t="shared" si="2781"/>
        <v>-164800</v>
      </c>
      <c r="W405" s="21">
        <f t="shared" si="2782"/>
        <v>-164800</v>
      </c>
      <c r="X405" s="21">
        <f t="shared" si="2783"/>
        <v>0</v>
      </c>
      <c r="Y405" s="22">
        <f t="shared" si="2792"/>
        <v>0</v>
      </c>
      <c r="Z405" s="278">
        <f t="shared" si="2382"/>
        <v>0</v>
      </c>
      <c r="AA405" s="22">
        <f t="shared" ref="AA405:AI407" si="2793">AA406</f>
        <v>0</v>
      </c>
      <c r="AB405" s="22">
        <f t="shared" si="2793"/>
        <v>164800</v>
      </c>
      <c r="AC405" s="22">
        <f t="shared" si="2793"/>
        <v>164800</v>
      </c>
      <c r="AD405" s="22">
        <f t="shared" si="2793"/>
        <v>0</v>
      </c>
      <c r="AE405" s="22">
        <f t="shared" si="2793"/>
        <v>0</v>
      </c>
      <c r="AF405" s="22">
        <f t="shared" si="2793"/>
        <v>-164800</v>
      </c>
      <c r="AG405" s="22">
        <f t="shared" si="2793"/>
        <v>-164800</v>
      </c>
      <c r="AH405" s="22">
        <f t="shared" si="2793"/>
        <v>0</v>
      </c>
      <c r="AI405" s="22">
        <f t="shared" si="2793"/>
        <v>0</v>
      </c>
      <c r="AJ405" s="21">
        <f t="shared" si="2520"/>
        <v>0</v>
      </c>
      <c r="AK405" s="21">
        <f t="shared" si="2521"/>
        <v>0</v>
      </c>
      <c r="AL405" s="21">
        <f t="shared" si="2522"/>
        <v>0</v>
      </c>
      <c r="AM405" s="21">
        <f t="shared" si="2523"/>
        <v>0</v>
      </c>
      <c r="AN405" s="214">
        <f t="shared" ref="AN405:AQ407" si="2794">AN406</f>
        <v>0</v>
      </c>
      <c r="AO405" s="22">
        <f t="shared" si="2794"/>
        <v>0</v>
      </c>
      <c r="AP405" s="22">
        <f t="shared" si="2794"/>
        <v>0</v>
      </c>
      <c r="AQ405" s="22">
        <f t="shared" si="2794"/>
        <v>0</v>
      </c>
      <c r="AR405" s="21">
        <f t="shared" si="2541"/>
        <v>0</v>
      </c>
      <c r="AS405" s="21">
        <f t="shared" si="2542"/>
        <v>0</v>
      </c>
      <c r="AT405" s="21">
        <f t="shared" si="2543"/>
        <v>0</v>
      </c>
      <c r="AU405" s="21">
        <f t="shared" si="2544"/>
        <v>0</v>
      </c>
      <c r="AV405" s="195">
        <f t="shared" si="2757"/>
        <v>0</v>
      </c>
      <c r="AW405" s="22">
        <f t="shared" ref="AW405:BD407" si="2795">AW406</f>
        <v>150800</v>
      </c>
      <c r="AX405" s="22">
        <f t="shared" si="2795"/>
        <v>150800</v>
      </c>
      <c r="AY405" s="22">
        <f t="shared" si="2795"/>
        <v>0</v>
      </c>
      <c r="AZ405" s="22">
        <f t="shared" si="2795"/>
        <v>0</v>
      </c>
      <c r="BA405" s="22">
        <f t="shared" si="2795"/>
        <v>-150800</v>
      </c>
      <c r="BB405" s="22">
        <f t="shared" si="2795"/>
        <v>-150800</v>
      </c>
      <c r="BC405" s="22">
        <f t="shared" si="2795"/>
        <v>0</v>
      </c>
      <c r="BD405" s="22">
        <f t="shared" si="2795"/>
        <v>0</v>
      </c>
      <c r="BE405" s="21">
        <f t="shared" si="2524"/>
        <v>0</v>
      </c>
      <c r="BF405" s="21">
        <f t="shared" si="2511"/>
        <v>0</v>
      </c>
      <c r="BG405" s="21">
        <f t="shared" si="2512"/>
        <v>0</v>
      </c>
      <c r="BH405" s="21">
        <f t="shared" si="2513"/>
        <v>0</v>
      </c>
      <c r="BI405" s="22">
        <f t="shared" ref="BI405:BL407" si="2796">BI406</f>
        <v>0</v>
      </c>
      <c r="BJ405" s="22">
        <f t="shared" si="2796"/>
        <v>0</v>
      </c>
      <c r="BK405" s="22">
        <f t="shared" si="2796"/>
        <v>0</v>
      </c>
      <c r="BL405" s="22">
        <f t="shared" si="2796"/>
        <v>0</v>
      </c>
      <c r="BM405" s="21">
        <f t="shared" si="2582"/>
        <v>0</v>
      </c>
      <c r="BN405" s="21">
        <f t="shared" si="2583"/>
        <v>0</v>
      </c>
      <c r="BO405" s="21">
        <f t="shared" si="2584"/>
        <v>0</v>
      </c>
      <c r="BP405" s="21">
        <f t="shared" si="2585"/>
        <v>0</v>
      </c>
      <c r="BQ405" s="201">
        <f t="shared" si="2754"/>
        <v>0</v>
      </c>
      <c r="BR405" s="22">
        <f t="shared" ref="BR405:BY407" si="2797">BR406</f>
        <v>179200</v>
      </c>
      <c r="BS405" s="22">
        <f t="shared" si="2797"/>
        <v>179200</v>
      </c>
      <c r="BT405" s="22">
        <f t="shared" si="2797"/>
        <v>0</v>
      </c>
      <c r="BU405" s="22">
        <f t="shared" si="2797"/>
        <v>0</v>
      </c>
      <c r="BV405" s="22">
        <f t="shared" si="2797"/>
        <v>-179200</v>
      </c>
      <c r="BW405" s="22">
        <f t="shared" si="2797"/>
        <v>-179200</v>
      </c>
      <c r="BX405" s="22">
        <f t="shared" si="2797"/>
        <v>0</v>
      </c>
      <c r="BY405" s="22">
        <f t="shared" si="2797"/>
        <v>0</v>
      </c>
      <c r="BZ405" s="21">
        <f t="shared" si="2525"/>
        <v>0</v>
      </c>
      <c r="CA405" s="62">
        <f t="shared" si="2515"/>
        <v>0</v>
      </c>
      <c r="CB405" s="62">
        <f t="shared" si="2516"/>
        <v>0</v>
      </c>
      <c r="CC405" s="62">
        <f t="shared" si="2517"/>
        <v>0</v>
      </c>
      <c r="CD405" s="22">
        <f t="shared" ref="CD405:CG407" si="2798">CD406</f>
        <v>0</v>
      </c>
      <c r="CE405" s="22">
        <f t="shared" si="2798"/>
        <v>0</v>
      </c>
      <c r="CF405" s="22">
        <f t="shared" si="2798"/>
        <v>0</v>
      </c>
      <c r="CG405" s="22">
        <f t="shared" si="2798"/>
        <v>0</v>
      </c>
      <c r="CH405" s="21">
        <f t="shared" si="2588"/>
        <v>0</v>
      </c>
      <c r="CI405" s="62">
        <f t="shared" si="2589"/>
        <v>0</v>
      </c>
      <c r="CJ405" s="62">
        <f t="shared" si="2590"/>
        <v>0</v>
      </c>
      <c r="CK405" s="62">
        <f t="shared" si="2591"/>
        <v>0</v>
      </c>
      <c r="CL405" s="193">
        <f t="shared" si="2452"/>
        <v>0</v>
      </c>
      <c r="CM405" s="62"/>
      <c r="CN405" s="62"/>
      <c r="CO405" s="62"/>
      <c r="CP405" s="62"/>
      <c r="CQ405" s="94">
        <f t="shared" si="2453"/>
        <v>53800</v>
      </c>
      <c r="CR405" s="94">
        <f t="shared" si="2454"/>
        <v>148.46846846846847</v>
      </c>
      <c r="CS405" s="57">
        <f t="shared" ref="CS405:DB407" si="2799">CS406</f>
        <v>111000</v>
      </c>
      <c r="CT405" s="57">
        <f t="shared" si="2799"/>
        <v>111000</v>
      </c>
      <c r="CU405" s="57">
        <f t="shared" si="2799"/>
        <v>0</v>
      </c>
      <c r="CV405" s="57">
        <f t="shared" si="2799"/>
        <v>0</v>
      </c>
      <c r="CW405" s="57">
        <f t="shared" si="2799"/>
        <v>0</v>
      </c>
      <c r="CX405" s="78">
        <f t="shared" si="2799"/>
        <v>0</v>
      </c>
      <c r="CY405" s="78">
        <f t="shared" si="2799"/>
        <v>0</v>
      </c>
      <c r="CZ405" s="57">
        <f t="shared" si="2799"/>
        <v>0</v>
      </c>
      <c r="DA405" s="57">
        <f t="shared" si="2799"/>
        <v>111000</v>
      </c>
      <c r="DB405" s="78">
        <f t="shared" si="2799"/>
        <v>111000</v>
      </c>
      <c r="DC405" s="78">
        <f t="shared" ref="DC405:DL407" si="2800">DC406</f>
        <v>0</v>
      </c>
      <c r="DD405" s="78">
        <f t="shared" si="2800"/>
        <v>0</v>
      </c>
      <c r="DE405" s="57">
        <f t="shared" si="2800"/>
        <v>0</v>
      </c>
      <c r="DF405" s="78">
        <f t="shared" si="2800"/>
        <v>0</v>
      </c>
      <c r="DG405" s="78">
        <f t="shared" si="2800"/>
        <v>0</v>
      </c>
      <c r="DH405" s="57">
        <f t="shared" si="2800"/>
        <v>0</v>
      </c>
      <c r="DI405" s="57">
        <f t="shared" si="2800"/>
        <v>111000</v>
      </c>
      <c r="DJ405" s="78">
        <f t="shared" si="2800"/>
        <v>111000</v>
      </c>
      <c r="DK405" s="78">
        <f t="shared" si="2800"/>
        <v>0</v>
      </c>
      <c r="DL405" s="78">
        <f t="shared" si="2800"/>
        <v>0</v>
      </c>
      <c r="DM405" s="57">
        <f t="shared" ref="DM405:DT407" si="2801">DM406</f>
        <v>0</v>
      </c>
      <c r="DN405" s="78">
        <f t="shared" si="2801"/>
        <v>0</v>
      </c>
      <c r="DO405" s="78">
        <f t="shared" si="2801"/>
        <v>0</v>
      </c>
      <c r="DP405" s="57">
        <f t="shared" si="2801"/>
        <v>0</v>
      </c>
      <c r="DQ405" s="57">
        <f t="shared" si="2801"/>
        <v>111000</v>
      </c>
      <c r="DR405" s="78">
        <f t="shared" si="2801"/>
        <v>111000</v>
      </c>
      <c r="DS405" s="78">
        <f t="shared" si="2801"/>
        <v>0</v>
      </c>
      <c r="DT405" s="78">
        <f t="shared" si="2801"/>
        <v>0</v>
      </c>
    </row>
    <row r="406" spans="1:124" ht="32.25" customHeight="1" x14ac:dyDescent="0.25">
      <c r="A406" s="87" t="s">
        <v>128</v>
      </c>
      <c r="B406" s="44"/>
      <c r="C406" s="44"/>
      <c r="D406" s="44"/>
      <c r="E406" s="4">
        <v>852</v>
      </c>
      <c r="F406" s="3" t="s">
        <v>93</v>
      </c>
      <c r="G406" s="3" t="s">
        <v>46</v>
      </c>
      <c r="H406" s="176" t="s">
        <v>487</v>
      </c>
      <c r="I406" s="19"/>
      <c r="J406" s="21">
        <f t="shared" si="2792"/>
        <v>0</v>
      </c>
      <c r="K406" s="21">
        <f t="shared" si="2792"/>
        <v>0</v>
      </c>
      <c r="L406" s="21">
        <f t="shared" si="2792"/>
        <v>0</v>
      </c>
      <c r="M406" s="21">
        <f t="shared" si="2792"/>
        <v>0</v>
      </c>
      <c r="N406" s="21">
        <f t="shared" si="2792"/>
        <v>0</v>
      </c>
      <c r="O406" s="21">
        <f t="shared" si="2792"/>
        <v>0</v>
      </c>
      <c r="P406" s="21">
        <f t="shared" si="2792"/>
        <v>0</v>
      </c>
      <c r="Q406" s="21">
        <f t="shared" si="2792"/>
        <v>0</v>
      </c>
      <c r="R406" s="21">
        <f t="shared" si="2792"/>
        <v>0</v>
      </c>
      <c r="S406" s="21">
        <f t="shared" si="2792"/>
        <v>0</v>
      </c>
      <c r="T406" s="21">
        <f t="shared" si="2792"/>
        <v>0</v>
      </c>
      <c r="U406" s="21">
        <f t="shared" si="2792"/>
        <v>0</v>
      </c>
      <c r="V406" s="21">
        <f t="shared" si="2781"/>
        <v>-164800</v>
      </c>
      <c r="W406" s="21">
        <f t="shared" si="2782"/>
        <v>-164800</v>
      </c>
      <c r="X406" s="21">
        <f t="shared" si="2783"/>
        <v>0</v>
      </c>
      <c r="Y406" s="21">
        <f t="shared" si="2792"/>
        <v>0</v>
      </c>
      <c r="Z406" s="276">
        <f t="shared" ref="Z406:Z464" si="2802">J406/AB406*100</f>
        <v>0</v>
      </c>
      <c r="AA406" s="21">
        <f t="shared" si="2793"/>
        <v>0</v>
      </c>
      <c r="AB406" s="21">
        <f t="shared" si="2793"/>
        <v>164800</v>
      </c>
      <c r="AC406" s="21">
        <f t="shared" si="2793"/>
        <v>164800</v>
      </c>
      <c r="AD406" s="21">
        <f t="shared" si="2793"/>
        <v>0</v>
      </c>
      <c r="AE406" s="21">
        <f t="shared" si="2793"/>
        <v>0</v>
      </c>
      <c r="AF406" s="21">
        <f t="shared" si="2793"/>
        <v>-164800</v>
      </c>
      <c r="AG406" s="21">
        <f t="shared" si="2793"/>
        <v>-164800</v>
      </c>
      <c r="AH406" s="21">
        <f t="shared" si="2793"/>
        <v>0</v>
      </c>
      <c r="AI406" s="21">
        <f t="shared" si="2793"/>
        <v>0</v>
      </c>
      <c r="AJ406" s="21">
        <f t="shared" ref="AJ406:AM408" si="2803">AB406+AF406</f>
        <v>0</v>
      </c>
      <c r="AK406" s="21">
        <f t="shared" si="2803"/>
        <v>0</v>
      </c>
      <c r="AL406" s="21">
        <f t="shared" si="2803"/>
        <v>0</v>
      </c>
      <c r="AM406" s="21">
        <f t="shared" si="2803"/>
        <v>0</v>
      </c>
      <c r="AN406" s="215">
        <f t="shared" si="2794"/>
        <v>0</v>
      </c>
      <c r="AO406" s="21">
        <f t="shared" si="2794"/>
        <v>0</v>
      </c>
      <c r="AP406" s="21">
        <f t="shared" si="2794"/>
        <v>0</v>
      </c>
      <c r="AQ406" s="21">
        <f t="shared" si="2794"/>
        <v>0</v>
      </c>
      <c r="AR406" s="21">
        <f t="shared" si="2541"/>
        <v>0</v>
      </c>
      <c r="AS406" s="21">
        <f t="shared" si="2542"/>
        <v>0</v>
      </c>
      <c r="AT406" s="21">
        <f t="shared" si="2543"/>
        <v>0</v>
      </c>
      <c r="AU406" s="21">
        <f t="shared" si="2544"/>
        <v>0</v>
      </c>
      <c r="AV406" s="195">
        <f t="shared" si="2757"/>
        <v>0</v>
      </c>
      <c r="AW406" s="21">
        <f t="shared" si="2795"/>
        <v>150800</v>
      </c>
      <c r="AX406" s="21">
        <f t="shared" si="2795"/>
        <v>150800</v>
      </c>
      <c r="AY406" s="21">
        <f t="shared" si="2795"/>
        <v>0</v>
      </c>
      <c r="AZ406" s="21">
        <f t="shared" si="2795"/>
        <v>0</v>
      </c>
      <c r="BA406" s="21">
        <f t="shared" si="2795"/>
        <v>-150800</v>
      </c>
      <c r="BB406" s="21">
        <f t="shared" si="2795"/>
        <v>-150800</v>
      </c>
      <c r="BC406" s="21">
        <f t="shared" si="2795"/>
        <v>0</v>
      </c>
      <c r="BD406" s="21">
        <f t="shared" si="2795"/>
        <v>0</v>
      </c>
      <c r="BE406" s="21">
        <f t="shared" ref="BE406:BH408" si="2804">AW406+BA406</f>
        <v>0</v>
      </c>
      <c r="BF406" s="21">
        <f t="shared" si="2804"/>
        <v>0</v>
      </c>
      <c r="BG406" s="21">
        <f t="shared" si="2804"/>
        <v>0</v>
      </c>
      <c r="BH406" s="21">
        <f t="shared" si="2804"/>
        <v>0</v>
      </c>
      <c r="BI406" s="21">
        <f t="shared" si="2796"/>
        <v>0</v>
      </c>
      <c r="BJ406" s="21">
        <f t="shared" si="2796"/>
        <v>0</v>
      </c>
      <c r="BK406" s="21">
        <f t="shared" si="2796"/>
        <v>0</v>
      </c>
      <c r="BL406" s="21">
        <f t="shared" si="2796"/>
        <v>0</v>
      </c>
      <c r="BM406" s="21">
        <f t="shared" si="2582"/>
        <v>0</v>
      </c>
      <c r="BN406" s="21">
        <f t="shared" si="2583"/>
        <v>0</v>
      </c>
      <c r="BO406" s="21">
        <f t="shared" si="2584"/>
        <v>0</v>
      </c>
      <c r="BP406" s="21">
        <f t="shared" si="2585"/>
        <v>0</v>
      </c>
      <c r="BQ406" s="201">
        <f t="shared" si="2754"/>
        <v>0</v>
      </c>
      <c r="BR406" s="21">
        <f t="shared" si="2797"/>
        <v>179200</v>
      </c>
      <c r="BS406" s="21">
        <f t="shared" si="2797"/>
        <v>179200</v>
      </c>
      <c r="BT406" s="21">
        <f t="shared" si="2797"/>
        <v>0</v>
      </c>
      <c r="BU406" s="21">
        <f t="shared" si="2797"/>
        <v>0</v>
      </c>
      <c r="BV406" s="21">
        <f t="shared" si="2797"/>
        <v>-179200</v>
      </c>
      <c r="BW406" s="21">
        <f t="shared" si="2797"/>
        <v>-179200</v>
      </c>
      <c r="BX406" s="21">
        <f t="shared" si="2797"/>
        <v>0</v>
      </c>
      <c r="BY406" s="21">
        <f t="shared" si="2797"/>
        <v>0</v>
      </c>
      <c r="BZ406" s="21">
        <f t="shared" ref="BZ406:CC408" si="2805">BR406+BV406</f>
        <v>0</v>
      </c>
      <c r="CA406" s="62">
        <f t="shared" si="2805"/>
        <v>0</v>
      </c>
      <c r="CB406" s="62">
        <f t="shared" si="2805"/>
        <v>0</v>
      </c>
      <c r="CC406" s="62">
        <f t="shared" si="2805"/>
        <v>0</v>
      </c>
      <c r="CD406" s="21">
        <f t="shared" si="2798"/>
        <v>0</v>
      </c>
      <c r="CE406" s="21">
        <f t="shared" si="2798"/>
        <v>0</v>
      </c>
      <c r="CF406" s="21">
        <f t="shared" si="2798"/>
        <v>0</v>
      </c>
      <c r="CG406" s="21">
        <f t="shared" si="2798"/>
        <v>0</v>
      </c>
      <c r="CH406" s="21">
        <f t="shared" si="2588"/>
        <v>0</v>
      </c>
      <c r="CI406" s="62">
        <f t="shared" si="2589"/>
        <v>0</v>
      </c>
      <c r="CJ406" s="62">
        <f t="shared" si="2590"/>
        <v>0</v>
      </c>
      <c r="CK406" s="62">
        <f t="shared" si="2591"/>
        <v>0</v>
      </c>
      <c r="CL406" s="193">
        <f t="shared" si="2452"/>
        <v>0</v>
      </c>
      <c r="CM406" s="62"/>
      <c r="CN406" s="62"/>
      <c r="CO406" s="62"/>
      <c r="CP406" s="62"/>
      <c r="CQ406" s="94">
        <f>AB406-CS406</f>
        <v>53800</v>
      </c>
      <c r="CR406" s="94">
        <f>AB406/CS406*100</f>
        <v>148.46846846846847</v>
      </c>
      <c r="CS406" s="58">
        <f t="shared" si="2799"/>
        <v>111000</v>
      </c>
      <c r="CT406" s="58">
        <f t="shared" si="2799"/>
        <v>111000</v>
      </c>
      <c r="CU406" s="58">
        <f t="shared" si="2799"/>
        <v>0</v>
      </c>
      <c r="CV406" s="58">
        <f t="shared" si="2799"/>
        <v>0</v>
      </c>
      <c r="CW406" s="58">
        <f t="shared" si="2799"/>
        <v>0</v>
      </c>
      <c r="CX406" s="62">
        <f t="shared" si="2799"/>
        <v>0</v>
      </c>
      <c r="CY406" s="62">
        <f t="shared" si="2799"/>
        <v>0</v>
      </c>
      <c r="CZ406" s="58">
        <f t="shared" si="2799"/>
        <v>0</v>
      </c>
      <c r="DA406" s="58">
        <f t="shared" si="2799"/>
        <v>111000</v>
      </c>
      <c r="DB406" s="62">
        <f t="shared" si="2799"/>
        <v>111000</v>
      </c>
      <c r="DC406" s="62">
        <f t="shared" si="2800"/>
        <v>0</v>
      </c>
      <c r="DD406" s="62">
        <f t="shared" si="2800"/>
        <v>0</v>
      </c>
      <c r="DE406" s="58">
        <f t="shared" si="2800"/>
        <v>0</v>
      </c>
      <c r="DF406" s="62">
        <f t="shared" si="2800"/>
        <v>0</v>
      </c>
      <c r="DG406" s="62">
        <f t="shared" si="2800"/>
        <v>0</v>
      </c>
      <c r="DH406" s="58">
        <f t="shared" si="2800"/>
        <v>0</v>
      </c>
      <c r="DI406" s="58">
        <f t="shared" si="2800"/>
        <v>111000</v>
      </c>
      <c r="DJ406" s="62">
        <f t="shared" si="2800"/>
        <v>111000</v>
      </c>
      <c r="DK406" s="62">
        <f t="shared" si="2800"/>
        <v>0</v>
      </c>
      <c r="DL406" s="62">
        <f t="shared" si="2800"/>
        <v>0</v>
      </c>
      <c r="DM406" s="58">
        <f t="shared" si="2801"/>
        <v>0</v>
      </c>
      <c r="DN406" s="62">
        <f t="shared" si="2801"/>
        <v>0</v>
      </c>
      <c r="DO406" s="62">
        <f t="shared" si="2801"/>
        <v>0</v>
      </c>
      <c r="DP406" s="58">
        <f t="shared" si="2801"/>
        <v>0</v>
      </c>
      <c r="DQ406" s="58">
        <f t="shared" si="2801"/>
        <v>111000</v>
      </c>
      <c r="DR406" s="62">
        <f t="shared" si="2801"/>
        <v>111000</v>
      </c>
      <c r="DS406" s="62">
        <f t="shared" si="2801"/>
        <v>0</v>
      </c>
      <c r="DT406" s="62">
        <f t="shared" si="2801"/>
        <v>0</v>
      </c>
    </row>
    <row r="407" spans="1:124" ht="32.25" customHeight="1" x14ac:dyDescent="0.25">
      <c r="A407" s="87" t="s">
        <v>96</v>
      </c>
      <c r="B407" s="155"/>
      <c r="C407" s="155"/>
      <c r="D407" s="155"/>
      <c r="E407" s="4">
        <v>852</v>
      </c>
      <c r="F407" s="3" t="s">
        <v>93</v>
      </c>
      <c r="G407" s="3" t="s">
        <v>46</v>
      </c>
      <c r="H407" s="176" t="s">
        <v>487</v>
      </c>
      <c r="I407" s="3" t="s">
        <v>97</v>
      </c>
      <c r="J407" s="21">
        <f t="shared" si="2792"/>
        <v>0</v>
      </c>
      <c r="K407" s="21">
        <f t="shared" si="2792"/>
        <v>0</v>
      </c>
      <c r="L407" s="21">
        <f t="shared" si="2792"/>
        <v>0</v>
      </c>
      <c r="M407" s="21">
        <f t="shared" si="2792"/>
        <v>0</v>
      </c>
      <c r="N407" s="21">
        <f t="shared" si="2792"/>
        <v>0</v>
      </c>
      <c r="O407" s="21">
        <f t="shared" si="2792"/>
        <v>0</v>
      </c>
      <c r="P407" s="21">
        <f t="shared" si="2792"/>
        <v>0</v>
      </c>
      <c r="Q407" s="21">
        <f t="shared" si="2792"/>
        <v>0</v>
      </c>
      <c r="R407" s="21">
        <f t="shared" si="2792"/>
        <v>0</v>
      </c>
      <c r="S407" s="21">
        <f t="shared" si="2792"/>
        <v>0</v>
      </c>
      <c r="T407" s="21">
        <f t="shared" si="2792"/>
        <v>0</v>
      </c>
      <c r="U407" s="21">
        <f t="shared" si="2792"/>
        <v>0</v>
      </c>
      <c r="V407" s="21">
        <f t="shared" si="2781"/>
        <v>-164800</v>
      </c>
      <c r="W407" s="21">
        <f t="shared" si="2782"/>
        <v>-164800</v>
      </c>
      <c r="X407" s="21">
        <f t="shared" si="2783"/>
        <v>0</v>
      </c>
      <c r="Y407" s="21">
        <f t="shared" si="2792"/>
        <v>0</v>
      </c>
      <c r="Z407" s="276">
        <f t="shared" si="2802"/>
        <v>0</v>
      </c>
      <c r="AA407" s="21">
        <f t="shared" si="2793"/>
        <v>0</v>
      </c>
      <c r="AB407" s="21">
        <f t="shared" si="2793"/>
        <v>164800</v>
      </c>
      <c r="AC407" s="21">
        <f t="shared" si="2793"/>
        <v>164800</v>
      </c>
      <c r="AD407" s="21">
        <f t="shared" si="2793"/>
        <v>0</v>
      </c>
      <c r="AE407" s="21">
        <f t="shared" si="2793"/>
        <v>0</v>
      </c>
      <c r="AF407" s="21">
        <f t="shared" si="2793"/>
        <v>-164800</v>
      </c>
      <c r="AG407" s="21">
        <f t="shared" si="2793"/>
        <v>-164800</v>
      </c>
      <c r="AH407" s="21">
        <f t="shared" si="2793"/>
        <v>0</v>
      </c>
      <c r="AI407" s="21">
        <f t="shared" si="2793"/>
        <v>0</v>
      </c>
      <c r="AJ407" s="21">
        <f t="shared" si="2803"/>
        <v>0</v>
      </c>
      <c r="AK407" s="21">
        <f t="shared" si="2803"/>
        <v>0</v>
      </c>
      <c r="AL407" s="21">
        <f t="shared" si="2803"/>
        <v>0</v>
      </c>
      <c r="AM407" s="21">
        <f t="shared" si="2803"/>
        <v>0</v>
      </c>
      <c r="AN407" s="215">
        <f t="shared" si="2794"/>
        <v>0</v>
      </c>
      <c r="AO407" s="21">
        <f t="shared" si="2794"/>
        <v>0</v>
      </c>
      <c r="AP407" s="21">
        <f t="shared" si="2794"/>
        <v>0</v>
      </c>
      <c r="AQ407" s="21">
        <f t="shared" si="2794"/>
        <v>0</v>
      </c>
      <c r="AR407" s="21">
        <f t="shared" si="2541"/>
        <v>0</v>
      </c>
      <c r="AS407" s="21">
        <f t="shared" si="2542"/>
        <v>0</v>
      </c>
      <c r="AT407" s="21">
        <f t="shared" si="2543"/>
        <v>0</v>
      </c>
      <c r="AU407" s="21">
        <f t="shared" si="2544"/>
        <v>0</v>
      </c>
      <c r="AV407" s="195">
        <f t="shared" si="2757"/>
        <v>0</v>
      </c>
      <c r="AW407" s="21">
        <f t="shared" si="2795"/>
        <v>150800</v>
      </c>
      <c r="AX407" s="21">
        <f t="shared" si="2795"/>
        <v>150800</v>
      </c>
      <c r="AY407" s="21">
        <f t="shared" si="2795"/>
        <v>0</v>
      </c>
      <c r="AZ407" s="21">
        <f t="shared" si="2795"/>
        <v>0</v>
      </c>
      <c r="BA407" s="21">
        <f t="shared" si="2795"/>
        <v>-150800</v>
      </c>
      <c r="BB407" s="21">
        <f t="shared" si="2795"/>
        <v>-150800</v>
      </c>
      <c r="BC407" s="21">
        <f t="shared" si="2795"/>
        <v>0</v>
      </c>
      <c r="BD407" s="21">
        <f t="shared" si="2795"/>
        <v>0</v>
      </c>
      <c r="BE407" s="21">
        <f t="shared" si="2804"/>
        <v>0</v>
      </c>
      <c r="BF407" s="21">
        <f t="shared" si="2804"/>
        <v>0</v>
      </c>
      <c r="BG407" s="21">
        <f t="shared" si="2804"/>
        <v>0</v>
      </c>
      <c r="BH407" s="21">
        <f t="shared" si="2804"/>
        <v>0</v>
      </c>
      <c r="BI407" s="21">
        <f t="shared" si="2796"/>
        <v>0</v>
      </c>
      <c r="BJ407" s="21">
        <f t="shared" si="2796"/>
        <v>0</v>
      </c>
      <c r="BK407" s="21">
        <f t="shared" si="2796"/>
        <v>0</v>
      </c>
      <c r="BL407" s="21">
        <f t="shared" si="2796"/>
        <v>0</v>
      </c>
      <c r="BM407" s="21">
        <f t="shared" si="2582"/>
        <v>0</v>
      </c>
      <c r="BN407" s="21">
        <f t="shared" si="2583"/>
        <v>0</v>
      </c>
      <c r="BO407" s="21">
        <f t="shared" si="2584"/>
        <v>0</v>
      </c>
      <c r="BP407" s="21">
        <f t="shared" si="2585"/>
        <v>0</v>
      </c>
      <c r="BQ407" s="201">
        <f t="shared" si="2754"/>
        <v>0</v>
      </c>
      <c r="BR407" s="21">
        <f t="shared" si="2797"/>
        <v>179200</v>
      </c>
      <c r="BS407" s="21">
        <f t="shared" si="2797"/>
        <v>179200</v>
      </c>
      <c r="BT407" s="21">
        <f t="shared" si="2797"/>
        <v>0</v>
      </c>
      <c r="BU407" s="21">
        <f t="shared" si="2797"/>
        <v>0</v>
      </c>
      <c r="BV407" s="21">
        <f t="shared" si="2797"/>
        <v>-179200</v>
      </c>
      <c r="BW407" s="21">
        <f t="shared" si="2797"/>
        <v>-179200</v>
      </c>
      <c r="BX407" s="21">
        <f t="shared" si="2797"/>
        <v>0</v>
      </c>
      <c r="BY407" s="21">
        <f t="shared" si="2797"/>
        <v>0</v>
      </c>
      <c r="BZ407" s="21">
        <f t="shared" si="2805"/>
        <v>0</v>
      </c>
      <c r="CA407" s="62">
        <f t="shared" si="2805"/>
        <v>0</v>
      </c>
      <c r="CB407" s="62">
        <f t="shared" si="2805"/>
        <v>0</v>
      </c>
      <c r="CC407" s="62">
        <f t="shared" si="2805"/>
        <v>0</v>
      </c>
      <c r="CD407" s="21">
        <f t="shared" si="2798"/>
        <v>0</v>
      </c>
      <c r="CE407" s="21">
        <f t="shared" si="2798"/>
        <v>0</v>
      </c>
      <c r="CF407" s="21">
        <f t="shared" si="2798"/>
        <v>0</v>
      </c>
      <c r="CG407" s="21">
        <f t="shared" si="2798"/>
        <v>0</v>
      </c>
      <c r="CH407" s="21">
        <f t="shared" si="2588"/>
        <v>0</v>
      </c>
      <c r="CI407" s="62">
        <f t="shared" si="2589"/>
        <v>0</v>
      </c>
      <c r="CJ407" s="62">
        <f t="shared" si="2590"/>
        <v>0</v>
      </c>
      <c r="CK407" s="62">
        <f t="shared" si="2591"/>
        <v>0</v>
      </c>
      <c r="CL407" s="193">
        <f t="shared" si="2452"/>
        <v>0</v>
      </c>
      <c r="CM407" s="62"/>
      <c r="CN407" s="62"/>
      <c r="CO407" s="62"/>
      <c r="CP407" s="62"/>
      <c r="CQ407" s="94">
        <f>AB407-CS407</f>
        <v>53800</v>
      </c>
      <c r="CR407" s="94">
        <f>AB407/CS407*100</f>
        <v>148.46846846846847</v>
      </c>
      <c r="CS407" s="58">
        <f t="shared" si="2799"/>
        <v>111000</v>
      </c>
      <c r="CT407" s="58">
        <f t="shared" si="2799"/>
        <v>111000</v>
      </c>
      <c r="CU407" s="58">
        <f t="shared" si="2799"/>
        <v>0</v>
      </c>
      <c r="CV407" s="58">
        <f t="shared" si="2799"/>
        <v>0</v>
      </c>
      <c r="CW407" s="58">
        <f t="shared" si="2799"/>
        <v>0</v>
      </c>
      <c r="CX407" s="62">
        <f t="shared" si="2799"/>
        <v>0</v>
      </c>
      <c r="CY407" s="62">
        <f t="shared" si="2799"/>
        <v>0</v>
      </c>
      <c r="CZ407" s="58">
        <f t="shared" si="2799"/>
        <v>0</v>
      </c>
      <c r="DA407" s="58">
        <f t="shared" si="2799"/>
        <v>111000</v>
      </c>
      <c r="DB407" s="62">
        <f t="shared" si="2799"/>
        <v>111000</v>
      </c>
      <c r="DC407" s="62">
        <f t="shared" si="2800"/>
        <v>0</v>
      </c>
      <c r="DD407" s="62">
        <f t="shared" si="2800"/>
        <v>0</v>
      </c>
      <c r="DE407" s="58">
        <f t="shared" si="2800"/>
        <v>0</v>
      </c>
      <c r="DF407" s="62">
        <f t="shared" si="2800"/>
        <v>0</v>
      </c>
      <c r="DG407" s="62">
        <f t="shared" si="2800"/>
        <v>0</v>
      </c>
      <c r="DH407" s="58">
        <f t="shared" si="2800"/>
        <v>0</v>
      </c>
      <c r="DI407" s="58">
        <f t="shared" si="2800"/>
        <v>111000</v>
      </c>
      <c r="DJ407" s="62">
        <f t="shared" si="2800"/>
        <v>111000</v>
      </c>
      <c r="DK407" s="62">
        <f t="shared" si="2800"/>
        <v>0</v>
      </c>
      <c r="DL407" s="62">
        <f t="shared" si="2800"/>
        <v>0</v>
      </c>
      <c r="DM407" s="58">
        <f t="shared" si="2801"/>
        <v>0</v>
      </c>
      <c r="DN407" s="62">
        <f t="shared" si="2801"/>
        <v>0</v>
      </c>
      <c r="DO407" s="62">
        <f t="shared" si="2801"/>
        <v>0</v>
      </c>
      <c r="DP407" s="58">
        <f t="shared" si="2801"/>
        <v>0</v>
      </c>
      <c r="DQ407" s="58">
        <f t="shared" si="2801"/>
        <v>111000</v>
      </c>
      <c r="DR407" s="62">
        <f t="shared" si="2801"/>
        <v>111000</v>
      </c>
      <c r="DS407" s="62">
        <f t="shared" si="2801"/>
        <v>0</v>
      </c>
      <c r="DT407" s="62">
        <f t="shared" si="2801"/>
        <v>0</v>
      </c>
    </row>
    <row r="408" spans="1:124" ht="32.25" customHeight="1" x14ac:dyDescent="0.25">
      <c r="A408" s="87" t="s">
        <v>98</v>
      </c>
      <c r="B408" s="155"/>
      <c r="C408" s="155"/>
      <c r="D408" s="155"/>
      <c r="E408" s="4">
        <v>852</v>
      </c>
      <c r="F408" s="3" t="s">
        <v>93</v>
      </c>
      <c r="G408" s="3" t="s">
        <v>46</v>
      </c>
      <c r="H408" s="176" t="s">
        <v>487</v>
      </c>
      <c r="I408" s="3" t="s">
        <v>99</v>
      </c>
      <c r="J408" s="21"/>
      <c r="K408" s="21"/>
      <c r="L408" s="21"/>
      <c r="M408" s="21"/>
      <c r="N408" s="21"/>
      <c r="O408" s="21"/>
      <c r="P408" s="21"/>
      <c r="Q408" s="21"/>
      <c r="R408" s="21"/>
      <c r="S408" s="21"/>
      <c r="T408" s="21"/>
      <c r="U408" s="21"/>
      <c r="V408" s="21">
        <f t="shared" si="2781"/>
        <v>-164800</v>
      </c>
      <c r="W408" s="21">
        <f t="shared" si="2782"/>
        <v>-164800</v>
      </c>
      <c r="X408" s="21">
        <f t="shared" si="2783"/>
        <v>0</v>
      </c>
      <c r="Y408" s="21"/>
      <c r="Z408" s="276">
        <f t="shared" si="2802"/>
        <v>0</v>
      </c>
      <c r="AA408" s="21"/>
      <c r="AB408" s="21">
        <v>164800</v>
      </c>
      <c r="AC408" s="21">
        <f>AB408</f>
        <v>164800</v>
      </c>
      <c r="AD408" s="21"/>
      <c r="AE408" s="21"/>
      <c r="AF408" s="21">
        <v>-164800</v>
      </c>
      <c r="AG408" s="21">
        <f>AF408</f>
        <v>-164800</v>
      </c>
      <c r="AH408" s="21"/>
      <c r="AI408" s="21"/>
      <c r="AJ408" s="21">
        <f t="shared" si="2803"/>
        <v>0</v>
      </c>
      <c r="AK408" s="21">
        <f t="shared" si="2803"/>
        <v>0</v>
      </c>
      <c r="AL408" s="21">
        <f t="shared" si="2803"/>
        <v>0</v>
      </c>
      <c r="AM408" s="21">
        <f t="shared" si="2803"/>
        <v>0</v>
      </c>
      <c r="AN408" s="215"/>
      <c r="AO408" s="21">
        <f>AN408</f>
        <v>0</v>
      </c>
      <c r="AP408" s="21"/>
      <c r="AQ408" s="21"/>
      <c r="AR408" s="21">
        <f t="shared" si="2541"/>
        <v>0</v>
      </c>
      <c r="AS408" s="21">
        <f t="shared" si="2542"/>
        <v>0</v>
      </c>
      <c r="AT408" s="21">
        <f t="shared" si="2543"/>
        <v>0</v>
      </c>
      <c r="AU408" s="21">
        <f t="shared" si="2544"/>
        <v>0</v>
      </c>
      <c r="AV408" s="195">
        <f t="shared" si="2757"/>
        <v>0</v>
      </c>
      <c r="AW408" s="21">
        <v>150800</v>
      </c>
      <c r="AX408" s="21">
        <f>AW408</f>
        <v>150800</v>
      </c>
      <c r="AY408" s="21"/>
      <c r="AZ408" s="21"/>
      <c r="BA408" s="21">
        <v>-150800</v>
      </c>
      <c r="BB408" s="21">
        <f>BA408</f>
        <v>-150800</v>
      </c>
      <c r="BC408" s="21"/>
      <c r="BD408" s="21"/>
      <c r="BE408" s="21">
        <f t="shared" si="2804"/>
        <v>0</v>
      </c>
      <c r="BF408" s="21">
        <f t="shared" si="2804"/>
        <v>0</v>
      </c>
      <c r="BG408" s="21">
        <f t="shared" si="2804"/>
        <v>0</v>
      </c>
      <c r="BH408" s="21">
        <f t="shared" si="2804"/>
        <v>0</v>
      </c>
      <c r="BI408" s="21"/>
      <c r="BJ408" s="21">
        <f>BI408</f>
        <v>0</v>
      </c>
      <c r="BK408" s="21"/>
      <c r="BL408" s="21"/>
      <c r="BM408" s="21">
        <f t="shared" si="2582"/>
        <v>0</v>
      </c>
      <c r="BN408" s="21">
        <f t="shared" si="2583"/>
        <v>0</v>
      </c>
      <c r="BO408" s="21">
        <f t="shared" si="2584"/>
        <v>0</v>
      </c>
      <c r="BP408" s="21">
        <f t="shared" si="2585"/>
        <v>0</v>
      </c>
      <c r="BQ408" s="201">
        <f t="shared" si="2754"/>
        <v>0</v>
      </c>
      <c r="BR408" s="21">
        <v>179200</v>
      </c>
      <c r="BS408" s="21">
        <f>BR408</f>
        <v>179200</v>
      </c>
      <c r="BT408" s="21"/>
      <c r="BU408" s="21"/>
      <c r="BV408" s="21">
        <v>-179200</v>
      </c>
      <c r="BW408" s="21">
        <f>BV408</f>
        <v>-179200</v>
      </c>
      <c r="BX408" s="21"/>
      <c r="BY408" s="21"/>
      <c r="BZ408" s="21">
        <f t="shared" si="2805"/>
        <v>0</v>
      </c>
      <c r="CA408" s="62">
        <f t="shared" si="2805"/>
        <v>0</v>
      </c>
      <c r="CB408" s="62">
        <f t="shared" si="2805"/>
        <v>0</v>
      </c>
      <c r="CC408" s="62">
        <f t="shared" si="2805"/>
        <v>0</v>
      </c>
      <c r="CD408" s="21"/>
      <c r="CE408" s="21">
        <f>CD408</f>
        <v>0</v>
      </c>
      <c r="CF408" s="21"/>
      <c r="CG408" s="21"/>
      <c r="CH408" s="21">
        <f t="shared" si="2588"/>
        <v>0</v>
      </c>
      <c r="CI408" s="62">
        <f t="shared" si="2589"/>
        <v>0</v>
      </c>
      <c r="CJ408" s="62">
        <f t="shared" si="2590"/>
        <v>0</v>
      </c>
      <c r="CK408" s="62">
        <f t="shared" si="2591"/>
        <v>0</v>
      </c>
      <c r="CL408" s="193">
        <f t="shared" si="2452"/>
        <v>0</v>
      </c>
      <c r="CM408" s="62"/>
      <c r="CN408" s="62"/>
      <c r="CO408" s="62"/>
      <c r="CP408" s="62"/>
      <c r="CQ408" s="94">
        <f>AB408-CS408</f>
        <v>53800</v>
      </c>
      <c r="CR408" s="94">
        <f>AB408/CS408*100</f>
        <v>148.46846846846847</v>
      </c>
      <c r="CS408" s="58">
        <v>111000</v>
      </c>
      <c r="CT408" s="58">
        <f>CS408</f>
        <v>111000</v>
      </c>
      <c r="CU408" s="58"/>
      <c r="CV408" s="58"/>
      <c r="CW408" s="58"/>
      <c r="CX408" s="62">
        <f>CW408</f>
        <v>0</v>
      </c>
      <c r="CY408" s="62"/>
      <c r="CZ408" s="58"/>
      <c r="DA408" s="58">
        <f>CS408+CW408</f>
        <v>111000</v>
      </c>
      <c r="DB408" s="62">
        <f>CT408+CX408</f>
        <v>111000</v>
      </c>
      <c r="DC408" s="62">
        <f>CU408+CY408</f>
        <v>0</v>
      </c>
      <c r="DD408" s="62">
        <f>CV408+CZ408</f>
        <v>0</v>
      </c>
      <c r="DE408" s="58"/>
      <c r="DF408" s="62">
        <f>DE408</f>
        <v>0</v>
      </c>
      <c r="DG408" s="62"/>
      <c r="DH408" s="58"/>
      <c r="DI408" s="58">
        <f>DA408+DE408</f>
        <v>111000</v>
      </c>
      <c r="DJ408" s="62">
        <f>DB408+DF408</f>
        <v>111000</v>
      </c>
      <c r="DK408" s="62">
        <f>DC408+DG408</f>
        <v>0</v>
      </c>
      <c r="DL408" s="62">
        <f>DD408+DH408</f>
        <v>0</v>
      </c>
      <c r="DM408" s="58"/>
      <c r="DN408" s="62">
        <f>DM408</f>
        <v>0</v>
      </c>
      <c r="DO408" s="62"/>
      <c r="DP408" s="58"/>
      <c r="DQ408" s="58">
        <f>DI408+DM408</f>
        <v>111000</v>
      </c>
      <c r="DR408" s="62">
        <f>DJ408+DN408</f>
        <v>111000</v>
      </c>
      <c r="DS408" s="62">
        <f>DK408+DO408</f>
        <v>0</v>
      </c>
      <c r="DT408" s="62">
        <f>DL408+DP408</f>
        <v>0</v>
      </c>
    </row>
    <row r="409" spans="1:124" ht="32.25" customHeight="1" x14ac:dyDescent="0.25">
      <c r="A409" s="111" t="s">
        <v>102</v>
      </c>
      <c r="B409" s="44"/>
      <c r="C409" s="44"/>
      <c r="D409" s="44"/>
      <c r="E409" s="4">
        <v>852</v>
      </c>
      <c r="F409" s="19" t="s">
        <v>93</v>
      </c>
      <c r="G409" s="19" t="s">
        <v>13</v>
      </c>
      <c r="H409" s="176" t="s">
        <v>48</v>
      </c>
      <c r="I409" s="19"/>
      <c r="J409" s="22">
        <f t="shared" ref="J409:Y409" si="2806">J410+J413+J416+J420</f>
        <v>8681558</v>
      </c>
      <c r="K409" s="22">
        <f t="shared" ref="K409:M409" si="2807">K410+K413+K416+K420</f>
        <v>8681558</v>
      </c>
      <c r="L409" s="22">
        <f t="shared" si="2807"/>
        <v>0</v>
      </c>
      <c r="M409" s="22">
        <f t="shared" si="2807"/>
        <v>0</v>
      </c>
      <c r="N409" s="22">
        <f t="shared" si="2806"/>
        <v>10123758</v>
      </c>
      <c r="O409" s="22">
        <f t="shared" si="2806"/>
        <v>10123758</v>
      </c>
      <c r="P409" s="22">
        <f t="shared" si="2806"/>
        <v>0</v>
      </c>
      <c r="Q409" s="22">
        <f t="shared" si="2806"/>
        <v>0</v>
      </c>
      <c r="R409" s="22">
        <f t="shared" si="2806"/>
        <v>11475258</v>
      </c>
      <c r="S409" s="22">
        <f t="shared" si="2806"/>
        <v>11475258</v>
      </c>
      <c r="T409" s="22">
        <f t="shared" si="2806"/>
        <v>0</v>
      </c>
      <c r="U409" s="22">
        <f t="shared" si="2806"/>
        <v>0</v>
      </c>
      <c r="V409" s="21">
        <f t="shared" si="2781"/>
        <v>-1984075.5999999996</v>
      </c>
      <c r="W409" s="21">
        <f t="shared" si="2782"/>
        <v>-1984075.5999999996</v>
      </c>
      <c r="X409" s="21">
        <f t="shared" si="2783"/>
        <v>0</v>
      </c>
      <c r="Y409" s="22">
        <f t="shared" si="2806"/>
        <v>0</v>
      </c>
      <c r="Z409" s="278">
        <f t="shared" si="2802"/>
        <v>81.397489596867459</v>
      </c>
      <c r="AA409" s="22">
        <f>AA410+AA413+AA416+AA420</f>
        <v>0</v>
      </c>
      <c r="AB409" s="22">
        <f>AB410+AB413+AB416+AB420</f>
        <v>10665633.6</v>
      </c>
      <c r="AC409" s="22">
        <f t="shared" ref="AC409:DM409" si="2808">AC410+AC413+AC416+AC420</f>
        <v>10665633.6</v>
      </c>
      <c r="AD409" s="22">
        <f t="shared" si="2808"/>
        <v>0</v>
      </c>
      <c r="AE409" s="22">
        <f t="shared" si="2808"/>
        <v>0</v>
      </c>
      <c r="AF409" s="22">
        <f t="shared" si="2808"/>
        <v>164993.88</v>
      </c>
      <c r="AG409" s="22">
        <f t="shared" si="2808"/>
        <v>164993.88</v>
      </c>
      <c r="AH409" s="22">
        <f t="shared" si="2808"/>
        <v>0</v>
      </c>
      <c r="AI409" s="22">
        <f t="shared" si="2808"/>
        <v>0</v>
      </c>
      <c r="AJ409" s="22">
        <f t="shared" si="2808"/>
        <v>10830627.48</v>
      </c>
      <c r="AK409" s="22">
        <f t="shared" si="2808"/>
        <v>10830627.48</v>
      </c>
      <c r="AL409" s="22">
        <f t="shared" si="2808"/>
        <v>0</v>
      </c>
      <c r="AM409" s="22">
        <f t="shared" si="2808"/>
        <v>0</v>
      </c>
      <c r="AN409" s="214">
        <f t="shared" ref="AN409:AU409" si="2809">AN410+AN413+AN416+AN420</f>
        <v>-37772.639999999999</v>
      </c>
      <c r="AO409" s="22">
        <f t="shared" si="2809"/>
        <v>-37772.639999999999</v>
      </c>
      <c r="AP409" s="22">
        <f t="shared" si="2809"/>
        <v>0</v>
      </c>
      <c r="AQ409" s="22">
        <f t="shared" si="2809"/>
        <v>0</v>
      </c>
      <c r="AR409" s="22">
        <f t="shared" si="2809"/>
        <v>10792854.84</v>
      </c>
      <c r="AS409" s="22">
        <f t="shared" si="2809"/>
        <v>10792854.84</v>
      </c>
      <c r="AT409" s="22">
        <f t="shared" si="2809"/>
        <v>0</v>
      </c>
      <c r="AU409" s="22">
        <f t="shared" si="2809"/>
        <v>0</v>
      </c>
      <c r="AV409" s="195">
        <f t="shared" si="2757"/>
        <v>0</v>
      </c>
      <c r="AW409" s="22">
        <f t="shared" si="2808"/>
        <v>10211974.75</v>
      </c>
      <c r="AX409" s="22">
        <f t="shared" si="2808"/>
        <v>10211974.75</v>
      </c>
      <c r="AY409" s="22">
        <f t="shared" si="2808"/>
        <v>0</v>
      </c>
      <c r="AZ409" s="22">
        <f t="shared" si="2808"/>
        <v>0</v>
      </c>
      <c r="BA409" s="22">
        <f t="shared" si="2808"/>
        <v>150784</v>
      </c>
      <c r="BB409" s="22">
        <f t="shared" si="2808"/>
        <v>150784</v>
      </c>
      <c r="BC409" s="22">
        <f t="shared" si="2808"/>
        <v>0</v>
      </c>
      <c r="BD409" s="22">
        <f t="shared" si="2808"/>
        <v>0</v>
      </c>
      <c r="BE409" s="22">
        <f t="shared" si="2808"/>
        <v>10362758.75</v>
      </c>
      <c r="BF409" s="22">
        <f t="shared" si="2808"/>
        <v>10362758.75</v>
      </c>
      <c r="BG409" s="22">
        <f t="shared" si="2808"/>
        <v>0</v>
      </c>
      <c r="BH409" s="22">
        <f t="shared" si="2808"/>
        <v>0</v>
      </c>
      <c r="BI409" s="22">
        <f t="shared" ref="BI409:BP409" si="2810">BI410+BI413+BI416+BI420</f>
        <v>0</v>
      </c>
      <c r="BJ409" s="22">
        <f t="shared" si="2810"/>
        <v>0</v>
      </c>
      <c r="BK409" s="22">
        <f t="shared" si="2810"/>
        <v>0</v>
      </c>
      <c r="BL409" s="22">
        <f t="shared" si="2810"/>
        <v>0</v>
      </c>
      <c r="BM409" s="22">
        <f t="shared" si="2810"/>
        <v>10362758.75</v>
      </c>
      <c r="BN409" s="22">
        <f t="shared" si="2810"/>
        <v>10362758.75</v>
      </c>
      <c r="BO409" s="22">
        <f t="shared" si="2810"/>
        <v>0</v>
      </c>
      <c r="BP409" s="22">
        <f t="shared" si="2810"/>
        <v>0</v>
      </c>
      <c r="BQ409" s="201">
        <f t="shared" si="2754"/>
        <v>0</v>
      </c>
      <c r="BR409" s="22">
        <f t="shared" si="2808"/>
        <v>10105274.75</v>
      </c>
      <c r="BS409" s="22">
        <f t="shared" si="2808"/>
        <v>10105274.75</v>
      </c>
      <c r="BT409" s="22">
        <f t="shared" si="2808"/>
        <v>0</v>
      </c>
      <c r="BU409" s="22">
        <f t="shared" si="2808"/>
        <v>0</v>
      </c>
      <c r="BV409" s="22">
        <f t="shared" si="2808"/>
        <v>179184</v>
      </c>
      <c r="BW409" s="22">
        <f t="shared" si="2808"/>
        <v>179184</v>
      </c>
      <c r="BX409" s="22">
        <f t="shared" si="2808"/>
        <v>0</v>
      </c>
      <c r="BY409" s="22">
        <f t="shared" si="2808"/>
        <v>0</v>
      </c>
      <c r="BZ409" s="22">
        <f t="shared" si="2808"/>
        <v>10284458.75</v>
      </c>
      <c r="CA409" s="57">
        <f t="shared" si="2808"/>
        <v>10284458.75</v>
      </c>
      <c r="CB409" s="57">
        <f t="shared" si="2808"/>
        <v>0</v>
      </c>
      <c r="CC409" s="57">
        <f t="shared" si="2808"/>
        <v>0</v>
      </c>
      <c r="CD409" s="22">
        <f t="shared" ref="CD409:CK409" si="2811">CD410+CD413+CD416+CD420</f>
        <v>0</v>
      </c>
      <c r="CE409" s="22">
        <f t="shared" si="2811"/>
        <v>0</v>
      </c>
      <c r="CF409" s="22">
        <f t="shared" si="2811"/>
        <v>0</v>
      </c>
      <c r="CG409" s="22">
        <f t="shared" si="2811"/>
        <v>0</v>
      </c>
      <c r="CH409" s="22">
        <f t="shared" si="2811"/>
        <v>10284458.75</v>
      </c>
      <c r="CI409" s="57">
        <f t="shared" si="2811"/>
        <v>10284458.75</v>
      </c>
      <c r="CJ409" s="57">
        <f t="shared" si="2811"/>
        <v>0</v>
      </c>
      <c r="CK409" s="57">
        <f t="shared" si="2811"/>
        <v>0</v>
      </c>
      <c r="CL409" s="193">
        <f t="shared" si="2452"/>
        <v>0</v>
      </c>
      <c r="CM409" s="57">
        <f t="shared" si="2808"/>
        <v>0</v>
      </c>
      <c r="CN409" s="57">
        <f t="shared" si="2808"/>
        <v>0</v>
      </c>
      <c r="CO409" s="57">
        <f t="shared" si="2808"/>
        <v>0</v>
      </c>
      <c r="CP409" s="57">
        <f t="shared" si="2808"/>
        <v>0</v>
      </c>
      <c r="CQ409" s="57">
        <f t="shared" si="2808"/>
        <v>631499.82000000007</v>
      </c>
      <c r="CR409" s="57">
        <f t="shared" si="2808"/>
        <v>418.86761765064455</v>
      </c>
      <c r="CS409" s="57">
        <f t="shared" si="2808"/>
        <v>10034133.779999999</v>
      </c>
      <c r="CT409" s="57">
        <f t="shared" si="2808"/>
        <v>10034133.779999999</v>
      </c>
      <c r="CU409" s="57">
        <f t="shared" si="2808"/>
        <v>0</v>
      </c>
      <c r="CV409" s="57">
        <f t="shared" si="2808"/>
        <v>0</v>
      </c>
      <c r="CW409" s="57">
        <f t="shared" si="2808"/>
        <v>0</v>
      </c>
      <c r="CX409" s="57">
        <f t="shared" si="2808"/>
        <v>0</v>
      </c>
      <c r="CY409" s="57">
        <f t="shared" si="2808"/>
        <v>0</v>
      </c>
      <c r="CZ409" s="57">
        <f t="shared" si="2808"/>
        <v>0</v>
      </c>
      <c r="DA409" s="57">
        <f t="shared" si="2808"/>
        <v>10034133.779999999</v>
      </c>
      <c r="DB409" s="57">
        <f t="shared" si="2808"/>
        <v>10034133.779999999</v>
      </c>
      <c r="DC409" s="57">
        <f t="shared" si="2808"/>
        <v>0</v>
      </c>
      <c r="DD409" s="57">
        <f t="shared" si="2808"/>
        <v>0</v>
      </c>
      <c r="DE409" s="57">
        <f t="shared" si="2808"/>
        <v>0</v>
      </c>
      <c r="DF409" s="57">
        <f t="shared" si="2808"/>
        <v>0</v>
      </c>
      <c r="DG409" s="57">
        <f t="shared" si="2808"/>
        <v>0</v>
      </c>
      <c r="DH409" s="57">
        <f t="shared" si="2808"/>
        <v>0</v>
      </c>
      <c r="DI409" s="57">
        <f t="shared" si="2808"/>
        <v>10034133.779999999</v>
      </c>
      <c r="DJ409" s="57">
        <f t="shared" si="2808"/>
        <v>10034133.779999999</v>
      </c>
      <c r="DK409" s="57">
        <f t="shared" si="2808"/>
        <v>0</v>
      </c>
      <c r="DL409" s="57">
        <f t="shared" si="2808"/>
        <v>0</v>
      </c>
      <c r="DM409" s="57">
        <f t="shared" si="2808"/>
        <v>0</v>
      </c>
      <c r="DN409" s="57">
        <f t="shared" ref="DN409:DT409" si="2812">DN410+DN413+DN416+DN420</f>
        <v>0</v>
      </c>
      <c r="DO409" s="57">
        <f t="shared" si="2812"/>
        <v>0</v>
      </c>
      <c r="DP409" s="57">
        <f t="shared" si="2812"/>
        <v>0</v>
      </c>
      <c r="DQ409" s="57">
        <f t="shared" si="2812"/>
        <v>10034133.779999999</v>
      </c>
      <c r="DR409" s="57">
        <f t="shared" si="2812"/>
        <v>10034133.779999999</v>
      </c>
      <c r="DS409" s="57">
        <f t="shared" si="2812"/>
        <v>0</v>
      </c>
      <c r="DT409" s="57">
        <f t="shared" si="2812"/>
        <v>0</v>
      </c>
    </row>
    <row r="410" spans="1:124" ht="32.25" customHeight="1" x14ac:dyDescent="0.25">
      <c r="A410" s="87" t="s">
        <v>310</v>
      </c>
      <c r="B410" s="44"/>
      <c r="C410" s="44"/>
      <c r="D410" s="44"/>
      <c r="E410" s="4">
        <v>852</v>
      </c>
      <c r="F410" s="3" t="s">
        <v>93</v>
      </c>
      <c r="G410" s="3" t="s">
        <v>13</v>
      </c>
      <c r="H410" s="176" t="s">
        <v>488</v>
      </c>
      <c r="I410" s="19"/>
      <c r="J410" s="21">
        <f t="shared" ref="J410:Y411" si="2813">J411</f>
        <v>867418</v>
      </c>
      <c r="K410" s="21">
        <f t="shared" si="2813"/>
        <v>867418</v>
      </c>
      <c r="L410" s="21">
        <f t="shared" si="2813"/>
        <v>0</v>
      </c>
      <c r="M410" s="21">
        <f t="shared" si="2813"/>
        <v>0</v>
      </c>
      <c r="N410" s="21">
        <f t="shared" si="2813"/>
        <v>867418</v>
      </c>
      <c r="O410" s="21">
        <f t="shared" si="2813"/>
        <v>867418</v>
      </c>
      <c r="P410" s="21">
        <f t="shared" si="2813"/>
        <v>0</v>
      </c>
      <c r="Q410" s="21">
        <f t="shared" si="2813"/>
        <v>0</v>
      </c>
      <c r="R410" s="21">
        <f t="shared" si="2813"/>
        <v>867418</v>
      </c>
      <c r="S410" s="21">
        <f t="shared" si="2813"/>
        <v>867418</v>
      </c>
      <c r="T410" s="21">
        <f t="shared" si="2813"/>
        <v>0</v>
      </c>
      <c r="U410" s="21">
        <f t="shared" si="2813"/>
        <v>0</v>
      </c>
      <c r="V410" s="21">
        <f t="shared" si="2781"/>
        <v>-55507</v>
      </c>
      <c r="W410" s="21">
        <f t="shared" si="2782"/>
        <v>-55507</v>
      </c>
      <c r="X410" s="21">
        <f t="shared" si="2783"/>
        <v>0</v>
      </c>
      <c r="Y410" s="21">
        <f t="shared" si="2813"/>
        <v>0</v>
      </c>
      <c r="Z410" s="276">
        <f t="shared" si="2802"/>
        <v>93.985751821653992</v>
      </c>
      <c r="AA410" s="21">
        <f t="shared" ref="AA410:BV411" si="2814">AA411</f>
        <v>0</v>
      </c>
      <c r="AB410" s="21">
        <f t="shared" si="2814"/>
        <v>922925</v>
      </c>
      <c r="AC410" s="21">
        <f t="shared" si="2814"/>
        <v>922925</v>
      </c>
      <c r="AD410" s="21">
        <f t="shared" si="2814"/>
        <v>0</v>
      </c>
      <c r="AE410" s="21">
        <f t="shared" si="2814"/>
        <v>0</v>
      </c>
      <c r="AF410" s="21">
        <f t="shared" si="2814"/>
        <v>0</v>
      </c>
      <c r="AG410" s="21">
        <f t="shared" si="2814"/>
        <v>0</v>
      </c>
      <c r="AH410" s="21">
        <f t="shared" si="2814"/>
        <v>0</v>
      </c>
      <c r="AI410" s="21">
        <f t="shared" si="2814"/>
        <v>0</v>
      </c>
      <c r="AJ410" s="21">
        <f t="shared" si="2520"/>
        <v>922925</v>
      </c>
      <c r="AK410" s="21">
        <f t="shared" si="2521"/>
        <v>922925</v>
      </c>
      <c r="AL410" s="21">
        <f t="shared" si="2522"/>
        <v>0</v>
      </c>
      <c r="AM410" s="21">
        <f t="shared" si="2523"/>
        <v>0</v>
      </c>
      <c r="AN410" s="215">
        <f t="shared" si="2814"/>
        <v>0</v>
      </c>
      <c r="AO410" s="21">
        <f t="shared" si="2814"/>
        <v>0</v>
      </c>
      <c r="AP410" s="21">
        <f t="shared" si="2814"/>
        <v>0</v>
      </c>
      <c r="AQ410" s="21">
        <f t="shared" si="2814"/>
        <v>0</v>
      </c>
      <c r="AR410" s="21">
        <f t="shared" ref="AR410:AR474" si="2815">AJ410+AN410</f>
        <v>922925</v>
      </c>
      <c r="AS410" s="21">
        <f t="shared" ref="AS410:AS474" si="2816">AK410+AO410</f>
        <v>922925</v>
      </c>
      <c r="AT410" s="21">
        <f t="shared" ref="AT410:AT474" si="2817">AL410+AP410</f>
        <v>0</v>
      </c>
      <c r="AU410" s="21">
        <f t="shared" ref="AU410:AU474" si="2818">AM410+AQ410</f>
        <v>0</v>
      </c>
      <c r="AV410" s="195">
        <f t="shared" si="2757"/>
        <v>0</v>
      </c>
      <c r="AW410" s="21">
        <f t="shared" si="2814"/>
        <v>922925</v>
      </c>
      <c r="AX410" s="21">
        <f t="shared" si="2814"/>
        <v>922925</v>
      </c>
      <c r="AY410" s="21">
        <f t="shared" si="2814"/>
        <v>0</v>
      </c>
      <c r="AZ410" s="21">
        <f t="shared" si="2814"/>
        <v>0</v>
      </c>
      <c r="BA410" s="21">
        <f t="shared" si="2814"/>
        <v>0</v>
      </c>
      <c r="BB410" s="21">
        <f t="shared" si="2814"/>
        <v>0</v>
      </c>
      <c r="BC410" s="21">
        <f t="shared" si="2814"/>
        <v>0</v>
      </c>
      <c r="BD410" s="21">
        <f t="shared" si="2814"/>
        <v>0</v>
      </c>
      <c r="BE410" s="21">
        <f t="shared" si="2524"/>
        <v>922925</v>
      </c>
      <c r="BF410" s="21">
        <f t="shared" si="2511"/>
        <v>922925</v>
      </c>
      <c r="BG410" s="21">
        <f t="shared" si="2512"/>
        <v>0</v>
      </c>
      <c r="BH410" s="21">
        <f t="shared" si="2513"/>
        <v>0</v>
      </c>
      <c r="BI410" s="21">
        <f t="shared" si="2814"/>
        <v>0</v>
      </c>
      <c r="BJ410" s="21">
        <f t="shared" si="2814"/>
        <v>0</v>
      </c>
      <c r="BK410" s="21">
        <f t="shared" si="2814"/>
        <v>0</v>
      </c>
      <c r="BL410" s="21">
        <f t="shared" si="2814"/>
        <v>0</v>
      </c>
      <c r="BM410" s="21">
        <f t="shared" ref="BM410:BM474" si="2819">BE410+BI410</f>
        <v>922925</v>
      </c>
      <c r="BN410" s="21">
        <f t="shared" ref="BN410:BN474" si="2820">BF410+BJ410</f>
        <v>922925</v>
      </c>
      <c r="BO410" s="21">
        <f t="shared" ref="BO410:BO474" si="2821">BG410+BK410</f>
        <v>0</v>
      </c>
      <c r="BP410" s="21">
        <f t="shared" ref="BP410:BP474" si="2822">BH410+BL410</f>
        <v>0</v>
      </c>
      <c r="BQ410" s="201">
        <f t="shared" si="2754"/>
        <v>0</v>
      </c>
      <c r="BR410" s="21">
        <f t="shared" si="2814"/>
        <v>922925</v>
      </c>
      <c r="BS410" s="21">
        <f t="shared" si="2814"/>
        <v>922925</v>
      </c>
      <c r="BT410" s="21">
        <f t="shared" si="2814"/>
        <v>0</v>
      </c>
      <c r="BU410" s="21">
        <f t="shared" si="2814"/>
        <v>0</v>
      </c>
      <c r="BV410" s="21">
        <f t="shared" si="2814"/>
        <v>0</v>
      </c>
      <c r="BW410" s="21">
        <f t="shared" ref="BV410:BY411" si="2823">BW411</f>
        <v>0</v>
      </c>
      <c r="BX410" s="21">
        <f t="shared" si="2823"/>
        <v>0</v>
      </c>
      <c r="BY410" s="21">
        <f t="shared" si="2823"/>
        <v>0</v>
      </c>
      <c r="BZ410" s="21">
        <f t="shared" si="2525"/>
        <v>922925</v>
      </c>
      <c r="CA410" s="62">
        <f t="shared" si="2515"/>
        <v>922925</v>
      </c>
      <c r="CB410" s="62">
        <f t="shared" si="2516"/>
        <v>0</v>
      </c>
      <c r="CC410" s="62">
        <f t="shared" si="2517"/>
        <v>0</v>
      </c>
      <c r="CD410" s="21">
        <f t="shared" ref="CD410:CG411" si="2824">CD411</f>
        <v>0</v>
      </c>
      <c r="CE410" s="21">
        <f t="shared" si="2824"/>
        <v>0</v>
      </c>
      <c r="CF410" s="21">
        <f t="shared" si="2824"/>
        <v>0</v>
      </c>
      <c r="CG410" s="21">
        <f t="shared" si="2824"/>
        <v>0</v>
      </c>
      <c r="CH410" s="21">
        <f t="shared" ref="CH410:CH474" si="2825">BZ410+CD410</f>
        <v>922925</v>
      </c>
      <c r="CI410" s="62">
        <f t="shared" ref="CI410:CI474" si="2826">CA410+CE410</f>
        <v>922925</v>
      </c>
      <c r="CJ410" s="62">
        <f t="shared" ref="CJ410:CJ474" si="2827">CB410+CF410</f>
        <v>0</v>
      </c>
      <c r="CK410" s="62">
        <f t="shared" ref="CK410:CK474" si="2828">CC410+CG410</f>
        <v>0</v>
      </c>
      <c r="CL410" s="193">
        <f t="shared" si="2452"/>
        <v>0</v>
      </c>
      <c r="CM410" s="62"/>
      <c r="CN410" s="62"/>
      <c r="CO410" s="62"/>
      <c r="CP410" s="62"/>
      <c r="CQ410" s="94">
        <f t="shared" si="2453"/>
        <v>-103488</v>
      </c>
      <c r="CR410" s="94">
        <f t="shared" si="2454"/>
        <v>89.917508839034582</v>
      </c>
      <c r="CS410" s="58">
        <f t="shared" ref="CS410:DT411" si="2829">CS411</f>
        <v>1026413</v>
      </c>
      <c r="CT410" s="58">
        <f t="shared" si="2829"/>
        <v>1026413</v>
      </c>
      <c r="CU410" s="58">
        <f t="shared" si="2829"/>
        <v>0</v>
      </c>
      <c r="CV410" s="58">
        <f t="shared" si="2829"/>
        <v>0</v>
      </c>
      <c r="CW410" s="58">
        <f t="shared" si="2829"/>
        <v>0</v>
      </c>
      <c r="CX410" s="62">
        <f t="shared" si="2829"/>
        <v>0</v>
      </c>
      <c r="CY410" s="62">
        <f t="shared" si="2829"/>
        <v>0</v>
      </c>
      <c r="CZ410" s="58">
        <f t="shared" si="2829"/>
        <v>0</v>
      </c>
      <c r="DA410" s="58">
        <f t="shared" si="2829"/>
        <v>1026413</v>
      </c>
      <c r="DB410" s="62">
        <f t="shared" si="2829"/>
        <v>1026413</v>
      </c>
      <c r="DC410" s="62">
        <f t="shared" si="2829"/>
        <v>0</v>
      </c>
      <c r="DD410" s="62">
        <f t="shared" si="2829"/>
        <v>0</v>
      </c>
      <c r="DE410" s="58">
        <f t="shared" si="2829"/>
        <v>0</v>
      </c>
      <c r="DF410" s="62">
        <f t="shared" si="2829"/>
        <v>0</v>
      </c>
      <c r="DG410" s="62">
        <f t="shared" si="2829"/>
        <v>0</v>
      </c>
      <c r="DH410" s="58">
        <f t="shared" si="2829"/>
        <v>0</v>
      </c>
      <c r="DI410" s="58">
        <f t="shared" si="2829"/>
        <v>1026413</v>
      </c>
      <c r="DJ410" s="62">
        <f t="shared" si="2829"/>
        <v>1026413</v>
      </c>
      <c r="DK410" s="62">
        <f t="shared" si="2829"/>
        <v>0</v>
      </c>
      <c r="DL410" s="62">
        <f t="shared" si="2829"/>
        <v>0</v>
      </c>
      <c r="DM410" s="58">
        <f t="shared" si="2829"/>
        <v>0</v>
      </c>
      <c r="DN410" s="62">
        <f t="shared" si="2829"/>
        <v>0</v>
      </c>
      <c r="DO410" s="62">
        <f t="shared" si="2829"/>
        <v>0</v>
      </c>
      <c r="DP410" s="58">
        <f t="shared" si="2829"/>
        <v>0</v>
      </c>
      <c r="DQ410" s="58">
        <f t="shared" si="2829"/>
        <v>1026413</v>
      </c>
      <c r="DR410" s="62">
        <f t="shared" si="2829"/>
        <v>1026413</v>
      </c>
      <c r="DS410" s="62">
        <f t="shared" si="2829"/>
        <v>0</v>
      </c>
      <c r="DT410" s="62">
        <f t="shared" si="2829"/>
        <v>0</v>
      </c>
    </row>
    <row r="411" spans="1:124" s="23" customFormat="1" ht="32.25" customHeight="1" x14ac:dyDescent="0.25">
      <c r="A411" s="87" t="s">
        <v>96</v>
      </c>
      <c r="B411" s="155"/>
      <c r="C411" s="155"/>
      <c r="D411" s="155"/>
      <c r="E411" s="4">
        <v>852</v>
      </c>
      <c r="F411" s="3" t="s">
        <v>93</v>
      </c>
      <c r="G411" s="3" t="s">
        <v>13</v>
      </c>
      <c r="H411" s="176" t="s">
        <v>488</v>
      </c>
      <c r="I411" s="3" t="s">
        <v>97</v>
      </c>
      <c r="J411" s="21">
        <f t="shared" si="2813"/>
        <v>867418</v>
      </c>
      <c r="K411" s="21">
        <f t="shared" si="2813"/>
        <v>867418</v>
      </c>
      <c r="L411" s="21">
        <f t="shared" si="2813"/>
        <v>0</v>
      </c>
      <c r="M411" s="21">
        <f t="shared" si="2813"/>
        <v>0</v>
      </c>
      <c r="N411" s="21">
        <f t="shared" si="2813"/>
        <v>867418</v>
      </c>
      <c r="O411" s="21">
        <f t="shared" si="2813"/>
        <v>867418</v>
      </c>
      <c r="P411" s="21">
        <f t="shared" si="2813"/>
        <v>0</v>
      </c>
      <c r="Q411" s="21">
        <f t="shared" si="2813"/>
        <v>0</v>
      </c>
      <c r="R411" s="21">
        <f t="shared" si="2813"/>
        <v>867418</v>
      </c>
      <c r="S411" s="21">
        <f t="shared" si="2813"/>
        <v>867418</v>
      </c>
      <c r="T411" s="21">
        <f t="shared" si="2813"/>
        <v>0</v>
      </c>
      <c r="U411" s="21">
        <f t="shared" si="2813"/>
        <v>0</v>
      </c>
      <c r="V411" s="21">
        <f t="shared" si="2781"/>
        <v>-55507</v>
      </c>
      <c r="W411" s="21">
        <f t="shared" si="2782"/>
        <v>-55507</v>
      </c>
      <c r="X411" s="21">
        <f t="shared" si="2783"/>
        <v>0</v>
      </c>
      <c r="Y411" s="21">
        <f t="shared" si="2813"/>
        <v>0</v>
      </c>
      <c r="Z411" s="276">
        <f t="shared" si="2802"/>
        <v>93.985751821653992</v>
      </c>
      <c r="AA411" s="21">
        <f t="shared" si="2814"/>
        <v>0</v>
      </c>
      <c r="AB411" s="21">
        <f t="shared" si="2814"/>
        <v>922925</v>
      </c>
      <c r="AC411" s="21">
        <f t="shared" si="2814"/>
        <v>922925</v>
      </c>
      <c r="AD411" s="21">
        <f t="shared" si="2814"/>
        <v>0</v>
      </c>
      <c r="AE411" s="21">
        <f t="shared" si="2814"/>
        <v>0</v>
      </c>
      <c r="AF411" s="21">
        <f t="shared" si="2814"/>
        <v>0</v>
      </c>
      <c r="AG411" s="21">
        <f t="shared" si="2814"/>
        <v>0</v>
      </c>
      <c r="AH411" s="21">
        <f t="shared" si="2814"/>
        <v>0</v>
      </c>
      <c r="AI411" s="21">
        <f t="shared" si="2814"/>
        <v>0</v>
      </c>
      <c r="AJ411" s="21">
        <f t="shared" si="2520"/>
        <v>922925</v>
      </c>
      <c r="AK411" s="21">
        <f t="shared" si="2521"/>
        <v>922925</v>
      </c>
      <c r="AL411" s="21">
        <f t="shared" si="2522"/>
        <v>0</v>
      </c>
      <c r="AM411" s="21">
        <f t="shared" si="2523"/>
        <v>0</v>
      </c>
      <c r="AN411" s="215">
        <f t="shared" si="2814"/>
        <v>0</v>
      </c>
      <c r="AO411" s="21">
        <f t="shared" si="2814"/>
        <v>0</v>
      </c>
      <c r="AP411" s="21">
        <f t="shared" si="2814"/>
        <v>0</v>
      </c>
      <c r="AQ411" s="21">
        <f t="shared" si="2814"/>
        <v>0</v>
      </c>
      <c r="AR411" s="21">
        <f t="shared" si="2815"/>
        <v>922925</v>
      </c>
      <c r="AS411" s="21">
        <f t="shared" si="2816"/>
        <v>922925</v>
      </c>
      <c r="AT411" s="21">
        <f t="shared" si="2817"/>
        <v>0</v>
      </c>
      <c r="AU411" s="21">
        <f t="shared" si="2818"/>
        <v>0</v>
      </c>
      <c r="AV411" s="195">
        <f t="shared" si="2757"/>
        <v>0</v>
      </c>
      <c r="AW411" s="21">
        <f t="shared" si="2814"/>
        <v>922925</v>
      </c>
      <c r="AX411" s="21">
        <f t="shared" si="2814"/>
        <v>922925</v>
      </c>
      <c r="AY411" s="21">
        <f t="shared" si="2814"/>
        <v>0</v>
      </c>
      <c r="AZ411" s="21">
        <f t="shared" si="2814"/>
        <v>0</v>
      </c>
      <c r="BA411" s="21">
        <f t="shared" si="2814"/>
        <v>0</v>
      </c>
      <c r="BB411" s="21">
        <f t="shared" si="2814"/>
        <v>0</v>
      </c>
      <c r="BC411" s="21">
        <f t="shared" si="2814"/>
        <v>0</v>
      </c>
      <c r="BD411" s="21">
        <f t="shared" si="2814"/>
        <v>0</v>
      </c>
      <c r="BE411" s="21">
        <f t="shared" si="2524"/>
        <v>922925</v>
      </c>
      <c r="BF411" s="21">
        <f t="shared" si="2511"/>
        <v>922925</v>
      </c>
      <c r="BG411" s="21">
        <f t="shared" si="2512"/>
        <v>0</v>
      </c>
      <c r="BH411" s="21">
        <f t="shared" si="2513"/>
        <v>0</v>
      </c>
      <c r="BI411" s="21">
        <f t="shared" si="2814"/>
        <v>0</v>
      </c>
      <c r="BJ411" s="21">
        <f t="shared" si="2814"/>
        <v>0</v>
      </c>
      <c r="BK411" s="21">
        <f t="shared" si="2814"/>
        <v>0</v>
      </c>
      <c r="BL411" s="21">
        <f t="shared" si="2814"/>
        <v>0</v>
      </c>
      <c r="BM411" s="21">
        <f t="shared" si="2819"/>
        <v>922925</v>
      </c>
      <c r="BN411" s="21">
        <f t="shared" si="2820"/>
        <v>922925</v>
      </c>
      <c r="BO411" s="21">
        <f t="shared" si="2821"/>
        <v>0</v>
      </c>
      <c r="BP411" s="21">
        <f t="shared" si="2822"/>
        <v>0</v>
      </c>
      <c r="BQ411" s="201">
        <f t="shared" si="2754"/>
        <v>0</v>
      </c>
      <c r="BR411" s="21">
        <f t="shared" si="2814"/>
        <v>922925</v>
      </c>
      <c r="BS411" s="21">
        <f t="shared" si="2814"/>
        <v>922925</v>
      </c>
      <c r="BT411" s="21">
        <f t="shared" si="2814"/>
        <v>0</v>
      </c>
      <c r="BU411" s="21">
        <f t="shared" si="2814"/>
        <v>0</v>
      </c>
      <c r="BV411" s="21">
        <f t="shared" si="2823"/>
        <v>0</v>
      </c>
      <c r="BW411" s="21">
        <f t="shared" si="2823"/>
        <v>0</v>
      </c>
      <c r="BX411" s="21">
        <f t="shared" si="2823"/>
        <v>0</v>
      </c>
      <c r="BY411" s="21">
        <f t="shared" si="2823"/>
        <v>0</v>
      </c>
      <c r="BZ411" s="21">
        <f t="shared" si="2525"/>
        <v>922925</v>
      </c>
      <c r="CA411" s="62">
        <f t="shared" si="2515"/>
        <v>922925</v>
      </c>
      <c r="CB411" s="62">
        <f t="shared" si="2516"/>
        <v>0</v>
      </c>
      <c r="CC411" s="62">
        <f t="shared" si="2517"/>
        <v>0</v>
      </c>
      <c r="CD411" s="21">
        <f t="shared" si="2824"/>
        <v>0</v>
      </c>
      <c r="CE411" s="21">
        <f t="shared" si="2824"/>
        <v>0</v>
      </c>
      <c r="CF411" s="21">
        <f t="shared" si="2824"/>
        <v>0</v>
      </c>
      <c r="CG411" s="21">
        <f t="shared" si="2824"/>
        <v>0</v>
      </c>
      <c r="CH411" s="21">
        <f t="shared" si="2825"/>
        <v>922925</v>
      </c>
      <c r="CI411" s="62">
        <f t="shared" si="2826"/>
        <v>922925</v>
      </c>
      <c r="CJ411" s="62">
        <f t="shared" si="2827"/>
        <v>0</v>
      </c>
      <c r="CK411" s="62">
        <f t="shared" si="2828"/>
        <v>0</v>
      </c>
      <c r="CL411" s="193">
        <f t="shared" si="2452"/>
        <v>0</v>
      </c>
      <c r="CM411" s="62"/>
      <c r="CN411" s="62"/>
      <c r="CO411" s="62"/>
      <c r="CP411" s="62"/>
      <c r="CQ411" s="94">
        <f t="shared" si="2453"/>
        <v>-103488</v>
      </c>
      <c r="CR411" s="94">
        <f t="shared" si="2454"/>
        <v>89.917508839034582</v>
      </c>
      <c r="CS411" s="58">
        <f t="shared" si="2829"/>
        <v>1026413</v>
      </c>
      <c r="CT411" s="58">
        <f t="shared" si="2829"/>
        <v>1026413</v>
      </c>
      <c r="CU411" s="58">
        <f t="shared" si="2829"/>
        <v>0</v>
      </c>
      <c r="CV411" s="58">
        <f t="shared" si="2829"/>
        <v>0</v>
      </c>
      <c r="CW411" s="58">
        <f t="shared" si="2829"/>
        <v>0</v>
      </c>
      <c r="CX411" s="62">
        <f t="shared" si="2829"/>
        <v>0</v>
      </c>
      <c r="CY411" s="62">
        <f t="shared" si="2829"/>
        <v>0</v>
      </c>
      <c r="CZ411" s="58">
        <f t="shared" si="2829"/>
        <v>0</v>
      </c>
      <c r="DA411" s="58">
        <f t="shared" si="2829"/>
        <v>1026413</v>
      </c>
      <c r="DB411" s="62">
        <f t="shared" si="2829"/>
        <v>1026413</v>
      </c>
      <c r="DC411" s="62">
        <f t="shared" si="2829"/>
        <v>0</v>
      </c>
      <c r="DD411" s="62">
        <f t="shared" si="2829"/>
        <v>0</v>
      </c>
      <c r="DE411" s="58">
        <f t="shared" si="2829"/>
        <v>0</v>
      </c>
      <c r="DF411" s="62">
        <f t="shared" si="2829"/>
        <v>0</v>
      </c>
      <c r="DG411" s="62">
        <f t="shared" si="2829"/>
        <v>0</v>
      </c>
      <c r="DH411" s="58">
        <f t="shared" si="2829"/>
        <v>0</v>
      </c>
      <c r="DI411" s="58">
        <f t="shared" si="2829"/>
        <v>1026413</v>
      </c>
      <c r="DJ411" s="62">
        <f t="shared" si="2829"/>
        <v>1026413</v>
      </c>
      <c r="DK411" s="62">
        <f t="shared" si="2829"/>
        <v>0</v>
      </c>
      <c r="DL411" s="62">
        <f t="shared" si="2829"/>
        <v>0</v>
      </c>
      <c r="DM411" s="58">
        <f t="shared" si="2829"/>
        <v>0</v>
      </c>
      <c r="DN411" s="62">
        <f t="shared" si="2829"/>
        <v>0</v>
      </c>
      <c r="DO411" s="62">
        <f t="shared" si="2829"/>
        <v>0</v>
      </c>
      <c r="DP411" s="58">
        <f t="shared" si="2829"/>
        <v>0</v>
      </c>
      <c r="DQ411" s="58">
        <f t="shared" si="2829"/>
        <v>1026413</v>
      </c>
      <c r="DR411" s="62">
        <f t="shared" si="2829"/>
        <v>1026413</v>
      </c>
      <c r="DS411" s="62">
        <f t="shared" si="2829"/>
        <v>0</v>
      </c>
      <c r="DT411" s="62">
        <f t="shared" si="2829"/>
        <v>0</v>
      </c>
    </row>
    <row r="412" spans="1:124" s="23" customFormat="1" ht="32.25" customHeight="1" x14ac:dyDescent="0.25">
      <c r="A412" s="87" t="s">
        <v>98</v>
      </c>
      <c r="B412" s="155"/>
      <c r="C412" s="155"/>
      <c r="D412" s="155"/>
      <c r="E412" s="4">
        <v>852</v>
      </c>
      <c r="F412" s="3" t="s">
        <v>93</v>
      </c>
      <c r="G412" s="3" t="s">
        <v>13</v>
      </c>
      <c r="H412" s="176" t="s">
        <v>488</v>
      </c>
      <c r="I412" s="3" t="s">
        <v>99</v>
      </c>
      <c r="J412" s="21">
        <v>867418</v>
      </c>
      <c r="K412" s="21">
        <f>J412</f>
        <v>867418</v>
      </c>
      <c r="L412" s="21"/>
      <c r="M412" s="21"/>
      <c r="N412" s="21">
        <v>867418</v>
      </c>
      <c r="O412" s="21">
        <f>N412</f>
        <v>867418</v>
      </c>
      <c r="P412" s="21"/>
      <c r="Q412" s="21"/>
      <c r="R412" s="21">
        <v>867418</v>
      </c>
      <c r="S412" s="21">
        <f>R412</f>
        <v>867418</v>
      </c>
      <c r="T412" s="21"/>
      <c r="U412" s="21"/>
      <c r="V412" s="21">
        <f t="shared" si="2781"/>
        <v>-55507</v>
      </c>
      <c r="W412" s="21">
        <f t="shared" si="2782"/>
        <v>-55507</v>
      </c>
      <c r="X412" s="21">
        <f t="shared" si="2783"/>
        <v>0</v>
      </c>
      <c r="Y412" s="21"/>
      <c r="Z412" s="276">
        <f t="shared" si="2802"/>
        <v>93.985751821653992</v>
      </c>
      <c r="AA412" s="21"/>
      <c r="AB412" s="21">
        <v>922925</v>
      </c>
      <c r="AC412" s="21">
        <f>AB412</f>
        <v>922925</v>
      </c>
      <c r="AD412" s="21"/>
      <c r="AE412" s="21"/>
      <c r="AF412" s="21"/>
      <c r="AG412" s="21">
        <f>AF412</f>
        <v>0</v>
      </c>
      <c r="AH412" s="21"/>
      <c r="AI412" s="21"/>
      <c r="AJ412" s="21">
        <f t="shared" si="2520"/>
        <v>922925</v>
      </c>
      <c r="AK412" s="21">
        <f t="shared" si="2521"/>
        <v>922925</v>
      </c>
      <c r="AL412" s="21">
        <f t="shared" si="2522"/>
        <v>0</v>
      </c>
      <c r="AM412" s="21">
        <f t="shared" si="2523"/>
        <v>0</v>
      </c>
      <c r="AN412" s="215"/>
      <c r="AO412" s="21">
        <f>AN412</f>
        <v>0</v>
      </c>
      <c r="AP412" s="21"/>
      <c r="AQ412" s="21"/>
      <c r="AR412" s="21">
        <f t="shared" si="2815"/>
        <v>922925</v>
      </c>
      <c r="AS412" s="21">
        <f t="shared" si="2816"/>
        <v>922925</v>
      </c>
      <c r="AT412" s="21">
        <f t="shared" si="2817"/>
        <v>0</v>
      </c>
      <c r="AU412" s="21">
        <f t="shared" si="2818"/>
        <v>0</v>
      </c>
      <c r="AV412" s="195">
        <f t="shared" si="2757"/>
        <v>0</v>
      </c>
      <c r="AW412" s="21">
        <v>922925</v>
      </c>
      <c r="AX412" s="21">
        <f>AW412</f>
        <v>922925</v>
      </c>
      <c r="AY412" s="21"/>
      <c r="AZ412" s="21"/>
      <c r="BA412" s="21"/>
      <c r="BB412" s="21">
        <f>BA412</f>
        <v>0</v>
      </c>
      <c r="BC412" s="21"/>
      <c r="BD412" s="21"/>
      <c r="BE412" s="21">
        <f t="shared" si="2524"/>
        <v>922925</v>
      </c>
      <c r="BF412" s="21">
        <f t="shared" si="2511"/>
        <v>922925</v>
      </c>
      <c r="BG412" s="21">
        <f t="shared" si="2512"/>
        <v>0</v>
      </c>
      <c r="BH412" s="21">
        <f t="shared" si="2513"/>
        <v>0</v>
      </c>
      <c r="BI412" s="21"/>
      <c r="BJ412" s="21">
        <f>BI412</f>
        <v>0</v>
      </c>
      <c r="BK412" s="21"/>
      <c r="BL412" s="21"/>
      <c r="BM412" s="21">
        <f t="shared" si="2819"/>
        <v>922925</v>
      </c>
      <c r="BN412" s="21">
        <f t="shared" si="2820"/>
        <v>922925</v>
      </c>
      <c r="BO412" s="21">
        <f t="shared" si="2821"/>
        <v>0</v>
      </c>
      <c r="BP412" s="21">
        <f t="shared" si="2822"/>
        <v>0</v>
      </c>
      <c r="BQ412" s="201">
        <f t="shared" si="2754"/>
        <v>0</v>
      </c>
      <c r="BR412" s="21">
        <v>922925</v>
      </c>
      <c r="BS412" s="21">
        <f>BR412</f>
        <v>922925</v>
      </c>
      <c r="BT412" s="21"/>
      <c r="BU412" s="21"/>
      <c r="BV412" s="21"/>
      <c r="BW412" s="21">
        <f>BV412</f>
        <v>0</v>
      </c>
      <c r="BX412" s="21"/>
      <c r="BY412" s="21"/>
      <c r="BZ412" s="21">
        <f t="shared" si="2525"/>
        <v>922925</v>
      </c>
      <c r="CA412" s="62">
        <f t="shared" si="2515"/>
        <v>922925</v>
      </c>
      <c r="CB412" s="62">
        <f t="shared" si="2516"/>
        <v>0</v>
      </c>
      <c r="CC412" s="62">
        <f t="shared" si="2517"/>
        <v>0</v>
      </c>
      <c r="CD412" s="21"/>
      <c r="CE412" s="21">
        <f>CD412</f>
        <v>0</v>
      </c>
      <c r="CF412" s="21"/>
      <c r="CG412" s="21"/>
      <c r="CH412" s="21">
        <f t="shared" si="2825"/>
        <v>922925</v>
      </c>
      <c r="CI412" s="62">
        <f t="shared" si="2826"/>
        <v>922925</v>
      </c>
      <c r="CJ412" s="62">
        <f t="shared" si="2827"/>
        <v>0</v>
      </c>
      <c r="CK412" s="62">
        <f t="shared" si="2828"/>
        <v>0</v>
      </c>
      <c r="CL412" s="193">
        <f t="shared" si="2452"/>
        <v>0</v>
      </c>
      <c r="CM412" s="62"/>
      <c r="CN412" s="62"/>
      <c r="CO412" s="62"/>
      <c r="CP412" s="62"/>
      <c r="CQ412" s="94">
        <f t="shared" si="2453"/>
        <v>-103488</v>
      </c>
      <c r="CR412" s="94">
        <f t="shared" si="2454"/>
        <v>89.917508839034582</v>
      </c>
      <c r="CS412" s="58">
        <v>1026413</v>
      </c>
      <c r="CT412" s="58">
        <f>CS412</f>
        <v>1026413</v>
      </c>
      <c r="CU412" s="58"/>
      <c r="CV412" s="58"/>
      <c r="CW412" s="58"/>
      <c r="CX412" s="62">
        <f>CW412</f>
        <v>0</v>
      </c>
      <c r="CY412" s="62"/>
      <c r="CZ412" s="58"/>
      <c r="DA412" s="58">
        <f t="shared" si="2419"/>
        <v>1026413</v>
      </c>
      <c r="DB412" s="62">
        <f t="shared" si="2420"/>
        <v>1026413</v>
      </c>
      <c r="DC412" s="62">
        <f t="shared" si="2421"/>
        <v>0</v>
      </c>
      <c r="DD412" s="62">
        <f t="shared" si="2422"/>
        <v>0</v>
      </c>
      <c r="DE412" s="58"/>
      <c r="DF412" s="62">
        <f>DE412</f>
        <v>0</v>
      </c>
      <c r="DG412" s="62"/>
      <c r="DH412" s="58"/>
      <c r="DI412" s="58">
        <f t="shared" ref="DI412" si="2830">DA412+DE412</f>
        <v>1026413</v>
      </c>
      <c r="DJ412" s="62">
        <f t="shared" ref="DJ412" si="2831">DB412+DF412</f>
        <v>1026413</v>
      </c>
      <c r="DK412" s="62">
        <f t="shared" ref="DK412" si="2832">DC412+DG412</f>
        <v>0</v>
      </c>
      <c r="DL412" s="62">
        <f t="shared" ref="DL412" si="2833">DD412+DH412</f>
        <v>0</v>
      </c>
      <c r="DM412" s="58"/>
      <c r="DN412" s="62">
        <f>DM412</f>
        <v>0</v>
      </c>
      <c r="DO412" s="62"/>
      <c r="DP412" s="58"/>
      <c r="DQ412" s="58">
        <f t="shared" ref="DQ412" si="2834">DI412+DM412</f>
        <v>1026413</v>
      </c>
      <c r="DR412" s="62">
        <f t="shared" ref="DR412" si="2835">DJ412+DN412</f>
        <v>1026413</v>
      </c>
      <c r="DS412" s="62">
        <f t="shared" ref="DS412" si="2836">DK412+DO412</f>
        <v>0</v>
      </c>
      <c r="DT412" s="62">
        <f t="shared" ref="DT412" si="2837">DL412+DP412</f>
        <v>0</v>
      </c>
    </row>
    <row r="413" spans="1:124" ht="32.25" customHeight="1" x14ac:dyDescent="0.25">
      <c r="A413" s="87" t="s">
        <v>128</v>
      </c>
      <c r="B413" s="44"/>
      <c r="C413" s="44"/>
      <c r="D413" s="44"/>
      <c r="E413" s="4">
        <v>852</v>
      </c>
      <c r="F413" s="3" t="s">
        <v>93</v>
      </c>
      <c r="G413" s="3" t="s">
        <v>13</v>
      </c>
      <c r="H413" s="176" t="s">
        <v>487</v>
      </c>
      <c r="I413" s="19"/>
      <c r="J413" s="21">
        <f t="shared" ref="J413:Y414" si="2838">J414</f>
        <v>267600</v>
      </c>
      <c r="K413" s="21">
        <f t="shared" si="2838"/>
        <v>267600</v>
      </c>
      <c r="L413" s="21">
        <f t="shared" si="2838"/>
        <v>0</v>
      </c>
      <c r="M413" s="21">
        <f t="shared" si="2838"/>
        <v>0</v>
      </c>
      <c r="N413" s="21">
        <f t="shared" si="2838"/>
        <v>267600</v>
      </c>
      <c r="O413" s="21">
        <f t="shared" si="2838"/>
        <v>267600</v>
      </c>
      <c r="P413" s="21">
        <f t="shared" si="2838"/>
        <v>0</v>
      </c>
      <c r="Q413" s="21">
        <f t="shared" si="2838"/>
        <v>0</v>
      </c>
      <c r="R413" s="21">
        <f t="shared" si="2838"/>
        <v>267600</v>
      </c>
      <c r="S413" s="21">
        <f t="shared" si="2838"/>
        <v>267600</v>
      </c>
      <c r="T413" s="21">
        <f t="shared" si="2838"/>
        <v>0</v>
      </c>
      <c r="U413" s="21">
        <f t="shared" si="2838"/>
        <v>0</v>
      </c>
      <c r="V413" s="21">
        <f t="shared" si="2781"/>
        <v>267600</v>
      </c>
      <c r="W413" s="21">
        <f t="shared" si="2782"/>
        <v>267600</v>
      </c>
      <c r="X413" s="21">
        <f t="shared" si="2783"/>
        <v>0</v>
      </c>
      <c r="Y413" s="21">
        <f t="shared" si="2838"/>
        <v>0</v>
      </c>
      <c r="Z413" s="276" t="e">
        <f t="shared" si="2802"/>
        <v>#DIV/0!</v>
      </c>
      <c r="AA413" s="21">
        <f t="shared" ref="AA413:AI414" si="2839">AA414</f>
        <v>0</v>
      </c>
      <c r="AB413" s="21">
        <f t="shared" si="2839"/>
        <v>0</v>
      </c>
      <c r="AC413" s="21">
        <f t="shared" si="2839"/>
        <v>0</v>
      </c>
      <c r="AD413" s="21">
        <f t="shared" si="2839"/>
        <v>0</v>
      </c>
      <c r="AE413" s="21">
        <f t="shared" si="2839"/>
        <v>0</v>
      </c>
      <c r="AF413" s="21">
        <f t="shared" si="2839"/>
        <v>164800</v>
      </c>
      <c r="AG413" s="21">
        <f t="shared" si="2839"/>
        <v>164800</v>
      </c>
      <c r="AH413" s="21">
        <f t="shared" si="2839"/>
        <v>0</v>
      </c>
      <c r="AI413" s="21">
        <f t="shared" si="2839"/>
        <v>0</v>
      </c>
      <c r="AJ413" s="21">
        <f t="shared" ref="AJ413:AM415" si="2840">AB413+AF413</f>
        <v>164800</v>
      </c>
      <c r="AK413" s="21">
        <f t="shared" si="2840"/>
        <v>164800</v>
      </c>
      <c r="AL413" s="21">
        <f t="shared" si="2840"/>
        <v>0</v>
      </c>
      <c r="AM413" s="21">
        <f t="shared" si="2840"/>
        <v>0</v>
      </c>
      <c r="AN413" s="215">
        <f t="shared" ref="AN413:AQ414" si="2841">AN414</f>
        <v>0</v>
      </c>
      <c r="AO413" s="21">
        <f t="shared" si="2841"/>
        <v>0</v>
      </c>
      <c r="AP413" s="21">
        <f t="shared" si="2841"/>
        <v>0</v>
      </c>
      <c r="AQ413" s="21">
        <f t="shared" si="2841"/>
        <v>0</v>
      </c>
      <c r="AR413" s="21">
        <f t="shared" si="2815"/>
        <v>164800</v>
      </c>
      <c r="AS413" s="21">
        <f t="shared" si="2816"/>
        <v>164800</v>
      </c>
      <c r="AT413" s="21">
        <f t="shared" si="2817"/>
        <v>0</v>
      </c>
      <c r="AU413" s="21">
        <f t="shared" si="2818"/>
        <v>0</v>
      </c>
      <c r="AV413" s="195">
        <f t="shared" si="2757"/>
        <v>0</v>
      </c>
      <c r="AW413" s="21">
        <f t="shared" ref="AW413:BD414" si="2842">AW414</f>
        <v>0</v>
      </c>
      <c r="AX413" s="21">
        <f t="shared" si="2842"/>
        <v>0</v>
      </c>
      <c r="AY413" s="21">
        <f t="shared" si="2842"/>
        <v>0</v>
      </c>
      <c r="AZ413" s="21">
        <f t="shared" si="2842"/>
        <v>0</v>
      </c>
      <c r="BA413" s="21">
        <f t="shared" si="2842"/>
        <v>150800</v>
      </c>
      <c r="BB413" s="21">
        <f t="shared" si="2842"/>
        <v>150800</v>
      </c>
      <c r="BC413" s="21">
        <f t="shared" si="2842"/>
        <v>0</v>
      </c>
      <c r="BD413" s="21">
        <f t="shared" si="2842"/>
        <v>0</v>
      </c>
      <c r="BE413" s="21">
        <f t="shared" ref="BE413:BH415" si="2843">AW413+BA413</f>
        <v>150800</v>
      </c>
      <c r="BF413" s="21">
        <f t="shared" si="2843"/>
        <v>150800</v>
      </c>
      <c r="BG413" s="21">
        <f t="shared" si="2843"/>
        <v>0</v>
      </c>
      <c r="BH413" s="21">
        <f t="shared" si="2843"/>
        <v>0</v>
      </c>
      <c r="BI413" s="21">
        <f t="shared" ref="BI413:BL414" si="2844">BI414</f>
        <v>0</v>
      </c>
      <c r="BJ413" s="21">
        <f t="shared" si="2844"/>
        <v>0</v>
      </c>
      <c r="BK413" s="21">
        <f t="shared" si="2844"/>
        <v>0</v>
      </c>
      <c r="BL413" s="21">
        <f t="shared" si="2844"/>
        <v>0</v>
      </c>
      <c r="BM413" s="21">
        <f t="shared" si="2819"/>
        <v>150800</v>
      </c>
      <c r="BN413" s="21">
        <f t="shared" si="2820"/>
        <v>150800</v>
      </c>
      <c r="BO413" s="21">
        <f t="shared" si="2821"/>
        <v>0</v>
      </c>
      <c r="BP413" s="21">
        <f t="shared" si="2822"/>
        <v>0</v>
      </c>
      <c r="BQ413" s="201">
        <f t="shared" si="2754"/>
        <v>0</v>
      </c>
      <c r="BR413" s="21">
        <f t="shared" ref="BR413:BY414" si="2845">BR414</f>
        <v>0</v>
      </c>
      <c r="BS413" s="21">
        <f t="shared" si="2845"/>
        <v>0</v>
      </c>
      <c r="BT413" s="21">
        <f t="shared" si="2845"/>
        <v>0</v>
      </c>
      <c r="BU413" s="21">
        <f t="shared" si="2845"/>
        <v>0</v>
      </c>
      <c r="BV413" s="21">
        <f t="shared" si="2845"/>
        <v>179200</v>
      </c>
      <c r="BW413" s="21">
        <f t="shared" si="2845"/>
        <v>179200</v>
      </c>
      <c r="BX413" s="21">
        <f t="shared" si="2845"/>
        <v>0</v>
      </c>
      <c r="BY413" s="21">
        <f t="shared" si="2845"/>
        <v>0</v>
      </c>
      <c r="BZ413" s="21">
        <f t="shared" ref="BZ413:CC415" si="2846">BR413+BV413</f>
        <v>179200</v>
      </c>
      <c r="CA413" s="62">
        <f t="shared" si="2846"/>
        <v>179200</v>
      </c>
      <c r="CB413" s="62">
        <f t="shared" si="2846"/>
        <v>0</v>
      </c>
      <c r="CC413" s="62">
        <f t="shared" si="2846"/>
        <v>0</v>
      </c>
      <c r="CD413" s="21">
        <f t="shared" ref="CD413:CG414" si="2847">CD414</f>
        <v>0</v>
      </c>
      <c r="CE413" s="21">
        <f t="shared" si="2847"/>
        <v>0</v>
      </c>
      <c r="CF413" s="21">
        <f t="shared" si="2847"/>
        <v>0</v>
      </c>
      <c r="CG413" s="21">
        <f t="shared" si="2847"/>
        <v>0</v>
      </c>
      <c r="CH413" s="21">
        <f t="shared" si="2825"/>
        <v>179200</v>
      </c>
      <c r="CI413" s="62">
        <f t="shared" si="2826"/>
        <v>179200</v>
      </c>
      <c r="CJ413" s="62">
        <f t="shared" si="2827"/>
        <v>0</v>
      </c>
      <c r="CK413" s="62">
        <f t="shared" si="2828"/>
        <v>0</v>
      </c>
      <c r="CL413" s="193">
        <f t="shared" si="2452"/>
        <v>0</v>
      </c>
      <c r="CM413" s="62"/>
      <c r="CN413" s="62"/>
      <c r="CO413" s="62"/>
      <c r="CP413" s="62"/>
      <c r="CQ413" s="94">
        <f>AB413-CS413</f>
        <v>-111000</v>
      </c>
      <c r="CR413" s="94">
        <f>AB413/CS413*100</f>
        <v>0</v>
      </c>
      <c r="CS413" s="58">
        <f t="shared" ref="CS413:DB414" si="2848">CS414</f>
        <v>111000</v>
      </c>
      <c r="CT413" s="58">
        <f t="shared" si="2848"/>
        <v>111000</v>
      </c>
      <c r="CU413" s="58">
        <f t="shared" si="2848"/>
        <v>0</v>
      </c>
      <c r="CV413" s="58">
        <f t="shared" si="2848"/>
        <v>0</v>
      </c>
      <c r="CW413" s="58">
        <f t="shared" si="2848"/>
        <v>0</v>
      </c>
      <c r="CX413" s="62">
        <f t="shared" si="2848"/>
        <v>0</v>
      </c>
      <c r="CY413" s="62">
        <f t="shared" si="2848"/>
        <v>0</v>
      </c>
      <c r="CZ413" s="58">
        <f t="shared" si="2848"/>
        <v>0</v>
      </c>
      <c r="DA413" s="58">
        <f t="shared" si="2848"/>
        <v>111000</v>
      </c>
      <c r="DB413" s="62">
        <f t="shared" si="2848"/>
        <v>111000</v>
      </c>
      <c r="DC413" s="62">
        <f t="shared" ref="DC413:DL414" si="2849">DC414</f>
        <v>0</v>
      </c>
      <c r="DD413" s="62">
        <f t="shared" si="2849"/>
        <v>0</v>
      </c>
      <c r="DE413" s="58">
        <f t="shared" si="2849"/>
        <v>0</v>
      </c>
      <c r="DF413" s="62">
        <f t="shared" si="2849"/>
        <v>0</v>
      </c>
      <c r="DG413" s="62">
        <f t="shared" si="2849"/>
        <v>0</v>
      </c>
      <c r="DH413" s="58">
        <f t="shared" si="2849"/>
        <v>0</v>
      </c>
      <c r="DI413" s="58">
        <f t="shared" si="2849"/>
        <v>111000</v>
      </c>
      <c r="DJ413" s="62">
        <f t="shared" si="2849"/>
        <v>111000</v>
      </c>
      <c r="DK413" s="62">
        <f t="shared" si="2849"/>
        <v>0</v>
      </c>
      <c r="DL413" s="62">
        <f t="shared" si="2849"/>
        <v>0</v>
      </c>
      <c r="DM413" s="58">
        <f t="shared" ref="DM413:DT414" si="2850">DM414</f>
        <v>0</v>
      </c>
      <c r="DN413" s="62">
        <f t="shared" si="2850"/>
        <v>0</v>
      </c>
      <c r="DO413" s="62">
        <f t="shared" si="2850"/>
        <v>0</v>
      </c>
      <c r="DP413" s="58">
        <f t="shared" si="2850"/>
        <v>0</v>
      </c>
      <c r="DQ413" s="58">
        <f t="shared" si="2850"/>
        <v>111000</v>
      </c>
      <c r="DR413" s="62">
        <f t="shared" si="2850"/>
        <v>111000</v>
      </c>
      <c r="DS413" s="62">
        <f t="shared" si="2850"/>
        <v>0</v>
      </c>
      <c r="DT413" s="62">
        <f t="shared" si="2850"/>
        <v>0</v>
      </c>
    </row>
    <row r="414" spans="1:124" ht="32.25" customHeight="1" x14ac:dyDescent="0.25">
      <c r="A414" s="87" t="s">
        <v>96</v>
      </c>
      <c r="B414" s="155"/>
      <c r="C414" s="155"/>
      <c r="D414" s="155"/>
      <c r="E414" s="4">
        <v>852</v>
      </c>
      <c r="F414" s="3" t="s">
        <v>93</v>
      </c>
      <c r="G414" s="3" t="s">
        <v>13</v>
      </c>
      <c r="H414" s="176" t="s">
        <v>487</v>
      </c>
      <c r="I414" s="3" t="s">
        <v>97</v>
      </c>
      <c r="J414" s="21">
        <f t="shared" si="2838"/>
        <v>267600</v>
      </c>
      <c r="K414" s="21">
        <f t="shared" si="2838"/>
        <v>267600</v>
      </c>
      <c r="L414" s="21">
        <f t="shared" si="2838"/>
        <v>0</v>
      </c>
      <c r="M414" s="21">
        <f t="shared" si="2838"/>
        <v>0</v>
      </c>
      <c r="N414" s="21">
        <f t="shared" si="2838"/>
        <v>267600</v>
      </c>
      <c r="O414" s="21">
        <f t="shared" si="2838"/>
        <v>267600</v>
      </c>
      <c r="P414" s="21">
        <f t="shared" si="2838"/>
        <v>0</v>
      </c>
      <c r="Q414" s="21">
        <f t="shared" si="2838"/>
        <v>0</v>
      </c>
      <c r="R414" s="21">
        <f t="shared" si="2838"/>
        <v>267600</v>
      </c>
      <c r="S414" s="21">
        <f t="shared" si="2838"/>
        <v>267600</v>
      </c>
      <c r="T414" s="21">
        <f t="shared" si="2838"/>
        <v>0</v>
      </c>
      <c r="U414" s="21">
        <f t="shared" si="2838"/>
        <v>0</v>
      </c>
      <c r="V414" s="21">
        <f t="shared" si="2781"/>
        <v>267600</v>
      </c>
      <c r="W414" s="21">
        <f t="shared" si="2782"/>
        <v>267600</v>
      </c>
      <c r="X414" s="21">
        <f t="shared" si="2783"/>
        <v>0</v>
      </c>
      <c r="Y414" s="21">
        <f t="shared" si="2838"/>
        <v>0</v>
      </c>
      <c r="Z414" s="276" t="e">
        <f t="shared" si="2802"/>
        <v>#DIV/0!</v>
      </c>
      <c r="AA414" s="21">
        <f t="shared" si="2839"/>
        <v>0</v>
      </c>
      <c r="AB414" s="21">
        <f t="shared" si="2839"/>
        <v>0</v>
      </c>
      <c r="AC414" s="21">
        <f t="shared" si="2839"/>
        <v>0</v>
      </c>
      <c r="AD414" s="21">
        <f t="shared" si="2839"/>
        <v>0</v>
      </c>
      <c r="AE414" s="21">
        <f t="shared" si="2839"/>
        <v>0</v>
      </c>
      <c r="AF414" s="21">
        <f t="shared" si="2839"/>
        <v>164800</v>
      </c>
      <c r="AG414" s="21">
        <f t="shared" si="2839"/>
        <v>164800</v>
      </c>
      <c r="AH414" s="21">
        <f t="shared" si="2839"/>
        <v>0</v>
      </c>
      <c r="AI414" s="21">
        <f t="shared" si="2839"/>
        <v>0</v>
      </c>
      <c r="AJ414" s="21">
        <f t="shared" si="2840"/>
        <v>164800</v>
      </c>
      <c r="AK414" s="21">
        <f t="shared" si="2840"/>
        <v>164800</v>
      </c>
      <c r="AL414" s="21">
        <f t="shared" si="2840"/>
        <v>0</v>
      </c>
      <c r="AM414" s="21">
        <f t="shared" si="2840"/>
        <v>0</v>
      </c>
      <c r="AN414" s="215">
        <f t="shared" si="2841"/>
        <v>0</v>
      </c>
      <c r="AO414" s="21">
        <f t="shared" si="2841"/>
        <v>0</v>
      </c>
      <c r="AP414" s="21">
        <f t="shared" si="2841"/>
        <v>0</v>
      </c>
      <c r="AQ414" s="21">
        <f t="shared" si="2841"/>
        <v>0</v>
      </c>
      <c r="AR414" s="21">
        <f t="shared" si="2815"/>
        <v>164800</v>
      </c>
      <c r="AS414" s="21">
        <f t="shared" si="2816"/>
        <v>164800</v>
      </c>
      <c r="AT414" s="21">
        <f t="shared" si="2817"/>
        <v>0</v>
      </c>
      <c r="AU414" s="21">
        <f t="shared" si="2818"/>
        <v>0</v>
      </c>
      <c r="AV414" s="195">
        <f t="shared" si="2757"/>
        <v>0</v>
      </c>
      <c r="AW414" s="21">
        <f t="shared" si="2842"/>
        <v>0</v>
      </c>
      <c r="AX414" s="21">
        <f t="shared" si="2842"/>
        <v>0</v>
      </c>
      <c r="AY414" s="21">
        <f t="shared" si="2842"/>
        <v>0</v>
      </c>
      <c r="AZ414" s="21">
        <f t="shared" si="2842"/>
        <v>0</v>
      </c>
      <c r="BA414" s="21">
        <f t="shared" si="2842"/>
        <v>150800</v>
      </c>
      <c r="BB414" s="21">
        <f t="shared" si="2842"/>
        <v>150800</v>
      </c>
      <c r="BC414" s="21">
        <f t="shared" si="2842"/>
        <v>0</v>
      </c>
      <c r="BD414" s="21">
        <f t="shared" si="2842"/>
        <v>0</v>
      </c>
      <c r="BE414" s="21">
        <f t="shared" si="2843"/>
        <v>150800</v>
      </c>
      <c r="BF414" s="21">
        <f t="shared" si="2843"/>
        <v>150800</v>
      </c>
      <c r="BG414" s="21">
        <f t="shared" si="2843"/>
        <v>0</v>
      </c>
      <c r="BH414" s="21">
        <f t="shared" si="2843"/>
        <v>0</v>
      </c>
      <c r="BI414" s="21">
        <f t="shared" si="2844"/>
        <v>0</v>
      </c>
      <c r="BJ414" s="21">
        <f t="shared" si="2844"/>
        <v>0</v>
      </c>
      <c r="BK414" s="21">
        <f t="shared" si="2844"/>
        <v>0</v>
      </c>
      <c r="BL414" s="21">
        <f t="shared" si="2844"/>
        <v>0</v>
      </c>
      <c r="BM414" s="21">
        <f t="shared" si="2819"/>
        <v>150800</v>
      </c>
      <c r="BN414" s="21">
        <f t="shared" si="2820"/>
        <v>150800</v>
      </c>
      <c r="BO414" s="21">
        <f t="shared" si="2821"/>
        <v>0</v>
      </c>
      <c r="BP414" s="21">
        <f t="shared" si="2822"/>
        <v>0</v>
      </c>
      <c r="BQ414" s="201">
        <f t="shared" si="2754"/>
        <v>0</v>
      </c>
      <c r="BR414" s="21">
        <f t="shared" si="2845"/>
        <v>0</v>
      </c>
      <c r="BS414" s="21">
        <f t="shared" si="2845"/>
        <v>0</v>
      </c>
      <c r="BT414" s="21">
        <f t="shared" si="2845"/>
        <v>0</v>
      </c>
      <c r="BU414" s="21">
        <f t="shared" si="2845"/>
        <v>0</v>
      </c>
      <c r="BV414" s="21">
        <f t="shared" si="2845"/>
        <v>179200</v>
      </c>
      <c r="BW414" s="21">
        <f t="shared" si="2845"/>
        <v>179200</v>
      </c>
      <c r="BX414" s="21">
        <f t="shared" si="2845"/>
        <v>0</v>
      </c>
      <c r="BY414" s="21">
        <f t="shared" si="2845"/>
        <v>0</v>
      </c>
      <c r="BZ414" s="21">
        <f t="shared" si="2846"/>
        <v>179200</v>
      </c>
      <c r="CA414" s="62">
        <f t="shared" si="2846"/>
        <v>179200</v>
      </c>
      <c r="CB414" s="62">
        <f t="shared" si="2846"/>
        <v>0</v>
      </c>
      <c r="CC414" s="62">
        <f t="shared" si="2846"/>
        <v>0</v>
      </c>
      <c r="CD414" s="21">
        <f t="shared" si="2847"/>
        <v>0</v>
      </c>
      <c r="CE414" s="21">
        <f t="shared" si="2847"/>
        <v>0</v>
      </c>
      <c r="CF414" s="21">
        <f t="shared" si="2847"/>
        <v>0</v>
      </c>
      <c r="CG414" s="21">
        <f t="shared" si="2847"/>
        <v>0</v>
      </c>
      <c r="CH414" s="21">
        <f t="shared" si="2825"/>
        <v>179200</v>
      </c>
      <c r="CI414" s="62">
        <f t="shared" si="2826"/>
        <v>179200</v>
      </c>
      <c r="CJ414" s="62">
        <f t="shared" si="2827"/>
        <v>0</v>
      </c>
      <c r="CK414" s="62">
        <f t="shared" si="2828"/>
        <v>0</v>
      </c>
      <c r="CL414" s="193">
        <f t="shared" si="2452"/>
        <v>0</v>
      </c>
      <c r="CM414" s="62"/>
      <c r="CN414" s="62"/>
      <c r="CO414" s="62"/>
      <c r="CP414" s="62"/>
      <c r="CQ414" s="94">
        <f>AB414-CS414</f>
        <v>-111000</v>
      </c>
      <c r="CR414" s="94">
        <f>AB414/CS414*100</f>
        <v>0</v>
      </c>
      <c r="CS414" s="58">
        <f t="shared" si="2848"/>
        <v>111000</v>
      </c>
      <c r="CT414" s="58">
        <f t="shared" si="2848"/>
        <v>111000</v>
      </c>
      <c r="CU414" s="58">
        <f t="shared" si="2848"/>
        <v>0</v>
      </c>
      <c r="CV414" s="58">
        <f t="shared" si="2848"/>
        <v>0</v>
      </c>
      <c r="CW414" s="58">
        <f t="shared" si="2848"/>
        <v>0</v>
      </c>
      <c r="CX414" s="62">
        <f t="shared" si="2848"/>
        <v>0</v>
      </c>
      <c r="CY414" s="62">
        <f t="shared" si="2848"/>
        <v>0</v>
      </c>
      <c r="CZ414" s="58">
        <f t="shared" si="2848"/>
        <v>0</v>
      </c>
      <c r="DA414" s="58">
        <f t="shared" si="2848"/>
        <v>111000</v>
      </c>
      <c r="DB414" s="62">
        <f t="shared" si="2848"/>
        <v>111000</v>
      </c>
      <c r="DC414" s="62">
        <f t="shared" si="2849"/>
        <v>0</v>
      </c>
      <c r="DD414" s="62">
        <f t="shared" si="2849"/>
        <v>0</v>
      </c>
      <c r="DE414" s="58">
        <f t="shared" si="2849"/>
        <v>0</v>
      </c>
      <c r="DF414" s="62">
        <f t="shared" si="2849"/>
        <v>0</v>
      </c>
      <c r="DG414" s="62">
        <f t="shared" si="2849"/>
        <v>0</v>
      </c>
      <c r="DH414" s="58">
        <f t="shared" si="2849"/>
        <v>0</v>
      </c>
      <c r="DI414" s="58">
        <f t="shared" si="2849"/>
        <v>111000</v>
      </c>
      <c r="DJ414" s="62">
        <f t="shared" si="2849"/>
        <v>111000</v>
      </c>
      <c r="DK414" s="62">
        <f t="shared" si="2849"/>
        <v>0</v>
      </c>
      <c r="DL414" s="62">
        <f t="shared" si="2849"/>
        <v>0</v>
      </c>
      <c r="DM414" s="58">
        <f t="shared" si="2850"/>
        <v>0</v>
      </c>
      <c r="DN414" s="62">
        <f t="shared" si="2850"/>
        <v>0</v>
      </c>
      <c r="DO414" s="62">
        <f t="shared" si="2850"/>
        <v>0</v>
      </c>
      <c r="DP414" s="58">
        <f t="shared" si="2850"/>
        <v>0</v>
      </c>
      <c r="DQ414" s="58">
        <f t="shared" si="2850"/>
        <v>111000</v>
      </c>
      <c r="DR414" s="62">
        <f t="shared" si="2850"/>
        <v>111000</v>
      </c>
      <c r="DS414" s="62">
        <f t="shared" si="2850"/>
        <v>0</v>
      </c>
      <c r="DT414" s="62">
        <f t="shared" si="2850"/>
        <v>0</v>
      </c>
    </row>
    <row r="415" spans="1:124" ht="32.25" customHeight="1" x14ac:dyDescent="0.25">
      <c r="A415" s="87" t="s">
        <v>98</v>
      </c>
      <c r="B415" s="155"/>
      <c r="C415" s="155"/>
      <c r="D415" s="155"/>
      <c r="E415" s="4">
        <v>852</v>
      </c>
      <c r="F415" s="3" t="s">
        <v>93</v>
      </c>
      <c r="G415" s="3" t="s">
        <v>13</v>
      </c>
      <c r="H415" s="176" t="s">
        <v>487</v>
      </c>
      <c r="I415" s="3" t="s">
        <v>99</v>
      </c>
      <c r="J415" s="21">
        <v>267600</v>
      </c>
      <c r="K415" s="21">
        <f>J415</f>
        <v>267600</v>
      </c>
      <c r="L415" s="21"/>
      <c r="M415" s="21"/>
      <c r="N415" s="21">
        <v>267600</v>
      </c>
      <c r="O415" s="21">
        <f>N415</f>
        <v>267600</v>
      </c>
      <c r="P415" s="21"/>
      <c r="Q415" s="21"/>
      <c r="R415" s="21">
        <v>267600</v>
      </c>
      <c r="S415" s="21">
        <f>R415</f>
        <v>267600</v>
      </c>
      <c r="T415" s="21"/>
      <c r="U415" s="21"/>
      <c r="V415" s="21">
        <f t="shared" si="2781"/>
        <v>267600</v>
      </c>
      <c r="W415" s="21">
        <f t="shared" si="2782"/>
        <v>267600</v>
      </c>
      <c r="X415" s="21">
        <f t="shared" si="2783"/>
        <v>0</v>
      </c>
      <c r="Y415" s="21"/>
      <c r="Z415" s="276" t="e">
        <f t="shared" si="2802"/>
        <v>#DIV/0!</v>
      </c>
      <c r="AA415" s="21"/>
      <c r="AB415" s="21"/>
      <c r="AC415" s="21">
        <f>AB415</f>
        <v>0</v>
      </c>
      <c r="AD415" s="21"/>
      <c r="AE415" s="21"/>
      <c r="AF415" s="21">
        <v>164800</v>
      </c>
      <c r="AG415" s="21">
        <f>AF415</f>
        <v>164800</v>
      </c>
      <c r="AH415" s="21"/>
      <c r="AI415" s="21"/>
      <c r="AJ415" s="21">
        <f t="shared" si="2840"/>
        <v>164800</v>
      </c>
      <c r="AK415" s="21">
        <f t="shared" si="2840"/>
        <v>164800</v>
      </c>
      <c r="AL415" s="21">
        <f t="shared" si="2840"/>
        <v>0</v>
      </c>
      <c r="AM415" s="21">
        <f t="shared" si="2840"/>
        <v>0</v>
      </c>
      <c r="AN415" s="215"/>
      <c r="AO415" s="21">
        <f>AN415</f>
        <v>0</v>
      </c>
      <c r="AP415" s="21"/>
      <c r="AQ415" s="21"/>
      <c r="AR415" s="21">
        <f t="shared" si="2815"/>
        <v>164800</v>
      </c>
      <c r="AS415" s="21">
        <f t="shared" si="2816"/>
        <v>164800</v>
      </c>
      <c r="AT415" s="21">
        <f t="shared" si="2817"/>
        <v>0</v>
      </c>
      <c r="AU415" s="21">
        <f t="shared" si="2818"/>
        <v>0</v>
      </c>
      <c r="AV415" s="195">
        <f t="shared" si="2757"/>
        <v>0</v>
      </c>
      <c r="AW415" s="21"/>
      <c r="AX415" s="21">
        <f>AW415</f>
        <v>0</v>
      </c>
      <c r="AY415" s="21"/>
      <c r="AZ415" s="21"/>
      <c r="BA415" s="21">
        <v>150800</v>
      </c>
      <c r="BB415" s="21">
        <f>BA415</f>
        <v>150800</v>
      </c>
      <c r="BC415" s="21"/>
      <c r="BD415" s="21"/>
      <c r="BE415" s="21">
        <f t="shared" si="2843"/>
        <v>150800</v>
      </c>
      <c r="BF415" s="21">
        <f t="shared" si="2843"/>
        <v>150800</v>
      </c>
      <c r="BG415" s="21">
        <f t="shared" si="2843"/>
        <v>0</v>
      </c>
      <c r="BH415" s="21">
        <f t="shared" si="2843"/>
        <v>0</v>
      </c>
      <c r="BI415" s="21"/>
      <c r="BJ415" s="21">
        <f>BI415</f>
        <v>0</v>
      </c>
      <c r="BK415" s="21"/>
      <c r="BL415" s="21"/>
      <c r="BM415" s="21">
        <f t="shared" si="2819"/>
        <v>150800</v>
      </c>
      <c r="BN415" s="21">
        <f t="shared" si="2820"/>
        <v>150800</v>
      </c>
      <c r="BO415" s="21">
        <f t="shared" si="2821"/>
        <v>0</v>
      </c>
      <c r="BP415" s="21">
        <f t="shared" si="2822"/>
        <v>0</v>
      </c>
      <c r="BQ415" s="201">
        <f t="shared" si="2754"/>
        <v>0</v>
      </c>
      <c r="BR415" s="21"/>
      <c r="BS415" s="21">
        <f>BR415</f>
        <v>0</v>
      </c>
      <c r="BT415" s="21"/>
      <c r="BU415" s="21"/>
      <c r="BV415" s="21">
        <v>179200</v>
      </c>
      <c r="BW415" s="21">
        <f>BV415</f>
        <v>179200</v>
      </c>
      <c r="BX415" s="21"/>
      <c r="BY415" s="21"/>
      <c r="BZ415" s="21">
        <f t="shared" si="2846"/>
        <v>179200</v>
      </c>
      <c r="CA415" s="62">
        <f t="shared" si="2846"/>
        <v>179200</v>
      </c>
      <c r="CB415" s="62">
        <f t="shared" si="2846"/>
        <v>0</v>
      </c>
      <c r="CC415" s="62">
        <f t="shared" si="2846"/>
        <v>0</v>
      </c>
      <c r="CD415" s="21"/>
      <c r="CE415" s="21">
        <f>CD415</f>
        <v>0</v>
      </c>
      <c r="CF415" s="21"/>
      <c r="CG415" s="21"/>
      <c r="CH415" s="21">
        <f t="shared" si="2825"/>
        <v>179200</v>
      </c>
      <c r="CI415" s="62">
        <f t="shared" si="2826"/>
        <v>179200</v>
      </c>
      <c r="CJ415" s="62">
        <f t="shared" si="2827"/>
        <v>0</v>
      </c>
      <c r="CK415" s="62">
        <f t="shared" si="2828"/>
        <v>0</v>
      </c>
      <c r="CL415" s="193">
        <f t="shared" ref="CL415:CL473" si="2851">BZ415-CA415-CB415-CC415</f>
        <v>0</v>
      </c>
      <c r="CM415" s="62"/>
      <c r="CN415" s="62"/>
      <c r="CO415" s="62"/>
      <c r="CP415" s="62"/>
      <c r="CQ415" s="94">
        <f>AB415-CS415</f>
        <v>-111000</v>
      </c>
      <c r="CR415" s="94">
        <f>AB415/CS415*100</f>
        <v>0</v>
      </c>
      <c r="CS415" s="58">
        <v>111000</v>
      </c>
      <c r="CT415" s="58">
        <f>CS415</f>
        <v>111000</v>
      </c>
      <c r="CU415" s="58"/>
      <c r="CV415" s="58"/>
      <c r="CW415" s="58"/>
      <c r="CX415" s="62">
        <f>CW415</f>
        <v>0</v>
      </c>
      <c r="CY415" s="62"/>
      <c r="CZ415" s="58"/>
      <c r="DA415" s="58">
        <f>CS415+CW415</f>
        <v>111000</v>
      </c>
      <c r="DB415" s="62">
        <f>CT415+CX415</f>
        <v>111000</v>
      </c>
      <c r="DC415" s="62">
        <f>CU415+CY415</f>
        <v>0</v>
      </c>
      <c r="DD415" s="62">
        <f>CV415+CZ415</f>
        <v>0</v>
      </c>
      <c r="DE415" s="58"/>
      <c r="DF415" s="62">
        <f>DE415</f>
        <v>0</v>
      </c>
      <c r="DG415" s="62"/>
      <c r="DH415" s="58"/>
      <c r="DI415" s="58">
        <f>DA415+DE415</f>
        <v>111000</v>
      </c>
      <c r="DJ415" s="62">
        <f>DB415+DF415</f>
        <v>111000</v>
      </c>
      <c r="DK415" s="62">
        <f>DC415+DG415</f>
        <v>0</v>
      </c>
      <c r="DL415" s="62">
        <f>DD415+DH415</f>
        <v>0</v>
      </c>
      <c r="DM415" s="58"/>
      <c r="DN415" s="62">
        <f>DM415</f>
        <v>0</v>
      </c>
      <c r="DO415" s="62"/>
      <c r="DP415" s="58"/>
      <c r="DQ415" s="58">
        <f>DI415+DM415</f>
        <v>111000</v>
      </c>
      <c r="DR415" s="62">
        <f>DJ415+DN415</f>
        <v>111000</v>
      </c>
      <c r="DS415" s="62">
        <f>DK415+DO415</f>
        <v>0</v>
      </c>
      <c r="DT415" s="62">
        <f>DL415+DP415</f>
        <v>0</v>
      </c>
    </row>
    <row r="416" spans="1:124" s="23" customFormat="1" ht="80.25" customHeight="1" x14ac:dyDescent="0.25">
      <c r="A416" s="87" t="s">
        <v>545</v>
      </c>
      <c r="B416" s="155"/>
      <c r="C416" s="155"/>
      <c r="D416" s="155"/>
      <c r="E416" s="4">
        <v>852</v>
      </c>
      <c r="F416" s="3" t="s">
        <v>93</v>
      </c>
      <c r="G416" s="3" t="s">
        <v>13</v>
      </c>
      <c r="H416" s="176" t="s">
        <v>489</v>
      </c>
      <c r="I416" s="3"/>
      <c r="J416" s="21">
        <f t="shared" ref="J416:Y416" si="2852">J417</f>
        <v>7546540</v>
      </c>
      <c r="K416" s="21">
        <f t="shared" si="2852"/>
        <v>7546540</v>
      </c>
      <c r="L416" s="21">
        <f t="shared" si="2852"/>
        <v>0</v>
      </c>
      <c r="M416" s="21">
        <f t="shared" si="2852"/>
        <v>0</v>
      </c>
      <c r="N416" s="21">
        <f t="shared" si="2852"/>
        <v>8988740</v>
      </c>
      <c r="O416" s="21">
        <f t="shared" si="2852"/>
        <v>8988740</v>
      </c>
      <c r="P416" s="21">
        <f t="shared" si="2852"/>
        <v>0</v>
      </c>
      <c r="Q416" s="21">
        <f t="shared" si="2852"/>
        <v>0</v>
      </c>
      <c r="R416" s="21">
        <f t="shared" si="2852"/>
        <v>10340240</v>
      </c>
      <c r="S416" s="21">
        <f t="shared" si="2852"/>
        <v>10340240</v>
      </c>
      <c r="T416" s="21">
        <f t="shared" si="2852"/>
        <v>0</v>
      </c>
      <c r="U416" s="21">
        <f t="shared" si="2852"/>
        <v>0</v>
      </c>
      <c r="V416" s="21">
        <f t="shared" si="2781"/>
        <v>-1957640</v>
      </c>
      <c r="W416" s="21">
        <f t="shared" si="2782"/>
        <v>-1957640</v>
      </c>
      <c r="X416" s="21">
        <f t="shared" si="2783"/>
        <v>0</v>
      </c>
      <c r="Y416" s="21">
        <f t="shared" si="2852"/>
        <v>0</v>
      </c>
      <c r="Z416" s="276">
        <f t="shared" si="2802"/>
        <v>79.402326134395608</v>
      </c>
      <c r="AA416" s="21">
        <f t="shared" ref="AA416:BY416" si="2853">AA417</f>
        <v>0</v>
      </c>
      <c r="AB416" s="21">
        <f t="shared" si="2853"/>
        <v>9504180</v>
      </c>
      <c r="AC416" s="21">
        <f t="shared" si="2853"/>
        <v>9504180</v>
      </c>
      <c r="AD416" s="21">
        <f t="shared" si="2853"/>
        <v>0</v>
      </c>
      <c r="AE416" s="21">
        <f t="shared" si="2853"/>
        <v>0</v>
      </c>
      <c r="AF416" s="21">
        <f t="shared" si="2853"/>
        <v>-16</v>
      </c>
      <c r="AG416" s="21">
        <f t="shared" si="2853"/>
        <v>-16</v>
      </c>
      <c r="AH416" s="21">
        <f t="shared" si="2853"/>
        <v>0</v>
      </c>
      <c r="AI416" s="21">
        <f t="shared" si="2853"/>
        <v>0</v>
      </c>
      <c r="AJ416" s="21">
        <f t="shared" si="2520"/>
        <v>9504164</v>
      </c>
      <c r="AK416" s="21">
        <f t="shared" si="2521"/>
        <v>9504164</v>
      </c>
      <c r="AL416" s="21">
        <f t="shared" si="2522"/>
        <v>0</v>
      </c>
      <c r="AM416" s="21">
        <f t="shared" si="2523"/>
        <v>0</v>
      </c>
      <c r="AN416" s="215">
        <f t="shared" si="2853"/>
        <v>0</v>
      </c>
      <c r="AO416" s="21">
        <f t="shared" si="2853"/>
        <v>0</v>
      </c>
      <c r="AP416" s="21">
        <f t="shared" si="2853"/>
        <v>0</v>
      </c>
      <c r="AQ416" s="21">
        <f t="shared" si="2853"/>
        <v>0</v>
      </c>
      <c r="AR416" s="21">
        <f t="shared" si="2815"/>
        <v>9504164</v>
      </c>
      <c r="AS416" s="21">
        <f t="shared" si="2816"/>
        <v>9504164</v>
      </c>
      <c r="AT416" s="21">
        <f t="shared" si="2817"/>
        <v>0</v>
      </c>
      <c r="AU416" s="21">
        <f t="shared" si="2818"/>
        <v>0</v>
      </c>
      <c r="AV416" s="195">
        <f t="shared" si="2757"/>
        <v>0</v>
      </c>
      <c r="AW416" s="21">
        <f t="shared" si="2853"/>
        <v>9040980</v>
      </c>
      <c r="AX416" s="21">
        <f t="shared" si="2853"/>
        <v>9040980</v>
      </c>
      <c r="AY416" s="21">
        <f t="shared" si="2853"/>
        <v>0</v>
      </c>
      <c r="AZ416" s="21">
        <f t="shared" si="2853"/>
        <v>0</v>
      </c>
      <c r="BA416" s="21">
        <f t="shared" si="2853"/>
        <v>-16</v>
      </c>
      <c r="BB416" s="21">
        <f t="shared" si="2853"/>
        <v>-16</v>
      </c>
      <c r="BC416" s="21">
        <f t="shared" si="2853"/>
        <v>0</v>
      </c>
      <c r="BD416" s="21">
        <f t="shared" si="2853"/>
        <v>0</v>
      </c>
      <c r="BE416" s="21">
        <f t="shared" si="2524"/>
        <v>9040964</v>
      </c>
      <c r="BF416" s="21">
        <f t="shared" si="2511"/>
        <v>9040964</v>
      </c>
      <c r="BG416" s="21">
        <f t="shared" si="2512"/>
        <v>0</v>
      </c>
      <c r="BH416" s="21">
        <f t="shared" si="2513"/>
        <v>0</v>
      </c>
      <c r="BI416" s="21">
        <f t="shared" si="2853"/>
        <v>0</v>
      </c>
      <c r="BJ416" s="21">
        <f t="shared" si="2853"/>
        <v>0</v>
      </c>
      <c r="BK416" s="21">
        <f t="shared" si="2853"/>
        <v>0</v>
      </c>
      <c r="BL416" s="21">
        <f t="shared" si="2853"/>
        <v>0</v>
      </c>
      <c r="BM416" s="21">
        <f t="shared" si="2819"/>
        <v>9040964</v>
      </c>
      <c r="BN416" s="21">
        <f t="shared" si="2820"/>
        <v>9040964</v>
      </c>
      <c r="BO416" s="21">
        <f t="shared" si="2821"/>
        <v>0</v>
      </c>
      <c r="BP416" s="21">
        <f t="shared" si="2822"/>
        <v>0</v>
      </c>
      <c r="BQ416" s="201">
        <f t="shared" si="2754"/>
        <v>0</v>
      </c>
      <c r="BR416" s="21">
        <f t="shared" si="2853"/>
        <v>8934280</v>
      </c>
      <c r="BS416" s="21">
        <f t="shared" si="2853"/>
        <v>8934280</v>
      </c>
      <c r="BT416" s="21">
        <f t="shared" si="2853"/>
        <v>0</v>
      </c>
      <c r="BU416" s="21">
        <f t="shared" si="2853"/>
        <v>0</v>
      </c>
      <c r="BV416" s="21">
        <f t="shared" si="2853"/>
        <v>-16</v>
      </c>
      <c r="BW416" s="21">
        <f t="shared" si="2853"/>
        <v>-16</v>
      </c>
      <c r="BX416" s="21">
        <f t="shared" si="2853"/>
        <v>0</v>
      </c>
      <c r="BY416" s="21">
        <f t="shared" si="2853"/>
        <v>0</v>
      </c>
      <c r="BZ416" s="21">
        <f t="shared" si="2525"/>
        <v>8934264</v>
      </c>
      <c r="CA416" s="62">
        <f t="shared" si="2515"/>
        <v>8934264</v>
      </c>
      <c r="CB416" s="62">
        <f t="shared" si="2516"/>
        <v>0</v>
      </c>
      <c r="CC416" s="62">
        <f t="shared" si="2517"/>
        <v>0</v>
      </c>
      <c r="CD416" s="21">
        <f t="shared" ref="CD416:CG416" si="2854">CD417</f>
        <v>0</v>
      </c>
      <c r="CE416" s="21">
        <f t="shared" si="2854"/>
        <v>0</v>
      </c>
      <c r="CF416" s="21">
        <f t="shared" si="2854"/>
        <v>0</v>
      </c>
      <c r="CG416" s="21">
        <f t="shared" si="2854"/>
        <v>0</v>
      </c>
      <c r="CH416" s="21">
        <f t="shared" si="2825"/>
        <v>8934264</v>
      </c>
      <c r="CI416" s="62">
        <f t="shared" si="2826"/>
        <v>8934264</v>
      </c>
      <c r="CJ416" s="62">
        <f t="shared" si="2827"/>
        <v>0</v>
      </c>
      <c r="CK416" s="62">
        <f t="shared" si="2828"/>
        <v>0</v>
      </c>
      <c r="CL416" s="193">
        <f t="shared" si="2851"/>
        <v>0</v>
      </c>
      <c r="CM416" s="62"/>
      <c r="CN416" s="62"/>
      <c r="CO416" s="62"/>
      <c r="CP416" s="62"/>
      <c r="CQ416" s="94">
        <f t="shared" si="2453"/>
        <v>715484</v>
      </c>
      <c r="CR416" s="94">
        <f t="shared" si="2454"/>
        <v>108.14095742986218</v>
      </c>
      <c r="CS416" s="58">
        <f t="shared" ref="CS416:DT416" si="2855">CS417</f>
        <v>8788696</v>
      </c>
      <c r="CT416" s="58">
        <f t="shared" si="2855"/>
        <v>8788696</v>
      </c>
      <c r="CU416" s="58">
        <f t="shared" si="2855"/>
        <v>0</v>
      </c>
      <c r="CV416" s="58">
        <f t="shared" si="2855"/>
        <v>0</v>
      </c>
      <c r="CW416" s="58">
        <f t="shared" si="2855"/>
        <v>0</v>
      </c>
      <c r="CX416" s="62">
        <f t="shared" si="2855"/>
        <v>0</v>
      </c>
      <c r="CY416" s="62">
        <f t="shared" si="2855"/>
        <v>0</v>
      </c>
      <c r="CZ416" s="58">
        <f t="shared" si="2855"/>
        <v>0</v>
      </c>
      <c r="DA416" s="58">
        <f t="shared" si="2855"/>
        <v>8788696</v>
      </c>
      <c r="DB416" s="62">
        <f t="shared" si="2855"/>
        <v>8788696</v>
      </c>
      <c r="DC416" s="62">
        <f t="shared" si="2855"/>
        <v>0</v>
      </c>
      <c r="DD416" s="62">
        <f t="shared" si="2855"/>
        <v>0</v>
      </c>
      <c r="DE416" s="58">
        <f t="shared" si="2855"/>
        <v>0</v>
      </c>
      <c r="DF416" s="62">
        <f t="shared" si="2855"/>
        <v>0</v>
      </c>
      <c r="DG416" s="62">
        <f t="shared" si="2855"/>
        <v>0</v>
      </c>
      <c r="DH416" s="58">
        <f t="shared" si="2855"/>
        <v>0</v>
      </c>
      <c r="DI416" s="58">
        <f t="shared" si="2855"/>
        <v>8788696</v>
      </c>
      <c r="DJ416" s="62">
        <f t="shared" si="2855"/>
        <v>8788696</v>
      </c>
      <c r="DK416" s="62">
        <f t="shared" si="2855"/>
        <v>0</v>
      </c>
      <c r="DL416" s="62">
        <f t="shared" si="2855"/>
        <v>0</v>
      </c>
      <c r="DM416" s="58">
        <f t="shared" si="2855"/>
        <v>0</v>
      </c>
      <c r="DN416" s="62">
        <f t="shared" si="2855"/>
        <v>0</v>
      </c>
      <c r="DO416" s="62">
        <f t="shared" si="2855"/>
        <v>0</v>
      </c>
      <c r="DP416" s="58">
        <f t="shared" si="2855"/>
        <v>0</v>
      </c>
      <c r="DQ416" s="58">
        <f t="shared" si="2855"/>
        <v>8788696</v>
      </c>
      <c r="DR416" s="62">
        <f t="shared" si="2855"/>
        <v>8788696</v>
      </c>
      <c r="DS416" s="62">
        <f t="shared" si="2855"/>
        <v>0</v>
      </c>
      <c r="DT416" s="62">
        <f t="shared" si="2855"/>
        <v>0</v>
      </c>
    </row>
    <row r="417" spans="1:124" ht="32.25" customHeight="1" x14ac:dyDescent="0.25">
      <c r="A417" s="87" t="s">
        <v>96</v>
      </c>
      <c r="B417" s="155"/>
      <c r="C417" s="155"/>
      <c r="D417" s="155"/>
      <c r="E417" s="4">
        <v>852</v>
      </c>
      <c r="F417" s="3" t="s">
        <v>93</v>
      </c>
      <c r="G417" s="3" t="s">
        <v>13</v>
      </c>
      <c r="H417" s="176" t="s">
        <v>489</v>
      </c>
      <c r="I417" s="3" t="s">
        <v>97</v>
      </c>
      <c r="J417" s="21">
        <f t="shared" ref="J417:Y417" si="2856">J418+J419</f>
        <v>7546540</v>
      </c>
      <c r="K417" s="21">
        <f t="shared" ref="K417:M417" si="2857">K418+K419</f>
        <v>7546540</v>
      </c>
      <c r="L417" s="21">
        <f t="shared" si="2857"/>
        <v>0</v>
      </c>
      <c r="M417" s="21">
        <f t="shared" si="2857"/>
        <v>0</v>
      </c>
      <c r="N417" s="21">
        <f t="shared" si="2856"/>
        <v>8988740</v>
      </c>
      <c r="O417" s="21">
        <f t="shared" si="2856"/>
        <v>8988740</v>
      </c>
      <c r="P417" s="21">
        <f t="shared" si="2856"/>
        <v>0</v>
      </c>
      <c r="Q417" s="21">
        <f t="shared" si="2856"/>
        <v>0</v>
      </c>
      <c r="R417" s="21">
        <f t="shared" si="2856"/>
        <v>10340240</v>
      </c>
      <c r="S417" s="21">
        <f t="shared" si="2856"/>
        <v>10340240</v>
      </c>
      <c r="T417" s="21">
        <f t="shared" si="2856"/>
        <v>0</v>
      </c>
      <c r="U417" s="21">
        <f t="shared" si="2856"/>
        <v>0</v>
      </c>
      <c r="V417" s="21">
        <f t="shared" si="2781"/>
        <v>-1957640</v>
      </c>
      <c r="W417" s="21">
        <f t="shared" si="2782"/>
        <v>-1957640</v>
      </c>
      <c r="X417" s="21">
        <f t="shared" si="2783"/>
        <v>0</v>
      </c>
      <c r="Y417" s="21">
        <f t="shared" si="2856"/>
        <v>0</v>
      </c>
      <c r="Z417" s="276">
        <f t="shared" si="2802"/>
        <v>79.402326134395608</v>
      </c>
      <c r="AA417" s="21">
        <f t="shared" ref="AA417" si="2858">AA418+AA419</f>
        <v>0</v>
      </c>
      <c r="AB417" s="21">
        <f t="shared" ref="AB417:AE417" si="2859">AB418+AB419</f>
        <v>9504180</v>
      </c>
      <c r="AC417" s="21">
        <f t="shared" si="2859"/>
        <v>9504180</v>
      </c>
      <c r="AD417" s="21">
        <f t="shared" si="2859"/>
        <v>0</v>
      </c>
      <c r="AE417" s="21">
        <f t="shared" si="2859"/>
        <v>0</v>
      </c>
      <c r="AF417" s="21">
        <f t="shared" ref="AF417:AI417" si="2860">AF418+AF419</f>
        <v>-16</v>
      </c>
      <c r="AG417" s="21">
        <f t="shared" si="2860"/>
        <v>-16</v>
      </c>
      <c r="AH417" s="21">
        <f t="shared" si="2860"/>
        <v>0</v>
      </c>
      <c r="AI417" s="21">
        <f t="shared" si="2860"/>
        <v>0</v>
      </c>
      <c r="AJ417" s="21">
        <f t="shared" si="2520"/>
        <v>9504164</v>
      </c>
      <c r="AK417" s="21">
        <f t="shared" si="2521"/>
        <v>9504164</v>
      </c>
      <c r="AL417" s="21">
        <f t="shared" si="2522"/>
        <v>0</v>
      </c>
      <c r="AM417" s="21">
        <f t="shared" si="2523"/>
        <v>0</v>
      </c>
      <c r="AN417" s="215">
        <f t="shared" ref="AN417:AQ417" si="2861">AN418+AN419</f>
        <v>0</v>
      </c>
      <c r="AO417" s="21">
        <f t="shared" si="2861"/>
        <v>0</v>
      </c>
      <c r="AP417" s="21">
        <f t="shared" si="2861"/>
        <v>0</v>
      </c>
      <c r="AQ417" s="21">
        <f t="shared" si="2861"/>
        <v>0</v>
      </c>
      <c r="AR417" s="21">
        <f t="shared" si="2815"/>
        <v>9504164</v>
      </c>
      <c r="AS417" s="21">
        <f t="shared" si="2816"/>
        <v>9504164</v>
      </c>
      <c r="AT417" s="21">
        <f t="shared" si="2817"/>
        <v>0</v>
      </c>
      <c r="AU417" s="21">
        <f t="shared" si="2818"/>
        <v>0</v>
      </c>
      <c r="AV417" s="195">
        <f t="shared" si="2757"/>
        <v>0</v>
      </c>
      <c r="AW417" s="21">
        <f t="shared" ref="AW417:BR417" si="2862">AW418+AW419</f>
        <v>9040980</v>
      </c>
      <c r="AX417" s="21">
        <f t="shared" si="2862"/>
        <v>9040980</v>
      </c>
      <c r="AY417" s="21">
        <f t="shared" si="2862"/>
        <v>0</v>
      </c>
      <c r="AZ417" s="21">
        <f t="shared" si="2862"/>
        <v>0</v>
      </c>
      <c r="BA417" s="21">
        <f t="shared" si="2862"/>
        <v>-16</v>
      </c>
      <c r="BB417" s="21">
        <f t="shared" si="2862"/>
        <v>-16</v>
      </c>
      <c r="BC417" s="21">
        <f t="shared" si="2862"/>
        <v>0</v>
      </c>
      <c r="BD417" s="21">
        <f t="shared" si="2862"/>
        <v>0</v>
      </c>
      <c r="BE417" s="21">
        <f t="shared" si="2524"/>
        <v>9040964</v>
      </c>
      <c r="BF417" s="21">
        <f t="shared" si="2511"/>
        <v>9040964</v>
      </c>
      <c r="BG417" s="21">
        <f t="shared" si="2512"/>
        <v>0</v>
      </c>
      <c r="BH417" s="21">
        <f t="shared" si="2513"/>
        <v>0</v>
      </c>
      <c r="BI417" s="21">
        <f t="shared" ref="BI417:BL417" si="2863">BI418+BI419</f>
        <v>0</v>
      </c>
      <c r="BJ417" s="21">
        <f t="shared" si="2863"/>
        <v>0</v>
      </c>
      <c r="BK417" s="21">
        <f t="shared" si="2863"/>
        <v>0</v>
      </c>
      <c r="BL417" s="21">
        <f t="shared" si="2863"/>
        <v>0</v>
      </c>
      <c r="BM417" s="21">
        <f t="shared" si="2819"/>
        <v>9040964</v>
      </c>
      <c r="BN417" s="21">
        <f t="shared" si="2820"/>
        <v>9040964</v>
      </c>
      <c r="BO417" s="21">
        <f t="shared" si="2821"/>
        <v>0</v>
      </c>
      <c r="BP417" s="21">
        <f t="shared" si="2822"/>
        <v>0</v>
      </c>
      <c r="BQ417" s="201">
        <f t="shared" si="2754"/>
        <v>0</v>
      </c>
      <c r="BR417" s="21">
        <f t="shared" si="2862"/>
        <v>8934280</v>
      </c>
      <c r="BS417" s="21">
        <f t="shared" ref="BS417:BY417" si="2864">BS418+BS419</f>
        <v>8934280</v>
      </c>
      <c r="BT417" s="21">
        <f t="shared" si="2864"/>
        <v>0</v>
      </c>
      <c r="BU417" s="21">
        <f t="shared" si="2864"/>
        <v>0</v>
      </c>
      <c r="BV417" s="21">
        <f t="shared" si="2864"/>
        <v>-16</v>
      </c>
      <c r="BW417" s="21">
        <f t="shared" si="2864"/>
        <v>-16</v>
      </c>
      <c r="BX417" s="21">
        <f t="shared" si="2864"/>
        <v>0</v>
      </c>
      <c r="BY417" s="21">
        <f t="shared" si="2864"/>
        <v>0</v>
      </c>
      <c r="BZ417" s="21">
        <f t="shared" si="2525"/>
        <v>8934264</v>
      </c>
      <c r="CA417" s="62">
        <f t="shared" si="2515"/>
        <v>8934264</v>
      </c>
      <c r="CB417" s="62">
        <f t="shared" si="2516"/>
        <v>0</v>
      </c>
      <c r="CC417" s="62">
        <f t="shared" si="2517"/>
        <v>0</v>
      </c>
      <c r="CD417" s="21">
        <f t="shared" ref="CD417:CG417" si="2865">CD418+CD419</f>
        <v>0</v>
      </c>
      <c r="CE417" s="21">
        <f t="shared" si="2865"/>
        <v>0</v>
      </c>
      <c r="CF417" s="21">
        <f t="shared" si="2865"/>
        <v>0</v>
      </c>
      <c r="CG417" s="21">
        <f t="shared" si="2865"/>
        <v>0</v>
      </c>
      <c r="CH417" s="21">
        <f t="shared" si="2825"/>
        <v>8934264</v>
      </c>
      <c r="CI417" s="62">
        <f t="shared" si="2826"/>
        <v>8934264</v>
      </c>
      <c r="CJ417" s="62">
        <f t="shared" si="2827"/>
        <v>0</v>
      </c>
      <c r="CK417" s="62">
        <f t="shared" si="2828"/>
        <v>0</v>
      </c>
      <c r="CL417" s="193">
        <f t="shared" si="2851"/>
        <v>0</v>
      </c>
      <c r="CM417" s="62"/>
      <c r="CN417" s="62"/>
      <c r="CO417" s="62"/>
      <c r="CP417" s="62"/>
      <c r="CQ417" s="94">
        <f t="shared" si="2453"/>
        <v>715484</v>
      </c>
      <c r="CR417" s="94">
        <f t="shared" si="2454"/>
        <v>108.14095742986218</v>
      </c>
      <c r="CS417" s="58">
        <f t="shared" ref="CS417" si="2866">CS418+CS419</f>
        <v>8788696</v>
      </c>
      <c r="CT417" s="58">
        <f t="shared" ref="CT417:DD417" si="2867">CT418+CT419</f>
        <v>8788696</v>
      </c>
      <c r="CU417" s="58">
        <f t="shared" si="2867"/>
        <v>0</v>
      </c>
      <c r="CV417" s="58">
        <f t="shared" si="2867"/>
        <v>0</v>
      </c>
      <c r="CW417" s="58">
        <f t="shared" si="2867"/>
        <v>0</v>
      </c>
      <c r="CX417" s="62">
        <f t="shared" ref="CX417:CZ417" si="2868">CX418+CX419</f>
        <v>0</v>
      </c>
      <c r="CY417" s="62">
        <f t="shared" si="2868"/>
        <v>0</v>
      </c>
      <c r="CZ417" s="58">
        <f t="shared" si="2868"/>
        <v>0</v>
      </c>
      <c r="DA417" s="58">
        <f t="shared" si="2867"/>
        <v>8788696</v>
      </c>
      <c r="DB417" s="62">
        <f t="shared" si="2867"/>
        <v>8788696</v>
      </c>
      <c r="DC417" s="62">
        <f t="shared" si="2867"/>
        <v>0</v>
      </c>
      <c r="DD417" s="62">
        <f t="shared" si="2867"/>
        <v>0</v>
      </c>
      <c r="DE417" s="58">
        <f t="shared" ref="DE417:DL417" si="2869">DE418+DE419</f>
        <v>0</v>
      </c>
      <c r="DF417" s="62">
        <f t="shared" si="2869"/>
        <v>0</v>
      </c>
      <c r="DG417" s="62">
        <f t="shared" si="2869"/>
        <v>0</v>
      </c>
      <c r="DH417" s="58">
        <f t="shared" si="2869"/>
        <v>0</v>
      </c>
      <c r="DI417" s="58">
        <f t="shared" si="2869"/>
        <v>8788696</v>
      </c>
      <c r="DJ417" s="62">
        <f t="shared" si="2869"/>
        <v>8788696</v>
      </c>
      <c r="DK417" s="62">
        <f t="shared" si="2869"/>
        <v>0</v>
      </c>
      <c r="DL417" s="62">
        <f t="shared" si="2869"/>
        <v>0</v>
      </c>
      <c r="DM417" s="58">
        <f t="shared" ref="DM417:DT417" si="2870">DM418+DM419</f>
        <v>0</v>
      </c>
      <c r="DN417" s="62">
        <f t="shared" si="2870"/>
        <v>0</v>
      </c>
      <c r="DO417" s="62">
        <f t="shared" si="2870"/>
        <v>0</v>
      </c>
      <c r="DP417" s="58">
        <f t="shared" si="2870"/>
        <v>0</v>
      </c>
      <c r="DQ417" s="58">
        <f t="shared" si="2870"/>
        <v>8788696</v>
      </c>
      <c r="DR417" s="62">
        <f t="shared" si="2870"/>
        <v>8788696</v>
      </c>
      <c r="DS417" s="62">
        <f t="shared" si="2870"/>
        <v>0</v>
      </c>
      <c r="DT417" s="62">
        <f t="shared" si="2870"/>
        <v>0</v>
      </c>
    </row>
    <row r="418" spans="1:124" ht="32.25" customHeight="1" x14ac:dyDescent="0.25">
      <c r="A418" s="87" t="s">
        <v>105</v>
      </c>
      <c r="B418" s="155"/>
      <c r="C418" s="155"/>
      <c r="D418" s="155"/>
      <c r="E418" s="4">
        <v>852</v>
      </c>
      <c r="F418" s="3" t="s">
        <v>93</v>
      </c>
      <c r="G418" s="3" t="s">
        <v>13</v>
      </c>
      <c r="H418" s="176" t="s">
        <v>489</v>
      </c>
      <c r="I418" s="3" t="s">
        <v>106</v>
      </c>
      <c r="J418" s="21">
        <v>5587309</v>
      </c>
      <c r="K418" s="21">
        <f>J418</f>
        <v>5587309</v>
      </c>
      <c r="L418" s="21"/>
      <c r="M418" s="21"/>
      <c r="N418" s="21">
        <v>6559334</v>
      </c>
      <c r="O418" s="21">
        <f>N418</f>
        <v>6559334</v>
      </c>
      <c r="P418" s="21"/>
      <c r="Q418" s="21"/>
      <c r="R418" s="21">
        <v>7573566</v>
      </c>
      <c r="S418" s="21">
        <f>R418</f>
        <v>7573566</v>
      </c>
      <c r="T418" s="21"/>
      <c r="U418" s="21"/>
      <c r="V418" s="21">
        <f t="shared" si="2781"/>
        <v>-1951871</v>
      </c>
      <c r="W418" s="21">
        <f t="shared" si="2782"/>
        <v>-1951871</v>
      </c>
      <c r="X418" s="21">
        <f t="shared" si="2783"/>
        <v>0</v>
      </c>
      <c r="Y418" s="21"/>
      <c r="Z418" s="276">
        <f t="shared" si="2802"/>
        <v>74.11030112028098</v>
      </c>
      <c r="AA418" s="21"/>
      <c r="AB418" s="21">
        <v>7539180</v>
      </c>
      <c r="AC418" s="21">
        <f>AB418</f>
        <v>7539180</v>
      </c>
      <c r="AD418" s="21"/>
      <c r="AE418" s="21"/>
      <c r="AF418" s="21"/>
      <c r="AG418" s="21">
        <f>AF418</f>
        <v>0</v>
      </c>
      <c r="AH418" s="21"/>
      <c r="AI418" s="21"/>
      <c r="AJ418" s="21">
        <f t="shared" si="2520"/>
        <v>7539180</v>
      </c>
      <c r="AK418" s="21">
        <f t="shared" si="2521"/>
        <v>7539180</v>
      </c>
      <c r="AL418" s="21">
        <f t="shared" si="2522"/>
        <v>0</v>
      </c>
      <c r="AM418" s="21">
        <f t="shared" si="2523"/>
        <v>0</v>
      </c>
      <c r="AN418" s="215"/>
      <c r="AO418" s="21">
        <f>AN418</f>
        <v>0</v>
      </c>
      <c r="AP418" s="21"/>
      <c r="AQ418" s="21"/>
      <c r="AR418" s="21">
        <f t="shared" si="2815"/>
        <v>7539180</v>
      </c>
      <c r="AS418" s="21">
        <f t="shared" si="2816"/>
        <v>7539180</v>
      </c>
      <c r="AT418" s="21">
        <f t="shared" si="2817"/>
        <v>0</v>
      </c>
      <c r="AU418" s="21">
        <f t="shared" si="2818"/>
        <v>0</v>
      </c>
      <c r="AV418" s="195">
        <f t="shared" si="2757"/>
        <v>0</v>
      </c>
      <c r="AW418" s="21">
        <v>7522350</v>
      </c>
      <c r="AX418" s="21">
        <f>AW418</f>
        <v>7522350</v>
      </c>
      <c r="AY418" s="21"/>
      <c r="AZ418" s="21"/>
      <c r="BA418" s="21"/>
      <c r="BB418" s="21">
        <f>BA418</f>
        <v>0</v>
      </c>
      <c r="BC418" s="21"/>
      <c r="BD418" s="21"/>
      <c r="BE418" s="21">
        <f t="shared" si="2524"/>
        <v>7522350</v>
      </c>
      <c r="BF418" s="21">
        <f t="shared" si="2511"/>
        <v>7522350</v>
      </c>
      <c r="BG418" s="21">
        <f t="shared" si="2512"/>
        <v>0</v>
      </c>
      <c r="BH418" s="21">
        <f t="shared" si="2513"/>
        <v>0</v>
      </c>
      <c r="BI418" s="21"/>
      <c r="BJ418" s="21">
        <f>BI418</f>
        <v>0</v>
      </c>
      <c r="BK418" s="21"/>
      <c r="BL418" s="21"/>
      <c r="BM418" s="21">
        <f t="shared" si="2819"/>
        <v>7522350</v>
      </c>
      <c r="BN418" s="21">
        <f t="shared" si="2820"/>
        <v>7522350</v>
      </c>
      <c r="BO418" s="21">
        <f t="shared" si="2821"/>
        <v>0</v>
      </c>
      <c r="BP418" s="21">
        <f t="shared" si="2822"/>
        <v>0</v>
      </c>
      <c r="BQ418" s="201">
        <f t="shared" si="2754"/>
        <v>0</v>
      </c>
      <c r="BR418" s="21">
        <v>7356579</v>
      </c>
      <c r="BS418" s="21">
        <f>BR418</f>
        <v>7356579</v>
      </c>
      <c r="BT418" s="21"/>
      <c r="BU418" s="21"/>
      <c r="BV418" s="21"/>
      <c r="BW418" s="21">
        <f>BV418</f>
        <v>0</v>
      </c>
      <c r="BX418" s="21"/>
      <c r="BY418" s="21"/>
      <c r="BZ418" s="21">
        <f t="shared" si="2525"/>
        <v>7356579</v>
      </c>
      <c r="CA418" s="62">
        <f t="shared" si="2515"/>
        <v>7356579</v>
      </c>
      <c r="CB418" s="62">
        <f t="shared" si="2516"/>
        <v>0</v>
      </c>
      <c r="CC418" s="62">
        <f t="shared" si="2517"/>
        <v>0</v>
      </c>
      <c r="CD418" s="21"/>
      <c r="CE418" s="21">
        <f>CD418</f>
        <v>0</v>
      </c>
      <c r="CF418" s="21"/>
      <c r="CG418" s="21"/>
      <c r="CH418" s="21">
        <f t="shared" si="2825"/>
        <v>7356579</v>
      </c>
      <c r="CI418" s="62">
        <f t="shared" si="2826"/>
        <v>7356579</v>
      </c>
      <c r="CJ418" s="62">
        <f t="shared" si="2827"/>
        <v>0</v>
      </c>
      <c r="CK418" s="62">
        <f t="shared" si="2828"/>
        <v>0</v>
      </c>
      <c r="CL418" s="193">
        <f t="shared" si="2851"/>
        <v>0</v>
      </c>
      <c r="CM418" s="62"/>
      <c r="CN418" s="62"/>
      <c r="CO418" s="62"/>
      <c r="CP418" s="62"/>
      <c r="CQ418" s="94">
        <f t="shared" si="2453"/>
        <v>1118010</v>
      </c>
      <c r="CR418" s="94">
        <f t="shared" si="2454"/>
        <v>117.41131289157582</v>
      </c>
      <c r="CS418" s="58">
        <v>6421170</v>
      </c>
      <c r="CT418" s="58">
        <f>CS418</f>
        <v>6421170</v>
      </c>
      <c r="CU418" s="58"/>
      <c r="CV418" s="58"/>
      <c r="CW418" s="58"/>
      <c r="CX418" s="62">
        <f>CW418</f>
        <v>0</v>
      </c>
      <c r="CY418" s="62"/>
      <c r="CZ418" s="58"/>
      <c r="DA418" s="58">
        <f t="shared" si="2419"/>
        <v>6421170</v>
      </c>
      <c r="DB418" s="62">
        <f t="shared" si="2420"/>
        <v>6421170</v>
      </c>
      <c r="DC418" s="62">
        <f t="shared" si="2421"/>
        <v>0</v>
      </c>
      <c r="DD418" s="62">
        <f t="shared" si="2422"/>
        <v>0</v>
      </c>
      <c r="DE418" s="58"/>
      <c r="DF418" s="62">
        <f>DE418</f>
        <v>0</v>
      </c>
      <c r="DG418" s="62"/>
      <c r="DH418" s="58"/>
      <c r="DI418" s="58">
        <f t="shared" ref="DI418:DI419" si="2871">DA418+DE418</f>
        <v>6421170</v>
      </c>
      <c r="DJ418" s="62">
        <f t="shared" ref="DJ418:DJ419" si="2872">DB418+DF418</f>
        <v>6421170</v>
      </c>
      <c r="DK418" s="62">
        <f t="shared" ref="DK418:DK419" si="2873">DC418+DG418</f>
        <v>0</v>
      </c>
      <c r="DL418" s="62">
        <f t="shared" ref="DL418:DL419" si="2874">DD418+DH418</f>
        <v>0</v>
      </c>
      <c r="DM418" s="58"/>
      <c r="DN418" s="62">
        <f>DM418</f>
        <v>0</v>
      </c>
      <c r="DO418" s="62"/>
      <c r="DP418" s="58"/>
      <c r="DQ418" s="58">
        <f t="shared" ref="DQ418:DQ419" si="2875">DI418+DM418</f>
        <v>6421170</v>
      </c>
      <c r="DR418" s="62">
        <f t="shared" ref="DR418:DR419" si="2876">DJ418+DN418</f>
        <v>6421170</v>
      </c>
      <c r="DS418" s="62">
        <f t="shared" ref="DS418:DS419" si="2877">DK418+DO418</f>
        <v>0</v>
      </c>
      <c r="DT418" s="62">
        <f t="shared" ref="DT418:DT419" si="2878">DL418+DP418</f>
        <v>0</v>
      </c>
    </row>
    <row r="419" spans="1:124" ht="32.25" customHeight="1" x14ac:dyDescent="0.25">
      <c r="A419" s="87" t="s">
        <v>98</v>
      </c>
      <c r="B419" s="155"/>
      <c r="C419" s="155"/>
      <c r="D419" s="155"/>
      <c r="E419" s="4">
        <v>852</v>
      </c>
      <c r="F419" s="3" t="s">
        <v>93</v>
      </c>
      <c r="G419" s="3" t="s">
        <v>13</v>
      </c>
      <c r="H419" s="176" t="s">
        <v>489</v>
      </c>
      <c r="I419" s="3" t="s">
        <v>99</v>
      </c>
      <c r="J419" s="21">
        <v>1959231</v>
      </c>
      <c r="K419" s="21">
        <f>J419</f>
        <v>1959231</v>
      </c>
      <c r="L419" s="21"/>
      <c r="M419" s="21"/>
      <c r="N419" s="21">
        <v>2429406</v>
      </c>
      <c r="O419" s="21">
        <f>N419</f>
        <v>2429406</v>
      </c>
      <c r="P419" s="21"/>
      <c r="Q419" s="21"/>
      <c r="R419" s="21">
        <v>2766674</v>
      </c>
      <c r="S419" s="21">
        <f>R419</f>
        <v>2766674</v>
      </c>
      <c r="T419" s="21"/>
      <c r="U419" s="21"/>
      <c r="V419" s="21">
        <f t="shared" si="2781"/>
        <v>-5769</v>
      </c>
      <c r="W419" s="21">
        <f t="shared" si="2782"/>
        <v>-5769</v>
      </c>
      <c r="X419" s="21">
        <f t="shared" si="2783"/>
        <v>0</v>
      </c>
      <c r="Y419" s="21"/>
      <c r="Z419" s="276">
        <f t="shared" si="2802"/>
        <v>99.706412213740464</v>
      </c>
      <c r="AA419" s="21"/>
      <c r="AB419" s="21">
        <v>1965000</v>
      </c>
      <c r="AC419" s="21">
        <f>AB419</f>
        <v>1965000</v>
      </c>
      <c r="AD419" s="21"/>
      <c r="AE419" s="21"/>
      <c r="AF419" s="151">
        <v>-16</v>
      </c>
      <c r="AG419" s="21">
        <f>AF419</f>
        <v>-16</v>
      </c>
      <c r="AH419" s="21"/>
      <c r="AI419" s="21"/>
      <c r="AJ419" s="21">
        <f t="shared" si="2520"/>
        <v>1964984</v>
      </c>
      <c r="AK419" s="21">
        <f t="shared" si="2521"/>
        <v>1964984</v>
      </c>
      <c r="AL419" s="21">
        <f t="shared" si="2522"/>
        <v>0</v>
      </c>
      <c r="AM419" s="21">
        <f t="shared" si="2523"/>
        <v>0</v>
      </c>
      <c r="AN419" s="216"/>
      <c r="AO419" s="21">
        <f>AN419</f>
        <v>0</v>
      </c>
      <c r="AP419" s="21"/>
      <c r="AQ419" s="21"/>
      <c r="AR419" s="21">
        <f t="shared" si="2815"/>
        <v>1964984</v>
      </c>
      <c r="AS419" s="21">
        <f t="shared" si="2816"/>
        <v>1964984</v>
      </c>
      <c r="AT419" s="21">
        <f t="shared" si="2817"/>
        <v>0</v>
      </c>
      <c r="AU419" s="21">
        <f t="shared" si="2818"/>
        <v>0</v>
      </c>
      <c r="AV419" s="195">
        <f t="shared" si="2757"/>
        <v>0</v>
      </c>
      <c r="AW419" s="21">
        <v>1518630</v>
      </c>
      <c r="AX419" s="21">
        <f>AW419</f>
        <v>1518630</v>
      </c>
      <c r="AY419" s="21"/>
      <c r="AZ419" s="21"/>
      <c r="BA419" s="21">
        <v>-16</v>
      </c>
      <c r="BB419" s="21">
        <f>BA419</f>
        <v>-16</v>
      </c>
      <c r="BC419" s="21"/>
      <c r="BD419" s="21"/>
      <c r="BE419" s="21">
        <f t="shared" si="2524"/>
        <v>1518614</v>
      </c>
      <c r="BF419" s="21">
        <f t="shared" si="2511"/>
        <v>1518614</v>
      </c>
      <c r="BG419" s="21">
        <f t="shared" si="2512"/>
        <v>0</v>
      </c>
      <c r="BH419" s="21">
        <f t="shared" si="2513"/>
        <v>0</v>
      </c>
      <c r="BI419" s="21"/>
      <c r="BJ419" s="21">
        <f>BI419</f>
        <v>0</v>
      </c>
      <c r="BK419" s="21"/>
      <c r="BL419" s="21"/>
      <c r="BM419" s="21">
        <f t="shared" si="2819"/>
        <v>1518614</v>
      </c>
      <c r="BN419" s="21">
        <f t="shared" si="2820"/>
        <v>1518614</v>
      </c>
      <c r="BO419" s="21">
        <f t="shared" si="2821"/>
        <v>0</v>
      </c>
      <c r="BP419" s="21">
        <f t="shared" si="2822"/>
        <v>0</v>
      </c>
      <c r="BQ419" s="201">
        <f t="shared" si="2754"/>
        <v>0</v>
      </c>
      <c r="BR419" s="21">
        <v>1577701</v>
      </c>
      <c r="BS419" s="21">
        <f>BR419</f>
        <v>1577701</v>
      </c>
      <c r="BT419" s="21"/>
      <c r="BU419" s="21"/>
      <c r="BV419" s="21">
        <v>-16</v>
      </c>
      <c r="BW419" s="21">
        <f>BV419</f>
        <v>-16</v>
      </c>
      <c r="BX419" s="21"/>
      <c r="BY419" s="21"/>
      <c r="BZ419" s="21">
        <f t="shared" si="2525"/>
        <v>1577685</v>
      </c>
      <c r="CA419" s="62">
        <f t="shared" si="2515"/>
        <v>1577685</v>
      </c>
      <c r="CB419" s="62">
        <f t="shared" si="2516"/>
        <v>0</v>
      </c>
      <c r="CC419" s="62">
        <f t="shared" si="2517"/>
        <v>0</v>
      </c>
      <c r="CD419" s="21"/>
      <c r="CE419" s="21">
        <f>CD419</f>
        <v>0</v>
      </c>
      <c r="CF419" s="21"/>
      <c r="CG419" s="21"/>
      <c r="CH419" s="21">
        <f t="shared" si="2825"/>
        <v>1577685</v>
      </c>
      <c r="CI419" s="62">
        <f t="shared" si="2826"/>
        <v>1577685</v>
      </c>
      <c r="CJ419" s="62">
        <f t="shared" si="2827"/>
        <v>0</v>
      </c>
      <c r="CK419" s="62">
        <f t="shared" si="2828"/>
        <v>0</v>
      </c>
      <c r="CL419" s="193">
        <f t="shared" si="2851"/>
        <v>0</v>
      </c>
      <c r="CM419" s="62"/>
      <c r="CN419" s="62"/>
      <c r="CO419" s="62"/>
      <c r="CP419" s="62"/>
      <c r="CQ419" s="94">
        <f t="shared" si="2453"/>
        <v>-402526</v>
      </c>
      <c r="CR419" s="94">
        <f t="shared" si="2454"/>
        <v>82.998032545365916</v>
      </c>
      <c r="CS419" s="58">
        <v>2367526</v>
      </c>
      <c r="CT419" s="58">
        <f>CS419</f>
        <v>2367526</v>
      </c>
      <c r="CU419" s="58"/>
      <c r="CV419" s="58"/>
      <c r="CW419" s="58"/>
      <c r="CX419" s="62">
        <f>CW419</f>
        <v>0</v>
      </c>
      <c r="CY419" s="62"/>
      <c r="CZ419" s="58"/>
      <c r="DA419" s="58">
        <f t="shared" si="2419"/>
        <v>2367526</v>
      </c>
      <c r="DB419" s="62">
        <f t="shared" si="2420"/>
        <v>2367526</v>
      </c>
      <c r="DC419" s="62">
        <f t="shared" si="2421"/>
        <v>0</v>
      </c>
      <c r="DD419" s="62">
        <f t="shared" si="2422"/>
        <v>0</v>
      </c>
      <c r="DE419" s="58"/>
      <c r="DF419" s="62">
        <f>DE419</f>
        <v>0</v>
      </c>
      <c r="DG419" s="62"/>
      <c r="DH419" s="58"/>
      <c r="DI419" s="58">
        <f t="shared" si="2871"/>
        <v>2367526</v>
      </c>
      <c r="DJ419" s="62">
        <f t="shared" si="2872"/>
        <v>2367526</v>
      </c>
      <c r="DK419" s="62">
        <f t="shared" si="2873"/>
        <v>0</v>
      </c>
      <c r="DL419" s="62">
        <f t="shared" si="2874"/>
        <v>0</v>
      </c>
      <c r="DM419" s="58"/>
      <c r="DN419" s="62">
        <f>DM419</f>
        <v>0</v>
      </c>
      <c r="DO419" s="62"/>
      <c r="DP419" s="58"/>
      <c r="DQ419" s="58">
        <f t="shared" si="2875"/>
        <v>2367526</v>
      </c>
      <c r="DR419" s="62">
        <f t="shared" si="2876"/>
        <v>2367526</v>
      </c>
      <c r="DS419" s="62">
        <f t="shared" si="2877"/>
        <v>0</v>
      </c>
      <c r="DT419" s="62">
        <f t="shared" si="2878"/>
        <v>0</v>
      </c>
    </row>
    <row r="420" spans="1:124" ht="32.25" customHeight="1" x14ac:dyDescent="0.25">
      <c r="A420" s="87" t="s">
        <v>185</v>
      </c>
      <c r="B420" s="155"/>
      <c r="C420" s="155"/>
      <c r="D420" s="155"/>
      <c r="E420" s="4">
        <v>852</v>
      </c>
      <c r="F420" s="3" t="s">
        <v>93</v>
      </c>
      <c r="G420" s="3" t="s">
        <v>13</v>
      </c>
      <c r="H420" s="176" t="s">
        <v>490</v>
      </c>
      <c r="I420" s="3"/>
      <c r="J420" s="21">
        <f t="shared" ref="J420:Y421" si="2879">J421</f>
        <v>0</v>
      </c>
      <c r="K420" s="21">
        <f t="shared" si="2879"/>
        <v>0</v>
      </c>
      <c r="L420" s="21">
        <f t="shared" si="2879"/>
        <v>0</v>
      </c>
      <c r="M420" s="21">
        <f t="shared" si="2879"/>
        <v>0</v>
      </c>
      <c r="N420" s="21">
        <f t="shared" si="2879"/>
        <v>0</v>
      </c>
      <c r="O420" s="21">
        <f t="shared" si="2879"/>
        <v>0</v>
      </c>
      <c r="P420" s="21">
        <f t="shared" si="2879"/>
        <v>0</v>
      </c>
      <c r="Q420" s="21">
        <f t="shared" si="2879"/>
        <v>0</v>
      </c>
      <c r="R420" s="21">
        <f t="shared" si="2879"/>
        <v>0</v>
      </c>
      <c r="S420" s="21">
        <f t="shared" si="2879"/>
        <v>0</v>
      </c>
      <c r="T420" s="21">
        <f t="shared" si="2879"/>
        <v>0</v>
      </c>
      <c r="U420" s="21">
        <f t="shared" si="2879"/>
        <v>0</v>
      </c>
      <c r="V420" s="21">
        <f t="shared" si="2781"/>
        <v>-238528.6</v>
      </c>
      <c r="W420" s="21">
        <f t="shared" si="2782"/>
        <v>-238528.6</v>
      </c>
      <c r="X420" s="21">
        <f t="shared" si="2783"/>
        <v>0</v>
      </c>
      <c r="Y420" s="21">
        <f t="shared" si="2879"/>
        <v>0</v>
      </c>
      <c r="Z420" s="276">
        <f t="shared" si="2802"/>
        <v>0</v>
      </c>
      <c r="AA420" s="21">
        <f t="shared" ref="AA420:BV421" si="2880">AA421</f>
        <v>0</v>
      </c>
      <c r="AB420" s="21">
        <f t="shared" si="2880"/>
        <v>238528.6</v>
      </c>
      <c r="AC420" s="21">
        <f t="shared" si="2880"/>
        <v>238528.6</v>
      </c>
      <c r="AD420" s="21">
        <f t="shared" si="2880"/>
        <v>0</v>
      </c>
      <c r="AE420" s="21">
        <f t="shared" si="2880"/>
        <v>0</v>
      </c>
      <c r="AF420" s="21">
        <f t="shared" si="2880"/>
        <v>209.88</v>
      </c>
      <c r="AG420" s="21">
        <f t="shared" si="2880"/>
        <v>209.88</v>
      </c>
      <c r="AH420" s="21">
        <f t="shared" si="2880"/>
        <v>0</v>
      </c>
      <c r="AI420" s="21">
        <f t="shared" si="2880"/>
        <v>0</v>
      </c>
      <c r="AJ420" s="21">
        <f t="shared" si="2520"/>
        <v>238738.48</v>
      </c>
      <c r="AK420" s="21">
        <f t="shared" si="2521"/>
        <v>238738.48</v>
      </c>
      <c r="AL420" s="21">
        <f t="shared" si="2522"/>
        <v>0</v>
      </c>
      <c r="AM420" s="21">
        <f t="shared" si="2523"/>
        <v>0</v>
      </c>
      <c r="AN420" s="215">
        <f t="shared" si="2880"/>
        <v>-37772.639999999999</v>
      </c>
      <c r="AO420" s="21">
        <f t="shared" si="2880"/>
        <v>-37772.639999999999</v>
      </c>
      <c r="AP420" s="21">
        <f t="shared" si="2880"/>
        <v>0</v>
      </c>
      <c r="AQ420" s="21">
        <f t="shared" si="2880"/>
        <v>0</v>
      </c>
      <c r="AR420" s="21">
        <f t="shared" si="2815"/>
        <v>200965.84000000003</v>
      </c>
      <c r="AS420" s="21">
        <f t="shared" si="2816"/>
        <v>200965.84000000003</v>
      </c>
      <c r="AT420" s="21">
        <f t="shared" si="2817"/>
        <v>0</v>
      </c>
      <c r="AU420" s="21">
        <f t="shared" si="2818"/>
        <v>0</v>
      </c>
      <c r="AV420" s="195">
        <f t="shared" si="2757"/>
        <v>0</v>
      </c>
      <c r="AW420" s="21">
        <f t="shared" si="2880"/>
        <v>248069.75</v>
      </c>
      <c r="AX420" s="21">
        <f t="shared" si="2880"/>
        <v>248069.75</v>
      </c>
      <c r="AY420" s="21">
        <f t="shared" si="2880"/>
        <v>0</v>
      </c>
      <c r="AZ420" s="21">
        <f t="shared" si="2880"/>
        <v>0</v>
      </c>
      <c r="BA420" s="21">
        <f t="shared" si="2880"/>
        <v>0</v>
      </c>
      <c r="BB420" s="21">
        <f t="shared" si="2880"/>
        <v>0</v>
      </c>
      <c r="BC420" s="21">
        <f t="shared" si="2880"/>
        <v>0</v>
      </c>
      <c r="BD420" s="21">
        <f t="shared" si="2880"/>
        <v>0</v>
      </c>
      <c r="BE420" s="21">
        <f t="shared" si="2524"/>
        <v>248069.75</v>
      </c>
      <c r="BF420" s="21">
        <f t="shared" si="2511"/>
        <v>248069.75</v>
      </c>
      <c r="BG420" s="21">
        <f t="shared" si="2512"/>
        <v>0</v>
      </c>
      <c r="BH420" s="21">
        <f t="shared" si="2513"/>
        <v>0</v>
      </c>
      <c r="BI420" s="21">
        <f t="shared" si="2880"/>
        <v>0</v>
      </c>
      <c r="BJ420" s="21">
        <f t="shared" si="2880"/>
        <v>0</v>
      </c>
      <c r="BK420" s="21">
        <f t="shared" si="2880"/>
        <v>0</v>
      </c>
      <c r="BL420" s="21">
        <f t="shared" si="2880"/>
        <v>0</v>
      </c>
      <c r="BM420" s="21">
        <f t="shared" si="2819"/>
        <v>248069.75</v>
      </c>
      <c r="BN420" s="21">
        <f t="shared" si="2820"/>
        <v>248069.75</v>
      </c>
      <c r="BO420" s="21">
        <f t="shared" si="2821"/>
        <v>0</v>
      </c>
      <c r="BP420" s="21">
        <f t="shared" si="2822"/>
        <v>0</v>
      </c>
      <c r="BQ420" s="201">
        <f t="shared" si="2754"/>
        <v>0</v>
      </c>
      <c r="BR420" s="21">
        <f t="shared" si="2880"/>
        <v>248069.75</v>
      </c>
      <c r="BS420" s="21">
        <f t="shared" si="2880"/>
        <v>248069.75</v>
      </c>
      <c r="BT420" s="21">
        <f t="shared" si="2880"/>
        <v>0</v>
      </c>
      <c r="BU420" s="21">
        <f t="shared" si="2880"/>
        <v>0</v>
      </c>
      <c r="BV420" s="21">
        <f t="shared" si="2880"/>
        <v>0</v>
      </c>
      <c r="BW420" s="21">
        <f t="shared" ref="BV420:BY421" si="2881">BW421</f>
        <v>0</v>
      </c>
      <c r="BX420" s="21">
        <f t="shared" si="2881"/>
        <v>0</v>
      </c>
      <c r="BY420" s="21">
        <f t="shared" si="2881"/>
        <v>0</v>
      </c>
      <c r="BZ420" s="21">
        <f t="shared" si="2525"/>
        <v>248069.75</v>
      </c>
      <c r="CA420" s="62">
        <f t="shared" si="2515"/>
        <v>248069.75</v>
      </c>
      <c r="CB420" s="62">
        <f t="shared" si="2516"/>
        <v>0</v>
      </c>
      <c r="CC420" s="62">
        <f t="shared" si="2517"/>
        <v>0</v>
      </c>
      <c r="CD420" s="21">
        <f t="shared" ref="CD420:CG421" si="2882">CD421</f>
        <v>0</v>
      </c>
      <c r="CE420" s="21">
        <f t="shared" si="2882"/>
        <v>0</v>
      </c>
      <c r="CF420" s="21">
        <f t="shared" si="2882"/>
        <v>0</v>
      </c>
      <c r="CG420" s="21">
        <f t="shared" si="2882"/>
        <v>0</v>
      </c>
      <c r="CH420" s="21">
        <f t="shared" si="2825"/>
        <v>248069.75</v>
      </c>
      <c r="CI420" s="62">
        <f t="shared" si="2826"/>
        <v>248069.75</v>
      </c>
      <c r="CJ420" s="62">
        <f t="shared" si="2827"/>
        <v>0</v>
      </c>
      <c r="CK420" s="62">
        <f t="shared" si="2828"/>
        <v>0</v>
      </c>
      <c r="CL420" s="193">
        <f t="shared" si="2851"/>
        <v>0</v>
      </c>
      <c r="CM420" s="62"/>
      <c r="CN420" s="62"/>
      <c r="CO420" s="62"/>
      <c r="CP420" s="62"/>
      <c r="CQ420" s="94">
        <f t="shared" si="2453"/>
        <v>130503.82</v>
      </c>
      <c r="CR420" s="94">
        <f t="shared" si="2454"/>
        <v>220.8091513817478</v>
      </c>
      <c r="CS420" s="58">
        <f t="shared" ref="CS420:DT421" si="2883">CS421</f>
        <v>108024.78</v>
      </c>
      <c r="CT420" s="58">
        <f t="shared" si="2883"/>
        <v>108024.78</v>
      </c>
      <c r="CU420" s="58">
        <f t="shared" si="2883"/>
        <v>0</v>
      </c>
      <c r="CV420" s="58">
        <f t="shared" si="2883"/>
        <v>0</v>
      </c>
      <c r="CW420" s="58">
        <f t="shared" si="2883"/>
        <v>0</v>
      </c>
      <c r="CX420" s="62">
        <f t="shared" si="2883"/>
        <v>0</v>
      </c>
      <c r="CY420" s="62">
        <f t="shared" si="2883"/>
        <v>0</v>
      </c>
      <c r="CZ420" s="58">
        <f t="shared" si="2883"/>
        <v>0</v>
      </c>
      <c r="DA420" s="58">
        <f t="shared" si="2883"/>
        <v>108024.78</v>
      </c>
      <c r="DB420" s="62">
        <f t="shared" si="2883"/>
        <v>108024.78</v>
      </c>
      <c r="DC420" s="62">
        <f t="shared" si="2883"/>
        <v>0</v>
      </c>
      <c r="DD420" s="62">
        <f t="shared" si="2883"/>
        <v>0</v>
      </c>
      <c r="DE420" s="58">
        <f t="shared" si="2883"/>
        <v>0</v>
      </c>
      <c r="DF420" s="62">
        <f t="shared" si="2883"/>
        <v>0</v>
      </c>
      <c r="DG420" s="62">
        <f t="shared" si="2883"/>
        <v>0</v>
      </c>
      <c r="DH420" s="58">
        <f t="shared" si="2883"/>
        <v>0</v>
      </c>
      <c r="DI420" s="58">
        <f t="shared" si="2883"/>
        <v>108024.78</v>
      </c>
      <c r="DJ420" s="62">
        <f t="shared" si="2883"/>
        <v>108024.78</v>
      </c>
      <c r="DK420" s="62">
        <f t="shared" si="2883"/>
        <v>0</v>
      </c>
      <c r="DL420" s="62">
        <f t="shared" si="2883"/>
        <v>0</v>
      </c>
      <c r="DM420" s="58">
        <f t="shared" si="2883"/>
        <v>0</v>
      </c>
      <c r="DN420" s="62">
        <f t="shared" si="2883"/>
        <v>0</v>
      </c>
      <c r="DO420" s="62">
        <f t="shared" si="2883"/>
        <v>0</v>
      </c>
      <c r="DP420" s="58">
        <f t="shared" si="2883"/>
        <v>0</v>
      </c>
      <c r="DQ420" s="58">
        <f t="shared" si="2883"/>
        <v>108024.78</v>
      </c>
      <c r="DR420" s="62">
        <f t="shared" si="2883"/>
        <v>108024.78</v>
      </c>
      <c r="DS420" s="62">
        <f t="shared" si="2883"/>
        <v>0</v>
      </c>
      <c r="DT420" s="62">
        <f t="shared" si="2883"/>
        <v>0</v>
      </c>
    </row>
    <row r="421" spans="1:124" ht="32.25" customHeight="1" x14ac:dyDescent="0.25">
      <c r="A421" s="87" t="s">
        <v>96</v>
      </c>
      <c r="B421" s="155"/>
      <c r="C421" s="155"/>
      <c r="D421" s="155"/>
      <c r="E421" s="4">
        <v>852</v>
      </c>
      <c r="F421" s="3" t="s">
        <v>93</v>
      </c>
      <c r="G421" s="3" t="s">
        <v>13</v>
      </c>
      <c r="H421" s="176" t="s">
        <v>490</v>
      </c>
      <c r="I421" s="3" t="s">
        <v>97</v>
      </c>
      <c r="J421" s="21">
        <f t="shared" si="2879"/>
        <v>0</v>
      </c>
      <c r="K421" s="21">
        <f t="shared" si="2879"/>
        <v>0</v>
      </c>
      <c r="L421" s="21">
        <f t="shared" si="2879"/>
        <v>0</v>
      </c>
      <c r="M421" s="21">
        <f t="shared" si="2879"/>
        <v>0</v>
      </c>
      <c r="N421" s="21">
        <f t="shared" si="2879"/>
        <v>0</v>
      </c>
      <c r="O421" s="21">
        <f t="shared" si="2879"/>
        <v>0</v>
      </c>
      <c r="P421" s="21">
        <f t="shared" si="2879"/>
        <v>0</v>
      </c>
      <c r="Q421" s="21">
        <f t="shared" si="2879"/>
        <v>0</v>
      </c>
      <c r="R421" s="21">
        <f t="shared" si="2879"/>
        <v>0</v>
      </c>
      <c r="S421" s="21">
        <f t="shared" si="2879"/>
        <v>0</v>
      </c>
      <c r="T421" s="21">
        <f t="shared" si="2879"/>
        <v>0</v>
      </c>
      <c r="U421" s="21">
        <f t="shared" si="2879"/>
        <v>0</v>
      </c>
      <c r="V421" s="21">
        <f t="shared" si="2781"/>
        <v>-238528.6</v>
      </c>
      <c r="W421" s="21">
        <f t="shared" si="2782"/>
        <v>-238528.6</v>
      </c>
      <c r="X421" s="21">
        <f t="shared" si="2783"/>
        <v>0</v>
      </c>
      <c r="Y421" s="21">
        <f t="shared" si="2879"/>
        <v>0</v>
      </c>
      <c r="Z421" s="276">
        <f t="shared" si="2802"/>
        <v>0</v>
      </c>
      <c r="AA421" s="21">
        <f t="shared" si="2880"/>
        <v>0</v>
      </c>
      <c r="AB421" s="21">
        <f t="shared" si="2880"/>
        <v>238528.6</v>
      </c>
      <c r="AC421" s="21">
        <f t="shared" si="2880"/>
        <v>238528.6</v>
      </c>
      <c r="AD421" s="21">
        <f t="shared" si="2880"/>
        <v>0</v>
      </c>
      <c r="AE421" s="21">
        <f t="shared" si="2880"/>
        <v>0</v>
      </c>
      <c r="AF421" s="21">
        <f t="shared" si="2880"/>
        <v>209.88</v>
      </c>
      <c r="AG421" s="21">
        <f t="shared" si="2880"/>
        <v>209.88</v>
      </c>
      <c r="AH421" s="21">
        <f t="shared" si="2880"/>
        <v>0</v>
      </c>
      <c r="AI421" s="21">
        <f t="shared" si="2880"/>
        <v>0</v>
      </c>
      <c r="AJ421" s="21">
        <f t="shared" si="2520"/>
        <v>238738.48</v>
      </c>
      <c r="AK421" s="21">
        <f t="shared" si="2521"/>
        <v>238738.48</v>
      </c>
      <c r="AL421" s="21">
        <f t="shared" si="2522"/>
        <v>0</v>
      </c>
      <c r="AM421" s="21">
        <f t="shared" si="2523"/>
        <v>0</v>
      </c>
      <c r="AN421" s="215">
        <f t="shared" si="2880"/>
        <v>-37772.639999999999</v>
      </c>
      <c r="AO421" s="21">
        <f t="shared" si="2880"/>
        <v>-37772.639999999999</v>
      </c>
      <c r="AP421" s="21">
        <f t="shared" si="2880"/>
        <v>0</v>
      </c>
      <c r="AQ421" s="21">
        <f t="shared" si="2880"/>
        <v>0</v>
      </c>
      <c r="AR421" s="21">
        <f t="shared" si="2815"/>
        <v>200965.84000000003</v>
      </c>
      <c r="AS421" s="21">
        <f t="shared" si="2816"/>
        <v>200965.84000000003</v>
      </c>
      <c r="AT421" s="21">
        <f t="shared" si="2817"/>
        <v>0</v>
      </c>
      <c r="AU421" s="21">
        <f t="shared" si="2818"/>
        <v>0</v>
      </c>
      <c r="AV421" s="195">
        <f t="shared" si="2757"/>
        <v>0</v>
      </c>
      <c r="AW421" s="21">
        <f t="shared" si="2880"/>
        <v>248069.75</v>
      </c>
      <c r="AX421" s="21">
        <f t="shared" si="2880"/>
        <v>248069.75</v>
      </c>
      <c r="AY421" s="21">
        <f t="shared" si="2880"/>
        <v>0</v>
      </c>
      <c r="AZ421" s="21">
        <f t="shared" si="2880"/>
        <v>0</v>
      </c>
      <c r="BA421" s="21">
        <f t="shared" si="2880"/>
        <v>0</v>
      </c>
      <c r="BB421" s="21">
        <f t="shared" si="2880"/>
        <v>0</v>
      </c>
      <c r="BC421" s="21">
        <f t="shared" si="2880"/>
        <v>0</v>
      </c>
      <c r="BD421" s="21">
        <f t="shared" si="2880"/>
        <v>0</v>
      </c>
      <c r="BE421" s="21">
        <f t="shared" si="2524"/>
        <v>248069.75</v>
      </c>
      <c r="BF421" s="21">
        <f t="shared" si="2511"/>
        <v>248069.75</v>
      </c>
      <c r="BG421" s="21">
        <f t="shared" si="2512"/>
        <v>0</v>
      </c>
      <c r="BH421" s="21">
        <f t="shared" si="2513"/>
        <v>0</v>
      </c>
      <c r="BI421" s="21">
        <f t="shared" si="2880"/>
        <v>0</v>
      </c>
      <c r="BJ421" s="21">
        <f t="shared" si="2880"/>
        <v>0</v>
      </c>
      <c r="BK421" s="21">
        <f t="shared" si="2880"/>
        <v>0</v>
      </c>
      <c r="BL421" s="21">
        <f t="shared" si="2880"/>
        <v>0</v>
      </c>
      <c r="BM421" s="21">
        <f t="shared" si="2819"/>
        <v>248069.75</v>
      </c>
      <c r="BN421" s="21">
        <f t="shared" si="2820"/>
        <v>248069.75</v>
      </c>
      <c r="BO421" s="21">
        <f t="shared" si="2821"/>
        <v>0</v>
      </c>
      <c r="BP421" s="21">
        <f t="shared" si="2822"/>
        <v>0</v>
      </c>
      <c r="BQ421" s="201">
        <f t="shared" si="2754"/>
        <v>0</v>
      </c>
      <c r="BR421" s="21">
        <f t="shared" si="2880"/>
        <v>248069.75</v>
      </c>
      <c r="BS421" s="21">
        <f t="shared" si="2880"/>
        <v>248069.75</v>
      </c>
      <c r="BT421" s="21">
        <f t="shared" si="2880"/>
        <v>0</v>
      </c>
      <c r="BU421" s="21">
        <f t="shared" si="2880"/>
        <v>0</v>
      </c>
      <c r="BV421" s="21">
        <f t="shared" si="2881"/>
        <v>0</v>
      </c>
      <c r="BW421" s="21">
        <f t="shared" si="2881"/>
        <v>0</v>
      </c>
      <c r="BX421" s="21">
        <f t="shared" si="2881"/>
        <v>0</v>
      </c>
      <c r="BY421" s="21">
        <f t="shared" si="2881"/>
        <v>0</v>
      </c>
      <c r="BZ421" s="21">
        <f t="shared" si="2525"/>
        <v>248069.75</v>
      </c>
      <c r="CA421" s="62">
        <f t="shared" si="2515"/>
        <v>248069.75</v>
      </c>
      <c r="CB421" s="62">
        <f t="shared" si="2516"/>
        <v>0</v>
      </c>
      <c r="CC421" s="62">
        <f t="shared" si="2517"/>
        <v>0</v>
      </c>
      <c r="CD421" s="21">
        <f t="shared" si="2882"/>
        <v>0</v>
      </c>
      <c r="CE421" s="21">
        <f t="shared" si="2882"/>
        <v>0</v>
      </c>
      <c r="CF421" s="21">
        <f t="shared" si="2882"/>
        <v>0</v>
      </c>
      <c r="CG421" s="21">
        <f t="shared" si="2882"/>
        <v>0</v>
      </c>
      <c r="CH421" s="21">
        <f t="shared" si="2825"/>
        <v>248069.75</v>
      </c>
      <c r="CI421" s="62">
        <f t="shared" si="2826"/>
        <v>248069.75</v>
      </c>
      <c r="CJ421" s="62">
        <f t="shared" si="2827"/>
        <v>0</v>
      </c>
      <c r="CK421" s="62">
        <f t="shared" si="2828"/>
        <v>0</v>
      </c>
      <c r="CL421" s="193">
        <f t="shared" si="2851"/>
        <v>0</v>
      </c>
      <c r="CM421" s="62"/>
      <c r="CN421" s="62"/>
      <c r="CO421" s="62"/>
      <c r="CP421" s="62"/>
      <c r="CQ421" s="94">
        <f t="shared" si="2453"/>
        <v>130503.82</v>
      </c>
      <c r="CR421" s="94">
        <f t="shared" si="2454"/>
        <v>220.8091513817478</v>
      </c>
      <c r="CS421" s="58">
        <f t="shared" si="2883"/>
        <v>108024.78</v>
      </c>
      <c r="CT421" s="58">
        <f t="shared" si="2883"/>
        <v>108024.78</v>
      </c>
      <c r="CU421" s="58">
        <f t="shared" si="2883"/>
        <v>0</v>
      </c>
      <c r="CV421" s="58">
        <f t="shared" si="2883"/>
        <v>0</v>
      </c>
      <c r="CW421" s="58">
        <f t="shared" si="2883"/>
        <v>0</v>
      </c>
      <c r="CX421" s="62">
        <f t="shared" si="2883"/>
        <v>0</v>
      </c>
      <c r="CY421" s="62">
        <f t="shared" si="2883"/>
        <v>0</v>
      </c>
      <c r="CZ421" s="58">
        <f t="shared" si="2883"/>
        <v>0</v>
      </c>
      <c r="DA421" s="58">
        <f t="shared" si="2883"/>
        <v>108024.78</v>
      </c>
      <c r="DB421" s="62">
        <f t="shared" si="2883"/>
        <v>108024.78</v>
      </c>
      <c r="DC421" s="62">
        <f t="shared" si="2883"/>
        <v>0</v>
      </c>
      <c r="DD421" s="62">
        <f t="shared" si="2883"/>
        <v>0</v>
      </c>
      <c r="DE421" s="58">
        <f t="shared" si="2883"/>
        <v>0</v>
      </c>
      <c r="DF421" s="62">
        <f t="shared" si="2883"/>
        <v>0</v>
      </c>
      <c r="DG421" s="62">
        <f t="shared" si="2883"/>
        <v>0</v>
      </c>
      <c r="DH421" s="58">
        <f t="shared" si="2883"/>
        <v>0</v>
      </c>
      <c r="DI421" s="58">
        <f t="shared" si="2883"/>
        <v>108024.78</v>
      </c>
      <c r="DJ421" s="62">
        <f t="shared" si="2883"/>
        <v>108024.78</v>
      </c>
      <c r="DK421" s="62">
        <f t="shared" si="2883"/>
        <v>0</v>
      </c>
      <c r="DL421" s="62">
        <f t="shared" si="2883"/>
        <v>0</v>
      </c>
      <c r="DM421" s="58">
        <f t="shared" si="2883"/>
        <v>0</v>
      </c>
      <c r="DN421" s="62">
        <f t="shared" si="2883"/>
        <v>0</v>
      </c>
      <c r="DO421" s="62">
        <f t="shared" si="2883"/>
        <v>0</v>
      </c>
      <c r="DP421" s="58">
        <f t="shared" si="2883"/>
        <v>0</v>
      </c>
      <c r="DQ421" s="58">
        <f t="shared" si="2883"/>
        <v>108024.78</v>
      </c>
      <c r="DR421" s="62">
        <f t="shared" si="2883"/>
        <v>108024.78</v>
      </c>
      <c r="DS421" s="62">
        <f t="shared" si="2883"/>
        <v>0</v>
      </c>
      <c r="DT421" s="62">
        <f t="shared" si="2883"/>
        <v>0</v>
      </c>
    </row>
    <row r="422" spans="1:124" ht="32.25" customHeight="1" x14ac:dyDescent="0.25">
      <c r="A422" s="87" t="s">
        <v>105</v>
      </c>
      <c r="B422" s="155"/>
      <c r="C422" s="155"/>
      <c r="D422" s="155"/>
      <c r="E422" s="4">
        <v>852</v>
      </c>
      <c r="F422" s="3" t="s">
        <v>93</v>
      </c>
      <c r="G422" s="3" t="s">
        <v>13</v>
      </c>
      <c r="H422" s="176" t="s">
        <v>490</v>
      </c>
      <c r="I422" s="3" t="s">
        <v>106</v>
      </c>
      <c r="J422" s="21"/>
      <c r="K422" s="21">
        <f>J422</f>
        <v>0</v>
      </c>
      <c r="L422" s="21"/>
      <c r="M422" s="21"/>
      <c r="N422" s="21"/>
      <c r="O422" s="21">
        <f>N422</f>
        <v>0</v>
      </c>
      <c r="P422" s="21"/>
      <c r="Q422" s="21"/>
      <c r="R422" s="21"/>
      <c r="S422" s="21">
        <f>R422</f>
        <v>0</v>
      </c>
      <c r="T422" s="21"/>
      <c r="U422" s="21"/>
      <c r="V422" s="21">
        <f t="shared" si="2781"/>
        <v>-238528.6</v>
      </c>
      <c r="W422" s="21">
        <f t="shared" si="2782"/>
        <v>-238528.6</v>
      </c>
      <c r="X422" s="21">
        <f t="shared" si="2783"/>
        <v>0</v>
      </c>
      <c r="Y422" s="21"/>
      <c r="Z422" s="276">
        <f t="shared" si="2802"/>
        <v>0</v>
      </c>
      <c r="AA422" s="21"/>
      <c r="AB422" s="21">
        <v>238528.6</v>
      </c>
      <c r="AC422" s="21">
        <f>AB422</f>
        <v>238528.6</v>
      </c>
      <c r="AD422" s="21"/>
      <c r="AE422" s="21"/>
      <c r="AF422" s="21">
        <v>209.88</v>
      </c>
      <c r="AG422" s="21">
        <f>AF422</f>
        <v>209.88</v>
      </c>
      <c r="AH422" s="21"/>
      <c r="AI422" s="21"/>
      <c r="AJ422" s="21">
        <f t="shared" si="2520"/>
        <v>238738.48</v>
      </c>
      <c r="AK422" s="21">
        <f t="shared" si="2521"/>
        <v>238738.48</v>
      </c>
      <c r="AL422" s="21">
        <f t="shared" si="2522"/>
        <v>0</v>
      </c>
      <c r="AM422" s="21">
        <f t="shared" si="2523"/>
        <v>0</v>
      </c>
      <c r="AN422" s="215">
        <v>-37772.639999999999</v>
      </c>
      <c r="AO422" s="21">
        <f>AN422</f>
        <v>-37772.639999999999</v>
      </c>
      <c r="AP422" s="21"/>
      <c r="AQ422" s="21"/>
      <c r="AR422" s="21">
        <f t="shared" si="2815"/>
        <v>200965.84000000003</v>
      </c>
      <c r="AS422" s="21">
        <f t="shared" si="2816"/>
        <v>200965.84000000003</v>
      </c>
      <c r="AT422" s="21">
        <f t="shared" si="2817"/>
        <v>0</v>
      </c>
      <c r="AU422" s="21">
        <f t="shared" si="2818"/>
        <v>0</v>
      </c>
      <c r="AV422" s="195">
        <f t="shared" si="2757"/>
        <v>0</v>
      </c>
      <c r="AW422" s="21">
        <v>248069.75</v>
      </c>
      <c r="AX422" s="21">
        <f>AW422</f>
        <v>248069.75</v>
      </c>
      <c r="AY422" s="21"/>
      <c r="AZ422" s="21"/>
      <c r="BA422" s="21"/>
      <c r="BB422" s="21">
        <f>BA422</f>
        <v>0</v>
      </c>
      <c r="BC422" s="21"/>
      <c r="BD422" s="21"/>
      <c r="BE422" s="21">
        <f t="shared" si="2524"/>
        <v>248069.75</v>
      </c>
      <c r="BF422" s="21">
        <f t="shared" si="2511"/>
        <v>248069.75</v>
      </c>
      <c r="BG422" s="21">
        <f t="shared" si="2512"/>
        <v>0</v>
      </c>
      <c r="BH422" s="21">
        <f t="shared" si="2513"/>
        <v>0</v>
      </c>
      <c r="BI422" s="21"/>
      <c r="BJ422" s="21">
        <f>BI422</f>
        <v>0</v>
      </c>
      <c r="BK422" s="21"/>
      <c r="BL422" s="21"/>
      <c r="BM422" s="21">
        <f t="shared" si="2819"/>
        <v>248069.75</v>
      </c>
      <c r="BN422" s="21">
        <f t="shared" si="2820"/>
        <v>248069.75</v>
      </c>
      <c r="BO422" s="21">
        <f t="shared" si="2821"/>
        <v>0</v>
      </c>
      <c r="BP422" s="21">
        <f t="shared" si="2822"/>
        <v>0</v>
      </c>
      <c r="BQ422" s="201">
        <f t="shared" si="2754"/>
        <v>0</v>
      </c>
      <c r="BR422" s="21">
        <v>248069.75</v>
      </c>
      <c r="BS422" s="21">
        <f>BR422</f>
        <v>248069.75</v>
      </c>
      <c r="BT422" s="21"/>
      <c r="BU422" s="21"/>
      <c r="BV422" s="21"/>
      <c r="BW422" s="21">
        <f>BV422</f>
        <v>0</v>
      </c>
      <c r="BX422" s="21"/>
      <c r="BY422" s="21"/>
      <c r="BZ422" s="21">
        <f t="shared" si="2525"/>
        <v>248069.75</v>
      </c>
      <c r="CA422" s="62">
        <f t="shared" si="2515"/>
        <v>248069.75</v>
      </c>
      <c r="CB422" s="62">
        <f t="shared" si="2516"/>
        <v>0</v>
      </c>
      <c r="CC422" s="62">
        <f t="shared" si="2517"/>
        <v>0</v>
      </c>
      <c r="CD422" s="21"/>
      <c r="CE422" s="21">
        <f>CD422</f>
        <v>0</v>
      </c>
      <c r="CF422" s="21"/>
      <c r="CG422" s="21"/>
      <c r="CH422" s="21">
        <f t="shared" si="2825"/>
        <v>248069.75</v>
      </c>
      <c r="CI422" s="62">
        <f t="shared" si="2826"/>
        <v>248069.75</v>
      </c>
      <c r="CJ422" s="62">
        <f t="shared" si="2827"/>
        <v>0</v>
      </c>
      <c r="CK422" s="62">
        <f t="shared" si="2828"/>
        <v>0</v>
      </c>
      <c r="CL422" s="193">
        <f t="shared" si="2851"/>
        <v>0</v>
      </c>
      <c r="CM422" s="62"/>
      <c r="CN422" s="62"/>
      <c r="CO422" s="62"/>
      <c r="CP422" s="62"/>
      <c r="CQ422" s="94">
        <f t="shared" si="2453"/>
        <v>130503.82</v>
      </c>
      <c r="CR422" s="94">
        <f t="shared" si="2454"/>
        <v>220.8091513817478</v>
      </c>
      <c r="CS422" s="58">
        <v>108024.78</v>
      </c>
      <c r="CT422" s="58">
        <f>CS422</f>
        <v>108024.78</v>
      </c>
      <c r="CU422" s="58"/>
      <c r="CV422" s="58"/>
      <c r="CW422" s="58"/>
      <c r="CX422" s="62">
        <f>CW422</f>
        <v>0</v>
      </c>
      <c r="CY422" s="62"/>
      <c r="CZ422" s="58"/>
      <c r="DA422" s="58">
        <f t="shared" si="2419"/>
        <v>108024.78</v>
      </c>
      <c r="DB422" s="62">
        <f t="shared" si="2420"/>
        <v>108024.78</v>
      </c>
      <c r="DC422" s="62">
        <f t="shared" si="2421"/>
        <v>0</v>
      </c>
      <c r="DD422" s="62">
        <f t="shared" si="2422"/>
        <v>0</v>
      </c>
      <c r="DE422" s="58"/>
      <c r="DF422" s="62">
        <f>DE422</f>
        <v>0</v>
      </c>
      <c r="DG422" s="62"/>
      <c r="DH422" s="58"/>
      <c r="DI422" s="58">
        <f t="shared" ref="DI422" si="2884">DA422+DE422</f>
        <v>108024.78</v>
      </c>
      <c r="DJ422" s="62">
        <f t="shared" ref="DJ422" si="2885">DB422+DF422</f>
        <v>108024.78</v>
      </c>
      <c r="DK422" s="62">
        <f t="shared" ref="DK422" si="2886">DC422+DG422</f>
        <v>0</v>
      </c>
      <c r="DL422" s="62">
        <f t="shared" ref="DL422" si="2887">DD422+DH422</f>
        <v>0</v>
      </c>
      <c r="DM422" s="58"/>
      <c r="DN422" s="62">
        <f>DM422</f>
        <v>0</v>
      </c>
      <c r="DO422" s="62"/>
      <c r="DP422" s="58"/>
      <c r="DQ422" s="58">
        <f t="shared" ref="DQ422" si="2888">DI422+DM422</f>
        <v>108024.78</v>
      </c>
      <c r="DR422" s="62">
        <f t="shared" ref="DR422" si="2889">DJ422+DN422</f>
        <v>108024.78</v>
      </c>
      <c r="DS422" s="62">
        <f t="shared" ref="DS422" si="2890">DK422+DO422</f>
        <v>0</v>
      </c>
      <c r="DT422" s="62">
        <f t="shared" ref="DT422" si="2891">DL422+DP422</f>
        <v>0</v>
      </c>
    </row>
    <row r="423" spans="1:124" ht="32.25" customHeight="1" x14ac:dyDescent="0.25">
      <c r="A423" s="111" t="s">
        <v>103</v>
      </c>
      <c r="B423" s="44"/>
      <c r="C423" s="44"/>
      <c r="D423" s="44"/>
      <c r="E423" s="4">
        <v>852</v>
      </c>
      <c r="F423" s="19" t="s">
        <v>93</v>
      </c>
      <c r="G423" s="19" t="s">
        <v>104</v>
      </c>
      <c r="H423" s="176" t="s">
        <v>48</v>
      </c>
      <c r="I423" s="19"/>
      <c r="J423" s="22">
        <f>J424</f>
        <v>47000</v>
      </c>
      <c r="K423" s="22">
        <f t="shared" ref="K423:BV423" si="2892">K424</f>
        <v>47000</v>
      </c>
      <c r="L423" s="22">
        <f t="shared" si="2892"/>
        <v>0</v>
      </c>
      <c r="M423" s="22">
        <f t="shared" si="2892"/>
        <v>0</v>
      </c>
      <c r="N423" s="22">
        <f t="shared" si="2892"/>
        <v>58000</v>
      </c>
      <c r="O423" s="22">
        <f t="shared" si="2892"/>
        <v>58000</v>
      </c>
      <c r="P423" s="22">
        <f t="shared" si="2892"/>
        <v>0</v>
      </c>
      <c r="Q423" s="22">
        <f t="shared" si="2892"/>
        <v>0</v>
      </c>
      <c r="R423" s="22">
        <f t="shared" si="2892"/>
        <v>58000</v>
      </c>
      <c r="S423" s="22">
        <f t="shared" si="2892"/>
        <v>58000</v>
      </c>
      <c r="T423" s="22">
        <f t="shared" si="2892"/>
        <v>0</v>
      </c>
      <c r="U423" s="22">
        <f t="shared" si="2892"/>
        <v>0</v>
      </c>
      <c r="V423" s="22">
        <f t="shared" si="2892"/>
        <v>4000</v>
      </c>
      <c r="W423" s="22">
        <f t="shared" si="2892"/>
        <v>4000</v>
      </c>
      <c r="X423" s="22">
        <f t="shared" si="2892"/>
        <v>0</v>
      </c>
      <c r="Y423" s="22">
        <f t="shared" si="2892"/>
        <v>0</v>
      </c>
      <c r="Z423" s="22">
        <f t="shared" si="2892"/>
        <v>109.30232558139534</v>
      </c>
      <c r="AA423" s="22">
        <f t="shared" si="2892"/>
        <v>0</v>
      </c>
      <c r="AB423" s="22">
        <f t="shared" si="2892"/>
        <v>43000</v>
      </c>
      <c r="AC423" s="22">
        <f t="shared" si="2892"/>
        <v>43000</v>
      </c>
      <c r="AD423" s="22">
        <f t="shared" si="2892"/>
        <v>0</v>
      </c>
      <c r="AE423" s="22">
        <f t="shared" si="2892"/>
        <v>0</v>
      </c>
      <c r="AF423" s="22">
        <f t="shared" si="2892"/>
        <v>0</v>
      </c>
      <c r="AG423" s="22">
        <f t="shared" si="2892"/>
        <v>0</v>
      </c>
      <c r="AH423" s="22">
        <f t="shared" si="2892"/>
        <v>0</v>
      </c>
      <c r="AI423" s="22">
        <f t="shared" si="2892"/>
        <v>0</v>
      </c>
      <c r="AJ423" s="22">
        <f t="shared" si="2892"/>
        <v>43000</v>
      </c>
      <c r="AK423" s="22">
        <f t="shared" si="2892"/>
        <v>43000</v>
      </c>
      <c r="AL423" s="22">
        <f t="shared" si="2892"/>
        <v>0</v>
      </c>
      <c r="AM423" s="22">
        <f t="shared" si="2892"/>
        <v>0</v>
      </c>
      <c r="AN423" s="22">
        <f t="shared" si="2892"/>
        <v>0</v>
      </c>
      <c r="AO423" s="22">
        <f t="shared" si="2892"/>
        <v>0</v>
      </c>
      <c r="AP423" s="22">
        <f t="shared" si="2892"/>
        <v>0</v>
      </c>
      <c r="AQ423" s="22">
        <f t="shared" si="2892"/>
        <v>0</v>
      </c>
      <c r="AR423" s="22">
        <f t="shared" si="2892"/>
        <v>43000</v>
      </c>
      <c r="AS423" s="22">
        <f t="shared" si="2892"/>
        <v>43000</v>
      </c>
      <c r="AT423" s="22">
        <f t="shared" si="2892"/>
        <v>0</v>
      </c>
      <c r="AU423" s="22">
        <f t="shared" si="2892"/>
        <v>0</v>
      </c>
      <c r="AV423" s="22">
        <f t="shared" si="2892"/>
        <v>0</v>
      </c>
      <c r="AW423" s="22">
        <f t="shared" si="2892"/>
        <v>15000</v>
      </c>
      <c r="AX423" s="22">
        <f t="shared" si="2892"/>
        <v>15000</v>
      </c>
      <c r="AY423" s="22">
        <f t="shared" si="2892"/>
        <v>0</v>
      </c>
      <c r="AZ423" s="22">
        <f t="shared" si="2892"/>
        <v>0</v>
      </c>
      <c r="BA423" s="22">
        <f t="shared" si="2892"/>
        <v>0</v>
      </c>
      <c r="BB423" s="22">
        <f t="shared" si="2892"/>
        <v>0</v>
      </c>
      <c r="BC423" s="22">
        <f t="shared" si="2892"/>
        <v>0</v>
      </c>
      <c r="BD423" s="22">
        <f t="shared" si="2892"/>
        <v>0</v>
      </c>
      <c r="BE423" s="22">
        <f t="shared" si="2892"/>
        <v>15000</v>
      </c>
      <c r="BF423" s="22">
        <f t="shared" si="2892"/>
        <v>15000</v>
      </c>
      <c r="BG423" s="22">
        <f t="shared" si="2892"/>
        <v>0</v>
      </c>
      <c r="BH423" s="22">
        <f t="shared" si="2892"/>
        <v>0</v>
      </c>
      <c r="BI423" s="22">
        <f t="shared" si="2892"/>
        <v>0</v>
      </c>
      <c r="BJ423" s="22">
        <f t="shared" si="2892"/>
        <v>0</v>
      </c>
      <c r="BK423" s="22">
        <f t="shared" si="2892"/>
        <v>0</v>
      </c>
      <c r="BL423" s="22">
        <f t="shared" si="2892"/>
        <v>0</v>
      </c>
      <c r="BM423" s="22">
        <f t="shared" si="2892"/>
        <v>15000</v>
      </c>
      <c r="BN423" s="22">
        <f t="shared" si="2892"/>
        <v>15000</v>
      </c>
      <c r="BO423" s="22">
        <f t="shared" si="2892"/>
        <v>0</v>
      </c>
      <c r="BP423" s="22">
        <f t="shared" si="2892"/>
        <v>0</v>
      </c>
      <c r="BQ423" s="22">
        <f t="shared" si="2892"/>
        <v>0</v>
      </c>
      <c r="BR423" s="22">
        <f t="shared" si="2892"/>
        <v>15000</v>
      </c>
      <c r="BS423" s="22">
        <f t="shared" si="2892"/>
        <v>15000</v>
      </c>
      <c r="BT423" s="22">
        <f t="shared" si="2892"/>
        <v>0</v>
      </c>
      <c r="BU423" s="22">
        <f t="shared" si="2892"/>
        <v>0</v>
      </c>
      <c r="BV423" s="22">
        <f t="shared" si="2892"/>
        <v>0</v>
      </c>
      <c r="BW423" s="22">
        <f t="shared" ref="BW423:CR423" si="2893">BW424</f>
        <v>0</v>
      </c>
      <c r="BX423" s="22">
        <f t="shared" si="2893"/>
        <v>0</v>
      </c>
      <c r="BY423" s="22">
        <f t="shared" si="2893"/>
        <v>0</v>
      </c>
      <c r="BZ423" s="22">
        <f t="shared" si="2893"/>
        <v>15000</v>
      </c>
      <c r="CA423" s="22">
        <f t="shared" si="2893"/>
        <v>15000</v>
      </c>
      <c r="CB423" s="22">
        <f t="shared" si="2893"/>
        <v>0</v>
      </c>
      <c r="CC423" s="22">
        <f t="shared" si="2893"/>
        <v>0</v>
      </c>
      <c r="CD423" s="22">
        <f t="shared" si="2893"/>
        <v>0</v>
      </c>
      <c r="CE423" s="22">
        <f t="shared" si="2893"/>
        <v>0</v>
      </c>
      <c r="CF423" s="22">
        <f t="shared" si="2893"/>
        <v>0</v>
      </c>
      <c r="CG423" s="22">
        <f t="shared" si="2893"/>
        <v>0</v>
      </c>
      <c r="CH423" s="22">
        <f t="shared" si="2893"/>
        <v>15000</v>
      </c>
      <c r="CI423" s="22">
        <f t="shared" si="2893"/>
        <v>15000</v>
      </c>
      <c r="CJ423" s="22">
        <f t="shared" si="2893"/>
        <v>0</v>
      </c>
      <c r="CK423" s="22">
        <f t="shared" si="2893"/>
        <v>0</v>
      </c>
      <c r="CL423" s="22">
        <f t="shared" si="2893"/>
        <v>0</v>
      </c>
      <c r="CM423" s="22">
        <f t="shared" si="2893"/>
        <v>0</v>
      </c>
      <c r="CN423" s="22">
        <f t="shared" si="2893"/>
        <v>0</v>
      </c>
      <c r="CO423" s="22">
        <f t="shared" si="2893"/>
        <v>0</v>
      </c>
      <c r="CP423" s="22">
        <f t="shared" si="2893"/>
        <v>0</v>
      </c>
      <c r="CQ423" s="22">
        <f t="shared" si="2893"/>
        <v>29000</v>
      </c>
      <c r="CR423" s="22">
        <f t="shared" si="2893"/>
        <v>307.14285714285717</v>
      </c>
      <c r="CS423" s="57" t="e">
        <f>CS424+#REF!</f>
        <v>#REF!</v>
      </c>
      <c r="CT423" s="57" t="e">
        <f>CT424+#REF!</f>
        <v>#REF!</v>
      </c>
      <c r="CU423" s="57" t="e">
        <f>CU424+#REF!</f>
        <v>#REF!</v>
      </c>
      <c r="CV423" s="57" t="e">
        <f>CV424+#REF!</f>
        <v>#REF!</v>
      </c>
      <c r="CW423" s="57" t="e">
        <f>CW424+#REF!</f>
        <v>#REF!</v>
      </c>
      <c r="CX423" s="78" t="e">
        <f>CX424+#REF!</f>
        <v>#REF!</v>
      </c>
      <c r="CY423" s="78" t="e">
        <f>CY424+#REF!</f>
        <v>#REF!</v>
      </c>
      <c r="CZ423" s="57" t="e">
        <f>CZ424+#REF!</f>
        <v>#REF!</v>
      </c>
      <c r="DA423" s="57" t="e">
        <f>DA424+#REF!</f>
        <v>#REF!</v>
      </c>
      <c r="DB423" s="78" t="e">
        <f>DB424+#REF!</f>
        <v>#REF!</v>
      </c>
      <c r="DC423" s="78" t="e">
        <f>DC424+#REF!</f>
        <v>#REF!</v>
      </c>
      <c r="DD423" s="78" t="e">
        <f>DD424+#REF!</f>
        <v>#REF!</v>
      </c>
      <c r="DE423" s="57" t="e">
        <f>DE424+#REF!</f>
        <v>#REF!</v>
      </c>
      <c r="DF423" s="78" t="e">
        <f>DF424+#REF!</f>
        <v>#REF!</v>
      </c>
      <c r="DG423" s="78" t="e">
        <f>DG424+#REF!</f>
        <v>#REF!</v>
      </c>
      <c r="DH423" s="57" t="e">
        <f>DH424+#REF!</f>
        <v>#REF!</v>
      </c>
      <c r="DI423" s="57" t="e">
        <f>DI424+#REF!</f>
        <v>#REF!</v>
      </c>
      <c r="DJ423" s="78" t="e">
        <f>DJ424+#REF!</f>
        <v>#REF!</v>
      </c>
      <c r="DK423" s="78" t="e">
        <f>DK424+#REF!</f>
        <v>#REF!</v>
      </c>
      <c r="DL423" s="78" t="e">
        <f>DL424+#REF!</f>
        <v>#REF!</v>
      </c>
      <c r="DM423" s="57" t="e">
        <f>DM424+#REF!</f>
        <v>#REF!</v>
      </c>
      <c r="DN423" s="78" t="e">
        <f>DN424+#REF!</f>
        <v>#REF!</v>
      </c>
      <c r="DO423" s="78" t="e">
        <f>DO424+#REF!</f>
        <v>#REF!</v>
      </c>
      <c r="DP423" s="57" t="e">
        <f>DP424+#REF!</f>
        <v>#REF!</v>
      </c>
      <c r="DQ423" s="57" t="e">
        <f>DQ424+#REF!</f>
        <v>#REF!</v>
      </c>
      <c r="DR423" s="78" t="e">
        <f>DR424+#REF!</f>
        <v>#REF!</v>
      </c>
      <c r="DS423" s="78" t="e">
        <f>DS424+#REF!</f>
        <v>#REF!</v>
      </c>
      <c r="DT423" s="78" t="e">
        <f>DT424+#REF!</f>
        <v>#REF!</v>
      </c>
    </row>
    <row r="424" spans="1:124" ht="64.5" customHeight="1" x14ac:dyDescent="0.25">
      <c r="A424" s="87" t="s">
        <v>547</v>
      </c>
      <c r="B424" s="156"/>
      <c r="C424" s="156"/>
      <c r="D424" s="156"/>
      <c r="E424" s="4">
        <v>852</v>
      </c>
      <c r="F424" s="4" t="s">
        <v>93</v>
      </c>
      <c r="G424" s="4" t="s">
        <v>104</v>
      </c>
      <c r="H424" s="176" t="s">
        <v>492</v>
      </c>
      <c r="I424" s="3"/>
      <c r="J424" s="21">
        <f t="shared" ref="J424:Y425" si="2894">J425</f>
        <v>47000</v>
      </c>
      <c r="K424" s="21">
        <f t="shared" si="2894"/>
        <v>47000</v>
      </c>
      <c r="L424" s="21">
        <f t="shared" si="2894"/>
        <v>0</v>
      </c>
      <c r="M424" s="21">
        <f t="shared" si="2894"/>
        <v>0</v>
      </c>
      <c r="N424" s="21">
        <f t="shared" si="2894"/>
        <v>58000</v>
      </c>
      <c r="O424" s="21">
        <f t="shared" si="2894"/>
        <v>58000</v>
      </c>
      <c r="P424" s="21">
        <f t="shared" si="2894"/>
        <v>0</v>
      </c>
      <c r="Q424" s="21">
        <f t="shared" si="2894"/>
        <v>0</v>
      </c>
      <c r="R424" s="21">
        <f t="shared" si="2894"/>
        <v>58000</v>
      </c>
      <c r="S424" s="21">
        <f t="shared" si="2894"/>
        <v>58000</v>
      </c>
      <c r="T424" s="21">
        <f t="shared" si="2894"/>
        <v>0</v>
      </c>
      <c r="U424" s="21">
        <f t="shared" si="2894"/>
        <v>0</v>
      </c>
      <c r="V424" s="21">
        <f t="shared" si="2781"/>
        <v>4000</v>
      </c>
      <c r="W424" s="21">
        <f t="shared" si="2782"/>
        <v>4000</v>
      </c>
      <c r="X424" s="21">
        <f t="shared" si="2783"/>
        <v>0</v>
      </c>
      <c r="Y424" s="21">
        <f t="shared" si="2894"/>
        <v>0</v>
      </c>
      <c r="Z424" s="276">
        <f t="shared" si="2802"/>
        <v>109.30232558139534</v>
      </c>
      <c r="AA424" s="21">
        <f t="shared" ref="AA424:BV425" si="2895">AA425</f>
        <v>0</v>
      </c>
      <c r="AB424" s="21">
        <f t="shared" si="2895"/>
        <v>43000</v>
      </c>
      <c r="AC424" s="21">
        <f t="shared" si="2895"/>
        <v>43000</v>
      </c>
      <c r="AD424" s="21">
        <f t="shared" si="2895"/>
        <v>0</v>
      </c>
      <c r="AE424" s="21">
        <f t="shared" si="2895"/>
        <v>0</v>
      </c>
      <c r="AF424" s="21">
        <f t="shared" si="2895"/>
        <v>0</v>
      </c>
      <c r="AG424" s="21">
        <f t="shared" si="2895"/>
        <v>0</v>
      </c>
      <c r="AH424" s="21">
        <f t="shared" si="2895"/>
        <v>0</v>
      </c>
      <c r="AI424" s="21">
        <f t="shared" si="2895"/>
        <v>0</v>
      </c>
      <c r="AJ424" s="21">
        <f t="shared" si="2520"/>
        <v>43000</v>
      </c>
      <c r="AK424" s="21">
        <f t="shared" si="2521"/>
        <v>43000</v>
      </c>
      <c r="AL424" s="21">
        <f t="shared" si="2522"/>
        <v>0</v>
      </c>
      <c r="AM424" s="21">
        <f t="shared" si="2523"/>
        <v>0</v>
      </c>
      <c r="AN424" s="215">
        <f t="shared" si="2895"/>
        <v>0</v>
      </c>
      <c r="AO424" s="21">
        <f t="shared" si="2895"/>
        <v>0</v>
      </c>
      <c r="AP424" s="21">
        <f t="shared" si="2895"/>
        <v>0</v>
      </c>
      <c r="AQ424" s="21">
        <f t="shared" si="2895"/>
        <v>0</v>
      </c>
      <c r="AR424" s="21">
        <f t="shared" si="2815"/>
        <v>43000</v>
      </c>
      <c r="AS424" s="21">
        <f t="shared" si="2816"/>
        <v>43000</v>
      </c>
      <c r="AT424" s="21">
        <f t="shared" si="2817"/>
        <v>0</v>
      </c>
      <c r="AU424" s="21">
        <f t="shared" si="2818"/>
        <v>0</v>
      </c>
      <c r="AV424" s="195">
        <f t="shared" si="2757"/>
        <v>0</v>
      </c>
      <c r="AW424" s="21">
        <f t="shared" si="2895"/>
        <v>15000</v>
      </c>
      <c r="AX424" s="21">
        <f t="shared" si="2895"/>
        <v>15000</v>
      </c>
      <c r="AY424" s="21">
        <f t="shared" si="2895"/>
        <v>0</v>
      </c>
      <c r="AZ424" s="21">
        <f t="shared" si="2895"/>
        <v>0</v>
      </c>
      <c r="BA424" s="21">
        <f t="shared" si="2895"/>
        <v>0</v>
      </c>
      <c r="BB424" s="21">
        <f t="shared" si="2895"/>
        <v>0</v>
      </c>
      <c r="BC424" s="21">
        <f t="shared" si="2895"/>
        <v>0</v>
      </c>
      <c r="BD424" s="21">
        <f t="shared" si="2895"/>
        <v>0</v>
      </c>
      <c r="BE424" s="21">
        <f t="shared" si="2524"/>
        <v>15000</v>
      </c>
      <c r="BF424" s="21">
        <f t="shared" si="2511"/>
        <v>15000</v>
      </c>
      <c r="BG424" s="21">
        <f t="shared" si="2512"/>
        <v>0</v>
      </c>
      <c r="BH424" s="21">
        <f t="shared" si="2513"/>
        <v>0</v>
      </c>
      <c r="BI424" s="21">
        <f t="shared" si="2895"/>
        <v>0</v>
      </c>
      <c r="BJ424" s="21">
        <f t="shared" si="2895"/>
        <v>0</v>
      </c>
      <c r="BK424" s="21">
        <f t="shared" si="2895"/>
        <v>0</v>
      </c>
      <c r="BL424" s="21">
        <f t="shared" si="2895"/>
        <v>0</v>
      </c>
      <c r="BM424" s="21">
        <f t="shared" si="2819"/>
        <v>15000</v>
      </c>
      <c r="BN424" s="21">
        <f t="shared" si="2820"/>
        <v>15000</v>
      </c>
      <c r="BO424" s="21">
        <f t="shared" si="2821"/>
        <v>0</v>
      </c>
      <c r="BP424" s="21">
        <f t="shared" si="2822"/>
        <v>0</v>
      </c>
      <c r="BQ424" s="201">
        <f t="shared" si="2754"/>
        <v>0</v>
      </c>
      <c r="BR424" s="21">
        <f t="shared" si="2895"/>
        <v>15000</v>
      </c>
      <c r="BS424" s="21">
        <f t="shared" si="2895"/>
        <v>15000</v>
      </c>
      <c r="BT424" s="21">
        <f t="shared" si="2895"/>
        <v>0</v>
      </c>
      <c r="BU424" s="21">
        <f t="shared" si="2895"/>
        <v>0</v>
      </c>
      <c r="BV424" s="21">
        <f t="shared" si="2895"/>
        <v>0</v>
      </c>
      <c r="BW424" s="21">
        <f t="shared" ref="BV424:BY425" si="2896">BW425</f>
        <v>0</v>
      </c>
      <c r="BX424" s="21">
        <f t="shared" si="2896"/>
        <v>0</v>
      </c>
      <c r="BY424" s="21">
        <f t="shared" si="2896"/>
        <v>0</v>
      </c>
      <c r="BZ424" s="21">
        <f t="shared" si="2525"/>
        <v>15000</v>
      </c>
      <c r="CA424" s="62">
        <f t="shared" si="2515"/>
        <v>15000</v>
      </c>
      <c r="CB424" s="62">
        <f t="shared" si="2516"/>
        <v>0</v>
      </c>
      <c r="CC424" s="62">
        <f t="shared" si="2517"/>
        <v>0</v>
      </c>
      <c r="CD424" s="21">
        <f t="shared" ref="CD424:CG425" si="2897">CD425</f>
        <v>0</v>
      </c>
      <c r="CE424" s="21">
        <f t="shared" si="2897"/>
        <v>0</v>
      </c>
      <c r="CF424" s="21">
        <f t="shared" si="2897"/>
        <v>0</v>
      </c>
      <c r="CG424" s="21">
        <f t="shared" si="2897"/>
        <v>0</v>
      </c>
      <c r="CH424" s="21">
        <f t="shared" si="2825"/>
        <v>15000</v>
      </c>
      <c r="CI424" s="62">
        <f t="shared" si="2826"/>
        <v>15000</v>
      </c>
      <c r="CJ424" s="62">
        <f t="shared" si="2827"/>
        <v>0</v>
      </c>
      <c r="CK424" s="62">
        <f t="shared" si="2828"/>
        <v>0</v>
      </c>
      <c r="CL424" s="193">
        <f t="shared" si="2851"/>
        <v>0</v>
      </c>
      <c r="CM424" s="62"/>
      <c r="CN424" s="62"/>
      <c r="CO424" s="62"/>
      <c r="CP424" s="62"/>
      <c r="CQ424" s="94">
        <f t="shared" ref="CQ424:CQ450" si="2898">AB424-CS424</f>
        <v>29000</v>
      </c>
      <c r="CR424" s="94">
        <f t="shared" ref="CR424:CR478" si="2899">AB424/CS424*100</f>
        <v>307.14285714285717</v>
      </c>
      <c r="CS424" s="58">
        <f t="shared" ref="CS424:DT425" si="2900">CS425</f>
        <v>14000</v>
      </c>
      <c r="CT424" s="58">
        <f t="shared" si="2900"/>
        <v>14000</v>
      </c>
      <c r="CU424" s="58">
        <f t="shared" si="2900"/>
        <v>0</v>
      </c>
      <c r="CV424" s="58">
        <f t="shared" si="2900"/>
        <v>0</v>
      </c>
      <c r="CW424" s="58">
        <f t="shared" si="2900"/>
        <v>0</v>
      </c>
      <c r="CX424" s="62">
        <f t="shared" si="2900"/>
        <v>0</v>
      </c>
      <c r="CY424" s="62">
        <f t="shared" si="2900"/>
        <v>0</v>
      </c>
      <c r="CZ424" s="58">
        <f t="shared" si="2900"/>
        <v>0</v>
      </c>
      <c r="DA424" s="58">
        <f t="shared" si="2900"/>
        <v>14000</v>
      </c>
      <c r="DB424" s="62">
        <f t="shared" si="2900"/>
        <v>14000</v>
      </c>
      <c r="DC424" s="62">
        <f t="shared" si="2900"/>
        <v>0</v>
      </c>
      <c r="DD424" s="62">
        <f t="shared" si="2900"/>
        <v>0</v>
      </c>
      <c r="DE424" s="58">
        <f t="shared" si="2900"/>
        <v>0</v>
      </c>
      <c r="DF424" s="62">
        <f t="shared" si="2900"/>
        <v>0</v>
      </c>
      <c r="DG424" s="62">
        <f t="shared" si="2900"/>
        <v>0</v>
      </c>
      <c r="DH424" s="58">
        <f t="shared" si="2900"/>
        <v>0</v>
      </c>
      <c r="DI424" s="58">
        <f t="shared" si="2900"/>
        <v>14000</v>
      </c>
      <c r="DJ424" s="62">
        <f t="shared" si="2900"/>
        <v>14000</v>
      </c>
      <c r="DK424" s="62">
        <f t="shared" si="2900"/>
        <v>0</v>
      </c>
      <c r="DL424" s="62">
        <f t="shared" si="2900"/>
        <v>0</v>
      </c>
      <c r="DM424" s="58">
        <f t="shared" si="2900"/>
        <v>0</v>
      </c>
      <c r="DN424" s="62">
        <f t="shared" si="2900"/>
        <v>0</v>
      </c>
      <c r="DO424" s="62">
        <f t="shared" si="2900"/>
        <v>0</v>
      </c>
      <c r="DP424" s="58">
        <f t="shared" si="2900"/>
        <v>0</v>
      </c>
      <c r="DQ424" s="58">
        <f t="shared" si="2900"/>
        <v>14000</v>
      </c>
      <c r="DR424" s="62">
        <f t="shared" si="2900"/>
        <v>14000</v>
      </c>
      <c r="DS424" s="62">
        <f t="shared" si="2900"/>
        <v>0</v>
      </c>
      <c r="DT424" s="62">
        <f t="shared" si="2900"/>
        <v>0</v>
      </c>
    </row>
    <row r="425" spans="1:124" ht="32.25" customHeight="1" x14ac:dyDescent="0.25">
      <c r="A425" s="87" t="s">
        <v>20</v>
      </c>
      <c r="B425" s="156"/>
      <c r="C425" s="156"/>
      <c r="D425" s="156"/>
      <c r="E425" s="4">
        <v>852</v>
      </c>
      <c r="F425" s="4" t="s">
        <v>93</v>
      </c>
      <c r="G425" s="4" t="s">
        <v>104</v>
      </c>
      <c r="H425" s="176" t="s">
        <v>492</v>
      </c>
      <c r="I425" s="3" t="s">
        <v>21</v>
      </c>
      <c r="J425" s="21">
        <f t="shared" si="2894"/>
        <v>47000</v>
      </c>
      <c r="K425" s="21">
        <f t="shared" si="2894"/>
        <v>47000</v>
      </c>
      <c r="L425" s="21">
        <f t="shared" si="2894"/>
        <v>0</v>
      </c>
      <c r="M425" s="21">
        <f t="shared" si="2894"/>
        <v>0</v>
      </c>
      <c r="N425" s="21">
        <f t="shared" si="2894"/>
        <v>58000</v>
      </c>
      <c r="O425" s="21">
        <f t="shared" si="2894"/>
        <v>58000</v>
      </c>
      <c r="P425" s="21">
        <f t="shared" si="2894"/>
        <v>0</v>
      </c>
      <c r="Q425" s="21">
        <f t="shared" si="2894"/>
        <v>0</v>
      </c>
      <c r="R425" s="21">
        <f t="shared" si="2894"/>
        <v>58000</v>
      </c>
      <c r="S425" s="21">
        <f t="shared" si="2894"/>
        <v>58000</v>
      </c>
      <c r="T425" s="21">
        <f t="shared" si="2894"/>
        <v>0</v>
      </c>
      <c r="U425" s="21">
        <f t="shared" si="2894"/>
        <v>0</v>
      </c>
      <c r="V425" s="21">
        <f t="shared" si="2781"/>
        <v>4000</v>
      </c>
      <c r="W425" s="21">
        <f t="shared" si="2782"/>
        <v>4000</v>
      </c>
      <c r="X425" s="21">
        <f t="shared" si="2783"/>
        <v>0</v>
      </c>
      <c r="Y425" s="21">
        <f t="shared" si="2894"/>
        <v>0</v>
      </c>
      <c r="Z425" s="276">
        <f t="shared" si="2802"/>
        <v>109.30232558139534</v>
      </c>
      <c r="AA425" s="21">
        <f t="shared" si="2895"/>
        <v>0</v>
      </c>
      <c r="AB425" s="21">
        <f t="shared" si="2895"/>
        <v>43000</v>
      </c>
      <c r="AC425" s="21">
        <f t="shared" si="2895"/>
        <v>43000</v>
      </c>
      <c r="AD425" s="21">
        <f t="shared" si="2895"/>
        <v>0</v>
      </c>
      <c r="AE425" s="21">
        <f t="shared" si="2895"/>
        <v>0</v>
      </c>
      <c r="AF425" s="21">
        <f t="shared" si="2895"/>
        <v>0</v>
      </c>
      <c r="AG425" s="21">
        <f t="shared" si="2895"/>
        <v>0</v>
      </c>
      <c r="AH425" s="21">
        <f t="shared" si="2895"/>
        <v>0</v>
      </c>
      <c r="AI425" s="21">
        <f t="shared" si="2895"/>
        <v>0</v>
      </c>
      <c r="AJ425" s="21">
        <f t="shared" si="2520"/>
        <v>43000</v>
      </c>
      <c r="AK425" s="21">
        <f t="shared" si="2521"/>
        <v>43000</v>
      </c>
      <c r="AL425" s="21">
        <f t="shared" si="2522"/>
        <v>0</v>
      </c>
      <c r="AM425" s="21">
        <f t="shared" si="2523"/>
        <v>0</v>
      </c>
      <c r="AN425" s="215">
        <f t="shared" si="2895"/>
        <v>0</v>
      </c>
      <c r="AO425" s="21">
        <f t="shared" si="2895"/>
        <v>0</v>
      </c>
      <c r="AP425" s="21">
        <f t="shared" si="2895"/>
        <v>0</v>
      </c>
      <c r="AQ425" s="21">
        <f t="shared" si="2895"/>
        <v>0</v>
      </c>
      <c r="AR425" s="21">
        <f t="shared" si="2815"/>
        <v>43000</v>
      </c>
      <c r="AS425" s="21">
        <f t="shared" si="2816"/>
        <v>43000</v>
      </c>
      <c r="AT425" s="21">
        <f t="shared" si="2817"/>
        <v>0</v>
      </c>
      <c r="AU425" s="21">
        <f t="shared" si="2818"/>
        <v>0</v>
      </c>
      <c r="AV425" s="195">
        <f t="shared" si="2757"/>
        <v>0</v>
      </c>
      <c r="AW425" s="21">
        <f t="shared" si="2895"/>
        <v>15000</v>
      </c>
      <c r="AX425" s="21">
        <f t="shared" si="2895"/>
        <v>15000</v>
      </c>
      <c r="AY425" s="21">
        <f t="shared" si="2895"/>
        <v>0</v>
      </c>
      <c r="AZ425" s="21">
        <f t="shared" si="2895"/>
        <v>0</v>
      </c>
      <c r="BA425" s="21">
        <f t="shared" si="2895"/>
        <v>0</v>
      </c>
      <c r="BB425" s="21">
        <f t="shared" si="2895"/>
        <v>0</v>
      </c>
      <c r="BC425" s="21">
        <f t="shared" si="2895"/>
        <v>0</v>
      </c>
      <c r="BD425" s="21">
        <f t="shared" si="2895"/>
        <v>0</v>
      </c>
      <c r="BE425" s="21">
        <f t="shared" si="2524"/>
        <v>15000</v>
      </c>
      <c r="BF425" s="21">
        <f t="shared" si="2511"/>
        <v>15000</v>
      </c>
      <c r="BG425" s="21">
        <f t="shared" si="2512"/>
        <v>0</v>
      </c>
      <c r="BH425" s="21">
        <f t="shared" si="2513"/>
        <v>0</v>
      </c>
      <c r="BI425" s="21">
        <f t="shared" si="2895"/>
        <v>0</v>
      </c>
      <c r="BJ425" s="21">
        <f t="shared" si="2895"/>
        <v>0</v>
      </c>
      <c r="BK425" s="21">
        <f t="shared" si="2895"/>
        <v>0</v>
      </c>
      <c r="BL425" s="21">
        <f t="shared" si="2895"/>
        <v>0</v>
      </c>
      <c r="BM425" s="21">
        <f t="shared" si="2819"/>
        <v>15000</v>
      </c>
      <c r="BN425" s="21">
        <f t="shared" si="2820"/>
        <v>15000</v>
      </c>
      <c r="BO425" s="21">
        <f t="shared" si="2821"/>
        <v>0</v>
      </c>
      <c r="BP425" s="21">
        <f t="shared" si="2822"/>
        <v>0</v>
      </c>
      <c r="BQ425" s="201">
        <f t="shared" si="2754"/>
        <v>0</v>
      </c>
      <c r="BR425" s="21">
        <f t="shared" si="2895"/>
        <v>15000</v>
      </c>
      <c r="BS425" s="21">
        <f t="shared" si="2895"/>
        <v>15000</v>
      </c>
      <c r="BT425" s="21">
        <f t="shared" si="2895"/>
        <v>0</v>
      </c>
      <c r="BU425" s="21">
        <f t="shared" si="2895"/>
        <v>0</v>
      </c>
      <c r="BV425" s="21">
        <f t="shared" si="2896"/>
        <v>0</v>
      </c>
      <c r="BW425" s="21">
        <f t="shared" si="2896"/>
        <v>0</v>
      </c>
      <c r="BX425" s="21">
        <f t="shared" si="2896"/>
        <v>0</v>
      </c>
      <c r="BY425" s="21">
        <f t="shared" si="2896"/>
        <v>0</v>
      </c>
      <c r="BZ425" s="21">
        <f t="shared" si="2525"/>
        <v>15000</v>
      </c>
      <c r="CA425" s="62">
        <f t="shared" si="2515"/>
        <v>15000</v>
      </c>
      <c r="CB425" s="62">
        <f t="shared" si="2516"/>
        <v>0</v>
      </c>
      <c r="CC425" s="62">
        <f t="shared" si="2517"/>
        <v>0</v>
      </c>
      <c r="CD425" s="21">
        <f t="shared" si="2897"/>
        <v>0</v>
      </c>
      <c r="CE425" s="21">
        <f t="shared" si="2897"/>
        <v>0</v>
      </c>
      <c r="CF425" s="21">
        <f t="shared" si="2897"/>
        <v>0</v>
      </c>
      <c r="CG425" s="21">
        <f t="shared" si="2897"/>
        <v>0</v>
      </c>
      <c r="CH425" s="21">
        <f t="shared" si="2825"/>
        <v>15000</v>
      </c>
      <c r="CI425" s="62">
        <f t="shared" si="2826"/>
        <v>15000</v>
      </c>
      <c r="CJ425" s="62">
        <f t="shared" si="2827"/>
        <v>0</v>
      </c>
      <c r="CK425" s="62">
        <f t="shared" si="2828"/>
        <v>0</v>
      </c>
      <c r="CL425" s="193">
        <f t="shared" si="2851"/>
        <v>0</v>
      </c>
      <c r="CM425" s="62"/>
      <c r="CN425" s="62"/>
      <c r="CO425" s="62"/>
      <c r="CP425" s="62"/>
      <c r="CQ425" s="94">
        <f t="shared" si="2898"/>
        <v>29000</v>
      </c>
      <c r="CR425" s="94">
        <f t="shared" si="2899"/>
        <v>307.14285714285717</v>
      </c>
      <c r="CS425" s="58">
        <f t="shared" si="2900"/>
        <v>14000</v>
      </c>
      <c r="CT425" s="58">
        <f t="shared" si="2900"/>
        <v>14000</v>
      </c>
      <c r="CU425" s="58">
        <f t="shared" si="2900"/>
        <v>0</v>
      </c>
      <c r="CV425" s="58">
        <f t="shared" si="2900"/>
        <v>0</v>
      </c>
      <c r="CW425" s="58">
        <f t="shared" si="2900"/>
        <v>0</v>
      </c>
      <c r="CX425" s="62">
        <f t="shared" si="2900"/>
        <v>0</v>
      </c>
      <c r="CY425" s="62">
        <f t="shared" si="2900"/>
        <v>0</v>
      </c>
      <c r="CZ425" s="58">
        <f t="shared" si="2900"/>
        <v>0</v>
      </c>
      <c r="DA425" s="58">
        <f t="shared" si="2900"/>
        <v>14000</v>
      </c>
      <c r="DB425" s="62">
        <f t="shared" si="2900"/>
        <v>14000</v>
      </c>
      <c r="DC425" s="62">
        <f t="shared" si="2900"/>
        <v>0</v>
      </c>
      <c r="DD425" s="62">
        <f t="shared" si="2900"/>
        <v>0</v>
      </c>
      <c r="DE425" s="58">
        <f t="shared" si="2900"/>
        <v>0</v>
      </c>
      <c r="DF425" s="62">
        <f t="shared" si="2900"/>
        <v>0</v>
      </c>
      <c r="DG425" s="62">
        <f t="shared" si="2900"/>
        <v>0</v>
      </c>
      <c r="DH425" s="58">
        <f t="shared" si="2900"/>
        <v>0</v>
      </c>
      <c r="DI425" s="58">
        <f t="shared" si="2900"/>
        <v>14000</v>
      </c>
      <c r="DJ425" s="62">
        <f t="shared" si="2900"/>
        <v>14000</v>
      </c>
      <c r="DK425" s="62">
        <f t="shared" si="2900"/>
        <v>0</v>
      </c>
      <c r="DL425" s="62">
        <f t="shared" si="2900"/>
        <v>0</v>
      </c>
      <c r="DM425" s="58">
        <f t="shared" si="2900"/>
        <v>0</v>
      </c>
      <c r="DN425" s="62">
        <f t="shared" si="2900"/>
        <v>0</v>
      </c>
      <c r="DO425" s="62">
        <f t="shared" si="2900"/>
        <v>0</v>
      </c>
      <c r="DP425" s="58">
        <f t="shared" si="2900"/>
        <v>0</v>
      </c>
      <c r="DQ425" s="58">
        <f t="shared" si="2900"/>
        <v>14000</v>
      </c>
      <c r="DR425" s="62">
        <f t="shared" si="2900"/>
        <v>14000</v>
      </c>
      <c r="DS425" s="62">
        <f t="shared" si="2900"/>
        <v>0</v>
      </c>
      <c r="DT425" s="62">
        <f t="shared" si="2900"/>
        <v>0</v>
      </c>
    </row>
    <row r="426" spans="1:124" ht="32.25" customHeight="1" x14ac:dyDescent="0.25">
      <c r="A426" s="87" t="s">
        <v>9</v>
      </c>
      <c r="B426" s="156"/>
      <c r="C426" s="156"/>
      <c r="D426" s="156"/>
      <c r="E426" s="4">
        <v>852</v>
      </c>
      <c r="F426" s="4" t="s">
        <v>93</v>
      </c>
      <c r="G426" s="4" t="s">
        <v>104</v>
      </c>
      <c r="H426" s="176" t="s">
        <v>492</v>
      </c>
      <c r="I426" s="3" t="s">
        <v>22</v>
      </c>
      <c r="J426" s="21">
        <v>47000</v>
      </c>
      <c r="K426" s="21">
        <f>J426</f>
        <v>47000</v>
      </c>
      <c r="L426" s="21"/>
      <c r="M426" s="21"/>
      <c r="N426" s="21">
        <v>58000</v>
      </c>
      <c r="O426" s="21">
        <f>N426</f>
        <v>58000</v>
      </c>
      <c r="P426" s="21"/>
      <c r="Q426" s="21"/>
      <c r="R426" s="21">
        <v>58000</v>
      </c>
      <c r="S426" s="21">
        <f>R426</f>
        <v>58000</v>
      </c>
      <c r="T426" s="21"/>
      <c r="U426" s="21"/>
      <c r="V426" s="21">
        <f t="shared" si="2781"/>
        <v>4000</v>
      </c>
      <c r="W426" s="21">
        <f t="shared" si="2782"/>
        <v>4000</v>
      </c>
      <c r="X426" s="21">
        <f t="shared" si="2783"/>
        <v>0</v>
      </c>
      <c r="Y426" s="21"/>
      <c r="Z426" s="276">
        <f t="shared" si="2802"/>
        <v>109.30232558139534</v>
      </c>
      <c r="AA426" s="21"/>
      <c r="AB426" s="21">
        <v>43000</v>
      </c>
      <c r="AC426" s="21">
        <f>AB426</f>
        <v>43000</v>
      </c>
      <c r="AD426" s="21"/>
      <c r="AE426" s="21"/>
      <c r="AF426" s="21"/>
      <c r="AG426" s="21">
        <f>AF426</f>
        <v>0</v>
      </c>
      <c r="AH426" s="21"/>
      <c r="AI426" s="21"/>
      <c r="AJ426" s="21">
        <f t="shared" si="2520"/>
        <v>43000</v>
      </c>
      <c r="AK426" s="21">
        <f t="shared" si="2521"/>
        <v>43000</v>
      </c>
      <c r="AL426" s="21">
        <f t="shared" si="2522"/>
        <v>0</v>
      </c>
      <c r="AM426" s="21">
        <f t="shared" si="2523"/>
        <v>0</v>
      </c>
      <c r="AN426" s="215"/>
      <c r="AO426" s="21">
        <f>AN426</f>
        <v>0</v>
      </c>
      <c r="AP426" s="21"/>
      <c r="AQ426" s="21"/>
      <c r="AR426" s="21">
        <f t="shared" si="2815"/>
        <v>43000</v>
      </c>
      <c r="AS426" s="21">
        <f t="shared" si="2816"/>
        <v>43000</v>
      </c>
      <c r="AT426" s="21">
        <f t="shared" si="2817"/>
        <v>0</v>
      </c>
      <c r="AU426" s="21">
        <f t="shared" si="2818"/>
        <v>0</v>
      </c>
      <c r="AV426" s="195">
        <f t="shared" si="2757"/>
        <v>0</v>
      </c>
      <c r="AW426" s="21">
        <v>15000</v>
      </c>
      <c r="AX426" s="21">
        <f>AW426</f>
        <v>15000</v>
      </c>
      <c r="AY426" s="21"/>
      <c r="AZ426" s="21"/>
      <c r="BA426" s="21"/>
      <c r="BB426" s="21">
        <f>BA426</f>
        <v>0</v>
      </c>
      <c r="BC426" s="21"/>
      <c r="BD426" s="21"/>
      <c r="BE426" s="21">
        <f t="shared" si="2524"/>
        <v>15000</v>
      </c>
      <c r="BF426" s="21">
        <f t="shared" si="2511"/>
        <v>15000</v>
      </c>
      <c r="BG426" s="21">
        <f t="shared" si="2512"/>
        <v>0</v>
      </c>
      <c r="BH426" s="21">
        <f t="shared" si="2513"/>
        <v>0</v>
      </c>
      <c r="BI426" s="21"/>
      <c r="BJ426" s="21">
        <f>BI426</f>
        <v>0</v>
      </c>
      <c r="BK426" s="21"/>
      <c r="BL426" s="21"/>
      <c r="BM426" s="21">
        <f t="shared" si="2819"/>
        <v>15000</v>
      </c>
      <c r="BN426" s="21">
        <f t="shared" si="2820"/>
        <v>15000</v>
      </c>
      <c r="BO426" s="21">
        <f t="shared" si="2821"/>
        <v>0</v>
      </c>
      <c r="BP426" s="21">
        <f t="shared" si="2822"/>
        <v>0</v>
      </c>
      <c r="BQ426" s="201">
        <f t="shared" si="2754"/>
        <v>0</v>
      </c>
      <c r="BR426" s="21">
        <v>15000</v>
      </c>
      <c r="BS426" s="21">
        <f>BR426</f>
        <v>15000</v>
      </c>
      <c r="BT426" s="21"/>
      <c r="BU426" s="21"/>
      <c r="BV426" s="21"/>
      <c r="BW426" s="21">
        <f>BV426</f>
        <v>0</v>
      </c>
      <c r="BX426" s="21"/>
      <c r="BY426" s="21"/>
      <c r="BZ426" s="21">
        <f t="shared" si="2525"/>
        <v>15000</v>
      </c>
      <c r="CA426" s="62">
        <f t="shared" si="2515"/>
        <v>15000</v>
      </c>
      <c r="CB426" s="62">
        <f t="shared" si="2516"/>
        <v>0</v>
      </c>
      <c r="CC426" s="62">
        <f t="shared" si="2517"/>
        <v>0</v>
      </c>
      <c r="CD426" s="21"/>
      <c r="CE426" s="21">
        <f>CD426</f>
        <v>0</v>
      </c>
      <c r="CF426" s="21"/>
      <c r="CG426" s="21"/>
      <c r="CH426" s="21">
        <f t="shared" si="2825"/>
        <v>15000</v>
      </c>
      <c r="CI426" s="62">
        <f t="shared" si="2826"/>
        <v>15000</v>
      </c>
      <c r="CJ426" s="62">
        <f t="shared" si="2827"/>
        <v>0</v>
      </c>
      <c r="CK426" s="62">
        <f t="shared" si="2828"/>
        <v>0</v>
      </c>
      <c r="CL426" s="193">
        <f t="shared" si="2851"/>
        <v>0</v>
      </c>
      <c r="CM426" s="62"/>
      <c r="CN426" s="62"/>
      <c r="CO426" s="62"/>
      <c r="CP426" s="62"/>
      <c r="CQ426" s="94">
        <f t="shared" si="2898"/>
        <v>29000</v>
      </c>
      <c r="CR426" s="94">
        <f t="shared" si="2899"/>
        <v>307.14285714285717</v>
      </c>
      <c r="CS426" s="58">
        <v>14000</v>
      </c>
      <c r="CT426" s="58">
        <f>CS426</f>
        <v>14000</v>
      </c>
      <c r="CU426" s="58"/>
      <c r="CV426" s="58"/>
      <c r="CW426" s="58"/>
      <c r="CX426" s="62">
        <f>CW426</f>
        <v>0</v>
      </c>
      <c r="CY426" s="62"/>
      <c r="CZ426" s="58"/>
      <c r="DA426" s="58">
        <f t="shared" ref="DA426:DA471" si="2901">CS426+CW426</f>
        <v>14000</v>
      </c>
      <c r="DB426" s="62">
        <f t="shared" ref="DB426:DB474" si="2902">CT426+CX426</f>
        <v>14000</v>
      </c>
      <c r="DC426" s="62">
        <f t="shared" ref="DC426:DC474" si="2903">CU426+CY426</f>
        <v>0</v>
      </c>
      <c r="DD426" s="62">
        <f t="shared" ref="DD426:DD474" si="2904">CV426+CZ426</f>
        <v>0</v>
      </c>
      <c r="DE426" s="58"/>
      <c r="DF426" s="62">
        <f>DE426</f>
        <v>0</v>
      </c>
      <c r="DG426" s="62"/>
      <c r="DH426" s="58"/>
      <c r="DI426" s="58">
        <f t="shared" ref="DI426" si="2905">DA426+DE426</f>
        <v>14000</v>
      </c>
      <c r="DJ426" s="62">
        <f t="shared" ref="DJ426" si="2906">DB426+DF426</f>
        <v>14000</v>
      </c>
      <c r="DK426" s="62">
        <f t="shared" ref="DK426" si="2907">DC426+DG426</f>
        <v>0</v>
      </c>
      <c r="DL426" s="62">
        <f t="shared" ref="DL426" si="2908">DD426+DH426</f>
        <v>0</v>
      </c>
      <c r="DM426" s="58"/>
      <c r="DN426" s="62">
        <f>DM426</f>
        <v>0</v>
      </c>
      <c r="DO426" s="62"/>
      <c r="DP426" s="58"/>
      <c r="DQ426" s="58">
        <f t="shared" ref="DQ426" si="2909">DI426+DM426</f>
        <v>14000</v>
      </c>
      <c r="DR426" s="62">
        <f t="shared" ref="DR426" si="2910">DJ426+DN426</f>
        <v>14000</v>
      </c>
      <c r="DS426" s="62">
        <f t="shared" ref="DS426" si="2911">DK426+DO426</f>
        <v>0</v>
      </c>
      <c r="DT426" s="62">
        <f t="shared" ref="DT426" si="2912">DL426+DP426</f>
        <v>0</v>
      </c>
    </row>
    <row r="427" spans="1:124" ht="32.25" customHeight="1" x14ac:dyDescent="0.25">
      <c r="A427" s="119" t="s">
        <v>131</v>
      </c>
      <c r="B427" s="73"/>
      <c r="C427" s="73"/>
      <c r="D427" s="73"/>
      <c r="E427" s="28">
        <v>853</v>
      </c>
      <c r="F427" s="3"/>
      <c r="G427" s="3"/>
      <c r="H427" s="251" t="s">
        <v>48</v>
      </c>
      <c r="I427" s="3"/>
      <c r="J427" s="26">
        <f t="shared" ref="J427:Y427" si="2913">J428+J446</f>
        <v>8639300</v>
      </c>
      <c r="K427" s="26">
        <f t="shared" ref="K427:M427" si="2914">K428+K446</f>
        <v>859000</v>
      </c>
      <c r="L427" s="26">
        <f t="shared" si="2914"/>
        <v>7777900</v>
      </c>
      <c r="M427" s="26">
        <f t="shared" si="2914"/>
        <v>2400</v>
      </c>
      <c r="N427" s="26">
        <f t="shared" si="2913"/>
        <v>10977119</v>
      </c>
      <c r="O427" s="26">
        <f t="shared" si="2913"/>
        <v>859000</v>
      </c>
      <c r="P427" s="26">
        <f t="shared" si="2913"/>
        <v>10115719</v>
      </c>
      <c r="Q427" s="26">
        <f t="shared" si="2913"/>
        <v>2400</v>
      </c>
      <c r="R427" s="26">
        <f t="shared" si="2913"/>
        <v>14025441</v>
      </c>
      <c r="S427" s="26">
        <f t="shared" si="2913"/>
        <v>859000</v>
      </c>
      <c r="T427" s="26">
        <f t="shared" si="2913"/>
        <v>13164041</v>
      </c>
      <c r="U427" s="26">
        <f t="shared" si="2913"/>
        <v>2400</v>
      </c>
      <c r="V427" s="21">
        <f t="shared" si="2781"/>
        <v>440900</v>
      </c>
      <c r="W427" s="21">
        <f t="shared" si="2782"/>
        <v>26000</v>
      </c>
      <c r="X427" s="21">
        <f t="shared" si="2783"/>
        <v>414900</v>
      </c>
      <c r="Y427" s="26">
        <f t="shared" si="2913"/>
        <v>0</v>
      </c>
      <c r="Z427" s="278">
        <f t="shared" si="2802"/>
        <v>105.37787861046057</v>
      </c>
      <c r="AA427" s="26">
        <f t="shared" ref="AA427" si="2915">AA428+AA446</f>
        <v>0</v>
      </c>
      <c r="AB427" s="26">
        <f t="shared" ref="AB427:AE427" si="2916">AB428+AB446</f>
        <v>8198400</v>
      </c>
      <c r="AC427" s="26">
        <f t="shared" si="2916"/>
        <v>833000</v>
      </c>
      <c r="AD427" s="26">
        <f t="shared" si="2916"/>
        <v>7363000</v>
      </c>
      <c r="AE427" s="26">
        <f t="shared" si="2916"/>
        <v>2400</v>
      </c>
      <c r="AF427" s="26">
        <f t="shared" ref="AF427:AI427" si="2917">AF428+AF446</f>
        <v>667500</v>
      </c>
      <c r="AG427" s="26">
        <f t="shared" si="2917"/>
        <v>0</v>
      </c>
      <c r="AH427" s="26">
        <f t="shared" si="2917"/>
        <v>667500</v>
      </c>
      <c r="AI427" s="26">
        <f t="shared" si="2917"/>
        <v>0</v>
      </c>
      <c r="AJ427" s="21">
        <f t="shared" si="2520"/>
        <v>8865900</v>
      </c>
      <c r="AK427" s="21">
        <f t="shared" si="2521"/>
        <v>833000</v>
      </c>
      <c r="AL427" s="21">
        <f t="shared" si="2522"/>
        <v>8030500</v>
      </c>
      <c r="AM427" s="21">
        <f t="shared" si="2523"/>
        <v>2400</v>
      </c>
      <c r="AN427" s="213">
        <f t="shared" ref="AN427:AQ427" si="2918">AN428+AN446</f>
        <v>-92632.74</v>
      </c>
      <c r="AO427" s="26">
        <f t="shared" si="2918"/>
        <v>0</v>
      </c>
      <c r="AP427" s="26">
        <f t="shared" si="2918"/>
        <v>-92632.74</v>
      </c>
      <c r="AQ427" s="26">
        <f t="shared" si="2918"/>
        <v>0</v>
      </c>
      <c r="AR427" s="21">
        <f t="shared" si="2815"/>
        <v>8773267.2599999998</v>
      </c>
      <c r="AS427" s="21">
        <f t="shared" si="2816"/>
        <v>833000</v>
      </c>
      <c r="AT427" s="21">
        <f t="shared" si="2817"/>
        <v>7937867.2599999998</v>
      </c>
      <c r="AU427" s="21">
        <f t="shared" si="2818"/>
        <v>2400</v>
      </c>
      <c r="AV427" s="195">
        <f t="shared" si="2757"/>
        <v>0</v>
      </c>
      <c r="AW427" s="26">
        <f t="shared" ref="AW427:BR427" si="2919">AW428+AW446</f>
        <v>11236594</v>
      </c>
      <c r="AX427" s="26">
        <f t="shared" si="2919"/>
        <v>833000</v>
      </c>
      <c r="AY427" s="26">
        <f t="shared" si="2919"/>
        <v>10401194</v>
      </c>
      <c r="AZ427" s="26">
        <f t="shared" si="2919"/>
        <v>2400</v>
      </c>
      <c r="BA427" s="26">
        <f t="shared" si="2919"/>
        <v>1.63</v>
      </c>
      <c r="BB427" s="26">
        <f t="shared" si="2919"/>
        <v>0</v>
      </c>
      <c r="BC427" s="26">
        <f t="shared" si="2919"/>
        <v>1.63</v>
      </c>
      <c r="BD427" s="26">
        <f t="shared" si="2919"/>
        <v>0</v>
      </c>
      <c r="BE427" s="21">
        <f t="shared" si="2524"/>
        <v>11236595.630000001</v>
      </c>
      <c r="BF427" s="21">
        <f t="shared" si="2511"/>
        <v>833000</v>
      </c>
      <c r="BG427" s="21">
        <f t="shared" si="2512"/>
        <v>10401195.630000001</v>
      </c>
      <c r="BH427" s="21">
        <f t="shared" si="2513"/>
        <v>2400</v>
      </c>
      <c r="BI427" s="26">
        <f t="shared" ref="BI427:BL427" si="2920">BI428+BI446</f>
        <v>0</v>
      </c>
      <c r="BJ427" s="26">
        <f t="shared" si="2920"/>
        <v>0</v>
      </c>
      <c r="BK427" s="26">
        <f t="shared" si="2920"/>
        <v>0</v>
      </c>
      <c r="BL427" s="26">
        <f t="shared" si="2920"/>
        <v>0</v>
      </c>
      <c r="BM427" s="21">
        <f t="shared" si="2819"/>
        <v>11236595.630000001</v>
      </c>
      <c r="BN427" s="21">
        <f t="shared" si="2820"/>
        <v>833000</v>
      </c>
      <c r="BO427" s="21">
        <f t="shared" si="2821"/>
        <v>10401195.630000001</v>
      </c>
      <c r="BP427" s="21">
        <f t="shared" si="2822"/>
        <v>2400</v>
      </c>
      <c r="BQ427" s="201">
        <f t="shared" si="2754"/>
        <v>0</v>
      </c>
      <c r="BR427" s="26">
        <f t="shared" si="2919"/>
        <v>13920175</v>
      </c>
      <c r="BS427" s="26">
        <f t="shared" ref="BS427:BY427" si="2921">BS428+BS446</f>
        <v>833000</v>
      </c>
      <c r="BT427" s="26">
        <f t="shared" si="2921"/>
        <v>13084775</v>
      </c>
      <c r="BU427" s="26">
        <f t="shared" si="2921"/>
        <v>2400</v>
      </c>
      <c r="BV427" s="26">
        <f t="shared" si="2921"/>
        <v>3.37</v>
      </c>
      <c r="BW427" s="26">
        <f t="shared" si="2921"/>
        <v>0</v>
      </c>
      <c r="BX427" s="26">
        <f t="shared" si="2921"/>
        <v>3.37</v>
      </c>
      <c r="BY427" s="26">
        <f t="shared" si="2921"/>
        <v>0</v>
      </c>
      <c r="BZ427" s="21">
        <f t="shared" si="2525"/>
        <v>13920178.369999999</v>
      </c>
      <c r="CA427" s="62">
        <f t="shared" si="2515"/>
        <v>833000</v>
      </c>
      <c r="CB427" s="62">
        <f t="shared" si="2516"/>
        <v>13084778.369999999</v>
      </c>
      <c r="CC427" s="62">
        <f t="shared" si="2517"/>
        <v>2400</v>
      </c>
      <c r="CD427" s="26">
        <f t="shared" ref="CD427:CG427" si="2922">CD428+CD446</f>
        <v>-92632.74</v>
      </c>
      <c r="CE427" s="26">
        <f t="shared" si="2922"/>
        <v>0</v>
      </c>
      <c r="CF427" s="26">
        <f t="shared" si="2922"/>
        <v>-92632.74</v>
      </c>
      <c r="CG427" s="26">
        <f t="shared" si="2922"/>
        <v>0</v>
      </c>
      <c r="CH427" s="21">
        <f t="shared" si="2825"/>
        <v>13827545.629999999</v>
      </c>
      <c r="CI427" s="62">
        <f t="shared" si="2826"/>
        <v>833000</v>
      </c>
      <c r="CJ427" s="62">
        <f t="shared" si="2827"/>
        <v>12992145.629999999</v>
      </c>
      <c r="CK427" s="62">
        <f t="shared" si="2828"/>
        <v>2400</v>
      </c>
      <c r="CL427" s="193">
        <f t="shared" si="2851"/>
        <v>0</v>
      </c>
      <c r="CM427" s="62"/>
      <c r="CN427" s="62"/>
      <c r="CO427" s="62"/>
      <c r="CP427" s="62"/>
      <c r="CQ427" s="94">
        <f t="shared" si="2898"/>
        <v>-371100</v>
      </c>
      <c r="CR427" s="94">
        <f t="shared" si="2899"/>
        <v>95.669525643269736</v>
      </c>
      <c r="CS427" s="56">
        <f>CS428+CS446</f>
        <v>8569500</v>
      </c>
      <c r="CT427" s="56">
        <f t="shared" ref="CT427:DD427" si="2923">CT428+CT446</f>
        <v>763000</v>
      </c>
      <c r="CU427" s="56">
        <f t="shared" si="2923"/>
        <v>7804100</v>
      </c>
      <c r="CV427" s="56">
        <f t="shared" si="2923"/>
        <v>2400</v>
      </c>
      <c r="CW427" s="56">
        <f t="shared" si="2923"/>
        <v>590600</v>
      </c>
      <c r="CX427" s="77">
        <f t="shared" ref="CX427" si="2924">CX428+CX446</f>
        <v>0</v>
      </c>
      <c r="CY427" s="77">
        <f t="shared" ref="CY427" si="2925">CY428+CY446</f>
        <v>590600</v>
      </c>
      <c r="CZ427" s="56">
        <f t="shared" ref="CZ427" si="2926">CZ428+CZ446</f>
        <v>0</v>
      </c>
      <c r="DA427" s="56">
        <f t="shared" si="2923"/>
        <v>9160100</v>
      </c>
      <c r="DB427" s="77">
        <f t="shared" si="2923"/>
        <v>763000</v>
      </c>
      <c r="DC427" s="77">
        <f t="shared" si="2923"/>
        <v>8394700</v>
      </c>
      <c r="DD427" s="77">
        <f t="shared" si="2923"/>
        <v>2400</v>
      </c>
      <c r="DE427" s="56">
        <f t="shared" ref="DE427:DL427" si="2927">DE428+DE446</f>
        <v>-85000</v>
      </c>
      <c r="DF427" s="77">
        <f t="shared" si="2927"/>
        <v>0</v>
      </c>
      <c r="DG427" s="77">
        <f t="shared" si="2927"/>
        <v>-85000</v>
      </c>
      <c r="DH427" s="56">
        <f t="shared" si="2927"/>
        <v>0</v>
      </c>
      <c r="DI427" s="56">
        <f t="shared" si="2927"/>
        <v>9075100</v>
      </c>
      <c r="DJ427" s="77">
        <f t="shared" si="2927"/>
        <v>763000</v>
      </c>
      <c r="DK427" s="77">
        <f t="shared" si="2927"/>
        <v>8309700</v>
      </c>
      <c r="DL427" s="77">
        <f t="shared" si="2927"/>
        <v>2400</v>
      </c>
      <c r="DM427" s="56">
        <f t="shared" ref="DM427:DT427" si="2928">DM428+DM446</f>
        <v>0</v>
      </c>
      <c r="DN427" s="77">
        <f t="shared" si="2928"/>
        <v>0</v>
      </c>
      <c r="DO427" s="77">
        <f t="shared" si="2928"/>
        <v>0</v>
      </c>
      <c r="DP427" s="56">
        <f t="shared" si="2928"/>
        <v>0</v>
      </c>
      <c r="DQ427" s="56">
        <f t="shared" si="2928"/>
        <v>9075100</v>
      </c>
      <c r="DR427" s="77">
        <f t="shared" si="2928"/>
        <v>763000</v>
      </c>
      <c r="DS427" s="77">
        <f t="shared" si="2928"/>
        <v>8309700</v>
      </c>
      <c r="DT427" s="77">
        <f t="shared" si="2928"/>
        <v>2400</v>
      </c>
    </row>
    <row r="428" spans="1:124" ht="32.25" customHeight="1" x14ac:dyDescent="0.25">
      <c r="A428" s="113" t="s">
        <v>10</v>
      </c>
      <c r="B428" s="34"/>
      <c r="C428" s="34"/>
      <c r="D428" s="34"/>
      <c r="E428" s="3">
        <v>853</v>
      </c>
      <c r="F428" s="17" t="s">
        <v>11</v>
      </c>
      <c r="G428" s="17"/>
      <c r="H428" s="176" t="s">
        <v>48</v>
      </c>
      <c r="I428" s="17"/>
      <c r="J428" s="26">
        <f t="shared" ref="J428:Y428" si="2929">J429+J438+J442</f>
        <v>6280300</v>
      </c>
      <c r="K428" s="26">
        <f t="shared" ref="K428:M428" si="2930">K429+K438+K442</f>
        <v>0</v>
      </c>
      <c r="L428" s="26">
        <f t="shared" si="2930"/>
        <v>6277900</v>
      </c>
      <c r="M428" s="26">
        <f t="shared" si="2930"/>
        <v>2400</v>
      </c>
      <c r="N428" s="26">
        <f t="shared" si="2929"/>
        <v>8618119</v>
      </c>
      <c r="O428" s="26">
        <f t="shared" si="2929"/>
        <v>0</v>
      </c>
      <c r="P428" s="26">
        <f t="shared" si="2929"/>
        <v>8615719</v>
      </c>
      <c r="Q428" s="26">
        <f t="shared" si="2929"/>
        <v>2400</v>
      </c>
      <c r="R428" s="26">
        <f t="shared" si="2929"/>
        <v>11666441</v>
      </c>
      <c r="S428" s="26">
        <f t="shared" si="2929"/>
        <v>0</v>
      </c>
      <c r="T428" s="26">
        <f t="shared" si="2929"/>
        <v>11664041</v>
      </c>
      <c r="U428" s="26">
        <f t="shared" si="2929"/>
        <v>2400</v>
      </c>
      <c r="V428" s="21">
        <f t="shared" si="2781"/>
        <v>414900</v>
      </c>
      <c r="W428" s="21">
        <f t="shared" si="2782"/>
        <v>0</v>
      </c>
      <c r="X428" s="21">
        <f t="shared" si="2783"/>
        <v>414900</v>
      </c>
      <c r="Y428" s="26">
        <f t="shared" si="2929"/>
        <v>0</v>
      </c>
      <c r="Z428" s="278">
        <f t="shared" si="2802"/>
        <v>107.07368636410135</v>
      </c>
      <c r="AA428" s="26">
        <f t="shared" ref="AA428" si="2931">AA429+AA438+AA442</f>
        <v>0</v>
      </c>
      <c r="AB428" s="26">
        <f t="shared" ref="AB428:AE428" si="2932">AB429+AB438+AB442</f>
        <v>5865400</v>
      </c>
      <c r="AC428" s="26">
        <f t="shared" si="2932"/>
        <v>0</v>
      </c>
      <c r="AD428" s="26">
        <f t="shared" si="2932"/>
        <v>5863000</v>
      </c>
      <c r="AE428" s="26">
        <f t="shared" si="2932"/>
        <v>2400</v>
      </c>
      <c r="AF428" s="26">
        <f t="shared" ref="AF428:AI428" si="2933">AF429+AF438+AF442</f>
        <v>393000</v>
      </c>
      <c r="AG428" s="26">
        <f t="shared" si="2933"/>
        <v>0</v>
      </c>
      <c r="AH428" s="26">
        <f t="shared" si="2933"/>
        <v>393000</v>
      </c>
      <c r="AI428" s="26">
        <f t="shared" si="2933"/>
        <v>0</v>
      </c>
      <c r="AJ428" s="21">
        <f t="shared" si="2520"/>
        <v>6258400</v>
      </c>
      <c r="AK428" s="21">
        <f t="shared" si="2521"/>
        <v>0</v>
      </c>
      <c r="AL428" s="21">
        <f t="shared" si="2522"/>
        <v>6256000</v>
      </c>
      <c r="AM428" s="21">
        <f t="shared" si="2523"/>
        <v>2400</v>
      </c>
      <c r="AN428" s="213">
        <f t="shared" ref="AN428:AQ428" si="2934">AN429+AN438+AN442</f>
        <v>-92632.74</v>
      </c>
      <c r="AO428" s="26">
        <f t="shared" si="2934"/>
        <v>0</v>
      </c>
      <c r="AP428" s="26">
        <f t="shared" si="2934"/>
        <v>-92632.74</v>
      </c>
      <c r="AQ428" s="26">
        <f t="shared" si="2934"/>
        <v>0</v>
      </c>
      <c r="AR428" s="21">
        <f t="shared" si="2815"/>
        <v>6165767.2599999998</v>
      </c>
      <c r="AS428" s="21">
        <f t="shared" si="2816"/>
        <v>0</v>
      </c>
      <c r="AT428" s="21">
        <f t="shared" si="2817"/>
        <v>6163367.2599999998</v>
      </c>
      <c r="AU428" s="21">
        <f t="shared" si="2818"/>
        <v>2400</v>
      </c>
      <c r="AV428" s="195">
        <f t="shared" si="2757"/>
        <v>0</v>
      </c>
      <c r="AW428" s="26">
        <f t="shared" ref="AW428:BR428" si="2935">AW429+AW438+AW442</f>
        <v>8903594</v>
      </c>
      <c r="AX428" s="26">
        <f t="shared" si="2935"/>
        <v>0</v>
      </c>
      <c r="AY428" s="26">
        <f t="shared" si="2935"/>
        <v>8901194</v>
      </c>
      <c r="AZ428" s="26">
        <f t="shared" si="2935"/>
        <v>2400</v>
      </c>
      <c r="BA428" s="26">
        <f t="shared" si="2935"/>
        <v>1.63</v>
      </c>
      <c r="BB428" s="26">
        <f t="shared" si="2935"/>
        <v>0</v>
      </c>
      <c r="BC428" s="26">
        <f t="shared" si="2935"/>
        <v>1.63</v>
      </c>
      <c r="BD428" s="26">
        <f t="shared" si="2935"/>
        <v>0</v>
      </c>
      <c r="BE428" s="21">
        <f t="shared" si="2524"/>
        <v>8903595.6300000008</v>
      </c>
      <c r="BF428" s="21">
        <f t="shared" si="2511"/>
        <v>0</v>
      </c>
      <c r="BG428" s="21">
        <f t="shared" si="2512"/>
        <v>8901195.6300000008</v>
      </c>
      <c r="BH428" s="21">
        <f t="shared" si="2513"/>
        <v>2400</v>
      </c>
      <c r="BI428" s="26">
        <f t="shared" ref="BI428:BL428" si="2936">BI429+BI438+BI442</f>
        <v>0</v>
      </c>
      <c r="BJ428" s="26">
        <f t="shared" si="2936"/>
        <v>0</v>
      </c>
      <c r="BK428" s="26">
        <f t="shared" si="2936"/>
        <v>0</v>
      </c>
      <c r="BL428" s="26">
        <f t="shared" si="2936"/>
        <v>0</v>
      </c>
      <c r="BM428" s="21">
        <f t="shared" si="2819"/>
        <v>8903595.6300000008</v>
      </c>
      <c r="BN428" s="21">
        <f t="shared" si="2820"/>
        <v>0</v>
      </c>
      <c r="BO428" s="21">
        <f t="shared" si="2821"/>
        <v>8901195.6300000008</v>
      </c>
      <c r="BP428" s="21">
        <f t="shared" si="2822"/>
        <v>2400</v>
      </c>
      <c r="BQ428" s="201">
        <f t="shared" si="2754"/>
        <v>0</v>
      </c>
      <c r="BR428" s="26">
        <f t="shared" si="2935"/>
        <v>11587175</v>
      </c>
      <c r="BS428" s="26">
        <f t="shared" ref="BS428:BY428" si="2937">BS429+BS438+BS442</f>
        <v>0</v>
      </c>
      <c r="BT428" s="26">
        <f t="shared" si="2937"/>
        <v>11584775</v>
      </c>
      <c r="BU428" s="26">
        <f t="shared" si="2937"/>
        <v>2400</v>
      </c>
      <c r="BV428" s="26">
        <f t="shared" si="2937"/>
        <v>3.37</v>
      </c>
      <c r="BW428" s="26">
        <f t="shared" si="2937"/>
        <v>0</v>
      </c>
      <c r="BX428" s="26">
        <f t="shared" si="2937"/>
        <v>3.37</v>
      </c>
      <c r="BY428" s="26">
        <f t="shared" si="2937"/>
        <v>0</v>
      </c>
      <c r="BZ428" s="21">
        <f t="shared" si="2525"/>
        <v>11587178.369999999</v>
      </c>
      <c r="CA428" s="62">
        <f t="shared" si="2515"/>
        <v>0</v>
      </c>
      <c r="CB428" s="62">
        <f t="shared" si="2516"/>
        <v>11584778.369999999</v>
      </c>
      <c r="CC428" s="62">
        <f t="shared" si="2517"/>
        <v>2400</v>
      </c>
      <c r="CD428" s="26">
        <f t="shared" ref="CD428:CG428" si="2938">CD429+CD438+CD442</f>
        <v>-92632.74</v>
      </c>
      <c r="CE428" s="26">
        <f t="shared" si="2938"/>
        <v>0</v>
      </c>
      <c r="CF428" s="26">
        <f t="shared" si="2938"/>
        <v>-92632.74</v>
      </c>
      <c r="CG428" s="26">
        <f t="shared" si="2938"/>
        <v>0</v>
      </c>
      <c r="CH428" s="21">
        <f t="shared" si="2825"/>
        <v>11494545.629999999</v>
      </c>
      <c r="CI428" s="62">
        <f t="shared" si="2826"/>
        <v>0</v>
      </c>
      <c r="CJ428" s="62">
        <f t="shared" si="2827"/>
        <v>11492145.629999999</v>
      </c>
      <c r="CK428" s="62">
        <f t="shared" si="2828"/>
        <v>2400</v>
      </c>
      <c r="CL428" s="193">
        <f t="shared" si="2851"/>
        <v>0</v>
      </c>
      <c r="CM428" s="62"/>
      <c r="CN428" s="62"/>
      <c r="CO428" s="62"/>
      <c r="CP428" s="62"/>
      <c r="CQ428" s="94">
        <f t="shared" si="2898"/>
        <v>58900</v>
      </c>
      <c r="CR428" s="94">
        <f t="shared" si="2899"/>
        <v>101.01438043571859</v>
      </c>
      <c r="CS428" s="56">
        <f>CS429+CS438+CS442</f>
        <v>5806500</v>
      </c>
      <c r="CT428" s="56">
        <f t="shared" ref="CT428:DD428" si="2939">CT429+CT438+CT442</f>
        <v>0</v>
      </c>
      <c r="CU428" s="56">
        <f t="shared" si="2939"/>
        <v>5804100</v>
      </c>
      <c r="CV428" s="56">
        <f t="shared" si="2939"/>
        <v>2400</v>
      </c>
      <c r="CW428" s="56">
        <f t="shared" si="2939"/>
        <v>290600</v>
      </c>
      <c r="CX428" s="77">
        <f t="shared" ref="CX428" si="2940">CX429+CX438+CX442</f>
        <v>0</v>
      </c>
      <c r="CY428" s="77">
        <f t="shared" ref="CY428" si="2941">CY429+CY438+CY442</f>
        <v>290600</v>
      </c>
      <c r="CZ428" s="56">
        <f t="shared" ref="CZ428" si="2942">CZ429+CZ438+CZ442</f>
        <v>0</v>
      </c>
      <c r="DA428" s="56">
        <f t="shared" si="2939"/>
        <v>6097100</v>
      </c>
      <c r="DB428" s="77">
        <f t="shared" si="2939"/>
        <v>0</v>
      </c>
      <c r="DC428" s="77">
        <f t="shared" si="2939"/>
        <v>6094700</v>
      </c>
      <c r="DD428" s="77">
        <f t="shared" si="2939"/>
        <v>2400</v>
      </c>
      <c r="DE428" s="56">
        <f t="shared" ref="DE428:DL428" si="2943">DE429+DE438+DE442</f>
        <v>-85000</v>
      </c>
      <c r="DF428" s="77">
        <f t="shared" si="2943"/>
        <v>0</v>
      </c>
      <c r="DG428" s="77">
        <f t="shared" si="2943"/>
        <v>-85000</v>
      </c>
      <c r="DH428" s="56">
        <f t="shared" si="2943"/>
        <v>0</v>
      </c>
      <c r="DI428" s="56">
        <f t="shared" si="2943"/>
        <v>6012100</v>
      </c>
      <c r="DJ428" s="77">
        <f t="shared" si="2943"/>
        <v>0</v>
      </c>
      <c r="DK428" s="77">
        <f t="shared" si="2943"/>
        <v>6009700</v>
      </c>
      <c r="DL428" s="77">
        <f t="shared" si="2943"/>
        <v>2400</v>
      </c>
      <c r="DM428" s="56">
        <f t="shared" ref="DM428:DT428" si="2944">DM429+DM438+DM442</f>
        <v>0</v>
      </c>
      <c r="DN428" s="77">
        <f t="shared" si="2944"/>
        <v>0</v>
      </c>
      <c r="DO428" s="77">
        <f t="shared" si="2944"/>
        <v>0</v>
      </c>
      <c r="DP428" s="56">
        <f t="shared" si="2944"/>
        <v>0</v>
      </c>
      <c r="DQ428" s="56">
        <f t="shared" si="2944"/>
        <v>6012100</v>
      </c>
      <c r="DR428" s="77">
        <f t="shared" si="2944"/>
        <v>0</v>
      </c>
      <c r="DS428" s="77">
        <f t="shared" si="2944"/>
        <v>6009700</v>
      </c>
      <c r="DT428" s="77">
        <f t="shared" si="2944"/>
        <v>2400</v>
      </c>
    </row>
    <row r="429" spans="1:124" ht="32.25" customHeight="1" x14ac:dyDescent="0.25">
      <c r="A429" s="111" t="s">
        <v>132</v>
      </c>
      <c r="B429" s="44"/>
      <c r="C429" s="44"/>
      <c r="D429" s="44"/>
      <c r="E429" s="3">
        <v>853</v>
      </c>
      <c r="F429" s="19" t="s">
        <v>11</v>
      </c>
      <c r="G429" s="19" t="s">
        <v>104</v>
      </c>
      <c r="H429" s="176" t="s">
        <v>48</v>
      </c>
      <c r="I429" s="19"/>
      <c r="J429" s="22">
        <f t="shared" ref="J429:Y429" si="2945">J430+J435</f>
        <v>5780300</v>
      </c>
      <c r="K429" s="22">
        <f t="shared" ref="K429:M429" si="2946">K430+K435</f>
        <v>0</v>
      </c>
      <c r="L429" s="22">
        <f t="shared" si="2946"/>
        <v>5777900</v>
      </c>
      <c r="M429" s="22">
        <f t="shared" si="2946"/>
        <v>2400</v>
      </c>
      <c r="N429" s="22">
        <f t="shared" si="2945"/>
        <v>5550100</v>
      </c>
      <c r="O429" s="22">
        <f t="shared" si="2945"/>
        <v>0</v>
      </c>
      <c r="P429" s="22">
        <f t="shared" si="2945"/>
        <v>5547700</v>
      </c>
      <c r="Q429" s="22">
        <f t="shared" si="2945"/>
        <v>2400</v>
      </c>
      <c r="R429" s="22">
        <f t="shared" si="2945"/>
        <v>5550100</v>
      </c>
      <c r="S429" s="22">
        <f t="shared" si="2945"/>
        <v>0</v>
      </c>
      <c r="T429" s="22">
        <f t="shared" si="2945"/>
        <v>5547700</v>
      </c>
      <c r="U429" s="22">
        <f t="shared" si="2945"/>
        <v>2400</v>
      </c>
      <c r="V429" s="21">
        <f t="shared" si="2781"/>
        <v>14900</v>
      </c>
      <c r="W429" s="21">
        <f t="shared" si="2782"/>
        <v>0</v>
      </c>
      <c r="X429" s="21">
        <f t="shared" si="2783"/>
        <v>14900</v>
      </c>
      <c r="Y429" s="22">
        <f t="shared" si="2945"/>
        <v>0</v>
      </c>
      <c r="Z429" s="278">
        <f t="shared" si="2802"/>
        <v>100.25843826967773</v>
      </c>
      <c r="AA429" s="22">
        <f t="shared" ref="AA429" si="2947">AA430+AA435</f>
        <v>0</v>
      </c>
      <c r="AB429" s="22">
        <f t="shared" ref="AB429:AE429" si="2948">AB430+AB435</f>
        <v>5765400</v>
      </c>
      <c r="AC429" s="22">
        <f t="shared" si="2948"/>
        <v>0</v>
      </c>
      <c r="AD429" s="22">
        <f t="shared" si="2948"/>
        <v>5763000</v>
      </c>
      <c r="AE429" s="22">
        <f t="shared" si="2948"/>
        <v>2400</v>
      </c>
      <c r="AF429" s="22">
        <f t="shared" ref="AF429:AI429" si="2949">AF430+AF435</f>
        <v>0</v>
      </c>
      <c r="AG429" s="22">
        <f t="shared" si="2949"/>
        <v>0</v>
      </c>
      <c r="AH429" s="22">
        <f t="shared" si="2949"/>
        <v>0</v>
      </c>
      <c r="AI429" s="22">
        <f t="shared" si="2949"/>
        <v>0</v>
      </c>
      <c r="AJ429" s="21">
        <f t="shared" si="2520"/>
        <v>5765400</v>
      </c>
      <c r="AK429" s="21">
        <f t="shared" si="2521"/>
        <v>0</v>
      </c>
      <c r="AL429" s="21">
        <f t="shared" si="2522"/>
        <v>5763000</v>
      </c>
      <c r="AM429" s="21">
        <f t="shared" si="2523"/>
        <v>2400</v>
      </c>
      <c r="AN429" s="214">
        <f t="shared" ref="AN429:AQ429" si="2950">AN430+AN435</f>
        <v>0</v>
      </c>
      <c r="AO429" s="22">
        <f t="shared" si="2950"/>
        <v>0</v>
      </c>
      <c r="AP429" s="22">
        <f t="shared" si="2950"/>
        <v>0</v>
      </c>
      <c r="AQ429" s="22">
        <f t="shared" si="2950"/>
        <v>0</v>
      </c>
      <c r="AR429" s="21">
        <f t="shared" si="2815"/>
        <v>5765400</v>
      </c>
      <c r="AS429" s="21">
        <f t="shared" si="2816"/>
        <v>0</v>
      </c>
      <c r="AT429" s="21">
        <f t="shared" si="2817"/>
        <v>5763000</v>
      </c>
      <c r="AU429" s="21">
        <f t="shared" si="2818"/>
        <v>2400</v>
      </c>
      <c r="AV429" s="195">
        <f t="shared" si="2757"/>
        <v>0</v>
      </c>
      <c r="AW429" s="22">
        <f t="shared" ref="AW429:BR429" si="2951">AW430+AW435</f>
        <v>5765400</v>
      </c>
      <c r="AX429" s="22">
        <f t="shared" si="2951"/>
        <v>0</v>
      </c>
      <c r="AY429" s="22">
        <f t="shared" si="2951"/>
        <v>5763000</v>
      </c>
      <c r="AZ429" s="22">
        <f t="shared" si="2951"/>
        <v>2400</v>
      </c>
      <c r="BA429" s="22">
        <f t="shared" si="2951"/>
        <v>0</v>
      </c>
      <c r="BB429" s="22">
        <f t="shared" si="2951"/>
        <v>0</v>
      </c>
      <c r="BC429" s="22">
        <f t="shared" si="2951"/>
        <v>0</v>
      </c>
      <c r="BD429" s="22">
        <f t="shared" si="2951"/>
        <v>0</v>
      </c>
      <c r="BE429" s="21">
        <f t="shared" si="2524"/>
        <v>5765400</v>
      </c>
      <c r="BF429" s="21">
        <f t="shared" si="2511"/>
        <v>0</v>
      </c>
      <c r="BG429" s="21">
        <f t="shared" si="2512"/>
        <v>5763000</v>
      </c>
      <c r="BH429" s="21">
        <f t="shared" si="2513"/>
        <v>2400</v>
      </c>
      <c r="BI429" s="22">
        <f t="shared" ref="BI429:BL429" si="2952">BI430+BI435</f>
        <v>0</v>
      </c>
      <c r="BJ429" s="22">
        <f t="shared" si="2952"/>
        <v>0</v>
      </c>
      <c r="BK429" s="22">
        <f t="shared" si="2952"/>
        <v>0</v>
      </c>
      <c r="BL429" s="22">
        <f t="shared" si="2952"/>
        <v>0</v>
      </c>
      <c r="BM429" s="21">
        <f t="shared" si="2819"/>
        <v>5765400</v>
      </c>
      <c r="BN429" s="21">
        <f t="shared" si="2820"/>
        <v>0</v>
      </c>
      <c r="BO429" s="21">
        <f t="shared" si="2821"/>
        <v>5763000</v>
      </c>
      <c r="BP429" s="21">
        <f t="shared" si="2822"/>
        <v>2400</v>
      </c>
      <c r="BQ429" s="201">
        <f t="shared" si="2754"/>
        <v>0</v>
      </c>
      <c r="BR429" s="22">
        <f t="shared" si="2951"/>
        <v>5765400</v>
      </c>
      <c r="BS429" s="22">
        <f t="shared" ref="BS429:BY429" si="2953">BS430+BS435</f>
        <v>0</v>
      </c>
      <c r="BT429" s="22">
        <f t="shared" si="2953"/>
        <v>5763000</v>
      </c>
      <c r="BU429" s="22">
        <f t="shared" si="2953"/>
        <v>2400</v>
      </c>
      <c r="BV429" s="22">
        <f t="shared" si="2953"/>
        <v>0</v>
      </c>
      <c r="BW429" s="22">
        <f t="shared" si="2953"/>
        <v>0</v>
      </c>
      <c r="BX429" s="22">
        <f t="shared" si="2953"/>
        <v>0</v>
      </c>
      <c r="BY429" s="22">
        <f t="shared" si="2953"/>
        <v>0</v>
      </c>
      <c r="BZ429" s="21">
        <f t="shared" si="2525"/>
        <v>5765400</v>
      </c>
      <c r="CA429" s="62">
        <f t="shared" si="2515"/>
        <v>0</v>
      </c>
      <c r="CB429" s="62">
        <f t="shared" si="2516"/>
        <v>5763000</v>
      </c>
      <c r="CC429" s="62">
        <f t="shared" si="2517"/>
        <v>2400</v>
      </c>
      <c r="CD429" s="22">
        <f t="shared" ref="CD429:CG429" si="2954">CD430+CD435</f>
        <v>0</v>
      </c>
      <c r="CE429" s="22">
        <f t="shared" si="2954"/>
        <v>0</v>
      </c>
      <c r="CF429" s="22">
        <f t="shared" si="2954"/>
        <v>0</v>
      </c>
      <c r="CG429" s="22">
        <f t="shared" si="2954"/>
        <v>0</v>
      </c>
      <c r="CH429" s="21">
        <f t="shared" si="2825"/>
        <v>5765400</v>
      </c>
      <c r="CI429" s="62">
        <f t="shared" si="2826"/>
        <v>0</v>
      </c>
      <c r="CJ429" s="62">
        <f t="shared" si="2827"/>
        <v>5763000</v>
      </c>
      <c r="CK429" s="62">
        <f t="shared" si="2828"/>
        <v>2400</v>
      </c>
      <c r="CL429" s="193">
        <f t="shared" si="2851"/>
        <v>0</v>
      </c>
      <c r="CM429" s="62"/>
      <c r="CN429" s="62"/>
      <c r="CO429" s="62"/>
      <c r="CP429" s="62"/>
      <c r="CQ429" s="94">
        <f t="shared" si="2898"/>
        <v>158900</v>
      </c>
      <c r="CR429" s="94">
        <f t="shared" si="2899"/>
        <v>102.83421029162578</v>
      </c>
      <c r="CS429" s="57">
        <f>CS430+CS435</f>
        <v>5606500</v>
      </c>
      <c r="CT429" s="57">
        <f t="shared" ref="CT429:DD429" si="2955">CT430+CT435</f>
        <v>0</v>
      </c>
      <c r="CU429" s="57">
        <f t="shared" si="2955"/>
        <v>5604100</v>
      </c>
      <c r="CV429" s="57">
        <f t="shared" si="2955"/>
        <v>2400</v>
      </c>
      <c r="CW429" s="57">
        <f t="shared" si="2955"/>
        <v>15600</v>
      </c>
      <c r="CX429" s="78">
        <f t="shared" ref="CX429" si="2956">CX430+CX435</f>
        <v>0</v>
      </c>
      <c r="CY429" s="78">
        <f t="shared" ref="CY429" si="2957">CY430+CY435</f>
        <v>15600</v>
      </c>
      <c r="CZ429" s="57">
        <f t="shared" ref="CZ429" si="2958">CZ430+CZ435</f>
        <v>0</v>
      </c>
      <c r="DA429" s="57">
        <f t="shared" si="2955"/>
        <v>5622100</v>
      </c>
      <c r="DB429" s="78">
        <f t="shared" si="2955"/>
        <v>0</v>
      </c>
      <c r="DC429" s="78">
        <f t="shared" si="2955"/>
        <v>5619700</v>
      </c>
      <c r="DD429" s="78">
        <f t="shared" si="2955"/>
        <v>2400</v>
      </c>
      <c r="DE429" s="57">
        <f t="shared" ref="DE429:DL429" si="2959">DE430+DE435</f>
        <v>0</v>
      </c>
      <c r="DF429" s="78">
        <f t="shared" si="2959"/>
        <v>0</v>
      </c>
      <c r="DG429" s="78">
        <f t="shared" si="2959"/>
        <v>0</v>
      </c>
      <c r="DH429" s="57">
        <f t="shared" si="2959"/>
        <v>0</v>
      </c>
      <c r="DI429" s="57">
        <f t="shared" si="2959"/>
        <v>5622100</v>
      </c>
      <c r="DJ429" s="78">
        <f t="shared" si="2959"/>
        <v>0</v>
      </c>
      <c r="DK429" s="78">
        <f t="shared" si="2959"/>
        <v>5619700</v>
      </c>
      <c r="DL429" s="78">
        <f t="shared" si="2959"/>
        <v>2400</v>
      </c>
      <c r="DM429" s="57">
        <f t="shared" ref="DM429:DT429" si="2960">DM430+DM435</f>
        <v>0</v>
      </c>
      <c r="DN429" s="78">
        <f t="shared" si="2960"/>
        <v>0</v>
      </c>
      <c r="DO429" s="78">
        <f t="shared" si="2960"/>
        <v>0</v>
      </c>
      <c r="DP429" s="57">
        <f t="shared" si="2960"/>
        <v>0</v>
      </c>
      <c r="DQ429" s="57">
        <f t="shared" si="2960"/>
        <v>5622100</v>
      </c>
      <c r="DR429" s="78">
        <f t="shared" si="2960"/>
        <v>0</v>
      </c>
      <c r="DS429" s="78">
        <f t="shared" si="2960"/>
        <v>5619700</v>
      </c>
      <c r="DT429" s="78">
        <f t="shared" si="2960"/>
        <v>2400</v>
      </c>
    </row>
    <row r="430" spans="1:124" ht="32.25" customHeight="1" x14ac:dyDescent="0.25">
      <c r="A430" s="87" t="s">
        <v>19</v>
      </c>
      <c r="B430" s="152"/>
      <c r="C430" s="152"/>
      <c r="D430" s="152"/>
      <c r="E430" s="3">
        <v>853</v>
      </c>
      <c r="F430" s="3" t="s">
        <v>16</v>
      </c>
      <c r="G430" s="3" t="s">
        <v>104</v>
      </c>
      <c r="H430" s="176" t="s">
        <v>493</v>
      </c>
      <c r="I430" s="3"/>
      <c r="J430" s="21">
        <f t="shared" ref="J430:Y430" si="2961">J431+J433</f>
        <v>5777900</v>
      </c>
      <c r="K430" s="21">
        <f t="shared" ref="K430:M430" si="2962">K431+K433</f>
        <v>0</v>
      </c>
      <c r="L430" s="21">
        <f t="shared" si="2962"/>
        <v>5777900</v>
      </c>
      <c r="M430" s="21">
        <f t="shared" si="2962"/>
        <v>0</v>
      </c>
      <c r="N430" s="21">
        <f t="shared" si="2961"/>
        <v>5547700</v>
      </c>
      <c r="O430" s="21">
        <f t="shared" si="2961"/>
        <v>0</v>
      </c>
      <c r="P430" s="21">
        <f t="shared" si="2961"/>
        <v>5547700</v>
      </c>
      <c r="Q430" s="21">
        <f t="shared" si="2961"/>
        <v>0</v>
      </c>
      <c r="R430" s="21">
        <f t="shared" si="2961"/>
        <v>5547700</v>
      </c>
      <c r="S430" s="21">
        <f t="shared" si="2961"/>
        <v>0</v>
      </c>
      <c r="T430" s="21">
        <f t="shared" si="2961"/>
        <v>5547700</v>
      </c>
      <c r="U430" s="21">
        <f t="shared" si="2961"/>
        <v>0</v>
      </c>
      <c r="V430" s="21">
        <f t="shared" si="2781"/>
        <v>14900</v>
      </c>
      <c r="W430" s="21">
        <f t="shared" si="2782"/>
        <v>0</v>
      </c>
      <c r="X430" s="21">
        <f t="shared" si="2783"/>
        <v>14900</v>
      </c>
      <c r="Y430" s="21">
        <f t="shared" si="2961"/>
        <v>0</v>
      </c>
      <c r="Z430" s="276">
        <f t="shared" si="2802"/>
        <v>100.25854589623459</v>
      </c>
      <c r="AA430" s="21">
        <f t="shared" ref="AA430" si="2963">AA431+AA433</f>
        <v>0</v>
      </c>
      <c r="AB430" s="21">
        <f t="shared" ref="AB430:AE430" si="2964">AB431+AB433</f>
        <v>5763000</v>
      </c>
      <c r="AC430" s="21">
        <f t="shared" si="2964"/>
        <v>0</v>
      </c>
      <c r="AD430" s="21">
        <f t="shared" si="2964"/>
        <v>5763000</v>
      </c>
      <c r="AE430" s="21">
        <f t="shared" si="2964"/>
        <v>0</v>
      </c>
      <c r="AF430" s="21">
        <f t="shared" ref="AF430:AI430" si="2965">AF431+AF433</f>
        <v>0</v>
      </c>
      <c r="AG430" s="21">
        <f t="shared" si="2965"/>
        <v>0</v>
      </c>
      <c r="AH430" s="21">
        <f t="shared" si="2965"/>
        <v>0</v>
      </c>
      <c r="AI430" s="21">
        <f t="shared" si="2965"/>
        <v>0</v>
      </c>
      <c r="AJ430" s="21">
        <f t="shared" si="2520"/>
        <v>5763000</v>
      </c>
      <c r="AK430" s="21">
        <f t="shared" si="2521"/>
        <v>0</v>
      </c>
      <c r="AL430" s="21">
        <f t="shared" si="2522"/>
        <v>5763000</v>
      </c>
      <c r="AM430" s="21">
        <f t="shared" si="2523"/>
        <v>0</v>
      </c>
      <c r="AN430" s="215">
        <f t="shared" ref="AN430:AQ430" si="2966">AN431+AN433</f>
        <v>0</v>
      </c>
      <c r="AO430" s="21">
        <f t="shared" si="2966"/>
        <v>0</v>
      </c>
      <c r="AP430" s="21">
        <f t="shared" si="2966"/>
        <v>0</v>
      </c>
      <c r="AQ430" s="21">
        <f t="shared" si="2966"/>
        <v>0</v>
      </c>
      <c r="AR430" s="21">
        <f t="shared" si="2815"/>
        <v>5763000</v>
      </c>
      <c r="AS430" s="21">
        <f t="shared" si="2816"/>
        <v>0</v>
      </c>
      <c r="AT430" s="21">
        <f t="shared" si="2817"/>
        <v>5763000</v>
      </c>
      <c r="AU430" s="21">
        <f t="shared" si="2818"/>
        <v>0</v>
      </c>
      <c r="AV430" s="195">
        <f t="shared" si="2757"/>
        <v>0</v>
      </c>
      <c r="AW430" s="21">
        <f t="shared" ref="AW430:BR430" si="2967">AW431+AW433</f>
        <v>5763000</v>
      </c>
      <c r="AX430" s="21">
        <f t="shared" si="2967"/>
        <v>0</v>
      </c>
      <c r="AY430" s="21">
        <f t="shared" si="2967"/>
        <v>5763000</v>
      </c>
      <c r="AZ430" s="21">
        <f t="shared" si="2967"/>
        <v>0</v>
      </c>
      <c r="BA430" s="21">
        <f t="shared" si="2967"/>
        <v>0</v>
      </c>
      <c r="BB430" s="21">
        <f t="shared" si="2967"/>
        <v>0</v>
      </c>
      <c r="BC430" s="21">
        <f t="shared" si="2967"/>
        <v>0</v>
      </c>
      <c r="BD430" s="21">
        <f t="shared" si="2967"/>
        <v>0</v>
      </c>
      <c r="BE430" s="21">
        <f t="shared" si="2524"/>
        <v>5763000</v>
      </c>
      <c r="BF430" s="21">
        <f t="shared" si="2511"/>
        <v>0</v>
      </c>
      <c r="BG430" s="21">
        <f t="shared" si="2512"/>
        <v>5763000</v>
      </c>
      <c r="BH430" s="21">
        <f t="shared" si="2513"/>
        <v>0</v>
      </c>
      <c r="BI430" s="21">
        <f t="shared" ref="BI430:BL430" si="2968">BI431+BI433</f>
        <v>0</v>
      </c>
      <c r="BJ430" s="21">
        <f t="shared" si="2968"/>
        <v>0</v>
      </c>
      <c r="BK430" s="21">
        <f t="shared" si="2968"/>
        <v>0</v>
      </c>
      <c r="BL430" s="21">
        <f t="shared" si="2968"/>
        <v>0</v>
      </c>
      <c r="BM430" s="21">
        <f t="shared" si="2819"/>
        <v>5763000</v>
      </c>
      <c r="BN430" s="21">
        <f t="shared" si="2820"/>
        <v>0</v>
      </c>
      <c r="BO430" s="21">
        <f t="shared" si="2821"/>
        <v>5763000</v>
      </c>
      <c r="BP430" s="21">
        <f t="shared" si="2822"/>
        <v>0</v>
      </c>
      <c r="BQ430" s="201">
        <f t="shared" si="2754"/>
        <v>0</v>
      </c>
      <c r="BR430" s="21">
        <f t="shared" si="2967"/>
        <v>5763000</v>
      </c>
      <c r="BS430" s="21">
        <f t="shared" ref="BS430:BY430" si="2969">BS431+BS433</f>
        <v>0</v>
      </c>
      <c r="BT430" s="21">
        <f t="shared" si="2969"/>
        <v>5763000</v>
      </c>
      <c r="BU430" s="21">
        <f t="shared" si="2969"/>
        <v>0</v>
      </c>
      <c r="BV430" s="21">
        <f t="shared" si="2969"/>
        <v>0</v>
      </c>
      <c r="BW430" s="21">
        <f t="shared" si="2969"/>
        <v>0</v>
      </c>
      <c r="BX430" s="21">
        <f t="shared" si="2969"/>
        <v>0</v>
      </c>
      <c r="BY430" s="21">
        <f t="shared" si="2969"/>
        <v>0</v>
      </c>
      <c r="BZ430" s="21">
        <f t="shared" si="2525"/>
        <v>5763000</v>
      </c>
      <c r="CA430" s="62">
        <f t="shared" si="2515"/>
        <v>0</v>
      </c>
      <c r="CB430" s="62">
        <f t="shared" si="2516"/>
        <v>5763000</v>
      </c>
      <c r="CC430" s="62">
        <f t="shared" si="2517"/>
        <v>0</v>
      </c>
      <c r="CD430" s="21">
        <f t="shared" ref="CD430:CG430" si="2970">CD431+CD433</f>
        <v>0</v>
      </c>
      <c r="CE430" s="21">
        <f t="shared" si="2970"/>
        <v>0</v>
      </c>
      <c r="CF430" s="21">
        <f t="shared" si="2970"/>
        <v>0</v>
      </c>
      <c r="CG430" s="21">
        <f t="shared" si="2970"/>
        <v>0</v>
      </c>
      <c r="CH430" s="21">
        <f t="shared" si="2825"/>
        <v>5763000</v>
      </c>
      <c r="CI430" s="62">
        <f t="shared" si="2826"/>
        <v>0</v>
      </c>
      <c r="CJ430" s="62">
        <f t="shared" si="2827"/>
        <v>5763000</v>
      </c>
      <c r="CK430" s="62">
        <f t="shared" si="2828"/>
        <v>0</v>
      </c>
      <c r="CL430" s="193">
        <f t="shared" si="2851"/>
        <v>0</v>
      </c>
      <c r="CM430" s="62"/>
      <c r="CN430" s="62"/>
      <c r="CO430" s="62"/>
      <c r="CP430" s="62"/>
      <c r="CQ430" s="94">
        <f t="shared" si="2898"/>
        <v>158900</v>
      </c>
      <c r="CR430" s="94">
        <f t="shared" si="2899"/>
        <v>102.83542406452419</v>
      </c>
      <c r="CS430" s="58">
        <f>CS431+CS433</f>
        <v>5604100</v>
      </c>
      <c r="CT430" s="58">
        <f t="shared" ref="CT430:DD430" si="2971">CT431+CT433</f>
        <v>0</v>
      </c>
      <c r="CU430" s="58">
        <f t="shared" si="2971"/>
        <v>5604100</v>
      </c>
      <c r="CV430" s="58">
        <f t="shared" si="2971"/>
        <v>0</v>
      </c>
      <c r="CW430" s="58">
        <f t="shared" si="2971"/>
        <v>15600</v>
      </c>
      <c r="CX430" s="62">
        <f t="shared" ref="CX430" si="2972">CX431+CX433</f>
        <v>0</v>
      </c>
      <c r="CY430" s="62">
        <f t="shared" ref="CY430" si="2973">CY431+CY433</f>
        <v>15600</v>
      </c>
      <c r="CZ430" s="58">
        <f t="shared" ref="CZ430" si="2974">CZ431+CZ433</f>
        <v>0</v>
      </c>
      <c r="DA430" s="58">
        <f t="shared" si="2971"/>
        <v>5619700</v>
      </c>
      <c r="DB430" s="62">
        <f t="shared" si="2971"/>
        <v>0</v>
      </c>
      <c r="DC430" s="62">
        <f t="shared" si="2971"/>
        <v>5619700</v>
      </c>
      <c r="DD430" s="62">
        <f t="shared" si="2971"/>
        <v>0</v>
      </c>
      <c r="DE430" s="58">
        <f t="shared" ref="DE430:DL430" si="2975">DE431+DE433</f>
        <v>0</v>
      </c>
      <c r="DF430" s="62">
        <f t="shared" si="2975"/>
        <v>0</v>
      </c>
      <c r="DG430" s="62">
        <f t="shared" si="2975"/>
        <v>0</v>
      </c>
      <c r="DH430" s="58">
        <f t="shared" si="2975"/>
        <v>0</v>
      </c>
      <c r="DI430" s="58">
        <f t="shared" si="2975"/>
        <v>5619700</v>
      </c>
      <c r="DJ430" s="62">
        <f t="shared" si="2975"/>
        <v>0</v>
      </c>
      <c r="DK430" s="62">
        <f t="shared" si="2975"/>
        <v>5619700</v>
      </c>
      <c r="DL430" s="62">
        <f t="shared" si="2975"/>
        <v>0</v>
      </c>
      <c r="DM430" s="58">
        <f t="shared" ref="DM430:DT430" si="2976">DM431+DM433</f>
        <v>0</v>
      </c>
      <c r="DN430" s="62">
        <f t="shared" si="2976"/>
        <v>0</v>
      </c>
      <c r="DO430" s="62">
        <f t="shared" si="2976"/>
        <v>0</v>
      </c>
      <c r="DP430" s="58">
        <f t="shared" si="2976"/>
        <v>0</v>
      </c>
      <c r="DQ430" s="58">
        <f t="shared" si="2976"/>
        <v>5619700</v>
      </c>
      <c r="DR430" s="62">
        <f t="shared" si="2976"/>
        <v>0</v>
      </c>
      <c r="DS430" s="62">
        <f t="shared" si="2976"/>
        <v>5619700</v>
      </c>
      <c r="DT430" s="62">
        <f t="shared" si="2976"/>
        <v>0</v>
      </c>
    </row>
    <row r="431" spans="1:124" ht="32.25" customHeight="1" x14ac:dyDescent="0.25">
      <c r="A431" s="87" t="s">
        <v>15</v>
      </c>
      <c r="B431" s="152"/>
      <c r="C431" s="152"/>
      <c r="D431" s="152"/>
      <c r="E431" s="3">
        <v>853</v>
      </c>
      <c r="F431" s="3" t="s">
        <v>11</v>
      </c>
      <c r="G431" s="3" t="s">
        <v>104</v>
      </c>
      <c r="H431" s="176" t="s">
        <v>493</v>
      </c>
      <c r="I431" s="3" t="s">
        <v>17</v>
      </c>
      <c r="J431" s="21">
        <f t="shared" ref="J431:Y431" si="2977">J432</f>
        <v>5510100</v>
      </c>
      <c r="K431" s="21">
        <f t="shared" si="2977"/>
        <v>0</v>
      </c>
      <c r="L431" s="21">
        <f t="shared" si="2977"/>
        <v>5510100</v>
      </c>
      <c r="M431" s="21">
        <f t="shared" si="2977"/>
        <v>0</v>
      </c>
      <c r="N431" s="21">
        <f t="shared" si="2977"/>
        <v>5510100</v>
      </c>
      <c r="O431" s="21">
        <f t="shared" si="2977"/>
        <v>0</v>
      </c>
      <c r="P431" s="21">
        <f t="shared" si="2977"/>
        <v>5510100</v>
      </c>
      <c r="Q431" s="21">
        <f t="shared" si="2977"/>
        <v>0</v>
      </c>
      <c r="R431" s="21">
        <f t="shared" si="2977"/>
        <v>5510100</v>
      </c>
      <c r="S431" s="21">
        <f t="shared" si="2977"/>
        <v>0</v>
      </c>
      <c r="T431" s="21">
        <f t="shared" si="2977"/>
        <v>5510100</v>
      </c>
      <c r="U431" s="21">
        <f t="shared" si="2977"/>
        <v>0</v>
      </c>
      <c r="V431" s="21">
        <f t="shared" si="2781"/>
        <v>49400</v>
      </c>
      <c r="W431" s="21">
        <f t="shared" si="2782"/>
        <v>0</v>
      </c>
      <c r="X431" s="21">
        <f t="shared" si="2783"/>
        <v>49400</v>
      </c>
      <c r="Y431" s="21">
        <f t="shared" si="2977"/>
        <v>0</v>
      </c>
      <c r="Z431" s="276">
        <f t="shared" si="2802"/>
        <v>100.90464592451518</v>
      </c>
      <c r="AA431" s="21">
        <f t="shared" ref="AA431:BY431" si="2978">AA432</f>
        <v>0</v>
      </c>
      <c r="AB431" s="21">
        <f t="shared" si="2978"/>
        <v>5460700</v>
      </c>
      <c r="AC431" s="21">
        <f t="shared" si="2978"/>
        <v>0</v>
      </c>
      <c r="AD431" s="21">
        <f t="shared" si="2978"/>
        <v>5460700</v>
      </c>
      <c r="AE431" s="21">
        <f t="shared" si="2978"/>
        <v>0</v>
      </c>
      <c r="AF431" s="21">
        <f t="shared" si="2978"/>
        <v>0</v>
      </c>
      <c r="AG431" s="21">
        <f t="shared" si="2978"/>
        <v>0</v>
      </c>
      <c r="AH431" s="21">
        <f t="shared" si="2978"/>
        <v>0</v>
      </c>
      <c r="AI431" s="21">
        <f t="shared" si="2978"/>
        <v>0</v>
      </c>
      <c r="AJ431" s="21">
        <f t="shared" si="2520"/>
        <v>5460700</v>
      </c>
      <c r="AK431" s="21">
        <f t="shared" si="2521"/>
        <v>0</v>
      </c>
      <c r="AL431" s="21">
        <f t="shared" si="2522"/>
        <v>5460700</v>
      </c>
      <c r="AM431" s="21">
        <f t="shared" si="2523"/>
        <v>0</v>
      </c>
      <c r="AN431" s="215">
        <f t="shared" si="2978"/>
        <v>0</v>
      </c>
      <c r="AO431" s="21">
        <f t="shared" si="2978"/>
        <v>0</v>
      </c>
      <c r="AP431" s="21">
        <f t="shared" si="2978"/>
        <v>0</v>
      </c>
      <c r="AQ431" s="21">
        <f t="shared" si="2978"/>
        <v>0</v>
      </c>
      <c r="AR431" s="21">
        <f t="shared" si="2815"/>
        <v>5460700</v>
      </c>
      <c r="AS431" s="21">
        <f t="shared" si="2816"/>
        <v>0</v>
      </c>
      <c r="AT431" s="21">
        <f t="shared" si="2817"/>
        <v>5460700</v>
      </c>
      <c r="AU431" s="21">
        <f t="shared" si="2818"/>
        <v>0</v>
      </c>
      <c r="AV431" s="195">
        <f t="shared" si="2757"/>
        <v>0</v>
      </c>
      <c r="AW431" s="21">
        <f t="shared" si="2978"/>
        <v>5460700</v>
      </c>
      <c r="AX431" s="21">
        <f t="shared" si="2978"/>
        <v>0</v>
      </c>
      <c r="AY431" s="21">
        <f t="shared" si="2978"/>
        <v>5460700</v>
      </c>
      <c r="AZ431" s="21">
        <f t="shared" si="2978"/>
        <v>0</v>
      </c>
      <c r="BA431" s="21">
        <f t="shared" si="2978"/>
        <v>0</v>
      </c>
      <c r="BB431" s="21">
        <f t="shared" si="2978"/>
        <v>0</v>
      </c>
      <c r="BC431" s="21">
        <f t="shared" si="2978"/>
        <v>0</v>
      </c>
      <c r="BD431" s="21">
        <f t="shared" si="2978"/>
        <v>0</v>
      </c>
      <c r="BE431" s="21">
        <f t="shared" si="2524"/>
        <v>5460700</v>
      </c>
      <c r="BF431" s="21">
        <f t="shared" si="2511"/>
        <v>0</v>
      </c>
      <c r="BG431" s="21">
        <f t="shared" si="2512"/>
        <v>5460700</v>
      </c>
      <c r="BH431" s="21">
        <f t="shared" si="2513"/>
        <v>0</v>
      </c>
      <c r="BI431" s="21">
        <f t="shared" si="2978"/>
        <v>0</v>
      </c>
      <c r="BJ431" s="21">
        <f t="shared" si="2978"/>
        <v>0</v>
      </c>
      <c r="BK431" s="21">
        <f t="shared" si="2978"/>
        <v>0</v>
      </c>
      <c r="BL431" s="21">
        <f t="shared" si="2978"/>
        <v>0</v>
      </c>
      <c r="BM431" s="21">
        <f t="shared" si="2819"/>
        <v>5460700</v>
      </c>
      <c r="BN431" s="21">
        <f t="shared" si="2820"/>
        <v>0</v>
      </c>
      <c r="BO431" s="21">
        <f t="shared" si="2821"/>
        <v>5460700</v>
      </c>
      <c r="BP431" s="21">
        <f t="shared" si="2822"/>
        <v>0</v>
      </c>
      <c r="BQ431" s="201">
        <f t="shared" si="2754"/>
        <v>0</v>
      </c>
      <c r="BR431" s="21">
        <f t="shared" si="2978"/>
        <v>5460700</v>
      </c>
      <c r="BS431" s="21">
        <f t="shared" si="2978"/>
        <v>0</v>
      </c>
      <c r="BT431" s="21">
        <f t="shared" si="2978"/>
        <v>5460700</v>
      </c>
      <c r="BU431" s="21">
        <f t="shared" si="2978"/>
        <v>0</v>
      </c>
      <c r="BV431" s="21">
        <f t="shared" si="2978"/>
        <v>0</v>
      </c>
      <c r="BW431" s="21">
        <f t="shared" si="2978"/>
        <v>0</v>
      </c>
      <c r="BX431" s="21">
        <f t="shared" si="2978"/>
        <v>0</v>
      </c>
      <c r="BY431" s="21">
        <f t="shared" si="2978"/>
        <v>0</v>
      </c>
      <c r="BZ431" s="21">
        <f t="shared" si="2525"/>
        <v>5460700</v>
      </c>
      <c r="CA431" s="62">
        <f t="shared" si="2515"/>
        <v>0</v>
      </c>
      <c r="CB431" s="62">
        <f t="shared" si="2516"/>
        <v>5460700</v>
      </c>
      <c r="CC431" s="62">
        <f t="shared" si="2517"/>
        <v>0</v>
      </c>
      <c r="CD431" s="21">
        <f t="shared" ref="CD431:CG431" si="2979">CD432</f>
        <v>0</v>
      </c>
      <c r="CE431" s="21">
        <f t="shared" si="2979"/>
        <v>0</v>
      </c>
      <c r="CF431" s="21">
        <f t="shared" si="2979"/>
        <v>0</v>
      </c>
      <c r="CG431" s="21">
        <f t="shared" si="2979"/>
        <v>0</v>
      </c>
      <c r="CH431" s="21">
        <f t="shared" si="2825"/>
        <v>5460700</v>
      </c>
      <c r="CI431" s="62">
        <f t="shared" si="2826"/>
        <v>0</v>
      </c>
      <c r="CJ431" s="62">
        <f t="shared" si="2827"/>
        <v>5460700</v>
      </c>
      <c r="CK431" s="62">
        <f t="shared" si="2828"/>
        <v>0</v>
      </c>
      <c r="CL431" s="193">
        <f t="shared" si="2851"/>
        <v>0</v>
      </c>
      <c r="CM431" s="62"/>
      <c r="CN431" s="62"/>
      <c r="CO431" s="62"/>
      <c r="CP431" s="62"/>
      <c r="CQ431" s="94">
        <f t="shared" si="2898"/>
        <v>157800</v>
      </c>
      <c r="CR431" s="94">
        <f t="shared" si="2899"/>
        <v>102.97573026080069</v>
      </c>
      <c r="CS431" s="58">
        <f t="shared" ref="CS431:DT431" si="2980">CS432</f>
        <v>5302900</v>
      </c>
      <c r="CT431" s="58">
        <f t="shared" si="2980"/>
        <v>0</v>
      </c>
      <c r="CU431" s="58">
        <f t="shared" si="2980"/>
        <v>5302900</v>
      </c>
      <c r="CV431" s="58">
        <f t="shared" si="2980"/>
        <v>0</v>
      </c>
      <c r="CW431" s="58">
        <f t="shared" si="2980"/>
        <v>0</v>
      </c>
      <c r="CX431" s="62">
        <f t="shared" si="2980"/>
        <v>0</v>
      </c>
      <c r="CY431" s="62">
        <f t="shared" si="2980"/>
        <v>0</v>
      </c>
      <c r="CZ431" s="58">
        <f t="shared" si="2980"/>
        <v>0</v>
      </c>
      <c r="DA431" s="58">
        <f t="shared" si="2980"/>
        <v>5302900</v>
      </c>
      <c r="DB431" s="62">
        <f t="shared" si="2980"/>
        <v>0</v>
      </c>
      <c r="DC431" s="62">
        <f t="shared" si="2980"/>
        <v>5302900</v>
      </c>
      <c r="DD431" s="62">
        <f t="shared" si="2980"/>
        <v>0</v>
      </c>
      <c r="DE431" s="58">
        <f t="shared" si="2980"/>
        <v>0</v>
      </c>
      <c r="DF431" s="62">
        <f t="shared" si="2980"/>
        <v>0</v>
      </c>
      <c r="DG431" s="62">
        <f t="shared" si="2980"/>
        <v>0</v>
      </c>
      <c r="DH431" s="58">
        <f t="shared" si="2980"/>
        <v>0</v>
      </c>
      <c r="DI431" s="58">
        <f t="shared" si="2980"/>
        <v>5302900</v>
      </c>
      <c r="DJ431" s="62">
        <f t="shared" si="2980"/>
        <v>0</v>
      </c>
      <c r="DK431" s="62">
        <f t="shared" si="2980"/>
        <v>5302900</v>
      </c>
      <c r="DL431" s="62">
        <f t="shared" si="2980"/>
        <v>0</v>
      </c>
      <c r="DM431" s="58">
        <f t="shared" si="2980"/>
        <v>0</v>
      </c>
      <c r="DN431" s="62">
        <f t="shared" si="2980"/>
        <v>0</v>
      </c>
      <c r="DO431" s="62">
        <f t="shared" si="2980"/>
        <v>0</v>
      </c>
      <c r="DP431" s="58">
        <f t="shared" si="2980"/>
        <v>0</v>
      </c>
      <c r="DQ431" s="58">
        <f t="shared" si="2980"/>
        <v>5302900</v>
      </c>
      <c r="DR431" s="62">
        <f t="shared" si="2980"/>
        <v>0</v>
      </c>
      <c r="DS431" s="62">
        <f t="shared" si="2980"/>
        <v>5302900</v>
      </c>
      <c r="DT431" s="62">
        <f t="shared" si="2980"/>
        <v>0</v>
      </c>
    </row>
    <row r="432" spans="1:124" ht="32.25" customHeight="1" x14ac:dyDescent="0.25">
      <c r="A432" s="87" t="s">
        <v>298</v>
      </c>
      <c r="B432" s="152"/>
      <c r="C432" s="152"/>
      <c r="D432" s="152"/>
      <c r="E432" s="3">
        <v>853</v>
      </c>
      <c r="F432" s="3" t="s">
        <v>11</v>
      </c>
      <c r="G432" s="3" t="s">
        <v>104</v>
      </c>
      <c r="H432" s="176" t="s">
        <v>493</v>
      </c>
      <c r="I432" s="3" t="s">
        <v>18</v>
      </c>
      <c r="J432" s="21">
        <v>5510100</v>
      </c>
      <c r="K432" s="21"/>
      <c r="L432" s="21">
        <f>J432</f>
        <v>5510100</v>
      </c>
      <c r="M432" s="21"/>
      <c r="N432" s="21">
        <v>5510100</v>
      </c>
      <c r="O432" s="21"/>
      <c r="P432" s="21">
        <f>N432</f>
        <v>5510100</v>
      </c>
      <c r="Q432" s="21"/>
      <c r="R432" s="21">
        <v>5510100</v>
      </c>
      <c r="S432" s="21"/>
      <c r="T432" s="21">
        <f>R432</f>
        <v>5510100</v>
      </c>
      <c r="U432" s="21"/>
      <c r="V432" s="21">
        <f t="shared" si="2781"/>
        <v>49400</v>
      </c>
      <c r="W432" s="21">
        <f t="shared" si="2782"/>
        <v>0</v>
      </c>
      <c r="X432" s="21">
        <f t="shared" si="2783"/>
        <v>49400</v>
      </c>
      <c r="Y432" s="21"/>
      <c r="Z432" s="276">
        <f t="shared" si="2802"/>
        <v>100.90464592451518</v>
      </c>
      <c r="AA432" s="21"/>
      <c r="AB432" s="21">
        <v>5460700</v>
      </c>
      <c r="AC432" s="21"/>
      <c r="AD432" s="21">
        <f>AB432</f>
        <v>5460700</v>
      </c>
      <c r="AE432" s="21"/>
      <c r="AF432" s="21"/>
      <c r="AG432" s="21"/>
      <c r="AH432" s="21">
        <f>AF432</f>
        <v>0</v>
      </c>
      <c r="AI432" s="21"/>
      <c r="AJ432" s="21">
        <f t="shared" si="2520"/>
        <v>5460700</v>
      </c>
      <c r="AK432" s="21">
        <f t="shared" si="2521"/>
        <v>0</v>
      </c>
      <c r="AL432" s="21">
        <f t="shared" si="2522"/>
        <v>5460700</v>
      </c>
      <c r="AM432" s="21">
        <f t="shared" si="2523"/>
        <v>0</v>
      </c>
      <c r="AN432" s="215"/>
      <c r="AO432" s="21"/>
      <c r="AP432" s="21">
        <f>AN432</f>
        <v>0</v>
      </c>
      <c r="AQ432" s="21"/>
      <c r="AR432" s="21">
        <f t="shared" si="2815"/>
        <v>5460700</v>
      </c>
      <c r="AS432" s="21">
        <f t="shared" si="2816"/>
        <v>0</v>
      </c>
      <c r="AT432" s="21">
        <f t="shared" si="2817"/>
        <v>5460700</v>
      </c>
      <c r="AU432" s="21">
        <f t="shared" si="2818"/>
        <v>0</v>
      </c>
      <c r="AV432" s="195">
        <f t="shared" si="2757"/>
        <v>0</v>
      </c>
      <c r="AW432" s="21">
        <v>5460700</v>
      </c>
      <c r="AX432" s="21"/>
      <c r="AY432" s="21">
        <f>AW432</f>
        <v>5460700</v>
      </c>
      <c r="AZ432" s="21"/>
      <c r="BA432" s="21"/>
      <c r="BB432" s="21"/>
      <c r="BC432" s="21">
        <f>BA432</f>
        <v>0</v>
      </c>
      <c r="BD432" s="21"/>
      <c r="BE432" s="21">
        <f t="shared" si="2524"/>
        <v>5460700</v>
      </c>
      <c r="BF432" s="21">
        <f t="shared" si="2511"/>
        <v>0</v>
      </c>
      <c r="BG432" s="21">
        <f t="shared" si="2512"/>
        <v>5460700</v>
      </c>
      <c r="BH432" s="21">
        <f t="shared" si="2513"/>
        <v>0</v>
      </c>
      <c r="BI432" s="21"/>
      <c r="BJ432" s="21"/>
      <c r="BK432" s="21">
        <f>BI432</f>
        <v>0</v>
      </c>
      <c r="BL432" s="21"/>
      <c r="BM432" s="21">
        <f t="shared" si="2819"/>
        <v>5460700</v>
      </c>
      <c r="BN432" s="21">
        <f t="shared" si="2820"/>
        <v>0</v>
      </c>
      <c r="BO432" s="21">
        <f t="shared" si="2821"/>
        <v>5460700</v>
      </c>
      <c r="BP432" s="21">
        <f t="shared" si="2822"/>
        <v>0</v>
      </c>
      <c r="BQ432" s="201">
        <f t="shared" si="2754"/>
        <v>0</v>
      </c>
      <c r="BR432" s="21">
        <v>5460700</v>
      </c>
      <c r="BS432" s="21"/>
      <c r="BT432" s="21">
        <f>BR432</f>
        <v>5460700</v>
      </c>
      <c r="BU432" s="21"/>
      <c r="BV432" s="21"/>
      <c r="BW432" s="21"/>
      <c r="BX432" s="21">
        <f>BV432</f>
        <v>0</v>
      </c>
      <c r="BY432" s="21"/>
      <c r="BZ432" s="21">
        <f t="shared" si="2525"/>
        <v>5460700</v>
      </c>
      <c r="CA432" s="62">
        <f t="shared" si="2515"/>
        <v>0</v>
      </c>
      <c r="CB432" s="62">
        <f t="shared" si="2516"/>
        <v>5460700</v>
      </c>
      <c r="CC432" s="62">
        <f t="shared" si="2517"/>
        <v>0</v>
      </c>
      <c r="CD432" s="21"/>
      <c r="CE432" s="21"/>
      <c r="CF432" s="21">
        <f>CD432</f>
        <v>0</v>
      </c>
      <c r="CG432" s="21"/>
      <c r="CH432" s="21">
        <f t="shared" si="2825"/>
        <v>5460700</v>
      </c>
      <c r="CI432" s="62">
        <f t="shared" si="2826"/>
        <v>0</v>
      </c>
      <c r="CJ432" s="62">
        <f t="shared" si="2827"/>
        <v>5460700</v>
      </c>
      <c r="CK432" s="62">
        <f t="shared" si="2828"/>
        <v>0</v>
      </c>
      <c r="CL432" s="193">
        <f t="shared" si="2851"/>
        <v>0</v>
      </c>
      <c r="CM432" s="62"/>
      <c r="CN432" s="62"/>
      <c r="CO432" s="62"/>
      <c r="CP432" s="62"/>
      <c r="CQ432" s="94">
        <f t="shared" si="2898"/>
        <v>157800</v>
      </c>
      <c r="CR432" s="94">
        <f t="shared" si="2899"/>
        <v>102.97573026080069</v>
      </c>
      <c r="CS432" s="58">
        <v>5302900</v>
      </c>
      <c r="CT432" s="58"/>
      <c r="CU432" s="58">
        <f>CS432</f>
        <v>5302900</v>
      </c>
      <c r="CV432" s="58"/>
      <c r="CW432" s="58"/>
      <c r="CX432" s="62"/>
      <c r="CY432" s="62">
        <f>CW432</f>
        <v>0</v>
      </c>
      <c r="CZ432" s="58"/>
      <c r="DA432" s="58">
        <f t="shared" si="2901"/>
        <v>5302900</v>
      </c>
      <c r="DB432" s="62">
        <f t="shared" si="2902"/>
        <v>0</v>
      </c>
      <c r="DC432" s="62">
        <f t="shared" si="2903"/>
        <v>5302900</v>
      </c>
      <c r="DD432" s="62">
        <f t="shared" si="2904"/>
        <v>0</v>
      </c>
      <c r="DE432" s="58"/>
      <c r="DF432" s="62"/>
      <c r="DG432" s="62">
        <f>DE432</f>
        <v>0</v>
      </c>
      <c r="DH432" s="58"/>
      <c r="DI432" s="58">
        <f t="shared" ref="DI432" si="2981">DA432+DE432</f>
        <v>5302900</v>
      </c>
      <c r="DJ432" s="62">
        <f t="shared" ref="DJ432" si="2982">DB432+DF432</f>
        <v>0</v>
      </c>
      <c r="DK432" s="62">
        <f t="shared" ref="DK432" si="2983">DC432+DG432</f>
        <v>5302900</v>
      </c>
      <c r="DL432" s="62">
        <f t="shared" ref="DL432" si="2984">DD432+DH432</f>
        <v>0</v>
      </c>
      <c r="DM432" s="58"/>
      <c r="DN432" s="62"/>
      <c r="DO432" s="62">
        <f>DM432</f>
        <v>0</v>
      </c>
      <c r="DP432" s="58"/>
      <c r="DQ432" s="58">
        <f t="shared" ref="DQ432" si="2985">DI432+DM432</f>
        <v>5302900</v>
      </c>
      <c r="DR432" s="62">
        <f t="shared" ref="DR432" si="2986">DJ432+DN432</f>
        <v>0</v>
      </c>
      <c r="DS432" s="62">
        <f t="shared" ref="DS432" si="2987">DK432+DO432</f>
        <v>5302900</v>
      </c>
      <c r="DT432" s="62">
        <f t="shared" ref="DT432" si="2988">DL432+DP432</f>
        <v>0</v>
      </c>
    </row>
    <row r="433" spans="1:124" ht="32.25" customHeight="1" x14ac:dyDescent="0.25">
      <c r="A433" s="87" t="s">
        <v>20</v>
      </c>
      <c r="B433" s="152"/>
      <c r="C433" s="152"/>
      <c r="D433" s="152"/>
      <c r="E433" s="3">
        <v>853</v>
      </c>
      <c r="F433" s="3" t="s">
        <v>11</v>
      </c>
      <c r="G433" s="3" t="s">
        <v>104</v>
      </c>
      <c r="H433" s="176" t="s">
        <v>493</v>
      </c>
      <c r="I433" s="3" t="s">
        <v>21</v>
      </c>
      <c r="J433" s="21">
        <f t="shared" ref="J433:Y433" si="2989">J434</f>
        <v>267800</v>
      </c>
      <c r="K433" s="21">
        <f t="shared" si="2989"/>
        <v>0</v>
      </c>
      <c r="L433" s="21">
        <f t="shared" si="2989"/>
        <v>267800</v>
      </c>
      <c r="M433" s="21">
        <f t="shared" si="2989"/>
        <v>0</v>
      </c>
      <c r="N433" s="21">
        <f t="shared" si="2989"/>
        <v>37600</v>
      </c>
      <c r="O433" s="21">
        <f t="shared" si="2989"/>
        <v>0</v>
      </c>
      <c r="P433" s="21">
        <f t="shared" si="2989"/>
        <v>37600</v>
      </c>
      <c r="Q433" s="21">
        <f t="shared" si="2989"/>
        <v>0</v>
      </c>
      <c r="R433" s="21">
        <f t="shared" si="2989"/>
        <v>37600</v>
      </c>
      <c r="S433" s="21">
        <f t="shared" si="2989"/>
        <v>0</v>
      </c>
      <c r="T433" s="21">
        <f t="shared" si="2989"/>
        <v>37600</v>
      </c>
      <c r="U433" s="21">
        <f t="shared" si="2989"/>
        <v>0</v>
      </c>
      <c r="V433" s="21">
        <f t="shared" si="2781"/>
        <v>-34500</v>
      </c>
      <c r="W433" s="21">
        <f t="shared" si="2782"/>
        <v>0</v>
      </c>
      <c r="X433" s="21">
        <f t="shared" si="2783"/>
        <v>-34500</v>
      </c>
      <c r="Y433" s="21">
        <f t="shared" si="2989"/>
        <v>0</v>
      </c>
      <c r="Z433" s="276">
        <f t="shared" si="2802"/>
        <v>88.587495865034739</v>
      </c>
      <c r="AA433" s="21">
        <f t="shared" ref="AA433:BY433" si="2990">AA434</f>
        <v>0</v>
      </c>
      <c r="AB433" s="21">
        <f t="shared" si="2990"/>
        <v>302300</v>
      </c>
      <c r="AC433" s="21">
        <f t="shared" si="2990"/>
        <v>0</v>
      </c>
      <c r="AD433" s="21">
        <f t="shared" si="2990"/>
        <v>302300</v>
      </c>
      <c r="AE433" s="21">
        <f t="shared" si="2990"/>
        <v>0</v>
      </c>
      <c r="AF433" s="21">
        <f t="shared" si="2990"/>
        <v>0</v>
      </c>
      <c r="AG433" s="21">
        <f t="shared" si="2990"/>
        <v>0</v>
      </c>
      <c r="AH433" s="21">
        <f t="shared" si="2990"/>
        <v>0</v>
      </c>
      <c r="AI433" s="21">
        <f t="shared" si="2990"/>
        <v>0</v>
      </c>
      <c r="AJ433" s="21">
        <f t="shared" si="2520"/>
        <v>302300</v>
      </c>
      <c r="AK433" s="21">
        <f t="shared" si="2521"/>
        <v>0</v>
      </c>
      <c r="AL433" s="21">
        <f t="shared" si="2522"/>
        <v>302300</v>
      </c>
      <c r="AM433" s="21">
        <f t="shared" si="2523"/>
        <v>0</v>
      </c>
      <c r="AN433" s="215">
        <f t="shared" si="2990"/>
        <v>0</v>
      </c>
      <c r="AO433" s="21">
        <f t="shared" si="2990"/>
        <v>0</v>
      </c>
      <c r="AP433" s="21">
        <f t="shared" si="2990"/>
        <v>0</v>
      </c>
      <c r="AQ433" s="21">
        <f t="shared" si="2990"/>
        <v>0</v>
      </c>
      <c r="AR433" s="21">
        <f t="shared" si="2815"/>
        <v>302300</v>
      </c>
      <c r="AS433" s="21">
        <f t="shared" si="2816"/>
        <v>0</v>
      </c>
      <c r="AT433" s="21">
        <f t="shared" si="2817"/>
        <v>302300</v>
      </c>
      <c r="AU433" s="21">
        <f t="shared" si="2818"/>
        <v>0</v>
      </c>
      <c r="AV433" s="195">
        <f t="shared" si="2757"/>
        <v>0</v>
      </c>
      <c r="AW433" s="21">
        <f t="shared" si="2990"/>
        <v>302300</v>
      </c>
      <c r="AX433" s="21">
        <f t="shared" si="2990"/>
        <v>0</v>
      </c>
      <c r="AY433" s="21">
        <f t="shared" si="2990"/>
        <v>302300</v>
      </c>
      <c r="AZ433" s="21">
        <f t="shared" si="2990"/>
        <v>0</v>
      </c>
      <c r="BA433" s="21">
        <f t="shared" si="2990"/>
        <v>0</v>
      </c>
      <c r="BB433" s="21">
        <f t="shared" si="2990"/>
        <v>0</v>
      </c>
      <c r="BC433" s="21">
        <f t="shared" si="2990"/>
        <v>0</v>
      </c>
      <c r="BD433" s="21">
        <f t="shared" si="2990"/>
        <v>0</v>
      </c>
      <c r="BE433" s="21">
        <f t="shared" si="2524"/>
        <v>302300</v>
      </c>
      <c r="BF433" s="21">
        <f t="shared" si="2511"/>
        <v>0</v>
      </c>
      <c r="BG433" s="21">
        <f t="shared" si="2512"/>
        <v>302300</v>
      </c>
      <c r="BH433" s="21">
        <f t="shared" si="2513"/>
        <v>0</v>
      </c>
      <c r="BI433" s="21">
        <f t="shared" si="2990"/>
        <v>0</v>
      </c>
      <c r="BJ433" s="21">
        <f t="shared" si="2990"/>
        <v>0</v>
      </c>
      <c r="BK433" s="21">
        <f t="shared" si="2990"/>
        <v>0</v>
      </c>
      <c r="BL433" s="21">
        <f t="shared" si="2990"/>
        <v>0</v>
      </c>
      <c r="BM433" s="21">
        <f t="shared" si="2819"/>
        <v>302300</v>
      </c>
      <c r="BN433" s="21">
        <f t="shared" si="2820"/>
        <v>0</v>
      </c>
      <c r="BO433" s="21">
        <f t="shared" si="2821"/>
        <v>302300</v>
      </c>
      <c r="BP433" s="21">
        <f t="shared" si="2822"/>
        <v>0</v>
      </c>
      <c r="BQ433" s="201">
        <f t="shared" si="2754"/>
        <v>0</v>
      </c>
      <c r="BR433" s="21">
        <f t="shared" si="2990"/>
        <v>302300</v>
      </c>
      <c r="BS433" s="21">
        <f t="shared" si="2990"/>
        <v>0</v>
      </c>
      <c r="BT433" s="21">
        <f t="shared" si="2990"/>
        <v>302300</v>
      </c>
      <c r="BU433" s="21">
        <f t="shared" si="2990"/>
        <v>0</v>
      </c>
      <c r="BV433" s="21">
        <f t="shared" si="2990"/>
        <v>0</v>
      </c>
      <c r="BW433" s="21">
        <f t="shared" si="2990"/>
        <v>0</v>
      </c>
      <c r="BX433" s="21">
        <f t="shared" si="2990"/>
        <v>0</v>
      </c>
      <c r="BY433" s="21">
        <f t="shared" si="2990"/>
        <v>0</v>
      </c>
      <c r="BZ433" s="21">
        <f t="shared" si="2525"/>
        <v>302300</v>
      </c>
      <c r="CA433" s="62">
        <f t="shared" si="2515"/>
        <v>0</v>
      </c>
      <c r="CB433" s="62">
        <f t="shared" si="2516"/>
        <v>302300</v>
      </c>
      <c r="CC433" s="62">
        <f t="shared" si="2517"/>
        <v>0</v>
      </c>
      <c r="CD433" s="21">
        <f t="shared" ref="CD433:CG433" si="2991">CD434</f>
        <v>0</v>
      </c>
      <c r="CE433" s="21">
        <f t="shared" si="2991"/>
        <v>0</v>
      </c>
      <c r="CF433" s="21">
        <f t="shared" si="2991"/>
        <v>0</v>
      </c>
      <c r="CG433" s="21">
        <f t="shared" si="2991"/>
        <v>0</v>
      </c>
      <c r="CH433" s="21">
        <f t="shared" si="2825"/>
        <v>302300</v>
      </c>
      <c r="CI433" s="62">
        <f t="shared" si="2826"/>
        <v>0</v>
      </c>
      <c r="CJ433" s="62">
        <f t="shared" si="2827"/>
        <v>302300</v>
      </c>
      <c r="CK433" s="62">
        <f t="shared" si="2828"/>
        <v>0</v>
      </c>
      <c r="CL433" s="193">
        <f t="shared" si="2851"/>
        <v>0</v>
      </c>
      <c r="CM433" s="62"/>
      <c r="CN433" s="62"/>
      <c r="CO433" s="62"/>
      <c r="CP433" s="62"/>
      <c r="CQ433" s="94">
        <f t="shared" si="2898"/>
        <v>1100</v>
      </c>
      <c r="CR433" s="94">
        <f t="shared" si="2899"/>
        <v>100.3652058432935</v>
      </c>
      <c r="CS433" s="58">
        <f t="shared" ref="CS433:DT433" si="2992">CS434</f>
        <v>301200</v>
      </c>
      <c r="CT433" s="58">
        <f t="shared" si="2992"/>
        <v>0</v>
      </c>
      <c r="CU433" s="58">
        <f t="shared" si="2992"/>
        <v>301200</v>
      </c>
      <c r="CV433" s="58">
        <f t="shared" si="2992"/>
        <v>0</v>
      </c>
      <c r="CW433" s="58">
        <f t="shared" si="2992"/>
        <v>15600</v>
      </c>
      <c r="CX433" s="62">
        <f t="shared" si="2992"/>
        <v>0</v>
      </c>
      <c r="CY433" s="62">
        <f t="shared" si="2992"/>
        <v>15600</v>
      </c>
      <c r="CZ433" s="58">
        <f t="shared" si="2992"/>
        <v>0</v>
      </c>
      <c r="DA433" s="58">
        <f t="shared" si="2992"/>
        <v>316800</v>
      </c>
      <c r="DB433" s="62">
        <f t="shared" si="2992"/>
        <v>0</v>
      </c>
      <c r="DC433" s="62">
        <f t="shared" si="2992"/>
        <v>316800</v>
      </c>
      <c r="DD433" s="62">
        <f t="shared" si="2992"/>
        <v>0</v>
      </c>
      <c r="DE433" s="58">
        <f t="shared" si="2992"/>
        <v>0</v>
      </c>
      <c r="DF433" s="62">
        <f t="shared" si="2992"/>
        <v>0</v>
      </c>
      <c r="DG433" s="62">
        <f t="shared" si="2992"/>
        <v>0</v>
      </c>
      <c r="DH433" s="58">
        <f t="shared" si="2992"/>
        <v>0</v>
      </c>
      <c r="DI433" s="58">
        <f t="shared" si="2992"/>
        <v>316800</v>
      </c>
      <c r="DJ433" s="62">
        <f t="shared" si="2992"/>
        <v>0</v>
      </c>
      <c r="DK433" s="62">
        <f t="shared" si="2992"/>
        <v>316800</v>
      </c>
      <c r="DL433" s="62">
        <f t="shared" si="2992"/>
        <v>0</v>
      </c>
      <c r="DM433" s="58">
        <f t="shared" si="2992"/>
        <v>0</v>
      </c>
      <c r="DN433" s="62">
        <f t="shared" si="2992"/>
        <v>0</v>
      </c>
      <c r="DO433" s="62">
        <f t="shared" si="2992"/>
        <v>0</v>
      </c>
      <c r="DP433" s="58">
        <f t="shared" si="2992"/>
        <v>0</v>
      </c>
      <c r="DQ433" s="58">
        <f t="shared" si="2992"/>
        <v>316800</v>
      </c>
      <c r="DR433" s="62">
        <f t="shared" si="2992"/>
        <v>0</v>
      </c>
      <c r="DS433" s="62">
        <f t="shared" si="2992"/>
        <v>316800</v>
      </c>
      <c r="DT433" s="62">
        <f t="shared" si="2992"/>
        <v>0</v>
      </c>
    </row>
    <row r="434" spans="1:124" ht="32.25" customHeight="1" x14ac:dyDescent="0.25">
      <c r="A434" s="87" t="s">
        <v>9</v>
      </c>
      <c r="B434" s="152"/>
      <c r="C434" s="152"/>
      <c r="D434" s="152"/>
      <c r="E434" s="3">
        <v>853</v>
      </c>
      <c r="F434" s="3" t="s">
        <v>11</v>
      </c>
      <c r="G434" s="3" t="s">
        <v>104</v>
      </c>
      <c r="H434" s="176" t="s">
        <v>493</v>
      </c>
      <c r="I434" s="3" t="s">
        <v>22</v>
      </c>
      <c r="J434" s="21">
        <v>267800</v>
      </c>
      <c r="K434" s="21"/>
      <c r="L434" s="21">
        <f>J434</f>
        <v>267800</v>
      </c>
      <c r="M434" s="21"/>
      <c r="N434" s="21">
        <v>37600</v>
      </c>
      <c r="O434" s="21"/>
      <c r="P434" s="21">
        <f>N434</f>
        <v>37600</v>
      </c>
      <c r="Q434" s="21"/>
      <c r="R434" s="21">
        <v>37600</v>
      </c>
      <c r="S434" s="21"/>
      <c r="T434" s="21">
        <f>R434</f>
        <v>37600</v>
      </c>
      <c r="U434" s="21"/>
      <c r="V434" s="21">
        <f t="shared" si="2781"/>
        <v>-34500</v>
      </c>
      <c r="W434" s="21">
        <f t="shared" si="2782"/>
        <v>0</v>
      </c>
      <c r="X434" s="21">
        <f t="shared" si="2783"/>
        <v>-34500</v>
      </c>
      <c r="Y434" s="21"/>
      <c r="Z434" s="276">
        <f t="shared" si="2802"/>
        <v>88.587495865034739</v>
      </c>
      <c r="AA434" s="21"/>
      <c r="AB434" s="21">
        <v>302300</v>
      </c>
      <c r="AC434" s="21"/>
      <c r="AD434" s="21">
        <f>AB434</f>
        <v>302300</v>
      </c>
      <c r="AE434" s="21"/>
      <c r="AF434" s="21"/>
      <c r="AG434" s="21"/>
      <c r="AH434" s="21">
        <f>AF434</f>
        <v>0</v>
      </c>
      <c r="AI434" s="21"/>
      <c r="AJ434" s="21">
        <f t="shared" si="2520"/>
        <v>302300</v>
      </c>
      <c r="AK434" s="21">
        <f t="shared" si="2521"/>
        <v>0</v>
      </c>
      <c r="AL434" s="21">
        <f t="shared" si="2522"/>
        <v>302300</v>
      </c>
      <c r="AM434" s="21">
        <f t="shared" si="2523"/>
        <v>0</v>
      </c>
      <c r="AN434" s="215"/>
      <c r="AO434" s="21"/>
      <c r="AP434" s="21">
        <f>AN434</f>
        <v>0</v>
      </c>
      <c r="AQ434" s="21"/>
      <c r="AR434" s="21">
        <f t="shared" si="2815"/>
        <v>302300</v>
      </c>
      <c r="AS434" s="21">
        <f t="shared" si="2816"/>
        <v>0</v>
      </c>
      <c r="AT434" s="21">
        <f t="shared" si="2817"/>
        <v>302300</v>
      </c>
      <c r="AU434" s="21">
        <f t="shared" si="2818"/>
        <v>0</v>
      </c>
      <c r="AV434" s="195">
        <f t="shared" si="2757"/>
        <v>0</v>
      </c>
      <c r="AW434" s="21">
        <v>302300</v>
      </c>
      <c r="AX434" s="21"/>
      <c r="AY434" s="21">
        <f>AW434</f>
        <v>302300</v>
      </c>
      <c r="AZ434" s="21"/>
      <c r="BA434" s="21"/>
      <c r="BB434" s="21"/>
      <c r="BC434" s="21">
        <f>BA434</f>
        <v>0</v>
      </c>
      <c r="BD434" s="21"/>
      <c r="BE434" s="21">
        <f t="shared" si="2524"/>
        <v>302300</v>
      </c>
      <c r="BF434" s="21">
        <f t="shared" ref="BF434:BF474" si="2993">AX434+BB434</f>
        <v>0</v>
      </c>
      <c r="BG434" s="21">
        <f t="shared" ref="BG434:BG474" si="2994">AY434+BC434</f>
        <v>302300</v>
      </c>
      <c r="BH434" s="21">
        <f t="shared" ref="BH434:BH474" si="2995">AZ434+BD434</f>
        <v>0</v>
      </c>
      <c r="BI434" s="21"/>
      <c r="BJ434" s="21"/>
      <c r="BK434" s="21">
        <f>BI434</f>
        <v>0</v>
      </c>
      <c r="BL434" s="21"/>
      <c r="BM434" s="21">
        <f t="shared" si="2819"/>
        <v>302300</v>
      </c>
      <c r="BN434" s="21">
        <f t="shared" si="2820"/>
        <v>0</v>
      </c>
      <c r="BO434" s="21">
        <f t="shared" si="2821"/>
        <v>302300</v>
      </c>
      <c r="BP434" s="21">
        <f t="shared" si="2822"/>
        <v>0</v>
      </c>
      <c r="BQ434" s="201">
        <f t="shared" si="2754"/>
        <v>0</v>
      </c>
      <c r="BR434" s="21">
        <v>302300</v>
      </c>
      <c r="BS434" s="21"/>
      <c r="BT434" s="21">
        <f>BR434</f>
        <v>302300</v>
      </c>
      <c r="BU434" s="21"/>
      <c r="BV434" s="21"/>
      <c r="BW434" s="21"/>
      <c r="BX434" s="21">
        <f>BV434</f>
        <v>0</v>
      </c>
      <c r="BY434" s="21"/>
      <c r="BZ434" s="21">
        <f t="shared" si="2525"/>
        <v>302300</v>
      </c>
      <c r="CA434" s="62">
        <f t="shared" ref="CA434:CA474" si="2996">BS434+BW434</f>
        <v>0</v>
      </c>
      <c r="CB434" s="62">
        <f t="shared" ref="CB434:CB474" si="2997">BT434+BX434</f>
        <v>302300</v>
      </c>
      <c r="CC434" s="62">
        <f t="shared" ref="CC434:CC474" si="2998">BU434+BY434</f>
        <v>0</v>
      </c>
      <c r="CD434" s="21"/>
      <c r="CE434" s="21"/>
      <c r="CF434" s="21">
        <f>CD434</f>
        <v>0</v>
      </c>
      <c r="CG434" s="21"/>
      <c r="CH434" s="21">
        <f t="shared" si="2825"/>
        <v>302300</v>
      </c>
      <c r="CI434" s="62">
        <f t="shared" si="2826"/>
        <v>0</v>
      </c>
      <c r="CJ434" s="62">
        <f t="shared" si="2827"/>
        <v>302300</v>
      </c>
      <c r="CK434" s="62">
        <f t="shared" si="2828"/>
        <v>0</v>
      </c>
      <c r="CL434" s="193">
        <f t="shared" si="2851"/>
        <v>0</v>
      </c>
      <c r="CM434" s="62"/>
      <c r="CN434" s="62"/>
      <c r="CO434" s="62"/>
      <c r="CP434" s="62"/>
      <c r="CQ434" s="94">
        <f t="shared" si="2898"/>
        <v>1100</v>
      </c>
      <c r="CR434" s="94">
        <f t="shared" si="2899"/>
        <v>100.3652058432935</v>
      </c>
      <c r="CS434" s="58">
        <v>301200</v>
      </c>
      <c r="CT434" s="58"/>
      <c r="CU434" s="58">
        <f>CS434</f>
        <v>301200</v>
      </c>
      <c r="CV434" s="58"/>
      <c r="CW434" s="58">
        <v>15600</v>
      </c>
      <c r="CX434" s="62"/>
      <c r="CY434" s="62">
        <f>CW434</f>
        <v>15600</v>
      </c>
      <c r="CZ434" s="58"/>
      <c r="DA434" s="58">
        <f t="shared" si="2901"/>
        <v>316800</v>
      </c>
      <c r="DB434" s="62">
        <f t="shared" si="2902"/>
        <v>0</v>
      </c>
      <c r="DC434" s="62">
        <f t="shared" si="2903"/>
        <v>316800</v>
      </c>
      <c r="DD434" s="62">
        <f t="shared" si="2904"/>
        <v>0</v>
      </c>
      <c r="DE434" s="58"/>
      <c r="DF434" s="62"/>
      <c r="DG434" s="62">
        <f>DE434</f>
        <v>0</v>
      </c>
      <c r="DH434" s="58"/>
      <c r="DI434" s="58">
        <f t="shared" ref="DI434" si="2999">DA434+DE434</f>
        <v>316800</v>
      </c>
      <c r="DJ434" s="62">
        <f t="shared" ref="DJ434" si="3000">DB434+DF434</f>
        <v>0</v>
      </c>
      <c r="DK434" s="62">
        <f t="shared" ref="DK434" si="3001">DC434+DG434</f>
        <v>316800</v>
      </c>
      <c r="DL434" s="62">
        <f t="shared" ref="DL434" si="3002">DD434+DH434</f>
        <v>0</v>
      </c>
      <c r="DM434" s="58"/>
      <c r="DN434" s="62"/>
      <c r="DO434" s="62">
        <f>DM434</f>
        <v>0</v>
      </c>
      <c r="DP434" s="58"/>
      <c r="DQ434" s="58">
        <f t="shared" ref="DQ434" si="3003">DI434+DM434</f>
        <v>316800</v>
      </c>
      <c r="DR434" s="62">
        <f t="shared" ref="DR434" si="3004">DJ434+DN434</f>
        <v>0</v>
      </c>
      <c r="DS434" s="62">
        <f t="shared" ref="DS434" si="3005">DK434+DO434</f>
        <v>316800</v>
      </c>
      <c r="DT434" s="62">
        <f t="shared" ref="DT434" si="3006">DL434+DP434</f>
        <v>0</v>
      </c>
    </row>
    <row r="435" spans="1:124" ht="32.25" customHeight="1" x14ac:dyDescent="0.25">
      <c r="A435" s="87" t="s">
        <v>261</v>
      </c>
      <c r="B435" s="152"/>
      <c r="C435" s="152"/>
      <c r="D435" s="152"/>
      <c r="E435" s="3">
        <v>853</v>
      </c>
      <c r="F435" s="3" t="s">
        <v>11</v>
      </c>
      <c r="G435" s="3" t="s">
        <v>104</v>
      </c>
      <c r="H435" s="176" t="s">
        <v>494</v>
      </c>
      <c r="I435" s="3"/>
      <c r="J435" s="21">
        <f>J436</f>
        <v>2400</v>
      </c>
      <c r="K435" s="21">
        <f t="shared" ref="K435:M435" si="3007">K436</f>
        <v>0</v>
      </c>
      <c r="L435" s="21">
        <f t="shared" si="3007"/>
        <v>0</v>
      </c>
      <c r="M435" s="21">
        <f t="shared" si="3007"/>
        <v>2400</v>
      </c>
      <c r="N435" s="21">
        <f t="shared" ref="J435:Y436" si="3008">N436</f>
        <v>2400</v>
      </c>
      <c r="O435" s="21">
        <f t="shared" ref="O435" si="3009">O436</f>
        <v>0</v>
      </c>
      <c r="P435" s="21">
        <f t="shared" ref="P435" si="3010">P436</f>
        <v>0</v>
      </c>
      <c r="Q435" s="21">
        <f t="shared" ref="Q435" si="3011">Q436</f>
        <v>2400</v>
      </c>
      <c r="R435" s="21">
        <f t="shared" si="3008"/>
        <v>2400</v>
      </c>
      <c r="S435" s="21">
        <f t="shared" ref="S435" si="3012">S436</f>
        <v>0</v>
      </c>
      <c r="T435" s="21">
        <f t="shared" ref="T435" si="3013">T436</f>
        <v>0</v>
      </c>
      <c r="U435" s="21">
        <f t="shared" ref="U435" si="3014">U436</f>
        <v>2400</v>
      </c>
      <c r="V435" s="21">
        <f t="shared" si="2781"/>
        <v>0</v>
      </c>
      <c r="W435" s="21">
        <f t="shared" si="2782"/>
        <v>0</v>
      </c>
      <c r="X435" s="21">
        <f t="shared" si="2783"/>
        <v>0</v>
      </c>
      <c r="Y435" s="21">
        <f t="shared" si="3008"/>
        <v>0</v>
      </c>
      <c r="Z435" s="276">
        <f t="shared" si="2802"/>
        <v>100</v>
      </c>
      <c r="AA435" s="21">
        <f t="shared" ref="AA435:BV436" si="3015">AA436</f>
        <v>0</v>
      </c>
      <c r="AB435" s="21">
        <f t="shared" si="3015"/>
        <v>2400</v>
      </c>
      <c r="AC435" s="21">
        <f t="shared" si="3015"/>
        <v>0</v>
      </c>
      <c r="AD435" s="21">
        <f t="shared" si="3015"/>
        <v>0</v>
      </c>
      <c r="AE435" s="21">
        <f t="shared" si="3015"/>
        <v>2400</v>
      </c>
      <c r="AF435" s="21">
        <f t="shared" si="3015"/>
        <v>0</v>
      </c>
      <c r="AG435" s="21">
        <f t="shared" si="3015"/>
        <v>0</v>
      </c>
      <c r="AH435" s="21">
        <f t="shared" si="3015"/>
        <v>0</v>
      </c>
      <c r="AI435" s="21">
        <f t="shared" si="3015"/>
        <v>0</v>
      </c>
      <c r="AJ435" s="21">
        <f t="shared" ref="AJ435:AJ474" si="3016">AB435+AF435</f>
        <v>2400</v>
      </c>
      <c r="AK435" s="21">
        <f t="shared" ref="AK435:AK474" si="3017">AC435+AG435</f>
        <v>0</v>
      </c>
      <c r="AL435" s="21">
        <f t="shared" ref="AL435:AL474" si="3018">AD435+AH435</f>
        <v>0</v>
      </c>
      <c r="AM435" s="21">
        <f t="shared" ref="AM435:AM474" si="3019">AE435+AI435</f>
        <v>2400</v>
      </c>
      <c r="AN435" s="215">
        <f t="shared" si="3015"/>
        <v>0</v>
      </c>
      <c r="AO435" s="21">
        <f t="shared" si="3015"/>
        <v>0</v>
      </c>
      <c r="AP435" s="21">
        <f t="shared" si="3015"/>
        <v>0</v>
      </c>
      <c r="AQ435" s="21">
        <f t="shared" si="3015"/>
        <v>0</v>
      </c>
      <c r="AR435" s="21">
        <f t="shared" si="2815"/>
        <v>2400</v>
      </c>
      <c r="AS435" s="21">
        <f t="shared" si="2816"/>
        <v>0</v>
      </c>
      <c r="AT435" s="21">
        <f t="shared" si="2817"/>
        <v>0</v>
      </c>
      <c r="AU435" s="21">
        <f t="shared" si="2818"/>
        <v>2400</v>
      </c>
      <c r="AV435" s="195">
        <f t="shared" si="2757"/>
        <v>0</v>
      </c>
      <c r="AW435" s="21">
        <f t="shared" si="3015"/>
        <v>2400</v>
      </c>
      <c r="AX435" s="21">
        <f t="shared" si="3015"/>
        <v>0</v>
      </c>
      <c r="AY435" s="21">
        <f t="shared" si="3015"/>
        <v>0</v>
      </c>
      <c r="AZ435" s="21">
        <f t="shared" si="3015"/>
        <v>2400</v>
      </c>
      <c r="BA435" s="21">
        <f t="shared" si="3015"/>
        <v>0</v>
      </c>
      <c r="BB435" s="21">
        <f t="shared" si="3015"/>
        <v>0</v>
      </c>
      <c r="BC435" s="21">
        <f t="shared" si="3015"/>
        <v>0</v>
      </c>
      <c r="BD435" s="21">
        <f t="shared" si="3015"/>
        <v>0</v>
      </c>
      <c r="BE435" s="21">
        <f t="shared" ref="BE435:BE474" si="3020">AW435+BA435</f>
        <v>2400</v>
      </c>
      <c r="BF435" s="21">
        <f t="shared" si="2993"/>
        <v>0</v>
      </c>
      <c r="BG435" s="21">
        <f t="shared" si="2994"/>
        <v>0</v>
      </c>
      <c r="BH435" s="21">
        <f t="shared" si="2995"/>
        <v>2400</v>
      </c>
      <c r="BI435" s="21">
        <f t="shared" si="3015"/>
        <v>0</v>
      </c>
      <c r="BJ435" s="21">
        <f t="shared" si="3015"/>
        <v>0</v>
      </c>
      <c r="BK435" s="21">
        <f t="shared" si="3015"/>
        <v>0</v>
      </c>
      <c r="BL435" s="21">
        <f t="shared" si="3015"/>
        <v>0</v>
      </c>
      <c r="BM435" s="21">
        <f t="shared" si="2819"/>
        <v>2400</v>
      </c>
      <c r="BN435" s="21">
        <f t="shared" si="2820"/>
        <v>0</v>
      </c>
      <c r="BO435" s="21">
        <f t="shared" si="2821"/>
        <v>0</v>
      </c>
      <c r="BP435" s="21">
        <f t="shared" si="2822"/>
        <v>2400</v>
      </c>
      <c r="BQ435" s="201">
        <f t="shared" si="2754"/>
        <v>0</v>
      </c>
      <c r="BR435" s="21">
        <f t="shared" si="3015"/>
        <v>2400</v>
      </c>
      <c r="BS435" s="21">
        <f t="shared" si="3015"/>
        <v>0</v>
      </c>
      <c r="BT435" s="21">
        <f t="shared" si="3015"/>
        <v>0</v>
      </c>
      <c r="BU435" s="21">
        <f t="shared" si="3015"/>
        <v>2400</v>
      </c>
      <c r="BV435" s="21">
        <f t="shared" si="3015"/>
        <v>0</v>
      </c>
      <c r="BW435" s="21">
        <f t="shared" ref="BV435:BY436" si="3021">BW436</f>
        <v>0</v>
      </c>
      <c r="BX435" s="21">
        <f t="shared" si="3021"/>
        <v>0</v>
      </c>
      <c r="BY435" s="21">
        <f t="shared" si="3021"/>
        <v>0</v>
      </c>
      <c r="BZ435" s="21">
        <f t="shared" ref="BZ435:BZ474" si="3022">BR435+BV435</f>
        <v>2400</v>
      </c>
      <c r="CA435" s="62">
        <f t="shared" si="2996"/>
        <v>0</v>
      </c>
      <c r="CB435" s="62">
        <f t="shared" si="2997"/>
        <v>0</v>
      </c>
      <c r="CC435" s="62">
        <f t="shared" si="2998"/>
        <v>2400</v>
      </c>
      <c r="CD435" s="21">
        <f t="shared" ref="CD435:CG436" si="3023">CD436</f>
        <v>0</v>
      </c>
      <c r="CE435" s="21">
        <f t="shared" si="3023"/>
        <v>0</v>
      </c>
      <c r="CF435" s="21">
        <f t="shared" si="3023"/>
        <v>0</v>
      </c>
      <c r="CG435" s="21">
        <f t="shared" si="3023"/>
        <v>0</v>
      </c>
      <c r="CH435" s="21">
        <f t="shared" si="2825"/>
        <v>2400</v>
      </c>
      <c r="CI435" s="62">
        <f t="shared" si="2826"/>
        <v>0</v>
      </c>
      <c r="CJ435" s="62">
        <f t="shared" si="2827"/>
        <v>0</v>
      </c>
      <c r="CK435" s="62">
        <f t="shared" si="2828"/>
        <v>2400</v>
      </c>
      <c r="CL435" s="193">
        <f t="shared" si="2851"/>
        <v>0</v>
      </c>
      <c r="CM435" s="62"/>
      <c r="CN435" s="62"/>
      <c r="CO435" s="62"/>
      <c r="CP435" s="62"/>
      <c r="CQ435" s="94">
        <f t="shared" si="2898"/>
        <v>0</v>
      </c>
      <c r="CR435" s="94">
        <f t="shared" si="2899"/>
        <v>100</v>
      </c>
      <c r="CS435" s="58">
        <f t="shared" ref="CS435:DT436" si="3024">CS436</f>
        <v>2400</v>
      </c>
      <c r="CT435" s="58">
        <f t="shared" si="3024"/>
        <v>0</v>
      </c>
      <c r="CU435" s="58">
        <f t="shared" si="3024"/>
        <v>0</v>
      </c>
      <c r="CV435" s="58">
        <f t="shared" si="3024"/>
        <v>2400</v>
      </c>
      <c r="CW435" s="58">
        <f t="shared" si="3024"/>
        <v>0</v>
      </c>
      <c r="CX435" s="62">
        <f t="shared" si="3024"/>
        <v>0</v>
      </c>
      <c r="CY435" s="62">
        <f t="shared" si="3024"/>
        <v>0</v>
      </c>
      <c r="CZ435" s="58">
        <f t="shared" si="3024"/>
        <v>0</v>
      </c>
      <c r="DA435" s="58">
        <f t="shared" si="3024"/>
        <v>2400</v>
      </c>
      <c r="DB435" s="62">
        <f t="shared" si="3024"/>
        <v>0</v>
      </c>
      <c r="DC435" s="62">
        <f t="shared" si="3024"/>
        <v>0</v>
      </c>
      <c r="DD435" s="62">
        <f t="shared" si="3024"/>
        <v>2400</v>
      </c>
      <c r="DE435" s="58">
        <f t="shared" si="3024"/>
        <v>0</v>
      </c>
      <c r="DF435" s="62">
        <f t="shared" si="3024"/>
        <v>0</v>
      </c>
      <c r="DG435" s="62">
        <f t="shared" si="3024"/>
        <v>0</v>
      </c>
      <c r="DH435" s="58">
        <f t="shared" si="3024"/>
        <v>0</v>
      </c>
      <c r="DI435" s="58">
        <f t="shared" si="3024"/>
        <v>2400</v>
      </c>
      <c r="DJ435" s="62">
        <f t="shared" si="3024"/>
        <v>0</v>
      </c>
      <c r="DK435" s="62">
        <f t="shared" si="3024"/>
        <v>0</v>
      </c>
      <c r="DL435" s="62">
        <f t="shared" si="3024"/>
        <v>2400</v>
      </c>
      <c r="DM435" s="58">
        <f t="shared" si="3024"/>
        <v>0</v>
      </c>
      <c r="DN435" s="62">
        <f t="shared" si="3024"/>
        <v>0</v>
      </c>
      <c r="DO435" s="62">
        <f t="shared" si="3024"/>
        <v>0</v>
      </c>
      <c r="DP435" s="58">
        <f t="shared" si="3024"/>
        <v>0</v>
      </c>
      <c r="DQ435" s="58">
        <f t="shared" si="3024"/>
        <v>2400</v>
      </c>
      <c r="DR435" s="62">
        <f t="shared" si="3024"/>
        <v>0</v>
      </c>
      <c r="DS435" s="62">
        <f t="shared" si="3024"/>
        <v>0</v>
      </c>
      <c r="DT435" s="62">
        <f t="shared" si="3024"/>
        <v>2400</v>
      </c>
    </row>
    <row r="436" spans="1:124" ht="32.25" customHeight="1" x14ac:dyDescent="0.25">
      <c r="A436" s="87" t="s">
        <v>20</v>
      </c>
      <c r="B436" s="152"/>
      <c r="C436" s="152"/>
      <c r="D436" s="152"/>
      <c r="E436" s="3">
        <v>853</v>
      </c>
      <c r="F436" s="3" t="s">
        <v>11</v>
      </c>
      <c r="G436" s="3" t="s">
        <v>104</v>
      </c>
      <c r="H436" s="176" t="s">
        <v>494</v>
      </c>
      <c r="I436" s="3" t="s">
        <v>21</v>
      </c>
      <c r="J436" s="21">
        <f t="shared" si="3008"/>
        <v>2400</v>
      </c>
      <c r="K436" s="21">
        <f t="shared" si="3008"/>
        <v>0</v>
      </c>
      <c r="L436" s="21">
        <f t="shared" si="3008"/>
        <v>0</v>
      </c>
      <c r="M436" s="21">
        <f t="shared" si="3008"/>
        <v>2400</v>
      </c>
      <c r="N436" s="21">
        <f t="shared" si="3008"/>
        <v>2400</v>
      </c>
      <c r="O436" s="21">
        <f t="shared" si="3008"/>
        <v>0</v>
      </c>
      <c r="P436" s="21">
        <f t="shared" si="3008"/>
        <v>0</v>
      </c>
      <c r="Q436" s="21">
        <f t="shared" si="3008"/>
        <v>2400</v>
      </c>
      <c r="R436" s="21">
        <f t="shared" si="3008"/>
        <v>2400</v>
      </c>
      <c r="S436" s="21">
        <f t="shared" si="3008"/>
        <v>0</v>
      </c>
      <c r="T436" s="21">
        <f t="shared" si="3008"/>
        <v>0</v>
      </c>
      <c r="U436" s="21">
        <f t="shared" si="3008"/>
        <v>2400</v>
      </c>
      <c r="V436" s="21">
        <f t="shared" si="2781"/>
        <v>0</v>
      </c>
      <c r="W436" s="21">
        <f t="shared" si="2782"/>
        <v>0</v>
      </c>
      <c r="X436" s="21">
        <f t="shared" si="2783"/>
        <v>0</v>
      </c>
      <c r="Y436" s="21">
        <f t="shared" si="3008"/>
        <v>0</v>
      </c>
      <c r="Z436" s="276">
        <f t="shared" si="2802"/>
        <v>100</v>
      </c>
      <c r="AA436" s="21">
        <f t="shared" si="3015"/>
        <v>0</v>
      </c>
      <c r="AB436" s="21">
        <f t="shared" si="3015"/>
        <v>2400</v>
      </c>
      <c r="AC436" s="21">
        <f t="shared" si="3015"/>
        <v>0</v>
      </c>
      <c r="AD436" s="21">
        <f t="shared" si="3015"/>
        <v>0</v>
      </c>
      <c r="AE436" s="21">
        <f t="shared" si="3015"/>
        <v>2400</v>
      </c>
      <c r="AF436" s="21">
        <f t="shared" si="3015"/>
        <v>0</v>
      </c>
      <c r="AG436" s="21">
        <f t="shared" si="3015"/>
        <v>0</v>
      </c>
      <c r="AH436" s="21">
        <f t="shared" si="3015"/>
        <v>0</v>
      </c>
      <c r="AI436" s="21">
        <f t="shared" si="3015"/>
        <v>0</v>
      </c>
      <c r="AJ436" s="21">
        <f t="shared" si="3016"/>
        <v>2400</v>
      </c>
      <c r="AK436" s="21">
        <f t="shared" si="3017"/>
        <v>0</v>
      </c>
      <c r="AL436" s="21">
        <f t="shared" si="3018"/>
        <v>0</v>
      </c>
      <c r="AM436" s="21">
        <f t="shared" si="3019"/>
        <v>2400</v>
      </c>
      <c r="AN436" s="215">
        <f t="shared" si="3015"/>
        <v>0</v>
      </c>
      <c r="AO436" s="21">
        <f t="shared" si="3015"/>
        <v>0</v>
      </c>
      <c r="AP436" s="21">
        <f t="shared" si="3015"/>
        <v>0</v>
      </c>
      <c r="AQ436" s="21">
        <f t="shared" si="3015"/>
        <v>0</v>
      </c>
      <c r="AR436" s="21">
        <f t="shared" si="2815"/>
        <v>2400</v>
      </c>
      <c r="AS436" s="21">
        <f t="shared" si="2816"/>
        <v>0</v>
      </c>
      <c r="AT436" s="21">
        <f t="shared" si="2817"/>
        <v>0</v>
      </c>
      <c r="AU436" s="21">
        <f t="shared" si="2818"/>
        <v>2400</v>
      </c>
      <c r="AV436" s="195">
        <f t="shared" si="2757"/>
        <v>0</v>
      </c>
      <c r="AW436" s="21">
        <f t="shared" si="3015"/>
        <v>2400</v>
      </c>
      <c r="AX436" s="21">
        <f t="shared" si="3015"/>
        <v>0</v>
      </c>
      <c r="AY436" s="21">
        <f t="shared" si="3015"/>
        <v>0</v>
      </c>
      <c r="AZ436" s="21">
        <f t="shared" si="3015"/>
        <v>2400</v>
      </c>
      <c r="BA436" s="21">
        <f t="shared" si="3015"/>
        <v>0</v>
      </c>
      <c r="BB436" s="21">
        <f t="shared" si="3015"/>
        <v>0</v>
      </c>
      <c r="BC436" s="21">
        <f t="shared" si="3015"/>
        <v>0</v>
      </c>
      <c r="BD436" s="21">
        <f t="shared" si="3015"/>
        <v>0</v>
      </c>
      <c r="BE436" s="21">
        <f t="shared" si="3020"/>
        <v>2400</v>
      </c>
      <c r="BF436" s="21">
        <f t="shared" si="2993"/>
        <v>0</v>
      </c>
      <c r="BG436" s="21">
        <f t="shared" si="2994"/>
        <v>0</v>
      </c>
      <c r="BH436" s="21">
        <f t="shared" si="2995"/>
        <v>2400</v>
      </c>
      <c r="BI436" s="21">
        <f t="shared" si="3015"/>
        <v>0</v>
      </c>
      <c r="BJ436" s="21">
        <f t="shared" si="3015"/>
        <v>0</v>
      </c>
      <c r="BK436" s="21">
        <f t="shared" si="3015"/>
        <v>0</v>
      </c>
      <c r="BL436" s="21">
        <f t="shared" si="3015"/>
        <v>0</v>
      </c>
      <c r="BM436" s="21">
        <f t="shared" si="2819"/>
        <v>2400</v>
      </c>
      <c r="BN436" s="21">
        <f t="shared" si="2820"/>
        <v>0</v>
      </c>
      <c r="BO436" s="21">
        <f t="shared" si="2821"/>
        <v>0</v>
      </c>
      <c r="BP436" s="21">
        <f t="shared" si="2822"/>
        <v>2400</v>
      </c>
      <c r="BQ436" s="201">
        <f t="shared" si="2754"/>
        <v>0</v>
      </c>
      <c r="BR436" s="21">
        <f t="shared" si="3015"/>
        <v>2400</v>
      </c>
      <c r="BS436" s="21">
        <f t="shared" si="3015"/>
        <v>0</v>
      </c>
      <c r="BT436" s="21">
        <f t="shared" si="3015"/>
        <v>0</v>
      </c>
      <c r="BU436" s="21">
        <f t="shared" si="3015"/>
        <v>2400</v>
      </c>
      <c r="BV436" s="21">
        <f t="shared" si="3021"/>
        <v>0</v>
      </c>
      <c r="BW436" s="21">
        <f t="shared" si="3021"/>
        <v>0</v>
      </c>
      <c r="BX436" s="21">
        <f t="shared" si="3021"/>
        <v>0</v>
      </c>
      <c r="BY436" s="21">
        <f t="shared" si="3021"/>
        <v>0</v>
      </c>
      <c r="BZ436" s="21">
        <f t="shared" si="3022"/>
        <v>2400</v>
      </c>
      <c r="CA436" s="62">
        <f t="shared" si="2996"/>
        <v>0</v>
      </c>
      <c r="CB436" s="62">
        <f t="shared" si="2997"/>
        <v>0</v>
      </c>
      <c r="CC436" s="62">
        <f t="shared" si="2998"/>
        <v>2400</v>
      </c>
      <c r="CD436" s="21">
        <f t="shared" si="3023"/>
        <v>0</v>
      </c>
      <c r="CE436" s="21">
        <f t="shared" si="3023"/>
        <v>0</v>
      </c>
      <c r="CF436" s="21">
        <f t="shared" si="3023"/>
        <v>0</v>
      </c>
      <c r="CG436" s="21">
        <f t="shared" si="3023"/>
        <v>0</v>
      </c>
      <c r="CH436" s="21">
        <f t="shared" si="2825"/>
        <v>2400</v>
      </c>
      <c r="CI436" s="62">
        <f t="shared" si="2826"/>
        <v>0</v>
      </c>
      <c r="CJ436" s="62">
        <f t="shared" si="2827"/>
        <v>0</v>
      </c>
      <c r="CK436" s="62">
        <f t="shared" si="2828"/>
        <v>2400</v>
      </c>
      <c r="CL436" s="193">
        <f t="shared" si="2851"/>
        <v>0</v>
      </c>
      <c r="CM436" s="62"/>
      <c r="CN436" s="62"/>
      <c r="CO436" s="62"/>
      <c r="CP436" s="62"/>
      <c r="CQ436" s="94">
        <f t="shared" si="2898"/>
        <v>0</v>
      </c>
      <c r="CR436" s="94">
        <f t="shared" si="2899"/>
        <v>100</v>
      </c>
      <c r="CS436" s="58">
        <f t="shared" si="3024"/>
        <v>2400</v>
      </c>
      <c r="CT436" s="58">
        <f t="shared" si="3024"/>
        <v>0</v>
      </c>
      <c r="CU436" s="58">
        <f t="shared" si="3024"/>
        <v>0</v>
      </c>
      <c r="CV436" s="58">
        <f t="shared" si="3024"/>
        <v>2400</v>
      </c>
      <c r="CW436" s="58">
        <f t="shared" si="3024"/>
        <v>0</v>
      </c>
      <c r="CX436" s="62">
        <f t="shared" si="3024"/>
        <v>0</v>
      </c>
      <c r="CY436" s="62">
        <f t="shared" si="3024"/>
        <v>0</v>
      </c>
      <c r="CZ436" s="58">
        <f t="shared" si="3024"/>
        <v>0</v>
      </c>
      <c r="DA436" s="58">
        <f t="shared" si="3024"/>
        <v>2400</v>
      </c>
      <c r="DB436" s="62">
        <f t="shared" si="3024"/>
        <v>0</v>
      </c>
      <c r="DC436" s="62">
        <f t="shared" si="3024"/>
        <v>0</v>
      </c>
      <c r="DD436" s="62">
        <f t="shared" si="3024"/>
        <v>2400</v>
      </c>
      <c r="DE436" s="58">
        <f t="shared" si="3024"/>
        <v>0</v>
      </c>
      <c r="DF436" s="62">
        <f t="shared" si="3024"/>
        <v>0</v>
      </c>
      <c r="DG436" s="62">
        <f t="shared" si="3024"/>
        <v>0</v>
      </c>
      <c r="DH436" s="58">
        <f t="shared" si="3024"/>
        <v>0</v>
      </c>
      <c r="DI436" s="58">
        <f t="shared" si="3024"/>
        <v>2400</v>
      </c>
      <c r="DJ436" s="62">
        <f t="shared" si="3024"/>
        <v>0</v>
      </c>
      <c r="DK436" s="62">
        <f t="shared" si="3024"/>
        <v>0</v>
      </c>
      <c r="DL436" s="62">
        <f t="shared" si="3024"/>
        <v>2400</v>
      </c>
      <c r="DM436" s="58">
        <f t="shared" si="3024"/>
        <v>0</v>
      </c>
      <c r="DN436" s="62">
        <f t="shared" si="3024"/>
        <v>0</v>
      </c>
      <c r="DO436" s="62">
        <f t="shared" si="3024"/>
        <v>0</v>
      </c>
      <c r="DP436" s="58">
        <f t="shared" si="3024"/>
        <v>0</v>
      </c>
      <c r="DQ436" s="58">
        <f t="shared" si="3024"/>
        <v>2400</v>
      </c>
      <c r="DR436" s="62">
        <f t="shared" si="3024"/>
        <v>0</v>
      </c>
      <c r="DS436" s="62">
        <f t="shared" si="3024"/>
        <v>0</v>
      </c>
      <c r="DT436" s="62">
        <f t="shared" si="3024"/>
        <v>2400</v>
      </c>
    </row>
    <row r="437" spans="1:124" ht="32.25" customHeight="1" x14ac:dyDescent="0.25">
      <c r="A437" s="87" t="s">
        <v>9</v>
      </c>
      <c r="B437" s="152"/>
      <c r="C437" s="152"/>
      <c r="D437" s="152"/>
      <c r="E437" s="3">
        <v>853</v>
      </c>
      <c r="F437" s="3" t="s">
        <v>11</v>
      </c>
      <c r="G437" s="3" t="s">
        <v>104</v>
      </c>
      <c r="H437" s="176" t="s">
        <v>494</v>
      </c>
      <c r="I437" s="3" t="s">
        <v>22</v>
      </c>
      <c r="J437" s="21">
        <v>2400</v>
      </c>
      <c r="K437" s="21"/>
      <c r="L437" s="21"/>
      <c r="M437" s="21">
        <f>J437</f>
        <v>2400</v>
      </c>
      <c r="N437" s="21">
        <v>2400</v>
      </c>
      <c r="O437" s="21"/>
      <c r="P437" s="21"/>
      <c r="Q437" s="21">
        <f>N437</f>
        <v>2400</v>
      </c>
      <c r="R437" s="21">
        <v>2400</v>
      </c>
      <c r="S437" s="21"/>
      <c r="T437" s="21"/>
      <c r="U437" s="21">
        <f>R437</f>
        <v>2400</v>
      </c>
      <c r="V437" s="21">
        <f t="shared" si="2781"/>
        <v>0</v>
      </c>
      <c r="W437" s="21">
        <f t="shared" si="2782"/>
        <v>0</v>
      </c>
      <c r="X437" s="21">
        <f t="shared" si="2783"/>
        <v>0</v>
      </c>
      <c r="Y437" s="21"/>
      <c r="Z437" s="276">
        <f t="shared" si="2802"/>
        <v>100</v>
      </c>
      <c r="AA437" s="21"/>
      <c r="AB437" s="21">
        <v>2400</v>
      </c>
      <c r="AC437" s="21"/>
      <c r="AD437" s="21"/>
      <c r="AE437" s="21">
        <f>AB437</f>
        <v>2400</v>
      </c>
      <c r="AF437" s="21">
        <f t="shared" ref="AF437" si="3025">AC437</f>
        <v>0</v>
      </c>
      <c r="AG437" s="21"/>
      <c r="AH437" s="21"/>
      <c r="AI437" s="21">
        <f>AF437</f>
        <v>0</v>
      </c>
      <c r="AJ437" s="21">
        <f t="shared" si="3016"/>
        <v>2400</v>
      </c>
      <c r="AK437" s="21">
        <f t="shared" si="3017"/>
        <v>0</v>
      </c>
      <c r="AL437" s="21">
        <f t="shared" si="3018"/>
        <v>0</v>
      </c>
      <c r="AM437" s="21">
        <f t="shared" si="3019"/>
        <v>2400</v>
      </c>
      <c r="AN437" s="215">
        <f t="shared" ref="AN437" si="3026">AK437</f>
        <v>0</v>
      </c>
      <c r="AO437" s="21"/>
      <c r="AP437" s="21"/>
      <c r="AQ437" s="21">
        <f>AN437</f>
        <v>0</v>
      </c>
      <c r="AR437" s="21">
        <f t="shared" si="2815"/>
        <v>2400</v>
      </c>
      <c r="AS437" s="21">
        <f t="shared" si="2816"/>
        <v>0</v>
      </c>
      <c r="AT437" s="21">
        <f t="shared" si="2817"/>
        <v>0</v>
      </c>
      <c r="AU437" s="21">
        <f t="shared" si="2818"/>
        <v>2400</v>
      </c>
      <c r="AV437" s="195">
        <f t="shared" si="2757"/>
        <v>0</v>
      </c>
      <c r="AW437" s="21">
        <v>2400</v>
      </c>
      <c r="AX437" s="21"/>
      <c r="AY437" s="21"/>
      <c r="AZ437" s="21">
        <f>AW437</f>
        <v>2400</v>
      </c>
      <c r="BA437" s="21">
        <f t="shared" ref="BA437" si="3027">AX437</f>
        <v>0</v>
      </c>
      <c r="BB437" s="21"/>
      <c r="BC437" s="21"/>
      <c r="BD437" s="21">
        <f>BA437</f>
        <v>0</v>
      </c>
      <c r="BE437" s="21">
        <f t="shared" si="3020"/>
        <v>2400</v>
      </c>
      <c r="BF437" s="21">
        <f t="shared" si="2993"/>
        <v>0</v>
      </c>
      <c r="BG437" s="21">
        <f t="shared" si="2994"/>
        <v>0</v>
      </c>
      <c r="BH437" s="21">
        <f t="shared" si="2995"/>
        <v>2400</v>
      </c>
      <c r="BI437" s="21">
        <f t="shared" ref="BI437" si="3028">BF437</f>
        <v>0</v>
      </c>
      <c r="BJ437" s="21"/>
      <c r="BK437" s="21"/>
      <c r="BL437" s="21">
        <f>BI437</f>
        <v>0</v>
      </c>
      <c r="BM437" s="21">
        <f t="shared" si="2819"/>
        <v>2400</v>
      </c>
      <c r="BN437" s="21">
        <f t="shared" si="2820"/>
        <v>0</v>
      </c>
      <c r="BO437" s="21">
        <f t="shared" si="2821"/>
        <v>0</v>
      </c>
      <c r="BP437" s="21">
        <f t="shared" si="2822"/>
        <v>2400</v>
      </c>
      <c r="BQ437" s="201">
        <f t="shared" si="2754"/>
        <v>0</v>
      </c>
      <c r="BR437" s="21">
        <v>2400</v>
      </c>
      <c r="BS437" s="21"/>
      <c r="BT437" s="21"/>
      <c r="BU437" s="21">
        <f>BR437</f>
        <v>2400</v>
      </c>
      <c r="BV437" s="21">
        <f t="shared" ref="BV437" si="3029">BS437</f>
        <v>0</v>
      </c>
      <c r="BW437" s="21"/>
      <c r="BX437" s="21"/>
      <c r="BY437" s="21">
        <f>BV437</f>
        <v>0</v>
      </c>
      <c r="BZ437" s="21">
        <f t="shared" si="3022"/>
        <v>2400</v>
      </c>
      <c r="CA437" s="62">
        <f t="shared" si="2996"/>
        <v>0</v>
      </c>
      <c r="CB437" s="62">
        <f t="shared" si="2997"/>
        <v>0</v>
      </c>
      <c r="CC437" s="62">
        <f t="shared" si="2998"/>
        <v>2400</v>
      </c>
      <c r="CD437" s="21">
        <f t="shared" ref="CD437" si="3030">CA437</f>
        <v>0</v>
      </c>
      <c r="CE437" s="21"/>
      <c r="CF437" s="21"/>
      <c r="CG437" s="21">
        <f>CD437</f>
        <v>0</v>
      </c>
      <c r="CH437" s="21">
        <f t="shared" si="2825"/>
        <v>2400</v>
      </c>
      <c r="CI437" s="62">
        <f t="shared" si="2826"/>
        <v>0</v>
      </c>
      <c r="CJ437" s="62">
        <f t="shared" si="2827"/>
        <v>0</v>
      </c>
      <c r="CK437" s="62">
        <f t="shared" si="2828"/>
        <v>2400</v>
      </c>
      <c r="CL437" s="193">
        <f t="shared" si="2851"/>
        <v>0</v>
      </c>
      <c r="CM437" s="62"/>
      <c r="CN437" s="62"/>
      <c r="CO437" s="62"/>
      <c r="CP437" s="62"/>
      <c r="CQ437" s="94">
        <f t="shared" si="2898"/>
        <v>0</v>
      </c>
      <c r="CR437" s="94">
        <f t="shared" si="2899"/>
        <v>100</v>
      </c>
      <c r="CS437" s="58">
        <v>2400</v>
      </c>
      <c r="CT437" s="58"/>
      <c r="CU437" s="58"/>
      <c r="CV437" s="58">
        <f>CS437</f>
        <v>2400</v>
      </c>
      <c r="CW437" s="58"/>
      <c r="CX437" s="62"/>
      <c r="CY437" s="62"/>
      <c r="CZ437" s="58">
        <f>CW437</f>
        <v>0</v>
      </c>
      <c r="DA437" s="58">
        <f t="shared" si="2901"/>
        <v>2400</v>
      </c>
      <c r="DB437" s="62">
        <f t="shared" si="2902"/>
        <v>0</v>
      </c>
      <c r="DC437" s="62">
        <f t="shared" si="2903"/>
        <v>0</v>
      </c>
      <c r="DD437" s="62">
        <f t="shared" si="2904"/>
        <v>2400</v>
      </c>
      <c r="DE437" s="58"/>
      <c r="DF437" s="62"/>
      <c r="DG437" s="62"/>
      <c r="DH437" s="58">
        <f>DE437</f>
        <v>0</v>
      </c>
      <c r="DI437" s="58">
        <f t="shared" ref="DI437" si="3031">DA437+DE437</f>
        <v>2400</v>
      </c>
      <c r="DJ437" s="62">
        <f t="shared" ref="DJ437" si="3032">DB437+DF437</f>
        <v>0</v>
      </c>
      <c r="DK437" s="62">
        <f t="shared" ref="DK437" si="3033">DC437+DG437</f>
        <v>0</v>
      </c>
      <c r="DL437" s="62">
        <f t="shared" ref="DL437" si="3034">DD437+DH437</f>
        <v>2400</v>
      </c>
      <c r="DM437" s="58"/>
      <c r="DN437" s="62"/>
      <c r="DO437" s="62"/>
      <c r="DP437" s="58">
        <f>DM437</f>
        <v>0</v>
      </c>
      <c r="DQ437" s="58">
        <f t="shared" ref="DQ437" si="3035">DI437+DM437</f>
        <v>2400</v>
      </c>
      <c r="DR437" s="62">
        <f t="shared" ref="DR437" si="3036">DJ437+DN437</f>
        <v>0</v>
      </c>
      <c r="DS437" s="62">
        <f t="shared" ref="DS437" si="3037">DK437+DO437</f>
        <v>0</v>
      </c>
      <c r="DT437" s="62">
        <f t="shared" ref="DT437" si="3038">DL437+DP437</f>
        <v>2400</v>
      </c>
    </row>
    <row r="438" spans="1:124" ht="32.25" customHeight="1" x14ac:dyDescent="0.25">
      <c r="A438" s="111" t="s">
        <v>133</v>
      </c>
      <c r="B438" s="44"/>
      <c r="C438" s="44"/>
      <c r="D438" s="44"/>
      <c r="E438" s="3">
        <v>853</v>
      </c>
      <c r="F438" s="19" t="s">
        <v>11</v>
      </c>
      <c r="G438" s="19" t="s">
        <v>108</v>
      </c>
      <c r="H438" s="176" t="s">
        <v>48</v>
      </c>
      <c r="I438" s="19"/>
      <c r="J438" s="22">
        <f t="shared" ref="J438:Y440" si="3039">J439</f>
        <v>500000</v>
      </c>
      <c r="K438" s="22">
        <f t="shared" si="3039"/>
        <v>0</v>
      </c>
      <c r="L438" s="22">
        <f t="shared" si="3039"/>
        <v>500000</v>
      </c>
      <c r="M438" s="22">
        <f t="shared" si="3039"/>
        <v>0</v>
      </c>
      <c r="N438" s="22">
        <f t="shared" si="3039"/>
        <v>0</v>
      </c>
      <c r="O438" s="22">
        <f t="shared" si="3039"/>
        <v>0</v>
      </c>
      <c r="P438" s="22">
        <f t="shared" si="3039"/>
        <v>0</v>
      </c>
      <c r="Q438" s="22">
        <f t="shared" si="3039"/>
        <v>0</v>
      </c>
      <c r="R438" s="22">
        <f t="shared" si="3039"/>
        <v>0</v>
      </c>
      <c r="S438" s="22">
        <f t="shared" si="3039"/>
        <v>0</v>
      </c>
      <c r="T438" s="22">
        <f t="shared" si="3039"/>
        <v>0</v>
      </c>
      <c r="U438" s="22">
        <f t="shared" si="3039"/>
        <v>0</v>
      </c>
      <c r="V438" s="21">
        <f t="shared" si="2781"/>
        <v>400000</v>
      </c>
      <c r="W438" s="21">
        <f t="shared" si="2782"/>
        <v>0</v>
      </c>
      <c r="X438" s="21">
        <f t="shared" si="2783"/>
        <v>400000</v>
      </c>
      <c r="Y438" s="22">
        <f t="shared" si="3039"/>
        <v>0</v>
      </c>
      <c r="Z438" s="278">
        <f t="shared" si="2802"/>
        <v>500</v>
      </c>
      <c r="AA438" s="22">
        <f t="shared" ref="AA438:BV440" si="3040">AA439</f>
        <v>0</v>
      </c>
      <c r="AB438" s="22">
        <f t="shared" si="3040"/>
        <v>100000</v>
      </c>
      <c r="AC438" s="22">
        <f t="shared" si="3040"/>
        <v>0</v>
      </c>
      <c r="AD438" s="22">
        <f t="shared" si="3040"/>
        <v>100000</v>
      </c>
      <c r="AE438" s="22">
        <f t="shared" si="3040"/>
        <v>0</v>
      </c>
      <c r="AF438" s="22">
        <f t="shared" si="3040"/>
        <v>393000</v>
      </c>
      <c r="AG438" s="22">
        <f t="shared" si="3040"/>
        <v>0</v>
      </c>
      <c r="AH438" s="22">
        <f t="shared" si="3040"/>
        <v>393000</v>
      </c>
      <c r="AI438" s="22">
        <f t="shared" si="3040"/>
        <v>0</v>
      </c>
      <c r="AJ438" s="21">
        <f t="shared" si="3016"/>
        <v>493000</v>
      </c>
      <c r="AK438" s="21">
        <f t="shared" si="3017"/>
        <v>0</v>
      </c>
      <c r="AL438" s="21">
        <f t="shared" si="3018"/>
        <v>493000</v>
      </c>
      <c r="AM438" s="21">
        <f t="shared" si="3019"/>
        <v>0</v>
      </c>
      <c r="AN438" s="214">
        <f t="shared" si="3040"/>
        <v>-92632.74</v>
      </c>
      <c r="AO438" s="22">
        <f t="shared" si="3040"/>
        <v>0</v>
      </c>
      <c r="AP438" s="22">
        <f t="shared" si="3040"/>
        <v>-92632.74</v>
      </c>
      <c r="AQ438" s="22">
        <f t="shared" si="3040"/>
        <v>0</v>
      </c>
      <c r="AR438" s="21">
        <f t="shared" si="2815"/>
        <v>400367.26</v>
      </c>
      <c r="AS438" s="21">
        <f t="shared" si="2816"/>
        <v>0</v>
      </c>
      <c r="AT438" s="21">
        <f t="shared" si="2817"/>
        <v>400367.26</v>
      </c>
      <c r="AU438" s="21">
        <f t="shared" si="2818"/>
        <v>0</v>
      </c>
      <c r="AV438" s="195">
        <f t="shared" si="2757"/>
        <v>0</v>
      </c>
      <c r="AW438" s="22">
        <f t="shared" si="3040"/>
        <v>0</v>
      </c>
      <c r="AX438" s="22">
        <f t="shared" si="3040"/>
        <v>0</v>
      </c>
      <c r="AY438" s="22">
        <f t="shared" si="3040"/>
        <v>0</v>
      </c>
      <c r="AZ438" s="22">
        <f t="shared" si="3040"/>
        <v>0</v>
      </c>
      <c r="BA438" s="22">
        <f t="shared" si="3040"/>
        <v>0</v>
      </c>
      <c r="BB438" s="22">
        <f t="shared" si="3040"/>
        <v>0</v>
      </c>
      <c r="BC438" s="22">
        <f t="shared" si="3040"/>
        <v>0</v>
      </c>
      <c r="BD438" s="22">
        <f t="shared" si="3040"/>
        <v>0</v>
      </c>
      <c r="BE438" s="21">
        <f t="shared" si="3020"/>
        <v>0</v>
      </c>
      <c r="BF438" s="21">
        <f t="shared" si="2993"/>
        <v>0</v>
      </c>
      <c r="BG438" s="21">
        <f t="shared" si="2994"/>
        <v>0</v>
      </c>
      <c r="BH438" s="21">
        <f t="shared" si="2995"/>
        <v>0</v>
      </c>
      <c r="BI438" s="22">
        <f t="shared" si="3040"/>
        <v>0</v>
      </c>
      <c r="BJ438" s="22">
        <f t="shared" si="3040"/>
        <v>0</v>
      </c>
      <c r="BK438" s="22">
        <f t="shared" si="3040"/>
        <v>0</v>
      </c>
      <c r="BL438" s="22">
        <f t="shared" si="3040"/>
        <v>0</v>
      </c>
      <c r="BM438" s="21">
        <f t="shared" si="2819"/>
        <v>0</v>
      </c>
      <c r="BN438" s="21">
        <f t="shared" si="2820"/>
        <v>0</v>
      </c>
      <c r="BO438" s="21">
        <f t="shared" si="2821"/>
        <v>0</v>
      </c>
      <c r="BP438" s="21">
        <f t="shared" si="2822"/>
        <v>0</v>
      </c>
      <c r="BQ438" s="201">
        <f t="shared" si="2754"/>
        <v>0</v>
      </c>
      <c r="BR438" s="22">
        <f t="shared" si="3040"/>
        <v>0</v>
      </c>
      <c r="BS438" s="22">
        <f t="shared" si="3040"/>
        <v>0</v>
      </c>
      <c r="BT438" s="22">
        <f t="shared" si="3040"/>
        <v>0</v>
      </c>
      <c r="BU438" s="22">
        <f t="shared" si="3040"/>
        <v>0</v>
      </c>
      <c r="BV438" s="22">
        <f t="shared" si="3040"/>
        <v>0</v>
      </c>
      <c r="BW438" s="22">
        <f t="shared" ref="BV438:BY440" si="3041">BW439</f>
        <v>0</v>
      </c>
      <c r="BX438" s="22">
        <f t="shared" si="3041"/>
        <v>0</v>
      </c>
      <c r="BY438" s="22">
        <f t="shared" si="3041"/>
        <v>0</v>
      </c>
      <c r="BZ438" s="21">
        <f t="shared" si="3022"/>
        <v>0</v>
      </c>
      <c r="CA438" s="62">
        <f t="shared" si="2996"/>
        <v>0</v>
      </c>
      <c r="CB438" s="62">
        <f t="shared" si="2997"/>
        <v>0</v>
      </c>
      <c r="CC438" s="62">
        <f t="shared" si="2998"/>
        <v>0</v>
      </c>
      <c r="CD438" s="22">
        <f t="shared" ref="CD438:CG440" si="3042">CD439</f>
        <v>0</v>
      </c>
      <c r="CE438" s="22">
        <f t="shared" si="3042"/>
        <v>0</v>
      </c>
      <c r="CF438" s="22">
        <f t="shared" si="3042"/>
        <v>0</v>
      </c>
      <c r="CG438" s="22">
        <f t="shared" si="3042"/>
        <v>0</v>
      </c>
      <c r="CH438" s="21">
        <f t="shared" si="2825"/>
        <v>0</v>
      </c>
      <c r="CI438" s="62">
        <f t="shared" si="2826"/>
        <v>0</v>
      </c>
      <c r="CJ438" s="62">
        <f t="shared" si="2827"/>
        <v>0</v>
      </c>
      <c r="CK438" s="62">
        <f t="shared" si="2828"/>
        <v>0</v>
      </c>
      <c r="CL438" s="193">
        <f t="shared" si="2851"/>
        <v>0</v>
      </c>
      <c r="CM438" s="62"/>
      <c r="CN438" s="62"/>
      <c r="CO438" s="62"/>
      <c r="CP438" s="62"/>
      <c r="CQ438" s="94">
        <f t="shared" si="2898"/>
        <v>-100000</v>
      </c>
      <c r="CR438" s="94">
        <f t="shared" si="2899"/>
        <v>50</v>
      </c>
      <c r="CS438" s="57">
        <f t="shared" ref="CS438:DT440" si="3043">CS439</f>
        <v>200000</v>
      </c>
      <c r="CT438" s="57">
        <f t="shared" si="3043"/>
        <v>0</v>
      </c>
      <c r="CU438" s="57">
        <f t="shared" si="3043"/>
        <v>200000</v>
      </c>
      <c r="CV438" s="57">
        <f t="shared" si="3043"/>
        <v>0</v>
      </c>
      <c r="CW438" s="57">
        <f t="shared" si="3043"/>
        <v>275000</v>
      </c>
      <c r="CX438" s="78">
        <f t="shared" si="3043"/>
        <v>0</v>
      </c>
      <c r="CY438" s="78">
        <f t="shared" si="3043"/>
        <v>275000</v>
      </c>
      <c r="CZ438" s="57">
        <f t="shared" si="3043"/>
        <v>0</v>
      </c>
      <c r="DA438" s="57">
        <f t="shared" si="3043"/>
        <v>475000</v>
      </c>
      <c r="DB438" s="78">
        <f t="shared" si="3043"/>
        <v>0</v>
      </c>
      <c r="DC438" s="78">
        <f t="shared" si="3043"/>
        <v>475000</v>
      </c>
      <c r="DD438" s="78">
        <f t="shared" si="3043"/>
        <v>0</v>
      </c>
      <c r="DE438" s="57">
        <f t="shared" si="3043"/>
        <v>-85000</v>
      </c>
      <c r="DF438" s="78">
        <f t="shared" si="3043"/>
        <v>0</v>
      </c>
      <c r="DG438" s="78">
        <f t="shared" si="3043"/>
        <v>-85000</v>
      </c>
      <c r="DH438" s="57">
        <f t="shared" si="3043"/>
        <v>0</v>
      </c>
      <c r="DI438" s="57">
        <f t="shared" si="3043"/>
        <v>390000</v>
      </c>
      <c r="DJ438" s="78">
        <f t="shared" si="3043"/>
        <v>0</v>
      </c>
      <c r="DK438" s="78">
        <f t="shared" si="3043"/>
        <v>390000</v>
      </c>
      <c r="DL438" s="78">
        <f t="shared" si="3043"/>
        <v>0</v>
      </c>
      <c r="DM438" s="57">
        <f t="shared" si="3043"/>
        <v>0</v>
      </c>
      <c r="DN438" s="78">
        <f t="shared" si="3043"/>
        <v>0</v>
      </c>
      <c r="DO438" s="78">
        <f t="shared" si="3043"/>
        <v>0</v>
      </c>
      <c r="DP438" s="57">
        <f t="shared" si="3043"/>
        <v>0</v>
      </c>
      <c r="DQ438" s="57">
        <f t="shared" si="3043"/>
        <v>390000</v>
      </c>
      <c r="DR438" s="78">
        <f t="shared" si="3043"/>
        <v>0</v>
      </c>
      <c r="DS438" s="78">
        <f t="shared" si="3043"/>
        <v>390000</v>
      </c>
      <c r="DT438" s="78">
        <f t="shared" si="3043"/>
        <v>0</v>
      </c>
    </row>
    <row r="439" spans="1:124" ht="32.25" customHeight="1" x14ac:dyDescent="0.25">
      <c r="A439" s="87" t="s">
        <v>311</v>
      </c>
      <c r="B439" s="156"/>
      <c r="C439" s="156"/>
      <c r="D439" s="156"/>
      <c r="E439" s="3">
        <v>853</v>
      </c>
      <c r="F439" s="3" t="s">
        <v>11</v>
      </c>
      <c r="G439" s="3" t="s">
        <v>108</v>
      </c>
      <c r="H439" s="176" t="s">
        <v>231</v>
      </c>
      <c r="I439" s="3"/>
      <c r="J439" s="21">
        <f t="shared" si="3039"/>
        <v>500000</v>
      </c>
      <c r="K439" s="21">
        <f t="shared" si="3039"/>
        <v>0</v>
      </c>
      <c r="L439" s="21">
        <f t="shared" si="3039"/>
        <v>500000</v>
      </c>
      <c r="M439" s="21">
        <f t="shared" si="3039"/>
        <v>0</v>
      </c>
      <c r="N439" s="21">
        <f t="shared" si="3039"/>
        <v>0</v>
      </c>
      <c r="O439" s="21">
        <f t="shared" si="3039"/>
        <v>0</v>
      </c>
      <c r="P439" s="21">
        <f t="shared" si="3039"/>
        <v>0</v>
      </c>
      <c r="Q439" s="21">
        <f t="shared" si="3039"/>
        <v>0</v>
      </c>
      <c r="R439" s="21">
        <f t="shared" si="3039"/>
        <v>0</v>
      </c>
      <c r="S439" s="21">
        <f t="shared" si="3039"/>
        <v>0</v>
      </c>
      <c r="T439" s="21">
        <f t="shared" si="3039"/>
        <v>0</v>
      </c>
      <c r="U439" s="21">
        <f t="shared" si="3039"/>
        <v>0</v>
      </c>
      <c r="V439" s="21">
        <f t="shared" si="2781"/>
        <v>400000</v>
      </c>
      <c r="W439" s="21">
        <f t="shared" si="2782"/>
        <v>0</v>
      </c>
      <c r="X439" s="21">
        <f t="shared" si="2783"/>
        <v>400000</v>
      </c>
      <c r="Y439" s="21">
        <f t="shared" si="3039"/>
        <v>0</v>
      </c>
      <c r="Z439" s="276">
        <f t="shared" si="2802"/>
        <v>500</v>
      </c>
      <c r="AA439" s="21">
        <f t="shared" si="3040"/>
        <v>0</v>
      </c>
      <c r="AB439" s="21">
        <f t="shared" si="3040"/>
        <v>100000</v>
      </c>
      <c r="AC439" s="21">
        <f t="shared" si="3040"/>
        <v>0</v>
      </c>
      <c r="AD439" s="21">
        <f t="shared" si="3040"/>
        <v>100000</v>
      </c>
      <c r="AE439" s="21">
        <f t="shared" si="3040"/>
        <v>0</v>
      </c>
      <c r="AF439" s="21">
        <f t="shared" si="3040"/>
        <v>393000</v>
      </c>
      <c r="AG439" s="21">
        <f t="shared" si="3040"/>
        <v>0</v>
      </c>
      <c r="AH439" s="21">
        <f t="shared" si="3040"/>
        <v>393000</v>
      </c>
      <c r="AI439" s="21">
        <f t="shared" si="3040"/>
        <v>0</v>
      </c>
      <c r="AJ439" s="21">
        <f t="shared" si="3016"/>
        <v>493000</v>
      </c>
      <c r="AK439" s="21">
        <f t="shared" si="3017"/>
        <v>0</v>
      </c>
      <c r="AL439" s="21">
        <f t="shared" si="3018"/>
        <v>493000</v>
      </c>
      <c r="AM439" s="21">
        <f t="shared" si="3019"/>
        <v>0</v>
      </c>
      <c r="AN439" s="215">
        <f t="shared" si="3040"/>
        <v>-92632.74</v>
      </c>
      <c r="AO439" s="21">
        <f t="shared" si="3040"/>
        <v>0</v>
      </c>
      <c r="AP439" s="21">
        <f t="shared" si="3040"/>
        <v>-92632.74</v>
      </c>
      <c r="AQ439" s="21">
        <f t="shared" si="3040"/>
        <v>0</v>
      </c>
      <c r="AR439" s="21">
        <f t="shared" si="2815"/>
        <v>400367.26</v>
      </c>
      <c r="AS439" s="21">
        <f t="shared" si="2816"/>
        <v>0</v>
      </c>
      <c r="AT439" s="21">
        <f t="shared" si="2817"/>
        <v>400367.26</v>
      </c>
      <c r="AU439" s="21">
        <f t="shared" si="2818"/>
        <v>0</v>
      </c>
      <c r="AV439" s="195">
        <f t="shared" si="2757"/>
        <v>0</v>
      </c>
      <c r="AW439" s="21">
        <f t="shared" si="3040"/>
        <v>0</v>
      </c>
      <c r="AX439" s="21">
        <f t="shared" si="3040"/>
        <v>0</v>
      </c>
      <c r="AY439" s="21">
        <f t="shared" si="3040"/>
        <v>0</v>
      </c>
      <c r="AZ439" s="21">
        <f t="shared" si="3040"/>
        <v>0</v>
      </c>
      <c r="BA439" s="21">
        <f t="shared" si="3040"/>
        <v>0</v>
      </c>
      <c r="BB439" s="21">
        <f t="shared" si="3040"/>
        <v>0</v>
      </c>
      <c r="BC439" s="21">
        <f t="shared" si="3040"/>
        <v>0</v>
      </c>
      <c r="BD439" s="21">
        <f t="shared" si="3040"/>
        <v>0</v>
      </c>
      <c r="BE439" s="21">
        <f t="shared" si="3020"/>
        <v>0</v>
      </c>
      <c r="BF439" s="21">
        <f t="shared" si="2993"/>
        <v>0</v>
      </c>
      <c r="BG439" s="21">
        <f t="shared" si="2994"/>
        <v>0</v>
      </c>
      <c r="BH439" s="21">
        <f t="shared" si="2995"/>
        <v>0</v>
      </c>
      <c r="BI439" s="21">
        <f t="shared" si="3040"/>
        <v>0</v>
      </c>
      <c r="BJ439" s="21">
        <f t="shared" si="3040"/>
        <v>0</v>
      </c>
      <c r="BK439" s="21">
        <f t="shared" si="3040"/>
        <v>0</v>
      </c>
      <c r="BL439" s="21">
        <f t="shared" si="3040"/>
        <v>0</v>
      </c>
      <c r="BM439" s="21">
        <f t="shared" si="2819"/>
        <v>0</v>
      </c>
      <c r="BN439" s="21">
        <f t="shared" si="2820"/>
        <v>0</v>
      </c>
      <c r="BO439" s="21">
        <f t="shared" si="2821"/>
        <v>0</v>
      </c>
      <c r="BP439" s="21">
        <f t="shared" si="2822"/>
        <v>0</v>
      </c>
      <c r="BQ439" s="201">
        <f t="shared" si="2754"/>
        <v>0</v>
      </c>
      <c r="BR439" s="21">
        <f t="shared" si="3040"/>
        <v>0</v>
      </c>
      <c r="BS439" s="21">
        <f t="shared" si="3040"/>
        <v>0</v>
      </c>
      <c r="BT439" s="21">
        <f t="shared" si="3040"/>
        <v>0</v>
      </c>
      <c r="BU439" s="21">
        <f t="shared" si="3040"/>
        <v>0</v>
      </c>
      <c r="BV439" s="21">
        <f t="shared" si="3041"/>
        <v>0</v>
      </c>
      <c r="BW439" s="21">
        <f t="shared" si="3041"/>
        <v>0</v>
      </c>
      <c r="BX439" s="21">
        <f t="shared" si="3041"/>
        <v>0</v>
      </c>
      <c r="BY439" s="21">
        <f t="shared" si="3041"/>
        <v>0</v>
      </c>
      <c r="BZ439" s="21">
        <f t="shared" si="3022"/>
        <v>0</v>
      </c>
      <c r="CA439" s="62">
        <f t="shared" si="2996"/>
        <v>0</v>
      </c>
      <c r="CB439" s="62">
        <f t="shared" si="2997"/>
        <v>0</v>
      </c>
      <c r="CC439" s="62">
        <f t="shared" si="2998"/>
        <v>0</v>
      </c>
      <c r="CD439" s="21">
        <f t="shared" si="3042"/>
        <v>0</v>
      </c>
      <c r="CE439" s="21">
        <f t="shared" si="3042"/>
        <v>0</v>
      </c>
      <c r="CF439" s="21">
        <f t="shared" si="3042"/>
        <v>0</v>
      </c>
      <c r="CG439" s="21">
        <f t="shared" si="3042"/>
        <v>0</v>
      </c>
      <c r="CH439" s="21">
        <f t="shared" si="2825"/>
        <v>0</v>
      </c>
      <c r="CI439" s="62">
        <f t="shared" si="2826"/>
        <v>0</v>
      </c>
      <c r="CJ439" s="62">
        <f t="shared" si="2827"/>
        <v>0</v>
      </c>
      <c r="CK439" s="62">
        <f t="shared" si="2828"/>
        <v>0</v>
      </c>
      <c r="CL439" s="193">
        <f t="shared" si="2851"/>
        <v>0</v>
      </c>
      <c r="CM439" s="62"/>
      <c r="CN439" s="62"/>
      <c r="CO439" s="62"/>
      <c r="CP439" s="62"/>
      <c r="CQ439" s="94">
        <f t="shared" si="2898"/>
        <v>-100000</v>
      </c>
      <c r="CR439" s="94">
        <f t="shared" si="2899"/>
        <v>50</v>
      </c>
      <c r="CS439" s="58">
        <f t="shared" si="3043"/>
        <v>200000</v>
      </c>
      <c r="CT439" s="58">
        <f t="shared" si="3043"/>
        <v>0</v>
      </c>
      <c r="CU439" s="58">
        <f t="shared" si="3043"/>
        <v>200000</v>
      </c>
      <c r="CV439" s="58">
        <f t="shared" si="3043"/>
        <v>0</v>
      </c>
      <c r="CW439" s="58">
        <f t="shared" si="3043"/>
        <v>275000</v>
      </c>
      <c r="CX439" s="62">
        <f t="shared" si="3043"/>
        <v>0</v>
      </c>
      <c r="CY439" s="62">
        <f t="shared" si="3043"/>
        <v>275000</v>
      </c>
      <c r="CZ439" s="58">
        <f t="shared" si="3043"/>
        <v>0</v>
      </c>
      <c r="DA439" s="58">
        <f t="shared" si="3043"/>
        <v>475000</v>
      </c>
      <c r="DB439" s="62">
        <f t="shared" si="3043"/>
        <v>0</v>
      </c>
      <c r="DC439" s="62">
        <f t="shared" si="3043"/>
        <v>475000</v>
      </c>
      <c r="DD439" s="62">
        <f t="shared" si="3043"/>
        <v>0</v>
      </c>
      <c r="DE439" s="58">
        <f t="shared" si="3043"/>
        <v>-85000</v>
      </c>
      <c r="DF439" s="62">
        <f t="shared" si="3043"/>
        <v>0</v>
      </c>
      <c r="DG439" s="62">
        <f t="shared" si="3043"/>
        <v>-85000</v>
      </c>
      <c r="DH439" s="58">
        <f t="shared" si="3043"/>
        <v>0</v>
      </c>
      <c r="DI439" s="58">
        <f t="shared" si="3043"/>
        <v>390000</v>
      </c>
      <c r="DJ439" s="62">
        <f t="shared" si="3043"/>
        <v>0</v>
      </c>
      <c r="DK439" s="62">
        <f t="shared" si="3043"/>
        <v>390000</v>
      </c>
      <c r="DL439" s="62">
        <f t="shared" si="3043"/>
        <v>0</v>
      </c>
      <c r="DM439" s="58">
        <f t="shared" si="3043"/>
        <v>0</v>
      </c>
      <c r="DN439" s="62">
        <f t="shared" si="3043"/>
        <v>0</v>
      </c>
      <c r="DO439" s="62">
        <f t="shared" si="3043"/>
        <v>0</v>
      </c>
      <c r="DP439" s="58">
        <f t="shared" si="3043"/>
        <v>0</v>
      </c>
      <c r="DQ439" s="58">
        <f t="shared" si="3043"/>
        <v>390000</v>
      </c>
      <c r="DR439" s="62">
        <f t="shared" si="3043"/>
        <v>0</v>
      </c>
      <c r="DS439" s="62">
        <f t="shared" si="3043"/>
        <v>390000</v>
      </c>
      <c r="DT439" s="62">
        <f t="shared" si="3043"/>
        <v>0</v>
      </c>
    </row>
    <row r="440" spans="1:124" ht="32.25" customHeight="1" x14ac:dyDescent="0.25">
      <c r="A440" s="87" t="s">
        <v>23</v>
      </c>
      <c r="B440" s="156"/>
      <c r="C440" s="156"/>
      <c r="D440" s="156"/>
      <c r="E440" s="3">
        <v>853</v>
      </c>
      <c r="F440" s="3" t="s">
        <v>11</v>
      </c>
      <c r="G440" s="3" t="s">
        <v>108</v>
      </c>
      <c r="H440" s="176" t="s">
        <v>231</v>
      </c>
      <c r="I440" s="3" t="s">
        <v>24</v>
      </c>
      <c r="J440" s="21">
        <f t="shared" si="3039"/>
        <v>500000</v>
      </c>
      <c r="K440" s="21">
        <f t="shared" si="3039"/>
        <v>0</v>
      </c>
      <c r="L440" s="21">
        <f t="shared" si="3039"/>
        <v>500000</v>
      </c>
      <c r="M440" s="21">
        <f t="shared" si="3039"/>
        <v>0</v>
      </c>
      <c r="N440" s="21">
        <f t="shared" si="3039"/>
        <v>0</v>
      </c>
      <c r="O440" s="21">
        <f t="shared" si="3039"/>
        <v>0</v>
      </c>
      <c r="P440" s="21">
        <f t="shared" si="3039"/>
        <v>0</v>
      </c>
      <c r="Q440" s="21">
        <f t="shared" si="3039"/>
        <v>0</v>
      </c>
      <c r="R440" s="21">
        <f t="shared" si="3039"/>
        <v>0</v>
      </c>
      <c r="S440" s="21">
        <f t="shared" si="3039"/>
        <v>0</v>
      </c>
      <c r="T440" s="21">
        <f t="shared" si="3039"/>
        <v>0</v>
      </c>
      <c r="U440" s="21">
        <f t="shared" si="3039"/>
        <v>0</v>
      </c>
      <c r="V440" s="21">
        <f t="shared" si="2781"/>
        <v>400000</v>
      </c>
      <c r="W440" s="21">
        <f t="shared" si="2782"/>
        <v>0</v>
      </c>
      <c r="X440" s="21">
        <f t="shared" si="2783"/>
        <v>400000</v>
      </c>
      <c r="Y440" s="21">
        <f t="shared" si="3039"/>
        <v>0</v>
      </c>
      <c r="Z440" s="276">
        <f t="shared" si="2802"/>
        <v>500</v>
      </c>
      <c r="AA440" s="21">
        <f t="shared" si="3040"/>
        <v>0</v>
      </c>
      <c r="AB440" s="21">
        <f t="shared" si="3040"/>
        <v>100000</v>
      </c>
      <c r="AC440" s="21">
        <f t="shared" si="3040"/>
        <v>0</v>
      </c>
      <c r="AD440" s="21">
        <f t="shared" si="3040"/>
        <v>100000</v>
      </c>
      <c r="AE440" s="21">
        <f t="shared" si="3040"/>
        <v>0</v>
      </c>
      <c r="AF440" s="21">
        <f t="shared" si="3040"/>
        <v>393000</v>
      </c>
      <c r="AG440" s="21">
        <f t="shared" si="3040"/>
        <v>0</v>
      </c>
      <c r="AH440" s="21">
        <f t="shared" si="3040"/>
        <v>393000</v>
      </c>
      <c r="AI440" s="21">
        <f t="shared" si="3040"/>
        <v>0</v>
      </c>
      <c r="AJ440" s="21">
        <f t="shared" si="3016"/>
        <v>493000</v>
      </c>
      <c r="AK440" s="21">
        <f t="shared" si="3017"/>
        <v>0</v>
      </c>
      <c r="AL440" s="21">
        <f t="shared" si="3018"/>
        <v>493000</v>
      </c>
      <c r="AM440" s="21">
        <f t="shared" si="3019"/>
        <v>0</v>
      </c>
      <c r="AN440" s="215">
        <f t="shared" si="3040"/>
        <v>-92632.74</v>
      </c>
      <c r="AO440" s="21">
        <f t="shared" si="3040"/>
        <v>0</v>
      </c>
      <c r="AP440" s="21">
        <f t="shared" si="3040"/>
        <v>-92632.74</v>
      </c>
      <c r="AQ440" s="21">
        <f t="shared" si="3040"/>
        <v>0</v>
      </c>
      <c r="AR440" s="21">
        <f t="shared" si="2815"/>
        <v>400367.26</v>
      </c>
      <c r="AS440" s="21">
        <f t="shared" si="2816"/>
        <v>0</v>
      </c>
      <c r="AT440" s="21">
        <f t="shared" si="2817"/>
        <v>400367.26</v>
      </c>
      <c r="AU440" s="21">
        <f t="shared" si="2818"/>
        <v>0</v>
      </c>
      <c r="AV440" s="195">
        <f t="shared" si="2757"/>
        <v>0</v>
      </c>
      <c r="AW440" s="21">
        <f t="shared" si="3040"/>
        <v>0</v>
      </c>
      <c r="AX440" s="21">
        <f t="shared" si="3040"/>
        <v>0</v>
      </c>
      <c r="AY440" s="21">
        <f t="shared" si="3040"/>
        <v>0</v>
      </c>
      <c r="AZ440" s="21">
        <f t="shared" si="3040"/>
        <v>0</v>
      </c>
      <c r="BA440" s="21">
        <f t="shared" si="3040"/>
        <v>0</v>
      </c>
      <c r="BB440" s="21">
        <f t="shared" si="3040"/>
        <v>0</v>
      </c>
      <c r="BC440" s="21">
        <f t="shared" si="3040"/>
        <v>0</v>
      </c>
      <c r="BD440" s="21">
        <f t="shared" si="3040"/>
        <v>0</v>
      </c>
      <c r="BE440" s="21">
        <f t="shared" si="3020"/>
        <v>0</v>
      </c>
      <c r="BF440" s="21">
        <f t="shared" si="2993"/>
        <v>0</v>
      </c>
      <c r="BG440" s="21">
        <f t="shared" si="2994"/>
        <v>0</v>
      </c>
      <c r="BH440" s="21">
        <f t="shared" si="2995"/>
        <v>0</v>
      </c>
      <c r="BI440" s="21">
        <f t="shared" si="3040"/>
        <v>0</v>
      </c>
      <c r="BJ440" s="21">
        <f t="shared" si="3040"/>
        <v>0</v>
      </c>
      <c r="BK440" s="21">
        <f t="shared" si="3040"/>
        <v>0</v>
      </c>
      <c r="BL440" s="21">
        <f t="shared" si="3040"/>
        <v>0</v>
      </c>
      <c r="BM440" s="21">
        <f t="shared" si="2819"/>
        <v>0</v>
      </c>
      <c r="BN440" s="21">
        <f t="shared" si="2820"/>
        <v>0</v>
      </c>
      <c r="BO440" s="21">
        <f t="shared" si="2821"/>
        <v>0</v>
      </c>
      <c r="BP440" s="21">
        <f t="shared" si="2822"/>
        <v>0</v>
      </c>
      <c r="BQ440" s="201">
        <f t="shared" si="2754"/>
        <v>0</v>
      </c>
      <c r="BR440" s="21">
        <f t="shared" si="3040"/>
        <v>0</v>
      </c>
      <c r="BS440" s="21">
        <f t="shared" si="3040"/>
        <v>0</v>
      </c>
      <c r="BT440" s="21">
        <f t="shared" si="3040"/>
        <v>0</v>
      </c>
      <c r="BU440" s="21">
        <f t="shared" si="3040"/>
        <v>0</v>
      </c>
      <c r="BV440" s="21">
        <f t="shared" si="3041"/>
        <v>0</v>
      </c>
      <c r="BW440" s="21">
        <f t="shared" si="3041"/>
        <v>0</v>
      </c>
      <c r="BX440" s="21">
        <f t="shared" si="3041"/>
        <v>0</v>
      </c>
      <c r="BY440" s="21">
        <f t="shared" si="3041"/>
        <v>0</v>
      </c>
      <c r="BZ440" s="21">
        <f t="shared" si="3022"/>
        <v>0</v>
      </c>
      <c r="CA440" s="62">
        <f t="shared" si="2996"/>
        <v>0</v>
      </c>
      <c r="CB440" s="62">
        <f t="shared" si="2997"/>
        <v>0</v>
      </c>
      <c r="CC440" s="62">
        <f t="shared" si="2998"/>
        <v>0</v>
      </c>
      <c r="CD440" s="21">
        <f t="shared" si="3042"/>
        <v>0</v>
      </c>
      <c r="CE440" s="21">
        <f t="shared" si="3042"/>
        <v>0</v>
      </c>
      <c r="CF440" s="21">
        <f t="shared" si="3042"/>
        <v>0</v>
      </c>
      <c r="CG440" s="21">
        <f t="shared" si="3042"/>
        <v>0</v>
      </c>
      <c r="CH440" s="21">
        <f t="shared" si="2825"/>
        <v>0</v>
      </c>
      <c r="CI440" s="62">
        <f t="shared" si="2826"/>
        <v>0</v>
      </c>
      <c r="CJ440" s="62">
        <f t="shared" si="2827"/>
        <v>0</v>
      </c>
      <c r="CK440" s="62">
        <f t="shared" si="2828"/>
        <v>0</v>
      </c>
      <c r="CL440" s="193">
        <f t="shared" si="2851"/>
        <v>0</v>
      </c>
      <c r="CM440" s="62"/>
      <c r="CN440" s="62"/>
      <c r="CO440" s="62"/>
      <c r="CP440" s="62"/>
      <c r="CQ440" s="94">
        <f t="shared" si="2898"/>
        <v>-100000</v>
      </c>
      <c r="CR440" s="94">
        <f t="shared" si="2899"/>
        <v>50</v>
      </c>
      <c r="CS440" s="58">
        <f t="shared" si="3043"/>
        <v>200000</v>
      </c>
      <c r="CT440" s="58">
        <f t="shared" si="3043"/>
        <v>0</v>
      </c>
      <c r="CU440" s="58">
        <f t="shared" si="3043"/>
        <v>200000</v>
      </c>
      <c r="CV440" s="58">
        <f t="shared" si="3043"/>
        <v>0</v>
      </c>
      <c r="CW440" s="58">
        <f t="shared" si="3043"/>
        <v>275000</v>
      </c>
      <c r="CX440" s="62">
        <f t="shared" si="3043"/>
        <v>0</v>
      </c>
      <c r="CY440" s="62">
        <f t="shared" si="3043"/>
        <v>275000</v>
      </c>
      <c r="CZ440" s="58">
        <f t="shared" si="3043"/>
        <v>0</v>
      </c>
      <c r="DA440" s="58">
        <f t="shared" si="3043"/>
        <v>475000</v>
      </c>
      <c r="DB440" s="62">
        <f t="shared" si="3043"/>
        <v>0</v>
      </c>
      <c r="DC440" s="62">
        <f t="shared" si="3043"/>
        <v>475000</v>
      </c>
      <c r="DD440" s="62">
        <f t="shared" si="3043"/>
        <v>0</v>
      </c>
      <c r="DE440" s="58">
        <f t="shared" si="3043"/>
        <v>-85000</v>
      </c>
      <c r="DF440" s="62">
        <f t="shared" si="3043"/>
        <v>0</v>
      </c>
      <c r="DG440" s="62">
        <f t="shared" si="3043"/>
        <v>-85000</v>
      </c>
      <c r="DH440" s="58">
        <f t="shared" si="3043"/>
        <v>0</v>
      </c>
      <c r="DI440" s="58">
        <f t="shared" si="3043"/>
        <v>390000</v>
      </c>
      <c r="DJ440" s="62">
        <f t="shared" si="3043"/>
        <v>0</v>
      </c>
      <c r="DK440" s="62">
        <f t="shared" si="3043"/>
        <v>390000</v>
      </c>
      <c r="DL440" s="62">
        <f t="shared" si="3043"/>
        <v>0</v>
      </c>
      <c r="DM440" s="58">
        <f t="shared" si="3043"/>
        <v>0</v>
      </c>
      <c r="DN440" s="62">
        <f t="shared" si="3043"/>
        <v>0</v>
      </c>
      <c r="DO440" s="62">
        <f t="shared" si="3043"/>
        <v>0</v>
      </c>
      <c r="DP440" s="58">
        <f t="shared" si="3043"/>
        <v>0</v>
      </c>
      <c r="DQ440" s="58">
        <f t="shared" si="3043"/>
        <v>390000</v>
      </c>
      <c r="DR440" s="62">
        <f t="shared" si="3043"/>
        <v>0</v>
      </c>
      <c r="DS440" s="62">
        <f t="shared" si="3043"/>
        <v>390000</v>
      </c>
      <c r="DT440" s="62">
        <f t="shared" si="3043"/>
        <v>0</v>
      </c>
    </row>
    <row r="441" spans="1:124" s="23" customFormat="1" ht="32.25" customHeight="1" x14ac:dyDescent="0.25">
      <c r="A441" s="87" t="s">
        <v>134</v>
      </c>
      <c r="B441" s="155"/>
      <c r="C441" s="155"/>
      <c r="D441" s="155"/>
      <c r="E441" s="3">
        <v>853</v>
      </c>
      <c r="F441" s="3" t="s">
        <v>11</v>
      </c>
      <c r="G441" s="3" t="s">
        <v>108</v>
      </c>
      <c r="H441" s="176" t="s">
        <v>231</v>
      </c>
      <c r="I441" s="3" t="s">
        <v>135</v>
      </c>
      <c r="J441" s="21">
        <v>500000</v>
      </c>
      <c r="K441" s="21"/>
      <c r="L441" s="21">
        <f>J441</f>
        <v>500000</v>
      </c>
      <c r="M441" s="21"/>
      <c r="N441" s="21"/>
      <c r="O441" s="21"/>
      <c r="P441" s="21">
        <f>N441</f>
        <v>0</v>
      </c>
      <c r="Q441" s="21"/>
      <c r="R441" s="21"/>
      <c r="S441" s="21"/>
      <c r="T441" s="21">
        <f>R441</f>
        <v>0</v>
      </c>
      <c r="U441" s="21"/>
      <c r="V441" s="21">
        <f t="shared" si="2781"/>
        <v>400000</v>
      </c>
      <c r="W441" s="21">
        <f t="shared" si="2782"/>
        <v>0</v>
      </c>
      <c r="X441" s="21">
        <f t="shared" si="2783"/>
        <v>400000</v>
      </c>
      <c r="Y441" s="21"/>
      <c r="Z441" s="276">
        <f t="shared" si="2802"/>
        <v>500</v>
      </c>
      <c r="AA441" s="21"/>
      <c r="AB441" s="21">
        <v>100000</v>
      </c>
      <c r="AC441" s="21"/>
      <c r="AD441" s="21">
        <f>AB441</f>
        <v>100000</v>
      </c>
      <c r="AE441" s="21"/>
      <c r="AF441" s="21">
        <f>400000-7000</f>
        <v>393000</v>
      </c>
      <c r="AG441" s="21"/>
      <c r="AH441" s="21">
        <f>AF441</f>
        <v>393000</v>
      </c>
      <c r="AI441" s="21"/>
      <c r="AJ441" s="21">
        <f t="shared" si="3016"/>
        <v>493000</v>
      </c>
      <c r="AK441" s="21">
        <f t="shared" si="3017"/>
        <v>0</v>
      </c>
      <c r="AL441" s="21">
        <f t="shared" si="3018"/>
        <v>493000</v>
      </c>
      <c r="AM441" s="21">
        <f t="shared" si="3019"/>
        <v>0</v>
      </c>
      <c r="AN441" s="215">
        <v>-92632.74</v>
      </c>
      <c r="AO441" s="21"/>
      <c r="AP441" s="21">
        <f>AN441</f>
        <v>-92632.74</v>
      </c>
      <c r="AQ441" s="21"/>
      <c r="AR441" s="21">
        <f t="shared" si="2815"/>
        <v>400367.26</v>
      </c>
      <c r="AS441" s="21">
        <f t="shared" si="2816"/>
        <v>0</v>
      </c>
      <c r="AT441" s="21">
        <f t="shared" si="2817"/>
        <v>400367.26</v>
      </c>
      <c r="AU441" s="21">
        <f t="shared" si="2818"/>
        <v>0</v>
      </c>
      <c r="AV441" s="195">
        <f t="shared" si="2757"/>
        <v>0</v>
      </c>
      <c r="AW441" s="21"/>
      <c r="AX441" s="21"/>
      <c r="AY441" s="21">
        <f>AW441</f>
        <v>0</v>
      </c>
      <c r="AZ441" s="21"/>
      <c r="BA441" s="21"/>
      <c r="BB441" s="21"/>
      <c r="BC441" s="21">
        <f>BA441</f>
        <v>0</v>
      </c>
      <c r="BD441" s="21"/>
      <c r="BE441" s="21">
        <f t="shared" si="3020"/>
        <v>0</v>
      </c>
      <c r="BF441" s="21">
        <f t="shared" si="2993"/>
        <v>0</v>
      </c>
      <c r="BG441" s="21">
        <f t="shared" si="2994"/>
        <v>0</v>
      </c>
      <c r="BH441" s="21">
        <f t="shared" si="2995"/>
        <v>0</v>
      </c>
      <c r="BI441" s="21"/>
      <c r="BJ441" s="21"/>
      <c r="BK441" s="21">
        <f>BI441</f>
        <v>0</v>
      </c>
      <c r="BL441" s="21"/>
      <c r="BM441" s="21">
        <f t="shared" si="2819"/>
        <v>0</v>
      </c>
      <c r="BN441" s="21">
        <f t="shared" si="2820"/>
        <v>0</v>
      </c>
      <c r="BO441" s="21">
        <f t="shared" si="2821"/>
        <v>0</v>
      </c>
      <c r="BP441" s="21">
        <f t="shared" si="2822"/>
        <v>0</v>
      </c>
      <c r="BQ441" s="201">
        <f t="shared" si="2754"/>
        <v>0</v>
      </c>
      <c r="BR441" s="21"/>
      <c r="BS441" s="21"/>
      <c r="BT441" s="21">
        <f>BR441</f>
        <v>0</v>
      </c>
      <c r="BU441" s="21"/>
      <c r="BV441" s="21"/>
      <c r="BW441" s="21"/>
      <c r="BX441" s="21">
        <f>BV441</f>
        <v>0</v>
      </c>
      <c r="BY441" s="21"/>
      <c r="BZ441" s="21">
        <f t="shared" si="3022"/>
        <v>0</v>
      </c>
      <c r="CA441" s="62">
        <f t="shared" si="2996"/>
        <v>0</v>
      </c>
      <c r="CB441" s="62">
        <f t="shared" si="2997"/>
        <v>0</v>
      </c>
      <c r="CC441" s="62">
        <f t="shared" si="2998"/>
        <v>0</v>
      </c>
      <c r="CD441" s="21"/>
      <c r="CE441" s="21"/>
      <c r="CF441" s="21">
        <f>CD441</f>
        <v>0</v>
      </c>
      <c r="CG441" s="21"/>
      <c r="CH441" s="21">
        <f t="shared" si="2825"/>
        <v>0</v>
      </c>
      <c r="CI441" s="62">
        <f t="shared" si="2826"/>
        <v>0</v>
      </c>
      <c r="CJ441" s="62">
        <f t="shared" si="2827"/>
        <v>0</v>
      </c>
      <c r="CK441" s="62">
        <f t="shared" si="2828"/>
        <v>0</v>
      </c>
      <c r="CL441" s="193">
        <f t="shared" si="2851"/>
        <v>0</v>
      </c>
      <c r="CM441" s="62"/>
      <c r="CN441" s="62"/>
      <c r="CO441" s="62"/>
      <c r="CP441" s="62"/>
      <c r="CQ441" s="94">
        <f t="shared" si="2898"/>
        <v>-100000</v>
      </c>
      <c r="CR441" s="94">
        <f t="shared" si="2899"/>
        <v>50</v>
      </c>
      <c r="CS441" s="58">
        <v>200000</v>
      </c>
      <c r="CT441" s="58"/>
      <c r="CU441" s="58">
        <f>CS441</f>
        <v>200000</v>
      </c>
      <c r="CV441" s="58"/>
      <c r="CW441" s="58">
        <f>300000-25000</f>
        <v>275000</v>
      </c>
      <c r="CX441" s="62"/>
      <c r="CY441" s="62">
        <f>CW441</f>
        <v>275000</v>
      </c>
      <c r="CZ441" s="58"/>
      <c r="DA441" s="58">
        <f t="shared" si="2901"/>
        <v>475000</v>
      </c>
      <c r="DB441" s="62">
        <f t="shared" si="2902"/>
        <v>0</v>
      </c>
      <c r="DC441" s="62">
        <f t="shared" si="2903"/>
        <v>475000</v>
      </c>
      <c r="DD441" s="62">
        <f t="shared" si="2904"/>
        <v>0</v>
      </c>
      <c r="DE441" s="58">
        <v>-85000</v>
      </c>
      <c r="DF441" s="62"/>
      <c r="DG441" s="62">
        <f>DE441</f>
        <v>-85000</v>
      </c>
      <c r="DH441" s="58"/>
      <c r="DI441" s="58">
        <f t="shared" ref="DI441" si="3044">DA441+DE441</f>
        <v>390000</v>
      </c>
      <c r="DJ441" s="62">
        <f t="shared" ref="DJ441" si="3045">DB441+DF441</f>
        <v>0</v>
      </c>
      <c r="DK441" s="62">
        <f t="shared" ref="DK441" si="3046">DC441+DG441</f>
        <v>390000</v>
      </c>
      <c r="DL441" s="62">
        <f t="shared" ref="DL441" si="3047">DD441+DH441</f>
        <v>0</v>
      </c>
      <c r="DM441" s="58"/>
      <c r="DN441" s="62"/>
      <c r="DO441" s="62">
        <f>DM441</f>
        <v>0</v>
      </c>
      <c r="DP441" s="58"/>
      <c r="DQ441" s="58">
        <f t="shared" ref="DQ441" si="3048">DI441+DM441</f>
        <v>390000</v>
      </c>
      <c r="DR441" s="62">
        <f t="shared" ref="DR441" si="3049">DJ441+DN441</f>
        <v>0</v>
      </c>
      <c r="DS441" s="62">
        <f t="shared" ref="DS441" si="3050">DK441+DO441</f>
        <v>390000</v>
      </c>
      <c r="DT441" s="62">
        <f t="shared" ref="DT441" si="3051">DL441+DP441</f>
        <v>0</v>
      </c>
    </row>
    <row r="442" spans="1:124" ht="32.25" customHeight="1" x14ac:dyDescent="0.25">
      <c r="A442" s="111" t="s">
        <v>32</v>
      </c>
      <c r="B442" s="44"/>
      <c r="C442" s="44"/>
      <c r="D442" s="44"/>
      <c r="E442" s="19">
        <v>853</v>
      </c>
      <c r="F442" s="19" t="s">
        <v>11</v>
      </c>
      <c r="G442" s="19" t="s">
        <v>33</v>
      </c>
      <c r="H442" s="176" t="s">
        <v>48</v>
      </c>
      <c r="I442" s="19"/>
      <c r="J442" s="22">
        <f t="shared" ref="J442:Y442" si="3052">J443</f>
        <v>0</v>
      </c>
      <c r="K442" s="22">
        <f t="shared" si="3052"/>
        <v>0</v>
      </c>
      <c r="L442" s="22">
        <f t="shared" si="3052"/>
        <v>0</v>
      </c>
      <c r="M442" s="22">
        <f t="shared" si="3052"/>
        <v>0</v>
      </c>
      <c r="N442" s="22">
        <f t="shared" si="3052"/>
        <v>3068019</v>
      </c>
      <c r="O442" s="22">
        <f t="shared" si="3052"/>
        <v>0</v>
      </c>
      <c r="P442" s="22">
        <f t="shared" si="3052"/>
        <v>3068019</v>
      </c>
      <c r="Q442" s="22">
        <f t="shared" si="3052"/>
        <v>0</v>
      </c>
      <c r="R442" s="22">
        <f t="shared" si="3052"/>
        <v>6116341</v>
      </c>
      <c r="S442" s="22">
        <f t="shared" si="3052"/>
        <v>0</v>
      </c>
      <c r="T442" s="22">
        <f t="shared" si="3052"/>
        <v>6116341</v>
      </c>
      <c r="U442" s="22">
        <f t="shared" si="3052"/>
        <v>0</v>
      </c>
      <c r="V442" s="21">
        <f t="shared" si="2781"/>
        <v>0</v>
      </c>
      <c r="W442" s="21">
        <f t="shared" si="2782"/>
        <v>0</v>
      </c>
      <c r="X442" s="21">
        <f t="shared" si="2783"/>
        <v>0</v>
      </c>
      <c r="Y442" s="22">
        <f t="shared" si="3052"/>
        <v>0</v>
      </c>
      <c r="Z442" s="278" t="e">
        <f t="shared" si="2802"/>
        <v>#DIV/0!</v>
      </c>
      <c r="AA442" s="22">
        <f t="shared" ref="AA442:BY442" si="3053">AA443</f>
        <v>0</v>
      </c>
      <c r="AB442" s="22">
        <f t="shared" si="3053"/>
        <v>0</v>
      </c>
      <c r="AC442" s="22">
        <f t="shared" si="3053"/>
        <v>0</v>
      </c>
      <c r="AD442" s="22">
        <f t="shared" si="3053"/>
        <v>0</v>
      </c>
      <c r="AE442" s="22">
        <f t="shared" si="3053"/>
        <v>0</v>
      </c>
      <c r="AF442" s="22">
        <f t="shared" si="3053"/>
        <v>0</v>
      </c>
      <c r="AG442" s="22">
        <f t="shared" si="3053"/>
        <v>0</v>
      </c>
      <c r="AH442" s="22">
        <f t="shared" si="3053"/>
        <v>0</v>
      </c>
      <c r="AI442" s="22">
        <f t="shared" si="3053"/>
        <v>0</v>
      </c>
      <c r="AJ442" s="21">
        <f t="shared" si="3016"/>
        <v>0</v>
      </c>
      <c r="AK442" s="21">
        <f t="shared" si="3017"/>
        <v>0</v>
      </c>
      <c r="AL442" s="21">
        <f t="shared" si="3018"/>
        <v>0</v>
      </c>
      <c r="AM442" s="21">
        <f t="shared" si="3019"/>
        <v>0</v>
      </c>
      <c r="AN442" s="214">
        <f t="shared" si="3053"/>
        <v>0</v>
      </c>
      <c r="AO442" s="22">
        <f t="shared" si="3053"/>
        <v>0</v>
      </c>
      <c r="AP442" s="22">
        <f t="shared" si="3053"/>
        <v>0</v>
      </c>
      <c r="AQ442" s="22">
        <f t="shared" si="3053"/>
        <v>0</v>
      </c>
      <c r="AR442" s="21">
        <f t="shared" si="2815"/>
        <v>0</v>
      </c>
      <c r="AS442" s="21">
        <f t="shared" si="2816"/>
        <v>0</v>
      </c>
      <c r="AT442" s="21">
        <f t="shared" si="2817"/>
        <v>0</v>
      </c>
      <c r="AU442" s="21">
        <f t="shared" si="2818"/>
        <v>0</v>
      </c>
      <c r="AV442" s="195">
        <f t="shared" si="2757"/>
        <v>0</v>
      </c>
      <c r="AW442" s="22">
        <f t="shared" si="3053"/>
        <v>3138194</v>
      </c>
      <c r="AX442" s="22">
        <f t="shared" si="3053"/>
        <v>0</v>
      </c>
      <c r="AY442" s="22">
        <f t="shared" si="3053"/>
        <v>3138194</v>
      </c>
      <c r="AZ442" s="22">
        <f t="shared" si="3053"/>
        <v>0</v>
      </c>
      <c r="BA442" s="22">
        <f t="shared" si="3053"/>
        <v>1.63</v>
      </c>
      <c r="BB442" s="22">
        <f t="shared" si="3053"/>
        <v>0</v>
      </c>
      <c r="BC442" s="22">
        <f t="shared" si="3053"/>
        <v>1.63</v>
      </c>
      <c r="BD442" s="22">
        <f t="shared" si="3053"/>
        <v>0</v>
      </c>
      <c r="BE442" s="21">
        <f t="shared" si="3020"/>
        <v>3138195.63</v>
      </c>
      <c r="BF442" s="21">
        <f t="shared" si="2993"/>
        <v>0</v>
      </c>
      <c r="BG442" s="21">
        <f t="shared" si="2994"/>
        <v>3138195.63</v>
      </c>
      <c r="BH442" s="21">
        <f t="shared" si="2995"/>
        <v>0</v>
      </c>
      <c r="BI442" s="22">
        <f t="shared" si="3053"/>
        <v>0</v>
      </c>
      <c r="BJ442" s="22">
        <f t="shared" si="3053"/>
        <v>0</v>
      </c>
      <c r="BK442" s="22">
        <f t="shared" si="3053"/>
        <v>0</v>
      </c>
      <c r="BL442" s="22">
        <f t="shared" si="3053"/>
        <v>0</v>
      </c>
      <c r="BM442" s="21">
        <f t="shared" si="2819"/>
        <v>3138195.63</v>
      </c>
      <c r="BN442" s="21">
        <f t="shared" si="2820"/>
        <v>0</v>
      </c>
      <c r="BO442" s="21">
        <f t="shared" si="2821"/>
        <v>3138195.63</v>
      </c>
      <c r="BP442" s="21">
        <f t="shared" si="2822"/>
        <v>0</v>
      </c>
      <c r="BQ442" s="201">
        <f t="shared" si="2754"/>
        <v>0</v>
      </c>
      <c r="BR442" s="22">
        <f t="shared" si="3053"/>
        <v>5821775</v>
      </c>
      <c r="BS442" s="22">
        <f t="shared" si="3053"/>
        <v>0</v>
      </c>
      <c r="BT442" s="22">
        <f t="shared" si="3053"/>
        <v>5821775</v>
      </c>
      <c r="BU442" s="22">
        <f t="shared" si="3053"/>
        <v>0</v>
      </c>
      <c r="BV442" s="22">
        <f t="shared" si="3053"/>
        <v>3.37</v>
      </c>
      <c r="BW442" s="22">
        <f t="shared" si="3053"/>
        <v>0</v>
      </c>
      <c r="BX442" s="22">
        <f t="shared" si="3053"/>
        <v>3.37</v>
      </c>
      <c r="BY442" s="22">
        <f t="shared" si="3053"/>
        <v>0</v>
      </c>
      <c r="BZ442" s="21">
        <f t="shared" si="3022"/>
        <v>5821778.3700000001</v>
      </c>
      <c r="CA442" s="62">
        <f t="shared" si="2996"/>
        <v>0</v>
      </c>
      <c r="CB442" s="62">
        <f t="shared" si="2997"/>
        <v>5821778.3700000001</v>
      </c>
      <c r="CC442" s="62">
        <f t="shared" si="2998"/>
        <v>0</v>
      </c>
      <c r="CD442" s="22">
        <f t="shared" ref="CD442:CG442" si="3054">CD443</f>
        <v>-92632.74</v>
      </c>
      <c r="CE442" s="22">
        <f t="shared" si="3054"/>
        <v>0</v>
      </c>
      <c r="CF442" s="22">
        <f t="shared" si="3054"/>
        <v>-92632.74</v>
      </c>
      <c r="CG442" s="22">
        <f t="shared" si="3054"/>
        <v>0</v>
      </c>
      <c r="CH442" s="21">
        <f t="shared" si="2825"/>
        <v>5729145.6299999999</v>
      </c>
      <c r="CI442" s="62">
        <f t="shared" si="2826"/>
        <v>0</v>
      </c>
      <c r="CJ442" s="62">
        <f t="shared" si="2827"/>
        <v>5729145.6299999999</v>
      </c>
      <c r="CK442" s="62">
        <f t="shared" si="2828"/>
        <v>0</v>
      </c>
      <c r="CL442" s="193">
        <f t="shared" si="2851"/>
        <v>0</v>
      </c>
      <c r="CM442" s="62"/>
      <c r="CN442" s="62"/>
      <c r="CO442" s="62"/>
      <c r="CP442" s="62"/>
      <c r="CQ442" s="94">
        <f t="shared" si="2898"/>
        <v>0</v>
      </c>
      <c r="CR442" s="94" t="e">
        <f t="shared" si="2899"/>
        <v>#DIV/0!</v>
      </c>
      <c r="CS442" s="57">
        <f t="shared" ref="CS442:DT442" si="3055">CS443</f>
        <v>0</v>
      </c>
      <c r="CT442" s="57">
        <f t="shared" si="3055"/>
        <v>0</v>
      </c>
      <c r="CU442" s="57">
        <f t="shared" si="3055"/>
        <v>0</v>
      </c>
      <c r="CV442" s="57">
        <f t="shared" si="3055"/>
        <v>0</v>
      </c>
      <c r="CW442" s="57">
        <f t="shared" si="3055"/>
        <v>0</v>
      </c>
      <c r="CX442" s="78">
        <f t="shared" si="3055"/>
        <v>0</v>
      </c>
      <c r="CY442" s="78">
        <f t="shared" si="3055"/>
        <v>0</v>
      </c>
      <c r="CZ442" s="57">
        <f t="shared" si="3055"/>
        <v>0</v>
      </c>
      <c r="DA442" s="57">
        <f t="shared" si="3055"/>
        <v>0</v>
      </c>
      <c r="DB442" s="78">
        <f t="shared" si="3055"/>
        <v>0</v>
      </c>
      <c r="DC442" s="78">
        <f t="shared" si="3055"/>
        <v>0</v>
      </c>
      <c r="DD442" s="78">
        <f t="shared" si="3055"/>
        <v>0</v>
      </c>
      <c r="DE442" s="57">
        <f t="shared" si="3055"/>
        <v>0</v>
      </c>
      <c r="DF442" s="78">
        <f t="shared" si="3055"/>
        <v>0</v>
      </c>
      <c r="DG442" s="78">
        <f t="shared" si="3055"/>
        <v>0</v>
      </c>
      <c r="DH442" s="57">
        <f t="shared" si="3055"/>
        <v>0</v>
      </c>
      <c r="DI442" s="57">
        <f t="shared" si="3055"/>
        <v>0</v>
      </c>
      <c r="DJ442" s="78">
        <f t="shared" si="3055"/>
        <v>0</v>
      </c>
      <c r="DK442" s="78">
        <f t="shared" si="3055"/>
        <v>0</v>
      </c>
      <c r="DL442" s="78">
        <f t="shared" si="3055"/>
        <v>0</v>
      </c>
      <c r="DM442" s="57">
        <f t="shared" si="3055"/>
        <v>0</v>
      </c>
      <c r="DN442" s="78">
        <f t="shared" si="3055"/>
        <v>0</v>
      </c>
      <c r="DO442" s="78">
        <f t="shared" si="3055"/>
        <v>0</v>
      </c>
      <c r="DP442" s="57">
        <f t="shared" si="3055"/>
        <v>0</v>
      </c>
      <c r="DQ442" s="57">
        <f t="shared" si="3055"/>
        <v>0</v>
      </c>
      <c r="DR442" s="78">
        <f t="shared" si="3055"/>
        <v>0</v>
      </c>
      <c r="DS442" s="78">
        <f t="shared" si="3055"/>
        <v>0</v>
      </c>
      <c r="DT442" s="78">
        <f t="shared" si="3055"/>
        <v>0</v>
      </c>
    </row>
    <row r="443" spans="1:124" ht="32.25" customHeight="1" x14ac:dyDescent="0.25">
      <c r="A443" s="87" t="s">
        <v>262</v>
      </c>
      <c r="B443" s="156"/>
      <c r="C443" s="156"/>
      <c r="D443" s="156"/>
      <c r="E443" s="3">
        <v>853</v>
      </c>
      <c r="F443" s="3" t="s">
        <v>11</v>
      </c>
      <c r="G443" s="3" t="s">
        <v>33</v>
      </c>
      <c r="H443" s="176" t="s">
        <v>266</v>
      </c>
      <c r="I443" s="108"/>
      <c r="J443" s="21">
        <f t="shared" ref="J443:Y443" si="3056">J445</f>
        <v>0</v>
      </c>
      <c r="K443" s="21">
        <f t="shared" ref="K443:M443" si="3057">K445</f>
        <v>0</v>
      </c>
      <c r="L443" s="21">
        <f t="shared" si="3057"/>
        <v>0</v>
      </c>
      <c r="M443" s="21">
        <f t="shared" si="3057"/>
        <v>0</v>
      </c>
      <c r="N443" s="21">
        <f t="shared" si="3056"/>
        <v>3068019</v>
      </c>
      <c r="O443" s="21">
        <f t="shared" si="3056"/>
        <v>0</v>
      </c>
      <c r="P443" s="21">
        <f t="shared" si="3056"/>
        <v>3068019</v>
      </c>
      <c r="Q443" s="21">
        <f t="shared" si="3056"/>
        <v>0</v>
      </c>
      <c r="R443" s="21">
        <f t="shared" si="3056"/>
        <v>6116341</v>
      </c>
      <c r="S443" s="21">
        <f t="shared" si="3056"/>
        <v>0</v>
      </c>
      <c r="T443" s="21">
        <f t="shared" si="3056"/>
        <v>6116341</v>
      </c>
      <c r="U443" s="21">
        <f t="shared" si="3056"/>
        <v>0</v>
      </c>
      <c r="V443" s="21">
        <f t="shared" si="2781"/>
        <v>0</v>
      </c>
      <c r="W443" s="21">
        <f t="shared" si="2782"/>
        <v>0</v>
      </c>
      <c r="X443" s="21">
        <f t="shared" si="2783"/>
        <v>0</v>
      </c>
      <c r="Y443" s="21">
        <f t="shared" si="3056"/>
        <v>0</v>
      </c>
      <c r="Z443" s="276" t="e">
        <f t="shared" si="2802"/>
        <v>#DIV/0!</v>
      </c>
      <c r="AA443" s="21">
        <f t="shared" ref="AA443" si="3058">AA445</f>
        <v>0</v>
      </c>
      <c r="AB443" s="21">
        <f t="shared" ref="AB443:AE443" si="3059">AB445</f>
        <v>0</v>
      </c>
      <c r="AC443" s="21">
        <f t="shared" si="3059"/>
        <v>0</v>
      </c>
      <c r="AD443" s="21">
        <f t="shared" si="3059"/>
        <v>0</v>
      </c>
      <c r="AE443" s="21">
        <f t="shared" si="3059"/>
        <v>0</v>
      </c>
      <c r="AF443" s="21">
        <f t="shared" ref="AF443:AI443" si="3060">AF445</f>
        <v>0</v>
      </c>
      <c r="AG443" s="21">
        <f t="shared" si="3060"/>
        <v>0</v>
      </c>
      <c r="AH443" s="21">
        <f t="shared" si="3060"/>
        <v>0</v>
      </c>
      <c r="AI443" s="21">
        <f t="shared" si="3060"/>
        <v>0</v>
      </c>
      <c r="AJ443" s="21">
        <f t="shared" si="3016"/>
        <v>0</v>
      </c>
      <c r="AK443" s="21">
        <f t="shared" si="3017"/>
        <v>0</v>
      </c>
      <c r="AL443" s="21">
        <f t="shared" si="3018"/>
        <v>0</v>
      </c>
      <c r="AM443" s="21">
        <f t="shared" si="3019"/>
        <v>0</v>
      </c>
      <c r="AN443" s="215">
        <f t="shared" ref="AN443:AQ443" si="3061">AN445</f>
        <v>0</v>
      </c>
      <c r="AO443" s="21">
        <f t="shared" si="3061"/>
        <v>0</v>
      </c>
      <c r="AP443" s="21">
        <f t="shared" si="3061"/>
        <v>0</v>
      </c>
      <c r="AQ443" s="21">
        <f t="shared" si="3061"/>
        <v>0</v>
      </c>
      <c r="AR443" s="21">
        <f t="shared" si="2815"/>
        <v>0</v>
      </c>
      <c r="AS443" s="21">
        <f t="shared" si="2816"/>
        <v>0</v>
      </c>
      <c r="AT443" s="21">
        <f t="shared" si="2817"/>
        <v>0</v>
      </c>
      <c r="AU443" s="21">
        <f t="shared" si="2818"/>
        <v>0</v>
      </c>
      <c r="AV443" s="195">
        <f t="shared" si="2757"/>
        <v>0</v>
      </c>
      <c r="AW443" s="21">
        <f t="shared" ref="AW443:BR443" si="3062">AW445</f>
        <v>3138194</v>
      </c>
      <c r="AX443" s="21">
        <f t="shared" si="3062"/>
        <v>0</v>
      </c>
      <c r="AY443" s="21">
        <f t="shared" si="3062"/>
        <v>3138194</v>
      </c>
      <c r="AZ443" s="21">
        <f t="shared" si="3062"/>
        <v>0</v>
      </c>
      <c r="BA443" s="21">
        <f t="shared" si="3062"/>
        <v>1.63</v>
      </c>
      <c r="BB443" s="21">
        <f t="shared" si="3062"/>
        <v>0</v>
      </c>
      <c r="BC443" s="21">
        <f t="shared" si="3062"/>
        <v>1.63</v>
      </c>
      <c r="BD443" s="21">
        <f t="shared" si="3062"/>
        <v>0</v>
      </c>
      <c r="BE443" s="21">
        <f t="shared" si="3020"/>
        <v>3138195.63</v>
      </c>
      <c r="BF443" s="21">
        <f t="shared" si="2993"/>
        <v>0</v>
      </c>
      <c r="BG443" s="21">
        <f t="shared" si="2994"/>
        <v>3138195.63</v>
      </c>
      <c r="BH443" s="21">
        <f t="shared" si="2995"/>
        <v>0</v>
      </c>
      <c r="BI443" s="21">
        <f t="shared" ref="BI443:BL443" si="3063">BI445</f>
        <v>0</v>
      </c>
      <c r="BJ443" s="21">
        <f t="shared" si="3063"/>
        <v>0</v>
      </c>
      <c r="BK443" s="21">
        <f t="shared" si="3063"/>
        <v>0</v>
      </c>
      <c r="BL443" s="21">
        <f t="shared" si="3063"/>
        <v>0</v>
      </c>
      <c r="BM443" s="21">
        <f t="shared" si="2819"/>
        <v>3138195.63</v>
      </c>
      <c r="BN443" s="21">
        <f t="shared" si="2820"/>
        <v>0</v>
      </c>
      <c r="BO443" s="21">
        <f t="shared" si="2821"/>
        <v>3138195.63</v>
      </c>
      <c r="BP443" s="21">
        <f t="shared" si="2822"/>
        <v>0</v>
      </c>
      <c r="BQ443" s="201">
        <f t="shared" si="2754"/>
        <v>0</v>
      </c>
      <c r="BR443" s="21">
        <f t="shared" si="3062"/>
        <v>5821775</v>
      </c>
      <c r="BS443" s="21">
        <f t="shared" ref="BS443:BY443" si="3064">BS445</f>
        <v>0</v>
      </c>
      <c r="BT443" s="21">
        <f t="shared" si="3064"/>
        <v>5821775</v>
      </c>
      <c r="BU443" s="21">
        <f t="shared" si="3064"/>
        <v>0</v>
      </c>
      <c r="BV443" s="21">
        <f t="shared" si="3064"/>
        <v>3.37</v>
      </c>
      <c r="BW443" s="21">
        <f t="shared" si="3064"/>
        <v>0</v>
      </c>
      <c r="BX443" s="21">
        <f t="shared" si="3064"/>
        <v>3.37</v>
      </c>
      <c r="BY443" s="21">
        <f t="shared" si="3064"/>
        <v>0</v>
      </c>
      <c r="BZ443" s="21">
        <f t="shared" si="3022"/>
        <v>5821778.3700000001</v>
      </c>
      <c r="CA443" s="62">
        <f t="shared" si="2996"/>
        <v>0</v>
      </c>
      <c r="CB443" s="62">
        <f t="shared" si="2997"/>
        <v>5821778.3700000001</v>
      </c>
      <c r="CC443" s="62">
        <f t="shared" si="2998"/>
        <v>0</v>
      </c>
      <c r="CD443" s="21">
        <f t="shared" ref="CD443:CG443" si="3065">CD445</f>
        <v>-92632.74</v>
      </c>
      <c r="CE443" s="21">
        <f t="shared" si="3065"/>
        <v>0</v>
      </c>
      <c r="CF443" s="21">
        <f t="shared" si="3065"/>
        <v>-92632.74</v>
      </c>
      <c r="CG443" s="21">
        <f t="shared" si="3065"/>
        <v>0</v>
      </c>
      <c r="CH443" s="21">
        <f t="shared" si="2825"/>
        <v>5729145.6299999999</v>
      </c>
      <c r="CI443" s="62">
        <f t="shared" si="2826"/>
        <v>0</v>
      </c>
      <c r="CJ443" s="62">
        <f t="shared" si="2827"/>
        <v>5729145.6299999999</v>
      </c>
      <c r="CK443" s="62">
        <f t="shared" si="2828"/>
        <v>0</v>
      </c>
      <c r="CL443" s="193">
        <f t="shared" si="2851"/>
        <v>0</v>
      </c>
      <c r="CM443" s="62"/>
      <c r="CN443" s="62"/>
      <c r="CO443" s="62"/>
      <c r="CP443" s="62"/>
      <c r="CQ443" s="94">
        <f t="shared" si="2898"/>
        <v>0</v>
      </c>
      <c r="CR443" s="94" t="e">
        <f t="shared" si="2899"/>
        <v>#DIV/0!</v>
      </c>
      <c r="CS443" s="58">
        <f>CS445</f>
        <v>0</v>
      </c>
      <c r="CT443" s="58">
        <f t="shared" ref="CT443:DD443" si="3066">CT445</f>
        <v>0</v>
      </c>
      <c r="CU443" s="58">
        <f t="shared" si="3066"/>
        <v>0</v>
      </c>
      <c r="CV443" s="58">
        <f t="shared" si="3066"/>
        <v>0</v>
      </c>
      <c r="CW443" s="58">
        <f t="shared" si="3066"/>
        <v>0</v>
      </c>
      <c r="CX443" s="62">
        <f t="shared" ref="CX443:CZ443" si="3067">CX445</f>
        <v>0</v>
      </c>
      <c r="CY443" s="62">
        <f t="shared" si="3067"/>
        <v>0</v>
      </c>
      <c r="CZ443" s="58">
        <f t="shared" si="3067"/>
        <v>0</v>
      </c>
      <c r="DA443" s="58">
        <f t="shared" si="3066"/>
        <v>0</v>
      </c>
      <c r="DB443" s="62">
        <f t="shared" si="3066"/>
        <v>0</v>
      </c>
      <c r="DC443" s="62">
        <f t="shared" si="3066"/>
        <v>0</v>
      </c>
      <c r="DD443" s="62">
        <f t="shared" si="3066"/>
        <v>0</v>
      </c>
      <c r="DE443" s="58">
        <f t="shared" ref="DE443:DL443" si="3068">DE445</f>
        <v>0</v>
      </c>
      <c r="DF443" s="62">
        <f t="shared" si="3068"/>
        <v>0</v>
      </c>
      <c r="DG443" s="62">
        <f t="shared" si="3068"/>
        <v>0</v>
      </c>
      <c r="DH443" s="58">
        <f t="shared" si="3068"/>
        <v>0</v>
      </c>
      <c r="DI443" s="58">
        <f t="shared" si="3068"/>
        <v>0</v>
      </c>
      <c r="DJ443" s="62">
        <f t="shared" si="3068"/>
        <v>0</v>
      </c>
      <c r="DK443" s="62">
        <f t="shared" si="3068"/>
        <v>0</v>
      </c>
      <c r="DL443" s="62">
        <f t="shared" si="3068"/>
        <v>0</v>
      </c>
      <c r="DM443" s="58">
        <f t="shared" ref="DM443:DT443" si="3069">DM445</f>
        <v>0</v>
      </c>
      <c r="DN443" s="62">
        <f t="shared" si="3069"/>
        <v>0</v>
      </c>
      <c r="DO443" s="62">
        <f t="shared" si="3069"/>
        <v>0</v>
      </c>
      <c r="DP443" s="58">
        <f t="shared" si="3069"/>
        <v>0</v>
      </c>
      <c r="DQ443" s="58">
        <f t="shared" si="3069"/>
        <v>0</v>
      </c>
      <c r="DR443" s="62">
        <f t="shared" si="3069"/>
        <v>0</v>
      </c>
      <c r="DS443" s="62">
        <f t="shared" si="3069"/>
        <v>0</v>
      </c>
      <c r="DT443" s="62">
        <f t="shared" si="3069"/>
        <v>0</v>
      </c>
    </row>
    <row r="444" spans="1:124" ht="32.25" customHeight="1" x14ac:dyDescent="0.25">
      <c r="A444" s="87" t="s">
        <v>23</v>
      </c>
      <c r="E444" s="3">
        <v>853</v>
      </c>
      <c r="F444" s="3" t="s">
        <v>11</v>
      </c>
      <c r="G444" s="3" t="s">
        <v>33</v>
      </c>
      <c r="H444" s="176" t="s">
        <v>266</v>
      </c>
      <c r="I444" s="178">
        <v>800</v>
      </c>
      <c r="J444" s="21">
        <f t="shared" ref="J444:Y444" si="3070">J445</f>
        <v>0</v>
      </c>
      <c r="K444" s="21">
        <f t="shared" si="3070"/>
        <v>0</v>
      </c>
      <c r="L444" s="21">
        <f t="shared" si="3070"/>
        <v>0</v>
      </c>
      <c r="M444" s="21">
        <f t="shared" si="3070"/>
        <v>0</v>
      </c>
      <c r="N444" s="21">
        <f t="shared" si="3070"/>
        <v>3068019</v>
      </c>
      <c r="O444" s="21">
        <f t="shared" si="3070"/>
        <v>0</v>
      </c>
      <c r="P444" s="21">
        <f t="shared" si="3070"/>
        <v>3068019</v>
      </c>
      <c r="Q444" s="21">
        <f t="shared" si="3070"/>
        <v>0</v>
      </c>
      <c r="R444" s="21">
        <f t="shared" si="3070"/>
        <v>6116341</v>
      </c>
      <c r="S444" s="21">
        <f t="shared" si="3070"/>
        <v>0</v>
      </c>
      <c r="T444" s="21">
        <f t="shared" si="3070"/>
        <v>6116341</v>
      </c>
      <c r="U444" s="21">
        <f t="shared" si="3070"/>
        <v>0</v>
      </c>
      <c r="V444" s="21">
        <f t="shared" si="2781"/>
        <v>0</v>
      </c>
      <c r="W444" s="21">
        <f t="shared" si="2782"/>
        <v>0</v>
      </c>
      <c r="X444" s="21">
        <f t="shared" si="2783"/>
        <v>0</v>
      </c>
      <c r="Y444" s="21">
        <f t="shared" si="3070"/>
        <v>0</v>
      </c>
      <c r="Z444" s="276" t="e">
        <f t="shared" si="2802"/>
        <v>#DIV/0!</v>
      </c>
      <c r="AA444" s="21">
        <f t="shared" ref="AA444:BY444" si="3071">AA445</f>
        <v>0</v>
      </c>
      <c r="AB444" s="21">
        <f t="shared" si="3071"/>
        <v>0</v>
      </c>
      <c r="AC444" s="21">
        <f t="shared" si="3071"/>
        <v>0</v>
      </c>
      <c r="AD444" s="21">
        <f t="shared" si="3071"/>
        <v>0</v>
      </c>
      <c r="AE444" s="21">
        <f t="shared" si="3071"/>
        <v>0</v>
      </c>
      <c r="AF444" s="21">
        <f t="shared" si="3071"/>
        <v>0</v>
      </c>
      <c r="AG444" s="21">
        <f t="shared" si="3071"/>
        <v>0</v>
      </c>
      <c r="AH444" s="21">
        <f t="shared" si="3071"/>
        <v>0</v>
      </c>
      <c r="AI444" s="21">
        <f t="shared" si="3071"/>
        <v>0</v>
      </c>
      <c r="AJ444" s="21">
        <f t="shared" si="3016"/>
        <v>0</v>
      </c>
      <c r="AK444" s="21">
        <f t="shared" si="3017"/>
        <v>0</v>
      </c>
      <c r="AL444" s="21">
        <f t="shared" si="3018"/>
        <v>0</v>
      </c>
      <c r="AM444" s="21">
        <f t="shared" si="3019"/>
        <v>0</v>
      </c>
      <c r="AN444" s="215">
        <f t="shared" si="3071"/>
        <v>0</v>
      </c>
      <c r="AO444" s="21">
        <f t="shared" si="3071"/>
        <v>0</v>
      </c>
      <c r="AP444" s="21">
        <f t="shared" si="3071"/>
        <v>0</v>
      </c>
      <c r="AQ444" s="21">
        <f t="shared" si="3071"/>
        <v>0</v>
      </c>
      <c r="AR444" s="21">
        <f t="shared" si="2815"/>
        <v>0</v>
      </c>
      <c r="AS444" s="21">
        <f t="shared" si="2816"/>
        <v>0</v>
      </c>
      <c r="AT444" s="21">
        <f t="shared" si="2817"/>
        <v>0</v>
      </c>
      <c r="AU444" s="21">
        <f t="shared" si="2818"/>
        <v>0</v>
      </c>
      <c r="AV444" s="195">
        <f t="shared" si="2757"/>
        <v>0</v>
      </c>
      <c r="AW444" s="21">
        <f t="shared" si="3071"/>
        <v>3138194</v>
      </c>
      <c r="AX444" s="21">
        <f t="shared" si="3071"/>
        <v>0</v>
      </c>
      <c r="AY444" s="21">
        <f t="shared" si="3071"/>
        <v>3138194</v>
      </c>
      <c r="AZ444" s="21">
        <f t="shared" si="3071"/>
        <v>0</v>
      </c>
      <c r="BA444" s="21">
        <f t="shared" si="3071"/>
        <v>1.63</v>
      </c>
      <c r="BB444" s="21">
        <f t="shared" si="3071"/>
        <v>0</v>
      </c>
      <c r="BC444" s="21">
        <f t="shared" si="3071"/>
        <v>1.63</v>
      </c>
      <c r="BD444" s="21">
        <f t="shared" si="3071"/>
        <v>0</v>
      </c>
      <c r="BE444" s="21">
        <f t="shared" si="3020"/>
        <v>3138195.63</v>
      </c>
      <c r="BF444" s="21">
        <f t="shared" si="2993"/>
        <v>0</v>
      </c>
      <c r="BG444" s="21">
        <f t="shared" si="2994"/>
        <v>3138195.63</v>
      </c>
      <c r="BH444" s="21">
        <f t="shared" si="2995"/>
        <v>0</v>
      </c>
      <c r="BI444" s="21">
        <f t="shared" si="3071"/>
        <v>0</v>
      </c>
      <c r="BJ444" s="21">
        <f t="shared" si="3071"/>
        <v>0</v>
      </c>
      <c r="BK444" s="21">
        <f t="shared" si="3071"/>
        <v>0</v>
      </c>
      <c r="BL444" s="21">
        <f t="shared" si="3071"/>
        <v>0</v>
      </c>
      <c r="BM444" s="21">
        <f t="shared" si="2819"/>
        <v>3138195.63</v>
      </c>
      <c r="BN444" s="21">
        <f t="shared" si="2820"/>
        <v>0</v>
      </c>
      <c r="BO444" s="21">
        <f t="shared" si="2821"/>
        <v>3138195.63</v>
      </c>
      <c r="BP444" s="21">
        <f t="shared" si="2822"/>
        <v>0</v>
      </c>
      <c r="BQ444" s="201">
        <f t="shared" si="2754"/>
        <v>0</v>
      </c>
      <c r="BR444" s="21">
        <f t="shared" si="3071"/>
        <v>5821775</v>
      </c>
      <c r="BS444" s="21">
        <f t="shared" si="3071"/>
        <v>0</v>
      </c>
      <c r="BT444" s="21">
        <f t="shared" si="3071"/>
        <v>5821775</v>
      </c>
      <c r="BU444" s="21">
        <f t="shared" si="3071"/>
        <v>0</v>
      </c>
      <c r="BV444" s="21">
        <f t="shared" si="3071"/>
        <v>3.37</v>
      </c>
      <c r="BW444" s="21">
        <f t="shared" si="3071"/>
        <v>0</v>
      </c>
      <c r="BX444" s="21">
        <f t="shared" si="3071"/>
        <v>3.37</v>
      </c>
      <c r="BY444" s="21">
        <f t="shared" si="3071"/>
        <v>0</v>
      </c>
      <c r="BZ444" s="21">
        <f t="shared" si="3022"/>
        <v>5821778.3700000001</v>
      </c>
      <c r="CA444" s="62">
        <f t="shared" si="2996"/>
        <v>0</v>
      </c>
      <c r="CB444" s="62">
        <f t="shared" si="2997"/>
        <v>5821778.3700000001</v>
      </c>
      <c r="CC444" s="62">
        <f t="shared" si="2998"/>
        <v>0</v>
      </c>
      <c r="CD444" s="21">
        <f t="shared" ref="CD444:CG444" si="3072">CD445</f>
        <v>-92632.74</v>
      </c>
      <c r="CE444" s="21">
        <f t="shared" si="3072"/>
        <v>0</v>
      </c>
      <c r="CF444" s="21">
        <f t="shared" si="3072"/>
        <v>-92632.74</v>
      </c>
      <c r="CG444" s="21">
        <f t="shared" si="3072"/>
        <v>0</v>
      </c>
      <c r="CH444" s="21">
        <f t="shared" si="2825"/>
        <v>5729145.6299999999</v>
      </c>
      <c r="CI444" s="62">
        <f t="shared" si="2826"/>
        <v>0</v>
      </c>
      <c r="CJ444" s="62">
        <f t="shared" si="2827"/>
        <v>5729145.6299999999</v>
      </c>
      <c r="CK444" s="62">
        <f t="shared" si="2828"/>
        <v>0</v>
      </c>
      <c r="CL444" s="193">
        <f t="shared" si="2851"/>
        <v>0</v>
      </c>
      <c r="CM444" s="62"/>
      <c r="CN444" s="62"/>
      <c r="CO444" s="62"/>
      <c r="CP444" s="62"/>
      <c r="CQ444" s="94">
        <f t="shared" si="2898"/>
        <v>0</v>
      </c>
      <c r="CR444" s="94" t="e">
        <f t="shared" si="2899"/>
        <v>#DIV/0!</v>
      </c>
      <c r="CS444" s="58">
        <f>CS445</f>
        <v>0</v>
      </c>
      <c r="CT444" s="58">
        <f t="shared" ref="CT444:DT444" si="3073">CT445</f>
        <v>0</v>
      </c>
      <c r="CU444" s="58">
        <f t="shared" si="3073"/>
        <v>0</v>
      </c>
      <c r="CV444" s="58">
        <f t="shared" si="3073"/>
        <v>0</v>
      </c>
      <c r="CW444" s="58">
        <f t="shared" si="3073"/>
        <v>0</v>
      </c>
      <c r="CX444" s="62">
        <f t="shared" ref="CX444" si="3074">CX445</f>
        <v>0</v>
      </c>
      <c r="CY444" s="62">
        <f t="shared" ref="CY444" si="3075">CY445</f>
        <v>0</v>
      </c>
      <c r="CZ444" s="58">
        <f t="shared" ref="CZ444" si="3076">CZ445</f>
        <v>0</v>
      </c>
      <c r="DA444" s="58">
        <f t="shared" si="3073"/>
        <v>0</v>
      </c>
      <c r="DB444" s="62">
        <f t="shared" si="3073"/>
        <v>0</v>
      </c>
      <c r="DC444" s="62">
        <f t="shared" si="3073"/>
        <v>0</v>
      </c>
      <c r="DD444" s="62">
        <f t="shared" si="3073"/>
        <v>0</v>
      </c>
      <c r="DE444" s="58">
        <f t="shared" si="3073"/>
        <v>0</v>
      </c>
      <c r="DF444" s="62">
        <f t="shared" si="3073"/>
        <v>0</v>
      </c>
      <c r="DG444" s="62">
        <f t="shared" si="3073"/>
        <v>0</v>
      </c>
      <c r="DH444" s="58">
        <f t="shared" si="3073"/>
        <v>0</v>
      </c>
      <c r="DI444" s="58">
        <f t="shared" si="3073"/>
        <v>0</v>
      </c>
      <c r="DJ444" s="62">
        <f t="shared" si="3073"/>
        <v>0</v>
      </c>
      <c r="DK444" s="62">
        <f t="shared" si="3073"/>
        <v>0</v>
      </c>
      <c r="DL444" s="62">
        <f t="shared" si="3073"/>
        <v>0</v>
      </c>
      <c r="DM444" s="58">
        <f t="shared" si="3073"/>
        <v>0</v>
      </c>
      <c r="DN444" s="62">
        <f t="shared" si="3073"/>
        <v>0</v>
      </c>
      <c r="DO444" s="62">
        <f t="shared" si="3073"/>
        <v>0</v>
      </c>
      <c r="DP444" s="58">
        <f t="shared" si="3073"/>
        <v>0</v>
      </c>
      <c r="DQ444" s="58">
        <f t="shared" si="3073"/>
        <v>0</v>
      </c>
      <c r="DR444" s="62">
        <f t="shared" si="3073"/>
        <v>0</v>
      </c>
      <c r="DS444" s="62">
        <f t="shared" si="3073"/>
        <v>0</v>
      </c>
      <c r="DT444" s="62">
        <f t="shared" si="3073"/>
        <v>0</v>
      </c>
    </row>
    <row r="445" spans="1:124" ht="32.25" customHeight="1" x14ac:dyDescent="0.25">
      <c r="A445" s="87" t="s">
        <v>134</v>
      </c>
      <c r="B445" s="156"/>
      <c r="C445" s="156"/>
      <c r="D445" s="156"/>
      <c r="E445" s="3">
        <v>853</v>
      </c>
      <c r="F445" s="3" t="s">
        <v>11</v>
      </c>
      <c r="G445" s="3" t="s">
        <v>33</v>
      </c>
      <c r="H445" s="176" t="s">
        <v>266</v>
      </c>
      <c r="I445" s="108" t="s">
        <v>135</v>
      </c>
      <c r="J445" s="21"/>
      <c r="K445" s="21"/>
      <c r="L445" s="21"/>
      <c r="M445" s="21"/>
      <c r="N445" s="21">
        <f>3200000-131981</f>
        <v>3068019</v>
      </c>
      <c r="O445" s="21"/>
      <c r="P445" s="21">
        <f>N445</f>
        <v>3068019</v>
      </c>
      <c r="Q445" s="21"/>
      <c r="R445" s="21">
        <f>6115000+1341</f>
        <v>6116341</v>
      </c>
      <c r="S445" s="21"/>
      <c r="T445" s="21">
        <f>R445</f>
        <v>6116341</v>
      </c>
      <c r="U445" s="21"/>
      <c r="V445" s="21">
        <f t="shared" si="2781"/>
        <v>0</v>
      </c>
      <c r="W445" s="21">
        <f t="shared" si="2782"/>
        <v>0</v>
      </c>
      <c r="X445" s="21">
        <f t="shared" si="2783"/>
        <v>0</v>
      </c>
      <c r="Y445" s="21"/>
      <c r="Z445" s="276" t="e">
        <f t="shared" si="2802"/>
        <v>#DIV/0!</v>
      </c>
      <c r="AA445" s="21"/>
      <c r="AB445" s="21"/>
      <c r="AC445" s="21"/>
      <c r="AD445" s="21"/>
      <c r="AE445" s="21"/>
      <c r="AF445" s="21"/>
      <c r="AG445" s="21"/>
      <c r="AH445" s="21"/>
      <c r="AI445" s="21"/>
      <c r="AJ445" s="21">
        <f t="shared" si="3016"/>
        <v>0</v>
      </c>
      <c r="AK445" s="21">
        <f t="shared" si="3017"/>
        <v>0</v>
      </c>
      <c r="AL445" s="21">
        <f t="shared" si="3018"/>
        <v>0</v>
      </c>
      <c r="AM445" s="21">
        <f t="shared" si="3019"/>
        <v>0</v>
      </c>
      <c r="AN445" s="215"/>
      <c r="AO445" s="21"/>
      <c r="AP445" s="21"/>
      <c r="AQ445" s="21"/>
      <c r="AR445" s="21">
        <f t="shared" si="2815"/>
        <v>0</v>
      </c>
      <c r="AS445" s="21">
        <f t="shared" si="2816"/>
        <v>0</v>
      </c>
      <c r="AT445" s="21">
        <f t="shared" si="2817"/>
        <v>0</v>
      </c>
      <c r="AU445" s="21">
        <f t="shared" si="2818"/>
        <v>0</v>
      </c>
      <c r="AV445" s="195">
        <f t="shared" si="2757"/>
        <v>0</v>
      </c>
      <c r="AW445" s="21">
        <f>3400000-662-261144</f>
        <v>3138194</v>
      </c>
      <c r="AX445" s="21"/>
      <c r="AY445" s="21">
        <f>AW445</f>
        <v>3138194</v>
      </c>
      <c r="AZ445" s="21"/>
      <c r="BA445" s="21">
        <f>0.89+0.74</f>
        <v>1.63</v>
      </c>
      <c r="BB445" s="21"/>
      <c r="BC445" s="21">
        <f>BA445</f>
        <v>1.63</v>
      </c>
      <c r="BD445" s="21"/>
      <c r="BE445" s="21">
        <f t="shared" si="3020"/>
        <v>3138195.63</v>
      </c>
      <c r="BF445" s="21">
        <f t="shared" si="2993"/>
        <v>0</v>
      </c>
      <c r="BG445" s="21">
        <f t="shared" si="2994"/>
        <v>3138195.63</v>
      </c>
      <c r="BH445" s="21">
        <f t="shared" si="2995"/>
        <v>0</v>
      </c>
      <c r="BI445" s="21"/>
      <c r="BJ445" s="21"/>
      <c r="BK445" s="21">
        <f>BI445</f>
        <v>0</v>
      </c>
      <c r="BL445" s="21"/>
      <c r="BM445" s="21">
        <f t="shared" si="2819"/>
        <v>3138195.63</v>
      </c>
      <c r="BN445" s="21">
        <f t="shared" si="2820"/>
        <v>0</v>
      </c>
      <c r="BO445" s="21">
        <f t="shared" si="2821"/>
        <v>3138195.63</v>
      </c>
      <c r="BP445" s="21">
        <f t="shared" si="2822"/>
        <v>0</v>
      </c>
      <c r="BQ445" s="201">
        <f t="shared" si="2754"/>
        <v>0</v>
      </c>
      <c r="BR445" s="21">
        <f>6100000-8885-269340</f>
        <v>5821775</v>
      </c>
      <c r="BS445" s="21"/>
      <c r="BT445" s="21">
        <f>BR445</f>
        <v>5821775</v>
      </c>
      <c r="BU445" s="21"/>
      <c r="BV445" s="21">
        <f>0.95+2.42</f>
        <v>3.37</v>
      </c>
      <c r="BW445" s="21"/>
      <c r="BX445" s="21">
        <f>BV445</f>
        <v>3.37</v>
      </c>
      <c r="BY445" s="21"/>
      <c r="BZ445" s="21">
        <f t="shared" si="3022"/>
        <v>5821778.3700000001</v>
      </c>
      <c r="CA445" s="62">
        <f t="shared" si="2996"/>
        <v>0</v>
      </c>
      <c r="CB445" s="62">
        <f t="shared" si="2997"/>
        <v>5821778.3700000001</v>
      </c>
      <c r="CC445" s="62">
        <f t="shared" si="2998"/>
        <v>0</v>
      </c>
      <c r="CD445" s="21">
        <v>-92632.74</v>
      </c>
      <c r="CE445" s="21"/>
      <c r="CF445" s="21">
        <f>CD445</f>
        <v>-92632.74</v>
      </c>
      <c r="CG445" s="21"/>
      <c r="CH445" s="21">
        <f t="shared" si="2825"/>
        <v>5729145.6299999999</v>
      </c>
      <c r="CI445" s="62">
        <f t="shared" si="2826"/>
        <v>0</v>
      </c>
      <c r="CJ445" s="62">
        <f t="shared" si="2827"/>
        <v>5729145.6299999999</v>
      </c>
      <c r="CK445" s="62">
        <f t="shared" si="2828"/>
        <v>0</v>
      </c>
      <c r="CL445" s="193">
        <f t="shared" si="2851"/>
        <v>0</v>
      </c>
      <c r="CM445" s="62"/>
      <c r="CN445" s="62"/>
      <c r="CO445" s="62"/>
      <c r="CP445" s="62"/>
      <c r="CQ445" s="94">
        <f t="shared" si="2898"/>
        <v>0</v>
      </c>
      <c r="CR445" s="94" t="e">
        <f t="shared" si="2899"/>
        <v>#DIV/0!</v>
      </c>
      <c r="CS445" s="58"/>
      <c r="CT445" s="58"/>
      <c r="CU445" s="58"/>
      <c r="CV445" s="58"/>
      <c r="CW445" s="58"/>
      <c r="CX445" s="62"/>
      <c r="CY445" s="62"/>
      <c r="CZ445" s="58"/>
      <c r="DA445" s="58">
        <f t="shared" si="2901"/>
        <v>0</v>
      </c>
      <c r="DB445" s="62">
        <f t="shared" si="2902"/>
        <v>0</v>
      </c>
      <c r="DC445" s="62">
        <f t="shared" si="2903"/>
        <v>0</v>
      </c>
      <c r="DD445" s="62">
        <f t="shared" si="2904"/>
        <v>0</v>
      </c>
      <c r="DE445" s="58"/>
      <c r="DF445" s="62"/>
      <c r="DG445" s="62"/>
      <c r="DH445" s="58"/>
      <c r="DI445" s="58">
        <f t="shared" ref="DI445" si="3077">DA445+DE445</f>
        <v>0</v>
      </c>
      <c r="DJ445" s="62">
        <f t="shared" ref="DJ445" si="3078">DB445+DF445</f>
        <v>0</v>
      </c>
      <c r="DK445" s="62">
        <f t="shared" ref="DK445" si="3079">DC445+DG445</f>
        <v>0</v>
      </c>
      <c r="DL445" s="62">
        <f t="shared" ref="DL445" si="3080">DD445+DH445</f>
        <v>0</v>
      </c>
      <c r="DM445" s="58"/>
      <c r="DN445" s="62"/>
      <c r="DO445" s="62"/>
      <c r="DP445" s="58"/>
      <c r="DQ445" s="58">
        <f t="shared" ref="DQ445" si="3081">DI445+DM445</f>
        <v>0</v>
      </c>
      <c r="DR445" s="62">
        <f t="shared" ref="DR445" si="3082">DJ445+DN445</f>
        <v>0</v>
      </c>
      <c r="DS445" s="62">
        <f t="shared" ref="DS445" si="3083">DK445+DO445</f>
        <v>0</v>
      </c>
      <c r="DT445" s="62">
        <f t="shared" ref="DT445" si="3084">DL445+DP445</f>
        <v>0</v>
      </c>
    </row>
    <row r="446" spans="1:124" ht="32.25" customHeight="1" x14ac:dyDescent="0.25">
      <c r="A446" s="111" t="s">
        <v>312</v>
      </c>
      <c r="B446" s="34"/>
      <c r="C446" s="34"/>
      <c r="D446" s="34"/>
      <c r="E446" s="3">
        <v>853</v>
      </c>
      <c r="F446" s="28" t="s">
        <v>137</v>
      </c>
      <c r="G446" s="28"/>
      <c r="H446" s="176" t="s">
        <v>48</v>
      </c>
      <c r="I446" s="109"/>
      <c r="J446" s="8">
        <f t="shared" ref="J446:Y446" si="3085">J447+J451</f>
        <v>2359000</v>
      </c>
      <c r="K446" s="8">
        <f t="shared" ref="K446:M446" si="3086">K447+K451</f>
        <v>859000</v>
      </c>
      <c r="L446" s="8">
        <f t="shared" si="3086"/>
        <v>1500000</v>
      </c>
      <c r="M446" s="8">
        <f t="shared" si="3086"/>
        <v>0</v>
      </c>
      <c r="N446" s="8">
        <f t="shared" si="3085"/>
        <v>2359000</v>
      </c>
      <c r="O446" s="8">
        <f t="shared" si="3085"/>
        <v>859000</v>
      </c>
      <c r="P446" s="8">
        <f t="shared" si="3085"/>
        <v>1500000</v>
      </c>
      <c r="Q446" s="8">
        <f t="shared" si="3085"/>
        <v>0</v>
      </c>
      <c r="R446" s="8">
        <f t="shared" si="3085"/>
        <v>2359000</v>
      </c>
      <c r="S446" s="8">
        <f t="shared" si="3085"/>
        <v>859000</v>
      </c>
      <c r="T446" s="8">
        <f t="shared" si="3085"/>
        <v>1500000</v>
      </c>
      <c r="U446" s="8">
        <f t="shared" si="3085"/>
        <v>0</v>
      </c>
      <c r="V446" s="21">
        <f t="shared" si="2781"/>
        <v>26000</v>
      </c>
      <c r="W446" s="21">
        <f t="shared" si="2782"/>
        <v>26000</v>
      </c>
      <c r="X446" s="21">
        <f t="shared" si="2783"/>
        <v>0</v>
      </c>
      <c r="Y446" s="8">
        <f t="shared" si="3085"/>
        <v>0</v>
      </c>
      <c r="Z446" s="278">
        <f t="shared" si="2802"/>
        <v>101.11444492070297</v>
      </c>
      <c r="AA446" s="8">
        <f t="shared" ref="AA446" si="3087">AA447+AA451</f>
        <v>0</v>
      </c>
      <c r="AB446" s="8">
        <f t="shared" ref="AB446:AE446" si="3088">AB447+AB451</f>
        <v>2333000</v>
      </c>
      <c r="AC446" s="8">
        <f t="shared" si="3088"/>
        <v>833000</v>
      </c>
      <c r="AD446" s="8">
        <f t="shared" si="3088"/>
        <v>1500000</v>
      </c>
      <c r="AE446" s="8">
        <f t="shared" si="3088"/>
        <v>0</v>
      </c>
      <c r="AF446" s="8">
        <f t="shared" ref="AF446:AI446" si="3089">AF447+AF451</f>
        <v>274500</v>
      </c>
      <c r="AG446" s="8">
        <f t="shared" si="3089"/>
        <v>0</v>
      </c>
      <c r="AH446" s="8">
        <f t="shared" si="3089"/>
        <v>274500</v>
      </c>
      <c r="AI446" s="8">
        <f t="shared" si="3089"/>
        <v>0</v>
      </c>
      <c r="AJ446" s="21">
        <f t="shared" si="3016"/>
        <v>2607500</v>
      </c>
      <c r="AK446" s="21">
        <f t="shared" si="3017"/>
        <v>833000</v>
      </c>
      <c r="AL446" s="21">
        <f t="shared" si="3018"/>
        <v>1774500</v>
      </c>
      <c r="AM446" s="21">
        <f t="shared" si="3019"/>
        <v>0</v>
      </c>
      <c r="AN446" s="222">
        <f t="shared" ref="AN446:AQ446" si="3090">AN447+AN451</f>
        <v>0</v>
      </c>
      <c r="AO446" s="8">
        <f t="shared" si="3090"/>
        <v>0</v>
      </c>
      <c r="AP446" s="8">
        <f t="shared" si="3090"/>
        <v>0</v>
      </c>
      <c r="AQ446" s="8">
        <f t="shared" si="3090"/>
        <v>0</v>
      </c>
      <c r="AR446" s="21">
        <f t="shared" si="2815"/>
        <v>2607500</v>
      </c>
      <c r="AS446" s="21">
        <f t="shared" si="2816"/>
        <v>833000</v>
      </c>
      <c r="AT446" s="21">
        <f t="shared" si="2817"/>
        <v>1774500</v>
      </c>
      <c r="AU446" s="21">
        <f t="shared" si="2818"/>
        <v>0</v>
      </c>
      <c r="AV446" s="195">
        <f t="shared" si="2757"/>
        <v>0</v>
      </c>
      <c r="AW446" s="8">
        <f t="shared" ref="AW446:BR446" si="3091">AW447+AW451</f>
        <v>2333000</v>
      </c>
      <c r="AX446" s="8">
        <f t="shared" si="3091"/>
        <v>833000</v>
      </c>
      <c r="AY446" s="8">
        <f t="shared" si="3091"/>
        <v>1500000</v>
      </c>
      <c r="AZ446" s="8">
        <f t="shared" si="3091"/>
        <v>0</v>
      </c>
      <c r="BA446" s="8">
        <f t="shared" si="3091"/>
        <v>0</v>
      </c>
      <c r="BB446" s="8">
        <f t="shared" si="3091"/>
        <v>0</v>
      </c>
      <c r="BC446" s="8">
        <f t="shared" si="3091"/>
        <v>0</v>
      </c>
      <c r="BD446" s="8">
        <f t="shared" si="3091"/>
        <v>0</v>
      </c>
      <c r="BE446" s="21">
        <f t="shared" si="3020"/>
        <v>2333000</v>
      </c>
      <c r="BF446" s="21">
        <f t="shared" si="2993"/>
        <v>833000</v>
      </c>
      <c r="BG446" s="21">
        <f t="shared" si="2994"/>
        <v>1500000</v>
      </c>
      <c r="BH446" s="21">
        <f t="shared" si="2995"/>
        <v>0</v>
      </c>
      <c r="BI446" s="8">
        <f t="shared" ref="BI446:BL446" si="3092">BI447+BI451</f>
        <v>0</v>
      </c>
      <c r="BJ446" s="8">
        <f t="shared" si="3092"/>
        <v>0</v>
      </c>
      <c r="BK446" s="8">
        <f t="shared" si="3092"/>
        <v>0</v>
      </c>
      <c r="BL446" s="8">
        <f t="shared" si="3092"/>
        <v>0</v>
      </c>
      <c r="BM446" s="21">
        <f t="shared" si="2819"/>
        <v>2333000</v>
      </c>
      <c r="BN446" s="21">
        <f t="shared" si="2820"/>
        <v>833000</v>
      </c>
      <c r="BO446" s="21">
        <f t="shared" si="2821"/>
        <v>1500000</v>
      </c>
      <c r="BP446" s="21">
        <f t="shared" si="2822"/>
        <v>0</v>
      </c>
      <c r="BQ446" s="201">
        <f t="shared" si="2754"/>
        <v>0</v>
      </c>
      <c r="BR446" s="8">
        <f t="shared" si="3091"/>
        <v>2333000</v>
      </c>
      <c r="BS446" s="8">
        <f t="shared" ref="BS446:BY446" si="3093">BS447+BS451</f>
        <v>833000</v>
      </c>
      <c r="BT446" s="8">
        <f t="shared" si="3093"/>
        <v>1500000</v>
      </c>
      <c r="BU446" s="8">
        <f t="shared" si="3093"/>
        <v>0</v>
      </c>
      <c r="BV446" s="8">
        <f t="shared" si="3093"/>
        <v>0</v>
      </c>
      <c r="BW446" s="8">
        <f t="shared" si="3093"/>
        <v>0</v>
      </c>
      <c r="BX446" s="8">
        <f t="shared" si="3093"/>
        <v>0</v>
      </c>
      <c r="BY446" s="8">
        <f t="shared" si="3093"/>
        <v>0</v>
      </c>
      <c r="BZ446" s="21">
        <f t="shared" si="3022"/>
        <v>2333000</v>
      </c>
      <c r="CA446" s="62">
        <f t="shared" si="2996"/>
        <v>833000</v>
      </c>
      <c r="CB446" s="62">
        <f t="shared" si="2997"/>
        <v>1500000</v>
      </c>
      <c r="CC446" s="62">
        <f t="shared" si="2998"/>
        <v>0</v>
      </c>
      <c r="CD446" s="8">
        <f t="shared" ref="CD446:CG446" si="3094">CD447+CD451</f>
        <v>0</v>
      </c>
      <c r="CE446" s="8">
        <f t="shared" si="3094"/>
        <v>0</v>
      </c>
      <c r="CF446" s="8">
        <f t="shared" si="3094"/>
        <v>0</v>
      </c>
      <c r="CG446" s="8">
        <f t="shared" si="3094"/>
        <v>0</v>
      </c>
      <c r="CH446" s="21">
        <f t="shared" si="2825"/>
        <v>2333000</v>
      </c>
      <c r="CI446" s="62">
        <f t="shared" si="2826"/>
        <v>833000</v>
      </c>
      <c r="CJ446" s="62">
        <f t="shared" si="2827"/>
        <v>1500000</v>
      </c>
      <c r="CK446" s="62">
        <f t="shared" si="2828"/>
        <v>0</v>
      </c>
      <c r="CL446" s="193">
        <f t="shared" si="2851"/>
        <v>0</v>
      </c>
      <c r="CM446" s="62"/>
      <c r="CN446" s="62"/>
      <c r="CO446" s="62"/>
      <c r="CP446" s="62"/>
      <c r="CQ446" s="94">
        <f t="shared" si="2898"/>
        <v>-430000</v>
      </c>
      <c r="CR446" s="94">
        <f t="shared" si="2899"/>
        <v>84.437205935577282</v>
      </c>
      <c r="CS446" s="60">
        <f t="shared" ref="CS446" si="3095">CS447+CS451</f>
        <v>2763000</v>
      </c>
      <c r="CT446" s="60">
        <f t="shared" ref="CT446:DD446" si="3096">CT447+CT451</f>
        <v>763000</v>
      </c>
      <c r="CU446" s="60">
        <f t="shared" si="3096"/>
        <v>2000000</v>
      </c>
      <c r="CV446" s="60">
        <f t="shared" si="3096"/>
        <v>0</v>
      </c>
      <c r="CW446" s="60">
        <f t="shared" si="3096"/>
        <v>300000</v>
      </c>
      <c r="CX446" s="74">
        <f t="shared" ref="CX446:CZ446" si="3097">CX447+CX451</f>
        <v>0</v>
      </c>
      <c r="CY446" s="74">
        <f t="shared" si="3097"/>
        <v>300000</v>
      </c>
      <c r="CZ446" s="60">
        <f t="shared" si="3097"/>
        <v>0</v>
      </c>
      <c r="DA446" s="60">
        <f t="shared" si="3096"/>
        <v>3063000</v>
      </c>
      <c r="DB446" s="74">
        <f t="shared" si="3096"/>
        <v>763000</v>
      </c>
      <c r="DC446" s="74">
        <f t="shared" si="3096"/>
        <v>2300000</v>
      </c>
      <c r="DD446" s="74">
        <f t="shared" si="3096"/>
        <v>0</v>
      </c>
      <c r="DE446" s="60">
        <f t="shared" ref="DE446:DL446" si="3098">DE447+DE451</f>
        <v>0</v>
      </c>
      <c r="DF446" s="74">
        <f t="shared" si="3098"/>
        <v>0</v>
      </c>
      <c r="DG446" s="74">
        <f t="shared" si="3098"/>
        <v>0</v>
      </c>
      <c r="DH446" s="60">
        <f t="shared" si="3098"/>
        <v>0</v>
      </c>
      <c r="DI446" s="60">
        <f t="shared" si="3098"/>
        <v>3063000</v>
      </c>
      <c r="DJ446" s="74">
        <f t="shared" si="3098"/>
        <v>763000</v>
      </c>
      <c r="DK446" s="74">
        <f t="shared" si="3098"/>
        <v>2300000</v>
      </c>
      <c r="DL446" s="74">
        <f t="shared" si="3098"/>
        <v>0</v>
      </c>
      <c r="DM446" s="60">
        <f t="shared" ref="DM446:DT446" si="3099">DM447+DM451</f>
        <v>0</v>
      </c>
      <c r="DN446" s="74">
        <f t="shared" si="3099"/>
        <v>0</v>
      </c>
      <c r="DO446" s="74">
        <f t="shared" si="3099"/>
        <v>0</v>
      </c>
      <c r="DP446" s="60">
        <f t="shared" si="3099"/>
        <v>0</v>
      </c>
      <c r="DQ446" s="60">
        <f t="shared" si="3099"/>
        <v>3063000</v>
      </c>
      <c r="DR446" s="74">
        <f t="shared" si="3099"/>
        <v>763000</v>
      </c>
      <c r="DS446" s="74">
        <f t="shared" si="3099"/>
        <v>2300000</v>
      </c>
      <c r="DT446" s="74">
        <f t="shared" si="3099"/>
        <v>0</v>
      </c>
    </row>
    <row r="447" spans="1:124" ht="32.25" customHeight="1" x14ac:dyDescent="0.25">
      <c r="A447" s="111" t="s">
        <v>138</v>
      </c>
      <c r="B447" s="44"/>
      <c r="C447" s="44"/>
      <c r="D447" s="44"/>
      <c r="E447" s="3">
        <v>853</v>
      </c>
      <c r="F447" s="24" t="s">
        <v>137</v>
      </c>
      <c r="G447" s="24" t="s">
        <v>11</v>
      </c>
      <c r="H447" s="176" t="s">
        <v>48</v>
      </c>
      <c r="I447" s="24"/>
      <c r="J447" s="20">
        <f t="shared" ref="J447:Y449" si="3100">J448</f>
        <v>859000</v>
      </c>
      <c r="K447" s="20">
        <f t="shared" si="3100"/>
        <v>859000</v>
      </c>
      <c r="L447" s="20">
        <f t="shared" si="3100"/>
        <v>0</v>
      </c>
      <c r="M447" s="20">
        <f t="shared" si="3100"/>
        <v>0</v>
      </c>
      <c r="N447" s="20">
        <f t="shared" si="3100"/>
        <v>859000</v>
      </c>
      <c r="O447" s="20">
        <f t="shared" si="3100"/>
        <v>859000</v>
      </c>
      <c r="P447" s="20">
        <f t="shared" si="3100"/>
        <v>0</v>
      </c>
      <c r="Q447" s="20">
        <f t="shared" si="3100"/>
        <v>0</v>
      </c>
      <c r="R447" s="20">
        <f t="shared" si="3100"/>
        <v>859000</v>
      </c>
      <c r="S447" s="20">
        <f t="shared" si="3100"/>
        <v>859000</v>
      </c>
      <c r="T447" s="20">
        <f t="shared" si="3100"/>
        <v>0</v>
      </c>
      <c r="U447" s="20">
        <f t="shared" si="3100"/>
        <v>0</v>
      </c>
      <c r="V447" s="21">
        <f t="shared" si="2781"/>
        <v>26000</v>
      </c>
      <c r="W447" s="21">
        <f t="shared" si="2782"/>
        <v>26000</v>
      </c>
      <c r="X447" s="21">
        <f t="shared" si="2783"/>
        <v>0</v>
      </c>
      <c r="Y447" s="20">
        <f t="shared" si="3100"/>
        <v>0</v>
      </c>
      <c r="Z447" s="278">
        <f t="shared" si="2802"/>
        <v>103.12124849939977</v>
      </c>
      <c r="AA447" s="20">
        <f t="shared" ref="AA447:BV449" si="3101">AA448</f>
        <v>0</v>
      </c>
      <c r="AB447" s="20">
        <f t="shared" si="3101"/>
        <v>833000</v>
      </c>
      <c r="AC447" s="20">
        <f t="shared" si="3101"/>
        <v>833000</v>
      </c>
      <c r="AD447" s="20">
        <f t="shared" si="3101"/>
        <v>0</v>
      </c>
      <c r="AE447" s="20">
        <f t="shared" si="3101"/>
        <v>0</v>
      </c>
      <c r="AF447" s="20">
        <f t="shared" si="3101"/>
        <v>0</v>
      </c>
      <c r="AG447" s="20">
        <f t="shared" si="3101"/>
        <v>0</v>
      </c>
      <c r="AH447" s="20">
        <f t="shared" si="3101"/>
        <v>0</v>
      </c>
      <c r="AI447" s="20">
        <f t="shared" si="3101"/>
        <v>0</v>
      </c>
      <c r="AJ447" s="21">
        <f t="shared" si="3016"/>
        <v>833000</v>
      </c>
      <c r="AK447" s="21">
        <f t="shared" si="3017"/>
        <v>833000</v>
      </c>
      <c r="AL447" s="21">
        <f t="shared" si="3018"/>
        <v>0</v>
      </c>
      <c r="AM447" s="21">
        <f t="shared" si="3019"/>
        <v>0</v>
      </c>
      <c r="AN447" s="219">
        <f t="shared" si="3101"/>
        <v>0</v>
      </c>
      <c r="AO447" s="20">
        <f t="shared" si="3101"/>
        <v>0</v>
      </c>
      <c r="AP447" s="20">
        <f t="shared" si="3101"/>
        <v>0</v>
      </c>
      <c r="AQ447" s="20">
        <f t="shared" si="3101"/>
        <v>0</v>
      </c>
      <c r="AR447" s="21">
        <f t="shared" si="2815"/>
        <v>833000</v>
      </c>
      <c r="AS447" s="21">
        <f t="shared" si="2816"/>
        <v>833000</v>
      </c>
      <c r="AT447" s="21">
        <f t="shared" si="2817"/>
        <v>0</v>
      </c>
      <c r="AU447" s="21">
        <f t="shared" si="2818"/>
        <v>0</v>
      </c>
      <c r="AV447" s="195">
        <f t="shared" si="2757"/>
        <v>0</v>
      </c>
      <c r="AW447" s="20">
        <f t="shared" si="3101"/>
        <v>833000</v>
      </c>
      <c r="AX447" s="20">
        <f t="shared" si="3101"/>
        <v>833000</v>
      </c>
      <c r="AY447" s="20">
        <f t="shared" si="3101"/>
        <v>0</v>
      </c>
      <c r="AZ447" s="20">
        <f t="shared" si="3101"/>
        <v>0</v>
      </c>
      <c r="BA447" s="20">
        <f t="shared" si="3101"/>
        <v>0</v>
      </c>
      <c r="BB447" s="20">
        <f t="shared" si="3101"/>
        <v>0</v>
      </c>
      <c r="BC447" s="20">
        <f t="shared" si="3101"/>
        <v>0</v>
      </c>
      <c r="BD447" s="20">
        <f t="shared" si="3101"/>
        <v>0</v>
      </c>
      <c r="BE447" s="21">
        <f t="shared" si="3020"/>
        <v>833000</v>
      </c>
      <c r="BF447" s="21">
        <f t="shared" si="2993"/>
        <v>833000</v>
      </c>
      <c r="BG447" s="21">
        <f t="shared" si="2994"/>
        <v>0</v>
      </c>
      <c r="BH447" s="21">
        <f t="shared" si="2995"/>
        <v>0</v>
      </c>
      <c r="BI447" s="20">
        <f t="shared" si="3101"/>
        <v>0</v>
      </c>
      <c r="BJ447" s="20">
        <f t="shared" si="3101"/>
        <v>0</v>
      </c>
      <c r="BK447" s="20">
        <f t="shared" si="3101"/>
        <v>0</v>
      </c>
      <c r="BL447" s="20">
        <f t="shared" si="3101"/>
        <v>0</v>
      </c>
      <c r="BM447" s="21">
        <f t="shared" si="2819"/>
        <v>833000</v>
      </c>
      <c r="BN447" s="21">
        <f t="shared" si="2820"/>
        <v>833000</v>
      </c>
      <c r="BO447" s="21">
        <f t="shared" si="2821"/>
        <v>0</v>
      </c>
      <c r="BP447" s="21">
        <f t="shared" si="2822"/>
        <v>0</v>
      </c>
      <c r="BQ447" s="201">
        <f t="shared" si="2754"/>
        <v>0</v>
      </c>
      <c r="BR447" s="20">
        <f t="shared" si="3101"/>
        <v>833000</v>
      </c>
      <c r="BS447" s="20">
        <f t="shared" si="3101"/>
        <v>833000</v>
      </c>
      <c r="BT447" s="20">
        <f t="shared" si="3101"/>
        <v>0</v>
      </c>
      <c r="BU447" s="20">
        <f t="shared" si="3101"/>
        <v>0</v>
      </c>
      <c r="BV447" s="20">
        <f t="shared" si="3101"/>
        <v>0</v>
      </c>
      <c r="BW447" s="20">
        <f t="shared" ref="BV447:BY449" si="3102">BW448</f>
        <v>0</v>
      </c>
      <c r="BX447" s="20">
        <f t="shared" si="3102"/>
        <v>0</v>
      </c>
      <c r="BY447" s="20">
        <f t="shared" si="3102"/>
        <v>0</v>
      </c>
      <c r="BZ447" s="21">
        <f t="shared" si="3022"/>
        <v>833000</v>
      </c>
      <c r="CA447" s="62">
        <f t="shared" si="2996"/>
        <v>833000</v>
      </c>
      <c r="CB447" s="62">
        <f t="shared" si="2997"/>
        <v>0</v>
      </c>
      <c r="CC447" s="62">
        <f t="shared" si="2998"/>
        <v>0</v>
      </c>
      <c r="CD447" s="20">
        <f t="shared" ref="CD447:CG449" si="3103">CD448</f>
        <v>0</v>
      </c>
      <c r="CE447" s="20">
        <f t="shared" si="3103"/>
        <v>0</v>
      </c>
      <c r="CF447" s="20">
        <f t="shared" si="3103"/>
        <v>0</v>
      </c>
      <c r="CG447" s="20">
        <f t="shared" si="3103"/>
        <v>0</v>
      </c>
      <c r="CH447" s="21">
        <f t="shared" si="2825"/>
        <v>833000</v>
      </c>
      <c r="CI447" s="62">
        <f t="shared" si="2826"/>
        <v>833000</v>
      </c>
      <c r="CJ447" s="62">
        <f t="shared" si="2827"/>
        <v>0</v>
      </c>
      <c r="CK447" s="62">
        <f t="shared" si="2828"/>
        <v>0</v>
      </c>
      <c r="CL447" s="193">
        <f t="shared" si="2851"/>
        <v>0</v>
      </c>
      <c r="CM447" s="62"/>
      <c r="CN447" s="62"/>
      <c r="CO447" s="62"/>
      <c r="CP447" s="62"/>
      <c r="CQ447" s="94">
        <f t="shared" si="2898"/>
        <v>70000</v>
      </c>
      <c r="CR447" s="94">
        <f t="shared" si="2899"/>
        <v>109.1743119266055</v>
      </c>
      <c r="CS447" s="61">
        <f t="shared" ref="CS447:DT449" si="3104">CS448</f>
        <v>763000</v>
      </c>
      <c r="CT447" s="61">
        <f t="shared" si="3104"/>
        <v>763000</v>
      </c>
      <c r="CU447" s="61">
        <f t="shared" si="3104"/>
        <v>0</v>
      </c>
      <c r="CV447" s="61">
        <f t="shared" si="3104"/>
        <v>0</v>
      </c>
      <c r="CW447" s="61">
        <f t="shared" si="3104"/>
        <v>0</v>
      </c>
      <c r="CX447" s="81">
        <f t="shared" si="3104"/>
        <v>0</v>
      </c>
      <c r="CY447" s="81">
        <f t="shared" si="3104"/>
        <v>0</v>
      </c>
      <c r="CZ447" s="61">
        <f t="shared" si="3104"/>
        <v>0</v>
      </c>
      <c r="DA447" s="61">
        <f t="shared" si="3104"/>
        <v>763000</v>
      </c>
      <c r="DB447" s="81">
        <f t="shared" si="3104"/>
        <v>763000</v>
      </c>
      <c r="DC447" s="81">
        <f t="shared" si="3104"/>
        <v>0</v>
      </c>
      <c r="DD447" s="81">
        <f t="shared" si="3104"/>
        <v>0</v>
      </c>
      <c r="DE447" s="61">
        <f t="shared" si="3104"/>
        <v>0</v>
      </c>
      <c r="DF447" s="81">
        <f t="shared" si="3104"/>
        <v>0</v>
      </c>
      <c r="DG447" s="81">
        <f t="shared" si="3104"/>
        <v>0</v>
      </c>
      <c r="DH447" s="61">
        <f t="shared" si="3104"/>
        <v>0</v>
      </c>
      <c r="DI447" s="61">
        <f t="shared" si="3104"/>
        <v>763000</v>
      </c>
      <c r="DJ447" s="81">
        <f t="shared" si="3104"/>
        <v>763000</v>
      </c>
      <c r="DK447" s="81">
        <f t="shared" si="3104"/>
        <v>0</v>
      </c>
      <c r="DL447" s="81">
        <f t="shared" si="3104"/>
        <v>0</v>
      </c>
      <c r="DM447" s="61">
        <f t="shared" si="3104"/>
        <v>0</v>
      </c>
      <c r="DN447" s="81">
        <f t="shared" si="3104"/>
        <v>0</v>
      </c>
      <c r="DO447" s="81">
        <f t="shared" si="3104"/>
        <v>0</v>
      </c>
      <c r="DP447" s="61">
        <f t="shared" si="3104"/>
        <v>0</v>
      </c>
      <c r="DQ447" s="61">
        <f t="shared" si="3104"/>
        <v>763000</v>
      </c>
      <c r="DR447" s="81">
        <f t="shared" si="3104"/>
        <v>763000</v>
      </c>
      <c r="DS447" s="81">
        <f t="shared" si="3104"/>
        <v>0</v>
      </c>
      <c r="DT447" s="81">
        <f t="shared" si="3104"/>
        <v>0</v>
      </c>
    </row>
    <row r="448" spans="1:124" ht="32.25" customHeight="1" x14ac:dyDescent="0.25">
      <c r="A448" s="110" t="s">
        <v>313</v>
      </c>
      <c r="B448" s="44"/>
      <c r="C448" s="44"/>
      <c r="D448" s="44"/>
      <c r="E448" s="3">
        <v>853</v>
      </c>
      <c r="F448" s="24" t="s">
        <v>137</v>
      </c>
      <c r="G448" s="24" t="s">
        <v>11</v>
      </c>
      <c r="H448" s="176" t="s">
        <v>495</v>
      </c>
      <c r="I448" s="24"/>
      <c r="J448" s="21">
        <f t="shared" si="3100"/>
        <v>859000</v>
      </c>
      <c r="K448" s="21">
        <f t="shared" si="3100"/>
        <v>859000</v>
      </c>
      <c r="L448" s="21">
        <f t="shared" si="3100"/>
        <v>0</v>
      </c>
      <c r="M448" s="21">
        <f t="shared" si="3100"/>
        <v>0</v>
      </c>
      <c r="N448" s="21">
        <f t="shared" si="3100"/>
        <v>859000</v>
      </c>
      <c r="O448" s="21">
        <f t="shared" si="3100"/>
        <v>859000</v>
      </c>
      <c r="P448" s="21">
        <f t="shared" si="3100"/>
        <v>0</v>
      </c>
      <c r="Q448" s="21">
        <f t="shared" si="3100"/>
        <v>0</v>
      </c>
      <c r="R448" s="21">
        <f t="shared" si="3100"/>
        <v>859000</v>
      </c>
      <c r="S448" s="21">
        <f t="shared" si="3100"/>
        <v>859000</v>
      </c>
      <c r="T448" s="21">
        <f t="shared" si="3100"/>
        <v>0</v>
      </c>
      <c r="U448" s="21">
        <f t="shared" si="3100"/>
        <v>0</v>
      </c>
      <c r="V448" s="21">
        <f t="shared" si="2781"/>
        <v>26000</v>
      </c>
      <c r="W448" s="21">
        <f t="shared" si="2782"/>
        <v>26000</v>
      </c>
      <c r="X448" s="21">
        <f t="shared" si="2783"/>
        <v>0</v>
      </c>
      <c r="Y448" s="21">
        <f t="shared" si="3100"/>
        <v>0</v>
      </c>
      <c r="Z448" s="278">
        <f t="shared" si="2802"/>
        <v>103.12124849939977</v>
      </c>
      <c r="AA448" s="21">
        <f t="shared" si="3101"/>
        <v>0</v>
      </c>
      <c r="AB448" s="21">
        <f t="shared" si="3101"/>
        <v>833000</v>
      </c>
      <c r="AC448" s="21">
        <f t="shared" si="3101"/>
        <v>833000</v>
      </c>
      <c r="AD448" s="21">
        <f t="shared" si="3101"/>
        <v>0</v>
      </c>
      <c r="AE448" s="21">
        <f t="shared" si="3101"/>
        <v>0</v>
      </c>
      <c r="AF448" s="21">
        <f t="shared" si="3101"/>
        <v>0</v>
      </c>
      <c r="AG448" s="21">
        <f t="shared" si="3101"/>
        <v>0</v>
      </c>
      <c r="AH448" s="21">
        <f t="shared" si="3101"/>
        <v>0</v>
      </c>
      <c r="AI448" s="21">
        <f t="shared" si="3101"/>
        <v>0</v>
      </c>
      <c r="AJ448" s="21">
        <f t="shared" si="3016"/>
        <v>833000</v>
      </c>
      <c r="AK448" s="21">
        <f t="shared" si="3017"/>
        <v>833000</v>
      </c>
      <c r="AL448" s="21">
        <f t="shared" si="3018"/>
        <v>0</v>
      </c>
      <c r="AM448" s="21">
        <f t="shared" si="3019"/>
        <v>0</v>
      </c>
      <c r="AN448" s="215">
        <f t="shared" si="3101"/>
        <v>0</v>
      </c>
      <c r="AO448" s="21">
        <f t="shared" si="3101"/>
        <v>0</v>
      </c>
      <c r="AP448" s="21">
        <f t="shared" si="3101"/>
        <v>0</v>
      </c>
      <c r="AQ448" s="21">
        <f t="shared" si="3101"/>
        <v>0</v>
      </c>
      <c r="AR448" s="21">
        <f t="shared" si="2815"/>
        <v>833000</v>
      </c>
      <c r="AS448" s="21">
        <f t="shared" si="2816"/>
        <v>833000</v>
      </c>
      <c r="AT448" s="21">
        <f t="shared" si="2817"/>
        <v>0</v>
      </c>
      <c r="AU448" s="21">
        <f t="shared" si="2818"/>
        <v>0</v>
      </c>
      <c r="AV448" s="195">
        <f t="shared" si="2757"/>
        <v>0</v>
      </c>
      <c r="AW448" s="21">
        <f t="shared" si="3101"/>
        <v>833000</v>
      </c>
      <c r="AX448" s="21">
        <f t="shared" si="3101"/>
        <v>833000</v>
      </c>
      <c r="AY448" s="21">
        <f t="shared" si="3101"/>
        <v>0</v>
      </c>
      <c r="AZ448" s="21">
        <f t="shared" si="3101"/>
        <v>0</v>
      </c>
      <c r="BA448" s="21">
        <f t="shared" si="3101"/>
        <v>0</v>
      </c>
      <c r="BB448" s="21">
        <f t="shared" si="3101"/>
        <v>0</v>
      </c>
      <c r="BC448" s="21">
        <f t="shared" si="3101"/>
        <v>0</v>
      </c>
      <c r="BD448" s="21">
        <f t="shared" si="3101"/>
        <v>0</v>
      </c>
      <c r="BE448" s="21">
        <f t="shared" si="3020"/>
        <v>833000</v>
      </c>
      <c r="BF448" s="21">
        <f t="shared" si="2993"/>
        <v>833000</v>
      </c>
      <c r="BG448" s="21">
        <f t="shared" si="2994"/>
        <v>0</v>
      </c>
      <c r="BH448" s="21">
        <f t="shared" si="2995"/>
        <v>0</v>
      </c>
      <c r="BI448" s="21">
        <f t="shared" si="3101"/>
        <v>0</v>
      </c>
      <c r="BJ448" s="21">
        <f t="shared" si="3101"/>
        <v>0</v>
      </c>
      <c r="BK448" s="21">
        <f t="shared" si="3101"/>
        <v>0</v>
      </c>
      <c r="BL448" s="21">
        <f t="shared" si="3101"/>
        <v>0</v>
      </c>
      <c r="BM448" s="21">
        <f t="shared" si="2819"/>
        <v>833000</v>
      </c>
      <c r="BN448" s="21">
        <f t="shared" si="2820"/>
        <v>833000</v>
      </c>
      <c r="BO448" s="21">
        <f t="shared" si="2821"/>
        <v>0</v>
      </c>
      <c r="BP448" s="21">
        <f t="shared" si="2822"/>
        <v>0</v>
      </c>
      <c r="BQ448" s="201">
        <f t="shared" si="2754"/>
        <v>0</v>
      </c>
      <c r="BR448" s="21">
        <f t="shared" si="3101"/>
        <v>833000</v>
      </c>
      <c r="BS448" s="21">
        <f t="shared" si="3101"/>
        <v>833000</v>
      </c>
      <c r="BT448" s="21">
        <f t="shared" si="3101"/>
        <v>0</v>
      </c>
      <c r="BU448" s="21">
        <f t="shared" si="3101"/>
        <v>0</v>
      </c>
      <c r="BV448" s="21">
        <f t="shared" si="3102"/>
        <v>0</v>
      </c>
      <c r="BW448" s="21">
        <f t="shared" si="3102"/>
        <v>0</v>
      </c>
      <c r="BX448" s="21">
        <f t="shared" si="3102"/>
        <v>0</v>
      </c>
      <c r="BY448" s="21">
        <f t="shared" si="3102"/>
        <v>0</v>
      </c>
      <c r="BZ448" s="21">
        <f t="shared" si="3022"/>
        <v>833000</v>
      </c>
      <c r="CA448" s="62">
        <f t="shared" si="2996"/>
        <v>833000</v>
      </c>
      <c r="CB448" s="62">
        <f t="shared" si="2997"/>
        <v>0</v>
      </c>
      <c r="CC448" s="62">
        <f t="shared" si="2998"/>
        <v>0</v>
      </c>
      <c r="CD448" s="21">
        <f t="shared" si="3103"/>
        <v>0</v>
      </c>
      <c r="CE448" s="21">
        <f t="shared" si="3103"/>
        <v>0</v>
      </c>
      <c r="CF448" s="21">
        <f t="shared" si="3103"/>
        <v>0</v>
      </c>
      <c r="CG448" s="21">
        <f t="shared" si="3103"/>
        <v>0</v>
      </c>
      <c r="CH448" s="21">
        <f t="shared" si="2825"/>
        <v>833000</v>
      </c>
      <c r="CI448" s="62">
        <f t="shared" si="2826"/>
        <v>833000</v>
      </c>
      <c r="CJ448" s="62">
        <f t="shared" si="2827"/>
        <v>0</v>
      </c>
      <c r="CK448" s="62">
        <f t="shared" si="2828"/>
        <v>0</v>
      </c>
      <c r="CL448" s="193">
        <f t="shared" si="2851"/>
        <v>0</v>
      </c>
      <c r="CM448" s="62"/>
      <c r="CN448" s="62"/>
      <c r="CO448" s="62"/>
      <c r="CP448" s="62"/>
      <c r="CQ448" s="94">
        <f t="shared" si="2898"/>
        <v>70000</v>
      </c>
      <c r="CR448" s="94">
        <f t="shared" si="2899"/>
        <v>109.1743119266055</v>
      </c>
      <c r="CS448" s="58">
        <f t="shared" si="3104"/>
        <v>763000</v>
      </c>
      <c r="CT448" s="58">
        <f t="shared" si="3104"/>
        <v>763000</v>
      </c>
      <c r="CU448" s="58">
        <f t="shared" si="3104"/>
        <v>0</v>
      </c>
      <c r="CV448" s="58">
        <f t="shared" si="3104"/>
        <v>0</v>
      </c>
      <c r="CW448" s="58">
        <f t="shared" si="3104"/>
        <v>0</v>
      </c>
      <c r="CX448" s="62">
        <f t="shared" si="3104"/>
        <v>0</v>
      </c>
      <c r="CY448" s="62">
        <f t="shared" si="3104"/>
        <v>0</v>
      </c>
      <c r="CZ448" s="58">
        <f t="shared" si="3104"/>
        <v>0</v>
      </c>
      <c r="DA448" s="58">
        <f t="shared" si="3104"/>
        <v>763000</v>
      </c>
      <c r="DB448" s="62">
        <f t="shared" si="3104"/>
        <v>763000</v>
      </c>
      <c r="DC448" s="62">
        <f t="shared" si="3104"/>
        <v>0</v>
      </c>
      <c r="DD448" s="62">
        <f t="shared" si="3104"/>
        <v>0</v>
      </c>
      <c r="DE448" s="58">
        <f t="shared" si="3104"/>
        <v>0</v>
      </c>
      <c r="DF448" s="62">
        <f t="shared" si="3104"/>
        <v>0</v>
      </c>
      <c r="DG448" s="62">
        <f t="shared" si="3104"/>
        <v>0</v>
      </c>
      <c r="DH448" s="58">
        <f t="shared" si="3104"/>
        <v>0</v>
      </c>
      <c r="DI448" s="58">
        <f t="shared" si="3104"/>
        <v>763000</v>
      </c>
      <c r="DJ448" s="62">
        <f t="shared" si="3104"/>
        <v>763000</v>
      </c>
      <c r="DK448" s="62">
        <f t="shared" si="3104"/>
        <v>0</v>
      </c>
      <c r="DL448" s="62">
        <f t="shared" si="3104"/>
        <v>0</v>
      </c>
      <c r="DM448" s="58">
        <f t="shared" si="3104"/>
        <v>0</v>
      </c>
      <c r="DN448" s="62">
        <f t="shared" si="3104"/>
        <v>0</v>
      </c>
      <c r="DO448" s="62">
        <f t="shared" si="3104"/>
        <v>0</v>
      </c>
      <c r="DP448" s="58">
        <f t="shared" si="3104"/>
        <v>0</v>
      </c>
      <c r="DQ448" s="58">
        <f t="shared" si="3104"/>
        <v>763000</v>
      </c>
      <c r="DR448" s="62">
        <f t="shared" si="3104"/>
        <v>763000</v>
      </c>
      <c r="DS448" s="62">
        <f t="shared" si="3104"/>
        <v>0</v>
      </c>
      <c r="DT448" s="62">
        <f t="shared" si="3104"/>
        <v>0</v>
      </c>
    </row>
    <row r="449" spans="1:124" ht="32.25" customHeight="1" x14ac:dyDescent="0.25">
      <c r="A449" s="87" t="s">
        <v>34</v>
      </c>
      <c r="B449" s="155"/>
      <c r="C449" s="155"/>
      <c r="D449" s="155"/>
      <c r="E449" s="3">
        <v>853</v>
      </c>
      <c r="F449" s="3" t="s">
        <v>137</v>
      </c>
      <c r="G449" s="3" t="s">
        <v>11</v>
      </c>
      <c r="H449" s="176" t="s">
        <v>495</v>
      </c>
      <c r="I449" s="3" t="s">
        <v>35</v>
      </c>
      <c r="J449" s="21">
        <f>J450</f>
        <v>859000</v>
      </c>
      <c r="K449" s="21">
        <f t="shared" si="3100"/>
        <v>859000</v>
      </c>
      <c r="L449" s="21">
        <f t="shared" si="3100"/>
        <v>0</v>
      </c>
      <c r="M449" s="21">
        <f t="shared" si="3100"/>
        <v>0</v>
      </c>
      <c r="N449" s="21">
        <f t="shared" si="3100"/>
        <v>859000</v>
      </c>
      <c r="O449" s="21">
        <f t="shared" si="3100"/>
        <v>859000</v>
      </c>
      <c r="P449" s="21">
        <f t="shared" si="3100"/>
        <v>0</v>
      </c>
      <c r="Q449" s="21">
        <f t="shared" si="3100"/>
        <v>0</v>
      </c>
      <c r="R449" s="21">
        <f t="shared" si="3100"/>
        <v>859000</v>
      </c>
      <c r="S449" s="21">
        <f t="shared" si="3100"/>
        <v>859000</v>
      </c>
      <c r="T449" s="21">
        <f t="shared" si="3100"/>
        <v>0</v>
      </c>
      <c r="U449" s="21">
        <f t="shared" si="3100"/>
        <v>0</v>
      </c>
      <c r="V449" s="21">
        <f t="shared" si="2781"/>
        <v>26000</v>
      </c>
      <c r="W449" s="21">
        <f t="shared" si="2782"/>
        <v>26000</v>
      </c>
      <c r="X449" s="21">
        <f t="shared" si="2783"/>
        <v>0</v>
      </c>
      <c r="Y449" s="21">
        <f t="shared" si="3100"/>
        <v>0</v>
      </c>
      <c r="Z449" s="276">
        <f t="shared" si="2802"/>
        <v>103.12124849939977</v>
      </c>
      <c r="AA449" s="21">
        <f t="shared" si="3101"/>
        <v>0</v>
      </c>
      <c r="AB449" s="21">
        <f t="shared" si="3101"/>
        <v>833000</v>
      </c>
      <c r="AC449" s="21">
        <f t="shared" si="3101"/>
        <v>833000</v>
      </c>
      <c r="AD449" s="21">
        <f t="shared" si="3101"/>
        <v>0</v>
      </c>
      <c r="AE449" s="21">
        <f t="shared" si="3101"/>
        <v>0</v>
      </c>
      <c r="AF449" s="21">
        <f t="shared" si="3101"/>
        <v>0</v>
      </c>
      <c r="AG449" s="21">
        <f t="shared" si="3101"/>
        <v>0</v>
      </c>
      <c r="AH449" s="21">
        <f t="shared" si="3101"/>
        <v>0</v>
      </c>
      <c r="AI449" s="21">
        <f t="shared" si="3101"/>
        <v>0</v>
      </c>
      <c r="AJ449" s="21">
        <f t="shared" si="3016"/>
        <v>833000</v>
      </c>
      <c r="AK449" s="21">
        <f t="shared" si="3017"/>
        <v>833000</v>
      </c>
      <c r="AL449" s="21">
        <f t="shared" si="3018"/>
        <v>0</v>
      </c>
      <c r="AM449" s="21">
        <f t="shared" si="3019"/>
        <v>0</v>
      </c>
      <c r="AN449" s="215">
        <f t="shared" si="3101"/>
        <v>0</v>
      </c>
      <c r="AO449" s="21">
        <f t="shared" si="3101"/>
        <v>0</v>
      </c>
      <c r="AP449" s="21">
        <f t="shared" si="3101"/>
        <v>0</v>
      </c>
      <c r="AQ449" s="21">
        <f t="shared" si="3101"/>
        <v>0</v>
      </c>
      <c r="AR449" s="21">
        <f t="shared" si="2815"/>
        <v>833000</v>
      </c>
      <c r="AS449" s="21">
        <f t="shared" si="2816"/>
        <v>833000</v>
      </c>
      <c r="AT449" s="21">
        <f t="shared" si="2817"/>
        <v>0</v>
      </c>
      <c r="AU449" s="21">
        <f t="shared" si="2818"/>
        <v>0</v>
      </c>
      <c r="AV449" s="195">
        <f t="shared" si="2757"/>
        <v>0</v>
      </c>
      <c r="AW449" s="21">
        <f t="shared" si="3101"/>
        <v>833000</v>
      </c>
      <c r="AX449" s="21">
        <f t="shared" si="3101"/>
        <v>833000</v>
      </c>
      <c r="AY449" s="21">
        <f t="shared" si="3101"/>
        <v>0</v>
      </c>
      <c r="AZ449" s="21">
        <f t="shared" si="3101"/>
        <v>0</v>
      </c>
      <c r="BA449" s="21">
        <f t="shared" si="3101"/>
        <v>0</v>
      </c>
      <c r="BB449" s="21">
        <f t="shared" si="3101"/>
        <v>0</v>
      </c>
      <c r="BC449" s="21">
        <f t="shared" si="3101"/>
        <v>0</v>
      </c>
      <c r="BD449" s="21">
        <f t="shared" si="3101"/>
        <v>0</v>
      </c>
      <c r="BE449" s="21">
        <f t="shared" si="3020"/>
        <v>833000</v>
      </c>
      <c r="BF449" s="21">
        <f t="shared" si="2993"/>
        <v>833000</v>
      </c>
      <c r="BG449" s="21">
        <f t="shared" si="2994"/>
        <v>0</v>
      </c>
      <c r="BH449" s="21">
        <f t="shared" si="2995"/>
        <v>0</v>
      </c>
      <c r="BI449" s="21">
        <f t="shared" si="3101"/>
        <v>0</v>
      </c>
      <c r="BJ449" s="21">
        <f t="shared" si="3101"/>
        <v>0</v>
      </c>
      <c r="BK449" s="21">
        <f t="shared" si="3101"/>
        <v>0</v>
      </c>
      <c r="BL449" s="21">
        <f t="shared" si="3101"/>
        <v>0</v>
      </c>
      <c r="BM449" s="21">
        <f t="shared" si="2819"/>
        <v>833000</v>
      </c>
      <c r="BN449" s="21">
        <f t="shared" si="2820"/>
        <v>833000</v>
      </c>
      <c r="BO449" s="21">
        <f t="shared" si="2821"/>
        <v>0</v>
      </c>
      <c r="BP449" s="21">
        <f t="shared" si="2822"/>
        <v>0</v>
      </c>
      <c r="BQ449" s="201">
        <f t="shared" si="2754"/>
        <v>0</v>
      </c>
      <c r="BR449" s="21">
        <f t="shared" si="3101"/>
        <v>833000</v>
      </c>
      <c r="BS449" s="21">
        <f t="shared" si="3101"/>
        <v>833000</v>
      </c>
      <c r="BT449" s="21">
        <f t="shared" si="3101"/>
        <v>0</v>
      </c>
      <c r="BU449" s="21">
        <f t="shared" si="3101"/>
        <v>0</v>
      </c>
      <c r="BV449" s="21">
        <f t="shared" si="3102"/>
        <v>0</v>
      </c>
      <c r="BW449" s="21">
        <f t="shared" si="3102"/>
        <v>0</v>
      </c>
      <c r="BX449" s="21">
        <f t="shared" si="3102"/>
        <v>0</v>
      </c>
      <c r="BY449" s="21">
        <f t="shared" si="3102"/>
        <v>0</v>
      </c>
      <c r="BZ449" s="21">
        <f t="shared" si="3022"/>
        <v>833000</v>
      </c>
      <c r="CA449" s="62">
        <f t="shared" si="2996"/>
        <v>833000</v>
      </c>
      <c r="CB449" s="62">
        <f t="shared" si="2997"/>
        <v>0</v>
      </c>
      <c r="CC449" s="62">
        <f t="shared" si="2998"/>
        <v>0</v>
      </c>
      <c r="CD449" s="21">
        <f t="shared" si="3103"/>
        <v>0</v>
      </c>
      <c r="CE449" s="21">
        <f t="shared" si="3103"/>
        <v>0</v>
      </c>
      <c r="CF449" s="21">
        <f t="shared" si="3103"/>
        <v>0</v>
      </c>
      <c r="CG449" s="21">
        <f t="shared" si="3103"/>
        <v>0</v>
      </c>
      <c r="CH449" s="21">
        <f t="shared" si="2825"/>
        <v>833000</v>
      </c>
      <c r="CI449" s="62">
        <f t="shared" si="2826"/>
        <v>833000</v>
      </c>
      <c r="CJ449" s="62">
        <f t="shared" si="2827"/>
        <v>0</v>
      </c>
      <c r="CK449" s="62">
        <f t="shared" si="2828"/>
        <v>0</v>
      </c>
      <c r="CL449" s="193">
        <f t="shared" si="2851"/>
        <v>0</v>
      </c>
      <c r="CM449" s="62"/>
      <c r="CN449" s="62"/>
      <c r="CO449" s="62"/>
      <c r="CP449" s="62"/>
      <c r="CQ449" s="94">
        <f t="shared" si="2898"/>
        <v>70000</v>
      </c>
      <c r="CR449" s="94">
        <f t="shared" si="2899"/>
        <v>109.1743119266055</v>
      </c>
      <c r="CS449" s="58">
        <f t="shared" si="3104"/>
        <v>763000</v>
      </c>
      <c r="CT449" s="58">
        <f t="shared" si="3104"/>
        <v>763000</v>
      </c>
      <c r="CU449" s="58">
        <f t="shared" si="3104"/>
        <v>0</v>
      </c>
      <c r="CV449" s="58">
        <f t="shared" si="3104"/>
        <v>0</v>
      </c>
      <c r="CW449" s="58">
        <f t="shared" si="3104"/>
        <v>0</v>
      </c>
      <c r="CX449" s="62">
        <f t="shared" si="3104"/>
        <v>0</v>
      </c>
      <c r="CY449" s="62">
        <f t="shared" si="3104"/>
        <v>0</v>
      </c>
      <c r="CZ449" s="58">
        <f t="shared" si="3104"/>
        <v>0</v>
      </c>
      <c r="DA449" s="58">
        <f t="shared" si="3104"/>
        <v>763000</v>
      </c>
      <c r="DB449" s="62">
        <f t="shared" si="3104"/>
        <v>763000</v>
      </c>
      <c r="DC449" s="62">
        <f t="shared" si="3104"/>
        <v>0</v>
      </c>
      <c r="DD449" s="62">
        <f t="shared" si="3104"/>
        <v>0</v>
      </c>
      <c r="DE449" s="58">
        <f t="shared" si="3104"/>
        <v>0</v>
      </c>
      <c r="DF449" s="62">
        <f t="shared" si="3104"/>
        <v>0</v>
      </c>
      <c r="DG449" s="62">
        <f t="shared" si="3104"/>
        <v>0</v>
      </c>
      <c r="DH449" s="58">
        <f t="shared" si="3104"/>
        <v>0</v>
      </c>
      <c r="DI449" s="58">
        <f t="shared" si="3104"/>
        <v>763000</v>
      </c>
      <c r="DJ449" s="62">
        <f t="shared" si="3104"/>
        <v>763000</v>
      </c>
      <c r="DK449" s="62">
        <f t="shared" si="3104"/>
        <v>0</v>
      </c>
      <c r="DL449" s="62">
        <f t="shared" si="3104"/>
        <v>0</v>
      </c>
      <c r="DM449" s="58">
        <f t="shared" si="3104"/>
        <v>0</v>
      </c>
      <c r="DN449" s="62">
        <f t="shared" si="3104"/>
        <v>0</v>
      </c>
      <c r="DO449" s="62">
        <f t="shared" si="3104"/>
        <v>0</v>
      </c>
      <c r="DP449" s="58">
        <f t="shared" si="3104"/>
        <v>0</v>
      </c>
      <c r="DQ449" s="58">
        <f t="shared" si="3104"/>
        <v>763000</v>
      </c>
      <c r="DR449" s="62">
        <f t="shared" si="3104"/>
        <v>763000</v>
      </c>
      <c r="DS449" s="62">
        <f t="shared" si="3104"/>
        <v>0</v>
      </c>
      <c r="DT449" s="62">
        <f t="shared" si="3104"/>
        <v>0</v>
      </c>
    </row>
    <row r="450" spans="1:124" ht="32.25" customHeight="1" x14ac:dyDescent="0.25">
      <c r="A450" s="87" t="s">
        <v>143</v>
      </c>
      <c r="B450" s="155"/>
      <c r="C450" s="155"/>
      <c r="D450" s="155"/>
      <c r="E450" s="3">
        <v>853</v>
      </c>
      <c r="F450" s="3" t="s">
        <v>137</v>
      </c>
      <c r="G450" s="3" t="s">
        <v>11</v>
      </c>
      <c r="H450" s="176" t="s">
        <v>495</v>
      </c>
      <c r="I450" s="3" t="s">
        <v>140</v>
      </c>
      <c r="J450" s="21">
        <v>859000</v>
      </c>
      <c r="K450" s="21">
        <f>J450</f>
        <v>859000</v>
      </c>
      <c r="L450" s="21"/>
      <c r="M450" s="21"/>
      <c r="N450" s="21">
        <v>859000</v>
      </c>
      <c r="O450" s="21">
        <f>N450</f>
        <v>859000</v>
      </c>
      <c r="P450" s="21"/>
      <c r="Q450" s="21"/>
      <c r="R450" s="21">
        <v>859000</v>
      </c>
      <c r="S450" s="21">
        <f>R450</f>
        <v>859000</v>
      </c>
      <c r="T450" s="21"/>
      <c r="U450" s="21"/>
      <c r="V450" s="21">
        <f t="shared" si="2781"/>
        <v>26000</v>
      </c>
      <c r="W450" s="21">
        <f t="shared" si="2782"/>
        <v>26000</v>
      </c>
      <c r="X450" s="21">
        <f t="shared" si="2783"/>
        <v>0</v>
      </c>
      <c r="Y450" s="21"/>
      <c r="Z450" s="276">
        <f t="shared" si="2802"/>
        <v>103.12124849939977</v>
      </c>
      <c r="AA450" s="21"/>
      <c r="AB450" s="21">
        <v>833000</v>
      </c>
      <c r="AC450" s="21">
        <f>AB450</f>
        <v>833000</v>
      </c>
      <c r="AD450" s="21"/>
      <c r="AE450" s="21"/>
      <c r="AF450" s="21"/>
      <c r="AG450" s="21">
        <f>AF450</f>
        <v>0</v>
      </c>
      <c r="AH450" s="21"/>
      <c r="AI450" s="21"/>
      <c r="AJ450" s="21">
        <f t="shared" si="3016"/>
        <v>833000</v>
      </c>
      <c r="AK450" s="21">
        <f t="shared" si="3017"/>
        <v>833000</v>
      </c>
      <c r="AL450" s="21">
        <f t="shared" si="3018"/>
        <v>0</v>
      </c>
      <c r="AM450" s="21">
        <f t="shared" si="3019"/>
        <v>0</v>
      </c>
      <c r="AN450" s="215"/>
      <c r="AO450" s="21">
        <f>AN450</f>
        <v>0</v>
      </c>
      <c r="AP450" s="21"/>
      <c r="AQ450" s="21"/>
      <c r="AR450" s="21">
        <f t="shared" si="2815"/>
        <v>833000</v>
      </c>
      <c r="AS450" s="21">
        <f t="shared" si="2816"/>
        <v>833000</v>
      </c>
      <c r="AT450" s="21">
        <f t="shared" si="2817"/>
        <v>0</v>
      </c>
      <c r="AU450" s="21">
        <f t="shared" si="2818"/>
        <v>0</v>
      </c>
      <c r="AV450" s="195">
        <f t="shared" si="2757"/>
        <v>0</v>
      </c>
      <c r="AW450" s="21">
        <v>833000</v>
      </c>
      <c r="AX450" s="21">
        <f>AW450</f>
        <v>833000</v>
      </c>
      <c r="AY450" s="21"/>
      <c r="AZ450" s="21"/>
      <c r="BA450" s="21"/>
      <c r="BB450" s="21">
        <f>BA450</f>
        <v>0</v>
      </c>
      <c r="BC450" s="21"/>
      <c r="BD450" s="21"/>
      <c r="BE450" s="21">
        <f t="shared" si="3020"/>
        <v>833000</v>
      </c>
      <c r="BF450" s="21">
        <f t="shared" si="2993"/>
        <v>833000</v>
      </c>
      <c r="BG450" s="21">
        <f t="shared" si="2994"/>
        <v>0</v>
      </c>
      <c r="BH450" s="21">
        <f t="shared" si="2995"/>
        <v>0</v>
      </c>
      <c r="BI450" s="21"/>
      <c r="BJ450" s="21">
        <f>BI450</f>
        <v>0</v>
      </c>
      <c r="BK450" s="21"/>
      <c r="BL450" s="21"/>
      <c r="BM450" s="21">
        <f t="shared" si="2819"/>
        <v>833000</v>
      </c>
      <c r="BN450" s="21">
        <f t="shared" si="2820"/>
        <v>833000</v>
      </c>
      <c r="BO450" s="21">
        <f t="shared" si="2821"/>
        <v>0</v>
      </c>
      <c r="BP450" s="21">
        <f t="shared" si="2822"/>
        <v>0</v>
      </c>
      <c r="BQ450" s="201">
        <f t="shared" si="2754"/>
        <v>0</v>
      </c>
      <c r="BR450" s="21">
        <v>833000</v>
      </c>
      <c r="BS450" s="21">
        <f>BR450</f>
        <v>833000</v>
      </c>
      <c r="BT450" s="21"/>
      <c r="BU450" s="21"/>
      <c r="BV450" s="21"/>
      <c r="BW450" s="21">
        <f>BV450</f>
        <v>0</v>
      </c>
      <c r="BX450" s="21"/>
      <c r="BY450" s="21"/>
      <c r="BZ450" s="21">
        <f t="shared" si="3022"/>
        <v>833000</v>
      </c>
      <c r="CA450" s="62">
        <f t="shared" si="2996"/>
        <v>833000</v>
      </c>
      <c r="CB450" s="62">
        <f t="shared" si="2997"/>
        <v>0</v>
      </c>
      <c r="CC450" s="62">
        <f t="shared" si="2998"/>
        <v>0</v>
      </c>
      <c r="CD450" s="21"/>
      <c r="CE450" s="21">
        <f>CD450</f>
        <v>0</v>
      </c>
      <c r="CF450" s="21"/>
      <c r="CG450" s="21"/>
      <c r="CH450" s="21">
        <f t="shared" si="2825"/>
        <v>833000</v>
      </c>
      <c r="CI450" s="62">
        <f t="shared" si="2826"/>
        <v>833000</v>
      </c>
      <c r="CJ450" s="62">
        <f t="shared" si="2827"/>
        <v>0</v>
      </c>
      <c r="CK450" s="62">
        <f t="shared" si="2828"/>
        <v>0</v>
      </c>
      <c r="CL450" s="193">
        <f t="shared" si="2851"/>
        <v>0</v>
      </c>
      <c r="CM450" s="62"/>
      <c r="CN450" s="62"/>
      <c r="CO450" s="62"/>
      <c r="CP450" s="62"/>
      <c r="CQ450" s="94">
        <f t="shared" si="2898"/>
        <v>70000</v>
      </c>
      <c r="CR450" s="94">
        <f t="shared" si="2899"/>
        <v>109.1743119266055</v>
      </c>
      <c r="CS450" s="58">
        <v>763000</v>
      </c>
      <c r="CT450" s="58">
        <f>CS450</f>
        <v>763000</v>
      </c>
      <c r="CU450" s="58"/>
      <c r="CV450" s="58"/>
      <c r="CW450" s="58"/>
      <c r="CX450" s="62">
        <f>CW450</f>
        <v>0</v>
      </c>
      <c r="CY450" s="62"/>
      <c r="CZ450" s="58"/>
      <c r="DA450" s="58">
        <f t="shared" si="2901"/>
        <v>763000</v>
      </c>
      <c r="DB450" s="62">
        <f t="shared" si="2902"/>
        <v>763000</v>
      </c>
      <c r="DC450" s="62">
        <f t="shared" si="2903"/>
        <v>0</v>
      </c>
      <c r="DD450" s="62">
        <f t="shared" si="2904"/>
        <v>0</v>
      </c>
      <c r="DE450" s="58"/>
      <c r="DF450" s="62">
        <f>DE450</f>
        <v>0</v>
      </c>
      <c r="DG450" s="62"/>
      <c r="DH450" s="58"/>
      <c r="DI450" s="58">
        <f t="shared" ref="DI450" si="3105">DA450+DE450</f>
        <v>763000</v>
      </c>
      <c r="DJ450" s="62">
        <f t="shared" ref="DJ450" si="3106">DB450+DF450</f>
        <v>763000</v>
      </c>
      <c r="DK450" s="62">
        <f t="shared" ref="DK450" si="3107">DC450+DG450</f>
        <v>0</v>
      </c>
      <c r="DL450" s="62">
        <f t="shared" ref="DL450" si="3108">DD450+DH450</f>
        <v>0</v>
      </c>
      <c r="DM450" s="58"/>
      <c r="DN450" s="62">
        <f>DM450</f>
        <v>0</v>
      </c>
      <c r="DO450" s="62"/>
      <c r="DP450" s="58"/>
      <c r="DQ450" s="58">
        <f t="shared" ref="DQ450" si="3109">DI450+DM450</f>
        <v>763000</v>
      </c>
      <c r="DR450" s="62">
        <f t="shared" ref="DR450" si="3110">DJ450+DN450</f>
        <v>763000</v>
      </c>
      <c r="DS450" s="62">
        <f t="shared" ref="DS450" si="3111">DK450+DO450</f>
        <v>0</v>
      </c>
      <c r="DT450" s="62">
        <f t="shared" ref="DT450" si="3112">DL450+DP450</f>
        <v>0</v>
      </c>
    </row>
    <row r="451" spans="1:124" ht="32.25" customHeight="1" x14ac:dyDescent="0.25">
      <c r="A451" s="112" t="s">
        <v>141</v>
      </c>
      <c r="B451" s="40"/>
      <c r="C451" s="40"/>
      <c r="D451" s="40"/>
      <c r="E451" s="3">
        <v>853</v>
      </c>
      <c r="F451" s="19" t="s">
        <v>137</v>
      </c>
      <c r="G451" s="19" t="s">
        <v>44</v>
      </c>
      <c r="H451" s="176" t="s">
        <v>48</v>
      </c>
      <c r="I451" s="19"/>
      <c r="J451" s="22">
        <f t="shared" ref="J451:Y453" si="3113">J452</f>
        <v>1500000</v>
      </c>
      <c r="K451" s="22">
        <f t="shared" si="3113"/>
        <v>0</v>
      </c>
      <c r="L451" s="22">
        <f t="shared" si="3113"/>
        <v>1500000</v>
      </c>
      <c r="M451" s="22">
        <f t="shared" si="3113"/>
        <v>0</v>
      </c>
      <c r="N451" s="22">
        <f t="shared" si="3113"/>
        <v>1500000</v>
      </c>
      <c r="O451" s="22">
        <f t="shared" si="3113"/>
        <v>0</v>
      </c>
      <c r="P451" s="22">
        <f t="shared" si="3113"/>
        <v>1500000</v>
      </c>
      <c r="Q451" s="22">
        <f t="shared" si="3113"/>
        <v>0</v>
      </c>
      <c r="R451" s="22">
        <f t="shared" si="3113"/>
        <v>1500000</v>
      </c>
      <c r="S451" s="22">
        <f t="shared" si="3113"/>
        <v>0</v>
      </c>
      <c r="T451" s="22">
        <f t="shared" si="3113"/>
        <v>1500000</v>
      </c>
      <c r="U451" s="22">
        <f t="shared" si="3113"/>
        <v>0</v>
      </c>
      <c r="V451" s="21">
        <f t="shared" si="2781"/>
        <v>0</v>
      </c>
      <c r="W451" s="21">
        <f t="shared" si="2782"/>
        <v>0</v>
      </c>
      <c r="X451" s="21">
        <f t="shared" si="2783"/>
        <v>0</v>
      </c>
      <c r="Y451" s="22">
        <f t="shared" si="3113"/>
        <v>0</v>
      </c>
      <c r="Z451" s="278">
        <f t="shared" si="2802"/>
        <v>100</v>
      </c>
      <c r="AA451" s="22">
        <f t="shared" ref="AA451:BV453" si="3114">AA452</f>
        <v>0</v>
      </c>
      <c r="AB451" s="22">
        <f t="shared" si="3114"/>
        <v>1500000</v>
      </c>
      <c r="AC451" s="22">
        <f t="shared" si="3114"/>
        <v>0</v>
      </c>
      <c r="AD451" s="22">
        <f t="shared" si="3114"/>
        <v>1500000</v>
      </c>
      <c r="AE451" s="22">
        <f t="shared" si="3114"/>
        <v>0</v>
      </c>
      <c r="AF451" s="22">
        <f t="shared" si="3114"/>
        <v>274500</v>
      </c>
      <c r="AG451" s="22">
        <f t="shared" si="3114"/>
        <v>0</v>
      </c>
      <c r="AH451" s="22">
        <f t="shared" si="3114"/>
        <v>274500</v>
      </c>
      <c r="AI451" s="22">
        <f t="shared" si="3114"/>
        <v>0</v>
      </c>
      <c r="AJ451" s="21">
        <f t="shared" si="3016"/>
        <v>1774500</v>
      </c>
      <c r="AK451" s="21">
        <f t="shared" si="3017"/>
        <v>0</v>
      </c>
      <c r="AL451" s="21">
        <f t="shared" si="3018"/>
        <v>1774500</v>
      </c>
      <c r="AM451" s="21">
        <f t="shared" si="3019"/>
        <v>0</v>
      </c>
      <c r="AN451" s="214">
        <f t="shared" si="3114"/>
        <v>0</v>
      </c>
      <c r="AO451" s="22">
        <f t="shared" si="3114"/>
        <v>0</v>
      </c>
      <c r="AP451" s="22">
        <f t="shared" si="3114"/>
        <v>0</v>
      </c>
      <c r="AQ451" s="22">
        <f t="shared" si="3114"/>
        <v>0</v>
      </c>
      <c r="AR451" s="21">
        <f t="shared" si="2815"/>
        <v>1774500</v>
      </c>
      <c r="AS451" s="21">
        <f t="shared" si="2816"/>
        <v>0</v>
      </c>
      <c r="AT451" s="21">
        <f t="shared" si="2817"/>
        <v>1774500</v>
      </c>
      <c r="AU451" s="21">
        <f t="shared" si="2818"/>
        <v>0</v>
      </c>
      <c r="AV451" s="195">
        <f t="shared" si="2757"/>
        <v>0</v>
      </c>
      <c r="AW451" s="22">
        <f t="shared" si="3114"/>
        <v>1500000</v>
      </c>
      <c r="AX451" s="22">
        <f t="shared" si="3114"/>
        <v>0</v>
      </c>
      <c r="AY451" s="22">
        <f t="shared" si="3114"/>
        <v>1500000</v>
      </c>
      <c r="AZ451" s="22">
        <f t="shared" si="3114"/>
        <v>0</v>
      </c>
      <c r="BA451" s="22">
        <f t="shared" si="3114"/>
        <v>0</v>
      </c>
      <c r="BB451" s="22">
        <f t="shared" si="3114"/>
        <v>0</v>
      </c>
      <c r="BC451" s="22">
        <f t="shared" si="3114"/>
        <v>0</v>
      </c>
      <c r="BD451" s="22">
        <f t="shared" si="3114"/>
        <v>0</v>
      </c>
      <c r="BE451" s="21">
        <f t="shared" si="3020"/>
        <v>1500000</v>
      </c>
      <c r="BF451" s="21">
        <f t="shared" si="2993"/>
        <v>0</v>
      </c>
      <c r="BG451" s="21">
        <f t="shared" si="2994"/>
        <v>1500000</v>
      </c>
      <c r="BH451" s="21">
        <f t="shared" si="2995"/>
        <v>0</v>
      </c>
      <c r="BI451" s="22">
        <f t="shared" si="3114"/>
        <v>0</v>
      </c>
      <c r="BJ451" s="22">
        <f t="shared" si="3114"/>
        <v>0</v>
      </c>
      <c r="BK451" s="22">
        <f t="shared" si="3114"/>
        <v>0</v>
      </c>
      <c r="BL451" s="22">
        <f t="shared" si="3114"/>
        <v>0</v>
      </c>
      <c r="BM451" s="21">
        <f t="shared" si="2819"/>
        <v>1500000</v>
      </c>
      <c r="BN451" s="21">
        <f t="shared" si="2820"/>
        <v>0</v>
      </c>
      <c r="BO451" s="21">
        <f t="shared" si="2821"/>
        <v>1500000</v>
      </c>
      <c r="BP451" s="21">
        <f t="shared" si="2822"/>
        <v>0</v>
      </c>
      <c r="BQ451" s="201">
        <f t="shared" si="2754"/>
        <v>0</v>
      </c>
      <c r="BR451" s="22">
        <f t="shared" si="3114"/>
        <v>1500000</v>
      </c>
      <c r="BS451" s="22">
        <f t="shared" si="3114"/>
        <v>0</v>
      </c>
      <c r="BT451" s="22">
        <f t="shared" si="3114"/>
        <v>1500000</v>
      </c>
      <c r="BU451" s="22">
        <f t="shared" si="3114"/>
        <v>0</v>
      </c>
      <c r="BV451" s="22">
        <f t="shared" si="3114"/>
        <v>0</v>
      </c>
      <c r="BW451" s="22">
        <f t="shared" ref="BV451:BY453" si="3115">BW452</f>
        <v>0</v>
      </c>
      <c r="BX451" s="22">
        <f t="shared" si="3115"/>
        <v>0</v>
      </c>
      <c r="BY451" s="22">
        <f t="shared" si="3115"/>
        <v>0</v>
      </c>
      <c r="BZ451" s="21">
        <f t="shared" si="3022"/>
        <v>1500000</v>
      </c>
      <c r="CA451" s="62">
        <f t="shared" si="2996"/>
        <v>0</v>
      </c>
      <c r="CB451" s="62">
        <f t="shared" si="2997"/>
        <v>1500000</v>
      </c>
      <c r="CC451" s="62">
        <f t="shared" si="2998"/>
        <v>0</v>
      </c>
      <c r="CD451" s="22">
        <f t="shared" ref="CD451:CG453" si="3116">CD452</f>
        <v>0</v>
      </c>
      <c r="CE451" s="22">
        <f t="shared" si="3116"/>
        <v>0</v>
      </c>
      <c r="CF451" s="22">
        <f t="shared" si="3116"/>
        <v>0</v>
      </c>
      <c r="CG451" s="22">
        <f t="shared" si="3116"/>
        <v>0</v>
      </c>
      <c r="CH451" s="21">
        <f t="shared" si="2825"/>
        <v>1500000</v>
      </c>
      <c r="CI451" s="62">
        <f t="shared" si="2826"/>
        <v>0</v>
      </c>
      <c r="CJ451" s="62">
        <f t="shared" si="2827"/>
        <v>1500000</v>
      </c>
      <c r="CK451" s="62">
        <f t="shared" si="2828"/>
        <v>0</v>
      </c>
      <c r="CL451" s="193">
        <f t="shared" si="2851"/>
        <v>0</v>
      </c>
      <c r="CM451" s="62"/>
      <c r="CN451" s="62"/>
      <c r="CO451" s="62"/>
      <c r="CP451" s="62"/>
      <c r="CQ451" s="94">
        <f t="shared" ref="CQ451:CQ478" si="3117">AB451-CS451</f>
        <v>-500000</v>
      </c>
      <c r="CR451" s="94">
        <f t="shared" si="2899"/>
        <v>75</v>
      </c>
      <c r="CS451" s="57">
        <f t="shared" ref="CS451:DT451" si="3118">CS452</f>
        <v>2000000</v>
      </c>
      <c r="CT451" s="57">
        <f t="shared" si="3118"/>
        <v>0</v>
      </c>
      <c r="CU451" s="57">
        <f t="shared" si="3118"/>
        <v>2000000</v>
      </c>
      <c r="CV451" s="57">
        <f t="shared" si="3118"/>
        <v>0</v>
      </c>
      <c r="CW451" s="57">
        <f t="shared" si="3118"/>
        <v>300000</v>
      </c>
      <c r="CX451" s="78">
        <f t="shared" si="3118"/>
        <v>0</v>
      </c>
      <c r="CY451" s="78">
        <f t="shared" si="3118"/>
        <v>300000</v>
      </c>
      <c r="CZ451" s="57">
        <f t="shared" si="3118"/>
        <v>0</v>
      </c>
      <c r="DA451" s="57">
        <f t="shared" si="3118"/>
        <v>2300000</v>
      </c>
      <c r="DB451" s="78">
        <f t="shared" si="3118"/>
        <v>0</v>
      </c>
      <c r="DC451" s="78">
        <f t="shared" si="3118"/>
        <v>2300000</v>
      </c>
      <c r="DD451" s="78">
        <f t="shared" si="3118"/>
        <v>0</v>
      </c>
      <c r="DE451" s="57">
        <f t="shared" si="3118"/>
        <v>0</v>
      </c>
      <c r="DF451" s="78">
        <f t="shared" si="3118"/>
        <v>0</v>
      </c>
      <c r="DG451" s="78">
        <f t="shared" si="3118"/>
        <v>0</v>
      </c>
      <c r="DH451" s="57">
        <f t="shared" si="3118"/>
        <v>0</v>
      </c>
      <c r="DI451" s="57">
        <f t="shared" si="3118"/>
        <v>2300000</v>
      </c>
      <c r="DJ451" s="78">
        <f t="shared" si="3118"/>
        <v>0</v>
      </c>
      <c r="DK451" s="78">
        <f t="shared" si="3118"/>
        <v>2300000</v>
      </c>
      <c r="DL451" s="78">
        <f t="shared" si="3118"/>
        <v>0</v>
      </c>
      <c r="DM451" s="57">
        <f t="shared" si="3118"/>
        <v>0</v>
      </c>
      <c r="DN451" s="78">
        <f t="shared" si="3118"/>
        <v>0</v>
      </c>
      <c r="DO451" s="78">
        <f t="shared" si="3118"/>
        <v>0</v>
      </c>
      <c r="DP451" s="57">
        <f t="shared" si="3118"/>
        <v>0</v>
      </c>
      <c r="DQ451" s="57">
        <f t="shared" si="3118"/>
        <v>2300000</v>
      </c>
      <c r="DR451" s="78">
        <f t="shared" si="3118"/>
        <v>0</v>
      </c>
      <c r="DS451" s="78">
        <f t="shared" si="3118"/>
        <v>2300000</v>
      </c>
      <c r="DT451" s="78">
        <f t="shared" si="3118"/>
        <v>0</v>
      </c>
    </row>
    <row r="452" spans="1:124" ht="32.25" customHeight="1" x14ac:dyDescent="0.25">
      <c r="A452" s="87" t="s">
        <v>191</v>
      </c>
      <c r="B452" s="156"/>
      <c r="C452" s="156"/>
      <c r="D452" s="156"/>
      <c r="E452" s="3">
        <v>853</v>
      </c>
      <c r="F452" s="3" t="s">
        <v>137</v>
      </c>
      <c r="G452" s="3" t="s">
        <v>44</v>
      </c>
      <c r="H452" s="176" t="s">
        <v>496</v>
      </c>
      <c r="I452" s="3"/>
      <c r="J452" s="21">
        <f t="shared" si="3113"/>
        <v>1500000</v>
      </c>
      <c r="K452" s="21">
        <f t="shared" si="3113"/>
        <v>0</v>
      </c>
      <c r="L452" s="21">
        <f t="shared" si="3113"/>
        <v>1500000</v>
      </c>
      <c r="M452" s="21">
        <f t="shared" si="3113"/>
        <v>0</v>
      </c>
      <c r="N452" s="21">
        <f t="shared" si="3113"/>
        <v>1500000</v>
      </c>
      <c r="O452" s="21">
        <f t="shared" si="3113"/>
        <v>0</v>
      </c>
      <c r="P452" s="21">
        <f t="shared" si="3113"/>
        <v>1500000</v>
      </c>
      <c r="Q452" s="21">
        <f t="shared" si="3113"/>
        <v>0</v>
      </c>
      <c r="R452" s="21">
        <f t="shared" si="3113"/>
        <v>1500000</v>
      </c>
      <c r="S452" s="21">
        <f t="shared" si="3113"/>
        <v>0</v>
      </c>
      <c r="T452" s="21">
        <f t="shared" si="3113"/>
        <v>1500000</v>
      </c>
      <c r="U452" s="21">
        <f t="shared" si="3113"/>
        <v>0</v>
      </c>
      <c r="V452" s="21">
        <f t="shared" si="2781"/>
        <v>0</v>
      </c>
      <c r="W452" s="21">
        <f t="shared" si="2782"/>
        <v>0</v>
      </c>
      <c r="X452" s="21">
        <f t="shared" si="2783"/>
        <v>0</v>
      </c>
      <c r="Y452" s="21">
        <f t="shared" si="3113"/>
        <v>0</v>
      </c>
      <c r="Z452" s="276">
        <f t="shared" si="2802"/>
        <v>100</v>
      </c>
      <c r="AA452" s="21">
        <f t="shared" si="3114"/>
        <v>0</v>
      </c>
      <c r="AB452" s="21">
        <f t="shared" si="3114"/>
        <v>1500000</v>
      </c>
      <c r="AC452" s="21">
        <f t="shared" si="3114"/>
        <v>0</v>
      </c>
      <c r="AD452" s="21">
        <f t="shared" si="3114"/>
        <v>1500000</v>
      </c>
      <c r="AE452" s="21">
        <f t="shared" si="3114"/>
        <v>0</v>
      </c>
      <c r="AF452" s="21">
        <f t="shared" si="3114"/>
        <v>274500</v>
      </c>
      <c r="AG452" s="21">
        <f t="shared" si="3114"/>
        <v>0</v>
      </c>
      <c r="AH452" s="21">
        <f t="shared" si="3114"/>
        <v>274500</v>
      </c>
      <c r="AI452" s="21">
        <f t="shared" si="3114"/>
        <v>0</v>
      </c>
      <c r="AJ452" s="21">
        <f t="shared" si="3016"/>
        <v>1774500</v>
      </c>
      <c r="AK452" s="21">
        <f t="shared" si="3017"/>
        <v>0</v>
      </c>
      <c r="AL452" s="21">
        <f t="shared" si="3018"/>
        <v>1774500</v>
      </c>
      <c r="AM452" s="21">
        <f t="shared" si="3019"/>
        <v>0</v>
      </c>
      <c r="AN452" s="215">
        <f t="shared" si="3114"/>
        <v>0</v>
      </c>
      <c r="AO452" s="21">
        <f t="shared" si="3114"/>
        <v>0</v>
      </c>
      <c r="AP452" s="21">
        <f t="shared" si="3114"/>
        <v>0</v>
      </c>
      <c r="AQ452" s="21">
        <f t="shared" si="3114"/>
        <v>0</v>
      </c>
      <c r="AR452" s="21">
        <f t="shared" si="2815"/>
        <v>1774500</v>
      </c>
      <c r="AS452" s="21">
        <f t="shared" si="2816"/>
        <v>0</v>
      </c>
      <c r="AT452" s="21">
        <f t="shared" si="2817"/>
        <v>1774500</v>
      </c>
      <c r="AU452" s="21">
        <f t="shared" si="2818"/>
        <v>0</v>
      </c>
      <c r="AV452" s="195">
        <f t="shared" si="2757"/>
        <v>0</v>
      </c>
      <c r="AW452" s="21">
        <f t="shared" si="3114"/>
        <v>1500000</v>
      </c>
      <c r="AX452" s="21">
        <f t="shared" si="3114"/>
        <v>0</v>
      </c>
      <c r="AY452" s="21">
        <f t="shared" si="3114"/>
        <v>1500000</v>
      </c>
      <c r="AZ452" s="21">
        <f t="shared" si="3114"/>
        <v>0</v>
      </c>
      <c r="BA452" s="21">
        <f t="shared" si="3114"/>
        <v>0</v>
      </c>
      <c r="BB452" s="21">
        <f t="shared" si="3114"/>
        <v>0</v>
      </c>
      <c r="BC452" s="21">
        <f t="shared" si="3114"/>
        <v>0</v>
      </c>
      <c r="BD452" s="21">
        <f t="shared" si="3114"/>
        <v>0</v>
      </c>
      <c r="BE452" s="21">
        <f t="shared" si="3020"/>
        <v>1500000</v>
      </c>
      <c r="BF452" s="21">
        <f t="shared" si="2993"/>
        <v>0</v>
      </c>
      <c r="BG452" s="21">
        <f t="shared" si="2994"/>
        <v>1500000</v>
      </c>
      <c r="BH452" s="21">
        <f t="shared" si="2995"/>
        <v>0</v>
      </c>
      <c r="BI452" s="21">
        <f t="shared" si="3114"/>
        <v>0</v>
      </c>
      <c r="BJ452" s="21">
        <f t="shared" si="3114"/>
        <v>0</v>
      </c>
      <c r="BK452" s="21">
        <f t="shared" si="3114"/>
        <v>0</v>
      </c>
      <c r="BL452" s="21">
        <f t="shared" si="3114"/>
        <v>0</v>
      </c>
      <c r="BM452" s="21">
        <f t="shared" si="2819"/>
        <v>1500000</v>
      </c>
      <c r="BN452" s="21">
        <f t="shared" si="2820"/>
        <v>0</v>
      </c>
      <c r="BO452" s="21">
        <f t="shared" si="2821"/>
        <v>1500000</v>
      </c>
      <c r="BP452" s="21">
        <f t="shared" si="2822"/>
        <v>0</v>
      </c>
      <c r="BQ452" s="201">
        <f t="shared" si="2754"/>
        <v>0</v>
      </c>
      <c r="BR452" s="21">
        <f t="shared" si="3114"/>
        <v>1500000</v>
      </c>
      <c r="BS452" s="21">
        <f t="shared" si="3114"/>
        <v>0</v>
      </c>
      <c r="BT452" s="21">
        <f t="shared" si="3114"/>
        <v>1500000</v>
      </c>
      <c r="BU452" s="21">
        <f t="shared" si="3114"/>
        <v>0</v>
      </c>
      <c r="BV452" s="21">
        <f t="shared" si="3115"/>
        <v>0</v>
      </c>
      <c r="BW452" s="21">
        <f t="shared" si="3115"/>
        <v>0</v>
      </c>
      <c r="BX452" s="21">
        <f t="shared" si="3115"/>
        <v>0</v>
      </c>
      <c r="BY452" s="21">
        <f t="shared" si="3115"/>
        <v>0</v>
      </c>
      <c r="BZ452" s="21">
        <f t="shared" si="3022"/>
        <v>1500000</v>
      </c>
      <c r="CA452" s="62">
        <f t="shared" si="2996"/>
        <v>0</v>
      </c>
      <c r="CB452" s="62">
        <f t="shared" si="2997"/>
        <v>1500000</v>
      </c>
      <c r="CC452" s="62">
        <f t="shared" si="2998"/>
        <v>0</v>
      </c>
      <c r="CD452" s="21">
        <f t="shared" si="3116"/>
        <v>0</v>
      </c>
      <c r="CE452" s="21">
        <f t="shared" si="3116"/>
        <v>0</v>
      </c>
      <c r="CF452" s="21">
        <f t="shared" si="3116"/>
        <v>0</v>
      </c>
      <c r="CG452" s="21">
        <f t="shared" si="3116"/>
        <v>0</v>
      </c>
      <c r="CH452" s="21">
        <f t="shared" si="2825"/>
        <v>1500000</v>
      </c>
      <c r="CI452" s="62">
        <f t="shared" si="2826"/>
        <v>0</v>
      </c>
      <c r="CJ452" s="62">
        <f t="shared" si="2827"/>
        <v>1500000</v>
      </c>
      <c r="CK452" s="62">
        <f t="shared" si="2828"/>
        <v>0</v>
      </c>
      <c r="CL452" s="193">
        <f t="shared" si="2851"/>
        <v>0</v>
      </c>
      <c r="CM452" s="62"/>
      <c r="CN452" s="62"/>
      <c r="CO452" s="62"/>
      <c r="CP452" s="62"/>
      <c r="CQ452" s="94">
        <f t="shared" si="3117"/>
        <v>-500000</v>
      </c>
      <c r="CR452" s="94">
        <f t="shared" si="2899"/>
        <v>75</v>
      </c>
      <c r="CS452" s="58">
        <f t="shared" ref="CS452:DT453" si="3119">CS453</f>
        <v>2000000</v>
      </c>
      <c r="CT452" s="58">
        <f t="shared" si="3119"/>
        <v>0</v>
      </c>
      <c r="CU452" s="58">
        <f t="shared" si="3119"/>
        <v>2000000</v>
      </c>
      <c r="CV452" s="58">
        <f t="shared" si="3119"/>
        <v>0</v>
      </c>
      <c r="CW452" s="58">
        <f t="shared" si="3119"/>
        <v>300000</v>
      </c>
      <c r="CX452" s="62">
        <f t="shared" si="3119"/>
        <v>0</v>
      </c>
      <c r="CY452" s="62">
        <f t="shared" si="3119"/>
        <v>300000</v>
      </c>
      <c r="CZ452" s="58">
        <f t="shared" si="3119"/>
        <v>0</v>
      </c>
      <c r="DA452" s="58">
        <f t="shared" si="3119"/>
        <v>2300000</v>
      </c>
      <c r="DB452" s="62">
        <f t="shared" si="3119"/>
        <v>0</v>
      </c>
      <c r="DC452" s="62">
        <f t="shared" si="3119"/>
        <v>2300000</v>
      </c>
      <c r="DD452" s="62">
        <f t="shared" si="3119"/>
        <v>0</v>
      </c>
      <c r="DE452" s="58">
        <f t="shared" si="3119"/>
        <v>0</v>
      </c>
      <c r="DF452" s="62">
        <f t="shared" si="3119"/>
        <v>0</v>
      </c>
      <c r="DG452" s="62">
        <f t="shared" si="3119"/>
        <v>0</v>
      </c>
      <c r="DH452" s="58">
        <f t="shared" si="3119"/>
        <v>0</v>
      </c>
      <c r="DI452" s="58">
        <f t="shared" si="3119"/>
        <v>2300000</v>
      </c>
      <c r="DJ452" s="62">
        <f t="shared" si="3119"/>
        <v>0</v>
      </c>
      <c r="DK452" s="62">
        <f t="shared" si="3119"/>
        <v>2300000</v>
      </c>
      <c r="DL452" s="62">
        <f t="shared" si="3119"/>
        <v>0</v>
      </c>
      <c r="DM452" s="58">
        <f t="shared" si="3119"/>
        <v>0</v>
      </c>
      <c r="DN452" s="62">
        <f t="shared" si="3119"/>
        <v>0</v>
      </c>
      <c r="DO452" s="62">
        <f t="shared" si="3119"/>
        <v>0</v>
      </c>
      <c r="DP452" s="58">
        <f t="shared" si="3119"/>
        <v>0</v>
      </c>
      <c r="DQ452" s="58">
        <f t="shared" si="3119"/>
        <v>2300000</v>
      </c>
      <c r="DR452" s="62">
        <f t="shared" si="3119"/>
        <v>0</v>
      </c>
      <c r="DS452" s="62">
        <f t="shared" si="3119"/>
        <v>2300000</v>
      </c>
      <c r="DT452" s="62">
        <f t="shared" si="3119"/>
        <v>0</v>
      </c>
    </row>
    <row r="453" spans="1:124" s="33" customFormat="1" ht="32.25" customHeight="1" x14ac:dyDescent="0.25">
      <c r="A453" s="87" t="s">
        <v>34</v>
      </c>
      <c r="B453" s="156"/>
      <c r="C453" s="156"/>
      <c r="D453" s="156"/>
      <c r="E453" s="3">
        <v>853</v>
      </c>
      <c r="F453" s="3" t="s">
        <v>137</v>
      </c>
      <c r="G453" s="3" t="s">
        <v>44</v>
      </c>
      <c r="H453" s="176" t="s">
        <v>496</v>
      </c>
      <c r="I453" s="3" t="s">
        <v>35</v>
      </c>
      <c r="J453" s="21">
        <f t="shared" si="3113"/>
        <v>1500000</v>
      </c>
      <c r="K453" s="21">
        <f t="shared" si="3113"/>
        <v>0</v>
      </c>
      <c r="L453" s="21">
        <f t="shared" si="3113"/>
        <v>1500000</v>
      </c>
      <c r="M453" s="21">
        <f t="shared" si="3113"/>
        <v>0</v>
      </c>
      <c r="N453" s="21">
        <f t="shared" si="3113"/>
        <v>1500000</v>
      </c>
      <c r="O453" s="21">
        <f t="shared" si="3113"/>
        <v>0</v>
      </c>
      <c r="P453" s="21">
        <f t="shared" si="3113"/>
        <v>1500000</v>
      </c>
      <c r="Q453" s="21">
        <f t="shared" si="3113"/>
        <v>0</v>
      </c>
      <c r="R453" s="21">
        <f t="shared" si="3113"/>
        <v>1500000</v>
      </c>
      <c r="S453" s="21">
        <f t="shared" si="3113"/>
        <v>0</v>
      </c>
      <c r="T453" s="21">
        <f t="shared" si="3113"/>
        <v>1500000</v>
      </c>
      <c r="U453" s="21">
        <f t="shared" si="3113"/>
        <v>0</v>
      </c>
      <c r="V453" s="21">
        <f t="shared" si="2781"/>
        <v>0</v>
      </c>
      <c r="W453" s="21">
        <f t="shared" si="2782"/>
        <v>0</v>
      </c>
      <c r="X453" s="21">
        <f t="shared" si="2783"/>
        <v>0</v>
      </c>
      <c r="Y453" s="21">
        <f t="shared" si="3113"/>
        <v>0</v>
      </c>
      <c r="Z453" s="276">
        <f t="shared" si="2802"/>
        <v>100</v>
      </c>
      <c r="AA453" s="21">
        <f t="shared" si="3114"/>
        <v>0</v>
      </c>
      <c r="AB453" s="21">
        <f t="shared" si="3114"/>
        <v>1500000</v>
      </c>
      <c r="AC453" s="21">
        <f t="shared" si="3114"/>
        <v>0</v>
      </c>
      <c r="AD453" s="21">
        <f t="shared" si="3114"/>
        <v>1500000</v>
      </c>
      <c r="AE453" s="21">
        <f t="shared" si="3114"/>
        <v>0</v>
      </c>
      <c r="AF453" s="21">
        <f t="shared" si="3114"/>
        <v>274500</v>
      </c>
      <c r="AG453" s="21">
        <f t="shared" si="3114"/>
        <v>0</v>
      </c>
      <c r="AH453" s="21">
        <f t="shared" si="3114"/>
        <v>274500</v>
      </c>
      <c r="AI453" s="21">
        <f t="shared" si="3114"/>
        <v>0</v>
      </c>
      <c r="AJ453" s="21">
        <f t="shared" si="3016"/>
        <v>1774500</v>
      </c>
      <c r="AK453" s="21">
        <f t="shared" si="3017"/>
        <v>0</v>
      </c>
      <c r="AL453" s="21">
        <f t="shared" si="3018"/>
        <v>1774500</v>
      </c>
      <c r="AM453" s="21">
        <f t="shared" si="3019"/>
        <v>0</v>
      </c>
      <c r="AN453" s="215">
        <f t="shared" si="3114"/>
        <v>0</v>
      </c>
      <c r="AO453" s="21">
        <f t="shared" si="3114"/>
        <v>0</v>
      </c>
      <c r="AP453" s="21">
        <f t="shared" si="3114"/>
        <v>0</v>
      </c>
      <c r="AQ453" s="21">
        <f t="shared" si="3114"/>
        <v>0</v>
      </c>
      <c r="AR453" s="21">
        <f t="shared" si="2815"/>
        <v>1774500</v>
      </c>
      <c r="AS453" s="21">
        <f t="shared" si="2816"/>
        <v>0</v>
      </c>
      <c r="AT453" s="21">
        <f t="shared" si="2817"/>
        <v>1774500</v>
      </c>
      <c r="AU453" s="21">
        <f t="shared" si="2818"/>
        <v>0</v>
      </c>
      <c r="AV453" s="195">
        <f t="shared" si="2757"/>
        <v>0</v>
      </c>
      <c r="AW453" s="21">
        <f t="shared" si="3114"/>
        <v>1500000</v>
      </c>
      <c r="AX453" s="21">
        <f t="shared" si="3114"/>
        <v>0</v>
      </c>
      <c r="AY453" s="21">
        <f t="shared" si="3114"/>
        <v>1500000</v>
      </c>
      <c r="AZ453" s="21">
        <f t="shared" si="3114"/>
        <v>0</v>
      </c>
      <c r="BA453" s="21">
        <f t="shared" si="3114"/>
        <v>0</v>
      </c>
      <c r="BB453" s="21">
        <f t="shared" si="3114"/>
        <v>0</v>
      </c>
      <c r="BC453" s="21">
        <f t="shared" si="3114"/>
        <v>0</v>
      </c>
      <c r="BD453" s="21">
        <f t="shared" si="3114"/>
        <v>0</v>
      </c>
      <c r="BE453" s="21">
        <f t="shared" si="3020"/>
        <v>1500000</v>
      </c>
      <c r="BF453" s="21">
        <f t="shared" si="2993"/>
        <v>0</v>
      </c>
      <c r="BG453" s="21">
        <f t="shared" si="2994"/>
        <v>1500000</v>
      </c>
      <c r="BH453" s="21">
        <f t="shared" si="2995"/>
        <v>0</v>
      </c>
      <c r="BI453" s="21">
        <f t="shared" si="3114"/>
        <v>0</v>
      </c>
      <c r="BJ453" s="21">
        <f t="shared" si="3114"/>
        <v>0</v>
      </c>
      <c r="BK453" s="21">
        <f t="shared" si="3114"/>
        <v>0</v>
      </c>
      <c r="BL453" s="21">
        <f t="shared" si="3114"/>
        <v>0</v>
      </c>
      <c r="BM453" s="21">
        <f t="shared" si="2819"/>
        <v>1500000</v>
      </c>
      <c r="BN453" s="21">
        <f t="shared" si="2820"/>
        <v>0</v>
      </c>
      <c r="BO453" s="21">
        <f t="shared" si="2821"/>
        <v>1500000</v>
      </c>
      <c r="BP453" s="21">
        <f t="shared" si="2822"/>
        <v>0</v>
      </c>
      <c r="BQ453" s="201">
        <f t="shared" si="2754"/>
        <v>0</v>
      </c>
      <c r="BR453" s="21">
        <f t="shared" si="3114"/>
        <v>1500000</v>
      </c>
      <c r="BS453" s="21">
        <f t="shared" si="3114"/>
        <v>0</v>
      </c>
      <c r="BT453" s="21">
        <f t="shared" si="3114"/>
        <v>1500000</v>
      </c>
      <c r="BU453" s="21">
        <f t="shared" si="3114"/>
        <v>0</v>
      </c>
      <c r="BV453" s="21">
        <f t="shared" si="3115"/>
        <v>0</v>
      </c>
      <c r="BW453" s="21">
        <f t="shared" si="3115"/>
        <v>0</v>
      </c>
      <c r="BX453" s="21">
        <f t="shared" si="3115"/>
        <v>0</v>
      </c>
      <c r="BY453" s="21">
        <f t="shared" si="3115"/>
        <v>0</v>
      </c>
      <c r="BZ453" s="21">
        <f t="shared" si="3022"/>
        <v>1500000</v>
      </c>
      <c r="CA453" s="62">
        <f t="shared" si="2996"/>
        <v>0</v>
      </c>
      <c r="CB453" s="62">
        <f t="shared" si="2997"/>
        <v>1500000</v>
      </c>
      <c r="CC453" s="62">
        <f t="shared" si="2998"/>
        <v>0</v>
      </c>
      <c r="CD453" s="21">
        <f t="shared" si="3116"/>
        <v>0</v>
      </c>
      <c r="CE453" s="21">
        <f t="shared" si="3116"/>
        <v>0</v>
      </c>
      <c r="CF453" s="21">
        <f t="shared" si="3116"/>
        <v>0</v>
      </c>
      <c r="CG453" s="21">
        <f t="shared" si="3116"/>
        <v>0</v>
      </c>
      <c r="CH453" s="21">
        <f t="shared" si="2825"/>
        <v>1500000</v>
      </c>
      <c r="CI453" s="62">
        <f t="shared" si="2826"/>
        <v>0</v>
      </c>
      <c r="CJ453" s="62">
        <f t="shared" si="2827"/>
        <v>1500000</v>
      </c>
      <c r="CK453" s="62">
        <f t="shared" si="2828"/>
        <v>0</v>
      </c>
      <c r="CL453" s="193">
        <f t="shared" si="2851"/>
        <v>0</v>
      </c>
      <c r="CM453" s="62"/>
      <c r="CN453" s="62"/>
      <c r="CO453" s="62"/>
      <c r="CP453" s="62"/>
      <c r="CQ453" s="94">
        <f t="shared" si="3117"/>
        <v>-500000</v>
      </c>
      <c r="CR453" s="94">
        <f t="shared" si="2899"/>
        <v>75</v>
      </c>
      <c r="CS453" s="58">
        <f t="shared" si="3119"/>
        <v>2000000</v>
      </c>
      <c r="CT453" s="58">
        <f t="shared" si="3119"/>
        <v>0</v>
      </c>
      <c r="CU453" s="58">
        <f t="shared" si="3119"/>
        <v>2000000</v>
      </c>
      <c r="CV453" s="58">
        <f t="shared" si="3119"/>
        <v>0</v>
      </c>
      <c r="CW453" s="58">
        <f t="shared" si="3119"/>
        <v>300000</v>
      </c>
      <c r="CX453" s="62">
        <f t="shared" si="3119"/>
        <v>0</v>
      </c>
      <c r="CY453" s="62">
        <f t="shared" si="3119"/>
        <v>300000</v>
      </c>
      <c r="CZ453" s="58">
        <f t="shared" si="3119"/>
        <v>0</v>
      </c>
      <c r="DA453" s="58">
        <f t="shared" si="3119"/>
        <v>2300000</v>
      </c>
      <c r="DB453" s="62">
        <f t="shared" si="3119"/>
        <v>0</v>
      </c>
      <c r="DC453" s="62">
        <f t="shared" si="3119"/>
        <v>2300000</v>
      </c>
      <c r="DD453" s="62">
        <f t="shared" si="3119"/>
        <v>0</v>
      </c>
      <c r="DE453" s="58">
        <f t="shared" si="3119"/>
        <v>0</v>
      </c>
      <c r="DF453" s="62">
        <f t="shared" si="3119"/>
        <v>0</v>
      </c>
      <c r="DG453" s="62">
        <f t="shared" si="3119"/>
        <v>0</v>
      </c>
      <c r="DH453" s="58">
        <f t="shared" si="3119"/>
        <v>0</v>
      </c>
      <c r="DI453" s="58">
        <f t="shared" si="3119"/>
        <v>2300000</v>
      </c>
      <c r="DJ453" s="62">
        <f t="shared" si="3119"/>
        <v>0</v>
      </c>
      <c r="DK453" s="62">
        <f t="shared" si="3119"/>
        <v>2300000</v>
      </c>
      <c r="DL453" s="62">
        <f t="shared" si="3119"/>
        <v>0</v>
      </c>
      <c r="DM453" s="58">
        <f t="shared" si="3119"/>
        <v>0</v>
      </c>
      <c r="DN453" s="62">
        <f t="shared" si="3119"/>
        <v>0</v>
      </c>
      <c r="DO453" s="62">
        <f t="shared" si="3119"/>
        <v>0</v>
      </c>
      <c r="DP453" s="58">
        <f t="shared" si="3119"/>
        <v>0</v>
      </c>
      <c r="DQ453" s="58">
        <f t="shared" si="3119"/>
        <v>2300000</v>
      </c>
      <c r="DR453" s="62">
        <f t="shared" si="3119"/>
        <v>0</v>
      </c>
      <c r="DS453" s="62">
        <f t="shared" si="3119"/>
        <v>2300000</v>
      </c>
      <c r="DT453" s="62">
        <f t="shared" si="3119"/>
        <v>0</v>
      </c>
    </row>
    <row r="454" spans="1:124" s="33" customFormat="1" ht="32.25" customHeight="1" x14ac:dyDescent="0.25">
      <c r="A454" s="87" t="s">
        <v>143</v>
      </c>
      <c r="B454" s="156"/>
      <c r="C454" s="156"/>
      <c r="D454" s="156"/>
      <c r="E454" s="3">
        <v>853</v>
      </c>
      <c r="F454" s="3" t="s">
        <v>137</v>
      </c>
      <c r="G454" s="3" t="s">
        <v>44</v>
      </c>
      <c r="H454" s="176" t="s">
        <v>496</v>
      </c>
      <c r="I454" s="3" t="s">
        <v>140</v>
      </c>
      <c r="J454" s="21">
        <v>1500000</v>
      </c>
      <c r="K454" s="21"/>
      <c r="L454" s="21">
        <f>J454</f>
        <v>1500000</v>
      </c>
      <c r="M454" s="21"/>
      <c r="N454" s="21">
        <v>1500000</v>
      </c>
      <c r="O454" s="21"/>
      <c r="P454" s="21">
        <f>N454</f>
        <v>1500000</v>
      </c>
      <c r="Q454" s="21"/>
      <c r="R454" s="21">
        <v>1500000</v>
      </c>
      <c r="S454" s="21"/>
      <c r="T454" s="21">
        <f>R454</f>
        <v>1500000</v>
      </c>
      <c r="U454" s="21"/>
      <c r="V454" s="21">
        <f t="shared" si="2781"/>
        <v>0</v>
      </c>
      <c r="W454" s="21">
        <f t="shared" si="2782"/>
        <v>0</v>
      </c>
      <c r="X454" s="21">
        <f t="shared" si="2783"/>
        <v>0</v>
      </c>
      <c r="Y454" s="21"/>
      <c r="Z454" s="276">
        <f t="shared" si="2802"/>
        <v>100</v>
      </c>
      <c r="AA454" s="21"/>
      <c r="AB454" s="21">
        <v>1500000</v>
      </c>
      <c r="AC454" s="21"/>
      <c r="AD454" s="21">
        <f>AB454</f>
        <v>1500000</v>
      </c>
      <c r="AE454" s="21"/>
      <c r="AF454" s="21">
        <v>274500</v>
      </c>
      <c r="AG454" s="21"/>
      <c r="AH454" s="21">
        <f>AF454</f>
        <v>274500</v>
      </c>
      <c r="AI454" s="21"/>
      <c r="AJ454" s="21">
        <f t="shared" si="3016"/>
        <v>1774500</v>
      </c>
      <c r="AK454" s="21">
        <f t="shared" si="3017"/>
        <v>0</v>
      </c>
      <c r="AL454" s="21">
        <f t="shared" si="3018"/>
        <v>1774500</v>
      </c>
      <c r="AM454" s="21">
        <f t="shared" si="3019"/>
        <v>0</v>
      </c>
      <c r="AN454" s="215"/>
      <c r="AO454" s="21"/>
      <c r="AP454" s="21">
        <f>AN454</f>
        <v>0</v>
      </c>
      <c r="AQ454" s="21"/>
      <c r="AR454" s="21">
        <f t="shared" si="2815"/>
        <v>1774500</v>
      </c>
      <c r="AS454" s="21">
        <f t="shared" si="2816"/>
        <v>0</v>
      </c>
      <c r="AT454" s="21">
        <f t="shared" si="2817"/>
        <v>1774500</v>
      </c>
      <c r="AU454" s="21">
        <f t="shared" si="2818"/>
        <v>0</v>
      </c>
      <c r="AV454" s="195">
        <f t="shared" si="2757"/>
        <v>0</v>
      </c>
      <c r="AW454" s="21">
        <v>1500000</v>
      </c>
      <c r="AX454" s="21"/>
      <c r="AY454" s="21">
        <f>AW454</f>
        <v>1500000</v>
      </c>
      <c r="AZ454" s="21"/>
      <c r="BA454" s="21"/>
      <c r="BB454" s="21"/>
      <c r="BC454" s="21">
        <f>BA454</f>
        <v>0</v>
      </c>
      <c r="BD454" s="21"/>
      <c r="BE454" s="21">
        <f t="shared" si="3020"/>
        <v>1500000</v>
      </c>
      <c r="BF454" s="21">
        <f t="shared" si="2993"/>
        <v>0</v>
      </c>
      <c r="BG454" s="21">
        <f t="shared" si="2994"/>
        <v>1500000</v>
      </c>
      <c r="BH454" s="21">
        <f t="shared" si="2995"/>
        <v>0</v>
      </c>
      <c r="BI454" s="21"/>
      <c r="BJ454" s="21"/>
      <c r="BK454" s="21">
        <f>BI454</f>
        <v>0</v>
      </c>
      <c r="BL454" s="21"/>
      <c r="BM454" s="21">
        <f t="shared" si="2819"/>
        <v>1500000</v>
      </c>
      <c r="BN454" s="21">
        <f t="shared" si="2820"/>
        <v>0</v>
      </c>
      <c r="BO454" s="21">
        <f t="shared" si="2821"/>
        <v>1500000</v>
      </c>
      <c r="BP454" s="21">
        <f t="shared" si="2822"/>
        <v>0</v>
      </c>
      <c r="BQ454" s="201">
        <f t="shared" si="2754"/>
        <v>0</v>
      </c>
      <c r="BR454" s="21">
        <v>1500000</v>
      </c>
      <c r="BS454" s="21"/>
      <c r="BT454" s="21">
        <f>BR454</f>
        <v>1500000</v>
      </c>
      <c r="BU454" s="21"/>
      <c r="BV454" s="21"/>
      <c r="BW454" s="21"/>
      <c r="BX454" s="21">
        <f>BV454</f>
        <v>0</v>
      </c>
      <c r="BY454" s="21"/>
      <c r="BZ454" s="21">
        <f t="shared" si="3022"/>
        <v>1500000</v>
      </c>
      <c r="CA454" s="62">
        <f t="shared" si="2996"/>
        <v>0</v>
      </c>
      <c r="CB454" s="62">
        <f t="shared" si="2997"/>
        <v>1500000</v>
      </c>
      <c r="CC454" s="62">
        <f t="shared" si="2998"/>
        <v>0</v>
      </c>
      <c r="CD454" s="21"/>
      <c r="CE454" s="21"/>
      <c r="CF454" s="21">
        <f>CD454</f>
        <v>0</v>
      </c>
      <c r="CG454" s="21"/>
      <c r="CH454" s="21">
        <f t="shared" si="2825"/>
        <v>1500000</v>
      </c>
      <c r="CI454" s="62">
        <f t="shared" si="2826"/>
        <v>0</v>
      </c>
      <c r="CJ454" s="62">
        <f t="shared" si="2827"/>
        <v>1500000</v>
      </c>
      <c r="CK454" s="62">
        <f t="shared" si="2828"/>
        <v>0</v>
      </c>
      <c r="CL454" s="193">
        <f t="shared" si="2851"/>
        <v>0</v>
      </c>
      <c r="CM454" s="62"/>
      <c r="CN454" s="62"/>
      <c r="CO454" s="62"/>
      <c r="CP454" s="62"/>
      <c r="CQ454" s="94">
        <f t="shared" si="3117"/>
        <v>-500000</v>
      </c>
      <c r="CR454" s="94">
        <f t="shared" si="2899"/>
        <v>75</v>
      </c>
      <c r="CS454" s="58">
        <v>2000000</v>
      </c>
      <c r="CT454" s="58"/>
      <c r="CU454" s="58">
        <f>CS454</f>
        <v>2000000</v>
      </c>
      <c r="CV454" s="58"/>
      <c r="CW454" s="58">
        <v>300000</v>
      </c>
      <c r="CX454" s="62"/>
      <c r="CY454" s="62">
        <f>CW454</f>
        <v>300000</v>
      </c>
      <c r="CZ454" s="58"/>
      <c r="DA454" s="58">
        <f t="shared" si="2901"/>
        <v>2300000</v>
      </c>
      <c r="DB454" s="62">
        <f t="shared" si="2902"/>
        <v>0</v>
      </c>
      <c r="DC454" s="62">
        <f t="shared" si="2903"/>
        <v>2300000</v>
      </c>
      <c r="DD454" s="62">
        <f t="shared" si="2904"/>
        <v>0</v>
      </c>
      <c r="DE454" s="58"/>
      <c r="DF454" s="62"/>
      <c r="DG454" s="62">
        <f>DE454</f>
        <v>0</v>
      </c>
      <c r="DH454" s="58"/>
      <c r="DI454" s="58">
        <f t="shared" ref="DI454" si="3120">DA454+DE454</f>
        <v>2300000</v>
      </c>
      <c r="DJ454" s="62">
        <f t="shared" ref="DJ454" si="3121">DB454+DF454</f>
        <v>0</v>
      </c>
      <c r="DK454" s="62">
        <f t="shared" ref="DK454" si="3122">DC454+DG454</f>
        <v>2300000</v>
      </c>
      <c r="DL454" s="62">
        <f t="shared" ref="DL454" si="3123">DD454+DH454</f>
        <v>0</v>
      </c>
      <c r="DM454" s="58"/>
      <c r="DN454" s="62"/>
      <c r="DO454" s="62">
        <f>DM454</f>
        <v>0</v>
      </c>
      <c r="DP454" s="58"/>
      <c r="DQ454" s="58">
        <f t="shared" ref="DQ454" si="3124">DI454+DM454</f>
        <v>2300000</v>
      </c>
      <c r="DR454" s="62">
        <f t="shared" ref="DR454" si="3125">DJ454+DN454</f>
        <v>0</v>
      </c>
      <c r="DS454" s="62">
        <f t="shared" ref="DS454" si="3126">DK454+DO454</f>
        <v>2300000</v>
      </c>
      <c r="DT454" s="62">
        <f t="shared" ref="DT454" si="3127">DL454+DP454</f>
        <v>0</v>
      </c>
    </row>
    <row r="455" spans="1:124" s="23" customFormat="1" ht="32.25" customHeight="1" x14ac:dyDescent="0.25">
      <c r="A455" s="110" t="s">
        <v>144</v>
      </c>
      <c r="B455" s="107"/>
      <c r="C455" s="107"/>
      <c r="D455" s="107"/>
      <c r="E455" s="17">
        <v>854</v>
      </c>
      <c r="F455" s="17"/>
      <c r="G455" s="17"/>
      <c r="H455" s="251" t="s">
        <v>48</v>
      </c>
      <c r="I455" s="17"/>
      <c r="J455" s="26">
        <f t="shared" ref="J455:Y457" si="3128">J456</f>
        <v>357700</v>
      </c>
      <c r="K455" s="26">
        <f t="shared" si="3128"/>
        <v>0</v>
      </c>
      <c r="L455" s="26">
        <f t="shared" si="3128"/>
        <v>357700</v>
      </c>
      <c r="M455" s="26">
        <f t="shared" si="3128"/>
        <v>0</v>
      </c>
      <c r="N455" s="26">
        <f t="shared" si="3128"/>
        <v>323900</v>
      </c>
      <c r="O455" s="26">
        <f t="shared" si="3128"/>
        <v>0</v>
      </c>
      <c r="P455" s="26">
        <f t="shared" si="3128"/>
        <v>323900</v>
      </c>
      <c r="Q455" s="26">
        <f t="shared" si="3128"/>
        <v>0</v>
      </c>
      <c r="R455" s="26">
        <f t="shared" si="3128"/>
        <v>323900</v>
      </c>
      <c r="S455" s="26">
        <f t="shared" si="3128"/>
        <v>0</v>
      </c>
      <c r="T455" s="26">
        <f t="shared" si="3128"/>
        <v>323900</v>
      </c>
      <c r="U455" s="26">
        <f t="shared" si="3128"/>
        <v>0</v>
      </c>
      <c r="V455" s="21">
        <f t="shared" si="2781"/>
        <v>3500</v>
      </c>
      <c r="W455" s="21">
        <f t="shared" si="2782"/>
        <v>0</v>
      </c>
      <c r="X455" s="21">
        <f t="shared" si="2783"/>
        <v>3500</v>
      </c>
      <c r="Y455" s="26">
        <f t="shared" si="3128"/>
        <v>0</v>
      </c>
      <c r="Z455" s="278">
        <f t="shared" si="2802"/>
        <v>100.98814229249011</v>
      </c>
      <c r="AA455" s="26">
        <f t="shared" ref="AA455:BV457" si="3129">AA456</f>
        <v>0</v>
      </c>
      <c r="AB455" s="26">
        <f t="shared" si="3129"/>
        <v>354200</v>
      </c>
      <c r="AC455" s="26">
        <f t="shared" si="3129"/>
        <v>0</v>
      </c>
      <c r="AD455" s="26">
        <f t="shared" si="3129"/>
        <v>354200</v>
      </c>
      <c r="AE455" s="26">
        <f t="shared" si="3129"/>
        <v>0</v>
      </c>
      <c r="AF455" s="26">
        <f t="shared" si="3129"/>
        <v>0</v>
      </c>
      <c r="AG455" s="26">
        <f t="shared" si="3129"/>
        <v>0</v>
      </c>
      <c r="AH455" s="26">
        <f t="shared" si="3129"/>
        <v>0</v>
      </c>
      <c r="AI455" s="26">
        <f t="shared" si="3129"/>
        <v>0</v>
      </c>
      <c r="AJ455" s="21">
        <f t="shared" si="3016"/>
        <v>354200</v>
      </c>
      <c r="AK455" s="21">
        <f t="shared" si="3017"/>
        <v>0</v>
      </c>
      <c r="AL455" s="21">
        <f t="shared" si="3018"/>
        <v>354200</v>
      </c>
      <c r="AM455" s="21">
        <f t="shared" si="3019"/>
        <v>0</v>
      </c>
      <c r="AN455" s="213">
        <f t="shared" si="3129"/>
        <v>0</v>
      </c>
      <c r="AO455" s="26">
        <f t="shared" si="3129"/>
        <v>0</v>
      </c>
      <c r="AP455" s="26">
        <f t="shared" si="3129"/>
        <v>0</v>
      </c>
      <c r="AQ455" s="26">
        <f t="shared" si="3129"/>
        <v>0</v>
      </c>
      <c r="AR455" s="21">
        <f t="shared" si="2815"/>
        <v>354200</v>
      </c>
      <c r="AS455" s="21">
        <f t="shared" si="2816"/>
        <v>0</v>
      </c>
      <c r="AT455" s="21">
        <f t="shared" si="2817"/>
        <v>354200</v>
      </c>
      <c r="AU455" s="21">
        <f t="shared" si="2818"/>
        <v>0</v>
      </c>
      <c r="AV455" s="195">
        <f t="shared" si="2757"/>
        <v>0</v>
      </c>
      <c r="AW455" s="26">
        <f t="shared" si="3129"/>
        <v>354200</v>
      </c>
      <c r="AX455" s="26">
        <f t="shared" si="3129"/>
        <v>0</v>
      </c>
      <c r="AY455" s="26">
        <f t="shared" si="3129"/>
        <v>354200</v>
      </c>
      <c r="AZ455" s="26">
        <f t="shared" si="3129"/>
        <v>0</v>
      </c>
      <c r="BA455" s="26">
        <f t="shared" si="3129"/>
        <v>0</v>
      </c>
      <c r="BB455" s="26">
        <f t="shared" si="3129"/>
        <v>0</v>
      </c>
      <c r="BC455" s="26">
        <f t="shared" si="3129"/>
        <v>0</v>
      </c>
      <c r="BD455" s="26">
        <f t="shared" si="3129"/>
        <v>0</v>
      </c>
      <c r="BE455" s="21">
        <f t="shared" si="3020"/>
        <v>354200</v>
      </c>
      <c r="BF455" s="21">
        <f t="shared" si="2993"/>
        <v>0</v>
      </c>
      <c r="BG455" s="21">
        <f t="shared" si="2994"/>
        <v>354200</v>
      </c>
      <c r="BH455" s="21">
        <f t="shared" si="2995"/>
        <v>0</v>
      </c>
      <c r="BI455" s="26">
        <f t="shared" si="3129"/>
        <v>0</v>
      </c>
      <c r="BJ455" s="26">
        <f t="shared" si="3129"/>
        <v>0</v>
      </c>
      <c r="BK455" s="26">
        <f t="shared" si="3129"/>
        <v>0</v>
      </c>
      <c r="BL455" s="26">
        <f t="shared" si="3129"/>
        <v>0</v>
      </c>
      <c r="BM455" s="21">
        <f t="shared" si="2819"/>
        <v>354200</v>
      </c>
      <c r="BN455" s="21">
        <f t="shared" si="2820"/>
        <v>0</v>
      </c>
      <c r="BO455" s="21">
        <f t="shared" si="2821"/>
        <v>354200</v>
      </c>
      <c r="BP455" s="21">
        <f t="shared" si="2822"/>
        <v>0</v>
      </c>
      <c r="BQ455" s="201">
        <f t="shared" si="2754"/>
        <v>0</v>
      </c>
      <c r="BR455" s="26">
        <f t="shared" si="3129"/>
        <v>354200</v>
      </c>
      <c r="BS455" s="26">
        <f t="shared" si="3129"/>
        <v>0</v>
      </c>
      <c r="BT455" s="26">
        <f t="shared" si="3129"/>
        <v>354200</v>
      </c>
      <c r="BU455" s="26">
        <f t="shared" si="3129"/>
        <v>0</v>
      </c>
      <c r="BV455" s="26">
        <f t="shared" si="3129"/>
        <v>0</v>
      </c>
      <c r="BW455" s="26">
        <f t="shared" ref="BV455:BY457" si="3130">BW456</f>
        <v>0</v>
      </c>
      <c r="BX455" s="26">
        <f t="shared" si="3130"/>
        <v>0</v>
      </c>
      <c r="BY455" s="26">
        <f t="shared" si="3130"/>
        <v>0</v>
      </c>
      <c r="BZ455" s="21">
        <f t="shared" si="3022"/>
        <v>354200</v>
      </c>
      <c r="CA455" s="62">
        <f t="shared" si="2996"/>
        <v>0</v>
      </c>
      <c r="CB455" s="62">
        <f t="shared" si="2997"/>
        <v>354200</v>
      </c>
      <c r="CC455" s="62">
        <f t="shared" si="2998"/>
        <v>0</v>
      </c>
      <c r="CD455" s="26">
        <f t="shared" ref="CD455:CG457" si="3131">CD456</f>
        <v>0</v>
      </c>
      <c r="CE455" s="26">
        <f t="shared" si="3131"/>
        <v>0</v>
      </c>
      <c r="CF455" s="26">
        <f t="shared" si="3131"/>
        <v>0</v>
      </c>
      <c r="CG455" s="26">
        <f t="shared" si="3131"/>
        <v>0</v>
      </c>
      <c r="CH455" s="21">
        <f t="shared" si="2825"/>
        <v>354200</v>
      </c>
      <c r="CI455" s="62">
        <f t="shared" si="2826"/>
        <v>0</v>
      </c>
      <c r="CJ455" s="62">
        <f t="shared" si="2827"/>
        <v>354200</v>
      </c>
      <c r="CK455" s="62">
        <f t="shared" si="2828"/>
        <v>0</v>
      </c>
      <c r="CL455" s="193">
        <f t="shared" si="2851"/>
        <v>0</v>
      </c>
      <c r="CM455" s="62"/>
      <c r="CN455" s="62"/>
      <c r="CO455" s="62"/>
      <c r="CP455" s="62"/>
      <c r="CQ455" s="94">
        <f t="shared" si="3117"/>
        <v>6000</v>
      </c>
      <c r="CR455" s="94">
        <f t="shared" si="2899"/>
        <v>101.72314761631247</v>
      </c>
      <c r="CS455" s="56">
        <f t="shared" ref="CS455:DT455" si="3132">CS456</f>
        <v>348200</v>
      </c>
      <c r="CT455" s="56">
        <f t="shared" si="3132"/>
        <v>0</v>
      </c>
      <c r="CU455" s="56">
        <f t="shared" si="3132"/>
        <v>348200</v>
      </c>
      <c r="CV455" s="56">
        <f t="shared" si="3132"/>
        <v>0</v>
      </c>
      <c r="CW455" s="56">
        <f t="shared" si="3132"/>
        <v>0</v>
      </c>
      <c r="CX455" s="77">
        <f t="shared" si="3132"/>
        <v>0</v>
      </c>
      <c r="CY455" s="77">
        <f t="shared" si="3132"/>
        <v>0</v>
      </c>
      <c r="CZ455" s="56">
        <f t="shared" si="3132"/>
        <v>0</v>
      </c>
      <c r="DA455" s="56">
        <f t="shared" si="3132"/>
        <v>348200</v>
      </c>
      <c r="DB455" s="77">
        <f t="shared" si="3132"/>
        <v>0</v>
      </c>
      <c r="DC455" s="77">
        <f t="shared" si="3132"/>
        <v>348200</v>
      </c>
      <c r="DD455" s="77">
        <f t="shared" si="3132"/>
        <v>0</v>
      </c>
      <c r="DE455" s="56">
        <f t="shared" si="3132"/>
        <v>0</v>
      </c>
      <c r="DF455" s="77">
        <f t="shared" si="3132"/>
        <v>0</v>
      </c>
      <c r="DG455" s="77">
        <f t="shared" si="3132"/>
        <v>0</v>
      </c>
      <c r="DH455" s="56">
        <f t="shared" si="3132"/>
        <v>0</v>
      </c>
      <c r="DI455" s="56">
        <f t="shared" si="3132"/>
        <v>348200</v>
      </c>
      <c r="DJ455" s="77">
        <f t="shared" si="3132"/>
        <v>0</v>
      </c>
      <c r="DK455" s="77">
        <f t="shared" si="3132"/>
        <v>348200</v>
      </c>
      <c r="DL455" s="77">
        <f t="shared" si="3132"/>
        <v>0</v>
      </c>
      <c r="DM455" s="56">
        <f t="shared" si="3132"/>
        <v>0</v>
      </c>
      <c r="DN455" s="77">
        <f t="shared" si="3132"/>
        <v>0</v>
      </c>
      <c r="DO455" s="77">
        <f t="shared" si="3132"/>
        <v>0</v>
      </c>
      <c r="DP455" s="56">
        <f t="shared" si="3132"/>
        <v>0</v>
      </c>
      <c r="DQ455" s="56">
        <f t="shared" si="3132"/>
        <v>348200</v>
      </c>
      <c r="DR455" s="77">
        <f t="shared" si="3132"/>
        <v>0</v>
      </c>
      <c r="DS455" s="77">
        <f t="shared" si="3132"/>
        <v>348200</v>
      </c>
      <c r="DT455" s="77">
        <f t="shared" si="3132"/>
        <v>0</v>
      </c>
    </row>
    <row r="456" spans="1:124" ht="32.25" customHeight="1" x14ac:dyDescent="0.25">
      <c r="A456" s="113" t="s">
        <v>10</v>
      </c>
      <c r="B456" s="34"/>
      <c r="C456" s="34"/>
      <c r="D456" s="34"/>
      <c r="E456" s="160">
        <v>854</v>
      </c>
      <c r="F456" s="17" t="s">
        <v>11</v>
      </c>
      <c r="G456" s="17"/>
      <c r="H456" s="176" t="s">
        <v>48</v>
      </c>
      <c r="I456" s="17"/>
      <c r="J456" s="26">
        <f>J457</f>
        <v>357700</v>
      </c>
      <c r="K456" s="26">
        <f t="shared" si="3128"/>
        <v>0</v>
      </c>
      <c r="L456" s="26">
        <f t="shared" si="3128"/>
        <v>357700</v>
      </c>
      <c r="M456" s="26">
        <f t="shared" si="3128"/>
        <v>0</v>
      </c>
      <c r="N456" s="26">
        <f t="shared" si="3128"/>
        <v>323900</v>
      </c>
      <c r="O456" s="26">
        <f t="shared" si="3128"/>
        <v>0</v>
      </c>
      <c r="P456" s="26">
        <f t="shared" si="3128"/>
        <v>323900</v>
      </c>
      <c r="Q456" s="26">
        <f t="shared" si="3128"/>
        <v>0</v>
      </c>
      <c r="R456" s="26">
        <f t="shared" si="3128"/>
        <v>323900</v>
      </c>
      <c r="S456" s="26">
        <f t="shared" si="3128"/>
        <v>0</v>
      </c>
      <c r="T456" s="26">
        <f t="shared" si="3128"/>
        <v>323900</v>
      </c>
      <c r="U456" s="26">
        <f t="shared" si="3128"/>
        <v>0</v>
      </c>
      <c r="V456" s="21">
        <f t="shared" si="2781"/>
        <v>3500</v>
      </c>
      <c r="W456" s="21">
        <f t="shared" si="2782"/>
        <v>0</v>
      </c>
      <c r="X456" s="21">
        <f t="shared" si="2783"/>
        <v>3500</v>
      </c>
      <c r="Y456" s="26">
        <f t="shared" si="3128"/>
        <v>0</v>
      </c>
      <c r="Z456" s="278">
        <f t="shared" si="2802"/>
        <v>100.98814229249011</v>
      </c>
      <c r="AA456" s="26">
        <f t="shared" si="3129"/>
        <v>0</v>
      </c>
      <c r="AB456" s="26">
        <f t="shared" si="3129"/>
        <v>354200</v>
      </c>
      <c r="AC456" s="26">
        <f t="shared" si="3129"/>
        <v>0</v>
      </c>
      <c r="AD456" s="26">
        <f t="shared" si="3129"/>
        <v>354200</v>
      </c>
      <c r="AE456" s="26">
        <f t="shared" si="3129"/>
        <v>0</v>
      </c>
      <c r="AF456" s="26">
        <f t="shared" si="3129"/>
        <v>0</v>
      </c>
      <c r="AG456" s="26">
        <f t="shared" si="3129"/>
        <v>0</v>
      </c>
      <c r="AH456" s="26">
        <f t="shared" si="3129"/>
        <v>0</v>
      </c>
      <c r="AI456" s="26">
        <f t="shared" si="3129"/>
        <v>0</v>
      </c>
      <c r="AJ456" s="21">
        <f t="shared" si="3016"/>
        <v>354200</v>
      </c>
      <c r="AK456" s="21">
        <f t="shared" si="3017"/>
        <v>0</v>
      </c>
      <c r="AL456" s="21">
        <f t="shared" si="3018"/>
        <v>354200</v>
      </c>
      <c r="AM456" s="21">
        <f t="shared" si="3019"/>
        <v>0</v>
      </c>
      <c r="AN456" s="213">
        <f t="shared" si="3129"/>
        <v>0</v>
      </c>
      <c r="AO456" s="26">
        <f t="shared" si="3129"/>
        <v>0</v>
      </c>
      <c r="AP456" s="26">
        <f t="shared" si="3129"/>
        <v>0</v>
      </c>
      <c r="AQ456" s="26">
        <f t="shared" si="3129"/>
        <v>0</v>
      </c>
      <c r="AR456" s="21">
        <f t="shared" si="2815"/>
        <v>354200</v>
      </c>
      <c r="AS456" s="21">
        <f t="shared" si="2816"/>
        <v>0</v>
      </c>
      <c r="AT456" s="21">
        <f t="shared" si="2817"/>
        <v>354200</v>
      </c>
      <c r="AU456" s="21">
        <f t="shared" si="2818"/>
        <v>0</v>
      </c>
      <c r="AV456" s="195">
        <f t="shared" si="2757"/>
        <v>0</v>
      </c>
      <c r="AW456" s="26">
        <f t="shared" si="3129"/>
        <v>354200</v>
      </c>
      <c r="AX456" s="26">
        <f t="shared" si="3129"/>
        <v>0</v>
      </c>
      <c r="AY456" s="26">
        <f t="shared" si="3129"/>
        <v>354200</v>
      </c>
      <c r="AZ456" s="26">
        <f t="shared" si="3129"/>
        <v>0</v>
      </c>
      <c r="BA456" s="26">
        <f t="shared" si="3129"/>
        <v>0</v>
      </c>
      <c r="BB456" s="26">
        <f t="shared" si="3129"/>
        <v>0</v>
      </c>
      <c r="BC456" s="26">
        <f t="shared" si="3129"/>
        <v>0</v>
      </c>
      <c r="BD456" s="26">
        <f t="shared" si="3129"/>
        <v>0</v>
      </c>
      <c r="BE456" s="21">
        <f t="shared" si="3020"/>
        <v>354200</v>
      </c>
      <c r="BF456" s="21">
        <f t="shared" si="2993"/>
        <v>0</v>
      </c>
      <c r="BG456" s="21">
        <f t="shared" si="2994"/>
        <v>354200</v>
      </c>
      <c r="BH456" s="21">
        <f t="shared" si="2995"/>
        <v>0</v>
      </c>
      <c r="BI456" s="26">
        <f t="shared" si="3129"/>
        <v>0</v>
      </c>
      <c r="BJ456" s="26">
        <f t="shared" si="3129"/>
        <v>0</v>
      </c>
      <c r="BK456" s="26">
        <f t="shared" si="3129"/>
        <v>0</v>
      </c>
      <c r="BL456" s="26">
        <f t="shared" si="3129"/>
        <v>0</v>
      </c>
      <c r="BM456" s="21">
        <f t="shared" si="2819"/>
        <v>354200</v>
      </c>
      <c r="BN456" s="21">
        <f t="shared" si="2820"/>
        <v>0</v>
      </c>
      <c r="BO456" s="21">
        <f t="shared" si="2821"/>
        <v>354200</v>
      </c>
      <c r="BP456" s="21">
        <f t="shared" si="2822"/>
        <v>0</v>
      </c>
      <c r="BQ456" s="201">
        <f t="shared" si="2754"/>
        <v>0</v>
      </c>
      <c r="BR456" s="26">
        <f t="shared" si="3129"/>
        <v>354200</v>
      </c>
      <c r="BS456" s="26">
        <f t="shared" si="3129"/>
        <v>0</v>
      </c>
      <c r="BT456" s="26">
        <f t="shared" si="3129"/>
        <v>354200</v>
      </c>
      <c r="BU456" s="26">
        <f t="shared" si="3129"/>
        <v>0</v>
      </c>
      <c r="BV456" s="26">
        <f t="shared" si="3130"/>
        <v>0</v>
      </c>
      <c r="BW456" s="26">
        <f t="shared" si="3130"/>
        <v>0</v>
      </c>
      <c r="BX456" s="26">
        <f t="shared" si="3130"/>
        <v>0</v>
      </c>
      <c r="BY456" s="26">
        <f t="shared" si="3130"/>
        <v>0</v>
      </c>
      <c r="BZ456" s="21">
        <f t="shared" si="3022"/>
        <v>354200</v>
      </c>
      <c r="CA456" s="62">
        <f t="shared" si="2996"/>
        <v>0</v>
      </c>
      <c r="CB456" s="62">
        <f t="shared" si="2997"/>
        <v>354200</v>
      </c>
      <c r="CC456" s="62">
        <f t="shared" si="2998"/>
        <v>0</v>
      </c>
      <c r="CD456" s="26">
        <f t="shared" si="3131"/>
        <v>0</v>
      </c>
      <c r="CE456" s="26">
        <f t="shared" si="3131"/>
        <v>0</v>
      </c>
      <c r="CF456" s="26">
        <f t="shared" si="3131"/>
        <v>0</v>
      </c>
      <c r="CG456" s="26">
        <f t="shared" si="3131"/>
        <v>0</v>
      </c>
      <c r="CH456" s="21">
        <f t="shared" si="2825"/>
        <v>354200</v>
      </c>
      <c r="CI456" s="62">
        <f t="shared" si="2826"/>
        <v>0</v>
      </c>
      <c r="CJ456" s="62">
        <f t="shared" si="2827"/>
        <v>354200</v>
      </c>
      <c r="CK456" s="62">
        <f t="shared" si="2828"/>
        <v>0</v>
      </c>
      <c r="CL456" s="193">
        <f t="shared" si="2851"/>
        <v>0</v>
      </c>
      <c r="CM456" s="62"/>
      <c r="CN456" s="62"/>
      <c r="CO456" s="62"/>
      <c r="CP456" s="62"/>
      <c r="CQ456" s="94">
        <f t="shared" si="3117"/>
        <v>6000</v>
      </c>
      <c r="CR456" s="94">
        <f t="shared" si="2899"/>
        <v>101.72314761631247</v>
      </c>
      <c r="CS456" s="56">
        <f t="shared" ref="CS456:DT457" si="3133">CS457</f>
        <v>348200</v>
      </c>
      <c r="CT456" s="56">
        <f t="shared" si="3133"/>
        <v>0</v>
      </c>
      <c r="CU456" s="56">
        <f t="shared" si="3133"/>
        <v>348200</v>
      </c>
      <c r="CV456" s="56">
        <f t="shared" si="3133"/>
        <v>0</v>
      </c>
      <c r="CW456" s="56">
        <f t="shared" si="3133"/>
        <v>0</v>
      </c>
      <c r="CX456" s="77">
        <f t="shared" si="3133"/>
        <v>0</v>
      </c>
      <c r="CY456" s="77">
        <f t="shared" si="3133"/>
        <v>0</v>
      </c>
      <c r="CZ456" s="56">
        <f t="shared" si="3133"/>
        <v>0</v>
      </c>
      <c r="DA456" s="56">
        <f t="shared" si="3133"/>
        <v>348200</v>
      </c>
      <c r="DB456" s="77">
        <f t="shared" si="3133"/>
        <v>0</v>
      </c>
      <c r="DC456" s="77">
        <f t="shared" si="3133"/>
        <v>348200</v>
      </c>
      <c r="DD456" s="77">
        <f t="shared" si="3133"/>
        <v>0</v>
      </c>
      <c r="DE456" s="56">
        <f t="shared" si="3133"/>
        <v>0</v>
      </c>
      <c r="DF456" s="77">
        <f t="shared" si="3133"/>
        <v>0</v>
      </c>
      <c r="DG456" s="77">
        <f t="shared" si="3133"/>
        <v>0</v>
      </c>
      <c r="DH456" s="56">
        <f t="shared" si="3133"/>
        <v>0</v>
      </c>
      <c r="DI456" s="56">
        <f t="shared" si="3133"/>
        <v>348200</v>
      </c>
      <c r="DJ456" s="77">
        <f t="shared" si="3133"/>
        <v>0</v>
      </c>
      <c r="DK456" s="77">
        <f t="shared" si="3133"/>
        <v>348200</v>
      </c>
      <c r="DL456" s="77">
        <f t="shared" si="3133"/>
        <v>0</v>
      </c>
      <c r="DM456" s="56">
        <f t="shared" si="3133"/>
        <v>0</v>
      </c>
      <c r="DN456" s="77">
        <f t="shared" si="3133"/>
        <v>0</v>
      </c>
      <c r="DO456" s="77">
        <f t="shared" si="3133"/>
        <v>0</v>
      </c>
      <c r="DP456" s="56">
        <f t="shared" si="3133"/>
        <v>0</v>
      </c>
      <c r="DQ456" s="56">
        <f t="shared" si="3133"/>
        <v>348200</v>
      </c>
      <c r="DR456" s="77">
        <f t="shared" si="3133"/>
        <v>0</v>
      </c>
      <c r="DS456" s="77">
        <f t="shared" si="3133"/>
        <v>348200</v>
      </c>
      <c r="DT456" s="77">
        <f t="shared" si="3133"/>
        <v>0</v>
      </c>
    </row>
    <row r="457" spans="1:124" ht="32.25" customHeight="1" x14ac:dyDescent="0.25">
      <c r="A457" s="111" t="s">
        <v>145</v>
      </c>
      <c r="B457" s="44"/>
      <c r="C457" s="44"/>
      <c r="D457" s="44"/>
      <c r="E457" s="4">
        <v>854</v>
      </c>
      <c r="F457" s="19" t="s">
        <v>11</v>
      </c>
      <c r="G457" s="19" t="s">
        <v>46</v>
      </c>
      <c r="H457" s="176" t="s">
        <v>48</v>
      </c>
      <c r="I457" s="19"/>
      <c r="J457" s="22">
        <f t="shared" si="3128"/>
        <v>357700</v>
      </c>
      <c r="K457" s="22">
        <f t="shared" si="3128"/>
        <v>0</v>
      </c>
      <c r="L457" s="22">
        <f t="shared" si="3128"/>
        <v>357700</v>
      </c>
      <c r="M457" s="22">
        <f t="shared" si="3128"/>
        <v>0</v>
      </c>
      <c r="N457" s="22">
        <f t="shared" si="3128"/>
        <v>323900</v>
      </c>
      <c r="O457" s="22">
        <f t="shared" si="3128"/>
        <v>0</v>
      </c>
      <c r="P457" s="22">
        <f t="shared" si="3128"/>
        <v>323900</v>
      </c>
      <c r="Q457" s="22">
        <f t="shared" si="3128"/>
        <v>0</v>
      </c>
      <c r="R457" s="22">
        <f t="shared" si="3128"/>
        <v>323900</v>
      </c>
      <c r="S457" s="22">
        <f t="shared" si="3128"/>
        <v>0</v>
      </c>
      <c r="T457" s="22">
        <f t="shared" si="3128"/>
        <v>323900</v>
      </c>
      <c r="U457" s="22">
        <f t="shared" si="3128"/>
        <v>0</v>
      </c>
      <c r="V457" s="21">
        <f t="shared" si="2781"/>
        <v>3500</v>
      </c>
      <c r="W457" s="21">
        <f t="shared" si="2782"/>
        <v>0</v>
      </c>
      <c r="X457" s="21">
        <f t="shared" si="2783"/>
        <v>3500</v>
      </c>
      <c r="Y457" s="22">
        <f t="shared" si="3128"/>
        <v>0</v>
      </c>
      <c r="Z457" s="278">
        <f t="shared" si="2802"/>
        <v>100.98814229249011</v>
      </c>
      <c r="AA457" s="22">
        <f t="shared" si="3129"/>
        <v>0</v>
      </c>
      <c r="AB457" s="22">
        <f t="shared" si="3129"/>
        <v>354200</v>
      </c>
      <c r="AC457" s="22">
        <f t="shared" si="3129"/>
        <v>0</v>
      </c>
      <c r="AD457" s="22">
        <f t="shared" si="3129"/>
        <v>354200</v>
      </c>
      <c r="AE457" s="22">
        <f t="shared" si="3129"/>
        <v>0</v>
      </c>
      <c r="AF457" s="22">
        <f t="shared" si="3129"/>
        <v>0</v>
      </c>
      <c r="AG457" s="22">
        <f t="shared" si="3129"/>
        <v>0</v>
      </c>
      <c r="AH457" s="22">
        <f t="shared" si="3129"/>
        <v>0</v>
      </c>
      <c r="AI457" s="22">
        <f t="shared" si="3129"/>
        <v>0</v>
      </c>
      <c r="AJ457" s="21">
        <f t="shared" si="3016"/>
        <v>354200</v>
      </c>
      <c r="AK457" s="21">
        <f t="shared" si="3017"/>
        <v>0</v>
      </c>
      <c r="AL457" s="21">
        <f t="shared" si="3018"/>
        <v>354200</v>
      </c>
      <c r="AM457" s="21">
        <f t="shared" si="3019"/>
        <v>0</v>
      </c>
      <c r="AN457" s="214">
        <f t="shared" si="3129"/>
        <v>0</v>
      </c>
      <c r="AO457" s="22">
        <f t="shared" si="3129"/>
        <v>0</v>
      </c>
      <c r="AP457" s="22">
        <f t="shared" si="3129"/>
        <v>0</v>
      </c>
      <c r="AQ457" s="22">
        <f t="shared" si="3129"/>
        <v>0</v>
      </c>
      <c r="AR457" s="21">
        <f t="shared" si="2815"/>
        <v>354200</v>
      </c>
      <c r="AS457" s="21">
        <f t="shared" si="2816"/>
        <v>0</v>
      </c>
      <c r="AT457" s="21">
        <f t="shared" si="2817"/>
        <v>354200</v>
      </c>
      <c r="AU457" s="21">
        <f t="shared" si="2818"/>
        <v>0</v>
      </c>
      <c r="AV457" s="195">
        <f t="shared" si="2757"/>
        <v>0</v>
      </c>
      <c r="AW457" s="22">
        <f t="shared" si="3129"/>
        <v>354200</v>
      </c>
      <c r="AX457" s="22">
        <f t="shared" si="3129"/>
        <v>0</v>
      </c>
      <c r="AY457" s="22">
        <f t="shared" si="3129"/>
        <v>354200</v>
      </c>
      <c r="AZ457" s="22">
        <f t="shared" si="3129"/>
        <v>0</v>
      </c>
      <c r="BA457" s="22">
        <f t="shared" si="3129"/>
        <v>0</v>
      </c>
      <c r="BB457" s="22">
        <f t="shared" si="3129"/>
        <v>0</v>
      </c>
      <c r="BC457" s="22">
        <f t="shared" si="3129"/>
        <v>0</v>
      </c>
      <c r="BD457" s="22">
        <f t="shared" si="3129"/>
        <v>0</v>
      </c>
      <c r="BE457" s="21">
        <f t="shared" si="3020"/>
        <v>354200</v>
      </c>
      <c r="BF457" s="21">
        <f t="shared" si="2993"/>
        <v>0</v>
      </c>
      <c r="BG457" s="21">
        <f t="shared" si="2994"/>
        <v>354200</v>
      </c>
      <c r="BH457" s="21">
        <f t="shared" si="2995"/>
        <v>0</v>
      </c>
      <c r="BI457" s="22">
        <f t="shared" si="3129"/>
        <v>0</v>
      </c>
      <c r="BJ457" s="22">
        <f t="shared" si="3129"/>
        <v>0</v>
      </c>
      <c r="BK457" s="22">
        <f t="shared" si="3129"/>
        <v>0</v>
      </c>
      <c r="BL457" s="22">
        <f t="shared" si="3129"/>
        <v>0</v>
      </c>
      <c r="BM457" s="21">
        <f t="shared" si="2819"/>
        <v>354200</v>
      </c>
      <c r="BN457" s="21">
        <f t="shared" si="2820"/>
        <v>0</v>
      </c>
      <c r="BO457" s="21">
        <f t="shared" si="2821"/>
        <v>354200</v>
      </c>
      <c r="BP457" s="21">
        <f t="shared" si="2822"/>
        <v>0</v>
      </c>
      <c r="BQ457" s="201">
        <f t="shared" si="2754"/>
        <v>0</v>
      </c>
      <c r="BR457" s="22">
        <f t="shared" si="3129"/>
        <v>354200</v>
      </c>
      <c r="BS457" s="22">
        <f t="shared" si="3129"/>
        <v>0</v>
      </c>
      <c r="BT457" s="22">
        <f t="shared" si="3129"/>
        <v>354200</v>
      </c>
      <c r="BU457" s="22">
        <f t="shared" si="3129"/>
        <v>0</v>
      </c>
      <c r="BV457" s="22">
        <f t="shared" si="3130"/>
        <v>0</v>
      </c>
      <c r="BW457" s="22">
        <f t="shared" si="3130"/>
        <v>0</v>
      </c>
      <c r="BX457" s="22">
        <f t="shared" si="3130"/>
        <v>0</v>
      </c>
      <c r="BY457" s="22">
        <f t="shared" si="3130"/>
        <v>0</v>
      </c>
      <c r="BZ457" s="21">
        <f t="shared" si="3022"/>
        <v>354200</v>
      </c>
      <c r="CA457" s="62">
        <f t="shared" si="2996"/>
        <v>0</v>
      </c>
      <c r="CB457" s="62">
        <f t="shared" si="2997"/>
        <v>354200</v>
      </c>
      <c r="CC457" s="62">
        <f t="shared" si="2998"/>
        <v>0</v>
      </c>
      <c r="CD457" s="22">
        <f t="shared" si="3131"/>
        <v>0</v>
      </c>
      <c r="CE457" s="22">
        <f t="shared" si="3131"/>
        <v>0</v>
      </c>
      <c r="CF457" s="22">
        <f t="shared" si="3131"/>
        <v>0</v>
      </c>
      <c r="CG457" s="22">
        <f t="shared" si="3131"/>
        <v>0</v>
      </c>
      <c r="CH457" s="21">
        <f t="shared" si="2825"/>
        <v>354200</v>
      </c>
      <c r="CI457" s="62">
        <f t="shared" si="2826"/>
        <v>0</v>
      </c>
      <c r="CJ457" s="62">
        <f t="shared" si="2827"/>
        <v>354200</v>
      </c>
      <c r="CK457" s="62">
        <f t="shared" si="2828"/>
        <v>0</v>
      </c>
      <c r="CL457" s="193">
        <f t="shared" si="2851"/>
        <v>0</v>
      </c>
      <c r="CM457" s="62"/>
      <c r="CN457" s="62"/>
      <c r="CO457" s="62"/>
      <c r="CP457" s="62"/>
      <c r="CQ457" s="94">
        <f t="shared" si="3117"/>
        <v>6000</v>
      </c>
      <c r="CR457" s="94">
        <f t="shared" si="2899"/>
        <v>101.72314761631247</v>
      </c>
      <c r="CS457" s="57">
        <f t="shared" si="3133"/>
        <v>348200</v>
      </c>
      <c r="CT457" s="57">
        <f t="shared" si="3133"/>
        <v>0</v>
      </c>
      <c r="CU457" s="57">
        <f t="shared" si="3133"/>
        <v>348200</v>
      </c>
      <c r="CV457" s="57">
        <f t="shared" si="3133"/>
        <v>0</v>
      </c>
      <c r="CW457" s="57">
        <f t="shared" si="3133"/>
        <v>0</v>
      </c>
      <c r="CX457" s="78">
        <f t="shared" si="3133"/>
        <v>0</v>
      </c>
      <c r="CY457" s="78">
        <f t="shared" si="3133"/>
        <v>0</v>
      </c>
      <c r="CZ457" s="57">
        <f t="shared" si="3133"/>
        <v>0</v>
      </c>
      <c r="DA457" s="57">
        <f t="shared" si="3133"/>
        <v>348200</v>
      </c>
      <c r="DB457" s="78">
        <f t="shared" si="3133"/>
        <v>0</v>
      </c>
      <c r="DC457" s="78">
        <f t="shared" si="3133"/>
        <v>348200</v>
      </c>
      <c r="DD457" s="78">
        <f t="shared" si="3133"/>
        <v>0</v>
      </c>
      <c r="DE457" s="57">
        <f t="shared" si="3133"/>
        <v>0</v>
      </c>
      <c r="DF457" s="78">
        <f t="shared" si="3133"/>
        <v>0</v>
      </c>
      <c r="DG457" s="78">
        <f t="shared" si="3133"/>
        <v>0</v>
      </c>
      <c r="DH457" s="57">
        <f t="shared" si="3133"/>
        <v>0</v>
      </c>
      <c r="DI457" s="57">
        <f t="shared" si="3133"/>
        <v>348200</v>
      </c>
      <c r="DJ457" s="78">
        <f t="shared" si="3133"/>
        <v>0</v>
      </c>
      <c r="DK457" s="78">
        <f t="shared" si="3133"/>
        <v>348200</v>
      </c>
      <c r="DL457" s="78">
        <f t="shared" si="3133"/>
        <v>0</v>
      </c>
      <c r="DM457" s="57">
        <f t="shared" si="3133"/>
        <v>0</v>
      </c>
      <c r="DN457" s="78">
        <f t="shared" si="3133"/>
        <v>0</v>
      </c>
      <c r="DO457" s="78">
        <f t="shared" si="3133"/>
        <v>0</v>
      </c>
      <c r="DP457" s="57">
        <f t="shared" si="3133"/>
        <v>0</v>
      </c>
      <c r="DQ457" s="57">
        <f t="shared" si="3133"/>
        <v>348200</v>
      </c>
      <c r="DR457" s="78">
        <f t="shared" si="3133"/>
        <v>0</v>
      </c>
      <c r="DS457" s="78">
        <f t="shared" si="3133"/>
        <v>348200</v>
      </c>
      <c r="DT457" s="78">
        <f t="shared" si="3133"/>
        <v>0</v>
      </c>
    </row>
    <row r="458" spans="1:124" ht="32.25" customHeight="1" x14ac:dyDescent="0.25">
      <c r="A458" s="87" t="s">
        <v>19</v>
      </c>
      <c r="B458" s="152"/>
      <c r="C458" s="152"/>
      <c r="D458" s="152"/>
      <c r="E458" s="4">
        <v>854</v>
      </c>
      <c r="F458" s="3" t="s">
        <v>16</v>
      </c>
      <c r="G458" s="3" t="s">
        <v>46</v>
      </c>
      <c r="H458" s="176" t="s">
        <v>146</v>
      </c>
      <c r="I458" s="3"/>
      <c r="J458" s="21">
        <f t="shared" ref="J458:Y458" si="3134">J459+J461</f>
        <v>357700</v>
      </c>
      <c r="K458" s="21">
        <f t="shared" ref="K458:M458" si="3135">K459+K461</f>
        <v>0</v>
      </c>
      <c r="L458" s="21">
        <f t="shared" si="3135"/>
        <v>357700</v>
      </c>
      <c r="M458" s="21">
        <f t="shared" si="3135"/>
        <v>0</v>
      </c>
      <c r="N458" s="21">
        <f t="shared" si="3134"/>
        <v>323900</v>
      </c>
      <c r="O458" s="21">
        <f t="shared" si="3134"/>
        <v>0</v>
      </c>
      <c r="P458" s="21">
        <f t="shared" si="3134"/>
        <v>323900</v>
      </c>
      <c r="Q458" s="21">
        <f t="shared" si="3134"/>
        <v>0</v>
      </c>
      <c r="R458" s="21">
        <f t="shared" si="3134"/>
        <v>323900</v>
      </c>
      <c r="S458" s="21">
        <f t="shared" si="3134"/>
        <v>0</v>
      </c>
      <c r="T458" s="21">
        <f t="shared" si="3134"/>
        <v>323900</v>
      </c>
      <c r="U458" s="21">
        <f t="shared" si="3134"/>
        <v>0</v>
      </c>
      <c r="V458" s="21">
        <f t="shared" si="2781"/>
        <v>3500</v>
      </c>
      <c r="W458" s="21">
        <f t="shared" si="2782"/>
        <v>0</v>
      </c>
      <c r="X458" s="21">
        <f t="shared" si="2783"/>
        <v>3500</v>
      </c>
      <c r="Y458" s="21">
        <f t="shared" si="3134"/>
        <v>0</v>
      </c>
      <c r="Z458" s="276">
        <f t="shared" si="2802"/>
        <v>100.98814229249011</v>
      </c>
      <c r="AA458" s="21">
        <f t="shared" ref="AA458" si="3136">AA459+AA461</f>
        <v>0</v>
      </c>
      <c r="AB458" s="21">
        <f t="shared" ref="AB458:AE458" si="3137">AB459+AB461</f>
        <v>354200</v>
      </c>
      <c r="AC458" s="21">
        <f t="shared" si="3137"/>
        <v>0</v>
      </c>
      <c r="AD458" s="21">
        <f t="shared" si="3137"/>
        <v>354200</v>
      </c>
      <c r="AE458" s="21">
        <f t="shared" si="3137"/>
        <v>0</v>
      </c>
      <c r="AF458" s="21">
        <f t="shared" ref="AF458:AI458" si="3138">AF459+AF461</f>
        <v>0</v>
      </c>
      <c r="AG458" s="21">
        <f t="shared" si="3138"/>
        <v>0</v>
      </c>
      <c r="AH458" s="21">
        <f t="shared" si="3138"/>
        <v>0</v>
      </c>
      <c r="AI458" s="21">
        <f t="shared" si="3138"/>
        <v>0</v>
      </c>
      <c r="AJ458" s="21">
        <f t="shared" si="3016"/>
        <v>354200</v>
      </c>
      <c r="AK458" s="21">
        <f t="shared" si="3017"/>
        <v>0</v>
      </c>
      <c r="AL458" s="21">
        <f t="shared" si="3018"/>
        <v>354200</v>
      </c>
      <c r="AM458" s="21">
        <f t="shared" si="3019"/>
        <v>0</v>
      </c>
      <c r="AN458" s="215">
        <f t="shared" ref="AN458:AQ458" si="3139">AN459+AN461</f>
        <v>0</v>
      </c>
      <c r="AO458" s="21">
        <f t="shared" si="3139"/>
        <v>0</v>
      </c>
      <c r="AP458" s="21">
        <f t="shared" si="3139"/>
        <v>0</v>
      </c>
      <c r="AQ458" s="21">
        <f t="shared" si="3139"/>
        <v>0</v>
      </c>
      <c r="AR458" s="21">
        <f t="shared" si="2815"/>
        <v>354200</v>
      </c>
      <c r="AS458" s="21">
        <f t="shared" si="2816"/>
        <v>0</v>
      </c>
      <c r="AT458" s="21">
        <f t="shared" si="2817"/>
        <v>354200</v>
      </c>
      <c r="AU458" s="21">
        <f t="shared" si="2818"/>
        <v>0</v>
      </c>
      <c r="AV458" s="195">
        <f t="shared" si="2757"/>
        <v>0</v>
      </c>
      <c r="AW458" s="21">
        <f t="shared" ref="AW458:BR458" si="3140">AW459+AW461</f>
        <v>354200</v>
      </c>
      <c r="AX458" s="21">
        <f t="shared" si="3140"/>
        <v>0</v>
      </c>
      <c r="AY458" s="21">
        <f t="shared" si="3140"/>
        <v>354200</v>
      </c>
      <c r="AZ458" s="21">
        <f t="shared" si="3140"/>
        <v>0</v>
      </c>
      <c r="BA458" s="21">
        <f t="shared" si="3140"/>
        <v>0</v>
      </c>
      <c r="BB458" s="21">
        <f t="shared" si="3140"/>
        <v>0</v>
      </c>
      <c r="BC458" s="21">
        <f t="shared" si="3140"/>
        <v>0</v>
      </c>
      <c r="BD458" s="21">
        <f t="shared" si="3140"/>
        <v>0</v>
      </c>
      <c r="BE458" s="21">
        <f t="shared" si="3020"/>
        <v>354200</v>
      </c>
      <c r="BF458" s="21">
        <f t="shared" si="2993"/>
        <v>0</v>
      </c>
      <c r="BG458" s="21">
        <f t="shared" si="2994"/>
        <v>354200</v>
      </c>
      <c r="BH458" s="21">
        <f t="shared" si="2995"/>
        <v>0</v>
      </c>
      <c r="BI458" s="21">
        <f t="shared" ref="BI458:BL458" si="3141">BI459+BI461</f>
        <v>0</v>
      </c>
      <c r="BJ458" s="21">
        <f t="shared" si="3141"/>
        <v>0</v>
      </c>
      <c r="BK458" s="21">
        <f t="shared" si="3141"/>
        <v>0</v>
      </c>
      <c r="BL458" s="21">
        <f t="shared" si="3141"/>
        <v>0</v>
      </c>
      <c r="BM458" s="21">
        <f t="shared" si="2819"/>
        <v>354200</v>
      </c>
      <c r="BN458" s="21">
        <f t="shared" si="2820"/>
        <v>0</v>
      </c>
      <c r="BO458" s="21">
        <f t="shared" si="2821"/>
        <v>354200</v>
      </c>
      <c r="BP458" s="21">
        <f t="shared" si="2822"/>
        <v>0</v>
      </c>
      <c r="BQ458" s="201">
        <f t="shared" ref="BQ458:BQ474" si="3142">BE458-BF458-BG458-BH458</f>
        <v>0</v>
      </c>
      <c r="BR458" s="21">
        <f t="shared" si="3140"/>
        <v>354200</v>
      </c>
      <c r="BS458" s="21">
        <f t="shared" ref="BS458:BY458" si="3143">BS459+BS461</f>
        <v>0</v>
      </c>
      <c r="BT458" s="21">
        <f t="shared" si="3143"/>
        <v>354200</v>
      </c>
      <c r="BU458" s="21">
        <f t="shared" si="3143"/>
        <v>0</v>
      </c>
      <c r="BV458" s="21">
        <f t="shared" si="3143"/>
        <v>0</v>
      </c>
      <c r="BW458" s="21">
        <f t="shared" si="3143"/>
        <v>0</v>
      </c>
      <c r="BX458" s="21">
        <f t="shared" si="3143"/>
        <v>0</v>
      </c>
      <c r="BY458" s="21">
        <f t="shared" si="3143"/>
        <v>0</v>
      </c>
      <c r="BZ458" s="21">
        <f t="shared" si="3022"/>
        <v>354200</v>
      </c>
      <c r="CA458" s="62">
        <f t="shared" si="2996"/>
        <v>0</v>
      </c>
      <c r="CB458" s="62">
        <f t="shared" si="2997"/>
        <v>354200</v>
      </c>
      <c r="CC458" s="62">
        <f t="shared" si="2998"/>
        <v>0</v>
      </c>
      <c r="CD458" s="21">
        <f t="shared" ref="CD458:CG458" si="3144">CD459+CD461</f>
        <v>0</v>
      </c>
      <c r="CE458" s="21">
        <f t="shared" si="3144"/>
        <v>0</v>
      </c>
      <c r="CF458" s="21">
        <f t="shared" si="3144"/>
        <v>0</v>
      </c>
      <c r="CG458" s="21">
        <f t="shared" si="3144"/>
        <v>0</v>
      </c>
      <c r="CH458" s="21">
        <f t="shared" si="2825"/>
        <v>354200</v>
      </c>
      <c r="CI458" s="62">
        <f t="shared" si="2826"/>
        <v>0</v>
      </c>
      <c r="CJ458" s="62">
        <f t="shared" si="2827"/>
        <v>354200</v>
      </c>
      <c r="CK458" s="62">
        <f t="shared" si="2828"/>
        <v>0</v>
      </c>
      <c r="CL458" s="193">
        <f t="shared" si="2851"/>
        <v>0</v>
      </c>
      <c r="CM458" s="62"/>
      <c r="CN458" s="62"/>
      <c r="CO458" s="62"/>
      <c r="CP458" s="62"/>
      <c r="CQ458" s="94">
        <f t="shared" si="3117"/>
        <v>6000</v>
      </c>
      <c r="CR458" s="94">
        <f t="shared" si="2899"/>
        <v>101.72314761631247</v>
      </c>
      <c r="CS458" s="58">
        <f>CS459+CS461</f>
        <v>348200</v>
      </c>
      <c r="CT458" s="58">
        <f t="shared" ref="CT458:DD458" si="3145">CT459+CT461</f>
        <v>0</v>
      </c>
      <c r="CU458" s="58">
        <f t="shared" si="3145"/>
        <v>348200</v>
      </c>
      <c r="CV458" s="58">
        <f t="shared" si="3145"/>
        <v>0</v>
      </c>
      <c r="CW458" s="58">
        <f t="shared" si="3145"/>
        <v>0</v>
      </c>
      <c r="CX458" s="62">
        <f t="shared" ref="CX458" si="3146">CX459+CX461</f>
        <v>0</v>
      </c>
      <c r="CY458" s="62">
        <f t="shared" ref="CY458" si="3147">CY459+CY461</f>
        <v>0</v>
      </c>
      <c r="CZ458" s="58">
        <f t="shared" ref="CZ458" si="3148">CZ459+CZ461</f>
        <v>0</v>
      </c>
      <c r="DA458" s="58">
        <f t="shared" si="3145"/>
        <v>348200</v>
      </c>
      <c r="DB458" s="62">
        <f t="shared" si="3145"/>
        <v>0</v>
      </c>
      <c r="DC458" s="62">
        <f t="shared" si="3145"/>
        <v>348200</v>
      </c>
      <c r="DD458" s="62">
        <f t="shared" si="3145"/>
        <v>0</v>
      </c>
      <c r="DE458" s="58">
        <f t="shared" ref="DE458:DL458" si="3149">DE459+DE461</f>
        <v>0</v>
      </c>
      <c r="DF458" s="62">
        <f t="shared" si="3149"/>
        <v>0</v>
      </c>
      <c r="DG458" s="62">
        <f t="shared" si="3149"/>
        <v>0</v>
      </c>
      <c r="DH458" s="58">
        <f t="shared" si="3149"/>
        <v>0</v>
      </c>
      <c r="DI458" s="58">
        <f t="shared" si="3149"/>
        <v>348200</v>
      </c>
      <c r="DJ458" s="62">
        <f t="shared" si="3149"/>
        <v>0</v>
      </c>
      <c r="DK458" s="62">
        <f t="shared" si="3149"/>
        <v>348200</v>
      </c>
      <c r="DL458" s="62">
        <f t="shared" si="3149"/>
        <v>0</v>
      </c>
      <c r="DM458" s="58">
        <f t="shared" ref="DM458:DT458" si="3150">DM459+DM461</f>
        <v>0</v>
      </c>
      <c r="DN458" s="62">
        <f t="shared" si="3150"/>
        <v>0</v>
      </c>
      <c r="DO458" s="62">
        <f t="shared" si="3150"/>
        <v>0</v>
      </c>
      <c r="DP458" s="58">
        <f t="shared" si="3150"/>
        <v>0</v>
      </c>
      <c r="DQ458" s="58">
        <f t="shared" si="3150"/>
        <v>348200</v>
      </c>
      <c r="DR458" s="62">
        <f t="shared" si="3150"/>
        <v>0</v>
      </c>
      <c r="DS458" s="62">
        <f t="shared" si="3150"/>
        <v>348200</v>
      </c>
      <c r="DT458" s="62">
        <f t="shared" si="3150"/>
        <v>0</v>
      </c>
    </row>
    <row r="459" spans="1:124" ht="32.25" customHeight="1" x14ac:dyDescent="0.25">
      <c r="A459" s="87" t="s">
        <v>15</v>
      </c>
      <c r="B459" s="152"/>
      <c r="C459" s="152"/>
      <c r="D459" s="152"/>
      <c r="E459" s="4">
        <v>854</v>
      </c>
      <c r="F459" s="3" t="s">
        <v>11</v>
      </c>
      <c r="G459" s="3" t="s">
        <v>46</v>
      </c>
      <c r="H459" s="176" t="s">
        <v>146</v>
      </c>
      <c r="I459" s="3" t="s">
        <v>17</v>
      </c>
      <c r="J459" s="21">
        <f t="shared" ref="J459:Y459" si="3151">J460</f>
        <v>301300</v>
      </c>
      <c r="K459" s="21">
        <f t="shared" si="3151"/>
        <v>0</v>
      </c>
      <c r="L459" s="21">
        <f t="shared" si="3151"/>
        <v>301300</v>
      </c>
      <c r="M459" s="21">
        <f t="shared" si="3151"/>
        <v>0</v>
      </c>
      <c r="N459" s="21">
        <f t="shared" si="3151"/>
        <v>301300</v>
      </c>
      <c r="O459" s="21">
        <f t="shared" si="3151"/>
        <v>0</v>
      </c>
      <c r="P459" s="21">
        <f t="shared" si="3151"/>
        <v>301300</v>
      </c>
      <c r="Q459" s="21">
        <f t="shared" si="3151"/>
        <v>0</v>
      </c>
      <c r="R459" s="21">
        <f t="shared" si="3151"/>
        <v>301300</v>
      </c>
      <c r="S459" s="21">
        <f t="shared" si="3151"/>
        <v>0</v>
      </c>
      <c r="T459" s="21">
        <f t="shared" si="3151"/>
        <v>301300</v>
      </c>
      <c r="U459" s="21">
        <f t="shared" si="3151"/>
        <v>0</v>
      </c>
      <c r="V459" s="21">
        <f t="shared" si="2781"/>
        <v>3000</v>
      </c>
      <c r="W459" s="21">
        <f t="shared" si="2782"/>
        <v>0</v>
      </c>
      <c r="X459" s="21">
        <f t="shared" si="2783"/>
        <v>3000</v>
      </c>
      <c r="Y459" s="21">
        <f t="shared" si="3151"/>
        <v>0</v>
      </c>
      <c r="Z459" s="276">
        <f t="shared" si="2802"/>
        <v>101.00569896077774</v>
      </c>
      <c r="AA459" s="21">
        <f t="shared" ref="AA459:BY459" si="3152">AA460</f>
        <v>0</v>
      </c>
      <c r="AB459" s="21">
        <f t="shared" si="3152"/>
        <v>298300</v>
      </c>
      <c r="AC459" s="21">
        <f t="shared" si="3152"/>
        <v>0</v>
      </c>
      <c r="AD459" s="21">
        <f t="shared" si="3152"/>
        <v>298300</v>
      </c>
      <c r="AE459" s="21">
        <f t="shared" si="3152"/>
        <v>0</v>
      </c>
      <c r="AF459" s="21">
        <f t="shared" si="3152"/>
        <v>0</v>
      </c>
      <c r="AG459" s="21">
        <f t="shared" si="3152"/>
        <v>0</v>
      </c>
      <c r="AH459" s="21">
        <f t="shared" si="3152"/>
        <v>0</v>
      </c>
      <c r="AI459" s="21">
        <f t="shared" si="3152"/>
        <v>0</v>
      </c>
      <c r="AJ459" s="21">
        <f t="shared" si="3016"/>
        <v>298300</v>
      </c>
      <c r="AK459" s="21">
        <f t="shared" si="3017"/>
        <v>0</v>
      </c>
      <c r="AL459" s="21">
        <f t="shared" si="3018"/>
        <v>298300</v>
      </c>
      <c r="AM459" s="21">
        <f t="shared" si="3019"/>
        <v>0</v>
      </c>
      <c r="AN459" s="215">
        <f t="shared" si="3152"/>
        <v>0</v>
      </c>
      <c r="AO459" s="21">
        <f t="shared" si="3152"/>
        <v>0</v>
      </c>
      <c r="AP459" s="21">
        <f t="shared" si="3152"/>
        <v>0</v>
      </c>
      <c r="AQ459" s="21">
        <f t="shared" si="3152"/>
        <v>0</v>
      </c>
      <c r="AR459" s="21">
        <f t="shared" si="2815"/>
        <v>298300</v>
      </c>
      <c r="AS459" s="21">
        <f t="shared" si="2816"/>
        <v>0</v>
      </c>
      <c r="AT459" s="21">
        <f t="shared" si="2817"/>
        <v>298300</v>
      </c>
      <c r="AU459" s="21">
        <f t="shared" si="2818"/>
        <v>0</v>
      </c>
      <c r="AV459" s="195">
        <f t="shared" ref="AV459:AV475" si="3153">AR459-AS459-AT459-AU459</f>
        <v>0</v>
      </c>
      <c r="AW459" s="21">
        <f t="shared" si="3152"/>
        <v>298300</v>
      </c>
      <c r="AX459" s="21">
        <f t="shared" si="3152"/>
        <v>0</v>
      </c>
      <c r="AY459" s="21">
        <f t="shared" si="3152"/>
        <v>298300</v>
      </c>
      <c r="AZ459" s="21">
        <f t="shared" si="3152"/>
        <v>0</v>
      </c>
      <c r="BA459" s="21">
        <f t="shared" si="3152"/>
        <v>0</v>
      </c>
      <c r="BB459" s="21">
        <f t="shared" si="3152"/>
        <v>0</v>
      </c>
      <c r="BC459" s="21">
        <f t="shared" si="3152"/>
        <v>0</v>
      </c>
      <c r="BD459" s="21">
        <f t="shared" si="3152"/>
        <v>0</v>
      </c>
      <c r="BE459" s="21">
        <f t="shared" si="3020"/>
        <v>298300</v>
      </c>
      <c r="BF459" s="21">
        <f t="shared" si="2993"/>
        <v>0</v>
      </c>
      <c r="BG459" s="21">
        <f t="shared" si="2994"/>
        <v>298300</v>
      </c>
      <c r="BH459" s="21">
        <f t="shared" si="2995"/>
        <v>0</v>
      </c>
      <c r="BI459" s="21">
        <f t="shared" si="3152"/>
        <v>0</v>
      </c>
      <c r="BJ459" s="21">
        <f t="shared" si="3152"/>
        <v>0</v>
      </c>
      <c r="BK459" s="21">
        <f t="shared" si="3152"/>
        <v>0</v>
      </c>
      <c r="BL459" s="21">
        <f t="shared" si="3152"/>
        <v>0</v>
      </c>
      <c r="BM459" s="21">
        <f t="shared" si="2819"/>
        <v>298300</v>
      </c>
      <c r="BN459" s="21">
        <f t="shared" si="2820"/>
        <v>0</v>
      </c>
      <c r="BO459" s="21">
        <f t="shared" si="2821"/>
        <v>298300</v>
      </c>
      <c r="BP459" s="21">
        <f t="shared" si="2822"/>
        <v>0</v>
      </c>
      <c r="BQ459" s="201">
        <f t="shared" si="3142"/>
        <v>0</v>
      </c>
      <c r="BR459" s="21">
        <f t="shared" si="3152"/>
        <v>298300</v>
      </c>
      <c r="BS459" s="21">
        <f t="shared" si="3152"/>
        <v>0</v>
      </c>
      <c r="BT459" s="21">
        <f t="shared" si="3152"/>
        <v>298300</v>
      </c>
      <c r="BU459" s="21">
        <f t="shared" si="3152"/>
        <v>0</v>
      </c>
      <c r="BV459" s="21">
        <f t="shared" si="3152"/>
        <v>0</v>
      </c>
      <c r="BW459" s="21">
        <f t="shared" si="3152"/>
        <v>0</v>
      </c>
      <c r="BX459" s="21">
        <f t="shared" si="3152"/>
        <v>0</v>
      </c>
      <c r="BY459" s="21">
        <f t="shared" si="3152"/>
        <v>0</v>
      </c>
      <c r="BZ459" s="21">
        <f t="shared" si="3022"/>
        <v>298300</v>
      </c>
      <c r="CA459" s="62">
        <f t="shared" si="2996"/>
        <v>0</v>
      </c>
      <c r="CB459" s="62">
        <f t="shared" si="2997"/>
        <v>298300</v>
      </c>
      <c r="CC459" s="62">
        <f t="shared" si="2998"/>
        <v>0</v>
      </c>
      <c r="CD459" s="21">
        <f t="shared" ref="CD459:CG459" si="3154">CD460</f>
        <v>0</v>
      </c>
      <c r="CE459" s="21">
        <f t="shared" si="3154"/>
        <v>0</v>
      </c>
      <c r="CF459" s="21">
        <f t="shared" si="3154"/>
        <v>0</v>
      </c>
      <c r="CG459" s="21">
        <f t="shared" si="3154"/>
        <v>0</v>
      </c>
      <c r="CH459" s="21">
        <f t="shared" si="2825"/>
        <v>298300</v>
      </c>
      <c r="CI459" s="62">
        <f t="shared" si="2826"/>
        <v>0</v>
      </c>
      <c r="CJ459" s="62">
        <f t="shared" si="2827"/>
        <v>298300</v>
      </c>
      <c r="CK459" s="62">
        <f t="shared" si="2828"/>
        <v>0</v>
      </c>
      <c r="CL459" s="193">
        <f t="shared" si="2851"/>
        <v>0</v>
      </c>
      <c r="CM459" s="62"/>
      <c r="CN459" s="62"/>
      <c r="CO459" s="62"/>
      <c r="CP459" s="62"/>
      <c r="CQ459" s="94">
        <f t="shared" si="3117"/>
        <v>8800</v>
      </c>
      <c r="CR459" s="94">
        <f t="shared" si="2899"/>
        <v>103.03972366148533</v>
      </c>
      <c r="CS459" s="58">
        <f t="shared" ref="CS459:DT459" si="3155">CS460</f>
        <v>289500</v>
      </c>
      <c r="CT459" s="58">
        <f t="shared" si="3155"/>
        <v>0</v>
      </c>
      <c r="CU459" s="58">
        <f t="shared" si="3155"/>
        <v>289500</v>
      </c>
      <c r="CV459" s="58">
        <f t="shared" si="3155"/>
        <v>0</v>
      </c>
      <c r="CW459" s="58">
        <f t="shared" si="3155"/>
        <v>0</v>
      </c>
      <c r="CX459" s="62">
        <f t="shared" si="3155"/>
        <v>0</v>
      </c>
      <c r="CY459" s="62">
        <f t="shared" si="3155"/>
        <v>0</v>
      </c>
      <c r="CZ459" s="58">
        <f t="shared" si="3155"/>
        <v>0</v>
      </c>
      <c r="DA459" s="58">
        <f t="shared" si="3155"/>
        <v>289500</v>
      </c>
      <c r="DB459" s="62">
        <f t="shared" si="3155"/>
        <v>0</v>
      </c>
      <c r="DC459" s="62">
        <f t="shared" si="3155"/>
        <v>289500</v>
      </c>
      <c r="DD459" s="62">
        <f t="shared" si="3155"/>
        <v>0</v>
      </c>
      <c r="DE459" s="58">
        <f t="shared" si="3155"/>
        <v>0</v>
      </c>
      <c r="DF459" s="62">
        <f t="shared" si="3155"/>
        <v>0</v>
      </c>
      <c r="DG459" s="62">
        <f t="shared" si="3155"/>
        <v>0</v>
      </c>
      <c r="DH459" s="58">
        <f t="shared" si="3155"/>
        <v>0</v>
      </c>
      <c r="DI459" s="58">
        <f t="shared" si="3155"/>
        <v>289500</v>
      </c>
      <c r="DJ459" s="62">
        <f t="shared" si="3155"/>
        <v>0</v>
      </c>
      <c r="DK459" s="62">
        <f t="shared" si="3155"/>
        <v>289500</v>
      </c>
      <c r="DL459" s="62">
        <f t="shared" si="3155"/>
        <v>0</v>
      </c>
      <c r="DM459" s="58">
        <f t="shared" si="3155"/>
        <v>0</v>
      </c>
      <c r="DN459" s="62">
        <f t="shared" si="3155"/>
        <v>0</v>
      </c>
      <c r="DO459" s="62">
        <f t="shared" si="3155"/>
        <v>0</v>
      </c>
      <c r="DP459" s="58">
        <f t="shared" si="3155"/>
        <v>0</v>
      </c>
      <c r="DQ459" s="58">
        <f t="shared" si="3155"/>
        <v>289500</v>
      </c>
      <c r="DR459" s="62">
        <f t="shared" si="3155"/>
        <v>0</v>
      </c>
      <c r="DS459" s="62">
        <f t="shared" si="3155"/>
        <v>289500</v>
      </c>
      <c r="DT459" s="62">
        <f t="shared" si="3155"/>
        <v>0</v>
      </c>
    </row>
    <row r="460" spans="1:124" ht="32.25" customHeight="1" x14ac:dyDescent="0.25">
      <c r="A460" s="87" t="s">
        <v>298</v>
      </c>
      <c r="B460" s="152"/>
      <c r="C460" s="152"/>
      <c r="D460" s="152"/>
      <c r="E460" s="4">
        <v>854</v>
      </c>
      <c r="F460" s="3" t="s">
        <v>11</v>
      </c>
      <c r="G460" s="3" t="s">
        <v>46</v>
      </c>
      <c r="H460" s="176" t="s">
        <v>146</v>
      </c>
      <c r="I460" s="3" t="s">
        <v>18</v>
      </c>
      <c r="J460" s="21">
        <v>301300</v>
      </c>
      <c r="K460" s="21"/>
      <c r="L460" s="21">
        <f>J460</f>
        <v>301300</v>
      </c>
      <c r="M460" s="21"/>
      <c r="N460" s="21">
        <v>301300</v>
      </c>
      <c r="O460" s="21"/>
      <c r="P460" s="21">
        <f>N460</f>
        <v>301300</v>
      </c>
      <c r="Q460" s="21"/>
      <c r="R460" s="21">
        <v>301300</v>
      </c>
      <c r="S460" s="21"/>
      <c r="T460" s="21">
        <f>R460</f>
        <v>301300</v>
      </c>
      <c r="U460" s="21"/>
      <c r="V460" s="21">
        <f t="shared" si="2781"/>
        <v>3000</v>
      </c>
      <c r="W460" s="21">
        <f t="shared" si="2782"/>
        <v>0</v>
      </c>
      <c r="X460" s="21">
        <f t="shared" si="2783"/>
        <v>3000</v>
      </c>
      <c r="Y460" s="21"/>
      <c r="Z460" s="276">
        <f t="shared" si="2802"/>
        <v>101.00569896077774</v>
      </c>
      <c r="AA460" s="21"/>
      <c r="AB460" s="21">
        <v>298300</v>
      </c>
      <c r="AC460" s="21"/>
      <c r="AD460" s="21">
        <f>AB460</f>
        <v>298300</v>
      </c>
      <c r="AE460" s="21"/>
      <c r="AF460" s="21"/>
      <c r="AG460" s="21"/>
      <c r="AH460" s="21">
        <f>AF460</f>
        <v>0</v>
      </c>
      <c r="AI460" s="21"/>
      <c r="AJ460" s="21">
        <f t="shared" si="3016"/>
        <v>298300</v>
      </c>
      <c r="AK460" s="21">
        <f t="shared" si="3017"/>
        <v>0</v>
      </c>
      <c r="AL460" s="21">
        <f t="shared" si="3018"/>
        <v>298300</v>
      </c>
      <c r="AM460" s="21">
        <f t="shared" si="3019"/>
        <v>0</v>
      </c>
      <c r="AN460" s="215"/>
      <c r="AO460" s="21"/>
      <c r="AP460" s="21">
        <f>AN460</f>
        <v>0</v>
      </c>
      <c r="AQ460" s="21"/>
      <c r="AR460" s="21">
        <f t="shared" si="2815"/>
        <v>298300</v>
      </c>
      <c r="AS460" s="21">
        <f t="shared" si="2816"/>
        <v>0</v>
      </c>
      <c r="AT460" s="21">
        <f t="shared" si="2817"/>
        <v>298300</v>
      </c>
      <c r="AU460" s="21">
        <f t="shared" si="2818"/>
        <v>0</v>
      </c>
      <c r="AV460" s="195">
        <f t="shared" si="3153"/>
        <v>0</v>
      </c>
      <c r="AW460" s="21">
        <v>298300</v>
      </c>
      <c r="AX460" s="21"/>
      <c r="AY460" s="21">
        <f>AW460</f>
        <v>298300</v>
      </c>
      <c r="AZ460" s="21"/>
      <c r="BA460" s="21"/>
      <c r="BB460" s="21"/>
      <c r="BC460" s="21">
        <f>BA460</f>
        <v>0</v>
      </c>
      <c r="BD460" s="21"/>
      <c r="BE460" s="21">
        <f t="shared" si="3020"/>
        <v>298300</v>
      </c>
      <c r="BF460" s="21">
        <f t="shared" si="2993"/>
        <v>0</v>
      </c>
      <c r="BG460" s="21">
        <f t="shared" si="2994"/>
        <v>298300</v>
      </c>
      <c r="BH460" s="21">
        <f t="shared" si="2995"/>
        <v>0</v>
      </c>
      <c r="BI460" s="21"/>
      <c r="BJ460" s="21"/>
      <c r="BK460" s="21">
        <f>BI460</f>
        <v>0</v>
      </c>
      <c r="BL460" s="21"/>
      <c r="BM460" s="21">
        <f t="shared" si="2819"/>
        <v>298300</v>
      </c>
      <c r="BN460" s="21">
        <f t="shared" si="2820"/>
        <v>0</v>
      </c>
      <c r="BO460" s="21">
        <f t="shared" si="2821"/>
        <v>298300</v>
      </c>
      <c r="BP460" s="21">
        <f t="shared" si="2822"/>
        <v>0</v>
      </c>
      <c r="BQ460" s="201">
        <f t="shared" si="3142"/>
        <v>0</v>
      </c>
      <c r="BR460" s="21">
        <v>298300</v>
      </c>
      <c r="BS460" s="21"/>
      <c r="BT460" s="21">
        <f>BR460</f>
        <v>298300</v>
      </c>
      <c r="BU460" s="21"/>
      <c r="BV460" s="21"/>
      <c r="BW460" s="21"/>
      <c r="BX460" s="21">
        <f>BV460</f>
        <v>0</v>
      </c>
      <c r="BY460" s="21"/>
      <c r="BZ460" s="21">
        <f t="shared" si="3022"/>
        <v>298300</v>
      </c>
      <c r="CA460" s="62">
        <f t="shared" si="2996"/>
        <v>0</v>
      </c>
      <c r="CB460" s="62">
        <f t="shared" si="2997"/>
        <v>298300</v>
      </c>
      <c r="CC460" s="62">
        <f t="shared" si="2998"/>
        <v>0</v>
      </c>
      <c r="CD460" s="21"/>
      <c r="CE460" s="21"/>
      <c r="CF460" s="21">
        <f>CD460</f>
        <v>0</v>
      </c>
      <c r="CG460" s="21"/>
      <c r="CH460" s="21">
        <f t="shared" si="2825"/>
        <v>298300</v>
      </c>
      <c r="CI460" s="62">
        <f t="shared" si="2826"/>
        <v>0</v>
      </c>
      <c r="CJ460" s="62">
        <f t="shared" si="2827"/>
        <v>298300</v>
      </c>
      <c r="CK460" s="62">
        <f t="shared" si="2828"/>
        <v>0</v>
      </c>
      <c r="CL460" s="193">
        <f t="shared" si="2851"/>
        <v>0</v>
      </c>
      <c r="CM460" s="62"/>
      <c r="CN460" s="62"/>
      <c r="CO460" s="62"/>
      <c r="CP460" s="62"/>
      <c r="CQ460" s="94">
        <f t="shared" si="3117"/>
        <v>8800</v>
      </c>
      <c r="CR460" s="94">
        <f t="shared" si="2899"/>
        <v>103.03972366148533</v>
      </c>
      <c r="CS460" s="58">
        <v>289500</v>
      </c>
      <c r="CT460" s="58"/>
      <c r="CU460" s="58">
        <f>CS460</f>
        <v>289500</v>
      </c>
      <c r="CV460" s="58"/>
      <c r="CW460" s="58"/>
      <c r="CX460" s="62"/>
      <c r="CY460" s="62">
        <f>CW460</f>
        <v>0</v>
      </c>
      <c r="CZ460" s="58"/>
      <c r="DA460" s="58">
        <f t="shared" si="2901"/>
        <v>289500</v>
      </c>
      <c r="DB460" s="62">
        <f t="shared" si="2902"/>
        <v>0</v>
      </c>
      <c r="DC460" s="62">
        <f t="shared" si="2903"/>
        <v>289500</v>
      </c>
      <c r="DD460" s="62">
        <f t="shared" si="2904"/>
        <v>0</v>
      </c>
      <c r="DE460" s="58"/>
      <c r="DF460" s="62"/>
      <c r="DG460" s="62">
        <f>DE460</f>
        <v>0</v>
      </c>
      <c r="DH460" s="58"/>
      <c r="DI460" s="58">
        <f t="shared" ref="DI460" si="3156">DA460+DE460</f>
        <v>289500</v>
      </c>
      <c r="DJ460" s="62">
        <f t="shared" ref="DJ460" si="3157">DB460+DF460</f>
        <v>0</v>
      </c>
      <c r="DK460" s="62">
        <f t="shared" ref="DK460" si="3158">DC460+DG460</f>
        <v>289500</v>
      </c>
      <c r="DL460" s="62">
        <f t="shared" ref="DL460" si="3159">DD460+DH460</f>
        <v>0</v>
      </c>
      <c r="DM460" s="58"/>
      <c r="DN460" s="62"/>
      <c r="DO460" s="62">
        <f>DM460</f>
        <v>0</v>
      </c>
      <c r="DP460" s="58"/>
      <c r="DQ460" s="58">
        <f t="shared" ref="DQ460" si="3160">DI460+DM460</f>
        <v>289500</v>
      </c>
      <c r="DR460" s="62">
        <f t="shared" ref="DR460" si="3161">DJ460+DN460</f>
        <v>0</v>
      </c>
      <c r="DS460" s="62">
        <f t="shared" ref="DS460" si="3162">DK460+DO460</f>
        <v>289500</v>
      </c>
      <c r="DT460" s="62">
        <f t="shared" ref="DT460" si="3163">DL460+DP460</f>
        <v>0</v>
      </c>
    </row>
    <row r="461" spans="1:124" ht="32.25" customHeight="1" x14ac:dyDescent="0.25">
      <c r="A461" s="87" t="s">
        <v>20</v>
      </c>
      <c r="B461" s="152"/>
      <c r="C461" s="152"/>
      <c r="D461" s="152"/>
      <c r="E461" s="4">
        <v>854</v>
      </c>
      <c r="F461" s="3" t="s">
        <v>11</v>
      </c>
      <c r="G461" s="3" t="s">
        <v>46</v>
      </c>
      <c r="H461" s="176" t="s">
        <v>146</v>
      </c>
      <c r="I461" s="3" t="s">
        <v>21</v>
      </c>
      <c r="J461" s="21">
        <f t="shared" ref="J461:Y461" si="3164">J462</f>
        <v>56400</v>
      </c>
      <c r="K461" s="21">
        <f t="shared" si="3164"/>
        <v>0</v>
      </c>
      <c r="L461" s="21">
        <f t="shared" si="3164"/>
        <v>56400</v>
      </c>
      <c r="M461" s="21">
        <f t="shared" si="3164"/>
        <v>0</v>
      </c>
      <c r="N461" s="21">
        <f t="shared" si="3164"/>
        <v>22600</v>
      </c>
      <c r="O461" s="21">
        <f t="shared" si="3164"/>
        <v>0</v>
      </c>
      <c r="P461" s="21">
        <f t="shared" si="3164"/>
        <v>22600</v>
      </c>
      <c r="Q461" s="21">
        <f t="shared" si="3164"/>
        <v>0</v>
      </c>
      <c r="R461" s="21">
        <f t="shared" si="3164"/>
        <v>22600</v>
      </c>
      <c r="S461" s="21">
        <f t="shared" si="3164"/>
        <v>0</v>
      </c>
      <c r="T461" s="21">
        <f t="shared" si="3164"/>
        <v>22600</v>
      </c>
      <c r="U461" s="21">
        <f t="shared" si="3164"/>
        <v>0</v>
      </c>
      <c r="V461" s="21">
        <f t="shared" si="2781"/>
        <v>500</v>
      </c>
      <c r="W461" s="21">
        <f t="shared" si="2782"/>
        <v>0</v>
      </c>
      <c r="X461" s="21">
        <f t="shared" si="2783"/>
        <v>500</v>
      </c>
      <c r="Y461" s="21">
        <f t="shared" si="3164"/>
        <v>0</v>
      </c>
      <c r="Z461" s="276">
        <f t="shared" si="2802"/>
        <v>100.89445438282647</v>
      </c>
      <c r="AA461" s="21">
        <f t="shared" ref="AA461:BY461" si="3165">AA462</f>
        <v>0</v>
      </c>
      <c r="AB461" s="21">
        <f t="shared" si="3165"/>
        <v>55900</v>
      </c>
      <c r="AC461" s="21">
        <f t="shared" si="3165"/>
        <v>0</v>
      </c>
      <c r="AD461" s="21">
        <f t="shared" si="3165"/>
        <v>55900</v>
      </c>
      <c r="AE461" s="21">
        <f t="shared" si="3165"/>
        <v>0</v>
      </c>
      <c r="AF461" s="21">
        <f t="shared" si="3165"/>
        <v>0</v>
      </c>
      <c r="AG461" s="21">
        <f t="shared" si="3165"/>
        <v>0</v>
      </c>
      <c r="AH461" s="21">
        <f t="shared" si="3165"/>
        <v>0</v>
      </c>
      <c r="AI461" s="21">
        <f t="shared" si="3165"/>
        <v>0</v>
      </c>
      <c r="AJ461" s="21">
        <f t="shared" si="3016"/>
        <v>55900</v>
      </c>
      <c r="AK461" s="21">
        <f t="shared" si="3017"/>
        <v>0</v>
      </c>
      <c r="AL461" s="21">
        <f t="shared" si="3018"/>
        <v>55900</v>
      </c>
      <c r="AM461" s="21">
        <f t="shared" si="3019"/>
        <v>0</v>
      </c>
      <c r="AN461" s="215">
        <f t="shared" si="3165"/>
        <v>0</v>
      </c>
      <c r="AO461" s="21">
        <f t="shared" si="3165"/>
        <v>0</v>
      </c>
      <c r="AP461" s="21">
        <f t="shared" si="3165"/>
        <v>0</v>
      </c>
      <c r="AQ461" s="21">
        <f t="shared" si="3165"/>
        <v>0</v>
      </c>
      <c r="AR461" s="21">
        <f t="shared" si="2815"/>
        <v>55900</v>
      </c>
      <c r="AS461" s="21">
        <f t="shared" si="2816"/>
        <v>0</v>
      </c>
      <c r="AT461" s="21">
        <f t="shared" si="2817"/>
        <v>55900</v>
      </c>
      <c r="AU461" s="21">
        <f t="shared" si="2818"/>
        <v>0</v>
      </c>
      <c r="AV461" s="195">
        <f t="shared" si="3153"/>
        <v>0</v>
      </c>
      <c r="AW461" s="21">
        <f t="shared" si="3165"/>
        <v>55900</v>
      </c>
      <c r="AX461" s="21">
        <f t="shared" si="3165"/>
        <v>0</v>
      </c>
      <c r="AY461" s="21">
        <f t="shared" si="3165"/>
        <v>55900</v>
      </c>
      <c r="AZ461" s="21">
        <f t="shared" si="3165"/>
        <v>0</v>
      </c>
      <c r="BA461" s="21">
        <f t="shared" si="3165"/>
        <v>0</v>
      </c>
      <c r="BB461" s="21">
        <f t="shared" si="3165"/>
        <v>0</v>
      </c>
      <c r="BC461" s="21">
        <f t="shared" si="3165"/>
        <v>0</v>
      </c>
      <c r="BD461" s="21">
        <f t="shared" si="3165"/>
        <v>0</v>
      </c>
      <c r="BE461" s="21">
        <f t="shared" si="3020"/>
        <v>55900</v>
      </c>
      <c r="BF461" s="21">
        <f t="shared" si="2993"/>
        <v>0</v>
      </c>
      <c r="BG461" s="21">
        <f t="shared" si="2994"/>
        <v>55900</v>
      </c>
      <c r="BH461" s="21">
        <f t="shared" si="2995"/>
        <v>0</v>
      </c>
      <c r="BI461" s="21">
        <f t="shared" si="3165"/>
        <v>0</v>
      </c>
      <c r="BJ461" s="21">
        <f t="shared" si="3165"/>
        <v>0</v>
      </c>
      <c r="BK461" s="21">
        <f t="shared" si="3165"/>
        <v>0</v>
      </c>
      <c r="BL461" s="21">
        <f t="shared" si="3165"/>
        <v>0</v>
      </c>
      <c r="BM461" s="21">
        <f t="shared" si="2819"/>
        <v>55900</v>
      </c>
      <c r="BN461" s="21">
        <f t="shared" si="2820"/>
        <v>0</v>
      </c>
      <c r="BO461" s="21">
        <f t="shared" si="2821"/>
        <v>55900</v>
      </c>
      <c r="BP461" s="21">
        <f t="shared" si="2822"/>
        <v>0</v>
      </c>
      <c r="BQ461" s="201">
        <f t="shared" si="3142"/>
        <v>0</v>
      </c>
      <c r="BR461" s="21">
        <f t="shared" si="3165"/>
        <v>55900</v>
      </c>
      <c r="BS461" s="21">
        <f t="shared" si="3165"/>
        <v>0</v>
      </c>
      <c r="BT461" s="21">
        <f t="shared" si="3165"/>
        <v>55900</v>
      </c>
      <c r="BU461" s="21">
        <f t="shared" si="3165"/>
        <v>0</v>
      </c>
      <c r="BV461" s="21">
        <f t="shared" si="3165"/>
        <v>0</v>
      </c>
      <c r="BW461" s="21">
        <f t="shared" si="3165"/>
        <v>0</v>
      </c>
      <c r="BX461" s="21">
        <f t="shared" si="3165"/>
        <v>0</v>
      </c>
      <c r="BY461" s="21">
        <f t="shared" si="3165"/>
        <v>0</v>
      </c>
      <c r="BZ461" s="21">
        <f t="shared" si="3022"/>
        <v>55900</v>
      </c>
      <c r="CA461" s="62">
        <f t="shared" si="2996"/>
        <v>0</v>
      </c>
      <c r="CB461" s="62">
        <f t="shared" si="2997"/>
        <v>55900</v>
      </c>
      <c r="CC461" s="62">
        <f t="shared" si="2998"/>
        <v>0</v>
      </c>
      <c r="CD461" s="21">
        <f t="shared" ref="CD461:CG461" si="3166">CD462</f>
        <v>0</v>
      </c>
      <c r="CE461" s="21">
        <f t="shared" si="3166"/>
        <v>0</v>
      </c>
      <c r="CF461" s="21">
        <f t="shared" si="3166"/>
        <v>0</v>
      </c>
      <c r="CG461" s="21">
        <f t="shared" si="3166"/>
        <v>0</v>
      </c>
      <c r="CH461" s="21">
        <f t="shared" si="2825"/>
        <v>55900</v>
      </c>
      <c r="CI461" s="62">
        <f t="shared" si="2826"/>
        <v>0</v>
      </c>
      <c r="CJ461" s="62">
        <f t="shared" si="2827"/>
        <v>55900</v>
      </c>
      <c r="CK461" s="62">
        <f t="shared" si="2828"/>
        <v>0</v>
      </c>
      <c r="CL461" s="193">
        <f t="shared" si="2851"/>
        <v>0</v>
      </c>
      <c r="CM461" s="62"/>
      <c r="CN461" s="62"/>
      <c r="CO461" s="62"/>
      <c r="CP461" s="62"/>
      <c r="CQ461" s="94">
        <f t="shared" si="3117"/>
        <v>-2800</v>
      </c>
      <c r="CR461" s="94">
        <f t="shared" si="2899"/>
        <v>95.229982964224874</v>
      </c>
      <c r="CS461" s="58">
        <f t="shared" ref="CS461:DT461" si="3167">CS462</f>
        <v>58700</v>
      </c>
      <c r="CT461" s="58">
        <f t="shared" si="3167"/>
        <v>0</v>
      </c>
      <c r="CU461" s="58">
        <f t="shared" si="3167"/>
        <v>58700</v>
      </c>
      <c r="CV461" s="58">
        <f t="shared" si="3167"/>
        <v>0</v>
      </c>
      <c r="CW461" s="58">
        <f t="shared" si="3167"/>
        <v>0</v>
      </c>
      <c r="CX461" s="62">
        <f t="shared" si="3167"/>
        <v>0</v>
      </c>
      <c r="CY461" s="62">
        <f t="shared" si="3167"/>
        <v>0</v>
      </c>
      <c r="CZ461" s="58">
        <f t="shared" si="3167"/>
        <v>0</v>
      </c>
      <c r="DA461" s="58">
        <f t="shared" si="3167"/>
        <v>58700</v>
      </c>
      <c r="DB461" s="62">
        <f t="shared" si="3167"/>
        <v>0</v>
      </c>
      <c r="DC461" s="62">
        <f t="shared" si="3167"/>
        <v>58700</v>
      </c>
      <c r="DD461" s="62">
        <f t="shared" si="3167"/>
        <v>0</v>
      </c>
      <c r="DE461" s="58">
        <f t="shared" si="3167"/>
        <v>0</v>
      </c>
      <c r="DF461" s="62">
        <f t="shared" si="3167"/>
        <v>0</v>
      </c>
      <c r="DG461" s="62">
        <f t="shared" si="3167"/>
        <v>0</v>
      </c>
      <c r="DH461" s="58">
        <f t="shared" si="3167"/>
        <v>0</v>
      </c>
      <c r="DI461" s="58">
        <f t="shared" si="3167"/>
        <v>58700</v>
      </c>
      <c r="DJ461" s="62">
        <f t="shared" si="3167"/>
        <v>0</v>
      </c>
      <c r="DK461" s="62">
        <f t="shared" si="3167"/>
        <v>58700</v>
      </c>
      <c r="DL461" s="62">
        <f t="shared" si="3167"/>
        <v>0</v>
      </c>
      <c r="DM461" s="58">
        <f t="shared" si="3167"/>
        <v>0</v>
      </c>
      <c r="DN461" s="62">
        <f t="shared" si="3167"/>
        <v>0</v>
      </c>
      <c r="DO461" s="62">
        <f t="shared" si="3167"/>
        <v>0</v>
      </c>
      <c r="DP461" s="58">
        <f t="shared" si="3167"/>
        <v>0</v>
      </c>
      <c r="DQ461" s="58">
        <f t="shared" si="3167"/>
        <v>58700</v>
      </c>
      <c r="DR461" s="62">
        <f t="shared" si="3167"/>
        <v>0</v>
      </c>
      <c r="DS461" s="62">
        <f t="shared" si="3167"/>
        <v>58700</v>
      </c>
      <c r="DT461" s="62">
        <f t="shared" si="3167"/>
        <v>0</v>
      </c>
    </row>
    <row r="462" spans="1:124" ht="32.25" customHeight="1" x14ac:dyDescent="0.25">
      <c r="A462" s="87" t="s">
        <v>9</v>
      </c>
      <c r="B462" s="152"/>
      <c r="C462" s="152"/>
      <c r="D462" s="152"/>
      <c r="E462" s="4">
        <v>854</v>
      </c>
      <c r="F462" s="3" t="s">
        <v>11</v>
      </c>
      <c r="G462" s="3" t="s">
        <v>46</v>
      </c>
      <c r="H462" s="176" t="s">
        <v>146</v>
      </c>
      <c r="I462" s="3" t="s">
        <v>22</v>
      </c>
      <c r="J462" s="21">
        <v>56400</v>
      </c>
      <c r="K462" s="21"/>
      <c r="L462" s="21">
        <f>J462</f>
        <v>56400</v>
      </c>
      <c r="M462" s="21"/>
      <c r="N462" s="21">
        <v>22600</v>
      </c>
      <c r="O462" s="21"/>
      <c r="P462" s="21">
        <f>N462</f>
        <v>22600</v>
      </c>
      <c r="Q462" s="21"/>
      <c r="R462" s="21">
        <v>22600</v>
      </c>
      <c r="S462" s="21"/>
      <c r="T462" s="21">
        <f>R462</f>
        <v>22600</v>
      </c>
      <c r="U462" s="21"/>
      <c r="V462" s="21">
        <f t="shared" si="2781"/>
        <v>500</v>
      </c>
      <c r="W462" s="21">
        <f t="shared" si="2782"/>
        <v>0</v>
      </c>
      <c r="X462" s="21">
        <f t="shared" si="2783"/>
        <v>500</v>
      </c>
      <c r="Y462" s="21"/>
      <c r="Z462" s="276">
        <f t="shared" si="2802"/>
        <v>100.89445438282647</v>
      </c>
      <c r="AA462" s="21"/>
      <c r="AB462" s="21">
        <v>55900</v>
      </c>
      <c r="AC462" s="21"/>
      <c r="AD462" s="21">
        <f>AB462</f>
        <v>55900</v>
      </c>
      <c r="AE462" s="21"/>
      <c r="AF462" s="21"/>
      <c r="AG462" s="21"/>
      <c r="AH462" s="21">
        <f>AF462</f>
        <v>0</v>
      </c>
      <c r="AI462" s="21"/>
      <c r="AJ462" s="21">
        <f t="shared" si="3016"/>
        <v>55900</v>
      </c>
      <c r="AK462" s="21">
        <f t="shared" si="3017"/>
        <v>0</v>
      </c>
      <c r="AL462" s="21">
        <f t="shared" si="3018"/>
        <v>55900</v>
      </c>
      <c r="AM462" s="21">
        <f t="shared" si="3019"/>
        <v>0</v>
      </c>
      <c r="AN462" s="215"/>
      <c r="AO462" s="21"/>
      <c r="AP462" s="21">
        <f>AN462</f>
        <v>0</v>
      </c>
      <c r="AQ462" s="21"/>
      <c r="AR462" s="21">
        <f t="shared" si="2815"/>
        <v>55900</v>
      </c>
      <c r="AS462" s="21">
        <f t="shared" si="2816"/>
        <v>0</v>
      </c>
      <c r="AT462" s="21">
        <f t="shared" si="2817"/>
        <v>55900</v>
      </c>
      <c r="AU462" s="21">
        <f t="shared" si="2818"/>
        <v>0</v>
      </c>
      <c r="AV462" s="195">
        <f t="shared" si="3153"/>
        <v>0</v>
      </c>
      <c r="AW462" s="21">
        <v>55900</v>
      </c>
      <c r="AX462" s="21"/>
      <c r="AY462" s="21">
        <f>AW462</f>
        <v>55900</v>
      </c>
      <c r="AZ462" s="21"/>
      <c r="BA462" s="21"/>
      <c r="BB462" s="21"/>
      <c r="BC462" s="21">
        <f>BA462</f>
        <v>0</v>
      </c>
      <c r="BD462" s="21"/>
      <c r="BE462" s="21">
        <f t="shared" si="3020"/>
        <v>55900</v>
      </c>
      <c r="BF462" s="21">
        <f t="shared" si="2993"/>
        <v>0</v>
      </c>
      <c r="BG462" s="21">
        <f t="shared" si="2994"/>
        <v>55900</v>
      </c>
      <c r="BH462" s="21">
        <f t="shared" si="2995"/>
        <v>0</v>
      </c>
      <c r="BI462" s="21"/>
      <c r="BJ462" s="21"/>
      <c r="BK462" s="21">
        <f>BI462</f>
        <v>0</v>
      </c>
      <c r="BL462" s="21"/>
      <c r="BM462" s="21">
        <f t="shared" si="2819"/>
        <v>55900</v>
      </c>
      <c r="BN462" s="21">
        <f t="shared" si="2820"/>
        <v>0</v>
      </c>
      <c r="BO462" s="21">
        <f t="shared" si="2821"/>
        <v>55900</v>
      </c>
      <c r="BP462" s="21">
        <f t="shared" si="2822"/>
        <v>0</v>
      </c>
      <c r="BQ462" s="201">
        <f t="shared" si="3142"/>
        <v>0</v>
      </c>
      <c r="BR462" s="21">
        <v>55900</v>
      </c>
      <c r="BS462" s="21"/>
      <c r="BT462" s="21">
        <f>BR462</f>
        <v>55900</v>
      </c>
      <c r="BU462" s="21"/>
      <c r="BV462" s="21"/>
      <c r="BW462" s="21"/>
      <c r="BX462" s="21">
        <f>BV462</f>
        <v>0</v>
      </c>
      <c r="BY462" s="21"/>
      <c r="BZ462" s="21">
        <f t="shared" si="3022"/>
        <v>55900</v>
      </c>
      <c r="CA462" s="62">
        <f t="shared" si="2996"/>
        <v>0</v>
      </c>
      <c r="CB462" s="62">
        <f t="shared" si="2997"/>
        <v>55900</v>
      </c>
      <c r="CC462" s="62">
        <f t="shared" si="2998"/>
        <v>0</v>
      </c>
      <c r="CD462" s="21"/>
      <c r="CE462" s="21"/>
      <c r="CF462" s="21">
        <f>CD462</f>
        <v>0</v>
      </c>
      <c r="CG462" s="21"/>
      <c r="CH462" s="21">
        <f t="shared" si="2825"/>
        <v>55900</v>
      </c>
      <c r="CI462" s="62">
        <f t="shared" si="2826"/>
        <v>0</v>
      </c>
      <c r="CJ462" s="62">
        <f t="shared" si="2827"/>
        <v>55900</v>
      </c>
      <c r="CK462" s="62">
        <f t="shared" si="2828"/>
        <v>0</v>
      </c>
      <c r="CL462" s="193">
        <f t="shared" si="2851"/>
        <v>0</v>
      </c>
      <c r="CM462" s="62"/>
      <c r="CN462" s="62"/>
      <c r="CO462" s="62"/>
      <c r="CP462" s="62"/>
      <c r="CQ462" s="94">
        <f t="shared" si="3117"/>
        <v>-2800</v>
      </c>
      <c r="CR462" s="94">
        <f t="shared" si="2899"/>
        <v>95.229982964224874</v>
      </c>
      <c r="CS462" s="58">
        <v>58700</v>
      </c>
      <c r="CT462" s="58"/>
      <c r="CU462" s="58">
        <f>CS462</f>
        <v>58700</v>
      </c>
      <c r="CV462" s="58"/>
      <c r="CW462" s="58"/>
      <c r="CX462" s="62"/>
      <c r="CY462" s="62">
        <f>CW462</f>
        <v>0</v>
      </c>
      <c r="CZ462" s="58"/>
      <c r="DA462" s="58">
        <f t="shared" si="2901"/>
        <v>58700</v>
      </c>
      <c r="DB462" s="62">
        <f t="shared" si="2902"/>
        <v>0</v>
      </c>
      <c r="DC462" s="62">
        <f t="shared" si="2903"/>
        <v>58700</v>
      </c>
      <c r="DD462" s="62">
        <f t="shared" si="2904"/>
        <v>0</v>
      </c>
      <c r="DE462" s="58"/>
      <c r="DF462" s="62"/>
      <c r="DG462" s="62">
        <f>DE462</f>
        <v>0</v>
      </c>
      <c r="DH462" s="58"/>
      <c r="DI462" s="58">
        <f t="shared" ref="DI462" si="3168">DA462+DE462</f>
        <v>58700</v>
      </c>
      <c r="DJ462" s="62">
        <f t="shared" ref="DJ462" si="3169">DB462+DF462</f>
        <v>0</v>
      </c>
      <c r="DK462" s="62">
        <f t="shared" ref="DK462" si="3170">DC462+DG462</f>
        <v>58700</v>
      </c>
      <c r="DL462" s="62">
        <f t="shared" ref="DL462" si="3171">DD462+DH462</f>
        <v>0</v>
      </c>
      <c r="DM462" s="58"/>
      <c r="DN462" s="62"/>
      <c r="DO462" s="62">
        <f>DM462</f>
        <v>0</v>
      </c>
      <c r="DP462" s="58"/>
      <c r="DQ462" s="58">
        <f t="shared" ref="DQ462" si="3172">DI462+DM462</f>
        <v>58700</v>
      </c>
      <c r="DR462" s="62">
        <f t="shared" ref="DR462" si="3173">DJ462+DN462</f>
        <v>0</v>
      </c>
      <c r="DS462" s="62">
        <f t="shared" ref="DS462" si="3174">DK462+DO462</f>
        <v>58700</v>
      </c>
      <c r="DT462" s="62">
        <f t="shared" ref="DT462" si="3175">DL462+DP462</f>
        <v>0</v>
      </c>
    </row>
    <row r="463" spans="1:124" s="33" customFormat="1" ht="32.25" customHeight="1" x14ac:dyDescent="0.25">
      <c r="A463" s="110" t="s">
        <v>147</v>
      </c>
      <c r="B463" s="107"/>
      <c r="C463" s="107"/>
      <c r="D463" s="107"/>
      <c r="E463" s="28">
        <v>857</v>
      </c>
      <c r="F463" s="17"/>
      <c r="G463" s="17"/>
      <c r="H463" s="251" t="s">
        <v>48</v>
      </c>
      <c r="I463" s="17"/>
      <c r="J463" s="26">
        <f t="shared" ref="J463:Y464" si="3176">J464</f>
        <v>709100</v>
      </c>
      <c r="K463" s="26">
        <f t="shared" si="3176"/>
        <v>0</v>
      </c>
      <c r="L463" s="26">
        <f t="shared" si="3176"/>
        <v>691100</v>
      </c>
      <c r="M463" s="26">
        <f t="shared" si="3176"/>
        <v>18000</v>
      </c>
      <c r="N463" s="26">
        <f t="shared" si="3176"/>
        <v>686600</v>
      </c>
      <c r="O463" s="26">
        <f t="shared" si="3176"/>
        <v>0</v>
      </c>
      <c r="P463" s="26">
        <f t="shared" si="3176"/>
        <v>668600</v>
      </c>
      <c r="Q463" s="26">
        <f t="shared" si="3176"/>
        <v>18000</v>
      </c>
      <c r="R463" s="26">
        <f t="shared" si="3176"/>
        <v>686600</v>
      </c>
      <c r="S463" s="26">
        <f t="shared" si="3176"/>
        <v>0</v>
      </c>
      <c r="T463" s="26">
        <f t="shared" si="3176"/>
        <v>668600</v>
      </c>
      <c r="U463" s="26">
        <f t="shared" si="3176"/>
        <v>18000</v>
      </c>
      <c r="V463" s="21">
        <f t="shared" ref="V463:V473" si="3177">J463-AB463</f>
        <v>-11300</v>
      </c>
      <c r="W463" s="21">
        <f t="shared" ref="W463:W473" si="3178">K463-AC463</f>
        <v>0</v>
      </c>
      <c r="X463" s="21">
        <f t="shared" ref="X463:X473" si="3179">L463-AD463</f>
        <v>-11300</v>
      </c>
      <c r="Y463" s="26">
        <f t="shared" si="3176"/>
        <v>0</v>
      </c>
      <c r="Z463" s="278">
        <f t="shared" si="2802"/>
        <v>98.431426985008329</v>
      </c>
      <c r="AA463" s="26">
        <f t="shared" ref="AA463:BV464" si="3180">AA464</f>
        <v>0</v>
      </c>
      <c r="AB463" s="26">
        <f t="shared" si="3180"/>
        <v>720400</v>
      </c>
      <c r="AC463" s="26">
        <f t="shared" si="3180"/>
        <v>0</v>
      </c>
      <c r="AD463" s="26">
        <f t="shared" si="3180"/>
        <v>702400</v>
      </c>
      <c r="AE463" s="26">
        <f t="shared" si="3180"/>
        <v>18000</v>
      </c>
      <c r="AF463" s="26">
        <f t="shared" si="3180"/>
        <v>0</v>
      </c>
      <c r="AG463" s="26">
        <f t="shared" si="3180"/>
        <v>0</v>
      </c>
      <c r="AH463" s="26">
        <f t="shared" si="3180"/>
        <v>0</v>
      </c>
      <c r="AI463" s="26">
        <f t="shared" si="3180"/>
        <v>0</v>
      </c>
      <c r="AJ463" s="21">
        <f t="shared" si="3016"/>
        <v>720400</v>
      </c>
      <c r="AK463" s="21">
        <f t="shared" si="3017"/>
        <v>0</v>
      </c>
      <c r="AL463" s="21">
        <f t="shared" si="3018"/>
        <v>702400</v>
      </c>
      <c r="AM463" s="21">
        <f t="shared" si="3019"/>
        <v>18000</v>
      </c>
      <c r="AN463" s="213">
        <f t="shared" si="3180"/>
        <v>0</v>
      </c>
      <c r="AO463" s="26">
        <f t="shared" si="3180"/>
        <v>0</v>
      </c>
      <c r="AP463" s="26">
        <f t="shared" si="3180"/>
        <v>0</v>
      </c>
      <c r="AQ463" s="26">
        <f t="shared" si="3180"/>
        <v>0</v>
      </c>
      <c r="AR463" s="21">
        <f t="shared" si="2815"/>
        <v>720400</v>
      </c>
      <c r="AS463" s="21">
        <f t="shared" si="2816"/>
        <v>0</v>
      </c>
      <c r="AT463" s="21">
        <f t="shared" si="2817"/>
        <v>702400</v>
      </c>
      <c r="AU463" s="21">
        <f t="shared" si="2818"/>
        <v>18000</v>
      </c>
      <c r="AV463" s="195">
        <f t="shared" si="3153"/>
        <v>0</v>
      </c>
      <c r="AW463" s="26">
        <f t="shared" si="3180"/>
        <v>706300</v>
      </c>
      <c r="AX463" s="26">
        <f t="shared" si="3180"/>
        <v>0</v>
      </c>
      <c r="AY463" s="26">
        <f t="shared" si="3180"/>
        <v>688300</v>
      </c>
      <c r="AZ463" s="26">
        <f t="shared" si="3180"/>
        <v>18000</v>
      </c>
      <c r="BA463" s="26">
        <f t="shared" si="3180"/>
        <v>0</v>
      </c>
      <c r="BB463" s="26">
        <f t="shared" si="3180"/>
        <v>0</v>
      </c>
      <c r="BC463" s="26">
        <f t="shared" si="3180"/>
        <v>0</v>
      </c>
      <c r="BD463" s="26">
        <f t="shared" si="3180"/>
        <v>0</v>
      </c>
      <c r="BE463" s="21">
        <f t="shared" si="3020"/>
        <v>706300</v>
      </c>
      <c r="BF463" s="21">
        <f t="shared" si="2993"/>
        <v>0</v>
      </c>
      <c r="BG463" s="21">
        <f t="shared" si="2994"/>
        <v>688300</v>
      </c>
      <c r="BH463" s="21">
        <f t="shared" si="2995"/>
        <v>18000</v>
      </c>
      <c r="BI463" s="26">
        <f t="shared" si="3180"/>
        <v>0</v>
      </c>
      <c r="BJ463" s="26">
        <f t="shared" si="3180"/>
        <v>0</v>
      </c>
      <c r="BK463" s="26">
        <f t="shared" si="3180"/>
        <v>0</v>
      </c>
      <c r="BL463" s="26">
        <f t="shared" si="3180"/>
        <v>0</v>
      </c>
      <c r="BM463" s="21">
        <f t="shared" si="2819"/>
        <v>706300</v>
      </c>
      <c r="BN463" s="21">
        <f t="shared" si="2820"/>
        <v>0</v>
      </c>
      <c r="BO463" s="21">
        <f t="shared" si="2821"/>
        <v>688300</v>
      </c>
      <c r="BP463" s="21">
        <f t="shared" si="2822"/>
        <v>18000</v>
      </c>
      <c r="BQ463" s="201">
        <f t="shared" si="3142"/>
        <v>0</v>
      </c>
      <c r="BR463" s="26">
        <f t="shared" si="3180"/>
        <v>706300</v>
      </c>
      <c r="BS463" s="26">
        <f t="shared" si="3180"/>
        <v>0</v>
      </c>
      <c r="BT463" s="26">
        <f t="shared" si="3180"/>
        <v>688300</v>
      </c>
      <c r="BU463" s="26">
        <f t="shared" si="3180"/>
        <v>18000</v>
      </c>
      <c r="BV463" s="26">
        <f t="shared" si="3180"/>
        <v>0</v>
      </c>
      <c r="BW463" s="26">
        <f t="shared" ref="BV463:BY464" si="3181">BW464</f>
        <v>0</v>
      </c>
      <c r="BX463" s="26">
        <f t="shared" si="3181"/>
        <v>0</v>
      </c>
      <c r="BY463" s="26">
        <f t="shared" si="3181"/>
        <v>0</v>
      </c>
      <c r="BZ463" s="21">
        <f t="shared" si="3022"/>
        <v>706300</v>
      </c>
      <c r="CA463" s="62">
        <f t="shared" si="2996"/>
        <v>0</v>
      </c>
      <c r="CB463" s="62">
        <f t="shared" si="2997"/>
        <v>688300</v>
      </c>
      <c r="CC463" s="62">
        <f t="shared" si="2998"/>
        <v>18000</v>
      </c>
      <c r="CD463" s="26">
        <f t="shared" ref="CD463:CG464" si="3182">CD464</f>
        <v>0</v>
      </c>
      <c r="CE463" s="26">
        <f t="shared" si="3182"/>
        <v>0</v>
      </c>
      <c r="CF463" s="26">
        <f t="shared" si="3182"/>
        <v>0</v>
      </c>
      <c r="CG463" s="26">
        <f t="shared" si="3182"/>
        <v>0</v>
      </c>
      <c r="CH463" s="21">
        <f t="shared" si="2825"/>
        <v>706300</v>
      </c>
      <c r="CI463" s="62">
        <f t="shared" si="2826"/>
        <v>0</v>
      </c>
      <c r="CJ463" s="62">
        <f t="shared" si="2827"/>
        <v>688300</v>
      </c>
      <c r="CK463" s="62">
        <f t="shared" si="2828"/>
        <v>18000</v>
      </c>
      <c r="CL463" s="193">
        <f t="shared" si="2851"/>
        <v>0</v>
      </c>
      <c r="CM463" s="62"/>
      <c r="CN463" s="62"/>
      <c r="CO463" s="62"/>
      <c r="CP463" s="62"/>
      <c r="CQ463" s="94">
        <f t="shared" si="3117"/>
        <v>33900</v>
      </c>
      <c r="CR463" s="94">
        <f t="shared" si="2899"/>
        <v>104.93809176984705</v>
      </c>
      <c r="CS463" s="56">
        <f t="shared" ref="CS463:DT463" si="3183">CS464</f>
        <v>686500</v>
      </c>
      <c r="CT463" s="56">
        <f t="shared" si="3183"/>
        <v>0</v>
      </c>
      <c r="CU463" s="56">
        <f t="shared" si="3183"/>
        <v>668500</v>
      </c>
      <c r="CV463" s="56">
        <f t="shared" si="3183"/>
        <v>18000</v>
      </c>
      <c r="CW463" s="56">
        <f t="shared" si="3183"/>
        <v>0</v>
      </c>
      <c r="CX463" s="77">
        <f t="shared" si="3183"/>
        <v>0</v>
      </c>
      <c r="CY463" s="77">
        <f t="shared" si="3183"/>
        <v>0</v>
      </c>
      <c r="CZ463" s="56">
        <f t="shared" si="3183"/>
        <v>0</v>
      </c>
      <c r="DA463" s="56">
        <f t="shared" si="3183"/>
        <v>686500</v>
      </c>
      <c r="DB463" s="77">
        <f t="shared" si="3183"/>
        <v>0</v>
      </c>
      <c r="DC463" s="77">
        <f t="shared" si="3183"/>
        <v>668500</v>
      </c>
      <c r="DD463" s="77">
        <f t="shared" si="3183"/>
        <v>18000</v>
      </c>
      <c r="DE463" s="56">
        <f t="shared" si="3183"/>
        <v>0</v>
      </c>
      <c r="DF463" s="77">
        <f t="shared" si="3183"/>
        <v>0</v>
      </c>
      <c r="DG463" s="77">
        <f t="shared" si="3183"/>
        <v>0</v>
      </c>
      <c r="DH463" s="56">
        <f t="shared" si="3183"/>
        <v>0</v>
      </c>
      <c r="DI463" s="56">
        <f t="shared" si="3183"/>
        <v>686500</v>
      </c>
      <c r="DJ463" s="77">
        <f t="shared" si="3183"/>
        <v>0</v>
      </c>
      <c r="DK463" s="77">
        <f t="shared" si="3183"/>
        <v>668500</v>
      </c>
      <c r="DL463" s="77">
        <f t="shared" si="3183"/>
        <v>18000</v>
      </c>
      <c r="DM463" s="56">
        <f t="shared" si="3183"/>
        <v>0</v>
      </c>
      <c r="DN463" s="77">
        <f t="shared" si="3183"/>
        <v>0</v>
      </c>
      <c r="DO463" s="77">
        <f t="shared" si="3183"/>
        <v>0</v>
      </c>
      <c r="DP463" s="56">
        <f t="shared" si="3183"/>
        <v>0</v>
      </c>
      <c r="DQ463" s="56">
        <f t="shared" si="3183"/>
        <v>686500</v>
      </c>
      <c r="DR463" s="77">
        <f t="shared" si="3183"/>
        <v>0</v>
      </c>
      <c r="DS463" s="77">
        <f t="shared" si="3183"/>
        <v>668500</v>
      </c>
      <c r="DT463" s="77">
        <f t="shared" si="3183"/>
        <v>18000</v>
      </c>
    </row>
    <row r="464" spans="1:124" s="33" customFormat="1" ht="32.25" customHeight="1" x14ac:dyDescent="0.25">
      <c r="A464" s="113" t="s">
        <v>10</v>
      </c>
      <c r="B464" s="34"/>
      <c r="C464" s="34"/>
      <c r="D464" s="34"/>
      <c r="E464" s="28">
        <v>857</v>
      </c>
      <c r="F464" s="17" t="s">
        <v>11</v>
      </c>
      <c r="G464" s="17"/>
      <c r="H464" s="176" t="s">
        <v>48</v>
      </c>
      <c r="I464" s="17"/>
      <c r="J464" s="26">
        <f t="shared" si="3176"/>
        <v>709100</v>
      </c>
      <c r="K464" s="26">
        <f t="shared" si="3176"/>
        <v>0</v>
      </c>
      <c r="L464" s="26">
        <f t="shared" si="3176"/>
        <v>691100</v>
      </c>
      <c r="M464" s="26">
        <f t="shared" si="3176"/>
        <v>18000</v>
      </c>
      <c r="N464" s="26">
        <f t="shared" si="3176"/>
        <v>686600</v>
      </c>
      <c r="O464" s="26">
        <f t="shared" si="3176"/>
        <v>0</v>
      </c>
      <c r="P464" s="26">
        <f t="shared" si="3176"/>
        <v>668600</v>
      </c>
      <c r="Q464" s="26">
        <f t="shared" si="3176"/>
        <v>18000</v>
      </c>
      <c r="R464" s="26">
        <f t="shared" si="3176"/>
        <v>686600</v>
      </c>
      <c r="S464" s="26">
        <f t="shared" si="3176"/>
        <v>0</v>
      </c>
      <c r="T464" s="26">
        <f t="shared" si="3176"/>
        <v>668600</v>
      </c>
      <c r="U464" s="26">
        <f t="shared" si="3176"/>
        <v>18000</v>
      </c>
      <c r="V464" s="21">
        <f t="shared" si="3177"/>
        <v>-11300</v>
      </c>
      <c r="W464" s="21">
        <f t="shared" si="3178"/>
        <v>0</v>
      </c>
      <c r="X464" s="21">
        <f t="shared" si="3179"/>
        <v>-11300</v>
      </c>
      <c r="Y464" s="26">
        <f t="shared" si="3176"/>
        <v>0</v>
      </c>
      <c r="Z464" s="278">
        <f t="shared" si="2802"/>
        <v>98.431426985008329</v>
      </c>
      <c r="AA464" s="26">
        <f t="shared" si="3180"/>
        <v>0</v>
      </c>
      <c r="AB464" s="26">
        <f t="shared" si="3180"/>
        <v>720400</v>
      </c>
      <c r="AC464" s="26">
        <f t="shared" si="3180"/>
        <v>0</v>
      </c>
      <c r="AD464" s="26">
        <f t="shared" si="3180"/>
        <v>702400</v>
      </c>
      <c r="AE464" s="26">
        <f t="shared" si="3180"/>
        <v>18000</v>
      </c>
      <c r="AF464" s="26">
        <f t="shared" si="3180"/>
        <v>0</v>
      </c>
      <c r="AG464" s="26">
        <f t="shared" si="3180"/>
        <v>0</v>
      </c>
      <c r="AH464" s="26">
        <f t="shared" si="3180"/>
        <v>0</v>
      </c>
      <c r="AI464" s="26">
        <f t="shared" si="3180"/>
        <v>0</v>
      </c>
      <c r="AJ464" s="21">
        <f t="shared" si="3016"/>
        <v>720400</v>
      </c>
      <c r="AK464" s="21">
        <f t="shared" si="3017"/>
        <v>0</v>
      </c>
      <c r="AL464" s="21">
        <f t="shared" si="3018"/>
        <v>702400</v>
      </c>
      <c r="AM464" s="21">
        <f t="shared" si="3019"/>
        <v>18000</v>
      </c>
      <c r="AN464" s="213">
        <f t="shared" si="3180"/>
        <v>0</v>
      </c>
      <c r="AO464" s="26">
        <f t="shared" si="3180"/>
        <v>0</v>
      </c>
      <c r="AP464" s="26">
        <f t="shared" si="3180"/>
        <v>0</v>
      </c>
      <c r="AQ464" s="26">
        <f t="shared" si="3180"/>
        <v>0</v>
      </c>
      <c r="AR464" s="21">
        <f t="shared" si="2815"/>
        <v>720400</v>
      </c>
      <c r="AS464" s="21">
        <f t="shared" si="2816"/>
        <v>0</v>
      </c>
      <c r="AT464" s="21">
        <f t="shared" si="2817"/>
        <v>702400</v>
      </c>
      <c r="AU464" s="21">
        <f t="shared" si="2818"/>
        <v>18000</v>
      </c>
      <c r="AV464" s="195">
        <f t="shared" si="3153"/>
        <v>0</v>
      </c>
      <c r="AW464" s="26">
        <f t="shared" si="3180"/>
        <v>706300</v>
      </c>
      <c r="AX464" s="26">
        <f t="shared" si="3180"/>
        <v>0</v>
      </c>
      <c r="AY464" s="26">
        <f t="shared" si="3180"/>
        <v>688300</v>
      </c>
      <c r="AZ464" s="26">
        <f t="shared" si="3180"/>
        <v>18000</v>
      </c>
      <c r="BA464" s="26">
        <f t="shared" si="3180"/>
        <v>0</v>
      </c>
      <c r="BB464" s="26">
        <f t="shared" si="3180"/>
        <v>0</v>
      </c>
      <c r="BC464" s="26">
        <f t="shared" si="3180"/>
        <v>0</v>
      </c>
      <c r="BD464" s="26">
        <f t="shared" si="3180"/>
        <v>0</v>
      </c>
      <c r="BE464" s="21">
        <f t="shared" si="3020"/>
        <v>706300</v>
      </c>
      <c r="BF464" s="21">
        <f t="shared" si="2993"/>
        <v>0</v>
      </c>
      <c r="BG464" s="21">
        <f t="shared" si="2994"/>
        <v>688300</v>
      </c>
      <c r="BH464" s="21">
        <f t="shared" si="2995"/>
        <v>18000</v>
      </c>
      <c r="BI464" s="26">
        <f t="shared" si="3180"/>
        <v>0</v>
      </c>
      <c r="BJ464" s="26">
        <f t="shared" si="3180"/>
        <v>0</v>
      </c>
      <c r="BK464" s="26">
        <f t="shared" si="3180"/>
        <v>0</v>
      </c>
      <c r="BL464" s="26">
        <f t="shared" si="3180"/>
        <v>0</v>
      </c>
      <c r="BM464" s="21">
        <f t="shared" si="2819"/>
        <v>706300</v>
      </c>
      <c r="BN464" s="21">
        <f t="shared" si="2820"/>
        <v>0</v>
      </c>
      <c r="BO464" s="21">
        <f t="shared" si="2821"/>
        <v>688300</v>
      </c>
      <c r="BP464" s="21">
        <f t="shared" si="2822"/>
        <v>18000</v>
      </c>
      <c r="BQ464" s="201">
        <f t="shared" si="3142"/>
        <v>0</v>
      </c>
      <c r="BR464" s="26">
        <f t="shared" si="3180"/>
        <v>706300</v>
      </c>
      <c r="BS464" s="26">
        <f t="shared" si="3180"/>
        <v>0</v>
      </c>
      <c r="BT464" s="26">
        <f t="shared" si="3180"/>
        <v>688300</v>
      </c>
      <c r="BU464" s="26">
        <f t="shared" si="3180"/>
        <v>18000</v>
      </c>
      <c r="BV464" s="26">
        <f t="shared" si="3181"/>
        <v>0</v>
      </c>
      <c r="BW464" s="26">
        <f t="shared" si="3181"/>
        <v>0</v>
      </c>
      <c r="BX464" s="26">
        <f t="shared" si="3181"/>
        <v>0</v>
      </c>
      <c r="BY464" s="26">
        <f t="shared" si="3181"/>
        <v>0</v>
      </c>
      <c r="BZ464" s="21">
        <f t="shared" si="3022"/>
        <v>706300</v>
      </c>
      <c r="CA464" s="62">
        <f t="shared" si="2996"/>
        <v>0</v>
      </c>
      <c r="CB464" s="62">
        <f t="shared" si="2997"/>
        <v>688300</v>
      </c>
      <c r="CC464" s="62">
        <f t="shared" si="2998"/>
        <v>18000</v>
      </c>
      <c r="CD464" s="26">
        <f t="shared" si="3182"/>
        <v>0</v>
      </c>
      <c r="CE464" s="26">
        <f t="shared" si="3182"/>
        <v>0</v>
      </c>
      <c r="CF464" s="26">
        <f t="shared" si="3182"/>
        <v>0</v>
      </c>
      <c r="CG464" s="26">
        <f t="shared" si="3182"/>
        <v>0</v>
      </c>
      <c r="CH464" s="21">
        <f t="shared" si="2825"/>
        <v>706300</v>
      </c>
      <c r="CI464" s="62">
        <f t="shared" si="2826"/>
        <v>0</v>
      </c>
      <c r="CJ464" s="62">
        <f t="shared" si="2827"/>
        <v>688300</v>
      </c>
      <c r="CK464" s="62">
        <f t="shared" si="2828"/>
        <v>18000</v>
      </c>
      <c r="CL464" s="193">
        <f t="shared" si="2851"/>
        <v>0</v>
      </c>
      <c r="CM464" s="62"/>
      <c r="CN464" s="62"/>
      <c r="CO464" s="62"/>
      <c r="CP464" s="62"/>
      <c r="CQ464" s="94">
        <f t="shared" si="3117"/>
        <v>33900</v>
      </c>
      <c r="CR464" s="94">
        <f t="shared" si="2899"/>
        <v>104.93809176984705</v>
      </c>
      <c r="CS464" s="56">
        <f t="shared" ref="CS464:DT464" si="3184">CS465</f>
        <v>686500</v>
      </c>
      <c r="CT464" s="56">
        <f t="shared" si="3184"/>
        <v>0</v>
      </c>
      <c r="CU464" s="56">
        <f t="shared" si="3184"/>
        <v>668500</v>
      </c>
      <c r="CV464" s="56">
        <f t="shared" si="3184"/>
        <v>18000</v>
      </c>
      <c r="CW464" s="56">
        <f t="shared" si="3184"/>
        <v>0</v>
      </c>
      <c r="CX464" s="77">
        <f t="shared" si="3184"/>
        <v>0</v>
      </c>
      <c r="CY464" s="77">
        <f t="shared" si="3184"/>
        <v>0</v>
      </c>
      <c r="CZ464" s="56">
        <f t="shared" si="3184"/>
        <v>0</v>
      </c>
      <c r="DA464" s="56">
        <f t="shared" si="3184"/>
        <v>686500</v>
      </c>
      <c r="DB464" s="77">
        <f t="shared" si="3184"/>
        <v>0</v>
      </c>
      <c r="DC464" s="77">
        <f t="shared" si="3184"/>
        <v>668500</v>
      </c>
      <c r="DD464" s="77">
        <f t="shared" si="3184"/>
        <v>18000</v>
      </c>
      <c r="DE464" s="56">
        <f t="shared" si="3184"/>
        <v>0</v>
      </c>
      <c r="DF464" s="77">
        <f t="shared" si="3184"/>
        <v>0</v>
      </c>
      <c r="DG464" s="77">
        <f t="shared" si="3184"/>
        <v>0</v>
      </c>
      <c r="DH464" s="56">
        <f t="shared" si="3184"/>
        <v>0</v>
      </c>
      <c r="DI464" s="56">
        <f t="shared" si="3184"/>
        <v>686500</v>
      </c>
      <c r="DJ464" s="77">
        <f t="shared" si="3184"/>
        <v>0</v>
      </c>
      <c r="DK464" s="77">
        <f t="shared" si="3184"/>
        <v>668500</v>
      </c>
      <c r="DL464" s="77">
        <f t="shared" si="3184"/>
        <v>18000</v>
      </c>
      <c r="DM464" s="56">
        <f t="shared" si="3184"/>
        <v>0</v>
      </c>
      <c r="DN464" s="77">
        <f t="shared" si="3184"/>
        <v>0</v>
      </c>
      <c r="DO464" s="77">
        <f t="shared" si="3184"/>
        <v>0</v>
      </c>
      <c r="DP464" s="56">
        <f t="shared" si="3184"/>
        <v>0</v>
      </c>
      <c r="DQ464" s="56">
        <f t="shared" si="3184"/>
        <v>686500</v>
      </c>
      <c r="DR464" s="77">
        <f t="shared" si="3184"/>
        <v>0</v>
      </c>
      <c r="DS464" s="77">
        <f t="shared" si="3184"/>
        <v>668500</v>
      </c>
      <c r="DT464" s="77">
        <f t="shared" si="3184"/>
        <v>18000</v>
      </c>
    </row>
    <row r="465" spans="1:124" s="23" customFormat="1" ht="32.25" customHeight="1" x14ac:dyDescent="0.25">
      <c r="A465" s="111" t="s">
        <v>132</v>
      </c>
      <c r="B465" s="44"/>
      <c r="C465" s="44"/>
      <c r="D465" s="44"/>
      <c r="E465" s="4">
        <v>857</v>
      </c>
      <c r="F465" s="19" t="s">
        <v>11</v>
      </c>
      <c r="G465" s="19" t="s">
        <v>104</v>
      </c>
      <c r="H465" s="176" t="s">
        <v>48</v>
      </c>
      <c r="I465" s="19"/>
      <c r="J465" s="22">
        <f t="shared" ref="J465:Y465" si="3185">J466+J469+J473</f>
        <v>709100</v>
      </c>
      <c r="K465" s="22">
        <f t="shared" ref="K465:M465" si="3186">K466+K469+K473</f>
        <v>0</v>
      </c>
      <c r="L465" s="22">
        <f t="shared" si="3186"/>
        <v>691100</v>
      </c>
      <c r="M465" s="22">
        <f t="shared" si="3186"/>
        <v>18000</v>
      </c>
      <c r="N465" s="22">
        <f t="shared" si="3185"/>
        <v>686600</v>
      </c>
      <c r="O465" s="22">
        <f t="shared" si="3185"/>
        <v>0</v>
      </c>
      <c r="P465" s="22">
        <f t="shared" si="3185"/>
        <v>668600</v>
      </c>
      <c r="Q465" s="22">
        <f t="shared" si="3185"/>
        <v>18000</v>
      </c>
      <c r="R465" s="22">
        <f t="shared" si="3185"/>
        <v>686600</v>
      </c>
      <c r="S465" s="22">
        <f t="shared" si="3185"/>
        <v>0</v>
      </c>
      <c r="T465" s="22">
        <f t="shared" si="3185"/>
        <v>668600</v>
      </c>
      <c r="U465" s="22">
        <f t="shared" si="3185"/>
        <v>18000</v>
      </c>
      <c r="V465" s="21">
        <f t="shared" si="3177"/>
        <v>-11300</v>
      </c>
      <c r="W465" s="21">
        <f t="shared" si="3178"/>
        <v>0</v>
      </c>
      <c r="X465" s="21">
        <f t="shared" si="3179"/>
        <v>-11300</v>
      </c>
      <c r="Y465" s="22">
        <f t="shared" si="3185"/>
        <v>0</v>
      </c>
      <c r="Z465" s="278">
        <f t="shared" ref="Z465:Z475" si="3187">J465/AB465*100</f>
        <v>98.431426985008329</v>
      </c>
      <c r="AA465" s="22">
        <f t="shared" ref="AA465" si="3188">AA466+AA469+AA473</f>
        <v>0</v>
      </c>
      <c r="AB465" s="22">
        <f t="shared" ref="AB465:AE465" si="3189">AB466+AB469+AB473</f>
        <v>720400</v>
      </c>
      <c r="AC465" s="22">
        <f t="shared" si="3189"/>
        <v>0</v>
      </c>
      <c r="AD465" s="22">
        <f t="shared" si="3189"/>
        <v>702400</v>
      </c>
      <c r="AE465" s="22">
        <f t="shared" si="3189"/>
        <v>18000</v>
      </c>
      <c r="AF465" s="22">
        <f t="shared" ref="AF465:AI465" si="3190">AF466+AF469+AF473</f>
        <v>0</v>
      </c>
      <c r="AG465" s="22">
        <f t="shared" si="3190"/>
        <v>0</v>
      </c>
      <c r="AH465" s="22">
        <f t="shared" si="3190"/>
        <v>0</v>
      </c>
      <c r="AI465" s="22">
        <f t="shared" si="3190"/>
        <v>0</v>
      </c>
      <c r="AJ465" s="21">
        <f t="shared" si="3016"/>
        <v>720400</v>
      </c>
      <c r="AK465" s="21">
        <f t="shared" si="3017"/>
        <v>0</v>
      </c>
      <c r="AL465" s="21">
        <f t="shared" si="3018"/>
        <v>702400</v>
      </c>
      <c r="AM465" s="21">
        <f t="shared" si="3019"/>
        <v>18000</v>
      </c>
      <c r="AN465" s="214">
        <f t="shared" ref="AN465:AQ465" si="3191">AN466+AN469+AN473</f>
        <v>0</v>
      </c>
      <c r="AO465" s="22">
        <f t="shared" si="3191"/>
        <v>0</v>
      </c>
      <c r="AP465" s="22">
        <f t="shared" si="3191"/>
        <v>0</v>
      </c>
      <c r="AQ465" s="22">
        <f t="shared" si="3191"/>
        <v>0</v>
      </c>
      <c r="AR465" s="21">
        <f t="shared" si="2815"/>
        <v>720400</v>
      </c>
      <c r="AS465" s="21">
        <f t="shared" si="2816"/>
        <v>0</v>
      </c>
      <c r="AT465" s="21">
        <f t="shared" si="2817"/>
        <v>702400</v>
      </c>
      <c r="AU465" s="21">
        <f t="shared" si="2818"/>
        <v>18000</v>
      </c>
      <c r="AV465" s="195">
        <f t="shared" si="3153"/>
        <v>0</v>
      </c>
      <c r="AW465" s="22">
        <f t="shared" ref="AW465:BR465" si="3192">AW466+AW469+AW473</f>
        <v>706300</v>
      </c>
      <c r="AX465" s="22">
        <f t="shared" si="3192"/>
        <v>0</v>
      </c>
      <c r="AY465" s="22">
        <f t="shared" si="3192"/>
        <v>688300</v>
      </c>
      <c r="AZ465" s="22">
        <f t="shared" si="3192"/>
        <v>18000</v>
      </c>
      <c r="BA465" s="22">
        <f t="shared" si="3192"/>
        <v>0</v>
      </c>
      <c r="BB465" s="22">
        <f t="shared" si="3192"/>
        <v>0</v>
      </c>
      <c r="BC465" s="22">
        <f t="shared" si="3192"/>
        <v>0</v>
      </c>
      <c r="BD465" s="22">
        <f t="shared" si="3192"/>
        <v>0</v>
      </c>
      <c r="BE465" s="21">
        <f t="shared" si="3020"/>
        <v>706300</v>
      </c>
      <c r="BF465" s="21">
        <f t="shared" si="2993"/>
        <v>0</v>
      </c>
      <c r="BG465" s="21">
        <f t="shared" si="2994"/>
        <v>688300</v>
      </c>
      <c r="BH465" s="21">
        <f t="shared" si="2995"/>
        <v>18000</v>
      </c>
      <c r="BI465" s="22">
        <f t="shared" ref="BI465:BL465" si="3193">BI466+BI469+BI473</f>
        <v>0</v>
      </c>
      <c r="BJ465" s="22">
        <f t="shared" si="3193"/>
        <v>0</v>
      </c>
      <c r="BK465" s="22">
        <f t="shared" si="3193"/>
        <v>0</v>
      </c>
      <c r="BL465" s="22">
        <f t="shared" si="3193"/>
        <v>0</v>
      </c>
      <c r="BM465" s="21">
        <f t="shared" si="2819"/>
        <v>706300</v>
      </c>
      <c r="BN465" s="21">
        <f t="shared" si="2820"/>
        <v>0</v>
      </c>
      <c r="BO465" s="21">
        <f t="shared" si="2821"/>
        <v>688300</v>
      </c>
      <c r="BP465" s="21">
        <f t="shared" si="2822"/>
        <v>18000</v>
      </c>
      <c r="BQ465" s="201">
        <f t="shared" si="3142"/>
        <v>0</v>
      </c>
      <c r="BR465" s="22">
        <f t="shared" si="3192"/>
        <v>706300</v>
      </c>
      <c r="BS465" s="22">
        <f t="shared" ref="BS465:BY465" si="3194">BS466+BS469+BS473</f>
        <v>0</v>
      </c>
      <c r="BT465" s="22">
        <f t="shared" si="3194"/>
        <v>688300</v>
      </c>
      <c r="BU465" s="22">
        <f t="shared" si="3194"/>
        <v>18000</v>
      </c>
      <c r="BV465" s="22">
        <f t="shared" si="3194"/>
        <v>0</v>
      </c>
      <c r="BW465" s="22">
        <f t="shared" si="3194"/>
        <v>0</v>
      </c>
      <c r="BX465" s="22">
        <f t="shared" si="3194"/>
        <v>0</v>
      </c>
      <c r="BY465" s="22">
        <f t="shared" si="3194"/>
        <v>0</v>
      </c>
      <c r="BZ465" s="21">
        <f t="shared" si="3022"/>
        <v>706300</v>
      </c>
      <c r="CA465" s="62">
        <f t="shared" si="2996"/>
        <v>0</v>
      </c>
      <c r="CB465" s="62">
        <f t="shared" si="2997"/>
        <v>688300</v>
      </c>
      <c r="CC465" s="62">
        <f t="shared" si="2998"/>
        <v>18000</v>
      </c>
      <c r="CD465" s="22">
        <f t="shared" ref="CD465:CG465" si="3195">CD466+CD469+CD473</f>
        <v>0</v>
      </c>
      <c r="CE465" s="22">
        <f t="shared" si="3195"/>
        <v>0</v>
      </c>
      <c r="CF465" s="22">
        <f t="shared" si="3195"/>
        <v>0</v>
      </c>
      <c r="CG465" s="22">
        <f t="shared" si="3195"/>
        <v>0</v>
      </c>
      <c r="CH465" s="21">
        <f t="shared" si="2825"/>
        <v>706300</v>
      </c>
      <c r="CI465" s="62">
        <f t="shared" si="2826"/>
        <v>0</v>
      </c>
      <c r="CJ465" s="62">
        <f t="shared" si="2827"/>
        <v>688300</v>
      </c>
      <c r="CK465" s="62">
        <f t="shared" si="2828"/>
        <v>18000</v>
      </c>
      <c r="CL465" s="193">
        <f t="shared" si="2851"/>
        <v>0</v>
      </c>
      <c r="CM465" s="62"/>
      <c r="CN465" s="62"/>
      <c r="CO465" s="62"/>
      <c r="CP465" s="62"/>
      <c r="CQ465" s="94">
        <f t="shared" si="3117"/>
        <v>33900</v>
      </c>
      <c r="CR465" s="94">
        <f t="shared" si="2899"/>
        <v>104.93809176984705</v>
      </c>
      <c r="CS465" s="57">
        <f t="shared" ref="CS465" si="3196">CS466+CS469+CS473</f>
        <v>686500</v>
      </c>
      <c r="CT465" s="57">
        <f t="shared" ref="CT465:DD465" si="3197">CT466+CT469+CT473</f>
        <v>0</v>
      </c>
      <c r="CU465" s="57">
        <f t="shared" si="3197"/>
        <v>668500</v>
      </c>
      <c r="CV465" s="57">
        <f t="shared" si="3197"/>
        <v>18000</v>
      </c>
      <c r="CW465" s="57">
        <f t="shared" si="3197"/>
        <v>0</v>
      </c>
      <c r="CX465" s="78">
        <f t="shared" ref="CX465:CZ465" si="3198">CX466+CX469+CX473</f>
        <v>0</v>
      </c>
      <c r="CY465" s="78">
        <f t="shared" si="3198"/>
        <v>0</v>
      </c>
      <c r="CZ465" s="57">
        <f t="shared" si="3198"/>
        <v>0</v>
      </c>
      <c r="DA465" s="57">
        <f t="shared" si="3197"/>
        <v>686500</v>
      </c>
      <c r="DB465" s="78">
        <f t="shared" si="3197"/>
        <v>0</v>
      </c>
      <c r="DC465" s="78">
        <f t="shared" si="3197"/>
        <v>668500</v>
      </c>
      <c r="DD465" s="78">
        <f t="shared" si="3197"/>
        <v>18000</v>
      </c>
      <c r="DE465" s="57">
        <f t="shared" ref="DE465:DL465" si="3199">DE466+DE469+DE473</f>
        <v>0</v>
      </c>
      <c r="DF465" s="78">
        <f t="shared" si="3199"/>
        <v>0</v>
      </c>
      <c r="DG465" s="78">
        <f t="shared" si="3199"/>
        <v>0</v>
      </c>
      <c r="DH465" s="57">
        <f t="shared" si="3199"/>
        <v>0</v>
      </c>
      <c r="DI465" s="57">
        <f t="shared" si="3199"/>
        <v>686500</v>
      </c>
      <c r="DJ465" s="78">
        <f t="shared" si="3199"/>
        <v>0</v>
      </c>
      <c r="DK465" s="78">
        <f t="shared" si="3199"/>
        <v>668500</v>
      </c>
      <c r="DL465" s="78">
        <f t="shared" si="3199"/>
        <v>18000</v>
      </c>
      <c r="DM465" s="57">
        <f t="shared" ref="DM465:DT465" si="3200">DM466+DM469+DM473</f>
        <v>0</v>
      </c>
      <c r="DN465" s="78">
        <f t="shared" si="3200"/>
        <v>0</v>
      </c>
      <c r="DO465" s="78">
        <f t="shared" si="3200"/>
        <v>0</v>
      </c>
      <c r="DP465" s="57">
        <f t="shared" si="3200"/>
        <v>0</v>
      </c>
      <c r="DQ465" s="57">
        <f t="shared" si="3200"/>
        <v>686500</v>
      </c>
      <c r="DR465" s="78">
        <f t="shared" si="3200"/>
        <v>0</v>
      </c>
      <c r="DS465" s="78">
        <f t="shared" si="3200"/>
        <v>668500</v>
      </c>
      <c r="DT465" s="78">
        <f t="shared" si="3200"/>
        <v>18000</v>
      </c>
    </row>
    <row r="466" spans="1:124" s="23" customFormat="1" ht="32.25" customHeight="1" x14ac:dyDescent="0.25">
      <c r="A466" s="87" t="s">
        <v>19</v>
      </c>
      <c r="B466" s="44"/>
      <c r="C466" s="44"/>
      <c r="D466" s="44"/>
      <c r="E466" s="4">
        <v>857</v>
      </c>
      <c r="F466" s="3" t="s">
        <v>11</v>
      </c>
      <c r="G466" s="3" t="s">
        <v>104</v>
      </c>
      <c r="H466" s="176" t="s">
        <v>146</v>
      </c>
      <c r="I466" s="3"/>
      <c r="J466" s="21">
        <f t="shared" ref="J466:Y467" si="3201">J467</f>
        <v>20500</v>
      </c>
      <c r="K466" s="21">
        <f t="shared" si="3201"/>
        <v>0</v>
      </c>
      <c r="L466" s="21">
        <f t="shared" si="3201"/>
        <v>20500</v>
      </c>
      <c r="M466" s="21">
        <f t="shared" si="3201"/>
        <v>0</v>
      </c>
      <c r="N466" s="21">
        <f t="shared" si="3201"/>
        <v>0</v>
      </c>
      <c r="O466" s="21">
        <f t="shared" si="3201"/>
        <v>0</v>
      </c>
      <c r="P466" s="21">
        <f t="shared" si="3201"/>
        <v>0</v>
      </c>
      <c r="Q466" s="21">
        <f t="shared" si="3201"/>
        <v>0</v>
      </c>
      <c r="R466" s="21">
        <f t="shared" si="3201"/>
        <v>0</v>
      </c>
      <c r="S466" s="21">
        <f t="shared" si="3201"/>
        <v>0</v>
      </c>
      <c r="T466" s="21">
        <f t="shared" si="3201"/>
        <v>0</v>
      </c>
      <c r="U466" s="21">
        <f t="shared" si="3201"/>
        <v>0</v>
      </c>
      <c r="V466" s="21">
        <f t="shared" si="3177"/>
        <v>-3900</v>
      </c>
      <c r="W466" s="21">
        <f t="shared" si="3178"/>
        <v>0</v>
      </c>
      <c r="X466" s="21">
        <f t="shared" si="3179"/>
        <v>-3900</v>
      </c>
      <c r="Y466" s="21">
        <f t="shared" si="3201"/>
        <v>0</v>
      </c>
      <c r="Z466" s="276">
        <f t="shared" si="3187"/>
        <v>84.016393442622956</v>
      </c>
      <c r="AA466" s="21">
        <f t="shared" ref="AA466:BV467" si="3202">AA467</f>
        <v>0</v>
      </c>
      <c r="AB466" s="21">
        <f t="shared" si="3202"/>
        <v>24400</v>
      </c>
      <c r="AC466" s="21">
        <f t="shared" si="3202"/>
        <v>0</v>
      </c>
      <c r="AD466" s="21">
        <f t="shared" si="3202"/>
        <v>24400</v>
      </c>
      <c r="AE466" s="21">
        <f t="shared" si="3202"/>
        <v>0</v>
      </c>
      <c r="AF466" s="21">
        <f t="shared" si="3202"/>
        <v>0</v>
      </c>
      <c r="AG466" s="21">
        <f t="shared" si="3202"/>
        <v>0</v>
      </c>
      <c r="AH466" s="21">
        <f t="shared" si="3202"/>
        <v>0</v>
      </c>
      <c r="AI466" s="21">
        <f t="shared" si="3202"/>
        <v>0</v>
      </c>
      <c r="AJ466" s="21">
        <f t="shared" si="3016"/>
        <v>24400</v>
      </c>
      <c r="AK466" s="21">
        <f t="shared" si="3017"/>
        <v>0</v>
      </c>
      <c r="AL466" s="21">
        <f t="shared" si="3018"/>
        <v>24400</v>
      </c>
      <c r="AM466" s="21">
        <f t="shared" si="3019"/>
        <v>0</v>
      </c>
      <c r="AN466" s="215">
        <f t="shared" si="3202"/>
        <v>0</v>
      </c>
      <c r="AO466" s="21">
        <f t="shared" si="3202"/>
        <v>0</v>
      </c>
      <c r="AP466" s="21">
        <f t="shared" si="3202"/>
        <v>0</v>
      </c>
      <c r="AQ466" s="21">
        <f t="shared" si="3202"/>
        <v>0</v>
      </c>
      <c r="AR466" s="21">
        <f t="shared" si="2815"/>
        <v>24400</v>
      </c>
      <c r="AS466" s="21">
        <f t="shared" si="2816"/>
        <v>0</v>
      </c>
      <c r="AT466" s="21">
        <f t="shared" si="2817"/>
        <v>24400</v>
      </c>
      <c r="AU466" s="21">
        <f t="shared" si="2818"/>
        <v>0</v>
      </c>
      <c r="AV466" s="195">
        <f t="shared" si="3153"/>
        <v>0</v>
      </c>
      <c r="AW466" s="21">
        <f t="shared" si="3202"/>
        <v>24400</v>
      </c>
      <c r="AX466" s="21">
        <f t="shared" si="3202"/>
        <v>0</v>
      </c>
      <c r="AY466" s="21">
        <f t="shared" si="3202"/>
        <v>24400</v>
      </c>
      <c r="AZ466" s="21">
        <f t="shared" si="3202"/>
        <v>0</v>
      </c>
      <c r="BA466" s="21">
        <f t="shared" si="3202"/>
        <v>0</v>
      </c>
      <c r="BB466" s="21">
        <f t="shared" si="3202"/>
        <v>0</v>
      </c>
      <c r="BC466" s="21">
        <f t="shared" si="3202"/>
        <v>0</v>
      </c>
      <c r="BD466" s="21">
        <f t="shared" si="3202"/>
        <v>0</v>
      </c>
      <c r="BE466" s="21">
        <f t="shared" si="3020"/>
        <v>24400</v>
      </c>
      <c r="BF466" s="21">
        <f t="shared" si="2993"/>
        <v>0</v>
      </c>
      <c r="BG466" s="21">
        <f t="shared" si="2994"/>
        <v>24400</v>
      </c>
      <c r="BH466" s="21">
        <f t="shared" si="2995"/>
        <v>0</v>
      </c>
      <c r="BI466" s="21">
        <f t="shared" si="3202"/>
        <v>0</v>
      </c>
      <c r="BJ466" s="21">
        <f t="shared" si="3202"/>
        <v>0</v>
      </c>
      <c r="BK466" s="21">
        <f t="shared" si="3202"/>
        <v>0</v>
      </c>
      <c r="BL466" s="21">
        <f t="shared" si="3202"/>
        <v>0</v>
      </c>
      <c r="BM466" s="21">
        <f t="shared" si="2819"/>
        <v>24400</v>
      </c>
      <c r="BN466" s="21">
        <f t="shared" si="2820"/>
        <v>0</v>
      </c>
      <c r="BO466" s="21">
        <f t="shared" si="2821"/>
        <v>24400</v>
      </c>
      <c r="BP466" s="21">
        <f t="shared" si="2822"/>
        <v>0</v>
      </c>
      <c r="BQ466" s="201">
        <f t="shared" si="3142"/>
        <v>0</v>
      </c>
      <c r="BR466" s="21">
        <f t="shared" si="3202"/>
        <v>24400</v>
      </c>
      <c r="BS466" s="21">
        <f t="shared" si="3202"/>
        <v>0</v>
      </c>
      <c r="BT466" s="21">
        <f t="shared" si="3202"/>
        <v>24400</v>
      </c>
      <c r="BU466" s="21">
        <f t="shared" si="3202"/>
        <v>0</v>
      </c>
      <c r="BV466" s="21">
        <f t="shared" si="3202"/>
        <v>0</v>
      </c>
      <c r="BW466" s="21">
        <f t="shared" ref="BV466:BY467" si="3203">BW467</f>
        <v>0</v>
      </c>
      <c r="BX466" s="21">
        <f t="shared" si="3203"/>
        <v>0</v>
      </c>
      <c r="BY466" s="21">
        <f t="shared" si="3203"/>
        <v>0</v>
      </c>
      <c r="BZ466" s="21">
        <f t="shared" si="3022"/>
        <v>24400</v>
      </c>
      <c r="CA466" s="62">
        <f t="shared" si="2996"/>
        <v>0</v>
      </c>
      <c r="CB466" s="62">
        <f t="shared" si="2997"/>
        <v>24400</v>
      </c>
      <c r="CC466" s="62">
        <f t="shared" si="2998"/>
        <v>0</v>
      </c>
      <c r="CD466" s="21">
        <f t="shared" ref="CD466:CG467" si="3204">CD467</f>
        <v>0</v>
      </c>
      <c r="CE466" s="21">
        <f t="shared" si="3204"/>
        <v>0</v>
      </c>
      <c r="CF466" s="21">
        <f t="shared" si="3204"/>
        <v>0</v>
      </c>
      <c r="CG466" s="21">
        <f t="shared" si="3204"/>
        <v>0</v>
      </c>
      <c r="CH466" s="21">
        <f t="shared" si="2825"/>
        <v>24400</v>
      </c>
      <c r="CI466" s="62">
        <f t="shared" si="2826"/>
        <v>0</v>
      </c>
      <c r="CJ466" s="62">
        <f t="shared" si="2827"/>
        <v>24400</v>
      </c>
      <c r="CK466" s="62">
        <f t="shared" si="2828"/>
        <v>0</v>
      </c>
      <c r="CL466" s="193">
        <f t="shared" si="2851"/>
        <v>0</v>
      </c>
      <c r="CM466" s="62"/>
      <c r="CN466" s="62"/>
      <c r="CO466" s="62"/>
      <c r="CP466" s="62"/>
      <c r="CQ466" s="94">
        <f t="shared" si="3117"/>
        <v>300</v>
      </c>
      <c r="CR466" s="94">
        <f t="shared" si="2899"/>
        <v>101.24481327800829</v>
      </c>
      <c r="CS466" s="58">
        <f t="shared" ref="CS466:DT466" si="3205">CS467</f>
        <v>24100</v>
      </c>
      <c r="CT466" s="58">
        <f t="shared" si="3205"/>
        <v>0</v>
      </c>
      <c r="CU466" s="58">
        <f t="shared" si="3205"/>
        <v>24100</v>
      </c>
      <c r="CV466" s="58">
        <f t="shared" si="3205"/>
        <v>0</v>
      </c>
      <c r="CW466" s="58">
        <f t="shared" si="3205"/>
        <v>0</v>
      </c>
      <c r="CX466" s="62">
        <f t="shared" si="3205"/>
        <v>0</v>
      </c>
      <c r="CY466" s="62">
        <f t="shared" si="3205"/>
        <v>0</v>
      </c>
      <c r="CZ466" s="58">
        <f t="shared" si="3205"/>
        <v>0</v>
      </c>
      <c r="DA466" s="58">
        <f t="shared" si="3205"/>
        <v>24100</v>
      </c>
      <c r="DB466" s="62">
        <f t="shared" si="3205"/>
        <v>0</v>
      </c>
      <c r="DC466" s="62">
        <f t="shared" si="3205"/>
        <v>24100</v>
      </c>
      <c r="DD466" s="62">
        <f t="shared" si="3205"/>
        <v>0</v>
      </c>
      <c r="DE466" s="58">
        <f t="shared" si="3205"/>
        <v>0</v>
      </c>
      <c r="DF466" s="62">
        <f t="shared" si="3205"/>
        <v>0</v>
      </c>
      <c r="DG466" s="62">
        <f t="shared" si="3205"/>
        <v>0</v>
      </c>
      <c r="DH466" s="58">
        <f t="shared" si="3205"/>
        <v>0</v>
      </c>
      <c r="DI466" s="58">
        <f t="shared" si="3205"/>
        <v>24100</v>
      </c>
      <c r="DJ466" s="62">
        <f t="shared" si="3205"/>
        <v>0</v>
      </c>
      <c r="DK466" s="62">
        <f t="shared" si="3205"/>
        <v>24100</v>
      </c>
      <c r="DL466" s="62">
        <f t="shared" si="3205"/>
        <v>0</v>
      </c>
      <c r="DM466" s="58">
        <f t="shared" si="3205"/>
        <v>0</v>
      </c>
      <c r="DN466" s="62">
        <f t="shared" si="3205"/>
        <v>0</v>
      </c>
      <c r="DO466" s="62">
        <f t="shared" si="3205"/>
        <v>0</v>
      </c>
      <c r="DP466" s="58">
        <f t="shared" si="3205"/>
        <v>0</v>
      </c>
      <c r="DQ466" s="58">
        <f t="shared" si="3205"/>
        <v>24100</v>
      </c>
      <c r="DR466" s="62">
        <f t="shared" si="3205"/>
        <v>0</v>
      </c>
      <c r="DS466" s="62">
        <f t="shared" si="3205"/>
        <v>24100</v>
      </c>
      <c r="DT466" s="62">
        <f t="shared" si="3205"/>
        <v>0</v>
      </c>
    </row>
    <row r="467" spans="1:124" s="23" customFormat="1" ht="32.25" customHeight="1" x14ac:dyDescent="0.25">
      <c r="A467" s="87" t="s">
        <v>20</v>
      </c>
      <c r="B467" s="155"/>
      <c r="C467" s="155"/>
      <c r="D467" s="3" t="s">
        <v>11</v>
      </c>
      <c r="E467" s="4">
        <v>857</v>
      </c>
      <c r="F467" s="3" t="s">
        <v>11</v>
      </c>
      <c r="G467" s="3" t="s">
        <v>104</v>
      </c>
      <c r="H467" s="176" t="s">
        <v>146</v>
      </c>
      <c r="I467" s="3" t="s">
        <v>21</v>
      </c>
      <c r="J467" s="21">
        <f t="shared" si="3201"/>
        <v>20500</v>
      </c>
      <c r="K467" s="21">
        <f t="shared" si="3201"/>
        <v>0</v>
      </c>
      <c r="L467" s="21">
        <f t="shared" si="3201"/>
        <v>20500</v>
      </c>
      <c r="M467" s="21">
        <f t="shared" si="3201"/>
        <v>0</v>
      </c>
      <c r="N467" s="21">
        <f t="shared" si="3201"/>
        <v>0</v>
      </c>
      <c r="O467" s="21">
        <f t="shared" si="3201"/>
        <v>0</v>
      </c>
      <c r="P467" s="21">
        <f t="shared" si="3201"/>
        <v>0</v>
      </c>
      <c r="Q467" s="21">
        <f t="shared" si="3201"/>
        <v>0</v>
      </c>
      <c r="R467" s="21">
        <f t="shared" si="3201"/>
        <v>0</v>
      </c>
      <c r="S467" s="21">
        <f t="shared" si="3201"/>
        <v>0</v>
      </c>
      <c r="T467" s="21">
        <f t="shared" si="3201"/>
        <v>0</v>
      </c>
      <c r="U467" s="21">
        <f t="shared" si="3201"/>
        <v>0</v>
      </c>
      <c r="V467" s="21">
        <f t="shared" si="3177"/>
        <v>-3900</v>
      </c>
      <c r="W467" s="21">
        <f t="shared" si="3178"/>
        <v>0</v>
      </c>
      <c r="X467" s="21">
        <f t="shared" si="3179"/>
        <v>-3900</v>
      </c>
      <c r="Y467" s="21">
        <f t="shared" si="3201"/>
        <v>0</v>
      </c>
      <c r="Z467" s="276">
        <f t="shared" si="3187"/>
        <v>84.016393442622956</v>
      </c>
      <c r="AA467" s="21">
        <f t="shared" si="3202"/>
        <v>0</v>
      </c>
      <c r="AB467" s="21">
        <f t="shared" si="3202"/>
        <v>24400</v>
      </c>
      <c r="AC467" s="21">
        <f t="shared" si="3202"/>
        <v>0</v>
      </c>
      <c r="AD467" s="21">
        <f t="shared" si="3202"/>
        <v>24400</v>
      </c>
      <c r="AE467" s="21">
        <f t="shared" si="3202"/>
        <v>0</v>
      </c>
      <c r="AF467" s="21">
        <f t="shared" si="3202"/>
        <v>0</v>
      </c>
      <c r="AG467" s="21">
        <f t="shared" si="3202"/>
        <v>0</v>
      </c>
      <c r="AH467" s="21">
        <f t="shared" si="3202"/>
        <v>0</v>
      </c>
      <c r="AI467" s="21">
        <f t="shared" si="3202"/>
        <v>0</v>
      </c>
      <c r="AJ467" s="21">
        <f t="shared" si="3016"/>
        <v>24400</v>
      </c>
      <c r="AK467" s="21">
        <f t="shared" si="3017"/>
        <v>0</v>
      </c>
      <c r="AL467" s="21">
        <f t="shared" si="3018"/>
        <v>24400</v>
      </c>
      <c r="AM467" s="21">
        <f t="shared" si="3019"/>
        <v>0</v>
      </c>
      <c r="AN467" s="215">
        <f t="shared" si="3202"/>
        <v>0</v>
      </c>
      <c r="AO467" s="21">
        <f t="shared" si="3202"/>
        <v>0</v>
      </c>
      <c r="AP467" s="21">
        <f t="shared" si="3202"/>
        <v>0</v>
      </c>
      <c r="AQ467" s="21">
        <f t="shared" si="3202"/>
        <v>0</v>
      </c>
      <c r="AR467" s="21">
        <f t="shared" si="2815"/>
        <v>24400</v>
      </c>
      <c r="AS467" s="21">
        <f t="shared" si="2816"/>
        <v>0</v>
      </c>
      <c r="AT467" s="21">
        <f t="shared" si="2817"/>
        <v>24400</v>
      </c>
      <c r="AU467" s="21">
        <f t="shared" si="2818"/>
        <v>0</v>
      </c>
      <c r="AV467" s="195">
        <f t="shared" si="3153"/>
        <v>0</v>
      </c>
      <c r="AW467" s="21">
        <f t="shared" si="3202"/>
        <v>24400</v>
      </c>
      <c r="AX467" s="21">
        <f t="shared" si="3202"/>
        <v>0</v>
      </c>
      <c r="AY467" s="21">
        <f t="shared" si="3202"/>
        <v>24400</v>
      </c>
      <c r="AZ467" s="21">
        <f t="shared" si="3202"/>
        <v>0</v>
      </c>
      <c r="BA467" s="21">
        <f t="shared" si="3202"/>
        <v>0</v>
      </c>
      <c r="BB467" s="21">
        <f t="shared" si="3202"/>
        <v>0</v>
      </c>
      <c r="BC467" s="21">
        <f t="shared" si="3202"/>
        <v>0</v>
      </c>
      <c r="BD467" s="21">
        <f t="shared" si="3202"/>
        <v>0</v>
      </c>
      <c r="BE467" s="21">
        <f t="shared" si="3020"/>
        <v>24400</v>
      </c>
      <c r="BF467" s="21">
        <f t="shared" si="2993"/>
        <v>0</v>
      </c>
      <c r="BG467" s="21">
        <f t="shared" si="2994"/>
        <v>24400</v>
      </c>
      <c r="BH467" s="21">
        <f t="shared" si="2995"/>
        <v>0</v>
      </c>
      <c r="BI467" s="21">
        <f t="shared" si="3202"/>
        <v>0</v>
      </c>
      <c r="BJ467" s="21">
        <f t="shared" si="3202"/>
        <v>0</v>
      </c>
      <c r="BK467" s="21">
        <f t="shared" si="3202"/>
        <v>0</v>
      </c>
      <c r="BL467" s="21">
        <f t="shared" si="3202"/>
        <v>0</v>
      </c>
      <c r="BM467" s="21">
        <f t="shared" si="2819"/>
        <v>24400</v>
      </c>
      <c r="BN467" s="21">
        <f t="shared" si="2820"/>
        <v>0</v>
      </c>
      <c r="BO467" s="21">
        <f t="shared" si="2821"/>
        <v>24400</v>
      </c>
      <c r="BP467" s="21">
        <f t="shared" si="2822"/>
        <v>0</v>
      </c>
      <c r="BQ467" s="201">
        <f t="shared" si="3142"/>
        <v>0</v>
      </c>
      <c r="BR467" s="21">
        <f t="shared" si="3202"/>
        <v>24400</v>
      </c>
      <c r="BS467" s="21">
        <f t="shared" si="3202"/>
        <v>0</v>
      </c>
      <c r="BT467" s="21">
        <f t="shared" si="3202"/>
        <v>24400</v>
      </c>
      <c r="BU467" s="21">
        <f t="shared" si="3202"/>
        <v>0</v>
      </c>
      <c r="BV467" s="21">
        <f t="shared" si="3203"/>
        <v>0</v>
      </c>
      <c r="BW467" s="21">
        <f t="shared" si="3203"/>
        <v>0</v>
      </c>
      <c r="BX467" s="21">
        <f t="shared" si="3203"/>
        <v>0</v>
      </c>
      <c r="BY467" s="21">
        <f t="shared" si="3203"/>
        <v>0</v>
      </c>
      <c r="BZ467" s="21">
        <f t="shared" si="3022"/>
        <v>24400</v>
      </c>
      <c r="CA467" s="62">
        <f t="shared" si="2996"/>
        <v>0</v>
      </c>
      <c r="CB467" s="62">
        <f t="shared" si="2997"/>
        <v>24400</v>
      </c>
      <c r="CC467" s="62">
        <f t="shared" si="2998"/>
        <v>0</v>
      </c>
      <c r="CD467" s="21">
        <f t="shared" si="3204"/>
        <v>0</v>
      </c>
      <c r="CE467" s="21">
        <f t="shared" si="3204"/>
        <v>0</v>
      </c>
      <c r="CF467" s="21">
        <f t="shared" si="3204"/>
        <v>0</v>
      </c>
      <c r="CG467" s="21">
        <f t="shared" si="3204"/>
        <v>0</v>
      </c>
      <c r="CH467" s="21">
        <f t="shared" si="2825"/>
        <v>24400</v>
      </c>
      <c r="CI467" s="62">
        <f t="shared" si="2826"/>
        <v>0</v>
      </c>
      <c r="CJ467" s="62">
        <f t="shared" si="2827"/>
        <v>24400</v>
      </c>
      <c r="CK467" s="62">
        <f t="shared" si="2828"/>
        <v>0</v>
      </c>
      <c r="CL467" s="193">
        <f t="shared" si="2851"/>
        <v>0</v>
      </c>
      <c r="CM467" s="62"/>
      <c r="CN467" s="62"/>
      <c r="CO467" s="62"/>
      <c r="CP467" s="62"/>
      <c r="CQ467" s="94">
        <f t="shared" si="3117"/>
        <v>300</v>
      </c>
      <c r="CR467" s="94">
        <f t="shared" si="2899"/>
        <v>101.24481327800829</v>
      </c>
      <c r="CS467" s="58">
        <f t="shared" ref="CS467:DT467" si="3206">CS468</f>
        <v>24100</v>
      </c>
      <c r="CT467" s="58">
        <f t="shared" si="3206"/>
        <v>0</v>
      </c>
      <c r="CU467" s="58">
        <f t="shared" si="3206"/>
        <v>24100</v>
      </c>
      <c r="CV467" s="58">
        <f t="shared" si="3206"/>
        <v>0</v>
      </c>
      <c r="CW467" s="58">
        <f t="shared" si="3206"/>
        <v>0</v>
      </c>
      <c r="CX467" s="62">
        <f t="shared" si="3206"/>
        <v>0</v>
      </c>
      <c r="CY467" s="62">
        <f t="shared" si="3206"/>
        <v>0</v>
      </c>
      <c r="CZ467" s="58">
        <f t="shared" si="3206"/>
        <v>0</v>
      </c>
      <c r="DA467" s="58">
        <f t="shared" si="3206"/>
        <v>24100</v>
      </c>
      <c r="DB467" s="62">
        <f t="shared" si="3206"/>
        <v>0</v>
      </c>
      <c r="DC467" s="62">
        <f t="shared" si="3206"/>
        <v>24100</v>
      </c>
      <c r="DD467" s="62">
        <f t="shared" si="3206"/>
        <v>0</v>
      </c>
      <c r="DE467" s="58">
        <f t="shared" si="3206"/>
        <v>0</v>
      </c>
      <c r="DF467" s="62">
        <f t="shared" si="3206"/>
        <v>0</v>
      </c>
      <c r="DG467" s="62">
        <f t="shared" si="3206"/>
        <v>0</v>
      </c>
      <c r="DH467" s="58">
        <f t="shared" si="3206"/>
        <v>0</v>
      </c>
      <c r="DI467" s="58">
        <f t="shared" si="3206"/>
        <v>24100</v>
      </c>
      <c r="DJ467" s="62">
        <f t="shared" si="3206"/>
        <v>0</v>
      </c>
      <c r="DK467" s="62">
        <f t="shared" si="3206"/>
        <v>24100</v>
      </c>
      <c r="DL467" s="62">
        <f t="shared" si="3206"/>
        <v>0</v>
      </c>
      <c r="DM467" s="58">
        <f t="shared" si="3206"/>
        <v>0</v>
      </c>
      <c r="DN467" s="62">
        <f t="shared" si="3206"/>
        <v>0</v>
      </c>
      <c r="DO467" s="62">
        <f t="shared" si="3206"/>
        <v>0</v>
      </c>
      <c r="DP467" s="58">
        <f t="shared" si="3206"/>
        <v>0</v>
      </c>
      <c r="DQ467" s="58">
        <f t="shared" si="3206"/>
        <v>24100</v>
      </c>
      <c r="DR467" s="62">
        <f t="shared" si="3206"/>
        <v>0</v>
      </c>
      <c r="DS467" s="62">
        <f t="shared" si="3206"/>
        <v>24100</v>
      </c>
      <c r="DT467" s="62">
        <f t="shared" si="3206"/>
        <v>0</v>
      </c>
    </row>
    <row r="468" spans="1:124" s="23" customFormat="1" ht="32.25" customHeight="1" x14ac:dyDescent="0.25">
      <c r="A468" s="87" t="s">
        <v>9</v>
      </c>
      <c r="B468" s="156"/>
      <c r="C468" s="156"/>
      <c r="D468" s="3" t="s">
        <v>11</v>
      </c>
      <c r="E468" s="4">
        <v>857</v>
      </c>
      <c r="F468" s="3" t="s">
        <v>11</v>
      </c>
      <c r="G468" s="3" t="s">
        <v>104</v>
      </c>
      <c r="H468" s="176" t="s">
        <v>146</v>
      </c>
      <c r="I468" s="3" t="s">
        <v>22</v>
      </c>
      <c r="J468" s="21">
        <v>20500</v>
      </c>
      <c r="K468" s="21"/>
      <c r="L468" s="21">
        <f>J468</f>
        <v>20500</v>
      </c>
      <c r="M468" s="21"/>
      <c r="N468" s="21"/>
      <c r="O468" s="21"/>
      <c r="P468" s="21">
        <f>N468</f>
        <v>0</v>
      </c>
      <c r="Q468" s="21"/>
      <c r="R468" s="21"/>
      <c r="S468" s="21"/>
      <c r="T468" s="21">
        <f>R468</f>
        <v>0</v>
      </c>
      <c r="U468" s="21"/>
      <c r="V468" s="21">
        <f t="shared" si="3177"/>
        <v>-3900</v>
      </c>
      <c r="W468" s="21">
        <f t="shared" si="3178"/>
        <v>0</v>
      </c>
      <c r="X468" s="21">
        <f t="shared" si="3179"/>
        <v>-3900</v>
      </c>
      <c r="Y468" s="21"/>
      <c r="Z468" s="276">
        <f t="shared" si="3187"/>
        <v>84.016393442622956</v>
      </c>
      <c r="AA468" s="21"/>
      <c r="AB468" s="21">
        <v>24400</v>
      </c>
      <c r="AC468" s="21"/>
      <c r="AD468" s="21">
        <f>AB468</f>
        <v>24400</v>
      </c>
      <c r="AE468" s="21"/>
      <c r="AF468" s="21"/>
      <c r="AG468" s="21"/>
      <c r="AH468" s="21">
        <f>AF468</f>
        <v>0</v>
      </c>
      <c r="AI468" s="21"/>
      <c r="AJ468" s="21">
        <f t="shared" si="3016"/>
        <v>24400</v>
      </c>
      <c r="AK468" s="21">
        <f t="shared" si="3017"/>
        <v>0</v>
      </c>
      <c r="AL468" s="21">
        <f t="shared" si="3018"/>
        <v>24400</v>
      </c>
      <c r="AM468" s="21">
        <f t="shared" si="3019"/>
        <v>0</v>
      </c>
      <c r="AN468" s="215"/>
      <c r="AO468" s="21"/>
      <c r="AP468" s="21">
        <f>AN468</f>
        <v>0</v>
      </c>
      <c r="AQ468" s="21"/>
      <c r="AR468" s="21">
        <f t="shared" si="2815"/>
        <v>24400</v>
      </c>
      <c r="AS468" s="21">
        <f t="shared" si="2816"/>
        <v>0</v>
      </c>
      <c r="AT468" s="21">
        <f t="shared" si="2817"/>
        <v>24400</v>
      </c>
      <c r="AU468" s="21">
        <f t="shared" si="2818"/>
        <v>0</v>
      </c>
      <c r="AV468" s="195">
        <f t="shared" si="3153"/>
        <v>0</v>
      </c>
      <c r="AW468" s="21">
        <v>24400</v>
      </c>
      <c r="AX468" s="21"/>
      <c r="AY468" s="21">
        <f>AW468</f>
        <v>24400</v>
      </c>
      <c r="AZ468" s="21"/>
      <c r="BA468" s="21"/>
      <c r="BB468" s="21"/>
      <c r="BC468" s="21">
        <f>BA468</f>
        <v>0</v>
      </c>
      <c r="BD468" s="21"/>
      <c r="BE468" s="21">
        <f t="shared" si="3020"/>
        <v>24400</v>
      </c>
      <c r="BF468" s="21">
        <f t="shared" si="2993"/>
        <v>0</v>
      </c>
      <c r="BG468" s="21">
        <f t="shared" si="2994"/>
        <v>24400</v>
      </c>
      <c r="BH468" s="21">
        <f t="shared" si="2995"/>
        <v>0</v>
      </c>
      <c r="BI468" s="21"/>
      <c r="BJ468" s="21"/>
      <c r="BK468" s="21">
        <f>BI468</f>
        <v>0</v>
      </c>
      <c r="BL468" s="21"/>
      <c r="BM468" s="21">
        <f t="shared" si="2819"/>
        <v>24400</v>
      </c>
      <c r="BN468" s="21">
        <f t="shared" si="2820"/>
        <v>0</v>
      </c>
      <c r="BO468" s="21">
        <f t="shared" si="2821"/>
        <v>24400</v>
      </c>
      <c r="BP468" s="21">
        <f t="shared" si="2822"/>
        <v>0</v>
      </c>
      <c r="BQ468" s="201">
        <f t="shared" si="3142"/>
        <v>0</v>
      </c>
      <c r="BR468" s="21">
        <v>24400</v>
      </c>
      <c r="BS468" s="21"/>
      <c r="BT468" s="21">
        <f>BR468</f>
        <v>24400</v>
      </c>
      <c r="BU468" s="21"/>
      <c r="BV468" s="21"/>
      <c r="BW468" s="21"/>
      <c r="BX468" s="21">
        <f>BV468</f>
        <v>0</v>
      </c>
      <c r="BY468" s="21"/>
      <c r="BZ468" s="21">
        <f t="shared" si="3022"/>
        <v>24400</v>
      </c>
      <c r="CA468" s="62">
        <f t="shared" si="2996"/>
        <v>0</v>
      </c>
      <c r="CB468" s="62">
        <f t="shared" si="2997"/>
        <v>24400</v>
      </c>
      <c r="CC468" s="62">
        <f t="shared" si="2998"/>
        <v>0</v>
      </c>
      <c r="CD468" s="21"/>
      <c r="CE468" s="21"/>
      <c r="CF468" s="21">
        <f>CD468</f>
        <v>0</v>
      </c>
      <c r="CG468" s="21"/>
      <c r="CH468" s="21">
        <f t="shared" si="2825"/>
        <v>24400</v>
      </c>
      <c r="CI468" s="62">
        <f t="shared" si="2826"/>
        <v>0</v>
      </c>
      <c r="CJ468" s="62">
        <f t="shared" si="2827"/>
        <v>24400</v>
      </c>
      <c r="CK468" s="62">
        <f t="shared" si="2828"/>
        <v>0</v>
      </c>
      <c r="CL468" s="193">
        <f t="shared" si="2851"/>
        <v>0</v>
      </c>
      <c r="CM468" s="62"/>
      <c r="CN468" s="62"/>
      <c r="CO468" s="62"/>
      <c r="CP468" s="62"/>
      <c r="CQ468" s="94">
        <f t="shared" si="3117"/>
        <v>300</v>
      </c>
      <c r="CR468" s="94">
        <f t="shared" si="2899"/>
        <v>101.24481327800829</v>
      </c>
      <c r="CS468" s="58">
        <v>24100</v>
      </c>
      <c r="CT468" s="58"/>
      <c r="CU468" s="58">
        <f>CS468</f>
        <v>24100</v>
      </c>
      <c r="CV468" s="58"/>
      <c r="CW468" s="58"/>
      <c r="CX468" s="62"/>
      <c r="CY468" s="62">
        <f>CW468</f>
        <v>0</v>
      </c>
      <c r="CZ468" s="58"/>
      <c r="DA468" s="58">
        <f t="shared" si="2901"/>
        <v>24100</v>
      </c>
      <c r="DB468" s="62">
        <f t="shared" si="2902"/>
        <v>0</v>
      </c>
      <c r="DC468" s="62">
        <f t="shared" si="2903"/>
        <v>24100</v>
      </c>
      <c r="DD468" s="62">
        <f t="shared" si="2904"/>
        <v>0</v>
      </c>
      <c r="DE468" s="58"/>
      <c r="DF468" s="62"/>
      <c r="DG468" s="62">
        <f>DE468</f>
        <v>0</v>
      </c>
      <c r="DH468" s="58"/>
      <c r="DI468" s="58">
        <f t="shared" ref="DI468" si="3207">DA468+DE468</f>
        <v>24100</v>
      </c>
      <c r="DJ468" s="62">
        <f t="shared" ref="DJ468" si="3208">DB468+DF468</f>
        <v>0</v>
      </c>
      <c r="DK468" s="62">
        <f t="shared" ref="DK468" si="3209">DC468+DG468</f>
        <v>24100</v>
      </c>
      <c r="DL468" s="62">
        <f t="shared" ref="DL468" si="3210">DD468+DH468</f>
        <v>0</v>
      </c>
      <c r="DM468" s="58"/>
      <c r="DN468" s="62"/>
      <c r="DO468" s="62">
        <f>DM468</f>
        <v>0</v>
      </c>
      <c r="DP468" s="58"/>
      <c r="DQ468" s="58">
        <f t="shared" ref="DQ468" si="3211">DI468+DM468</f>
        <v>24100</v>
      </c>
      <c r="DR468" s="62">
        <f t="shared" ref="DR468" si="3212">DJ468+DN468</f>
        <v>0</v>
      </c>
      <c r="DS468" s="62">
        <f t="shared" ref="DS468" si="3213">DK468+DO468</f>
        <v>24100</v>
      </c>
      <c r="DT468" s="62">
        <f t="shared" ref="DT468" si="3214">DL468+DP468</f>
        <v>0</v>
      </c>
    </row>
    <row r="469" spans="1:124" ht="32.25" customHeight="1" x14ac:dyDescent="0.25">
      <c r="A469" s="87" t="s">
        <v>148</v>
      </c>
      <c r="B469" s="156"/>
      <c r="C469" s="156"/>
      <c r="D469" s="156"/>
      <c r="E469" s="4">
        <v>857</v>
      </c>
      <c r="F469" s="3" t="s">
        <v>11</v>
      </c>
      <c r="G469" s="3" t="s">
        <v>104</v>
      </c>
      <c r="H469" s="176" t="s">
        <v>149</v>
      </c>
      <c r="I469" s="3"/>
      <c r="J469" s="21">
        <f t="shared" ref="J469:Y470" si="3215">J470</f>
        <v>670600</v>
      </c>
      <c r="K469" s="21">
        <f t="shared" si="3215"/>
        <v>0</v>
      </c>
      <c r="L469" s="21">
        <f t="shared" si="3215"/>
        <v>670600</v>
      </c>
      <c r="M469" s="21">
        <f t="shared" si="3215"/>
        <v>0</v>
      </c>
      <c r="N469" s="21">
        <f t="shared" si="3215"/>
        <v>668600</v>
      </c>
      <c r="O469" s="21">
        <f t="shared" si="3215"/>
        <v>0</v>
      </c>
      <c r="P469" s="21">
        <f t="shared" si="3215"/>
        <v>668600</v>
      </c>
      <c r="Q469" s="21">
        <f t="shared" si="3215"/>
        <v>0</v>
      </c>
      <c r="R469" s="21">
        <f t="shared" si="3215"/>
        <v>668600</v>
      </c>
      <c r="S469" s="21">
        <f t="shared" si="3215"/>
        <v>0</v>
      </c>
      <c r="T469" s="21">
        <f t="shared" si="3215"/>
        <v>668600</v>
      </c>
      <c r="U469" s="21">
        <f t="shared" si="3215"/>
        <v>0</v>
      </c>
      <c r="V469" s="21">
        <f t="shared" si="3177"/>
        <v>-7400</v>
      </c>
      <c r="W469" s="21">
        <f t="shared" si="3178"/>
        <v>0</v>
      </c>
      <c r="X469" s="21">
        <f t="shared" si="3179"/>
        <v>-7400</v>
      </c>
      <c r="Y469" s="21">
        <f t="shared" si="3215"/>
        <v>0</v>
      </c>
      <c r="Z469" s="276">
        <f t="shared" si="3187"/>
        <v>98.908554572271385</v>
      </c>
      <c r="AA469" s="21">
        <f t="shared" ref="AA469:BV470" si="3216">AA470</f>
        <v>0</v>
      </c>
      <c r="AB469" s="21">
        <f t="shared" si="3216"/>
        <v>678000</v>
      </c>
      <c r="AC469" s="21">
        <f t="shared" si="3216"/>
        <v>0</v>
      </c>
      <c r="AD469" s="21">
        <f t="shared" si="3216"/>
        <v>678000</v>
      </c>
      <c r="AE469" s="21">
        <f t="shared" si="3216"/>
        <v>0</v>
      </c>
      <c r="AF469" s="21">
        <f t="shared" si="3216"/>
        <v>0</v>
      </c>
      <c r="AG469" s="21">
        <f t="shared" si="3216"/>
        <v>0</v>
      </c>
      <c r="AH469" s="21">
        <f t="shared" si="3216"/>
        <v>0</v>
      </c>
      <c r="AI469" s="21">
        <f t="shared" si="3216"/>
        <v>0</v>
      </c>
      <c r="AJ469" s="21">
        <f t="shared" si="3016"/>
        <v>678000</v>
      </c>
      <c r="AK469" s="21">
        <f t="shared" si="3017"/>
        <v>0</v>
      </c>
      <c r="AL469" s="21">
        <f t="shared" si="3018"/>
        <v>678000</v>
      </c>
      <c r="AM469" s="21">
        <f t="shared" si="3019"/>
        <v>0</v>
      </c>
      <c r="AN469" s="215">
        <f t="shared" si="3216"/>
        <v>0</v>
      </c>
      <c r="AO469" s="21">
        <f t="shared" si="3216"/>
        <v>0</v>
      </c>
      <c r="AP469" s="21">
        <f t="shared" si="3216"/>
        <v>0</v>
      </c>
      <c r="AQ469" s="21">
        <f t="shared" si="3216"/>
        <v>0</v>
      </c>
      <c r="AR469" s="21">
        <f t="shared" si="2815"/>
        <v>678000</v>
      </c>
      <c r="AS469" s="21">
        <f t="shared" si="2816"/>
        <v>0</v>
      </c>
      <c r="AT469" s="21">
        <f t="shared" si="2817"/>
        <v>678000</v>
      </c>
      <c r="AU469" s="21">
        <f t="shared" si="2818"/>
        <v>0</v>
      </c>
      <c r="AV469" s="195">
        <f t="shared" si="3153"/>
        <v>0</v>
      </c>
      <c r="AW469" s="21">
        <f t="shared" si="3216"/>
        <v>663900</v>
      </c>
      <c r="AX469" s="21">
        <f t="shared" si="3216"/>
        <v>0</v>
      </c>
      <c r="AY469" s="21">
        <f t="shared" si="3216"/>
        <v>663900</v>
      </c>
      <c r="AZ469" s="21">
        <f t="shared" si="3216"/>
        <v>0</v>
      </c>
      <c r="BA469" s="21">
        <f t="shared" si="3216"/>
        <v>0</v>
      </c>
      <c r="BB469" s="21">
        <f t="shared" si="3216"/>
        <v>0</v>
      </c>
      <c r="BC469" s="21">
        <f t="shared" si="3216"/>
        <v>0</v>
      </c>
      <c r="BD469" s="21">
        <f t="shared" si="3216"/>
        <v>0</v>
      </c>
      <c r="BE469" s="21">
        <f t="shared" si="3020"/>
        <v>663900</v>
      </c>
      <c r="BF469" s="21">
        <f t="shared" si="2993"/>
        <v>0</v>
      </c>
      <c r="BG469" s="21">
        <f t="shared" si="2994"/>
        <v>663900</v>
      </c>
      <c r="BH469" s="21">
        <f t="shared" si="2995"/>
        <v>0</v>
      </c>
      <c r="BI469" s="21">
        <f t="shared" si="3216"/>
        <v>0</v>
      </c>
      <c r="BJ469" s="21">
        <f t="shared" si="3216"/>
        <v>0</v>
      </c>
      <c r="BK469" s="21">
        <f t="shared" si="3216"/>
        <v>0</v>
      </c>
      <c r="BL469" s="21">
        <f t="shared" si="3216"/>
        <v>0</v>
      </c>
      <c r="BM469" s="21">
        <f t="shared" si="2819"/>
        <v>663900</v>
      </c>
      <c r="BN469" s="21">
        <f t="shared" si="2820"/>
        <v>0</v>
      </c>
      <c r="BO469" s="21">
        <f t="shared" si="2821"/>
        <v>663900</v>
      </c>
      <c r="BP469" s="21">
        <f t="shared" si="2822"/>
        <v>0</v>
      </c>
      <c r="BQ469" s="201">
        <f t="shared" si="3142"/>
        <v>0</v>
      </c>
      <c r="BR469" s="21">
        <f t="shared" si="3216"/>
        <v>663900</v>
      </c>
      <c r="BS469" s="21">
        <f t="shared" si="3216"/>
        <v>0</v>
      </c>
      <c r="BT469" s="21">
        <f t="shared" si="3216"/>
        <v>663900</v>
      </c>
      <c r="BU469" s="21">
        <f t="shared" si="3216"/>
        <v>0</v>
      </c>
      <c r="BV469" s="21">
        <f t="shared" si="3216"/>
        <v>0</v>
      </c>
      <c r="BW469" s="21">
        <f t="shared" ref="BV469:BY470" si="3217">BW470</f>
        <v>0</v>
      </c>
      <c r="BX469" s="21">
        <f t="shared" si="3217"/>
        <v>0</v>
      </c>
      <c r="BY469" s="21">
        <f t="shared" si="3217"/>
        <v>0</v>
      </c>
      <c r="BZ469" s="21">
        <f t="shared" si="3022"/>
        <v>663900</v>
      </c>
      <c r="CA469" s="62">
        <f t="shared" si="2996"/>
        <v>0</v>
      </c>
      <c r="CB469" s="62">
        <f t="shared" si="2997"/>
        <v>663900</v>
      </c>
      <c r="CC469" s="62">
        <f t="shared" si="2998"/>
        <v>0</v>
      </c>
      <c r="CD469" s="21">
        <f t="shared" ref="CD469:CG470" si="3218">CD470</f>
        <v>0</v>
      </c>
      <c r="CE469" s="21">
        <f t="shared" si="3218"/>
        <v>0</v>
      </c>
      <c r="CF469" s="21">
        <f t="shared" si="3218"/>
        <v>0</v>
      </c>
      <c r="CG469" s="21">
        <f t="shared" si="3218"/>
        <v>0</v>
      </c>
      <c r="CH469" s="21">
        <f t="shared" si="2825"/>
        <v>663900</v>
      </c>
      <c r="CI469" s="62">
        <f t="shared" si="2826"/>
        <v>0</v>
      </c>
      <c r="CJ469" s="62">
        <f t="shared" si="2827"/>
        <v>663900</v>
      </c>
      <c r="CK469" s="62">
        <f t="shared" si="2828"/>
        <v>0</v>
      </c>
      <c r="CL469" s="193">
        <f t="shared" si="2851"/>
        <v>0</v>
      </c>
      <c r="CM469" s="62"/>
      <c r="CN469" s="62"/>
      <c r="CO469" s="62"/>
      <c r="CP469" s="62"/>
      <c r="CQ469" s="94">
        <f t="shared" si="3117"/>
        <v>33600</v>
      </c>
      <c r="CR469" s="94">
        <f t="shared" si="2899"/>
        <v>105.21415270018622</v>
      </c>
      <c r="CS469" s="58">
        <f t="shared" ref="CS469:DT469" si="3219">CS470</f>
        <v>644400</v>
      </c>
      <c r="CT469" s="58">
        <f t="shared" si="3219"/>
        <v>0</v>
      </c>
      <c r="CU469" s="58">
        <f t="shared" si="3219"/>
        <v>644400</v>
      </c>
      <c r="CV469" s="58">
        <f t="shared" si="3219"/>
        <v>0</v>
      </c>
      <c r="CW469" s="58">
        <f t="shared" si="3219"/>
        <v>0</v>
      </c>
      <c r="CX469" s="62">
        <f t="shared" si="3219"/>
        <v>0</v>
      </c>
      <c r="CY469" s="62">
        <f t="shared" si="3219"/>
        <v>0</v>
      </c>
      <c r="CZ469" s="58">
        <f t="shared" si="3219"/>
        <v>0</v>
      </c>
      <c r="DA469" s="58">
        <f t="shared" si="3219"/>
        <v>644400</v>
      </c>
      <c r="DB469" s="62">
        <f t="shared" si="3219"/>
        <v>0</v>
      </c>
      <c r="DC469" s="62">
        <f t="shared" si="3219"/>
        <v>644400</v>
      </c>
      <c r="DD469" s="62">
        <f t="shared" si="3219"/>
        <v>0</v>
      </c>
      <c r="DE469" s="58">
        <f t="shared" si="3219"/>
        <v>0</v>
      </c>
      <c r="DF469" s="62">
        <f t="shared" si="3219"/>
        <v>0</v>
      </c>
      <c r="DG469" s="62">
        <f t="shared" si="3219"/>
        <v>0</v>
      </c>
      <c r="DH469" s="58">
        <f t="shared" si="3219"/>
        <v>0</v>
      </c>
      <c r="DI469" s="58">
        <f t="shared" si="3219"/>
        <v>644400</v>
      </c>
      <c r="DJ469" s="62">
        <f t="shared" si="3219"/>
        <v>0</v>
      </c>
      <c r="DK469" s="62">
        <f t="shared" si="3219"/>
        <v>644400</v>
      </c>
      <c r="DL469" s="62">
        <f t="shared" si="3219"/>
        <v>0</v>
      </c>
      <c r="DM469" s="58">
        <f t="shared" si="3219"/>
        <v>0</v>
      </c>
      <c r="DN469" s="62">
        <f t="shared" si="3219"/>
        <v>0</v>
      </c>
      <c r="DO469" s="62">
        <f t="shared" si="3219"/>
        <v>0</v>
      </c>
      <c r="DP469" s="58">
        <f t="shared" si="3219"/>
        <v>0</v>
      </c>
      <c r="DQ469" s="58">
        <f t="shared" si="3219"/>
        <v>644400</v>
      </c>
      <c r="DR469" s="62">
        <f t="shared" si="3219"/>
        <v>0</v>
      </c>
      <c r="DS469" s="62">
        <f t="shared" si="3219"/>
        <v>644400</v>
      </c>
      <c r="DT469" s="62">
        <f t="shared" si="3219"/>
        <v>0</v>
      </c>
    </row>
    <row r="470" spans="1:124" ht="32.25" customHeight="1" x14ac:dyDescent="0.25">
      <c r="A470" s="87" t="s">
        <v>15</v>
      </c>
      <c r="B470" s="156"/>
      <c r="C470" s="156"/>
      <c r="D470" s="156"/>
      <c r="E470" s="4">
        <v>857</v>
      </c>
      <c r="F470" s="3" t="s">
        <v>16</v>
      </c>
      <c r="G470" s="3" t="s">
        <v>104</v>
      </c>
      <c r="H470" s="176" t="s">
        <v>149</v>
      </c>
      <c r="I470" s="3" t="s">
        <v>17</v>
      </c>
      <c r="J470" s="21">
        <f t="shared" si="3215"/>
        <v>670600</v>
      </c>
      <c r="K470" s="21">
        <f t="shared" si="3215"/>
        <v>0</v>
      </c>
      <c r="L470" s="21">
        <f t="shared" si="3215"/>
        <v>670600</v>
      </c>
      <c r="M470" s="21">
        <f t="shared" si="3215"/>
        <v>0</v>
      </c>
      <c r="N470" s="21">
        <f t="shared" si="3215"/>
        <v>668600</v>
      </c>
      <c r="O470" s="21">
        <f t="shared" si="3215"/>
        <v>0</v>
      </c>
      <c r="P470" s="21">
        <f t="shared" si="3215"/>
        <v>668600</v>
      </c>
      <c r="Q470" s="21">
        <f t="shared" si="3215"/>
        <v>0</v>
      </c>
      <c r="R470" s="21">
        <f t="shared" si="3215"/>
        <v>668600</v>
      </c>
      <c r="S470" s="21">
        <f t="shared" si="3215"/>
        <v>0</v>
      </c>
      <c r="T470" s="21">
        <f t="shared" si="3215"/>
        <v>668600</v>
      </c>
      <c r="U470" s="21">
        <f t="shared" si="3215"/>
        <v>0</v>
      </c>
      <c r="V470" s="21">
        <f t="shared" si="3177"/>
        <v>-7400</v>
      </c>
      <c r="W470" s="21">
        <f t="shared" si="3178"/>
        <v>0</v>
      </c>
      <c r="X470" s="21">
        <f t="shared" si="3179"/>
        <v>-7400</v>
      </c>
      <c r="Y470" s="21">
        <f t="shared" si="3215"/>
        <v>0</v>
      </c>
      <c r="Z470" s="276">
        <f t="shared" si="3187"/>
        <v>98.908554572271385</v>
      </c>
      <c r="AA470" s="21">
        <f t="shared" si="3216"/>
        <v>0</v>
      </c>
      <c r="AB470" s="21">
        <f t="shared" si="3216"/>
        <v>678000</v>
      </c>
      <c r="AC470" s="21">
        <f t="shared" si="3216"/>
        <v>0</v>
      </c>
      <c r="AD470" s="21">
        <f t="shared" si="3216"/>
        <v>678000</v>
      </c>
      <c r="AE470" s="21">
        <f t="shared" si="3216"/>
        <v>0</v>
      </c>
      <c r="AF470" s="21">
        <f t="shared" si="3216"/>
        <v>0</v>
      </c>
      <c r="AG470" s="21">
        <f t="shared" si="3216"/>
        <v>0</v>
      </c>
      <c r="AH470" s="21">
        <f t="shared" si="3216"/>
        <v>0</v>
      </c>
      <c r="AI470" s="21">
        <f t="shared" si="3216"/>
        <v>0</v>
      </c>
      <c r="AJ470" s="21">
        <f t="shared" si="3016"/>
        <v>678000</v>
      </c>
      <c r="AK470" s="21">
        <f t="shared" si="3017"/>
        <v>0</v>
      </c>
      <c r="AL470" s="21">
        <f t="shared" si="3018"/>
        <v>678000</v>
      </c>
      <c r="AM470" s="21">
        <f t="shared" si="3019"/>
        <v>0</v>
      </c>
      <c r="AN470" s="215">
        <f t="shared" si="3216"/>
        <v>0</v>
      </c>
      <c r="AO470" s="21">
        <f t="shared" si="3216"/>
        <v>0</v>
      </c>
      <c r="AP470" s="21">
        <f t="shared" si="3216"/>
        <v>0</v>
      </c>
      <c r="AQ470" s="21">
        <f t="shared" si="3216"/>
        <v>0</v>
      </c>
      <c r="AR470" s="21">
        <f t="shared" si="2815"/>
        <v>678000</v>
      </c>
      <c r="AS470" s="21">
        <f t="shared" si="2816"/>
        <v>0</v>
      </c>
      <c r="AT470" s="21">
        <f t="shared" si="2817"/>
        <v>678000</v>
      </c>
      <c r="AU470" s="21">
        <f t="shared" si="2818"/>
        <v>0</v>
      </c>
      <c r="AV470" s="195">
        <f t="shared" si="3153"/>
        <v>0</v>
      </c>
      <c r="AW470" s="21">
        <f t="shared" si="3216"/>
        <v>663900</v>
      </c>
      <c r="AX470" s="21">
        <f t="shared" si="3216"/>
        <v>0</v>
      </c>
      <c r="AY470" s="21">
        <f t="shared" si="3216"/>
        <v>663900</v>
      </c>
      <c r="AZ470" s="21">
        <f t="shared" si="3216"/>
        <v>0</v>
      </c>
      <c r="BA470" s="21">
        <f t="shared" si="3216"/>
        <v>0</v>
      </c>
      <c r="BB470" s="21">
        <f t="shared" si="3216"/>
        <v>0</v>
      </c>
      <c r="BC470" s="21">
        <f t="shared" si="3216"/>
        <v>0</v>
      </c>
      <c r="BD470" s="21">
        <f t="shared" si="3216"/>
        <v>0</v>
      </c>
      <c r="BE470" s="21">
        <f t="shared" si="3020"/>
        <v>663900</v>
      </c>
      <c r="BF470" s="21">
        <f t="shared" si="2993"/>
        <v>0</v>
      </c>
      <c r="BG470" s="21">
        <f t="shared" si="2994"/>
        <v>663900</v>
      </c>
      <c r="BH470" s="21">
        <f t="shared" si="2995"/>
        <v>0</v>
      </c>
      <c r="BI470" s="21">
        <f t="shared" si="3216"/>
        <v>0</v>
      </c>
      <c r="BJ470" s="21">
        <f t="shared" si="3216"/>
        <v>0</v>
      </c>
      <c r="BK470" s="21">
        <f t="shared" si="3216"/>
        <v>0</v>
      </c>
      <c r="BL470" s="21">
        <f t="shared" si="3216"/>
        <v>0</v>
      </c>
      <c r="BM470" s="21">
        <f t="shared" si="2819"/>
        <v>663900</v>
      </c>
      <c r="BN470" s="21">
        <f t="shared" si="2820"/>
        <v>0</v>
      </c>
      <c r="BO470" s="21">
        <f t="shared" si="2821"/>
        <v>663900</v>
      </c>
      <c r="BP470" s="21">
        <f t="shared" si="2822"/>
        <v>0</v>
      </c>
      <c r="BQ470" s="201">
        <f t="shared" si="3142"/>
        <v>0</v>
      </c>
      <c r="BR470" s="21">
        <f t="shared" si="3216"/>
        <v>663900</v>
      </c>
      <c r="BS470" s="21">
        <f t="shared" si="3216"/>
        <v>0</v>
      </c>
      <c r="BT470" s="21">
        <f t="shared" si="3216"/>
        <v>663900</v>
      </c>
      <c r="BU470" s="21">
        <f t="shared" si="3216"/>
        <v>0</v>
      </c>
      <c r="BV470" s="21">
        <f t="shared" si="3217"/>
        <v>0</v>
      </c>
      <c r="BW470" s="21">
        <f t="shared" si="3217"/>
        <v>0</v>
      </c>
      <c r="BX470" s="21">
        <f t="shared" si="3217"/>
        <v>0</v>
      </c>
      <c r="BY470" s="21">
        <f t="shared" si="3217"/>
        <v>0</v>
      </c>
      <c r="BZ470" s="21">
        <f t="shared" si="3022"/>
        <v>663900</v>
      </c>
      <c r="CA470" s="62">
        <f t="shared" si="2996"/>
        <v>0</v>
      </c>
      <c r="CB470" s="62">
        <f t="shared" si="2997"/>
        <v>663900</v>
      </c>
      <c r="CC470" s="62">
        <f t="shared" si="2998"/>
        <v>0</v>
      </c>
      <c r="CD470" s="21">
        <f t="shared" si="3218"/>
        <v>0</v>
      </c>
      <c r="CE470" s="21">
        <f t="shared" si="3218"/>
        <v>0</v>
      </c>
      <c r="CF470" s="21">
        <f t="shared" si="3218"/>
        <v>0</v>
      </c>
      <c r="CG470" s="21">
        <f t="shared" si="3218"/>
        <v>0</v>
      </c>
      <c r="CH470" s="21">
        <f t="shared" si="2825"/>
        <v>663900</v>
      </c>
      <c r="CI470" s="62">
        <f t="shared" si="2826"/>
        <v>0</v>
      </c>
      <c r="CJ470" s="62">
        <f t="shared" si="2827"/>
        <v>663900</v>
      </c>
      <c r="CK470" s="62">
        <f t="shared" si="2828"/>
        <v>0</v>
      </c>
      <c r="CL470" s="193">
        <f t="shared" si="2851"/>
        <v>0</v>
      </c>
      <c r="CM470" s="62"/>
      <c r="CN470" s="62"/>
      <c r="CO470" s="62"/>
      <c r="CP470" s="62"/>
      <c r="CQ470" s="94">
        <f t="shared" si="3117"/>
        <v>33600</v>
      </c>
      <c r="CR470" s="94">
        <f t="shared" si="2899"/>
        <v>105.21415270018622</v>
      </c>
      <c r="CS470" s="58">
        <f t="shared" ref="CS470:DT470" si="3220">CS471</f>
        <v>644400</v>
      </c>
      <c r="CT470" s="58">
        <f t="shared" si="3220"/>
        <v>0</v>
      </c>
      <c r="CU470" s="58">
        <f t="shared" si="3220"/>
        <v>644400</v>
      </c>
      <c r="CV470" s="58">
        <f t="shared" si="3220"/>
        <v>0</v>
      </c>
      <c r="CW470" s="58">
        <f t="shared" si="3220"/>
        <v>0</v>
      </c>
      <c r="CX470" s="62">
        <f t="shared" si="3220"/>
        <v>0</v>
      </c>
      <c r="CY470" s="62">
        <f t="shared" si="3220"/>
        <v>0</v>
      </c>
      <c r="CZ470" s="58">
        <f t="shared" si="3220"/>
        <v>0</v>
      </c>
      <c r="DA470" s="58">
        <f t="shared" si="3220"/>
        <v>644400</v>
      </c>
      <c r="DB470" s="62">
        <f t="shared" si="3220"/>
        <v>0</v>
      </c>
      <c r="DC470" s="62">
        <f t="shared" si="3220"/>
        <v>644400</v>
      </c>
      <c r="DD470" s="62">
        <f t="shared" si="3220"/>
        <v>0</v>
      </c>
      <c r="DE470" s="58">
        <f t="shared" si="3220"/>
        <v>0</v>
      </c>
      <c r="DF470" s="62">
        <f t="shared" si="3220"/>
        <v>0</v>
      </c>
      <c r="DG470" s="62">
        <f t="shared" si="3220"/>
        <v>0</v>
      </c>
      <c r="DH470" s="58">
        <f t="shared" si="3220"/>
        <v>0</v>
      </c>
      <c r="DI470" s="58">
        <f t="shared" si="3220"/>
        <v>644400</v>
      </c>
      <c r="DJ470" s="62">
        <f t="shared" si="3220"/>
        <v>0</v>
      </c>
      <c r="DK470" s="62">
        <f t="shared" si="3220"/>
        <v>644400</v>
      </c>
      <c r="DL470" s="62">
        <f t="shared" si="3220"/>
        <v>0</v>
      </c>
      <c r="DM470" s="58">
        <f t="shared" si="3220"/>
        <v>0</v>
      </c>
      <c r="DN470" s="62">
        <f t="shared" si="3220"/>
        <v>0</v>
      </c>
      <c r="DO470" s="62">
        <f t="shared" si="3220"/>
        <v>0</v>
      </c>
      <c r="DP470" s="58">
        <f t="shared" si="3220"/>
        <v>0</v>
      </c>
      <c r="DQ470" s="58">
        <f t="shared" si="3220"/>
        <v>644400</v>
      </c>
      <c r="DR470" s="62">
        <f t="shared" si="3220"/>
        <v>0</v>
      </c>
      <c r="DS470" s="62">
        <f t="shared" si="3220"/>
        <v>644400</v>
      </c>
      <c r="DT470" s="62">
        <f t="shared" si="3220"/>
        <v>0</v>
      </c>
    </row>
    <row r="471" spans="1:124" ht="32.25" customHeight="1" x14ac:dyDescent="0.25">
      <c r="A471" s="87" t="s">
        <v>298</v>
      </c>
      <c r="B471" s="155"/>
      <c r="C471" s="155"/>
      <c r="D471" s="155"/>
      <c r="E471" s="4">
        <v>857</v>
      </c>
      <c r="F471" s="3" t="s">
        <v>11</v>
      </c>
      <c r="G471" s="3" t="s">
        <v>104</v>
      </c>
      <c r="H471" s="176" t="s">
        <v>149</v>
      </c>
      <c r="I471" s="3" t="s">
        <v>18</v>
      </c>
      <c r="J471" s="21">
        <v>670600</v>
      </c>
      <c r="K471" s="21"/>
      <c r="L471" s="21">
        <f>J471</f>
        <v>670600</v>
      </c>
      <c r="M471" s="21"/>
      <c r="N471" s="21">
        <v>668600</v>
      </c>
      <c r="O471" s="21"/>
      <c r="P471" s="21">
        <f>N471</f>
        <v>668600</v>
      </c>
      <c r="Q471" s="21"/>
      <c r="R471" s="21">
        <v>668600</v>
      </c>
      <c r="S471" s="21"/>
      <c r="T471" s="21">
        <f>R471</f>
        <v>668600</v>
      </c>
      <c r="U471" s="21"/>
      <c r="V471" s="21">
        <f t="shared" si="3177"/>
        <v>-7400</v>
      </c>
      <c r="W471" s="21">
        <f t="shared" si="3178"/>
        <v>0</v>
      </c>
      <c r="X471" s="21">
        <f t="shared" si="3179"/>
        <v>-7400</v>
      </c>
      <c r="Y471" s="21"/>
      <c r="Z471" s="276">
        <f t="shared" si="3187"/>
        <v>98.908554572271385</v>
      </c>
      <c r="AA471" s="21"/>
      <c r="AB471" s="21">
        <v>678000</v>
      </c>
      <c r="AC471" s="21"/>
      <c r="AD471" s="21">
        <f>AB471</f>
        <v>678000</v>
      </c>
      <c r="AE471" s="21"/>
      <c r="AF471" s="21"/>
      <c r="AG471" s="21"/>
      <c r="AH471" s="21">
        <f>AF471</f>
        <v>0</v>
      </c>
      <c r="AI471" s="21"/>
      <c r="AJ471" s="21">
        <f t="shared" si="3016"/>
        <v>678000</v>
      </c>
      <c r="AK471" s="21">
        <f t="shared" si="3017"/>
        <v>0</v>
      </c>
      <c r="AL471" s="21">
        <f t="shared" si="3018"/>
        <v>678000</v>
      </c>
      <c r="AM471" s="21">
        <f t="shared" si="3019"/>
        <v>0</v>
      </c>
      <c r="AN471" s="215"/>
      <c r="AO471" s="21"/>
      <c r="AP471" s="21">
        <f>AN471</f>
        <v>0</v>
      </c>
      <c r="AQ471" s="21"/>
      <c r="AR471" s="21">
        <f t="shared" si="2815"/>
        <v>678000</v>
      </c>
      <c r="AS471" s="21">
        <f t="shared" si="2816"/>
        <v>0</v>
      </c>
      <c r="AT471" s="21">
        <f t="shared" si="2817"/>
        <v>678000</v>
      </c>
      <c r="AU471" s="21">
        <f t="shared" si="2818"/>
        <v>0</v>
      </c>
      <c r="AV471" s="195">
        <f t="shared" si="3153"/>
        <v>0</v>
      </c>
      <c r="AW471" s="21">
        <v>663900</v>
      </c>
      <c r="AX471" s="21"/>
      <c r="AY471" s="21">
        <f>AW471</f>
        <v>663900</v>
      </c>
      <c r="AZ471" s="21"/>
      <c r="BA471" s="21"/>
      <c r="BB471" s="21"/>
      <c r="BC471" s="21">
        <f>BA471</f>
        <v>0</v>
      </c>
      <c r="BD471" s="21"/>
      <c r="BE471" s="21">
        <f t="shared" si="3020"/>
        <v>663900</v>
      </c>
      <c r="BF471" s="21">
        <f t="shared" si="2993"/>
        <v>0</v>
      </c>
      <c r="BG471" s="21">
        <f t="shared" si="2994"/>
        <v>663900</v>
      </c>
      <c r="BH471" s="21">
        <f t="shared" si="2995"/>
        <v>0</v>
      </c>
      <c r="BI471" s="21"/>
      <c r="BJ471" s="21"/>
      <c r="BK471" s="21">
        <f>BI471</f>
        <v>0</v>
      </c>
      <c r="BL471" s="21"/>
      <c r="BM471" s="21">
        <f t="shared" si="2819"/>
        <v>663900</v>
      </c>
      <c r="BN471" s="21">
        <f t="shared" si="2820"/>
        <v>0</v>
      </c>
      <c r="BO471" s="21">
        <f t="shared" si="2821"/>
        <v>663900</v>
      </c>
      <c r="BP471" s="21">
        <f t="shared" si="2822"/>
        <v>0</v>
      </c>
      <c r="BQ471" s="201">
        <f t="shared" si="3142"/>
        <v>0</v>
      </c>
      <c r="BR471" s="21">
        <v>663900</v>
      </c>
      <c r="BS471" s="21"/>
      <c r="BT471" s="21">
        <f>BR471</f>
        <v>663900</v>
      </c>
      <c r="BU471" s="21"/>
      <c r="BV471" s="21"/>
      <c r="BW471" s="21"/>
      <c r="BX471" s="21">
        <f>BV471</f>
        <v>0</v>
      </c>
      <c r="BY471" s="21"/>
      <c r="BZ471" s="21">
        <f t="shared" si="3022"/>
        <v>663900</v>
      </c>
      <c r="CA471" s="62">
        <f t="shared" si="2996"/>
        <v>0</v>
      </c>
      <c r="CB471" s="62">
        <f t="shared" si="2997"/>
        <v>663900</v>
      </c>
      <c r="CC471" s="62">
        <f t="shared" si="2998"/>
        <v>0</v>
      </c>
      <c r="CD471" s="21"/>
      <c r="CE471" s="21"/>
      <c r="CF471" s="21">
        <f>CD471</f>
        <v>0</v>
      </c>
      <c r="CG471" s="21"/>
      <c r="CH471" s="21">
        <f t="shared" si="2825"/>
        <v>663900</v>
      </c>
      <c r="CI471" s="62">
        <f t="shared" si="2826"/>
        <v>0</v>
      </c>
      <c r="CJ471" s="62">
        <f t="shared" si="2827"/>
        <v>663900</v>
      </c>
      <c r="CK471" s="62">
        <f t="shared" si="2828"/>
        <v>0</v>
      </c>
      <c r="CL471" s="193">
        <f t="shared" si="2851"/>
        <v>0</v>
      </c>
      <c r="CM471" s="62"/>
      <c r="CN471" s="62"/>
      <c r="CO471" s="62"/>
      <c r="CP471" s="62"/>
      <c r="CQ471" s="94">
        <f t="shared" si="3117"/>
        <v>33600</v>
      </c>
      <c r="CR471" s="94">
        <f t="shared" si="2899"/>
        <v>105.21415270018622</v>
      </c>
      <c r="CS471" s="58">
        <v>644400</v>
      </c>
      <c r="CT471" s="58"/>
      <c r="CU471" s="58">
        <f>CS471</f>
        <v>644400</v>
      </c>
      <c r="CV471" s="58"/>
      <c r="CW471" s="58"/>
      <c r="CX471" s="62"/>
      <c r="CY471" s="62">
        <f>CW471</f>
        <v>0</v>
      </c>
      <c r="CZ471" s="58"/>
      <c r="DA471" s="58">
        <f t="shared" si="2901"/>
        <v>644400</v>
      </c>
      <c r="DB471" s="62">
        <f t="shared" si="2902"/>
        <v>0</v>
      </c>
      <c r="DC471" s="62">
        <f t="shared" si="2903"/>
        <v>644400</v>
      </c>
      <c r="DD471" s="62">
        <f t="shared" si="2904"/>
        <v>0</v>
      </c>
      <c r="DE471" s="58"/>
      <c r="DF471" s="62"/>
      <c r="DG471" s="62">
        <f>DE471</f>
        <v>0</v>
      </c>
      <c r="DH471" s="58"/>
      <c r="DI471" s="58">
        <f t="shared" ref="DI471" si="3221">DA471+DE471</f>
        <v>644400</v>
      </c>
      <c r="DJ471" s="62">
        <f t="shared" ref="DJ471" si="3222">DB471+DF471</f>
        <v>0</v>
      </c>
      <c r="DK471" s="62">
        <f t="shared" ref="DK471" si="3223">DC471+DG471</f>
        <v>644400</v>
      </c>
      <c r="DL471" s="62">
        <f t="shared" ref="DL471" si="3224">DD471+DH471</f>
        <v>0</v>
      </c>
      <c r="DM471" s="58"/>
      <c r="DN471" s="62"/>
      <c r="DO471" s="62">
        <f>DM471</f>
        <v>0</v>
      </c>
      <c r="DP471" s="58"/>
      <c r="DQ471" s="58">
        <f t="shared" ref="DQ471" si="3225">DI471+DM471</f>
        <v>644400</v>
      </c>
      <c r="DR471" s="62">
        <f t="shared" ref="DR471" si="3226">DJ471+DN471</f>
        <v>0</v>
      </c>
      <c r="DS471" s="62">
        <f t="shared" ref="DS471" si="3227">DK471+DO471</f>
        <v>644400</v>
      </c>
      <c r="DT471" s="62">
        <f t="shared" ref="DT471" si="3228">DL471+DP471</f>
        <v>0</v>
      </c>
    </row>
    <row r="472" spans="1:124" ht="32.25" customHeight="1" x14ac:dyDescent="0.25">
      <c r="A472" s="87" t="s">
        <v>150</v>
      </c>
      <c r="B472" s="156"/>
      <c r="C472" s="156"/>
      <c r="D472" s="3" t="s">
        <v>11</v>
      </c>
      <c r="E472" s="4">
        <v>857</v>
      </c>
      <c r="F472" s="3" t="s">
        <v>16</v>
      </c>
      <c r="G472" s="3" t="s">
        <v>104</v>
      </c>
      <c r="H472" s="176" t="s">
        <v>151</v>
      </c>
      <c r="I472" s="3"/>
      <c r="J472" s="21">
        <f t="shared" ref="J472:Y473" si="3229">J473</f>
        <v>18000</v>
      </c>
      <c r="K472" s="21">
        <f t="shared" si="3229"/>
        <v>0</v>
      </c>
      <c r="L472" s="21">
        <f t="shared" si="3229"/>
        <v>0</v>
      </c>
      <c r="M472" s="21">
        <f t="shared" si="3229"/>
        <v>18000</v>
      </c>
      <c r="N472" s="21">
        <f t="shared" si="3229"/>
        <v>18000</v>
      </c>
      <c r="O472" s="21">
        <f t="shared" si="3229"/>
        <v>0</v>
      </c>
      <c r="P472" s="21">
        <f t="shared" si="3229"/>
        <v>0</v>
      </c>
      <c r="Q472" s="21">
        <f t="shared" si="3229"/>
        <v>18000</v>
      </c>
      <c r="R472" s="21">
        <f t="shared" si="3229"/>
        <v>18000</v>
      </c>
      <c r="S472" s="21">
        <f t="shared" si="3229"/>
        <v>0</v>
      </c>
      <c r="T472" s="21">
        <f t="shared" si="3229"/>
        <v>0</v>
      </c>
      <c r="U472" s="21">
        <f t="shared" si="3229"/>
        <v>18000</v>
      </c>
      <c r="V472" s="21">
        <f t="shared" si="3177"/>
        <v>0</v>
      </c>
      <c r="W472" s="21">
        <f t="shared" si="3178"/>
        <v>0</v>
      </c>
      <c r="X472" s="21">
        <f t="shared" si="3179"/>
        <v>0</v>
      </c>
      <c r="Y472" s="21">
        <f t="shared" si="3229"/>
        <v>0</v>
      </c>
      <c r="Z472" s="276">
        <f t="shared" si="3187"/>
        <v>100</v>
      </c>
      <c r="AA472" s="21">
        <f t="shared" ref="AA472:BV473" si="3230">AA473</f>
        <v>0</v>
      </c>
      <c r="AB472" s="21">
        <f t="shared" si="3230"/>
        <v>18000</v>
      </c>
      <c r="AC472" s="21">
        <f t="shared" si="3230"/>
        <v>0</v>
      </c>
      <c r="AD472" s="21">
        <f t="shared" si="3230"/>
        <v>0</v>
      </c>
      <c r="AE472" s="21">
        <f t="shared" si="3230"/>
        <v>18000</v>
      </c>
      <c r="AF472" s="21">
        <f t="shared" si="3230"/>
        <v>0</v>
      </c>
      <c r="AG472" s="21">
        <f t="shared" si="3230"/>
        <v>0</v>
      </c>
      <c r="AH472" s="21">
        <f t="shared" si="3230"/>
        <v>0</v>
      </c>
      <c r="AI472" s="21">
        <f t="shared" si="3230"/>
        <v>0</v>
      </c>
      <c r="AJ472" s="21">
        <f t="shared" si="3016"/>
        <v>18000</v>
      </c>
      <c r="AK472" s="21">
        <f t="shared" si="3017"/>
        <v>0</v>
      </c>
      <c r="AL472" s="21">
        <f t="shared" si="3018"/>
        <v>0</v>
      </c>
      <c r="AM472" s="21">
        <f t="shared" si="3019"/>
        <v>18000</v>
      </c>
      <c r="AN472" s="215">
        <f t="shared" si="3230"/>
        <v>0</v>
      </c>
      <c r="AO472" s="21">
        <f t="shared" si="3230"/>
        <v>0</v>
      </c>
      <c r="AP472" s="21">
        <f t="shared" si="3230"/>
        <v>0</v>
      </c>
      <c r="AQ472" s="21">
        <f t="shared" si="3230"/>
        <v>0</v>
      </c>
      <c r="AR472" s="21">
        <f t="shared" si="2815"/>
        <v>18000</v>
      </c>
      <c r="AS472" s="21">
        <f t="shared" si="2816"/>
        <v>0</v>
      </c>
      <c r="AT472" s="21">
        <f t="shared" si="2817"/>
        <v>0</v>
      </c>
      <c r="AU472" s="21">
        <f t="shared" si="2818"/>
        <v>18000</v>
      </c>
      <c r="AV472" s="195">
        <f t="shared" si="3153"/>
        <v>0</v>
      </c>
      <c r="AW472" s="21">
        <f t="shared" si="3230"/>
        <v>18000</v>
      </c>
      <c r="AX472" s="21">
        <f t="shared" si="3230"/>
        <v>0</v>
      </c>
      <c r="AY472" s="21">
        <f t="shared" si="3230"/>
        <v>0</v>
      </c>
      <c r="AZ472" s="21">
        <f t="shared" si="3230"/>
        <v>18000</v>
      </c>
      <c r="BA472" s="21">
        <f t="shared" si="3230"/>
        <v>0</v>
      </c>
      <c r="BB472" s="21">
        <f t="shared" si="3230"/>
        <v>0</v>
      </c>
      <c r="BC472" s="21">
        <f t="shared" si="3230"/>
        <v>0</v>
      </c>
      <c r="BD472" s="21">
        <f t="shared" si="3230"/>
        <v>0</v>
      </c>
      <c r="BE472" s="21">
        <f t="shared" si="3020"/>
        <v>18000</v>
      </c>
      <c r="BF472" s="21">
        <f t="shared" si="2993"/>
        <v>0</v>
      </c>
      <c r="BG472" s="21">
        <f t="shared" si="2994"/>
        <v>0</v>
      </c>
      <c r="BH472" s="21">
        <f t="shared" si="2995"/>
        <v>18000</v>
      </c>
      <c r="BI472" s="21">
        <f t="shared" si="3230"/>
        <v>0</v>
      </c>
      <c r="BJ472" s="21">
        <f t="shared" si="3230"/>
        <v>0</v>
      </c>
      <c r="BK472" s="21">
        <f t="shared" si="3230"/>
        <v>0</v>
      </c>
      <c r="BL472" s="21">
        <f t="shared" si="3230"/>
        <v>0</v>
      </c>
      <c r="BM472" s="21">
        <f t="shared" si="2819"/>
        <v>18000</v>
      </c>
      <c r="BN472" s="21">
        <f t="shared" si="2820"/>
        <v>0</v>
      </c>
      <c r="BO472" s="21">
        <f t="shared" si="2821"/>
        <v>0</v>
      </c>
      <c r="BP472" s="21">
        <f t="shared" si="2822"/>
        <v>18000</v>
      </c>
      <c r="BQ472" s="201">
        <f t="shared" si="3142"/>
        <v>0</v>
      </c>
      <c r="BR472" s="21">
        <f t="shared" si="3230"/>
        <v>18000</v>
      </c>
      <c r="BS472" s="21">
        <f t="shared" si="3230"/>
        <v>0</v>
      </c>
      <c r="BT472" s="21">
        <f t="shared" si="3230"/>
        <v>0</v>
      </c>
      <c r="BU472" s="21">
        <f t="shared" si="3230"/>
        <v>18000</v>
      </c>
      <c r="BV472" s="21">
        <f t="shared" si="3230"/>
        <v>0</v>
      </c>
      <c r="BW472" s="21">
        <f t="shared" ref="BV472:BY473" si="3231">BW473</f>
        <v>0</v>
      </c>
      <c r="BX472" s="21">
        <f t="shared" si="3231"/>
        <v>0</v>
      </c>
      <c r="BY472" s="21">
        <f t="shared" si="3231"/>
        <v>0</v>
      </c>
      <c r="BZ472" s="21">
        <f t="shared" si="3022"/>
        <v>18000</v>
      </c>
      <c r="CA472" s="62">
        <f t="shared" si="2996"/>
        <v>0</v>
      </c>
      <c r="CB472" s="62">
        <f t="shared" si="2997"/>
        <v>0</v>
      </c>
      <c r="CC472" s="62">
        <f t="shared" si="2998"/>
        <v>18000</v>
      </c>
      <c r="CD472" s="21">
        <f t="shared" ref="CD472:CG473" si="3232">CD473</f>
        <v>0</v>
      </c>
      <c r="CE472" s="21">
        <f t="shared" si="3232"/>
        <v>0</v>
      </c>
      <c r="CF472" s="21">
        <f t="shared" si="3232"/>
        <v>0</v>
      </c>
      <c r="CG472" s="21">
        <f t="shared" si="3232"/>
        <v>0</v>
      </c>
      <c r="CH472" s="21">
        <f t="shared" si="2825"/>
        <v>18000</v>
      </c>
      <c r="CI472" s="62">
        <f t="shared" si="2826"/>
        <v>0</v>
      </c>
      <c r="CJ472" s="62">
        <f t="shared" si="2827"/>
        <v>0</v>
      </c>
      <c r="CK472" s="62">
        <f t="shared" si="2828"/>
        <v>18000</v>
      </c>
      <c r="CL472" s="193">
        <f t="shared" si="2851"/>
        <v>0</v>
      </c>
      <c r="CM472" s="62"/>
      <c r="CN472" s="62"/>
      <c r="CO472" s="62"/>
      <c r="CP472" s="62"/>
      <c r="CQ472" s="94">
        <f t="shared" si="3117"/>
        <v>0</v>
      </c>
      <c r="CR472" s="94">
        <f t="shared" si="2899"/>
        <v>100</v>
      </c>
      <c r="CS472" s="58">
        <f t="shared" ref="CS472:DT473" si="3233">CS473</f>
        <v>18000</v>
      </c>
      <c r="CT472" s="58">
        <f t="shared" si="3233"/>
        <v>0</v>
      </c>
      <c r="CU472" s="58">
        <f t="shared" si="3233"/>
        <v>0</v>
      </c>
      <c r="CV472" s="58">
        <f t="shared" si="3233"/>
        <v>18000</v>
      </c>
      <c r="CW472" s="58">
        <f t="shared" si="3233"/>
        <v>0</v>
      </c>
      <c r="CX472" s="62">
        <f t="shared" si="3233"/>
        <v>0</v>
      </c>
      <c r="CY472" s="62">
        <f t="shared" si="3233"/>
        <v>0</v>
      </c>
      <c r="CZ472" s="58">
        <f t="shared" si="3233"/>
        <v>0</v>
      </c>
      <c r="DA472" s="58">
        <f t="shared" si="3233"/>
        <v>18000</v>
      </c>
      <c r="DB472" s="62">
        <f t="shared" si="3233"/>
        <v>0</v>
      </c>
      <c r="DC472" s="62">
        <f t="shared" si="3233"/>
        <v>0</v>
      </c>
      <c r="DD472" s="62">
        <f t="shared" si="3233"/>
        <v>18000</v>
      </c>
      <c r="DE472" s="58">
        <f t="shared" si="3233"/>
        <v>0</v>
      </c>
      <c r="DF472" s="62">
        <f t="shared" si="3233"/>
        <v>0</v>
      </c>
      <c r="DG472" s="62">
        <f t="shared" si="3233"/>
        <v>0</v>
      </c>
      <c r="DH472" s="58">
        <f t="shared" si="3233"/>
        <v>0</v>
      </c>
      <c r="DI472" s="58">
        <f t="shared" si="3233"/>
        <v>18000</v>
      </c>
      <c r="DJ472" s="62">
        <f t="shared" si="3233"/>
        <v>0</v>
      </c>
      <c r="DK472" s="62">
        <f t="shared" si="3233"/>
        <v>0</v>
      </c>
      <c r="DL472" s="62">
        <f t="shared" si="3233"/>
        <v>18000</v>
      </c>
      <c r="DM472" s="58">
        <f t="shared" si="3233"/>
        <v>0</v>
      </c>
      <c r="DN472" s="62">
        <f t="shared" si="3233"/>
        <v>0</v>
      </c>
      <c r="DO472" s="62">
        <f t="shared" si="3233"/>
        <v>0</v>
      </c>
      <c r="DP472" s="58">
        <f t="shared" si="3233"/>
        <v>0</v>
      </c>
      <c r="DQ472" s="58">
        <f t="shared" si="3233"/>
        <v>18000</v>
      </c>
      <c r="DR472" s="62">
        <f t="shared" si="3233"/>
        <v>0</v>
      </c>
      <c r="DS472" s="62">
        <f t="shared" si="3233"/>
        <v>0</v>
      </c>
      <c r="DT472" s="62">
        <f t="shared" si="3233"/>
        <v>18000</v>
      </c>
    </row>
    <row r="473" spans="1:124" ht="32.25" customHeight="1" x14ac:dyDescent="0.25">
      <c r="A473" s="87" t="s">
        <v>20</v>
      </c>
      <c r="B473" s="155"/>
      <c r="C473" s="155"/>
      <c r="D473" s="3" t="s">
        <v>11</v>
      </c>
      <c r="E473" s="4">
        <v>857</v>
      </c>
      <c r="F473" s="3" t="s">
        <v>11</v>
      </c>
      <c r="G473" s="3" t="s">
        <v>104</v>
      </c>
      <c r="H473" s="176" t="s">
        <v>151</v>
      </c>
      <c r="I473" s="3" t="s">
        <v>21</v>
      </c>
      <c r="J473" s="21">
        <f t="shared" si="3229"/>
        <v>18000</v>
      </c>
      <c r="K473" s="21">
        <f t="shared" si="3229"/>
        <v>0</v>
      </c>
      <c r="L473" s="21">
        <f t="shared" si="3229"/>
        <v>0</v>
      </c>
      <c r="M473" s="21">
        <f t="shared" si="3229"/>
        <v>18000</v>
      </c>
      <c r="N473" s="21">
        <f t="shared" si="3229"/>
        <v>18000</v>
      </c>
      <c r="O473" s="21">
        <f t="shared" si="3229"/>
        <v>0</v>
      </c>
      <c r="P473" s="21">
        <f t="shared" si="3229"/>
        <v>0</v>
      </c>
      <c r="Q473" s="21">
        <f t="shared" si="3229"/>
        <v>18000</v>
      </c>
      <c r="R473" s="21">
        <f t="shared" si="3229"/>
        <v>18000</v>
      </c>
      <c r="S473" s="21">
        <f t="shared" si="3229"/>
        <v>0</v>
      </c>
      <c r="T473" s="21">
        <f t="shared" si="3229"/>
        <v>0</v>
      </c>
      <c r="U473" s="21">
        <f t="shared" si="3229"/>
        <v>18000</v>
      </c>
      <c r="V473" s="21">
        <f t="shared" si="3177"/>
        <v>0</v>
      </c>
      <c r="W473" s="21">
        <f t="shared" si="3178"/>
        <v>0</v>
      </c>
      <c r="X473" s="21">
        <f t="shared" si="3179"/>
        <v>0</v>
      </c>
      <c r="Y473" s="21">
        <f t="shared" si="3229"/>
        <v>0</v>
      </c>
      <c r="Z473" s="276">
        <f t="shared" si="3187"/>
        <v>100</v>
      </c>
      <c r="AA473" s="21">
        <f t="shared" si="3230"/>
        <v>0</v>
      </c>
      <c r="AB473" s="21">
        <f t="shared" si="3230"/>
        <v>18000</v>
      </c>
      <c r="AC473" s="21">
        <f t="shared" si="3230"/>
        <v>0</v>
      </c>
      <c r="AD473" s="21">
        <f t="shared" si="3230"/>
        <v>0</v>
      </c>
      <c r="AE473" s="21">
        <f t="shared" si="3230"/>
        <v>18000</v>
      </c>
      <c r="AF473" s="21">
        <f t="shared" si="3230"/>
        <v>0</v>
      </c>
      <c r="AG473" s="21">
        <f t="shared" si="3230"/>
        <v>0</v>
      </c>
      <c r="AH473" s="21">
        <f t="shared" si="3230"/>
        <v>0</v>
      </c>
      <c r="AI473" s="21">
        <f t="shared" si="3230"/>
        <v>0</v>
      </c>
      <c r="AJ473" s="21">
        <f t="shared" si="3016"/>
        <v>18000</v>
      </c>
      <c r="AK473" s="21">
        <f t="shared" si="3017"/>
        <v>0</v>
      </c>
      <c r="AL473" s="21">
        <f t="shared" si="3018"/>
        <v>0</v>
      </c>
      <c r="AM473" s="21">
        <f t="shared" si="3019"/>
        <v>18000</v>
      </c>
      <c r="AN473" s="215">
        <f t="shared" si="3230"/>
        <v>0</v>
      </c>
      <c r="AO473" s="21">
        <f t="shared" si="3230"/>
        <v>0</v>
      </c>
      <c r="AP473" s="21">
        <f t="shared" si="3230"/>
        <v>0</v>
      </c>
      <c r="AQ473" s="21">
        <f t="shared" si="3230"/>
        <v>0</v>
      </c>
      <c r="AR473" s="21">
        <f t="shared" si="2815"/>
        <v>18000</v>
      </c>
      <c r="AS473" s="21">
        <f t="shared" si="2816"/>
        <v>0</v>
      </c>
      <c r="AT473" s="21">
        <f t="shared" si="2817"/>
        <v>0</v>
      </c>
      <c r="AU473" s="21">
        <f t="shared" si="2818"/>
        <v>18000</v>
      </c>
      <c r="AV473" s="195">
        <f t="shared" si="3153"/>
        <v>0</v>
      </c>
      <c r="AW473" s="21">
        <f t="shared" si="3230"/>
        <v>18000</v>
      </c>
      <c r="AX473" s="21">
        <f t="shared" si="3230"/>
        <v>0</v>
      </c>
      <c r="AY473" s="21">
        <f t="shared" si="3230"/>
        <v>0</v>
      </c>
      <c r="AZ473" s="21">
        <f t="shared" si="3230"/>
        <v>18000</v>
      </c>
      <c r="BA473" s="21">
        <f t="shared" si="3230"/>
        <v>0</v>
      </c>
      <c r="BB473" s="21">
        <f t="shared" si="3230"/>
        <v>0</v>
      </c>
      <c r="BC473" s="21">
        <f t="shared" si="3230"/>
        <v>0</v>
      </c>
      <c r="BD473" s="21">
        <f t="shared" si="3230"/>
        <v>0</v>
      </c>
      <c r="BE473" s="21">
        <f t="shared" si="3020"/>
        <v>18000</v>
      </c>
      <c r="BF473" s="21">
        <f t="shared" si="2993"/>
        <v>0</v>
      </c>
      <c r="BG473" s="21">
        <f t="shared" si="2994"/>
        <v>0</v>
      </c>
      <c r="BH473" s="21">
        <f t="shared" si="2995"/>
        <v>18000</v>
      </c>
      <c r="BI473" s="21">
        <f t="shared" si="3230"/>
        <v>0</v>
      </c>
      <c r="BJ473" s="21">
        <f t="shared" si="3230"/>
        <v>0</v>
      </c>
      <c r="BK473" s="21">
        <f t="shared" si="3230"/>
        <v>0</v>
      </c>
      <c r="BL473" s="21">
        <f t="shared" si="3230"/>
        <v>0</v>
      </c>
      <c r="BM473" s="21">
        <f t="shared" si="2819"/>
        <v>18000</v>
      </c>
      <c r="BN473" s="21">
        <f t="shared" si="2820"/>
        <v>0</v>
      </c>
      <c r="BO473" s="21">
        <f t="shared" si="2821"/>
        <v>0</v>
      </c>
      <c r="BP473" s="21">
        <f t="shared" si="2822"/>
        <v>18000</v>
      </c>
      <c r="BQ473" s="201">
        <f t="shared" si="3142"/>
        <v>0</v>
      </c>
      <c r="BR473" s="21">
        <f t="shared" si="3230"/>
        <v>18000</v>
      </c>
      <c r="BS473" s="21">
        <f t="shared" si="3230"/>
        <v>0</v>
      </c>
      <c r="BT473" s="21">
        <f t="shared" si="3230"/>
        <v>0</v>
      </c>
      <c r="BU473" s="21">
        <f t="shared" si="3230"/>
        <v>18000</v>
      </c>
      <c r="BV473" s="21">
        <f t="shared" si="3231"/>
        <v>0</v>
      </c>
      <c r="BW473" s="21">
        <f t="shared" si="3231"/>
        <v>0</v>
      </c>
      <c r="BX473" s="21">
        <f t="shared" si="3231"/>
        <v>0</v>
      </c>
      <c r="BY473" s="21">
        <f t="shared" si="3231"/>
        <v>0</v>
      </c>
      <c r="BZ473" s="21">
        <f t="shared" si="3022"/>
        <v>18000</v>
      </c>
      <c r="CA473" s="62">
        <f t="shared" si="2996"/>
        <v>0</v>
      </c>
      <c r="CB473" s="62">
        <f t="shared" si="2997"/>
        <v>0</v>
      </c>
      <c r="CC473" s="62">
        <f t="shared" si="2998"/>
        <v>18000</v>
      </c>
      <c r="CD473" s="21">
        <f t="shared" si="3232"/>
        <v>0</v>
      </c>
      <c r="CE473" s="21">
        <f t="shared" si="3232"/>
        <v>0</v>
      </c>
      <c r="CF473" s="21">
        <f t="shared" si="3232"/>
        <v>0</v>
      </c>
      <c r="CG473" s="21">
        <f t="shared" si="3232"/>
        <v>0</v>
      </c>
      <c r="CH473" s="21">
        <f t="shared" si="2825"/>
        <v>18000</v>
      </c>
      <c r="CI473" s="62">
        <f t="shared" si="2826"/>
        <v>0</v>
      </c>
      <c r="CJ473" s="62">
        <f t="shared" si="2827"/>
        <v>0</v>
      </c>
      <c r="CK473" s="62">
        <f t="shared" si="2828"/>
        <v>18000</v>
      </c>
      <c r="CL473" s="193">
        <f t="shared" si="2851"/>
        <v>0</v>
      </c>
      <c r="CM473" s="62"/>
      <c r="CN473" s="62"/>
      <c r="CO473" s="62"/>
      <c r="CP473" s="62"/>
      <c r="CQ473" s="94">
        <f t="shared" si="3117"/>
        <v>0</v>
      </c>
      <c r="CR473" s="94">
        <f t="shared" si="2899"/>
        <v>100</v>
      </c>
      <c r="CS473" s="58">
        <f t="shared" si="3233"/>
        <v>18000</v>
      </c>
      <c r="CT473" s="58">
        <f t="shared" si="3233"/>
        <v>0</v>
      </c>
      <c r="CU473" s="58">
        <f t="shared" si="3233"/>
        <v>0</v>
      </c>
      <c r="CV473" s="58">
        <f t="shared" si="3233"/>
        <v>18000</v>
      </c>
      <c r="CW473" s="58">
        <f t="shared" si="3233"/>
        <v>0</v>
      </c>
      <c r="CX473" s="62">
        <f t="shared" si="3233"/>
        <v>0</v>
      </c>
      <c r="CY473" s="62">
        <f t="shared" si="3233"/>
        <v>0</v>
      </c>
      <c r="CZ473" s="58">
        <f t="shared" si="3233"/>
        <v>0</v>
      </c>
      <c r="DA473" s="58">
        <f t="shared" si="3233"/>
        <v>18000</v>
      </c>
      <c r="DB473" s="62">
        <f t="shared" si="3233"/>
        <v>0</v>
      </c>
      <c r="DC473" s="62">
        <f t="shared" si="3233"/>
        <v>0</v>
      </c>
      <c r="DD473" s="62">
        <f t="shared" si="3233"/>
        <v>18000</v>
      </c>
      <c r="DE473" s="58">
        <f t="shared" si="3233"/>
        <v>0</v>
      </c>
      <c r="DF473" s="62">
        <f t="shared" si="3233"/>
        <v>0</v>
      </c>
      <c r="DG473" s="62">
        <f t="shared" si="3233"/>
        <v>0</v>
      </c>
      <c r="DH473" s="58">
        <f t="shared" si="3233"/>
        <v>0</v>
      </c>
      <c r="DI473" s="58">
        <f t="shared" si="3233"/>
        <v>18000</v>
      </c>
      <c r="DJ473" s="62">
        <f t="shared" si="3233"/>
        <v>0</v>
      </c>
      <c r="DK473" s="62">
        <f t="shared" si="3233"/>
        <v>0</v>
      </c>
      <c r="DL473" s="62">
        <f t="shared" si="3233"/>
        <v>18000</v>
      </c>
      <c r="DM473" s="58">
        <f t="shared" si="3233"/>
        <v>0</v>
      </c>
      <c r="DN473" s="62">
        <f t="shared" si="3233"/>
        <v>0</v>
      </c>
      <c r="DO473" s="62">
        <f t="shared" si="3233"/>
        <v>0</v>
      </c>
      <c r="DP473" s="58">
        <f t="shared" si="3233"/>
        <v>0</v>
      </c>
      <c r="DQ473" s="58">
        <f t="shared" si="3233"/>
        <v>18000</v>
      </c>
      <c r="DR473" s="62">
        <f t="shared" si="3233"/>
        <v>0</v>
      </c>
      <c r="DS473" s="62">
        <f t="shared" si="3233"/>
        <v>0</v>
      </c>
      <c r="DT473" s="62">
        <f t="shared" si="3233"/>
        <v>18000</v>
      </c>
    </row>
    <row r="474" spans="1:124" ht="32.25" customHeight="1" x14ac:dyDescent="0.25">
      <c r="A474" s="87" t="s">
        <v>9</v>
      </c>
      <c r="B474" s="156"/>
      <c r="C474" s="156"/>
      <c r="D474" s="3" t="s">
        <v>11</v>
      </c>
      <c r="E474" s="4">
        <v>857</v>
      </c>
      <c r="F474" s="3" t="s">
        <v>11</v>
      </c>
      <c r="G474" s="3" t="s">
        <v>104</v>
      </c>
      <c r="H474" s="176" t="s">
        <v>151</v>
      </c>
      <c r="I474" s="3" t="s">
        <v>22</v>
      </c>
      <c r="J474" s="21">
        <v>18000</v>
      </c>
      <c r="K474" s="21"/>
      <c r="L474" s="21"/>
      <c r="M474" s="21">
        <f>J474</f>
        <v>18000</v>
      </c>
      <c r="N474" s="21">
        <v>18000</v>
      </c>
      <c r="O474" s="21"/>
      <c r="P474" s="21"/>
      <c r="Q474" s="21">
        <f>N474</f>
        <v>18000</v>
      </c>
      <c r="R474" s="21">
        <v>18000</v>
      </c>
      <c r="S474" s="21"/>
      <c r="T474" s="21"/>
      <c r="U474" s="21">
        <f>R474</f>
        <v>18000</v>
      </c>
      <c r="V474" s="21">
        <f>J474-AB474</f>
        <v>0</v>
      </c>
      <c r="W474" s="21">
        <f>K474-AC474</f>
        <v>0</v>
      </c>
      <c r="X474" s="21">
        <f>L474-AD474</f>
        <v>0</v>
      </c>
      <c r="Y474" s="21"/>
      <c r="Z474" s="276">
        <f t="shared" si="3187"/>
        <v>100</v>
      </c>
      <c r="AA474" s="21"/>
      <c r="AB474" s="21">
        <v>18000</v>
      </c>
      <c r="AC474" s="21"/>
      <c r="AD474" s="21"/>
      <c r="AE474" s="21">
        <f>AB474</f>
        <v>18000</v>
      </c>
      <c r="AF474" s="21">
        <f t="shared" ref="AF474" si="3234">AC474</f>
        <v>0</v>
      </c>
      <c r="AG474" s="21"/>
      <c r="AH474" s="21"/>
      <c r="AI474" s="21">
        <f>AF474</f>
        <v>0</v>
      </c>
      <c r="AJ474" s="21">
        <f t="shared" si="3016"/>
        <v>18000</v>
      </c>
      <c r="AK474" s="21">
        <f t="shared" si="3017"/>
        <v>0</v>
      </c>
      <c r="AL474" s="21">
        <f t="shared" si="3018"/>
        <v>0</v>
      </c>
      <c r="AM474" s="21">
        <f t="shared" si="3019"/>
        <v>18000</v>
      </c>
      <c r="AN474" s="215">
        <f t="shared" ref="AN474" si="3235">AK474</f>
        <v>0</v>
      </c>
      <c r="AO474" s="21"/>
      <c r="AP474" s="21"/>
      <c r="AQ474" s="21">
        <f>AN474</f>
        <v>0</v>
      </c>
      <c r="AR474" s="21">
        <f t="shared" si="2815"/>
        <v>18000</v>
      </c>
      <c r="AS474" s="21">
        <f t="shared" si="2816"/>
        <v>0</v>
      </c>
      <c r="AT474" s="21">
        <f t="shared" si="2817"/>
        <v>0</v>
      </c>
      <c r="AU474" s="21">
        <f t="shared" si="2818"/>
        <v>18000</v>
      </c>
      <c r="AV474" s="195">
        <f t="shared" si="3153"/>
        <v>0</v>
      </c>
      <c r="AW474" s="21">
        <v>18000</v>
      </c>
      <c r="AX474" s="21"/>
      <c r="AY474" s="21"/>
      <c r="AZ474" s="21">
        <f>AW474</f>
        <v>18000</v>
      </c>
      <c r="BA474" s="21">
        <f t="shared" ref="BA474" si="3236">AX474</f>
        <v>0</v>
      </c>
      <c r="BB474" s="21"/>
      <c r="BC474" s="21"/>
      <c r="BD474" s="21">
        <f>BA474</f>
        <v>0</v>
      </c>
      <c r="BE474" s="21">
        <f t="shared" si="3020"/>
        <v>18000</v>
      </c>
      <c r="BF474" s="21">
        <f t="shared" si="2993"/>
        <v>0</v>
      </c>
      <c r="BG474" s="21">
        <f t="shared" si="2994"/>
        <v>0</v>
      </c>
      <c r="BH474" s="21">
        <f t="shared" si="2995"/>
        <v>18000</v>
      </c>
      <c r="BI474" s="21">
        <f t="shared" ref="BI474" si="3237">BF474</f>
        <v>0</v>
      </c>
      <c r="BJ474" s="21"/>
      <c r="BK474" s="21"/>
      <c r="BL474" s="21">
        <f>BI474</f>
        <v>0</v>
      </c>
      <c r="BM474" s="21">
        <f t="shared" si="2819"/>
        <v>18000</v>
      </c>
      <c r="BN474" s="21">
        <f t="shared" si="2820"/>
        <v>0</v>
      </c>
      <c r="BO474" s="21">
        <f t="shared" si="2821"/>
        <v>0</v>
      </c>
      <c r="BP474" s="21">
        <f t="shared" si="2822"/>
        <v>18000</v>
      </c>
      <c r="BQ474" s="201">
        <f t="shared" si="3142"/>
        <v>0</v>
      </c>
      <c r="BR474" s="21">
        <v>18000</v>
      </c>
      <c r="BS474" s="21"/>
      <c r="BT474" s="21"/>
      <c r="BU474" s="21">
        <f>BR474</f>
        <v>18000</v>
      </c>
      <c r="BV474" s="21">
        <f t="shared" ref="BV474" si="3238">BS474</f>
        <v>0</v>
      </c>
      <c r="BW474" s="21"/>
      <c r="BX474" s="21"/>
      <c r="BY474" s="21">
        <f>BV474</f>
        <v>0</v>
      </c>
      <c r="BZ474" s="21">
        <f t="shared" si="3022"/>
        <v>18000</v>
      </c>
      <c r="CA474" s="62">
        <f t="shared" si="2996"/>
        <v>0</v>
      </c>
      <c r="CB474" s="62">
        <f t="shared" si="2997"/>
        <v>0</v>
      </c>
      <c r="CC474" s="62">
        <f t="shared" si="2998"/>
        <v>18000</v>
      </c>
      <c r="CD474" s="21">
        <f t="shared" ref="CD474" si="3239">CA474</f>
        <v>0</v>
      </c>
      <c r="CE474" s="21"/>
      <c r="CF474" s="21"/>
      <c r="CG474" s="21">
        <f>CD474</f>
        <v>0</v>
      </c>
      <c r="CH474" s="21">
        <f t="shared" si="2825"/>
        <v>18000</v>
      </c>
      <c r="CI474" s="62">
        <f t="shared" si="2826"/>
        <v>0</v>
      </c>
      <c r="CJ474" s="62">
        <f t="shared" si="2827"/>
        <v>0</v>
      </c>
      <c r="CK474" s="62">
        <f t="shared" si="2828"/>
        <v>18000</v>
      </c>
      <c r="CL474" s="193">
        <f t="shared" ref="CL474" si="3240">BZ474-CA474-CB474-CC474</f>
        <v>0</v>
      </c>
      <c r="CM474" s="62"/>
      <c r="CN474" s="62"/>
      <c r="CO474" s="62"/>
      <c r="CP474" s="62"/>
      <c r="CQ474" s="94">
        <f t="shared" si="3117"/>
        <v>0</v>
      </c>
      <c r="CR474" s="94">
        <f t="shared" si="2899"/>
        <v>100</v>
      </c>
      <c r="CS474" s="58">
        <v>18000</v>
      </c>
      <c r="CT474" s="58"/>
      <c r="CU474" s="58"/>
      <c r="CV474" s="58">
        <f>CS474</f>
        <v>18000</v>
      </c>
      <c r="CW474" s="58"/>
      <c r="CX474" s="62"/>
      <c r="CY474" s="62"/>
      <c r="CZ474" s="58">
        <f>CW474</f>
        <v>0</v>
      </c>
      <c r="DA474" s="58">
        <f>CS474+CW474</f>
        <v>18000</v>
      </c>
      <c r="DB474" s="62">
        <f t="shared" si="2902"/>
        <v>0</v>
      </c>
      <c r="DC474" s="62">
        <f t="shared" si="2903"/>
        <v>0</v>
      </c>
      <c r="DD474" s="62">
        <f t="shared" si="2904"/>
        <v>18000</v>
      </c>
      <c r="DE474" s="58"/>
      <c r="DF474" s="62"/>
      <c r="DG474" s="62"/>
      <c r="DH474" s="58">
        <f>DE474</f>
        <v>0</v>
      </c>
      <c r="DI474" s="58">
        <f>DA474+DE474</f>
        <v>18000</v>
      </c>
      <c r="DJ474" s="62">
        <f t="shared" ref="DJ474" si="3241">DB474+DF474</f>
        <v>0</v>
      </c>
      <c r="DK474" s="62">
        <f t="shared" ref="DK474" si="3242">DC474+DG474</f>
        <v>0</v>
      </c>
      <c r="DL474" s="62">
        <f t="shared" ref="DL474" si="3243">DD474+DH474</f>
        <v>18000</v>
      </c>
      <c r="DM474" s="58"/>
      <c r="DN474" s="62"/>
      <c r="DO474" s="62"/>
      <c r="DP474" s="58">
        <f>DM474</f>
        <v>0</v>
      </c>
      <c r="DQ474" s="58">
        <f>DI474+DM474</f>
        <v>18000</v>
      </c>
      <c r="DR474" s="62">
        <f t="shared" ref="DR474" si="3244">DJ474+DN474</f>
        <v>0</v>
      </c>
      <c r="DS474" s="62">
        <f t="shared" ref="DS474" si="3245">DK474+DO474</f>
        <v>0</v>
      </c>
      <c r="DT474" s="62">
        <f t="shared" ref="DT474" si="3246">DL474+DP474</f>
        <v>18000</v>
      </c>
    </row>
    <row r="475" spans="1:124" ht="18" customHeight="1" x14ac:dyDescent="0.25">
      <c r="A475" s="6" t="s">
        <v>152</v>
      </c>
      <c r="B475" s="6"/>
      <c r="C475" s="6"/>
      <c r="D475" s="6"/>
      <c r="E475" s="24"/>
      <c r="F475" s="19"/>
      <c r="G475" s="19"/>
      <c r="H475" s="256"/>
      <c r="I475" s="19"/>
      <c r="J475" s="22">
        <f t="shared" ref="J475:Y475" si="3247">J7+J278+J427+J455+J463</f>
        <v>314596460.25</v>
      </c>
      <c r="K475" s="22">
        <f t="shared" si="3247"/>
        <v>168355534.84999999</v>
      </c>
      <c r="L475" s="22">
        <f t="shared" si="3247"/>
        <v>139636600</v>
      </c>
      <c r="M475" s="22">
        <f t="shared" si="3247"/>
        <v>6604325.4000000004</v>
      </c>
      <c r="N475" s="22">
        <f t="shared" si="3247"/>
        <v>284937300.90999997</v>
      </c>
      <c r="O475" s="22">
        <f t="shared" si="3247"/>
        <v>170864486.31</v>
      </c>
      <c r="P475" s="22">
        <f t="shared" si="3247"/>
        <v>107445400</v>
      </c>
      <c r="Q475" s="22">
        <f t="shared" si="3247"/>
        <v>6627414.5999999996</v>
      </c>
      <c r="R475" s="22">
        <f t="shared" si="3247"/>
        <v>262559068.88</v>
      </c>
      <c r="S475" s="22">
        <f t="shared" si="3247"/>
        <v>143604038.47999999</v>
      </c>
      <c r="T475" s="22">
        <f t="shared" si="3247"/>
        <v>112302600</v>
      </c>
      <c r="U475" s="22">
        <f t="shared" si="3247"/>
        <v>6652430.4000000004</v>
      </c>
      <c r="V475" s="22">
        <f t="shared" si="3247"/>
        <v>14225207.220000012</v>
      </c>
      <c r="W475" s="22">
        <f t="shared" si="3247"/>
        <v>1415268.8200000115</v>
      </c>
      <c r="X475" s="22">
        <f t="shared" si="3247"/>
        <v>13246800</v>
      </c>
      <c r="Y475" s="22">
        <f t="shared" si="3247"/>
        <v>0</v>
      </c>
      <c r="Z475" s="278">
        <f t="shared" si="3187"/>
        <v>104.90491944968146</v>
      </c>
      <c r="AA475" s="22">
        <f t="shared" ref="AA475:AU475" si="3248">AA7+AA278+AA427+AA455+AA463</f>
        <v>0</v>
      </c>
      <c r="AB475" s="22">
        <f t="shared" si="3248"/>
        <v>299887233.02999997</v>
      </c>
      <c r="AC475" s="22">
        <f t="shared" si="3248"/>
        <v>166940266.02999997</v>
      </c>
      <c r="AD475" s="22">
        <f t="shared" si="3248"/>
        <v>126389800</v>
      </c>
      <c r="AE475" s="22">
        <f t="shared" si="3248"/>
        <v>6557167</v>
      </c>
      <c r="AF475" s="22">
        <f t="shared" si="3248"/>
        <v>39551334.380000003</v>
      </c>
      <c r="AG475" s="22">
        <f t="shared" si="3248"/>
        <v>13929063.379999999</v>
      </c>
      <c r="AH475" s="22">
        <f t="shared" si="3248"/>
        <v>25622271</v>
      </c>
      <c r="AI475" s="22">
        <f t="shared" si="3248"/>
        <v>0</v>
      </c>
      <c r="AJ475" s="22">
        <f t="shared" si="3248"/>
        <v>339438567.40999997</v>
      </c>
      <c r="AK475" s="22">
        <f t="shared" si="3248"/>
        <v>180869329.40999997</v>
      </c>
      <c r="AL475" s="22">
        <f t="shared" si="3248"/>
        <v>152012071</v>
      </c>
      <c r="AM475" s="22">
        <f t="shared" si="3248"/>
        <v>6557167</v>
      </c>
      <c r="AN475" s="214">
        <f t="shared" si="3248"/>
        <v>756469.39</v>
      </c>
      <c r="AO475" s="22">
        <f t="shared" si="3248"/>
        <v>-1151420.2899999998</v>
      </c>
      <c r="AP475" s="22">
        <f t="shared" si="3248"/>
        <v>-64024.320000000007</v>
      </c>
      <c r="AQ475" s="22">
        <f t="shared" si="3248"/>
        <v>0</v>
      </c>
      <c r="AR475" s="22">
        <f t="shared" si="3248"/>
        <v>340195036.79999995</v>
      </c>
      <c r="AS475" s="22">
        <f t="shared" si="3248"/>
        <v>179717909.11999997</v>
      </c>
      <c r="AT475" s="22">
        <f t="shared" si="3248"/>
        <v>151948046.68000001</v>
      </c>
      <c r="AU475" s="22">
        <f t="shared" si="3248"/>
        <v>6557167</v>
      </c>
      <c r="AV475" s="195">
        <f t="shared" si="3153"/>
        <v>1971913.9999999702</v>
      </c>
      <c r="AW475" s="22">
        <f t="shared" ref="AW475:BP475" si="3249">AW7+AW278+AW427+AW455+AW463</f>
        <v>276507527.35000002</v>
      </c>
      <c r="AX475" s="22">
        <f t="shared" si="3249"/>
        <v>144661194.34999999</v>
      </c>
      <c r="AY475" s="22">
        <f t="shared" si="3249"/>
        <v>125282500</v>
      </c>
      <c r="AZ475" s="22">
        <f t="shared" si="3249"/>
        <v>6563833</v>
      </c>
      <c r="BA475" s="22">
        <f t="shared" si="3249"/>
        <v>8.8817841970012523E-16</v>
      </c>
      <c r="BB475" s="22">
        <f t="shared" si="3249"/>
        <v>0</v>
      </c>
      <c r="BC475" s="22">
        <f t="shared" si="3249"/>
        <v>0</v>
      </c>
      <c r="BD475" s="22">
        <f t="shared" si="3249"/>
        <v>0</v>
      </c>
      <c r="BE475" s="22">
        <f t="shared" si="3249"/>
        <v>276507527.35000002</v>
      </c>
      <c r="BF475" s="22">
        <f t="shared" si="3249"/>
        <v>144661194.34999999</v>
      </c>
      <c r="BG475" s="22">
        <f t="shared" si="3249"/>
        <v>125282500</v>
      </c>
      <c r="BH475" s="22">
        <f t="shared" si="3249"/>
        <v>6563833</v>
      </c>
      <c r="BI475" s="22">
        <f t="shared" si="3249"/>
        <v>0</v>
      </c>
      <c r="BJ475" s="22">
        <f t="shared" si="3249"/>
        <v>0</v>
      </c>
      <c r="BK475" s="22">
        <f t="shared" si="3249"/>
        <v>0</v>
      </c>
      <c r="BL475" s="22">
        <f t="shared" si="3249"/>
        <v>0</v>
      </c>
      <c r="BM475" s="22">
        <f t="shared" si="3249"/>
        <v>276507527.35000002</v>
      </c>
      <c r="BN475" s="22">
        <f t="shared" si="3249"/>
        <v>144661194.34999999</v>
      </c>
      <c r="BO475" s="22">
        <f t="shared" si="3249"/>
        <v>125282500</v>
      </c>
      <c r="BP475" s="22">
        <f t="shared" si="3249"/>
        <v>6563833</v>
      </c>
      <c r="BQ475" s="201">
        <f>BE475-BF475-BG475-BH475</f>
        <v>2.9802322387695313E-8</v>
      </c>
      <c r="BR475" s="22">
        <f t="shared" ref="BR475:CK475" si="3250">BR7+BR278+BR427+BR455+BR463</f>
        <v>258257315.19999999</v>
      </c>
      <c r="BS475" s="22">
        <f t="shared" si="3250"/>
        <v>146295962.19999999</v>
      </c>
      <c r="BT475" s="22">
        <f t="shared" si="3250"/>
        <v>105371800</v>
      </c>
      <c r="BU475" s="22">
        <f t="shared" si="3250"/>
        <v>6589553</v>
      </c>
      <c r="BV475" s="22">
        <f t="shared" si="3250"/>
        <v>-8.8817841970012523E-16</v>
      </c>
      <c r="BW475" s="22">
        <f t="shared" si="3250"/>
        <v>0</v>
      </c>
      <c r="BX475" s="22">
        <f t="shared" si="3250"/>
        <v>0</v>
      </c>
      <c r="BY475" s="22">
        <f t="shared" si="3250"/>
        <v>0</v>
      </c>
      <c r="BZ475" s="22">
        <f t="shared" si="3250"/>
        <v>258257315.19999999</v>
      </c>
      <c r="CA475" s="78">
        <f t="shared" si="3250"/>
        <v>146295962.19999999</v>
      </c>
      <c r="CB475" s="78">
        <f t="shared" si="3250"/>
        <v>105371800</v>
      </c>
      <c r="CC475" s="78">
        <f t="shared" si="3250"/>
        <v>6589553</v>
      </c>
      <c r="CD475" s="22">
        <f t="shared" si="3250"/>
        <v>1760022</v>
      </c>
      <c r="CE475" s="22">
        <f t="shared" si="3250"/>
        <v>1760022</v>
      </c>
      <c r="CF475" s="22">
        <f t="shared" si="3250"/>
        <v>0</v>
      </c>
      <c r="CG475" s="22">
        <f t="shared" si="3250"/>
        <v>0</v>
      </c>
      <c r="CH475" s="22">
        <f t="shared" si="3250"/>
        <v>260017337.19999999</v>
      </c>
      <c r="CI475" s="78">
        <f t="shared" si="3250"/>
        <v>148055984.19999999</v>
      </c>
      <c r="CJ475" s="78">
        <f t="shared" si="3250"/>
        <v>105371800</v>
      </c>
      <c r="CK475" s="78">
        <f t="shared" si="3250"/>
        <v>6589553</v>
      </c>
      <c r="CL475" s="193">
        <f>BZ475-CA475-CB475-CC475</f>
        <v>0</v>
      </c>
      <c r="CM475" s="78"/>
      <c r="CN475" s="78"/>
      <c r="CO475" s="78"/>
      <c r="CP475" s="78"/>
      <c r="CQ475" s="94" t="e">
        <f t="shared" si="3117"/>
        <v>#REF!</v>
      </c>
      <c r="CR475" s="94" t="e">
        <f t="shared" si="2899"/>
        <v>#REF!</v>
      </c>
      <c r="CS475" s="57" t="e">
        <f t="shared" ref="CS475:DT475" si="3251">CS7+CS278+CS427+CS455+CS463</f>
        <v>#REF!</v>
      </c>
      <c r="CT475" s="57" t="e">
        <f t="shared" si="3251"/>
        <v>#REF!</v>
      </c>
      <c r="CU475" s="57" t="e">
        <f t="shared" si="3251"/>
        <v>#REF!</v>
      </c>
      <c r="CV475" s="57" t="e">
        <f t="shared" si="3251"/>
        <v>#REF!</v>
      </c>
      <c r="CW475" s="57" t="e">
        <f t="shared" si="3251"/>
        <v>#REF!</v>
      </c>
      <c r="CX475" s="78" t="e">
        <f t="shared" si="3251"/>
        <v>#REF!</v>
      </c>
      <c r="CY475" s="78" t="e">
        <f t="shared" si="3251"/>
        <v>#REF!</v>
      </c>
      <c r="CZ475" s="57" t="e">
        <f t="shared" si="3251"/>
        <v>#REF!</v>
      </c>
      <c r="DA475" s="57" t="e">
        <f t="shared" si="3251"/>
        <v>#REF!</v>
      </c>
      <c r="DB475" s="78" t="e">
        <f t="shared" si="3251"/>
        <v>#REF!</v>
      </c>
      <c r="DC475" s="78" t="e">
        <f t="shared" si="3251"/>
        <v>#REF!</v>
      </c>
      <c r="DD475" s="78" t="e">
        <f t="shared" si="3251"/>
        <v>#REF!</v>
      </c>
      <c r="DE475" s="57" t="e">
        <f t="shared" si="3251"/>
        <v>#REF!</v>
      </c>
      <c r="DF475" s="78" t="e">
        <f t="shared" si="3251"/>
        <v>#REF!</v>
      </c>
      <c r="DG475" s="78" t="e">
        <f t="shared" si="3251"/>
        <v>#REF!</v>
      </c>
      <c r="DH475" s="57" t="e">
        <f t="shared" si="3251"/>
        <v>#REF!</v>
      </c>
      <c r="DI475" s="57" t="e">
        <f t="shared" si="3251"/>
        <v>#REF!</v>
      </c>
      <c r="DJ475" s="78" t="e">
        <f t="shared" si="3251"/>
        <v>#REF!</v>
      </c>
      <c r="DK475" s="78" t="e">
        <f t="shared" si="3251"/>
        <v>#REF!</v>
      </c>
      <c r="DL475" s="78" t="e">
        <f t="shared" si="3251"/>
        <v>#REF!</v>
      </c>
      <c r="DM475" s="57" t="e">
        <f t="shared" si="3251"/>
        <v>#REF!</v>
      </c>
      <c r="DN475" s="78" t="e">
        <f t="shared" si="3251"/>
        <v>#REF!</v>
      </c>
      <c r="DO475" s="78" t="e">
        <f t="shared" si="3251"/>
        <v>#REF!</v>
      </c>
      <c r="DP475" s="57" t="e">
        <f t="shared" si="3251"/>
        <v>#REF!</v>
      </c>
      <c r="DQ475" s="57" t="e">
        <f t="shared" si="3251"/>
        <v>#REF!</v>
      </c>
      <c r="DR475" s="78" t="e">
        <f t="shared" si="3251"/>
        <v>#REF!</v>
      </c>
      <c r="DS475" s="78" t="e">
        <f t="shared" si="3251"/>
        <v>#REF!</v>
      </c>
      <c r="DT475" s="78" t="e">
        <f t="shared" si="3251"/>
        <v>#REF!</v>
      </c>
    </row>
    <row r="476" spans="1:124" ht="18" customHeight="1" x14ac:dyDescent="0.25">
      <c r="A476" s="52" t="s">
        <v>534</v>
      </c>
      <c r="B476" s="52"/>
      <c r="C476" s="52"/>
      <c r="D476" s="52"/>
      <c r="E476" s="291"/>
      <c r="F476" s="292"/>
      <c r="G476" s="292"/>
      <c r="H476" s="293"/>
      <c r="I476" s="292"/>
      <c r="J476" s="290">
        <v>314596460.25</v>
      </c>
      <c r="K476" s="290"/>
      <c r="L476" s="290"/>
      <c r="M476" s="290"/>
      <c r="N476" s="290">
        <v>284937300.91000003</v>
      </c>
      <c r="O476" s="290"/>
      <c r="P476" s="290"/>
      <c r="Q476" s="290"/>
      <c r="R476" s="290">
        <v>262584349.88</v>
      </c>
      <c r="S476" s="290"/>
      <c r="T476" s="290"/>
      <c r="U476" s="290"/>
      <c r="V476" s="290"/>
      <c r="W476" s="290"/>
      <c r="X476" s="290"/>
      <c r="Y476" s="290"/>
      <c r="Z476" s="294"/>
      <c r="AA476" s="290"/>
      <c r="AB476" s="290"/>
      <c r="AC476" s="290"/>
      <c r="AD476" s="290"/>
      <c r="AE476" s="290"/>
      <c r="AF476" s="290"/>
      <c r="AG476" s="290"/>
      <c r="AH476" s="290"/>
      <c r="AI476" s="290"/>
      <c r="AJ476" s="290"/>
      <c r="AK476" s="290"/>
      <c r="AL476" s="290"/>
      <c r="AM476" s="290"/>
      <c r="AN476" s="295"/>
      <c r="AO476" s="290"/>
      <c r="AP476" s="290"/>
      <c r="AQ476" s="290"/>
      <c r="AR476" s="290"/>
      <c r="AS476" s="290"/>
      <c r="AT476" s="290"/>
      <c r="AU476" s="290"/>
      <c r="AV476" s="204"/>
      <c r="AW476" s="290"/>
      <c r="AX476" s="290"/>
      <c r="AY476" s="290"/>
      <c r="AZ476" s="290"/>
      <c r="BA476" s="290"/>
      <c r="BB476" s="290"/>
      <c r="BC476" s="290"/>
      <c r="BD476" s="290"/>
      <c r="BE476" s="290"/>
      <c r="BF476" s="290"/>
      <c r="BG476" s="290"/>
      <c r="BH476" s="290"/>
      <c r="BI476" s="290"/>
      <c r="BJ476" s="290"/>
      <c r="BK476" s="290"/>
      <c r="BL476" s="290"/>
      <c r="BM476" s="290"/>
      <c r="BN476" s="290"/>
      <c r="BO476" s="290"/>
      <c r="BP476" s="290"/>
      <c r="BQ476" s="296"/>
      <c r="BR476" s="290"/>
      <c r="BS476" s="290"/>
      <c r="BT476" s="290"/>
      <c r="BU476" s="290"/>
      <c r="BV476" s="290"/>
      <c r="BW476" s="290"/>
      <c r="BX476" s="290"/>
      <c r="BY476" s="290"/>
      <c r="BZ476" s="290"/>
      <c r="CA476" s="141"/>
      <c r="CB476" s="141"/>
      <c r="CC476" s="141"/>
      <c r="CD476" s="290"/>
      <c r="CE476" s="290"/>
      <c r="CF476" s="290"/>
      <c r="CG476" s="290"/>
      <c r="CH476" s="290"/>
      <c r="CI476" s="141"/>
      <c r="CJ476" s="141"/>
      <c r="CK476" s="141"/>
      <c r="CL476" s="198"/>
      <c r="CM476" s="141"/>
      <c r="CN476" s="141"/>
      <c r="CO476" s="141"/>
      <c r="CP476" s="141"/>
      <c r="CQ476" s="94"/>
      <c r="CR476" s="94"/>
      <c r="CS476" s="297"/>
      <c r="CT476" s="297"/>
      <c r="CU476" s="297"/>
      <c r="CV476" s="297"/>
      <c r="CW476" s="297"/>
      <c r="CX476" s="141"/>
      <c r="CY476" s="141"/>
      <c r="CZ476" s="297"/>
      <c r="DA476" s="297"/>
      <c r="DB476" s="141"/>
      <c r="DC476" s="141"/>
      <c r="DD476" s="141"/>
      <c r="DE476" s="297"/>
      <c r="DF476" s="141"/>
      <c r="DG476" s="141"/>
      <c r="DH476" s="297"/>
      <c r="DI476" s="297"/>
      <c r="DJ476" s="141"/>
      <c r="DK476" s="141"/>
      <c r="DL476" s="141"/>
      <c r="DM476" s="297"/>
      <c r="DN476" s="141"/>
      <c r="DO476" s="141"/>
      <c r="DP476" s="297"/>
      <c r="DQ476" s="297"/>
      <c r="DR476" s="141"/>
      <c r="DS476" s="141"/>
      <c r="DT476" s="141"/>
    </row>
    <row r="477" spans="1:124" s="71" customFormat="1" ht="17.25" customHeight="1" x14ac:dyDescent="0.25">
      <c r="A477" s="100" t="s">
        <v>331</v>
      </c>
      <c r="E477" s="129"/>
      <c r="F477" s="129"/>
      <c r="G477" s="129"/>
      <c r="H477" s="258"/>
      <c r="I477" s="129"/>
      <c r="J477" s="272">
        <f>J475-K475-L475-M475</f>
        <v>0</v>
      </c>
      <c r="K477" s="70" t="e">
        <f>K475-K478</f>
        <v>#REF!</v>
      </c>
      <c r="L477" s="70" t="e">
        <f t="shared" ref="L477:M477" si="3252">L475-L478</f>
        <v>#REF!</v>
      </c>
      <c r="M477" s="70" t="e">
        <f t="shared" si="3252"/>
        <v>#REF!</v>
      </c>
      <c r="N477" s="70" t="e">
        <f t="shared" ref="N477" si="3253">N475-N478</f>
        <v>#REF!</v>
      </c>
      <c r="O477" s="70" t="e">
        <f t="shared" ref="O477" si="3254">O475-O478</f>
        <v>#REF!</v>
      </c>
      <c r="P477" s="70" t="e">
        <f t="shared" ref="P477" si="3255">P475-P478</f>
        <v>#REF!</v>
      </c>
      <c r="Q477" s="70" t="e">
        <f t="shared" ref="Q477" si="3256">Q475-Q478</f>
        <v>#REF!</v>
      </c>
      <c r="R477" s="70" t="e">
        <f t="shared" ref="R477" si="3257">R475-R478</f>
        <v>#REF!</v>
      </c>
      <c r="S477" s="70" t="e">
        <f t="shared" ref="S477" si="3258">S475-S478</f>
        <v>#REF!</v>
      </c>
      <c r="T477" s="70" t="e">
        <f t="shared" ref="T477" si="3259">T475-T478</f>
        <v>#REF!</v>
      </c>
      <c r="U477" s="70" t="e">
        <f t="shared" ref="U477" si="3260">U475-U478</f>
        <v>#REF!</v>
      </c>
      <c r="V477" s="70"/>
      <c r="W477" s="70"/>
      <c r="X477" s="70"/>
      <c r="Y477" s="129"/>
      <c r="Z477" s="129"/>
      <c r="AA477" s="129"/>
      <c r="AB477" s="70" t="e">
        <f>AC477+AD477+AE477</f>
        <v>#REF!</v>
      </c>
      <c r="AC477" s="63" t="e">
        <f>#REF!+#REF!+#REF!</f>
        <v>#REF!</v>
      </c>
      <c r="AD477" s="63" t="e">
        <f>#REF!+#REF!</f>
        <v>#REF!</v>
      </c>
      <c r="AE477" s="63" t="e">
        <f>#REF!</f>
        <v>#REF!</v>
      </c>
      <c r="AF477" s="144"/>
      <c r="AG477" s="63"/>
      <c r="AH477" s="63" t="e">
        <f>AH475-#REF!</f>
        <v>#REF!</v>
      </c>
      <c r="AI477" s="63"/>
      <c r="AJ477" s="63">
        <f>AJ475-AB475-AF475</f>
        <v>0</v>
      </c>
      <c r="AK477" s="63">
        <f t="shared" ref="AK477:AM477" si="3261">AK475-AC475-AG475</f>
        <v>0</v>
      </c>
      <c r="AL477" s="63">
        <f t="shared" si="3261"/>
        <v>0</v>
      </c>
      <c r="AM477" s="63">
        <f t="shared" si="3261"/>
        <v>0</v>
      </c>
      <c r="AN477" s="223"/>
      <c r="AO477" s="63"/>
      <c r="AP477" s="63" t="e">
        <f>AP475-#REF!</f>
        <v>#REF!</v>
      </c>
      <c r="AQ477" s="63"/>
      <c r="AR477" s="63">
        <f>AR475-AJ475-AN475</f>
        <v>-1.4319084584712982E-8</v>
      </c>
      <c r="AS477" s="63">
        <f t="shared" ref="AS477" si="3262">AS475-AK475-AO475</f>
        <v>8.149072527885437E-9</v>
      </c>
      <c r="AT477" s="63">
        <f t="shared" ref="AT477" si="3263">AT475-AL475-AP475</f>
        <v>7.1595422923564911E-9</v>
      </c>
      <c r="AU477" s="63">
        <f t="shared" ref="AU477" si="3264">AU475-AM475-AQ475</f>
        <v>0</v>
      </c>
      <c r="AV477" s="196"/>
      <c r="AW477" s="70" t="e">
        <f>#REF!</f>
        <v>#REF!</v>
      </c>
      <c r="AX477" s="63" t="e">
        <f>#REF!+#REF!+#REF!</f>
        <v>#REF!</v>
      </c>
      <c r="AY477" s="63" t="e">
        <f>#REF!+#REF!</f>
        <v>#REF!</v>
      </c>
      <c r="AZ477" s="63" t="e">
        <f>#REF!</f>
        <v>#REF!</v>
      </c>
      <c r="BA477" s="148"/>
      <c r="BB477" s="63"/>
      <c r="BC477" s="63"/>
      <c r="BD477" s="63"/>
      <c r="BE477" s="63">
        <f>BE475-AW475-BA475</f>
        <v>-8.8817841970012523E-16</v>
      </c>
      <c r="BF477" s="63">
        <f t="shared" ref="BF477" si="3265">BF475-AX475-BB475</f>
        <v>0</v>
      </c>
      <c r="BG477" s="63">
        <f t="shared" ref="BG477" si="3266">BG475-AY475-BC475</f>
        <v>0</v>
      </c>
      <c r="BH477" s="63">
        <f t="shared" ref="BH477" si="3267">BH475-AZ475-BD475</f>
        <v>0</v>
      </c>
      <c r="BI477" s="148"/>
      <c r="BJ477" s="63"/>
      <c r="BK477" s="63"/>
      <c r="BL477" s="63"/>
      <c r="BM477" s="63">
        <f>BM475-BE475-BI475</f>
        <v>0</v>
      </c>
      <c r="BN477" s="63">
        <f t="shared" ref="BN477" si="3268">BN475-BF475-BJ475</f>
        <v>0</v>
      </c>
      <c r="BO477" s="63">
        <f t="shared" ref="BO477" si="3269">BO475-BG475-BK475</f>
        <v>0</v>
      </c>
      <c r="BP477" s="63">
        <f t="shared" ref="BP477" si="3270">BP475-BH475-BL475</f>
        <v>0</v>
      </c>
      <c r="BQ477" s="196"/>
      <c r="BR477" s="70" t="e">
        <f>#REF!</f>
        <v>#REF!</v>
      </c>
      <c r="BS477" s="63" t="e">
        <f>#REF!+#REF!+#REF!</f>
        <v>#REF!</v>
      </c>
      <c r="BT477" s="63" t="e">
        <f>#REF!+#REF!</f>
        <v>#REF!</v>
      </c>
      <c r="BU477" s="63" t="e">
        <f>#REF!</f>
        <v>#REF!</v>
      </c>
      <c r="BV477" s="148"/>
      <c r="BW477" s="63"/>
      <c r="BX477" s="63"/>
      <c r="BY477" s="63"/>
      <c r="BZ477" s="63">
        <f>BZ475-BR475-BV475</f>
        <v>8.8817841970012523E-16</v>
      </c>
      <c r="CA477" s="63">
        <f t="shared" ref="CA477" si="3271">CA475-BS475-BW475</f>
        <v>0</v>
      </c>
      <c r="CB477" s="63">
        <f t="shared" ref="CB477" si="3272">CB475-BT475-BX475</f>
        <v>0</v>
      </c>
      <c r="CC477" s="63">
        <f t="shared" ref="CC477" si="3273">CC475-BU475-BY475</f>
        <v>0</v>
      </c>
      <c r="CD477" s="148"/>
      <c r="CE477" s="63"/>
      <c r="CF477" s="63"/>
      <c r="CG477" s="63"/>
      <c r="CH477" s="63">
        <f>CH475-BZ475-CD475</f>
        <v>0</v>
      </c>
      <c r="CI477" s="63">
        <f t="shared" ref="CI477" si="3274">CI475-CA475-CE475</f>
        <v>0</v>
      </c>
      <c r="CJ477" s="63">
        <f t="shared" ref="CJ477" si="3275">CJ475-CB475-CF475</f>
        <v>0</v>
      </c>
      <c r="CK477" s="63">
        <f t="shared" ref="CK477" si="3276">CK475-CC475-CG475</f>
        <v>0</v>
      </c>
      <c r="CL477" s="196"/>
      <c r="CM477" s="63"/>
      <c r="CN477" s="63"/>
      <c r="CO477" s="63"/>
      <c r="CP477" s="63"/>
      <c r="CQ477" s="94" t="e">
        <f t="shared" si="3117"/>
        <v>#REF!</v>
      </c>
      <c r="CR477" s="94" t="e">
        <f t="shared" si="2899"/>
        <v>#REF!</v>
      </c>
      <c r="CS477" s="70" t="e">
        <f>#REF!</f>
        <v>#REF!</v>
      </c>
      <c r="CT477" s="70" t="e">
        <f>#REF!+#REF!+#REF!</f>
        <v>#REF!</v>
      </c>
      <c r="CU477" s="70" t="e">
        <f>#REF!+#REF!+#REF!</f>
        <v>#REF!</v>
      </c>
      <c r="CV477" s="70" t="e">
        <f>#REF!</f>
        <v>#REF!</v>
      </c>
      <c r="CW477" s="70" t="e">
        <f>CX477+CY477+CZ477</f>
        <v>#REF!</v>
      </c>
      <c r="CX477" s="63" t="e">
        <f>#REF!+#REF!+#REF!</f>
        <v>#REF!</v>
      </c>
      <c r="CY477" s="63" t="e">
        <f>#REF!+#REF!+#REF!+#REF!</f>
        <v>#REF!</v>
      </c>
      <c r="CZ477" s="70" t="e">
        <f>#REF!</f>
        <v>#REF!</v>
      </c>
      <c r="DA477" s="70" t="e">
        <f>DB477+DC477+DD477</f>
        <v>#REF!</v>
      </c>
      <c r="DB477" s="63" t="e">
        <f>CT477+CX477</f>
        <v>#REF!</v>
      </c>
      <c r="DC477" s="63" t="e">
        <f>CU477+CY477</f>
        <v>#REF!</v>
      </c>
      <c r="DD477" s="63" t="e">
        <f t="shared" ref="DD477" si="3277">CV477+CZ477</f>
        <v>#REF!</v>
      </c>
      <c r="DE477" s="70" t="e">
        <f>DF477+DG477+DH477</f>
        <v>#REF!</v>
      </c>
      <c r="DF477" s="63" t="e">
        <f>#REF!+#REF!+#REF!+#REF!</f>
        <v>#REF!</v>
      </c>
      <c r="DG477" s="63" t="e">
        <f>#REF!+#REF!+#REF!+#REF!</f>
        <v>#REF!</v>
      </c>
      <c r="DH477" s="70" t="e">
        <f>#REF!+#REF!</f>
        <v>#REF!</v>
      </c>
      <c r="DI477" s="70" t="e">
        <f>DJ477+DK477+DL477</f>
        <v>#REF!</v>
      </c>
      <c r="DJ477" s="63" t="e">
        <f>DB477+DF477</f>
        <v>#REF!</v>
      </c>
      <c r="DK477" s="63" t="e">
        <f>DC477+DG477</f>
        <v>#REF!</v>
      </c>
      <c r="DL477" s="63" t="e">
        <f t="shared" ref="DL477" si="3278">DD477+DH477</f>
        <v>#REF!</v>
      </c>
      <c r="DM477" s="70" t="e">
        <f>DN477+DO477+DP477</f>
        <v>#REF!</v>
      </c>
      <c r="DN477" s="63" t="e">
        <f>#REF!+#REF!+#REF!</f>
        <v>#REF!</v>
      </c>
      <c r="DO477" s="63" t="e">
        <f>#REF!+#REF!+#REF!+#REF!</f>
        <v>#REF!</v>
      </c>
      <c r="DP477" s="70" t="e">
        <f>#REF!+#REF!</f>
        <v>#REF!</v>
      </c>
      <c r="DQ477" s="70" t="e">
        <f>DR477+DS477+DT477</f>
        <v>#REF!</v>
      </c>
      <c r="DR477" s="63" t="e">
        <f>DJ477+DN477</f>
        <v>#REF!</v>
      </c>
      <c r="DS477" s="63" t="e">
        <f>DK477+DO477</f>
        <v>#REF!</v>
      </c>
      <c r="DT477" s="63" t="e">
        <f t="shared" ref="DT477" si="3279">DL477+DP477</f>
        <v>#REF!</v>
      </c>
    </row>
    <row r="478" spans="1:124" s="71" customFormat="1" ht="17.25" customHeight="1" x14ac:dyDescent="0.25">
      <c r="A478" s="71" t="s">
        <v>522</v>
      </c>
      <c r="E478" s="129"/>
      <c r="F478" s="129"/>
      <c r="G478" s="129"/>
      <c r="H478" s="129"/>
      <c r="I478" s="129"/>
      <c r="J478" s="272" t="e">
        <f>#REF!</f>
        <v>#REF!</v>
      </c>
      <c r="K478" s="272" t="e">
        <f>#REF!</f>
        <v>#REF!</v>
      </c>
      <c r="L478" s="272" t="e">
        <f>#REF!+#REF!</f>
        <v>#REF!</v>
      </c>
      <c r="M478" s="272" t="e">
        <f>#REF!</f>
        <v>#REF!</v>
      </c>
      <c r="N478" s="272" t="e">
        <f>#REF!</f>
        <v>#REF!</v>
      </c>
      <c r="O478" s="272" t="e">
        <f>#REF!</f>
        <v>#REF!</v>
      </c>
      <c r="P478" s="272" t="e">
        <f>#REF!+#REF!</f>
        <v>#REF!</v>
      </c>
      <c r="Q478" s="272" t="e">
        <f>#REF!</f>
        <v>#REF!</v>
      </c>
      <c r="R478" s="272" t="e">
        <f>#REF!</f>
        <v>#REF!</v>
      </c>
      <c r="S478" s="272" t="e">
        <f>#REF!</f>
        <v>#REF!</v>
      </c>
      <c r="T478" s="272" t="e">
        <f>#REF!+#REF!</f>
        <v>#REF!</v>
      </c>
      <c r="U478" s="272" t="e">
        <f>#REF!</f>
        <v>#REF!</v>
      </c>
      <c r="V478" s="272"/>
      <c r="W478" s="272"/>
      <c r="X478" s="272"/>
      <c r="Y478" s="272"/>
      <c r="Z478" s="272"/>
      <c r="AA478" s="129"/>
      <c r="AB478" s="70" t="e">
        <f>AB475-AB477</f>
        <v>#REF!</v>
      </c>
      <c r="AC478" s="63" t="e">
        <f t="shared" ref="AC478:AE478" si="3280">AC475-AC477</f>
        <v>#REF!</v>
      </c>
      <c r="AD478" s="63" t="e">
        <f t="shared" si="3280"/>
        <v>#REF!</v>
      </c>
      <c r="AE478" s="63" t="e">
        <f t="shared" si="3280"/>
        <v>#REF!</v>
      </c>
      <c r="AF478" s="144"/>
      <c r="AG478" s="63"/>
      <c r="AH478" s="63" t="e">
        <f>AH475-#REF!</f>
        <v>#REF!</v>
      </c>
      <c r="AI478" s="63"/>
      <c r="AJ478" s="63"/>
      <c r="AK478" s="63"/>
      <c r="AL478" s="63"/>
      <c r="AM478" s="63"/>
      <c r="AN478" s="223"/>
      <c r="AO478" s="63"/>
      <c r="AP478" s="63" t="e">
        <f>AP475-#REF!</f>
        <v>#REF!</v>
      </c>
      <c r="AQ478" s="63"/>
      <c r="AR478" s="63"/>
      <c r="AS478" s="63"/>
      <c r="AT478" s="63"/>
      <c r="AU478" s="63"/>
      <c r="AV478" s="196"/>
      <c r="AW478" s="63" t="e">
        <f t="shared" ref="AW478:AX478" si="3281">AW475-AW477</f>
        <v>#REF!</v>
      </c>
      <c r="AX478" s="63" t="e">
        <f t="shared" si="3281"/>
        <v>#REF!</v>
      </c>
      <c r="AY478" s="63" t="e">
        <f t="shared" ref="AY478" si="3282">AY475-AY477</f>
        <v>#REF!</v>
      </c>
      <c r="AZ478" s="63" t="e">
        <f t="shared" ref="AZ478" si="3283">AZ475-AZ477</f>
        <v>#REF!</v>
      </c>
      <c r="BA478" s="148"/>
      <c r="BB478" s="63"/>
      <c r="BC478" s="63"/>
      <c r="BD478" s="63"/>
      <c r="BE478" s="63"/>
      <c r="BF478" s="63"/>
      <c r="BG478" s="63"/>
      <c r="BH478" s="63"/>
      <c r="BI478" s="148"/>
      <c r="BJ478" s="63"/>
      <c r="BK478" s="63"/>
      <c r="BL478" s="63"/>
      <c r="BM478" s="63"/>
      <c r="BN478" s="63"/>
      <c r="BO478" s="63"/>
      <c r="BP478" s="63"/>
      <c r="BQ478" s="196"/>
      <c r="BR478" s="70" t="e">
        <f t="shared" ref="BR478:BS478" si="3284">BR475-BR477</f>
        <v>#REF!</v>
      </c>
      <c r="BS478" s="63" t="e">
        <f t="shared" si="3284"/>
        <v>#REF!</v>
      </c>
      <c r="BT478" s="63" t="e">
        <f t="shared" ref="BT478" si="3285">BT475-BT477</f>
        <v>#REF!</v>
      </c>
      <c r="BU478" s="63" t="e">
        <f t="shared" ref="BU478" si="3286">BU475-BU477</f>
        <v>#REF!</v>
      </c>
      <c r="BV478" s="148"/>
      <c r="BW478" s="63"/>
      <c r="BX478" s="63"/>
      <c r="BY478" s="63"/>
      <c r="BZ478" s="63"/>
      <c r="CA478" s="63"/>
      <c r="CB478" s="63"/>
      <c r="CC478" s="63"/>
      <c r="CD478" s="148"/>
      <c r="CE478" s="63"/>
      <c r="CF478" s="63"/>
      <c r="CG478" s="63"/>
      <c r="CH478" s="63"/>
      <c r="CI478" s="63"/>
      <c r="CJ478" s="63"/>
      <c r="CK478" s="63"/>
      <c r="CL478" s="196"/>
      <c r="CM478" s="63"/>
      <c r="CN478" s="63"/>
      <c r="CO478" s="63"/>
      <c r="CP478" s="63"/>
      <c r="CQ478" s="94" t="e">
        <f t="shared" si="3117"/>
        <v>#REF!</v>
      </c>
      <c r="CR478" s="94" t="e">
        <f t="shared" si="2899"/>
        <v>#REF!</v>
      </c>
      <c r="CS478" s="70" t="e">
        <f>CS475-CS477</f>
        <v>#REF!</v>
      </c>
      <c r="CT478" s="70" t="e">
        <f t="shared" ref="CT478:CV478" si="3287">CT475-CT477</f>
        <v>#REF!</v>
      </c>
      <c r="CU478" s="70" t="e">
        <f t="shared" si="3287"/>
        <v>#REF!</v>
      </c>
      <c r="CV478" s="70" t="e">
        <f t="shared" si="3287"/>
        <v>#REF!</v>
      </c>
      <c r="CW478" s="70" t="e">
        <f t="shared" ref="CW478" si="3288">CW475-CW477</f>
        <v>#REF!</v>
      </c>
      <c r="CX478" s="70" t="e">
        <f t="shared" ref="CX478" si="3289">CX475-CX477</f>
        <v>#REF!</v>
      </c>
      <c r="CY478" s="70" t="e">
        <f t="shared" ref="CY478" si="3290">CY475-CY477</f>
        <v>#REF!</v>
      </c>
      <c r="CZ478" s="70" t="e">
        <f t="shared" ref="CZ478" si="3291">CZ475-CZ477</f>
        <v>#REF!</v>
      </c>
      <c r="DA478" s="70" t="e">
        <f t="shared" ref="DA478" si="3292">DA475-DA477</f>
        <v>#REF!</v>
      </c>
      <c r="DB478" s="70" t="e">
        <f t="shared" ref="DB478" si="3293">DB475-DB477</f>
        <v>#REF!</v>
      </c>
      <c r="DC478" s="70" t="e">
        <f>DC475-DC477</f>
        <v>#REF!</v>
      </c>
      <c r="DD478" s="70" t="e">
        <f t="shared" ref="DD478:DJ478" si="3294">DD475-DD477</f>
        <v>#REF!</v>
      </c>
      <c r="DE478" s="70" t="e">
        <f t="shared" si="3294"/>
        <v>#REF!</v>
      </c>
      <c r="DF478" s="70" t="e">
        <f t="shared" si="3294"/>
        <v>#REF!</v>
      </c>
      <c r="DG478" s="70" t="e">
        <f t="shared" si="3294"/>
        <v>#REF!</v>
      </c>
      <c r="DH478" s="70" t="e">
        <f t="shared" si="3294"/>
        <v>#REF!</v>
      </c>
      <c r="DI478" s="70" t="e">
        <f t="shared" si="3294"/>
        <v>#REF!</v>
      </c>
      <c r="DJ478" s="70" t="e">
        <f t="shared" si="3294"/>
        <v>#REF!</v>
      </c>
      <c r="DK478" s="70" t="e">
        <f>DK475-DK477</f>
        <v>#REF!</v>
      </c>
      <c r="DL478" s="70" t="e">
        <f t="shared" ref="DL478:DR478" si="3295">DL475-DL477</f>
        <v>#REF!</v>
      </c>
      <c r="DM478" s="70" t="e">
        <f t="shared" si="3295"/>
        <v>#REF!</v>
      </c>
      <c r="DN478" s="70" t="e">
        <f t="shared" si="3295"/>
        <v>#REF!</v>
      </c>
      <c r="DO478" s="70" t="e">
        <f t="shared" si="3295"/>
        <v>#REF!</v>
      </c>
      <c r="DP478" s="70" t="e">
        <f t="shared" si="3295"/>
        <v>#REF!</v>
      </c>
      <c r="DQ478" s="70" t="e">
        <f t="shared" si="3295"/>
        <v>#REF!</v>
      </c>
      <c r="DR478" s="70" t="e">
        <f t="shared" si="3295"/>
        <v>#REF!</v>
      </c>
      <c r="DS478" s="70" t="e">
        <f>DS475-DS477</f>
        <v>#REF!</v>
      </c>
      <c r="DT478" s="70" t="e">
        <f t="shared" ref="DT478" si="3296">DT475-DT477</f>
        <v>#REF!</v>
      </c>
    </row>
    <row r="479" spans="1:124" s="71" customFormat="1" ht="17.25" customHeight="1" x14ac:dyDescent="0.25">
      <c r="A479" s="100" t="s">
        <v>369</v>
      </c>
      <c r="E479" s="129"/>
      <c r="F479" s="129"/>
      <c r="G479" s="129"/>
      <c r="H479" s="258"/>
      <c r="I479" s="129"/>
      <c r="J479" s="129"/>
      <c r="K479" s="129"/>
      <c r="L479" s="129"/>
      <c r="M479" s="129"/>
      <c r="N479" s="129"/>
      <c r="O479" s="129"/>
      <c r="P479" s="129"/>
      <c r="Q479" s="129"/>
      <c r="R479" s="129"/>
      <c r="S479" s="129"/>
      <c r="T479" s="129"/>
      <c r="U479" s="129"/>
      <c r="V479" s="129"/>
      <c r="W479" s="129"/>
      <c r="X479" s="129"/>
      <c r="Y479" s="129"/>
      <c r="Z479" s="129"/>
      <c r="AA479" s="129"/>
      <c r="AB479" s="70" t="e">
        <f>#REF!</f>
        <v>#REF!</v>
      </c>
      <c r="AC479" s="63" t="e">
        <f>#REF!+#REF!+#REF!</f>
        <v>#REF!</v>
      </c>
      <c r="AD479" s="63" t="e">
        <f>#REF!+#REF!</f>
        <v>#REF!</v>
      </c>
      <c r="AE479" s="63" t="e">
        <f>#REF!</f>
        <v>#REF!</v>
      </c>
      <c r="AF479" s="144" t="e">
        <f>#REF!</f>
        <v>#REF!</v>
      </c>
      <c r="AG479" s="63" t="e">
        <f>#REF!+#REF!+#REF!</f>
        <v>#REF!</v>
      </c>
      <c r="AH479" s="63" t="e">
        <f>#REF!+#REF!+#REF!</f>
        <v>#REF!</v>
      </c>
      <c r="AI479" s="63" t="e">
        <f>#REF!</f>
        <v>#REF!</v>
      </c>
      <c r="AJ479" s="63" t="e">
        <f>#REF!+#REF!+#REF!</f>
        <v>#REF!</v>
      </c>
      <c r="AK479" s="63" t="e">
        <f>#REF!+#REF!+#REF!</f>
        <v>#REF!</v>
      </c>
      <c r="AL479" s="63" t="e">
        <f>#REF!+#REF!+#REF!</f>
        <v>#REF!</v>
      </c>
      <c r="AM479" s="63" t="e">
        <f>#REF!</f>
        <v>#REF!</v>
      </c>
      <c r="AN479" s="223" t="e">
        <f>#REF!</f>
        <v>#REF!</v>
      </c>
      <c r="AO479" s="63" t="e">
        <f>#REF!+#REF!+#REF!</f>
        <v>#REF!</v>
      </c>
      <c r="AP479" s="63" t="e">
        <f>#REF!+#REF!+#REF!</f>
        <v>#REF!</v>
      </c>
      <c r="AQ479" s="63" t="e">
        <f>#REF!</f>
        <v>#REF!</v>
      </c>
      <c r="AR479" s="63" t="e">
        <f>#REF!+#REF!+#REF!</f>
        <v>#REF!</v>
      </c>
      <c r="AS479" s="63" t="e">
        <f>#REF!+#REF!+#REF!</f>
        <v>#REF!</v>
      </c>
      <c r="AT479" s="63" t="e">
        <f>#REF!+#REF!+#REF!</f>
        <v>#REF!</v>
      </c>
      <c r="AU479" s="63" t="e">
        <f>#REF!</f>
        <v>#REF!</v>
      </c>
      <c r="AV479" s="196"/>
      <c r="AW479" s="63" t="e">
        <f>#REF!</f>
        <v>#REF!</v>
      </c>
      <c r="AX479" s="63" t="e">
        <f>#REF!+#REF!+#REF!</f>
        <v>#REF!</v>
      </c>
      <c r="AY479" s="63" t="e">
        <f>#REF!+#REF!</f>
        <v>#REF!</v>
      </c>
      <c r="AZ479" s="63" t="e">
        <f>#REF!</f>
        <v>#REF!</v>
      </c>
      <c r="BA479" s="148" t="e">
        <f>#REF!</f>
        <v>#REF!</v>
      </c>
      <c r="BB479" s="63" t="e">
        <f>#REF!+#REF!+#REF!</f>
        <v>#REF!</v>
      </c>
      <c r="BC479" s="63" t="e">
        <f>#REF!+#REF!</f>
        <v>#REF!</v>
      </c>
      <c r="BD479" s="63" t="e">
        <f>#REF!</f>
        <v>#REF!</v>
      </c>
      <c r="BE479" s="63" t="e">
        <f>AW479+BA479</f>
        <v>#REF!</v>
      </c>
      <c r="BF479" s="63" t="e">
        <f t="shared" ref="BF479:BH479" si="3297">AX479+BB479</f>
        <v>#REF!</v>
      </c>
      <c r="BG479" s="63" t="e">
        <f t="shared" si="3297"/>
        <v>#REF!</v>
      </c>
      <c r="BH479" s="63" t="e">
        <f t="shared" si="3297"/>
        <v>#REF!</v>
      </c>
      <c r="BI479" s="148" t="e">
        <f>#REF!</f>
        <v>#REF!</v>
      </c>
      <c r="BJ479" s="63" t="e">
        <f>#REF!+#REF!+#REF!</f>
        <v>#REF!</v>
      </c>
      <c r="BK479" s="63" t="e">
        <f>#REF!+#REF!</f>
        <v>#REF!</v>
      </c>
      <c r="BL479" s="63" t="e">
        <f>#REF!</f>
        <v>#REF!</v>
      </c>
      <c r="BM479" s="63" t="e">
        <f>BE479+BI479</f>
        <v>#REF!</v>
      </c>
      <c r="BN479" s="63" t="e">
        <f t="shared" ref="BN479" si="3298">BF479+BJ479</f>
        <v>#REF!</v>
      </c>
      <c r="BO479" s="63" t="e">
        <f t="shared" ref="BO479" si="3299">BG479+BK479</f>
        <v>#REF!</v>
      </c>
      <c r="BP479" s="63" t="e">
        <f t="shared" ref="BP479" si="3300">BH479+BL479</f>
        <v>#REF!</v>
      </c>
      <c r="BQ479" s="196"/>
      <c r="BR479" s="70" t="e">
        <f>#REF!</f>
        <v>#REF!</v>
      </c>
      <c r="BS479" s="63" t="e">
        <f>#REF!+#REF!+#REF!</f>
        <v>#REF!</v>
      </c>
      <c r="BT479" s="63" t="e">
        <f>#REF!+#REF!</f>
        <v>#REF!</v>
      </c>
      <c r="BU479" s="63" t="e">
        <f>#REF!</f>
        <v>#REF!</v>
      </c>
      <c r="BV479" s="148" t="e">
        <f>#REF!</f>
        <v>#REF!</v>
      </c>
      <c r="BW479" s="63" t="e">
        <f>#REF!+#REF!+#REF!</f>
        <v>#REF!</v>
      </c>
      <c r="BX479" s="63" t="e">
        <f>#REF!+#REF!</f>
        <v>#REF!</v>
      </c>
      <c r="BY479" s="63" t="e">
        <f>#REF!</f>
        <v>#REF!</v>
      </c>
      <c r="BZ479" s="63" t="e">
        <f>BR479+BV479</f>
        <v>#REF!</v>
      </c>
      <c r="CA479" s="63" t="e">
        <f t="shared" ref="CA479" si="3301">BS479+BW479</f>
        <v>#REF!</v>
      </c>
      <c r="CB479" s="63" t="e">
        <f t="shared" ref="CB479" si="3302">BT479+BX479</f>
        <v>#REF!</v>
      </c>
      <c r="CC479" s="63" t="e">
        <f t="shared" ref="CC479" si="3303">BU479+BY479</f>
        <v>#REF!</v>
      </c>
      <c r="CD479" s="148" t="e">
        <f>#REF!</f>
        <v>#REF!</v>
      </c>
      <c r="CE479" s="63" t="e">
        <f>#REF!+#REF!+#REF!</f>
        <v>#REF!</v>
      </c>
      <c r="CF479" s="63" t="e">
        <f>#REF!+#REF!</f>
        <v>#REF!</v>
      </c>
      <c r="CG479" s="63" t="e">
        <f>#REF!</f>
        <v>#REF!</v>
      </c>
      <c r="CH479" s="63" t="e">
        <f>BZ479+CD479</f>
        <v>#REF!</v>
      </c>
      <c r="CI479" s="63" t="e">
        <f t="shared" ref="CI479" si="3304">CA479+CE479</f>
        <v>#REF!</v>
      </c>
      <c r="CJ479" s="63" t="e">
        <f t="shared" ref="CJ479" si="3305">CB479+CF479</f>
        <v>#REF!</v>
      </c>
      <c r="CK479" s="63" t="e">
        <f t="shared" ref="CK479" si="3306">CC479+CG479</f>
        <v>#REF!</v>
      </c>
      <c r="CL479" s="196"/>
      <c r="CM479" s="63"/>
      <c r="CN479" s="63"/>
      <c r="CO479" s="63"/>
      <c r="CP479" s="63"/>
      <c r="CQ479" s="94"/>
      <c r="CR479" s="94"/>
      <c r="CS479" s="70"/>
      <c r="CT479" s="70"/>
      <c r="CU479" s="70"/>
      <c r="CV479" s="70"/>
      <c r="CW479" s="70"/>
      <c r="CX479" s="70"/>
      <c r="CY479" s="70"/>
      <c r="CZ479" s="70"/>
      <c r="DA479" s="70"/>
      <c r="DB479" s="70"/>
      <c r="DC479" s="70"/>
      <c r="DD479" s="70"/>
      <c r="DE479" s="70"/>
      <c r="DF479" s="70"/>
      <c r="DG479" s="70"/>
      <c r="DH479" s="70"/>
      <c r="DI479" s="70"/>
      <c r="DJ479" s="70"/>
      <c r="DK479" s="70"/>
      <c r="DL479" s="70"/>
      <c r="DM479" s="70"/>
      <c r="DN479" s="70"/>
      <c r="DO479" s="70"/>
      <c r="DP479" s="70"/>
      <c r="DQ479" s="70"/>
      <c r="DR479" s="70"/>
      <c r="DS479" s="70"/>
      <c r="DT479" s="70"/>
    </row>
    <row r="480" spans="1:124" s="298" customFormat="1" ht="17.25" customHeight="1" x14ac:dyDescent="0.25">
      <c r="A480" s="298" t="s">
        <v>532</v>
      </c>
      <c r="E480" s="299"/>
      <c r="F480" s="299"/>
      <c r="G480" s="299"/>
      <c r="H480" s="299"/>
      <c r="I480" s="299"/>
      <c r="J480" s="300">
        <f>J15+J25+J30+J33+J51+J83+J85+J386+J391+J430+J435+J455+J463</f>
        <v>32915255.399999999</v>
      </c>
      <c r="K480" s="300">
        <f t="shared" ref="K480:BV480" si="3307">K15+K25+K30+K33+K51+K83+K85+K386+K391+K430+K435+K455+K463</f>
        <v>1827830</v>
      </c>
      <c r="L480" s="300">
        <f t="shared" si="3307"/>
        <v>30351300</v>
      </c>
      <c r="M480" s="300">
        <f t="shared" si="3307"/>
        <v>736125.4</v>
      </c>
      <c r="N480" s="300">
        <f t="shared" si="3307"/>
        <v>29075144.600000001</v>
      </c>
      <c r="O480" s="300">
        <f t="shared" si="3307"/>
        <v>1827830</v>
      </c>
      <c r="P480" s="300">
        <f t="shared" si="3307"/>
        <v>26488100</v>
      </c>
      <c r="Q480" s="300">
        <f t="shared" si="3307"/>
        <v>759214.6</v>
      </c>
      <c r="R480" s="300">
        <f t="shared" si="3307"/>
        <v>29100160.399999999</v>
      </c>
      <c r="S480" s="300">
        <f t="shared" si="3307"/>
        <v>1827830</v>
      </c>
      <c r="T480" s="300">
        <f t="shared" si="3307"/>
        <v>26488100</v>
      </c>
      <c r="U480" s="300">
        <f t="shared" si="3307"/>
        <v>784230.40000000002</v>
      </c>
      <c r="V480" s="300">
        <f t="shared" si="3307"/>
        <v>-19235.600000000006</v>
      </c>
      <c r="W480" s="300">
        <f t="shared" si="3307"/>
        <v>-561194</v>
      </c>
      <c r="X480" s="300">
        <f t="shared" si="3307"/>
        <v>495000</v>
      </c>
      <c r="Y480" s="300">
        <f t="shared" si="3307"/>
        <v>0</v>
      </c>
      <c r="Z480" s="300">
        <f t="shared" si="3307"/>
        <v>1289.6639789927638</v>
      </c>
      <c r="AA480" s="300">
        <f t="shared" si="3307"/>
        <v>0</v>
      </c>
      <c r="AB480" s="300">
        <f t="shared" si="3307"/>
        <v>32934491</v>
      </c>
      <c r="AC480" s="300">
        <f t="shared" si="3307"/>
        <v>2389024</v>
      </c>
      <c r="AD480" s="300">
        <f t="shared" si="3307"/>
        <v>29856300</v>
      </c>
      <c r="AE480" s="300">
        <f t="shared" si="3307"/>
        <v>689167</v>
      </c>
      <c r="AF480" s="300">
        <f t="shared" si="3307"/>
        <v>534132.77</v>
      </c>
      <c r="AG480" s="300">
        <f t="shared" si="3307"/>
        <v>16</v>
      </c>
      <c r="AH480" s="300">
        <f t="shared" si="3307"/>
        <v>534116.77</v>
      </c>
      <c r="AI480" s="300">
        <f t="shared" si="3307"/>
        <v>0</v>
      </c>
      <c r="AJ480" s="300">
        <f t="shared" si="3307"/>
        <v>33468623.77</v>
      </c>
      <c r="AK480" s="300">
        <f t="shared" si="3307"/>
        <v>2389040</v>
      </c>
      <c r="AL480" s="300">
        <f t="shared" si="3307"/>
        <v>30390416.77</v>
      </c>
      <c r="AM480" s="300">
        <f t="shared" si="3307"/>
        <v>689167</v>
      </c>
      <c r="AN480" s="300">
        <f t="shared" si="3307"/>
        <v>0</v>
      </c>
      <c r="AO480" s="300">
        <f t="shared" si="3307"/>
        <v>0</v>
      </c>
      <c r="AP480" s="300">
        <f t="shared" si="3307"/>
        <v>0</v>
      </c>
      <c r="AQ480" s="300">
        <f t="shared" si="3307"/>
        <v>0</v>
      </c>
      <c r="AR480" s="300">
        <f t="shared" si="3307"/>
        <v>33468623.77</v>
      </c>
      <c r="AS480" s="300">
        <f t="shared" si="3307"/>
        <v>2389040</v>
      </c>
      <c r="AT480" s="300">
        <f t="shared" si="3307"/>
        <v>30390416.77</v>
      </c>
      <c r="AU480" s="300">
        <f t="shared" si="3307"/>
        <v>689167</v>
      </c>
      <c r="AV480" s="300">
        <f t="shared" si="3307"/>
        <v>0</v>
      </c>
      <c r="AW480" s="300">
        <f t="shared" si="3307"/>
        <v>32210405</v>
      </c>
      <c r="AX480" s="300">
        <f t="shared" si="3307"/>
        <v>1672372</v>
      </c>
      <c r="AY480" s="300">
        <f t="shared" si="3307"/>
        <v>29842200</v>
      </c>
      <c r="AZ480" s="300">
        <f t="shared" si="3307"/>
        <v>695833</v>
      </c>
      <c r="BA480" s="300">
        <f t="shared" si="3307"/>
        <v>16</v>
      </c>
      <c r="BB480" s="300">
        <f t="shared" si="3307"/>
        <v>16</v>
      </c>
      <c r="BC480" s="300">
        <f t="shared" si="3307"/>
        <v>0</v>
      </c>
      <c r="BD480" s="300">
        <f t="shared" si="3307"/>
        <v>0</v>
      </c>
      <c r="BE480" s="300">
        <f t="shared" si="3307"/>
        <v>32210421</v>
      </c>
      <c r="BF480" s="300">
        <f t="shared" si="3307"/>
        <v>1672388</v>
      </c>
      <c r="BG480" s="300">
        <f t="shared" si="3307"/>
        <v>29842200</v>
      </c>
      <c r="BH480" s="300">
        <f t="shared" si="3307"/>
        <v>695833</v>
      </c>
      <c r="BI480" s="300">
        <f t="shared" si="3307"/>
        <v>0</v>
      </c>
      <c r="BJ480" s="300">
        <f t="shared" si="3307"/>
        <v>0</v>
      </c>
      <c r="BK480" s="300">
        <f t="shared" si="3307"/>
        <v>0</v>
      </c>
      <c r="BL480" s="300">
        <f t="shared" si="3307"/>
        <v>0</v>
      </c>
      <c r="BM480" s="300">
        <f t="shared" si="3307"/>
        <v>32210421</v>
      </c>
      <c r="BN480" s="300">
        <f t="shared" si="3307"/>
        <v>1672388</v>
      </c>
      <c r="BO480" s="300">
        <f t="shared" si="3307"/>
        <v>29842200</v>
      </c>
      <c r="BP480" s="300">
        <f t="shared" si="3307"/>
        <v>695833</v>
      </c>
      <c r="BQ480" s="300">
        <f t="shared" si="3307"/>
        <v>0</v>
      </c>
      <c r="BR480" s="300">
        <f t="shared" si="3307"/>
        <v>32236125</v>
      </c>
      <c r="BS480" s="300">
        <f t="shared" si="3307"/>
        <v>1672372</v>
      </c>
      <c r="BT480" s="300">
        <f t="shared" si="3307"/>
        <v>29842200</v>
      </c>
      <c r="BU480" s="300">
        <f t="shared" si="3307"/>
        <v>721553</v>
      </c>
      <c r="BV480" s="300">
        <f t="shared" si="3307"/>
        <v>16</v>
      </c>
      <c r="BW480" s="300">
        <f t="shared" ref="BW480:DT480" si="3308">BW15+BW25+BW30+BW33+BW51+BW83+BW85+BW386+BW391+BW430+BW435+BW455+BW463</f>
        <v>16</v>
      </c>
      <c r="BX480" s="300">
        <f t="shared" si="3308"/>
        <v>0</v>
      </c>
      <c r="BY480" s="300">
        <f t="shared" si="3308"/>
        <v>0</v>
      </c>
      <c r="BZ480" s="300">
        <f t="shared" si="3308"/>
        <v>32236141</v>
      </c>
      <c r="CA480" s="300">
        <f t="shared" si="3308"/>
        <v>1672388</v>
      </c>
      <c r="CB480" s="300">
        <f t="shared" si="3308"/>
        <v>29842200</v>
      </c>
      <c r="CC480" s="300">
        <f t="shared" si="3308"/>
        <v>721553</v>
      </c>
      <c r="CD480" s="300">
        <f t="shared" si="3308"/>
        <v>0</v>
      </c>
      <c r="CE480" s="300">
        <f t="shared" si="3308"/>
        <v>0</v>
      </c>
      <c r="CF480" s="300">
        <f t="shared" si="3308"/>
        <v>0</v>
      </c>
      <c r="CG480" s="300">
        <f t="shared" si="3308"/>
        <v>0</v>
      </c>
      <c r="CH480" s="300">
        <f t="shared" si="3308"/>
        <v>32236141</v>
      </c>
      <c r="CI480" s="300">
        <f t="shared" si="3308"/>
        <v>1672388</v>
      </c>
      <c r="CJ480" s="300">
        <f t="shared" si="3308"/>
        <v>29842200</v>
      </c>
      <c r="CK480" s="300">
        <f t="shared" si="3308"/>
        <v>721553</v>
      </c>
      <c r="CL480" s="300">
        <f t="shared" si="3308"/>
        <v>0</v>
      </c>
      <c r="CM480" s="300">
        <f t="shared" si="3308"/>
        <v>0</v>
      </c>
      <c r="CN480" s="300">
        <f t="shared" si="3308"/>
        <v>0</v>
      </c>
      <c r="CO480" s="300">
        <f t="shared" si="3308"/>
        <v>0</v>
      </c>
      <c r="CP480" s="300">
        <f t="shared" si="3308"/>
        <v>0</v>
      </c>
      <c r="CQ480" s="300">
        <f t="shared" si="3308"/>
        <v>322416</v>
      </c>
      <c r="CR480" s="300">
        <f t="shared" si="3308"/>
        <v>622.65569872896492</v>
      </c>
      <c r="CS480" s="300">
        <f t="shared" si="3308"/>
        <v>30641674</v>
      </c>
      <c r="CT480" s="300">
        <f t="shared" si="3308"/>
        <v>1518882</v>
      </c>
      <c r="CU480" s="300">
        <f t="shared" si="3308"/>
        <v>28493300</v>
      </c>
      <c r="CV480" s="300">
        <f t="shared" si="3308"/>
        <v>629492</v>
      </c>
      <c r="CW480" s="300">
        <f t="shared" si="3308"/>
        <v>1854452</v>
      </c>
      <c r="CX480" s="300">
        <f t="shared" si="3308"/>
        <v>0</v>
      </c>
      <c r="CY480" s="300">
        <f t="shared" si="3308"/>
        <v>1854452</v>
      </c>
      <c r="CZ480" s="300">
        <f t="shared" si="3308"/>
        <v>0</v>
      </c>
      <c r="DA480" s="300">
        <f t="shared" si="3308"/>
        <v>32496126</v>
      </c>
      <c r="DB480" s="300">
        <f t="shared" si="3308"/>
        <v>1518882</v>
      </c>
      <c r="DC480" s="300">
        <f t="shared" si="3308"/>
        <v>30347752</v>
      </c>
      <c r="DD480" s="300">
        <f t="shared" si="3308"/>
        <v>629492</v>
      </c>
      <c r="DE480" s="300">
        <f t="shared" si="3308"/>
        <v>60043</v>
      </c>
      <c r="DF480" s="300">
        <f t="shared" si="3308"/>
        <v>0</v>
      </c>
      <c r="DG480" s="300">
        <f t="shared" si="3308"/>
        <v>0</v>
      </c>
      <c r="DH480" s="300">
        <f t="shared" si="3308"/>
        <v>60043</v>
      </c>
      <c r="DI480" s="300">
        <f t="shared" si="3308"/>
        <v>32556169</v>
      </c>
      <c r="DJ480" s="300">
        <f t="shared" si="3308"/>
        <v>1518882</v>
      </c>
      <c r="DK480" s="300">
        <f t="shared" si="3308"/>
        <v>30347752</v>
      </c>
      <c r="DL480" s="300">
        <f t="shared" si="3308"/>
        <v>689535</v>
      </c>
      <c r="DM480" s="300">
        <f t="shared" si="3308"/>
        <v>0</v>
      </c>
      <c r="DN480" s="300">
        <f t="shared" si="3308"/>
        <v>0</v>
      </c>
      <c r="DO480" s="300">
        <f t="shared" si="3308"/>
        <v>0</v>
      </c>
      <c r="DP480" s="300">
        <f t="shared" si="3308"/>
        <v>0</v>
      </c>
      <c r="DQ480" s="300">
        <f t="shared" si="3308"/>
        <v>32556169</v>
      </c>
      <c r="DR480" s="300">
        <f t="shared" si="3308"/>
        <v>1518882</v>
      </c>
      <c r="DS480" s="300">
        <f t="shared" si="3308"/>
        <v>30347752</v>
      </c>
      <c r="DT480" s="300">
        <f t="shared" si="3308"/>
        <v>689535</v>
      </c>
    </row>
    <row r="481" spans="1:124" s="298" customFormat="1" ht="17.25" customHeight="1" x14ac:dyDescent="0.25">
      <c r="A481" s="301" t="s">
        <v>533</v>
      </c>
      <c r="E481" s="299"/>
      <c r="F481" s="299"/>
      <c r="G481" s="299"/>
      <c r="H481" s="299"/>
      <c r="I481" s="299"/>
      <c r="J481" s="300">
        <f t="shared" ref="J481:AO481" si="3309">J15+J25+J83+J86+J386</f>
        <v>2541055.4</v>
      </c>
      <c r="K481" s="300">
        <f t="shared" si="3309"/>
        <v>1827830</v>
      </c>
      <c r="L481" s="300">
        <f t="shared" si="3309"/>
        <v>0</v>
      </c>
      <c r="M481" s="300">
        <f t="shared" si="3309"/>
        <v>713225.4</v>
      </c>
      <c r="N481" s="300">
        <f t="shared" si="3309"/>
        <v>2564144.6</v>
      </c>
      <c r="O481" s="300">
        <f t="shared" si="3309"/>
        <v>1827830</v>
      </c>
      <c r="P481" s="300">
        <f t="shared" si="3309"/>
        <v>0</v>
      </c>
      <c r="Q481" s="300">
        <f t="shared" si="3309"/>
        <v>736314.6</v>
      </c>
      <c r="R481" s="300">
        <f t="shared" si="3309"/>
        <v>2589160.4</v>
      </c>
      <c r="S481" s="300">
        <f t="shared" si="3309"/>
        <v>1827830</v>
      </c>
      <c r="T481" s="300">
        <f t="shared" si="3309"/>
        <v>0</v>
      </c>
      <c r="U481" s="300">
        <f t="shared" si="3309"/>
        <v>761330.4</v>
      </c>
      <c r="V481" s="300">
        <f t="shared" si="3309"/>
        <v>-514235.6</v>
      </c>
      <c r="W481" s="300">
        <f t="shared" si="3309"/>
        <v>-561194</v>
      </c>
      <c r="X481" s="300">
        <f t="shared" si="3309"/>
        <v>0</v>
      </c>
      <c r="Y481" s="300">
        <f t="shared" si="3309"/>
        <v>0</v>
      </c>
      <c r="Z481" s="300">
        <f t="shared" si="3309"/>
        <v>485.72275833131147</v>
      </c>
      <c r="AA481" s="300">
        <f t="shared" si="3309"/>
        <v>0</v>
      </c>
      <c r="AB481" s="300">
        <f t="shared" si="3309"/>
        <v>3055291</v>
      </c>
      <c r="AC481" s="300">
        <f t="shared" si="3309"/>
        <v>2389024</v>
      </c>
      <c r="AD481" s="300">
        <f t="shared" si="3309"/>
        <v>0</v>
      </c>
      <c r="AE481" s="300">
        <f t="shared" si="3309"/>
        <v>666267</v>
      </c>
      <c r="AF481" s="300">
        <f t="shared" si="3309"/>
        <v>16</v>
      </c>
      <c r="AG481" s="300">
        <f t="shared" si="3309"/>
        <v>16</v>
      </c>
      <c r="AH481" s="300">
        <f t="shared" si="3309"/>
        <v>0</v>
      </c>
      <c r="AI481" s="300">
        <f t="shared" si="3309"/>
        <v>0</v>
      </c>
      <c r="AJ481" s="300">
        <f t="shared" si="3309"/>
        <v>3055307</v>
      </c>
      <c r="AK481" s="300">
        <f t="shared" si="3309"/>
        <v>2389040</v>
      </c>
      <c r="AL481" s="300">
        <f t="shared" si="3309"/>
        <v>0</v>
      </c>
      <c r="AM481" s="300">
        <f t="shared" si="3309"/>
        <v>666267</v>
      </c>
      <c r="AN481" s="300">
        <f t="shared" si="3309"/>
        <v>0</v>
      </c>
      <c r="AO481" s="300">
        <f t="shared" si="3309"/>
        <v>0</v>
      </c>
      <c r="AP481" s="300">
        <f t="shared" ref="AP481:BV481" si="3310">AP15+AP25+AP83+AP86+AP386</f>
        <v>0</v>
      </c>
      <c r="AQ481" s="300">
        <f t="shared" si="3310"/>
        <v>0</v>
      </c>
      <c r="AR481" s="300">
        <f t="shared" si="3310"/>
        <v>3055307</v>
      </c>
      <c r="AS481" s="300">
        <f t="shared" si="3310"/>
        <v>2389040</v>
      </c>
      <c r="AT481" s="300">
        <f t="shared" si="3310"/>
        <v>0</v>
      </c>
      <c r="AU481" s="300">
        <f t="shared" si="3310"/>
        <v>666267</v>
      </c>
      <c r="AV481" s="300">
        <f t="shared" si="3310"/>
        <v>0</v>
      </c>
      <c r="AW481" s="300">
        <f t="shared" si="3310"/>
        <v>2345305</v>
      </c>
      <c r="AX481" s="300">
        <f t="shared" si="3310"/>
        <v>1672372</v>
      </c>
      <c r="AY481" s="300">
        <f t="shared" si="3310"/>
        <v>0</v>
      </c>
      <c r="AZ481" s="300">
        <f t="shared" si="3310"/>
        <v>672933</v>
      </c>
      <c r="BA481" s="300">
        <f t="shared" si="3310"/>
        <v>16</v>
      </c>
      <c r="BB481" s="300">
        <f t="shared" si="3310"/>
        <v>16</v>
      </c>
      <c r="BC481" s="300">
        <f t="shared" si="3310"/>
        <v>0</v>
      </c>
      <c r="BD481" s="300">
        <f t="shared" si="3310"/>
        <v>0</v>
      </c>
      <c r="BE481" s="300">
        <f t="shared" si="3310"/>
        <v>2345321</v>
      </c>
      <c r="BF481" s="300">
        <f t="shared" si="3310"/>
        <v>1672388</v>
      </c>
      <c r="BG481" s="300">
        <f t="shared" si="3310"/>
        <v>0</v>
      </c>
      <c r="BH481" s="300">
        <f t="shared" si="3310"/>
        <v>672933</v>
      </c>
      <c r="BI481" s="300">
        <f t="shared" si="3310"/>
        <v>0</v>
      </c>
      <c r="BJ481" s="300">
        <f t="shared" si="3310"/>
        <v>0</v>
      </c>
      <c r="BK481" s="300">
        <f t="shared" si="3310"/>
        <v>0</v>
      </c>
      <c r="BL481" s="300">
        <f t="shared" si="3310"/>
        <v>0</v>
      </c>
      <c r="BM481" s="300">
        <f t="shared" si="3310"/>
        <v>2345321</v>
      </c>
      <c r="BN481" s="300">
        <f t="shared" si="3310"/>
        <v>1672388</v>
      </c>
      <c r="BO481" s="300">
        <f t="shared" si="3310"/>
        <v>0</v>
      </c>
      <c r="BP481" s="300">
        <f t="shared" si="3310"/>
        <v>672933</v>
      </c>
      <c r="BQ481" s="300">
        <f t="shared" si="3310"/>
        <v>0</v>
      </c>
      <c r="BR481" s="300">
        <f t="shared" si="3310"/>
        <v>2371025</v>
      </c>
      <c r="BS481" s="300">
        <f t="shared" si="3310"/>
        <v>1672372</v>
      </c>
      <c r="BT481" s="300">
        <f t="shared" si="3310"/>
        <v>0</v>
      </c>
      <c r="BU481" s="300">
        <f t="shared" si="3310"/>
        <v>698653</v>
      </c>
      <c r="BV481" s="300">
        <f t="shared" si="3310"/>
        <v>16</v>
      </c>
      <c r="BW481" s="300">
        <f t="shared" ref="BW481:DT481" si="3311">BW15+BW25+BW83+BW86+BW386</f>
        <v>16</v>
      </c>
      <c r="BX481" s="300">
        <f t="shared" si="3311"/>
        <v>0</v>
      </c>
      <c r="BY481" s="300">
        <f t="shared" si="3311"/>
        <v>0</v>
      </c>
      <c r="BZ481" s="300">
        <f t="shared" si="3311"/>
        <v>2371041</v>
      </c>
      <c r="CA481" s="300">
        <f t="shared" si="3311"/>
        <v>1672388</v>
      </c>
      <c r="CB481" s="300">
        <f t="shared" si="3311"/>
        <v>0</v>
      </c>
      <c r="CC481" s="300">
        <f t="shared" si="3311"/>
        <v>698653</v>
      </c>
      <c r="CD481" s="300">
        <f t="shared" si="3311"/>
        <v>0</v>
      </c>
      <c r="CE481" s="300">
        <f t="shared" si="3311"/>
        <v>0</v>
      </c>
      <c r="CF481" s="300">
        <f t="shared" si="3311"/>
        <v>0</v>
      </c>
      <c r="CG481" s="300">
        <f t="shared" si="3311"/>
        <v>0</v>
      </c>
      <c r="CH481" s="300">
        <f t="shared" si="3311"/>
        <v>2371041</v>
      </c>
      <c r="CI481" s="300">
        <f t="shared" si="3311"/>
        <v>1672388</v>
      </c>
      <c r="CJ481" s="300">
        <f t="shared" si="3311"/>
        <v>0</v>
      </c>
      <c r="CK481" s="300">
        <f t="shared" si="3311"/>
        <v>698653</v>
      </c>
      <c r="CL481" s="300">
        <f t="shared" si="3311"/>
        <v>0</v>
      </c>
      <c r="CM481" s="300">
        <f t="shared" si="3311"/>
        <v>0</v>
      </c>
      <c r="CN481" s="300">
        <f t="shared" si="3311"/>
        <v>0</v>
      </c>
      <c r="CO481" s="300">
        <f t="shared" si="3311"/>
        <v>0</v>
      </c>
      <c r="CP481" s="300">
        <f t="shared" si="3311"/>
        <v>0</v>
      </c>
      <c r="CQ481" s="300">
        <f t="shared" si="3311"/>
        <v>87816</v>
      </c>
      <c r="CR481" s="300">
        <f t="shared" si="3311"/>
        <v>110.12050192231453</v>
      </c>
      <c r="CS481" s="300">
        <f t="shared" si="3311"/>
        <v>2125474</v>
      </c>
      <c r="CT481" s="300">
        <f t="shared" si="3311"/>
        <v>1518882</v>
      </c>
      <c r="CU481" s="300">
        <f t="shared" si="3311"/>
        <v>0</v>
      </c>
      <c r="CV481" s="300">
        <f t="shared" si="3311"/>
        <v>606592</v>
      </c>
      <c r="CW481" s="300">
        <f t="shared" si="3311"/>
        <v>0</v>
      </c>
      <c r="CX481" s="300">
        <f t="shared" si="3311"/>
        <v>0</v>
      </c>
      <c r="CY481" s="300">
        <f t="shared" si="3311"/>
        <v>0</v>
      </c>
      <c r="CZ481" s="300">
        <f t="shared" si="3311"/>
        <v>0</v>
      </c>
      <c r="DA481" s="300">
        <f t="shared" si="3311"/>
        <v>2125474</v>
      </c>
      <c r="DB481" s="300">
        <f t="shared" si="3311"/>
        <v>1518882</v>
      </c>
      <c r="DC481" s="300">
        <f t="shared" si="3311"/>
        <v>0</v>
      </c>
      <c r="DD481" s="300">
        <f t="shared" si="3311"/>
        <v>606592</v>
      </c>
      <c r="DE481" s="300">
        <f t="shared" si="3311"/>
        <v>60043</v>
      </c>
      <c r="DF481" s="300">
        <f t="shared" si="3311"/>
        <v>0</v>
      </c>
      <c r="DG481" s="300">
        <f t="shared" si="3311"/>
        <v>0</v>
      </c>
      <c r="DH481" s="300">
        <f t="shared" si="3311"/>
        <v>60043</v>
      </c>
      <c r="DI481" s="300">
        <f t="shared" si="3311"/>
        <v>2185517</v>
      </c>
      <c r="DJ481" s="300">
        <f t="shared" si="3311"/>
        <v>1518882</v>
      </c>
      <c r="DK481" s="300">
        <f t="shared" si="3311"/>
        <v>0</v>
      </c>
      <c r="DL481" s="300">
        <f t="shared" si="3311"/>
        <v>666635</v>
      </c>
      <c r="DM481" s="300">
        <f t="shared" si="3311"/>
        <v>0</v>
      </c>
      <c r="DN481" s="300">
        <f t="shared" si="3311"/>
        <v>0</v>
      </c>
      <c r="DO481" s="300">
        <f t="shared" si="3311"/>
        <v>0</v>
      </c>
      <c r="DP481" s="300">
        <f t="shared" si="3311"/>
        <v>0</v>
      </c>
      <c r="DQ481" s="300">
        <f t="shared" si="3311"/>
        <v>2185517</v>
      </c>
      <c r="DR481" s="300">
        <f t="shared" si="3311"/>
        <v>1518882</v>
      </c>
      <c r="DS481" s="300">
        <f t="shared" si="3311"/>
        <v>0</v>
      </c>
      <c r="DT481" s="300">
        <f t="shared" si="3311"/>
        <v>666635</v>
      </c>
    </row>
    <row r="482" spans="1:124" s="64" customFormat="1" ht="12.75" x14ac:dyDescent="0.25">
      <c r="A482" s="100" t="s">
        <v>326</v>
      </c>
      <c r="E482" s="129"/>
      <c r="F482" s="129"/>
      <c r="G482" s="129"/>
      <c r="H482" s="258"/>
      <c r="I482" s="129"/>
      <c r="J482" s="272"/>
      <c r="K482" s="272"/>
      <c r="L482" s="272"/>
      <c r="M482" s="272"/>
      <c r="N482" s="272"/>
      <c r="O482" s="272"/>
      <c r="P482" s="272"/>
      <c r="Q482" s="272"/>
      <c r="R482" s="272"/>
      <c r="S482" s="272"/>
      <c r="T482" s="272"/>
      <c r="U482" s="272"/>
      <c r="V482" s="272"/>
      <c r="W482" s="129"/>
      <c r="X482" s="129"/>
      <c r="Y482" s="129"/>
      <c r="Z482" s="129"/>
      <c r="AA482" s="129"/>
      <c r="AB482" s="65"/>
      <c r="AC482" s="65"/>
      <c r="AD482" s="65"/>
      <c r="AE482" s="65"/>
      <c r="AF482" s="145"/>
      <c r="AG482" s="140"/>
      <c r="AH482" s="140"/>
      <c r="AI482" s="140"/>
      <c r="AJ482" s="140"/>
      <c r="AK482" s="140"/>
      <c r="AL482" s="140"/>
      <c r="AM482" s="140"/>
      <c r="AN482" s="224"/>
      <c r="AO482" s="140"/>
      <c r="AP482" s="140"/>
      <c r="AQ482" s="140"/>
      <c r="AR482" s="140"/>
      <c r="AS482" s="140"/>
      <c r="AT482" s="140"/>
      <c r="AU482" s="140"/>
      <c r="AV482" s="197"/>
      <c r="AX482" s="65"/>
      <c r="AY482" s="65"/>
      <c r="AZ482" s="65"/>
      <c r="BA482" s="149"/>
      <c r="BB482" s="140"/>
      <c r="BC482" s="140"/>
      <c r="BD482" s="140"/>
      <c r="BE482" s="140"/>
      <c r="BF482" s="140"/>
      <c r="BG482" s="140"/>
      <c r="BH482" s="140"/>
      <c r="BI482" s="149"/>
      <c r="BJ482" s="140"/>
      <c r="BK482" s="140"/>
      <c r="BL482" s="140"/>
      <c r="BM482" s="140"/>
      <c r="BN482" s="140"/>
      <c r="BO482" s="140"/>
      <c r="BP482" s="140"/>
      <c r="BQ482" s="197"/>
      <c r="BS482" s="65"/>
      <c r="BT482" s="65"/>
      <c r="BU482" s="65"/>
      <c r="BV482" s="149"/>
      <c r="BW482" s="140"/>
      <c r="BX482" s="140"/>
      <c r="BY482" s="140"/>
      <c r="BZ482" s="140"/>
      <c r="CA482" s="140"/>
      <c r="CB482" s="140"/>
      <c r="CC482" s="140"/>
      <c r="CD482" s="149"/>
      <c r="CE482" s="140"/>
      <c r="CF482" s="140"/>
      <c r="CG482" s="140"/>
      <c r="CH482" s="140"/>
      <c r="CI482" s="140"/>
      <c r="CJ482" s="140"/>
      <c r="CK482" s="140"/>
      <c r="CL482" s="197"/>
      <c r="CM482" s="140"/>
      <c r="CN482" s="140"/>
      <c r="CO482" s="140"/>
      <c r="CP482" s="140"/>
      <c r="CS482" s="66">
        <v>263978145.97999999</v>
      </c>
      <c r="CT482" s="65">
        <f>117519641.98+16422201</f>
        <v>133941842.98</v>
      </c>
      <c r="CU482" s="65">
        <f>63136000+60384000+18811</f>
        <v>123538811</v>
      </c>
      <c r="CV482" s="65">
        <v>6497492</v>
      </c>
      <c r="CW482" s="65"/>
      <c r="CX482" s="65"/>
      <c r="CY482" s="65"/>
      <c r="CZ482" s="65"/>
      <c r="DA482" s="65"/>
      <c r="DB482" s="65"/>
      <c r="DC482" s="65"/>
      <c r="DD482" s="65"/>
      <c r="DE482" s="65"/>
      <c r="DF482" s="65"/>
      <c r="DG482" s="65"/>
      <c r="DH482" s="65"/>
      <c r="DI482" s="65"/>
      <c r="DJ482" s="65"/>
      <c r="DK482" s="65"/>
      <c r="DL482" s="65"/>
      <c r="DM482" s="65"/>
      <c r="DN482" s="65"/>
      <c r="DO482" s="65"/>
      <c r="DP482" s="65"/>
      <c r="DQ482" s="65"/>
      <c r="DR482" s="65"/>
      <c r="DS482" s="65"/>
      <c r="DT482" s="65"/>
    </row>
    <row r="483" spans="1:124" x14ac:dyDescent="0.25">
      <c r="A483" s="100"/>
      <c r="E483" s="129"/>
      <c r="F483" s="129"/>
      <c r="G483" s="129"/>
      <c r="I483" s="129"/>
      <c r="J483" s="272"/>
      <c r="K483" s="272"/>
      <c r="L483" s="272"/>
      <c r="M483" s="272"/>
      <c r="N483" s="272"/>
      <c r="O483" s="272"/>
      <c r="P483" s="272"/>
      <c r="Q483" s="272"/>
      <c r="R483" s="272"/>
      <c r="S483" s="272"/>
      <c r="T483" s="272"/>
      <c r="U483" s="272"/>
      <c r="V483" s="272"/>
      <c r="W483" s="129"/>
      <c r="X483" s="129"/>
      <c r="Y483" s="129"/>
      <c r="Z483" s="129"/>
      <c r="AA483" s="129"/>
      <c r="AB483" s="70" t="e">
        <f>#REF!-'7.ФС'!AB440</f>
        <v>#REF!</v>
      </c>
      <c r="AC483" s="63" t="e">
        <f>#REF!-'7.ФС'!AC440</f>
        <v>#REF!</v>
      </c>
      <c r="AD483" s="63" t="e">
        <f>#REF!-'7.ФС'!AD440</f>
        <v>#REF!</v>
      </c>
      <c r="AE483" s="63" t="e">
        <f>#REF!-'7.ФС'!AE440</f>
        <v>#REF!</v>
      </c>
      <c r="AF483" s="144"/>
      <c r="AG483" s="63"/>
      <c r="AH483" s="63"/>
      <c r="AI483" s="63"/>
      <c r="AJ483" s="63"/>
      <c r="AK483" s="63"/>
      <c r="AL483" s="63"/>
      <c r="AM483" s="63"/>
      <c r="AN483" s="223"/>
      <c r="AO483" s="63"/>
      <c r="AP483" s="63"/>
      <c r="AQ483" s="63"/>
      <c r="AR483" s="63"/>
      <c r="AS483" s="63"/>
      <c r="AT483" s="63"/>
      <c r="AU483" s="63"/>
      <c r="AV483" s="196"/>
      <c r="AW483" s="70" t="e">
        <f>#REF!-'7.ФС'!AW440</f>
        <v>#REF!</v>
      </c>
      <c r="AX483" s="63" t="e">
        <f>#REF!-'7.ФС'!AX440</f>
        <v>#REF!</v>
      </c>
      <c r="AY483" s="63" t="e">
        <f>#REF!-'7.ФС'!AY440</f>
        <v>#REF!</v>
      </c>
      <c r="AZ483" s="63" t="e">
        <f>#REF!-'7.ФС'!AZ440</f>
        <v>#REF!</v>
      </c>
      <c r="BA483" s="148"/>
      <c r="BB483" s="63"/>
      <c r="BC483" s="63"/>
      <c r="BD483" s="63"/>
      <c r="BE483" s="63"/>
      <c r="BF483" s="63"/>
      <c r="BG483" s="63"/>
      <c r="BH483" s="63"/>
      <c r="BI483" s="148"/>
      <c r="BJ483" s="63"/>
      <c r="BK483" s="63"/>
      <c r="BL483" s="63"/>
      <c r="BM483" s="63"/>
      <c r="BN483" s="63"/>
      <c r="BO483" s="63"/>
      <c r="BP483" s="63"/>
      <c r="BQ483" s="196"/>
      <c r="BR483" s="70" t="e">
        <f>#REF!-'7.ФС'!BR440</f>
        <v>#REF!</v>
      </c>
      <c r="BS483" s="63" t="e">
        <f>#REF!-'7.ФС'!BS440</f>
        <v>#REF!</v>
      </c>
      <c r="BT483" s="63" t="e">
        <f>#REF!-'7.ФС'!BT440</f>
        <v>#REF!</v>
      </c>
      <c r="BU483" s="63" t="e">
        <f>#REF!-'7.ФС'!BU440</f>
        <v>#REF!</v>
      </c>
      <c r="BV483" s="148"/>
      <c r="BW483" s="63"/>
      <c r="BX483" s="63"/>
      <c r="BY483" s="63"/>
      <c r="BZ483" s="63"/>
      <c r="CA483" s="63"/>
      <c r="CB483" s="63"/>
      <c r="CC483" s="63"/>
      <c r="CD483" s="148"/>
      <c r="CE483" s="63"/>
      <c r="CF483" s="63"/>
      <c r="CG483" s="63"/>
      <c r="CH483" s="63"/>
      <c r="CI483" s="63"/>
      <c r="CJ483" s="63"/>
      <c r="CK483" s="63"/>
      <c r="CL483" s="196"/>
      <c r="CM483" s="63"/>
      <c r="CN483" s="63"/>
      <c r="CO483" s="63"/>
      <c r="CP483" s="63"/>
      <c r="CQ483" s="11"/>
      <c r="CR483" s="11"/>
      <c r="CX483" s="11"/>
      <c r="CY483" s="11"/>
      <c r="DB483" s="11"/>
      <c r="DC483" s="11"/>
      <c r="DD483" s="11"/>
      <c r="DF483" s="11"/>
      <c r="DG483" s="11"/>
      <c r="DJ483" s="11"/>
      <c r="DK483" s="11"/>
      <c r="DL483" s="11"/>
      <c r="DN483" s="11"/>
      <c r="DO483" s="11"/>
      <c r="DR483" s="11"/>
      <c r="DS483" s="11"/>
      <c r="DT483" s="11"/>
    </row>
    <row r="484" spans="1:124" x14ac:dyDescent="0.25">
      <c r="A484" s="100" t="s">
        <v>364</v>
      </c>
      <c r="E484" s="129"/>
      <c r="F484" s="129"/>
      <c r="G484" s="129"/>
      <c r="I484" s="129"/>
      <c r="J484" s="272"/>
      <c r="K484" s="272"/>
      <c r="L484" s="272"/>
      <c r="M484" s="272"/>
      <c r="N484" s="272"/>
      <c r="O484" s="272">
        <f>P445/(N475-O485)*100</f>
        <v>2.855416136165652</v>
      </c>
      <c r="P484" s="272"/>
      <c r="Q484" s="272"/>
      <c r="R484" s="272"/>
      <c r="S484" s="272">
        <f>T445/(R475-S485)*100</f>
        <v>5.4462943043272292</v>
      </c>
      <c r="T484" s="272"/>
      <c r="U484" s="272"/>
      <c r="V484" s="272"/>
      <c r="W484" s="129"/>
      <c r="X484" s="129"/>
      <c r="Y484" s="129"/>
      <c r="Z484" s="129"/>
      <c r="AA484" s="129"/>
      <c r="AW484" s="11"/>
      <c r="AY484" s="63">
        <f>AY442/AY475*100</f>
        <v>2.5048941392453057</v>
      </c>
      <c r="BR484" s="11"/>
      <c r="BT484" s="142">
        <f>BT442/BT475*100</f>
        <v>5.524983914102255</v>
      </c>
      <c r="BU484" s="142"/>
      <c r="BV484" s="142"/>
      <c r="BW484" s="142"/>
      <c r="BX484" s="142"/>
      <c r="BY484" s="142"/>
      <c r="BZ484" s="142"/>
      <c r="CA484" s="142"/>
      <c r="CB484" s="142"/>
      <c r="CC484" s="142"/>
      <c r="CD484" s="142">
        <f>CD442/CD475*100</f>
        <v>-5.2631580741604376</v>
      </c>
      <c r="CQ484" s="11"/>
      <c r="CR484" s="11"/>
      <c r="CX484" s="11"/>
      <c r="CY484" s="11"/>
      <c r="DB484" s="11"/>
      <c r="DC484" s="11"/>
      <c r="DD484" s="11"/>
      <c r="DF484" s="11"/>
      <c r="DG484" s="11"/>
      <c r="DJ484" s="11"/>
      <c r="DK484" s="11"/>
      <c r="DL484" s="11"/>
      <c r="DN484" s="11"/>
      <c r="DO484" s="11"/>
      <c r="DR484" s="11"/>
      <c r="DS484" s="11"/>
      <c r="DT484" s="11"/>
    </row>
    <row r="485" spans="1:124" x14ac:dyDescent="0.25">
      <c r="A485" s="100" t="s">
        <v>400</v>
      </c>
      <c r="E485" s="129"/>
      <c r="F485" s="129"/>
      <c r="G485" s="129"/>
      <c r="I485" s="129"/>
      <c r="J485" s="272"/>
      <c r="K485" s="272"/>
      <c r="L485" s="272"/>
      <c r="M485" s="272"/>
      <c r="N485" s="272"/>
      <c r="O485" s="272">
        <f>14126734.6+121458597.48+41906368.83</f>
        <v>177491700.91000003</v>
      </c>
      <c r="P485" s="272"/>
      <c r="Q485" s="272"/>
      <c r="R485" s="272"/>
      <c r="S485" s="272">
        <f>14151750.4+122851441.48+13253077</f>
        <v>150256268.88</v>
      </c>
      <c r="T485" s="272"/>
      <c r="U485" s="272"/>
      <c r="V485" s="272"/>
      <c r="W485" s="129"/>
      <c r="X485" s="129"/>
      <c r="Y485" s="129"/>
      <c r="Z485" s="129"/>
      <c r="AA485" s="129"/>
      <c r="AW485" s="11"/>
      <c r="AY485" s="63"/>
      <c r="BM485" s="142" t="e">
        <f>#REF!+#REF!+#REF!+#REF!</f>
        <v>#REF!</v>
      </c>
      <c r="BR485" s="11"/>
      <c r="BT485" s="142"/>
      <c r="BU485" s="142"/>
      <c r="BV485" s="142"/>
      <c r="BW485" s="142"/>
      <c r="BX485" s="142"/>
      <c r="BY485" s="142"/>
      <c r="BZ485" s="142" t="e">
        <f>#REF!+#REF!+'6.ВС'!AG148</f>
        <v>#REF!</v>
      </c>
      <c r="CA485" s="142"/>
      <c r="CB485" s="142"/>
      <c r="CC485" s="142"/>
      <c r="CD485" s="142"/>
      <c r="CH485" s="142" t="e">
        <f>#REF!+#REF!+#REF!+#REF!</f>
        <v>#REF!</v>
      </c>
      <c r="CQ485" s="11"/>
      <c r="CR485" s="11"/>
      <c r="CX485" s="11"/>
      <c r="CY485" s="11"/>
      <c r="DB485" s="11"/>
      <c r="DC485" s="11"/>
      <c r="DD485" s="11"/>
      <c r="DF485" s="11"/>
      <c r="DG485" s="11"/>
      <c r="DJ485" s="11"/>
      <c r="DK485" s="11"/>
      <c r="DL485" s="11"/>
      <c r="DN485" s="11"/>
      <c r="DO485" s="11"/>
      <c r="DR485" s="11"/>
      <c r="DS485" s="11"/>
      <c r="DT485" s="11"/>
    </row>
    <row r="486" spans="1:124" x14ac:dyDescent="0.25">
      <c r="A486" s="100"/>
      <c r="E486" s="129"/>
      <c r="F486" s="129"/>
      <c r="G486" s="129"/>
      <c r="I486" s="129"/>
      <c r="J486" s="129"/>
      <c r="K486" s="129"/>
      <c r="L486" s="129"/>
      <c r="M486" s="129"/>
      <c r="N486" s="129"/>
      <c r="O486" s="129"/>
      <c r="P486" s="129"/>
      <c r="Q486" s="129"/>
      <c r="R486" s="129"/>
      <c r="S486" s="129"/>
      <c r="T486" s="129"/>
      <c r="U486" s="129"/>
      <c r="V486" s="129"/>
      <c r="W486" s="129"/>
      <c r="X486" s="129"/>
      <c r="Y486" s="129"/>
      <c r="Z486" s="129"/>
      <c r="AA486" s="129"/>
      <c r="AW486" s="11"/>
      <c r="AY486" s="63"/>
      <c r="BM486" s="235" t="e">
        <f>BM445/(BM475-BM485)*100</f>
        <v>#REF!</v>
      </c>
      <c r="BR486" s="11"/>
      <c r="BT486" s="142"/>
      <c r="BU486" s="142"/>
      <c r="BV486" s="142"/>
      <c r="BW486" s="142"/>
      <c r="BX486" s="142"/>
      <c r="BY486" s="142"/>
      <c r="BZ486" s="142" t="e">
        <f>BZ445/(BZ475-BZ485)*100</f>
        <v>#REF!</v>
      </c>
      <c r="CA486" s="142"/>
      <c r="CB486" s="142"/>
      <c r="CC486" s="142"/>
      <c r="CD486" s="142"/>
      <c r="CH486" s="142" t="e">
        <f>CH445/(CH475-CH485)*100</f>
        <v>#REF!</v>
      </c>
      <c r="CQ486" s="11"/>
      <c r="CR486" s="11"/>
      <c r="CX486" s="11"/>
      <c r="CY486" s="11"/>
      <c r="DB486" s="11"/>
      <c r="DC486" s="11"/>
      <c r="DD486" s="11"/>
      <c r="DF486" s="11"/>
      <c r="DG486" s="11"/>
      <c r="DJ486" s="11"/>
      <c r="DK486" s="11"/>
      <c r="DL486" s="11"/>
      <c r="DN486" s="11"/>
      <c r="DO486" s="11"/>
      <c r="DR486" s="11"/>
      <c r="DS486" s="11"/>
      <c r="DT486" s="11"/>
    </row>
    <row r="487" spans="1:124" ht="25.5" x14ac:dyDescent="0.25">
      <c r="A487" s="305" t="s">
        <v>535</v>
      </c>
      <c r="E487" s="129"/>
      <c r="F487" s="129"/>
      <c r="G487" s="129"/>
      <c r="I487" s="129"/>
      <c r="J487" s="271" t="s">
        <v>350</v>
      </c>
      <c r="K487" s="236" t="s">
        <v>314</v>
      </c>
      <c r="L487" s="236" t="s">
        <v>315</v>
      </c>
      <c r="M487" s="236" t="s">
        <v>316</v>
      </c>
      <c r="N487" s="271" t="s">
        <v>361</v>
      </c>
      <c r="O487" s="236" t="s">
        <v>314</v>
      </c>
      <c r="P487" s="236" t="s">
        <v>315</v>
      </c>
      <c r="Q487" s="236" t="s">
        <v>316</v>
      </c>
      <c r="R487" s="271" t="s">
        <v>521</v>
      </c>
      <c r="S487" s="236" t="s">
        <v>314</v>
      </c>
      <c r="T487" s="236" t="s">
        <v>315</v>
      </c>
      <c r="U487" s="236" t="s">
        <v>316</v>
      </c>
      <c r="V487" s="129"/>
      <c r="W487" s="129"/>
      <c r="X487" s="129"/>
      <c r="Y487" s="129"/>
      <c r="Z487" s="129"/>
      <c r="AA487" s="129"/>
      <c r="AW487" s="11"/>
      <c r="BR487" s="11"/>
      <c r="CQ487" s="11"/>
      <c r="CR487" s="11"/>
      <c r="CX487" s="11"/>
      <c r="CY487" s="11"/>
      <c r="DB487" s="11"/>
      <c r="DC487" s="11"/>
      <c r="DD487" s="11"/>
      <c r="DF487" s="11"/>
      <c r="DG487" s="11"/>
      <c r="DJ487" s="11"/>
      <c r="DK487" s="11"/>
      <c r="DL487" s="11"/>
      <c r="DN487" s="11"/>
      <c r="DO487" s="11"/>
      <c r="DR487" s="11"/>
      <c r="DS487" s="11"/>
      <c r="DT487" s="11"/>
    </row>
    <row r="488" spans="1:124" ht="45" customHeight="1" x14ac:dyDescent="0.25">
      <c r="A488" s="166" t="s">
        <v>299</v>
      </c>
      <c r="B488" s="25"/>
      <c r="C488" s="25"/>
      <c r="D488" s="25"/>
      <c r="E488" s="304" t="s">
        <v>282</v>
      </c>
      <c r="F488" s="304" t="s">
        <v>13</v>
      </c>
      <c r="G488" s="304" t="s">
        <v>58</v>
      </c>
      <c r="H488" s="175" t="s">
        <v>419</v>
      </c>
      <c r="I488" s="3" t="s">
        <v>56</v>
      </c>
      <c r="J488" s="306">
        <f t="shared" ref="J488:J493" si="3312">K488+L488+M488</f>
        <v>449282</v>
      </c>
      <c r="K488" s="93"/>
      <c r="L488" s="93">
        <v>449282</v>
      </c>
      <c r="M488" s="93"/>
      <c r="N488" s="306"/>
      <c r="O488" s="93"/>
      <c r="P488" s="93"/>
      <c r="Q488" s="93"/>
      <c r="R488" s="306"/>
      <c r="S488" s="93"/>
      <c r="T488" s="93"/>
      <c r="U488" s="93"/>
      <c r="V488" s="272"/>
      <c r="W488" s="129"/>
      <c r="X488" s="129"/>
      <c r="Y488" s="129"/>
      <c r="Z488" s="129"/>
      <c r="AA488" s="129"/>
      <c r="AE488" s="135"/>
      <c r="AF488" s="147"/>
      <c r="AG488" s="135"/>
      <c r="AH488" s="135"/>
      <c r="AI488" s="135"/>
      <c r="AJ488" s="135"/>
      <c r="AK488" s="135"/>
      <c r="AL488" s="135"/>
      <c r="AM488" s="135"/>
      <c r="AN488" s="226"/>
      <c r="AO488" s="135"/>
      <c r="AP488" s="135"/>
      <c r="AQ488" s="135"/>
      <c r="AR488" s="135"/>
      <c r="AS488" s="135"/>
      <c r="AT488" s="135"/>
      <c r="AU488" s="135"/>
      <c r="AV488" s="202"/>
      <c r="AW488" s="11"/>
      <c r="BR488" s="11"/>
      <c r="CQ488" s="11"/>
      <c r="CR488" s="11"/>
      <c r="CX488" s="11"/>
      <c r="CY488" s="11"/>
      <c r="DB488" s="11"/>
      <c r="DC488" s="11"/>
      <c r="DD488" s="11"/>
      <c r="DF488" s="11"/>
      <c r="DG488" s="11"/>
      <c r="DJ488" s="11"/>
      <c r="DK488" s="11"/>
      <c r="DL488" s="11"/>
      <c r="DN488" s="11"/>
      <c r="DO488" s="11"/>
      <c r="DR488" s="11"/>
      <c r="DS488" s="11"/>
      <c r="DT488" s="11"/>
    </row>
    <row r="489" spans="1:124" ht="75" x14ac:dyDescent="0.25">
      <c r="A489" s="87" t="s">
        <v>279</v>
      </c>
      <c r="B489" s="44"/>
      <c r="C489" s="44"/>
      <c r="D489" s="27"/>
      <c r="E489" s="4">
        <v>851</v>
      </c>
      <c r="F489" s="4" t="s">
        <v>30</v>
      </c>
      <c r="G489" s="4" t="s">
        <v>30</v>
      </c>
      <c r="H489" s="176" t="s">
        <v>436</v>
      </c>
      <c r="I489" s="3" t="s">
        <v>74</v>
      </c>
      <c r="J489" s="306">
        <f t="shared" si="3312"/>
        <v>-14785544.24</v>
      </c>
      <c r="K489" s="93">
        <v>-14637688.24</v>
      </c>
      <c r="L489" s="93">
        <v>-147856</v>
      </c>
      <c r="M489" s="93"/>
      <c r="N489" s="306">
        <f>O489+P489+Q489</f>
        <v>13476362.83</v>
      </c>
      <c r="O489" s="93">
        <v>13341597.83</v>
      </c>
      <c r="P489" s="93">
        <v>134765</v>
      </c>
      <c r="Q489" s="93"/>
      <c r="R489" s="306"/>
      <c r="S489" s="93"/>
      <c r="T489" s="93"/>
      <c r="U489" s="93"/>
      <c r="V489" s="272"/>
      <c r="W489" s="129"/>
      <c r="X489" s="129"/>
      <c r="Y489" s="129"/>
      <c r="Z489" s="129"/>
      <c r="AA489" s="129"/>
      <c r="AE489" s="135"/>
      <c r="AF489" s="147"/>
      <c r="AG489" s="135"/>
      <c r="AH489" s="135"/>
      <c r="AI489" s="135"/>
      <c r="AJ489" s="135"/>
      <c r="AK489" s="135"/>
      <c r="AL489" s="135"/>
      <c r="AM489" s="135"/>
      <c r="AN489" s="226"/>
      <c r="AO489" s="135"/>
      <c r="AP489" s="135"/>
      <c r="AQ489" s="135"/>
      <c r="AR489" s="135"/>
      <c r="AS489" s="135"/>
      <c r="AT489" s="135"/>
      <c r="AU489" s="135"/>
      <c r="AV489" s="202"/>
      <c r="AW489" s="11"/>
      <c r="BR489" s="11"/>
      <c r="CQ489" s="11"/>
      <c r="CR489" s="11"/>
      <c r="CX489" s="11"/>
      <c r="CY489" s="11"/>
      <c r="DB489" s="11"/>
      <c r="DC489" s="11"/>
      <c r="DD489" s="11"/>
      <c r="DF489" s="11"/>
      <c r="DG489" s="11"/>
      <c r="DJ489" s="11"/>
      <c r="DK489" s="11"/>
      <c r="DL489" s="11"/>
      <c r="DN489" s="11"/>
      <c r="DO489" s="11"/>
      <c r="DR489" s="11"/>
      <c r="DS489" s="11"/>
      <c r="DT489" s="11"/>
    </row>
    <row r="490" spans="1:124" ht="165" x14ac:dyDescent="0.25">
      <c r="A490" s="87" t="s">
        <v>344</v>
      </c>
      <c r="B490" s="302"/>
      <c r="C490" s="302"/>
      <c r="D490" s="302"/>
      <c r="E490" s="4">
        <v>852</v>
      </c>
      <c r="F490" s="3" t="s">
        <v>78</v>
      </c>
      <c r="G490" s="3" t="s">
        <v>44</v>
      </c>
      <c r="H490" s="176" t="s">
        <v>474</v>
      </c>
      <c r="I490" s="3" t="s">
        <v>85</v>
      </c>
      <c r="J490" s="306">
        <f t="shared" si="3312"/>
        <v>138809</v>
      </c>
      <c r="K490" s="21">
        <v>131869</v>
      </c>
      <c r="L490" s="21">
        <v>6940</v>
      </c>
      <c r="M490" s="93"/>
      <c r="N490" s="306"/>
      <c r="O490" s="93"/>
      <c r="P490" s="93"/>
      <c r="Q490" s="93"/>
      <c r="R490" s="306">
        <f>S490+T490+U490</f>
        <v>-10665</v>
      </c>
      <c r="S490" s="93">
        <v>-10132</v>
      </c>
      <c r="T490" s="93">
        <v>-533</v>
      </c>
      <c r="U490" s="93"/>
      <c r="V490" s="272"/>
      <c r="W490" s="129"/>
      <c r="X490" s="129"/>
      <c r="Y490" s="129"/>
      <c r="Z490" s="129"/>
      <c r="AA490" s="129"/>
      <c r="AE490" s="135"/>
      <c r="AF490" s="147"/>
      <c r="AG490" s="135"/>
      <c r="AH490" s="135"/>
      <c r="AI490" s="135"/>
      <c r="AJ490" s="135"/>
      <c r="AK490" s="135"/>
      <c r="AL490" s="135"/>
      <c r="AM490" s="135"/>
      <c r="AN490" s="226"/>
      <c r="AO490" s="135"/>
      <c r="AP490" s="135"/>
      <c r="AQ490" s="135"/>
      <c r="AR490" s="135"/>
      <c r="AS490" s="135"/>
      <c r="AT490" s="135"/>
      <c r="AU490" s="135"/>
      <c r="AV490" s="202"/>
      <c r="AW490" s="11"/>
      <c r="BR490" s="11"/>
      <c r="CQ490" s="11"/>
      <c r="CR490" s="11"/>
      <c r="CX490" s="11"/>
      <c r="CY490" s="11"/>
      <c r="DB490" s="11"/>
      <c r="DC490" s="11"/>
      <c r="DD490" s="11"/>
      <c r="DF490" s="11"/>
      <c r="DG490" s="11"/>
      <c r="DJ490" s="11"/>
      <c r="DK490" s="11"/>
      <c r="DL490" s="11"/>
      <c r="DN490" s="11"/>
      <c r="DO490" s="11"/>
      <c r="DR490" s="11"/>
      <c r="DS490" s="11"/>
      <c r="DT490" s="11"/>
    </row>
    <row r="491" spans="1:124" ht="135" x14ac:dyDescent="0.25">
      <c r="A491" s="87" t="s">
        <v>332</v>
      </c>
      <c r="B491" s="23"/>
      <c r="C491" s="23"/>
      <c r="D491" s="23"/>
      <c r="E491" s="4">
        <v>852</v>
      </c>
      <c r="F491" s="3" t="s">
        <v>78</v>
      </c>
      <c r="G491" s="4" t="s">
        <v>44</v>
      </c>
      <c r="H491" s="257" t="s">
        <v>477</v>
      </c>
      <c r="I491" s="3" t="s">
        <v>85</v>
      </c>
      <c r="J491" s="306">
        <f t="shared" si="3312"/>
        <v>1208</v>
      </c>
      <c r="K491" s="93">
        <v>1147</v>
      </c>
      <c r="L491" s="93">
        <v>61</v>
      </c>
      <c r="M491" s="93"/>
      <c r="N491" s="306">
        <f>O491+P491+Q491</f>
        <v>-55680</v>
      </c>
      <c r="O491" s="93">
        <v>-52896</v>
      </c>
      <c r="P491" s="93">
        <v>-2784</v>
      </c>
      <c r="Q491" s="93"/>
      <c r="R491" s="306">
        <f>S491+T491+U491</f>
        <v>-16157</v>
      </c>
      <c r="S491" s="93">
        <v>-15349</v>
      </c>
      <c r="T491" s="93">
        <v>-808</v>
      </c>
      <c r="U491" s="93"/>
      <c r="V491" s="272"/>
      <c r="W491" s="129"/>
      <c r="X491" s="129"/>
      <c r="Y491" s="129"/>
      <c r="Z491" s="129"/>
      <c r="AA491" s="129"/>
      <c r="AE491" s="135"/>
      <c r="AF491" s="147"/>
      <c r="AG491" s="135"/>
      <c r="AH491" s="135"/>
      <c r="AI491" s="135"/>
      <c r="AJ491" s="135"/>
      <c r="AK491" s="135"/>
      <c r="AL491" s="135"/>
      <c r="AM491" s="135"/>
      <c r="AN491" s="226"/>
      <c r="AO491" s="135"/>
      <c r="AP491" s="135"/>
      <c r="AQ491" s="135"/>
      <c r="AR491" s="135"/>
      <c r="AS491" s="135"/>
      <c r="AT491" s="135"/>
      <c r="AU491" s="135"/>
      <c r="AV491" s="202"/>
      <c r="AW491" s="11"/>
      <c r="BR491" s="11"/>
      <c r="CQ491" s="11"/>
      <c r="CR491" s="11"/>
      <c r="CX491" s="11"/>
      <c r="CY491" s="11"/>
      <c r="DB491" s="11"/>
      <c r="DC491" s="11"/>
      <c r="DD491" s="11"/>
      <c r="DF491" s="11"/>
      <c r="DG491" s="11"/>
      <c r="DJ491" s="11"/>
      <c r="DK491" s="11"/>
      <c r="DL491" s="11"/>
      <c r="DN491" s="11"/>
      <c r="DO491" s="11"/>
      <c r="DR491" s="11"/>
      <c r="DS491" s="11"/>
      <c r="DT491" s="11"/>
    </row>
    <row r="492" spans="1:124" ht="90" x14ac:dyDescent="0.25">
      <c r="A492" s="87" t="s">
        <v>308</v>
      </c>
      <c r="B492" s="23"/>
      <c r="C492" s="23"/>
      <c r="D492" s="23"/>
      <c r="E492" s="4">
        <v>852</v>
      </c>
      <c r="F492" s="3" t="s">
        <v>78</v>
      </c>
      <c r="G492" s="4" t="s">
        <v>44</v>
      </c>
      <c r="H492" s="176" t="s">
        <v>469</v>
      </c>
      <c r="I492" s="3" t="s">
        <v>85</v>
      </c>
      <c r="J492" s="306">
        <f t="shared" si="3312"/>
        <v>1820252</v>
      </c>
      <c r="K492" s="93">
        <v>1729240</v>
      </c>
      <c r="L492" s="93">
        <v>91012</v>
      </c>
      <c r="M492" s="93"/>
      <c r="N492" s="306"/>
      <c r="O492" s="93"/>
      <c r="P492" s="93"/>
      <c r="Q492" s="93"/>
      <c r="R492" s="306"/>
      <c r="S492" s="93"/>
      <c r="T492" s="93"/>
      <c r="U492" s="93"/>
      <c r="V492" s="272"/>
      <c r="W492" s="129"/>
      <c r="X492" s="129"/>
      <c r="Y492" s="129"/>
      <c r="Z492" s="129"/>
      <c r="AA492" s="129"/>
      <c r="AE492" s="135"/>
      <c r="AF492" s="147"/>
      <c r="AG492" s="135"/>
      <c r="AH492" s="135"/>
      <c r="AI492" s="135"/>
      <c r="AJ492" s="135"/>
      <c r="AK492" s="135"/>
      <c r="AL492" s="135"/>
      <c r="AM492" s="135"/>
      <c r="AN492" s="226"/>
      <c r="AO492" s="135"/>
      <c r="AP492" s="135"/>
      <c r="AQ492" s="135"/>
      <c r="AR492" s="135"/>
      <c r="AS492" s="135"/>
      <c r="AT492" s="135"/>
      <c r="AU492" s="135"/>
      <c r="AV492" s="202"/>
      <c r="AW492" s="11"/>
      <c r="BR492" s="11"/>
      <c r="CQ492" s="11"/>
      <c r="CR492" s="11"/>
      <c r="CX492" s="11"/>
      <c r="CY492" s="11"/>
      <c r="DB492" s="11"/>
      <c r="DC492" s="11"/>
      <c r="DD492" s="11"/>
      <c r="DF492" s="11"/>
      <c r="DG492" s="11"/>
      <c r="DJ492" s="11"/>
      <c r="DK492" s="11"/>
      <c r="DL492" s="11"/>
      <c r="DN492" s="11"/>
      <c r="DO492" s="11"/>
      <c r="DR492" s="11"/>
      <c r="DS492" s="11"/>
      <c r="DT492" s="11"/>
    </row>
    <row r="493" spans="1:124" ht="45" x14ac:dyDescent="0.25">
      <c r="A493" s="87" t="s">
        <v>118</v>
      </c>
      <c r="B493" s="302"/>
      <c r="C493" s="302"/>
      <c r="D493" s="302"/>
      <c r="E493" s="4">
        <v>852</v>
      </c>
      <c r="F493" s="3" t="s">
        <v>78</v>
      </c>
      <c r="G493" s="3" t="s">
        <v>46</v>
      </c>
      <c r="H493" s="176" t="s">
        <v>466</v>
      </c>
      <c r="I493" s="3" t="s">
        <v>85</v>
      </c>
      <c r="J493" s="306">
        <f t="shared" si="3312"/>
        <v>94561</v>
      </c>
      <c r="K493" s="93"/>
      <c r="L493" s="93">
        <v>94561</v>
      </c>
      <c r="M493" s="93"/>
      <c r="N493" s="306"/>
      <c r="O493" s="93"/>
      <c r="P493" s="93"/>
      <c r="Q493" s="93"/>
      <c r="R493" s="306"/>
      <c r="S493" s="93"/>
      <c r="T493" s="93"/>
      <c r="U493" s="93"/>
      <c r="V493" s="272"/>
      <c r="W493" s="129"/>
      <c r="X493" s="129"/>
      <c r="Y493" s="129"/>
      <c r="Z493" s="129"/>
      <c r="AA493" s="129"/>
      <c r="AE493" s="135"/>
      <c r="AF493" s="147"/>
      <c r="AG493" s="135"/>
      <c r="AH493" s="135"/>
      <c r="AI493" s="135"/>
      <c r="AJ493" s="135"/>
      <c r="AK493" s="135"/>
      <c r="AL493" s="135"/>
      <c r="AM493" s="135"/>
      <c r="AN493" s="226"/>
      <c r="AO493" s="135"/>
      <c r="AP493" s="135"/>
      <c r="AQ493" s="135"/>
      <c r="AR493" s="135"/>
      <c r="AS493" s="135"/>
      <c r="AT493" s="135"/>
      <c r="AU493" s="135"/>
      <c r="AV493" s="202"/>
      <c r="AW493" s="11"/>
      <c r="BR493" s="11"/>
      <c r="CQ493" s="11"/>
      <c r="CR493" s="11"/>
      <c r="CX493" s="11"/>
      <c r="CY493" s="11"/>
      <c r="DB493" s="11"/>
      <c r="DC493" s="11"/>
      <c r="DD493" s="11"/>
      <c r="DF493" s="11"/>
      <c r="DG493" s="11"/>
      <c r="DJ493" s="11"/>
      <c r="DK493" s="11"/>
      <c r="DL493" s="11"/>
      <c r="DN493" s="11"/>
      <c r="DO493" s="11"/>
      <c r="DR493" s="11"/>
      <c r="DS493" s="11"/>
      <c r="DT493" s="11"/>
    </row>
    <row r="494" spans="1:124" x14ac:dyDescent="0.25">
      <c r="A494" s="87" t="s">
        <v>381</v>
      </c>
      <c r="B494" s="302"/>
      <c r="C494" s="302"/>
      <c r="D494" s="25"/>
      <c r="E494" s="4"/>
      <c r="F494" s="4"/>
      <c r="G494" s="4"/>
      <c r="H494" s="176"/>
      <c r="I494" s="3"/>
      <c r="J494" s="306">
        <f>SUM(J488:J493)</f>
        <v>-12281432.24</v>
      </c>
      <c r="K494" s="93">
        <f t="shared" ref="K494:L494" si="3313">SUM(K488:K493)</f>
        <v>-12775432.24</v>
      </c>
      <c r="L494" s="93">
        <f t="shared" si="3313"/>
        <v>494000</v>
      </c>
      <c r="M494" s="93">
        <f t="shared" ref="M494" si="3314">SUM(M488:M493)</f>
        <v>0</v>
      </c>
      <c r="N494" s="306">
        <f t="shared" ref="N494" si="3315">SUM(N488:N493)</f>
        <v>13420682.83</v>
      </c>
      <c r="O494" s="93">
        <f t="shared" ref="O494" si="3316">SUM(O488:O493)</f>
        <v>13288701.83</v>
      </c>
      <c r="P494" s="93">
        <f t="shared" ref="P494" si="3317">SUM(P488:P493)</f>
        <v>131981</v>
      </c>
      <c r="Q494" s="93">
        <f t="shared" ref="Q494" si="3318">SUM(Q488:Q493)</f>
        <v>0</v>
      </c>
      <c r="R494" s="306">
        <f t="shared" ref="R494" si="3319">SUM(R488:R493)</f>
        <v>-26822</v>
      </c>
      <c r="S494" s="93">
        <f t="shared" ref="S494" si="3320">SUM(S488:S493)</f>
        <v>-25481</v>
      </c>
      <c r="T494" s="93">
        <f t="shared" ref="T494" si="3321">SUM(T488:T493)</f>
        <v>-1341</v>
      </c>
      <c r="U494" s="93">
        <f t="shared" ref="U494" si="3322">SUM(U488:U493)</f>
        <v>0</v>
      </c>
      <c r="V494" s="272"/>
      <c r="W494" s="129"/>
      <c r="X494" s="129"/>
      <c r="Y494" s="129"/>
      <c r="Z494" s="129"/>
      <c r="AA494" s="129"/>
      <c r="AE494" s="135"/>
      <c r="AF494" s="147"/>
      <c r="AG494" s="135"/>
      <c r="AH494" s="135"/>
      <c r="AI494" s="135"/>
      <c r="AJ494" s="135"/>
      <c r="AK494" s="135"/>
      <c r="AL494" s="135"/>
      <c r="AM494" s="135"/>
      <c r="AN494" s="226"/>
      <c r="AO494" s="135"/>
      <c r="AP494" s="135"/>
      <c r="AQ494" s="135"/>
      <c r="AR494" s="135"/>
      <c r="AS494" s="135"/>
      <c r="AT494" s="135"/>
      <c r="AU494" s="135"/>
      <c r="AV494" s="202"/>
      <c r="AW494" s="11"/>
      <c r="BR494" s="11"/>
      <c r="CQ494" s="11"/>
      <c r="CR494" s="11"/>
      <c r="CX494" s="11"/>
      <c r="CY494" s="11"/>
      <c r="DB494" s="11"/>
      <c r="DC494" s="11"/>
      <c r="DD494" s="11"/>
      <c r="DF494" s="11"/>
      <c r="DG494" s="11"/>
      <c r="DJ494" s="11"/>
      <c r="DK494" s="11"/>
      <c r="DL494" s="11"/>
      <c r="DN494" s="11"/>
      <c r="DO494" s="11"/>
      <c r="DR494" s="11"/>
      <c r="DS494" s="11"/>
      <c r="DT494" s="11"/>
    </row>
    <row r="495" spans="1:124" x14ac:dyDescent="0.25">
      <c r="A495" s="134"/>
      <c r="B495" s="134"/>
      <c r="C495" s="134"/>
      <c r="D495" s="134"/>
      <c r="J495" s="272"/>
      <c r="K495" s="272"/>
      <c r="L495" s="272"/>
      <c r="M495" s="272"/>
      <c r="N495" s="272"/>
      <c r="O495" s="272"/>
      <c r="P495" s="272"/>
      <c r="Q495" s="272"/>
      <c r="R495" s="272"/>
      <c r="S495" s="272"/>
      <c r="T495" s="272"/>
      <c r="U495" s="272"/>
      <c r="V495" s="272"/>
      <c r="W495" s="129"/>
      <c r="X495" s="129"/>
      <c r="Y495" s="129"/>
      <c r="Z495" s="129"/>
      <c r="AA495" s="129"/>
      <c r="AE495" s="135"/>
      <c r="AF495" s="147"/>
      <c r="AG495" s="135"/>
      <c r="AH495" s="135"/>
      <c r="AI495" s="135"/>
      <c r="AJ495" s="135"/>
      <c r="AK495" s="135"/>
      <c r="AL495" s="135"/>
      <c r="AM495" s="135"/>
      <c r="AN495" s="226"/>
      <c r="AO495" s="135"/>
      <c r="AP495" s="135"/>
      <c r="AQ495" s="135"/>
      <c r="AR495" s="135"/>
      <c r="AS495" s="135"/>
      <c r="AT495" s="135"/>
      <c r="AU495" s="135"/>
      <c r="AV495" s="202"/>
      <c r="AW495" s="11"/>
      <c r="BR495" s="11"/>
      <c r="CQ495" s="11"/>
      <c r="CR495" s="11"/>
      <c r="CX495" s="11"/>
      <c r="CY495" s="11"/>
      <c r="DB495" s="11"/>
      <c r="DC495" s="11"/>
      <c r="DD495" s="11"/>
      <c r="DF495" s="11"/>
      <c r="DG495" s="11"/>
      <c r="DJ495" s="11"/>
      <c r="DK495" s="11"/>
      <c r="DL495" s="11"/>
      <c r="DN495" s="11"/>
      <c r="DO495" s="11"/>
      <c r="DR495" s="11"/>
      <c r="DS495" s="11"/>
      <c r="DT495" s="11"/>
    </row>
    <row r="496" spans="1:124" x14ac:dyDescent="0.25">
      <c r="A496" s="100"/>
      <c r="E496" s="129"/>
      <c r="F496" s="129"/>
      <c r="G496" s="129"/>
      <c r="I496" s="129"/>
      <c r="J496" s="272"/>
      <c r="K496" s="272"/>
      <c r="L496" s="272"/>
      <c r="M496" s="272"/>
      <c r="N496" s="272"/>
      <c r="O496" s="272"/>
      <c r="P496" s="272"/>
      <c r="Q496" s="272"/>
      <c r="R496" s="272"/>
      <c r="S496" s="272"/>
      <c r="T496" s="272"/>
      <c r="U496" s="272"/>
      <c r="V496" s="272"/>
      <c r="W496" s="129"/>
      <c r="X496" s="129"/>
      <c r="Y496" s="129"/>
      <c r="Z496" s="129"/>
      <c r="AA496" s="129"/>
      <c r="AE496" s="135"/>
      <c r="AF496" s="147"/>
      <c r="AG496" s="135"/>
      <c r="AH496" s="135"/>
      <c r="AI496" s="135"/>
      <c r="AJ496" s="135"/>
      <c r="AK496" s="135"/>
      <c r="AL496" s="135"/>
      <c r="AM496" s="135"/>
      <c r="AN496" s="226"/>
      <c r="AO496" s="135"/>
      <c r="AP496" s="135"/>
      <c r="AQ496" s="135"/>
      <c r="AR496" s="135"/>
      <c r="AS496" s="135"/>
      <c r="AT496" s="135"/>
      <c r="AU496" s="135"/>
      <c r="AV496" s="202"/>
      <c r="AW496" s="11"/>
      <c r="BR496" s="11"/>
      <c r="CQ496" s="11"/>
      <c r="CR496" s="11"/>
      <c r="CX496" s="11"/>
      <c r="CY496" s="11"/>
      <c r="DB496" s="11"/>
      <c r="DC496" s="11"/>
      <c r="DD496" s="11"/>
      <c r="DF496" s="11"/>
      <c r="DG496" s="11"/>
      <c r="DJ496" s="11"/>
      <c r="DK496" s="11"/>
      <c r="DL496" s="11"/>
      <c r="DN496" s="11"/>
      <c r="DO496" s="11"/>
      <c r="DR496" s="11"/>
      <c r="DS496" s="11"/>
      <c r="DT496" s="11"/>
    </row>
    <row r="497" spans="1:124" x14ac:dyDescent="0.25">
      <c r="A497" s="100"/>
      <c r="E497" s="129"/>
      <c r="F497" s="129"/>
      <c r="G497" s="129"/>
      <c r="I497" s="129"/>
      <c r="J497" s="272">
        <v>-12281432.24</v>
      </c>
      <c r="K497" s="272">
        <v>-12281432.24</v>
      </c>
      <c r="L497" s="272"/>
      <c r="M497" s="272"/>
      <c r="N497" s="272"/>
      <c r="O497" s="272"/>
      <c r="P497" s="272"/>
      <c r="Q497" s="272"/>
      <c r="R497" s="272"/>
      <c r="S497" s="272"/>
      <c r="T497" s="272"/>
      <c r="U497" s="272"/>
      <c r="V497" s="272"/>
      <c r="W497" s="129"/>
      <c r="X497" s="129"/>
      <c r="Y497" s="129"/>
      <c r="Z497" s="129"/>
      <c r="AA497" s="129"/>
      <c r="AE497" s="135"/>
      <c r="AF497" s="147"/>
      <c r="AG497" s="135"/>
      <c r="AH497" s="135"/>
      <c r="AI497" s="135"/>
      <c r="AJ497" s="135"/>
      <c r="AK497" s="135"/>
      <c r="AL497" s="135"/>
      <c r="AM497" s="135"/>
      <c r="AN497" s="226"/>
      <c r="AO497" s="135"/>
      <c r="AP497" s="135"/>
      <c r="AQ497" s="135"/>
      <c r="AR497" s="135"/>
      <c r="AS497" s="135"/>
      <c r="AT497" s="135"/>
      <c r="AU497" s="135"/>
      <c r="AV497" s="202"/>
      <c r="AW497" s="11"/>
      <c r="BR497" s="11"/>
      <c r="CQ497" s="11"/>
      <c r="CR497" s="11"/>
      <c r="CX497" s="11"/>
      <c r="CY497" s="11"/>
      <c r="DB497" s="11"/>
      <c r="DC497" s="11"/>
      <c r="DD497" s="11"/>
      <c r="DF497" s="11"/>
      <c r="DG497" s="11"/>
      <c r="DJ497" s="11"/>
      <c r="DK497" s="11"/>
      <c r="DL497" s="11"/>
      <c r="DN497" s="11"/>
      <c r="DO497" s="11"/>
      <c r="DR497" s="11"/>
      <c r="DS497" s="11"/>
      <c r="DT497" s="11"/>
    </row>
    <row r="498" spans="1:124" x14ac:dyDescent="0.25">
      <c r="A498" s="100"/>
      <c r="E498" s="129"/>
      <c r="F498" s="129"/>
      <c r="G498" s="129"/>
      <c r="I498" s="129"/>
      <c r="J498" s="272">
        <f>J494-J497</f>
        <v>0</v>
      </c>
      <c r="K498" s="272">
        <f>K494-K497</f>
        <v>-494000</v>
      </c>
      <c r="L498" s="272"/>
      <c r="M498" s="272"/>
      <c r="N498" s="272"/>
      <c r="O498" s="272"/>
      <c r="P498" s="272"/>
      <c r="Q498" s="272"/>
      <c r="R498" s="272"/>
      <c r="S498" s="272"/>
      <c r="T498" s="272"/>
      <c r="U498" s="272"/>
      <c r="V498" s="272"/>
      <c r="W498" s="129"/>
      <c r="X498" s="129"/>
      <c r="Y498" s="129"/>
      <c r="Z498" s="129"/>
      <c r="AA498" s="129"/>
      <c r="AW498" s="11"/>
      <c r="BR498" s="11"/>
      <c r="CQ498" s="11"/>
      <c r="CR498" s="11"/>
      <c r="CX498" s="11"/>
      <c r="CY498" s="11"/>
      <c r="DB498" s="11"/>
      <c r="DC498" s="11"/>
      <c r="DD498" s="11"/>
      <c r="DF498" s="11"/>
      <c r="DG498" s="11"/>
      <c r="DJ498" s="11"/>
      <c r="DK498" s="11"/>
      <c r="DL498" s="11"/>
      <c r="DN498" s="11"/>
      <c r="DO498" s="11"/>
      <c r="DR498" s="11"/>
      <c r="DS498" s="11"/>
      <c r="DT498" s="11"/>
    </row>
    <row r="499" spans="1:124" x14ac:dyDescent="0.25">
      <c r="A499" s="100"/>
      <c r="E499" s="129"/>
      <c r="F499" s="129"/>
      <c r="G499" s="129"/>
      <c r="I499" s="129"/>
      <c r="J499" s="272"/>
      <c r="K499" s="272"/>
      <c r="L499" s="272"/>
      <c r="M499" s="272"/>
      <c r="N499" s="272"/>
      <c r="O499" s="272"/>
      <c r="P499" s="272"/>
      <c r="Q499" s="272"/>
      <c r="R499" s="272"/>
      <c r="S499" s="272"/>
      <c r="T499" s="272"/>
      <c r="U499" s="272"/>
      <c r="V499" s="272"/>
      <c r="W499" s="129"/>
      <c r="X499" s="129"/>
      <c r="Y499" s="129"/>
      <c r="Z499" s="129"/>
      <c r="AA499" s="129"/>
      <c r="AW499" s="11"/>
      <c r="BR499" s="11"/>
      <c r="CQ499" s="11"/>
      <c r="CR499" s="11"/>
      <c r="CX499" s="11"/>
      <c r="CY499" s="11"/>
      <c r="DB499" s="11"/>
      <c r="DC499" s="11"/>
      <c r="DD499" s="11"/>
      <c r="DF499" s="11"/>
      <c r="DG499" s="11"/>
      <c r="DJ499" s="11"/>
      <c r="DK499" s="11"/>
      <c r="DL499" s="11"/>
      <c r="DN499" s="11"/>
      <c r="DO499" s="11"/>
      <c r="DR499" s="11"/>
      <c r="DS499" s="11"/>
      <c r="DT499" s="11"/>
    </row>
    <row r="500" spans="1:124" x14ac:dyDescent="0.25">
      <c r="A500" s="100"/>
      <c r="E500" s="129"/>
      <c r="F500" s="129"/>
      <c r="G500" s="129"/>
      <c r="I500" s="129"/>
      <c r="J500" s="272"/>
      <c r="K500" s="272"/>
      <c r="L500" s="272"/>
      <c r="M500" s="272"/>
      <c r="N500" s="272"/>
      <c r="O500" s="272"/>
      <c r="P500" s="272"/>
      <c r="Q500" s="272"/>
      <c r="R500" s="272"/>
      <c r="S500" s="272"/>
      <c r="T500" s="272"/>
      <c r="U500" s="272"/>
      <c r="V500" s="272"/>
      <c r="W500" s="129"/>
      <c r="X500" s="129"/>
      <c r="Y500" s="129"/>
      <c r="Z500" s="129"/>
      <c r="AA500" s="129"/>
      <c r="AW500" s="11"/>
      <c r="BR500" s="11"/>
      <c r="CQ500" s="11"/>
      <c r="CR500" s="11"/>
      <c r="CX500" s="11"/>
      <c r="CY500" s="11"/>
      <c r="DB500" s="11"/>
      <c r="DC500" s="11"/>
      <c r="DD500" s="11"/>
      <c r="DF500" s="11"/>
      <c r="DG500" s="11"/>
      <c r="DJ500" s="11"/>
      <c r="DK500" s="11"/>
      <c r="DL500" s="11"/>
      <c r="DN500" s="11"/>
      <c r="DO500" s="11"/>
      <c r="DR500" s="11"/>
      <c r="DS500" s="11"/>
      <c r="DT500" s="11"/>
    </row>
    <row r="501" spans="1:124" x14ac:dyDescent="0.25">
      <c r="A501" s="100"/>
      <c r="E501" s="129"/>
      <c r="F501" s="129"/>
      <c r="G501" s="129"/>
      <c r="I501" s="129"/>
      <c r="J501" s="272"/>
      <c r="K501" s="272"/>
      <c r="L501" s="272"/>
      <c r="M501" s="272"/>
      <c r="N501" s="272"/>
      <c r="O501" s="272"/>
      <c r="P501" s="272"/>
      <c r="Q501" s="272"/>
      <c r="R501" s="272"/>
      <c r="S501" s="272"/>
      <c r="T501" s="272"/>
      <c r="U501" s="272"/>
      <c r="V501" s="272"/>
      <c r="W501" s="129"/>
      <c r="X501" s="129"/>
      <c r="Y501" s="129"/>
      <c r="Z501" s="129"/>
      <c r="AA501" s="129"/>
      <c r="AW501" s="11"/>
      <c r="BR501" s="11"/>
      <c r="CQ501" s="11"/>
      <c r="CR501" s="11"/>
      <c r="CX501" s="11"/>
      <c r="CY501" s="11"/>
      <c r="DB501" s="11"/>
      <c r="DC501" s="11"/>
      <c r="DD501" s="11"/>
      <c r="DF501" s="11"/>
      <c r="DG501" s="11"/>
      <c r="DJ501" s="11"/>
      <c r="DK501" s="11"/>
      <c r="DL501" s="11"/>
      <c r="DN501" s="11"/>
      <c r="DO501" s="11"/>
      <c r="DR501" s="11"/>
      <c r="DS501" s="11"/>
      <c r="DT501" s="11"/>
    </row>
    <row r="502" spans="1:124" x14ac:dyDescent="0.25">
      <c r="A502" s="100"/>
      <c r="E502" s="129"/>
      <c r="F502" s="129"/>
      <c r="G502" s="129"/>
      <c r="I502" s="129"/>
      <c r="J502" s="272"/>
      <c r="K502" s="272"/>
      <c r="L502" s="272"/>
      <c r="M502" s="272"/>
      <c r="N502" s="272"/>
      <c r="O502" s="272"/>
      <c r="P502" s="272"/>
      <c r="Q502" s="272"/>
      <c r="R502" s="272"/>
      <c r="S502" s="272"/>
      <c r="T502" s="272"/>
      <c r="U502" s="272"/>
      <c r="V502" s="272"/>
      <c r="W502" s="129"/>
      <c r="X502" s="129"/>
      <c r="Y502" s="129"/>
      <c r="Z502" s="129"/>
      <c r="AA502" s="129"/>
      <c r="AW502" s="11"/>
      <c r="BR502" s="11"/>
      <c r="CQ502" s="11"/>
      <c r="CR502" s="11"/>
      <c r="CX502" s="11"/>
      <c r="CY502" s="11"/>
      <c r="DB502" s="11"/>
      <c r="DC502" s="11"/>
      <c r="DD502" s="11"/>
      <c r="DF502" s="11"/>
      <c r="DG502" s="11"/>
      <c r="DJ502" s="11"/>
      <c r="DK502" s="11"/>
      <c r="DL502" s="11"/>
      <c r="DN502" s="11"/>
      <c r="DO502" s="11"/>
      <c r="DR502" s="11"/>
      <c r="DS502" s="11"/>
      <c r="DT502" s="11"/>
    </row>
    <row r="503" spans="1:124" x14ac:dyDescent="0.25">
      <c r="A503" s="100"/>
      <c r="E503" s="129"/>
      <c r="F503" s="129"/>
      <c r="G503" s="129"/>
      <c r="I503" s="129"/>
      <c r="J503" s="129"/>
      <c r="K503" s="129"/>
      <c r="L503" s="129"/>
      <c r="M503" s="129"/>
      <c r="N503" s="129"/>
      <c r="O503" s="129"/>
      <c r="P503" s="129"/>
      <c r="Q503" s="129"/>
      <c r="R503" s="129"/>
      <c r="S503" s="129"/>
      <c r="T503" s="129"/>
      <c r="U503" s="129"/>
      <c r="V503" s="129"/>
      <c r="W503" s="129"/>
      <c r="X503" s="129"/>
      <c r="Y503" s="129"/>
      <c r="Z503" s="129"/>
      <c r="AA503" s="129"/>
      <c r="AW503" s="11"/>
      <c r="BR503" s="11"/>
      <c r="CQ503" s="11"/>
      <c r="CR503" s="11"/>
      <c r="CX503" s="11"/>
      <c r="CY503" s="11"/>
      <c r="DB503" s="11"/>
      <c r="DC503" s="11"/>
      <c r="DD503" s="11"/>
      <c r="DF503" s="11"/>
      <c r="DG503" s="11"/>
      <c r="DJ503" s="11"/>
      <c r="DK503" s="11"/>
      <c r="DL503" s="11"/>
      <c r="DN503" s="11"/>
      <c r="DO503" s="11"/>
      <c r="DR503" s="11"/>
      <c r="DS503" s="11"/>
      <c r="DT503" s="11"/>
    </row>
    <row r="504" spans="1:124" x14ac:dyDescent="0.25">
      <c r="A504" s="100"/>
      <c r="E504" s="129"/>
      <c r="F504" s="129"/>
      <c r="G504" s="129"/>
      <c r="I504" s="129"/>
      <c r="J504" s="129"/>
      <c r="K504" s="129"/>
      <c r="L504" s="129"/>
      <c r="M504" s="129"/>
      <c r="N504" s="129"/>
      <c r="O504" s="129"/>
      <c r="P504" s="129"/>
      <c r="Q504" s="129"/>
      <c r="R504" s="129"/>
      <c r="S504" s="129"/>
      <c r="T504" s="129"/>
      <c r="U504" s="129"/>
      <c r="V504" s="129"/>
      <c r="W504" s="129"/>
      <c r="X504" s="129"/>
      <c r="Y504" s="129"/>
      <c r="Z504" s="129"/>
      <c r="AA504" s="129"/>
      <c r="AW504" s="11"/>
      <c r="BR504" s="11"/>
      <c r="CQ504" s="11"/>
      <c r="CR504" s="11"/>
      <c r="CX504" s="11"/>
      <c r="CY504" s="11"/>
      <c r="DB504" s="11"/>
      <c r="DC504" s="11"/>
      <c r="DD504" s="11"/>
      <c r="DF504" s="11"/>
      <c r="DG504" s="11"/>
      <c r="DJ504" s="11"/>
      <c r="DK504" s="11"/>
      <c r="DL504" s="11"/>
      <c r="DN504" s="11"/>
      <c r="DO504" s="11"/>
      <c r="DR504" s="11"/>
      <c r="DS504" s="11"/>
      <c r="DT504" s="11"/>
    </row>
    <row r="505" spans="1:124" x14ac:dyDescent="0.25">
      <c r="A505" s="100"/>
      <c r="E505" s="129"/>
      <c r="F505" s="129"/>
      <c r="G505" s="129"/>
      <c r="I505" s="129"/>
      <c r="J505" s="129"/>
      <c r="K505" s="129"/>
      <c r="L505" s="129"/>
      <c r="M505" s="129"/>
      <c r="N505" s="129"/>
      <c r="O505" s="129"/>
      <c r="P505" s="129"/>
      <c r="Q505" s="129"/>
      <c r="R505" s="129"/>
      <c r="S505" s="129"/>
      <c r="T505" s="129"/>
      <c r="U505" s="129"/>
      <c r="V505" s="129"/>
      <c r="W505" s="129"/>
      <c r="X505" s="129"/>
      <c r="Y505" s="129"/>
      <c r="Z505" s="129"/>
      <c r="AA505" s="129"/>
      <c r="AW505" s="11"/>
      <c r="BR505" s="11"/>
      <c r="CQ505" s="11"/>
      <c r="CR505" s="11"/>
      <c r="CX505" s="11"/>
      <c r="CY505" s="11"/>
      <c r="DB505" s="11"/>
      <c r="DC505" s="11"/>
      <c r="DD505" s="11"/>
      <c r="DF505" s="11"/>
      <c r="DG505" s="11"/>
      <c r="DJ505" s="11"/>
      <c r="DK505" s="11"/>
      <c r="DL505" s="11"/>
      <c r="DN505" s="11"/>
      <c r="DO505" s="11"/>
      <c r="DR505" s="11"/>
      <c r="DS505" s="11"/>
      <c r="DT505" s="11"/>
    </row>
    <row r="506" spans="1:124" x14ac:dyDescent="0.25">
      <c r="A506" s="100"/>
      <c r="E506" s="129"/>
      <c r="F506" s="129"/>
      <c r="G506" s="129"/>
      <c r="I506" s="129"/>
      <c r="J506" s="129"/>
      <c r="K506" s="129"/>
      <c r="L506" s="129"/>
      <c r="M506" s="129"/>
      <c r="N506" s="129"/>
      <c r="O506" s="129"/>
      <c r="P506" s="129"/>
      <c r="Q506" s="129"/>
      <c r="R506" s="129"/>
      <c r="S506" s="129"/>
      <c r="T506" s="129"/>
      <c r="U506" s="129"/>
      <c r="V506" s="129"/>
      <c r="W506" s="129"/>
      <c r="X506" s="129"/>
      <c r="Y506" s="129"/>
      <c r="Z506" s="129"/>
      <c r="AA506" s="129"/>
      <c r="AW506" s="11"/>
      <c r="BR506" s="11"/>
      <c r="CQ506" s="11"/>
      <c r="CR506" s="11"/>
      <c r="CX506" s="11"/>
      <c r="CY506" s="11"/>
      <c r="DB506" s="11"/>
      <c r="DC506" s="11"/>
      <c r="DD506" s="11"/>
      <c r="DF506" s="11"/>
      <c r="DG506" s="11"/>
      <c r="DJ506" s="11"/>
      <c r="DK506" s="11"/>
      <c r="DL506" s="11"/>
      <c r="DN506" s="11"/>
      <c r="DO506" s="11"/>
      <c r="DR506" s="11"/>
      <c r="DS506" s="11"/>
      <c r="DT506" s="11"/>
    </row>
    <row r="507" spans="1:124" x14ac:dyDescent="0.25">
      <c r="A507" s="100"/>
      <c r="E507" s="129"/>
      <c r="F507" s="129"/>
      <c r="G507" s="129"/>
      <c r="I507" s="129"/>
      <c r="J507" s="129"/>
      <c r="K507" s="129"/>
      <c r="L507" s="129"/>
      <c r="M507" s="129"/>
      <c r="N507" s="129"/>
      <c r="O507" s="129"/>
      <c r="P507" s="129"/>
      <c r="Q507" s="129"/>
      <c r="R507" s="129"/>
      <c r="S507" s="129"/>
      <c r="T507" s="129"/>
      <c r="U507" s="129"/>
      <c r="V507" s="129"/>
      <c r="W507" s="129"/>
      <c r="X507" s="129"/>
      <c r="Y507" s="129"/>
      <c r="Z507" s="129"/>
      <c r="AA507" s="129"/>
      <c r="AW507" s="11"/>
      <c r="BR507" s="11"/>
      <c r="CQ507" s="11"/>
      <c r="CR507" s="11"/>
      <c r="CX507" s="11"/>
      <c r="CY507" s="11"/>
      <c r="DB507" s="11"/>
      <c r="DC507" s="11"/>
      <c r="DD507" s="11"/>
      <c r="DF507" s="11"/>
      <c r="DG507" s="11"/>
      <c r="DJ507" s="11"/>
      <c r="DK507" s="11"/>
      <c r="DL507" s="11"/>
      <c r="DN507" s="11"/>
      <c r="DO507" s="11"/>
      <c r="DR507" s="11"/>
      <c r="DS507" s="11"/>
      <c r="DT507" s="11"/>
    </row>
    <row r="508" spans="1:124" x14ac:dyDescent="0.25">
      <c r="A508" s="100"/>
      <c r="E508" s="129"/>
      <c r="F508" s="129"/>
      <c r="G508" s="129"/>
      <c r="I508" s="129"/>
      <c r="J508" s="129"/>
      <c r="K508" s="129"/>
      <c r="L508" s="129"/>
      <c r="M508" s="129"/>
      <c r="N508" s="129"/>
      <c r="O508" s="129"/>
      <c r="P508" s="129"/>
      <c r="Q508" s="129"/>
      <c r="R508" s="129"/>
      <c r="S508" s="129"/>
      <c r="T508" s="129"/>
      <c r="U508" s="129"/>
      <c r="V508" s="129"/>
      <c r="W508" s="129"/>
      <c r="X508" s="129"/>
      <c r="Y508" s="129"/>
      <c r="Z508" s="129"/>
      <c r="AA508" s="129"/>
      <c r="AW508" s="11"/>
      <c r="BR508" s="11"/>
      <c r="CQ508" s="11"/>
      <c r="CR508" s="11"/>
      <c r="CX508" s="11"/>
      <c r="CY508" s="11"/>
      <c r="DB508" s="11"/>
      <c r="DC508" s="11"/>
      <c r="DD508" s="11"/>
      <c r="DF508" s="11"/>
      <c r="DG508" s="11"/>
      <c r="DJ508" s="11"/>
      <c r="DK508" s="11"/>
      <c r="DL508" s="11"/>
      <c r="DN508" s="11"/>
      <c r="DO508" s="11"/>
      <c r="DR508" s="11"/>
      <c r="DS508" s="11"/>
      <c r="DT508" s="11"/>
    </row>
    <row r="509" spans="1:124" x14ac:dyDescent="0.25">
      <c r="A509" s="100"/>
      <c r="E509" s="129"/>
      <c r="F509" s="129"/>
      <c r="G509" s="129"/>
      <c r="I509" s="129"/>
      <c r="J509" s="129"/>
      <c r="K509" s="129"/>
      <c r="L509" s="129"/>
      <c r="M509" s="129"/>
      <c r="N509" s="129"/>
      <c r="O509" s="129"/>
      <c r="P509" s="129"/>
      <c r="Q509" s="129"/>
      <c r="R509" s="129"/>
      <c r="S509" s="129"/>
      <c r="T509" s="129"/>
      <c r="U509" s="129"/>
      <c r="V509" s="129"/>
      <c r="W509" s="129"/>
      <c r="X509" s="129"/>
      <c r="Y509" s="129"/>
      <c r="Z509" s="129"/>
      <c r="AA509" s="129"/>
      <c r="AW509" s="11"/>
      <c r="BR509" s="11"/>
      <c r="CQ509" s="11"/>
      <c r="CR509" s="11"/>
      <c r="CX509" s="11"/>
      <c r="CY509" s="11"/>
      <c r="DB509" s="11"/>
      <c r="DC509" s="11"/>
      <c r="DD509" s="11"/>
      <c r="DF509" s="11"/>
      <c r="DG509" s="11"/>
      <c r="DJ509" s="11"/>
      <c r="DK509" s="11"/>
      <c r="DL509" s="11"/>
      <c r="DN509" s="11"/>
      <c r="DO509" s="11"/>
      <c r="DR509" s="11"/>
      <c r="DS509" s="11"/>
      <c r="DT509" s="11"/>
    </row>
    <row r="510" spans="1:124" x14ac:dyDescent="0.25">
      <c r="A510" s="100"/>
      <c r="E510" s="129"/>
      <c r="F510" s="129"/>
      <c r="G510" s="129"/>
      <c r="I510" s="129"/>
      <c r="J510" s="129"/>
      <c r="K510" s="129"/>
      <c r="L510" s="129"/>
      <c r="M510" s="129"/>
      <c r="N510" s="129"/>
      <c r="O510" s="129"/>
      <c r="P510" s="129"/>
      <c r="Q510" s="129"/>
      <c r="R510" s="129"/>
      <c r="S510" s="129"/>
      <c r="T510" s="129"/>
      <c r="U510" s="129"/>
      <c r="V510" s="129"/>
      <c r="W510" s="129"/>
      <c r="X510" s="129"/>
      <c r="Y510" s="129"/>
      <c r="Z510" s="129"/>
      <c r="AA510" s="129"/>
      <c r="AW510" s="11"/>
      <c r="BR510" s="11"/>
      <c r="CQ510" s="11"/>
      <c r="CR510" s="11"/>
      <c r="CX510" s="11"/>
      <c r="CY510" s="11"/>
      <c r="DB510" s="11"/>
      <c r="DC510" s="11"/>
      <c r="DD510" s="11"/>
      <c r="DF510" s="11"/>
      <c r="DG510" s="11"/>
      <c r="DJ510" s="11"/>
      <c r="DK510" s="11"/>
      <c r="DL510" s="11"/>
      <c r="DN510" s="11"/>
      <c r="DO510" s="11"/>
      <c r="DR510" s="11"/>
      <c r="DS510" s="11"/>
      <c r="DT510" s="11"/>
    </row>
    <row r="511" spans="1:124" x14ac:dyDescent="0.25">
      <c r="A511" s="100"/>
      <c r="E511" s="129"/>
      <c r="F511" s="129"/>
      <c r="G511" s="129"/>
      <c r="I511" s="129"/>
      <c r="J511" s="129"/>
      <c r="K511" s="129"/>
      <c r="L511" s="129"/>
      <c r="M511" s="129"/>
      <c r="N511" s="129"/>
      <c r="O511" s="129"/>
      <c r="P511" s="129"/>
      <c r="Q511" s="129"/>
      <c r="R511" s="129"/>
      <c r="S511" s="129"/>
      <c r="T511" s="129"/>
      <c r="U511" s="129"/>
      <c r="V511" s="129"/>
      <c r="W511" s="129"/>
      <c r="X511" s="129"/>
      <c r="Y511" s="129"/>
      <c r="Z511" s="129"/>
      <c r="AA511" s="129"/>
      <c r="AW511" s="11"/>
      <c r="BR511" s="11"/>
      <c r="CQ511" s="11"/>
      <c r="CR511" s="11"/>
      <c r="CX511" s="11"/>
      <c r="CY511" s="11"/>
      <c r="DB511" s="11"/>
      <c r="DC511" s="11"/>
      <c r="DD511" s="11"/>
      <c r="DF511" s="11"/>
      <c r="DG511" s="11"/>
      <c r="DJ511" s="11"/>
      <c r="DK511" s="11"/>
      <c r="DL511" s="11"/>
      <c r="DN511" s="11"/>
      <c r="DO511" s="11"/>
      <c r="DR511" s="11"/>
      <c r="DS511" s="11"/>
      <c r="DT511" s="11"/>
    </row>
    <row r="512" spans="1:124" x14ac:dyDescent="0.25">
      <c r="A512" s="100"/>
      <c r="E512" s="129"/>
      <c r="F512" s="129"/>
      <c r="G512" s="129"/>
      <c r="I512" s="129"/>
      <c r="J512" s="129"/>
      <c r="K512" s="129"/>
      <c r="L512" s="129"/>
      <c r="M512" s="129"/>
      <c r="N512" s="129"/>
      <c r="O512" s="129"/>
      <c r="P512" s="129"/>
      <c r="Q512" s="129"/>
      <c r="R512" s="129"/>
      <c r="S512" s="129"/>
      <c r="T512" s="129"/>
      <c r="U512" s="129"/>
      <c r="V512" s="129"/>
      <c r="W512" s="129"/>
      <c r="X512" s="129"/>
      <c r="Y512" s="129"/>
      <c r="Z512" s="129"/>
      <c r="AA512" s="129"/>
      <c r="AW512" s="11"/>
      <c r="BR512" s="11"/>
      <c r="CQ512" s="11"/>
      <c r="CR512" s="11"/>
      <c r="CX512" s="11"/>
      <c r="CY512" s="11"/>
      <c r="DB512" s="11"/>
      <c r="DC512" s="11"/>
      <c r="DD512" s="11"/>
      <c r="DF512" s="11"/>
      <c r="DG512" s="11"/>
      <c r="DJ512" s="11"/>
      <c r="DK512" s="11"/>
      <c r="DL512" s="11"/>
      <c r="DN512" s="11"/>
      <c r="DO512" s="11"/>
      <c r="DR512" s="11"/>
      <c r="DS512" s="11"/>
      <c r="DT512" s="11"/>
    </row>
    <row r="513" spans="1:124" x14ac:dyDescent="0.25">
      <c r="A513" s="100"/>
      <c r="E513" s="129"/>
      <c r="F513" s="129"/>
      <c r="G513" s="129"/>
      <c r="I513" s="129"/>
      <c r="J513" s="129"/>
      <c r="K513" s="129"/>
      <c r="L513" s="129"/>
      <c r="M513" s="129"/>
      <c r="N513" s="129"/>
      <c r="O513" s="129"/>
      <c r="P513" s="129"/>
      <c r="Q513" s="129"/>
      <c r="R513" s="129"/>
      <c r="S513" s="129"/>
      <c r="T513" s="129"/>
      <c r="U513" s="129"/>
      <c r="V513" s="129"/>
      <c r="W513" s="129"/>
      <c r="X513" s="129"/>
      <c r="Y513" s="129"/>
      <c r="Z513" s="129"/>
      <c r="AA513" s="129"/>
      <c r="AW513" s="11"/>
      <c r="BR513" s="11"/>
      <c r="CQ513" s="11"/>
      <c r="CR513" s="11"/>
      <c r="CX513" s="11"/>
      <c r="CY513" s="11"/>
      <c r="DB513" s="11"/>
      <c r="DC513" s="11"/>
      <c r="DD513" s="11"/>
      <c r="DF513" s="11"/>
      <c r="DG513" s="11"/>
      <c r="DJ513" s="11"/>
      <c r="DK513" s="11"/>
      <c r="DL513" s="11"/>
      <c r="DN513" s="11"/>
      <c r="DO513" s="11"/>
      <c r="DR513" s="11"/>
      <c r="DS513" s="11"/>
      <c r="DT513" s="11"/>
    </row>
    <row r="514" spans="1:124" x14ac:dyDescent="0.25">
      <c r="A514" s="100"/>
      <c r="E514" s="129"/>
      <c r="F514" s="129"/>
      <c r="G514" s="129"/>
      <c r="I514" s="129"/>
      <c r="J514" s="129"/>
      <c r="K514" s="129"/>
      <c r="L514" s="129"/>
      <c r="M514" s="129"/>
      <c r="N514" s="129"/>
      <c r="O514" s="129"/>
      <c r="P514" s="129"/>
      <c r="Q514" s="129"/>
      <c r="R514" s="129"/>
      <c r="S514" s="129"/>
      <c r="T514" s="129"/>
      <c r="U514" s="129"/>
      <c r="V514" s="129"/>
      <c r="W514" s="129"/>
      <c r="X514" s="129"/>
      <c r="Y514" s="129"/>
      <c r="Z514" s="129"/>
      <c r="AA514" s="129"/>
      <c r="AW514" s="11"/>
      <c r="BR514" s="11"/>
      <c r="CQ514" s="11"/>
      <c r="CR514" s="11"/>
      <c r="CX514" s="11"/>
      <c r="CY514" s="11"/>
      <c r="DB514" s="11"/>
      <c r="DC514" s="11"/>
      <c r="DD514" s="11"/>
      <c r="DF514" s="11"/>
      <c r="DG514" s="11"/>
      <c r="DJ514" s="11"/>
      <c r="DK514" s="11"/>
      <c r="DL514" s="11"/>
      <c r="DN514" s="11"/>
      <c r="DO514" s="11"/>
      <c r="DR514" s="11"/>
      <c r="DS514" s="11"/>
      <c r="DT514" s="11"/>
    </row>
    <row r="515" spans="1:124" x14ac:dyDescent="0.25">
      <c r="A515" s="100"/>
      <c r="E515" s="129"/>
      <c r="F515" s="129"/>
      <c r="G515" s="129"/>
      <c r="I515" s="129"/>
      <c r="J515" s="129"/>
      <c r="K515" s="129"/>
      <c r="L515" s="129"/>
      <c r="M515" s="129"/>
      <c r="N515" s="129"/>
      <c r="O515" s="129"/>
      <c r="P515" s="129"/>
      <c r="Q515" s="129"/>
      <c r="R515" s="129"/>
      <c r="S515" s="129"/>
      <c r="T515" s="129"/>
      <c r="U515" s="129"/>
      <c r="V515" s="129"/>
      <c r="W515" s="129"/>
      <c r="X515" s="129"/>
      <c r="Y515" s="129"/>
      <c r="Z515" s="129"/>
      <c r="AA515" s="129"/>
      <c r="AW515" s="11"/>
      <c r="BR515" s="11"/>
      <c r="CQ515" s="11"/>
      <c r="CR515" s="11"/>
      <c r="CX515" s="11"/>
      <c r="CY515" s="11"/>
      <c r="DB515" s="11"/>
      <c r="DC515" s="11"/>
      <c r="DD515" s="11"/>
      <c r="DF515" s="11"/>
      <c r="DG515" s="11"/>
      <c r="DJ515" s="11"/>
      <c r="DK515" s="11"/>
      <c r="DL515" s="11"/>
      <c r="DN515" s="11"/>
      <c r="DO515" s="11"/>
      <c r="DR515" s="11"/>
      <c r="DS515" s="11"/>
      <c r="DT515" s="11"/>
    </row>
    <row r="516" spans="1:124" x14ac:dyDescent="0.25">
      <c r="A516" s="100"/>
      <c r="E516" s="129"/>
      <c r="F516" s="129"/>
      <c r="G516" s="129"/>
      <c r="I516" s="129"/>
      <c r="J516" s="129"/>
      <c r="K516" s="129"/>
      <c r="L516" s="129"/>
      <c r="M516" s="129"/>
      <c r="N516" s="129"/>
      <c r="O516" s="129"/>
      <c r="P516" s="129"/>
      <c r="Q516" s="129"/>
      <c r="R516" s="129"/>
      <c r="S516" s="129"/>
      <c r="T516" s="129"/>
      <c r="U516" s="129"/>
      <c r="V516" s="129"/>
      <c r="W516" s="129"/>
      <c r="X516" s="129"/>
      <c r="Y516" s="129"/>
      <c r="Z516" s="129"/>
      <c r="AA516" s="129"/>
      <c r="AW516" s="11"/>
      <c r="BR516" s="11"/>
      <c r="CQ516" s="11"/>
      <c r="CR516" s="11"/>
      <c r="CX516" s="11"/>
      <c r="CY516" s="11"/>
      <c r="DB516" s="11"/>
      <c r="DC516" s="11"/>
      <c r="DD516" s="11"/>
      <c r="DF516" s="11"/>
      <c r="DG516" s="11"/>
      <c r="DJ516" s="11"/>
      <c r="DK516" s="11"/>
      <c r="DL516" s="11"/>
      <c r="DN516" s="11"/>
      <c r="DO516" s="11"/>
      <c r="DR516" s="11"/>
      <c r="DS516" s="11"/>
      <c r="DT516" s="11"/>
    </row>
    <row r="517" spans="1:124" x14ac:dyDescent="0.25">
      <c r="A517" s="100"/>
      <c r="E517" s="129"/>
      <c r="F517" s="129"/>
      <c r="G517" s="129"/>
      <c r="I517" s="129"/>
      <c r="J517" s="129"/>
      <c r="K517" s="129"/>
      <c r="L517" s="129"/>
      <c r="M517" s="129"/>
      <c r="N517" s="129"/>
      <c r="O517" s="129"/>
      <c r="P517" s="129"/>
      <c r="Q517" s="129"/>
      <c r="R517" s="129"/>
      <c r="S517" s="129"/>
      <c r="T517" s="129"/>
      <c r="U517" s="129"/>
      <c r="V517" s="129"/>
      <c r="W517" s="129"/>
      <c r="X517" s="129"/>
      <c r="Y517" s="129"/>
      <c r="Z517" s="129"/>
      <c r="AA517" s="129"/>
      <c r="AW517" s="11"/>
      <c r="BR517" s="11"/>
      <c r="CQ517" s="11"/>
      <c r="CR517" s="11"/>
      <c r="CX517" s="11"/>
      <c r="CY517" s="11"/>
      <c r="DB517" s="11"/>
      <c r="DC517" s="11"/>
      <c r="DD517" s="11"/>
      <c r="DF517" s="11"/>
      <c r="DG517" s="11"/>
      <c r="DJ517" s="11"/>
      <c r="DK517" s="11"/>
      <c r="DL517" s="11"/>
      <c r="DN517" s="11"/>
      <c r="DO517" s="11"/>
      <c r="DR517" s="11"/>
      <c r="DS517" s="11"/>
      <c r="DT517" s="11"/>
    </row>
    <row r="518" spans="1:124" x14ac:dyDescent="0.25">
      <c r="A518" s="100"/>
      <c r="E518" s="129"/>
      <c r="F518" s="129"/>
      <c r="G518" s="129"/>
      <c r="I518" s="129"/>
      <c r="J518" s="129"/>
      <c r="K518" s="129"/>
      <c r="L518" s="129"/>
      <c r="M518" s="129"/>
      <c r="N518" s="129"/>
      <c r="O518" s="129"/>
      <c r="P518" s="129"/>
      <c r="Q518" s="129"/>
      <c r="R518" s="129"/>
      <c r="S518" s="129"/>
      <c r="T518" s="129"/>
      <c r="U518" s="129"/>
      <c r="V518" s="129"/>
      <c r="W518" s="129"/>
      <c r="X518" s="129"/>
      <c r="Y518" s="129"/>
      <c r="Z518" s="129"/>
      <c r="AA518" s="129"/>
      <c r="AW518" s="11"/>
      <c r="BR518" s="11"/>
      <c r="CQ518" s="11"/>
      <c r="CR518" s="11"/>
      <c r="CX518" s="11"/>
      <c r="CY518" s="11"/>
      <c r="DB518" s="11"/>
      <c r="DC518" s="11"/>
      <c r="DD518" s="11"/>
      <c r="DF518" s="11"/>
      <c r="DG518" s="11"/>
      <c r="DJ518" s="11"/>
      <c r="DK518" s="11"/>
      <c r="DL518" s="11"/>
      <c r="DN518" s="11"/>
      <c r="DO518" s="11"/>
      <c r="DR518" s="11"/>
      <c r="DS518" s="11"/>
      <c r="DT518" s="11"/>
    </row>
    <row r="519" spans="1:124" x14ac:dyDescent="0.25">
      <c r="A519" s="100"/>
      <c r="E519" s="129"/>
      <c r="F519" s="129"/>
      <c r="G519" s="129"/>
      <c r="I519" s="129"/>
      <c r="J519" s="129"/>
      <c r="K519" s="129"/>
      <c r="L519" s="129"/>
      <c r="M519" s="129"/>
      <c r="N519" s="129"/>
      <c r="O519" s="129"/>
      <c r="P519" s="129"/>
      <c r="Q519" s="129"/>
      <c r="R519" s="129"/>
      <c r="S519" s="129"/>
      <c r="T519" s="129"/>
      <c r="U519" s="129"/>
      <c r="V519" s="129"/>
      <c r="W519" s="129"/>
      <c r="X519" s="129"/>
      <c r="Y519" s="129"/>
      <c r="Z519" s="129"/>
      <c r="AA519" s="129"/>
      <c r="AW519" s="11"/>
      <c r="BR519" s="11"/>
      <c r="CQ519" s="11"/>
      <c r="CR519" s="11"/>
      <c r="CX519" s="11"/>
      <c r="CY519" s="11"/>
      <c r="DB519" s="11"/>
      <c r="DC519" s="11"/>
      <c r="DD519" s="11"/>
      <c r="DF519" s="11"/>
      <c r="DG519" s="11"/>
      <c r="DJ519" s="11"/>
      <c r="DK519" s="11"/>
      <c r="DL519" s="11"/>
      <c r="DN519" s="11"/>
      <c r="DO519" s="11"/>
      <c r="DR519" s="11"/>
      <c r="DS519" s="11"/>
      <c r="DT519" s="11"/>
    </row>
    <row r="520" spans="1:124" x14ac:dyDescent="0.25">
      <c r="A520" s="100"/>
      <c r="E520" s="129"/>
      <c r="F520" s="129"/>
      <c r="G520" s="129"/>
      <c r="I520" s="129"/>
      <c r="J520" s="129"/>
      <c r="K520" s="129"/>
      <c r="L520" s="129"/>
      <c r="M520" s="129"/>
      <c r="N520" s="129"/>
      <c r="O520" s="129"/>
      <c r="P520" s="129"/>
      <c r="Q520" s="129"/>
      <c r="R520" s="129"/>
      <c r="S520" s="129"/>
      <c r="T520" s="129"/>
      <c r="U520" s="129"/>
      <c r="V520" s="129"/>
      <c r="W520" s="129"/>
      <c r="X520" s="129"/>
      <c r="Y520" s="129"/>
      <c r="Z520" s="129"/>
      <c r="AA520" s="129"/>
      <c r="AW520" s="11"/>
      <c r="BR520" s="11"/>
      <c r="CQ520" s="11"/>
      <c r="CR520" s="11"/>
      <c r="CX520" s="11"/>
      <c r="CY520" s="11"/>
      <c r="DB520" s="11"/>
      <c r="DC520" s="11"/>
      <c r="DD520" s="11"/>
      <c r="DF520" s="11"/>
      <c r="DG520" s="11"/>
      <c r="DJ520" s="11"/>
      <c r="DK520" s="11"/>
      <c r="DL520" s="11"/>
      <c r="DN520" s="11"/>
      <c r="DO520" s="11"/>
      <c r="DR520" s="11"/>
      <c r="DS520" s="11"/>
      <c r="DT520" s="11"/>
    </row>
    <row r="521" spans="1:124" x14ac:dyDescent="0.25">
      <c r="A521" s="100"/>
      <c r="E521" s="129"/>
      <c r="F521" s="129"/>
      <c r="G521" s="129"/>
      <c r="I521" s="129"/>
      <c r="J521" s="129"/>
      <c r="K521" s="129"/>
      <c r="L521" s="129"/>
      <c r="M521" s="129"/>
      <c r="N521" s="129"/>
      <c r="O521" s="129"/>
      <c r="P521" s="129"/>
      <c r="Q521" s="129"/>
      <c r="R521" s="129"/>
      <c r="S521" s="129"/>
      <c r="T521" s="129"/>
      <c r="U521" s="129"/>
      <c r="V521" s="129"/>
      <c r="W521" s="129"/>
      <c r="X521" s="129"/>
      <c r="Y521" s="129"/>
      <c r="Z521" s="129"/>
      <c r="AA521" s="129"/>
      <c r="AW521" s="11"/>
      <c r="BR521" s="11"/>
      <c r="CQ521" s="11"/>
      <c r="CR521" s="11"/>
      <c r="CX521" s="11"/>
      <c r="CY521" s="11"/>
      <c r="DB521" s="11"/>
      <c r="DC521" s="11"/>
      <c r="DD521" s="11"/>
      <c r="DF521" s="11"/>
      <c r="DG521" s="11"/>
      <c r="DJ521" s="11"/>
      <c r="DK521" s="11"/>
      <c r="DL521" s="11"/>
      <c r="DN521" s="11"/>
      <c r="DO521" s="11"/>
      <c r="DR521" s="11"/>
      <c r="DS521" s="11"/>
      <c r="DT521" s="11"/>
    </row>
    <row r="522" spans="1:124" x14ac:dyDescent="0.25">
      <c r="A522" s="100"/>
      <c r="E522" s="129"/>
      <c r="F522" s="129"/>
      <c r="G522" s="129"/>
      <c r="I522" s="129"/>
      <c r="J522" s="129"/>
      <c r="K522" s="129"/>
      <c r="L522" s="129"/>
      <c r="M522" s="129"/>
      <c r="N522" s="129"/>
      <c r="O522" s="129"/>
      <c r="P522" s="129"/>
      <c r="Q522" s="129"/>
      <c r="R522" s="129"/>
      <c r="S522" s="129"/>
      <c r="T522" s="129"/>
      <c r="U522" s="129"/>
      <c r="V522" s="129"/>
      <c r="W522" s="129"/>
      <c r="X522" s="129"/>
      <c r="Y522" s="129"/>
      <c r="Z522" s="129"/>
      <c r="AA522" s="129"/>
      <c r="AW522" s="11"/>
      <c r="BR522" s="11"/>
      <c r="CQ522" s="11"/>
      <c r="CR522" s="11"/>
      <c r="CX522" s="11"/>
      <c r="CY522" s="11"/>
      <c r="DB522" s="11"/>
      <c r="DC522" s="11"/>
      <c r="DD522" s="11"/>
      <c r="DF522" s="11"/>
      <c r="DG522" s="11"/>
      <c r="DJ522" s="11"/>
      <c r="DK522" s="11"/>
      <c r="DL522" s="11"/>
      <c r="DN522" s="11"/>
      <c r="DO522" s="11"/>
      <c r="DR522" s="11"/>
      <c r="DS522" s="11"/>
      <c r="DT522" s="11"/>
    </row>
    <row r="523" spans="1:124" x14ac:dyDescent="0.25">
      <c r="A523" s="100"/>
      <c r="E523" s="129"/>
      <c r="F523" s="129"/>
      <c r="G523" s="129"/>
      <c r="I523" s="129"/>
      <c r="J523" s="129"/>
      <c r="K523" s="129"/>
      <c r="L523" s="129"/>
      <c r="M523" s="129"/>
      <c r="N523" s="129"/>
      <c r="O523" s="129"/>
      <c r="P523" s="129"/>
      <c r="Q523" s="129"/>
      <c r="R523" s="129"/>
      <c r="S523" s="129"/>
      <c r="T523" s="129"/>
      <c r="U523" s="129"/>
      <c r="V523" s="129"/>
      <c r="W523" s="129"/>
      <c r="X523" s="129"/>
      <c r="Y523" s="129"/>
      <c r="Z523" s="129"/>
      <c r="AA523" s="129"/>
      <c r="AW523" s="11"/>
      <c r="BR523" s="11"/>
      <c r="CQ523" s="11"/>
      <c r="CR523" s="11"/>
      <c r="CX523" s="11"/>
      <c r="CY523" s="11"/>
      <c r="DB523" s="11"/>
      <c r="DC523" s="11"/>
      <c r="DD523" s="11"/>
      <c r="DF523" s="11"/>
      <c r="DG523" s="11"/>
      <c r="DJ523" s="11"/>
      <c r="DK523" s="11"/>
      <c r="DL523" s="11"/>
      <c r="DN523" s="11"/>
      <c r="DO523" s="11"/>
      <c r="DR523" s="11"/>
      <c r="DS523" s="11"/>
      <c r="DT523" s="11"/>
    </row>
    <row r="524" spans="1:124" x14ac:dyDescent="0.25">
      <c r="A524" s="100"/>
      <c r="E524" s="129"/>
      <c r="F524" s="129"/>
      <c r="G524" s="129"/>
      <c r="I524" s="129"/>
      <c r="J524" s="129"/>
      <c r="K524" s="129"/>
      <c r="L524" s="129"/>
      <c r="M524" s="129"/>
      <c r="N524" s="129"/>
      <c r="O524" s="129"/>
      <c r="P524" s="129"/>
      <c r="Q524" s="129"/>
      <c r="R524" s="129"/>
      <c r="S524" s="129"/>
      <c r="T524" s="129"/>
      <c r="U524" s="129"/>
      <c r="V524" s="129"/>
      <c r="W524" s="129"/>
      <c r="X524" s="129"/>
      <c r="Y524" s="129"/>
      <c r="Z524" s="129"/>
      <c r="AA524" s="129"/>
      <c r="AW524" s="11"/>
      <c r="BR524" s="11"/>
      <c r="CQ524" s="11"/>
      <c r="CR524" s="11"/>
      <c r="CX524" s="11"/>
      <c r="CY524" s="11"/>
      <c r="DB524" s="11"/>
      <c r="DC524" s="11"/>
      <c r="DD524" s="11"/>
      <c r="DF524" s="11"/>
      <c r="DG524" s="11"/>
      <c r="DJ524" s="11"/>
      <c r="DK524" s="11"/>
      <c r="DL524" s="11"/>
      <c r="DN524" s="11"/>
      <c r="DO524" s="11"/>
      <c r="DR524" s="11"/>
      <c r="DS524" s="11"/>
      <c r="DT524" s="11"/>
    </row>
    <row r="525" spans="1:124" x14ac:dyDescent="0.25">
      <c r="A525" s="100"/>
      <c r="E525" s="129"/>
      <c r="F525" s="129"/>
      <c r="G525" s="129"/>
      <c r="I525" s="129"/>
      <c r="J525" s="129"/>
      <c r="K525" s="129"/>
      <c r="L525" s="129"/>
      <c r="M525" s="129"/>
      <c r="N525" s="129"/>
      <c r="O525" s="129"/>
      <c r="P525" s="129"/>
      <c r="Q525" s="129"/>
      <c r="R525" s="129"/>
      <c r="S525" s="129"/>
      <c r="T525" s="129"/>
      <c r="U525" s="129"/>
      <c r="V525" s="129"/>
      <c r="W525" s="129"/>
      <c r="X525" s="129"/>
      <c r="Y525" s="129"/>
      <c r="Z525" s="129"/>
      <c r="AA525" s="129"/>
      <c r="AW525" s="11"/>
      <c r="BR525" s="11"/>
      <c r="CQ525" s="11"/>
      <c r="CR525" s="11"/>
      <c r="CX525" s="11"/>
      <c r="CY525" s="11"/>
      <c r="DB525" s="11"/>
      <c r="DC525" s="11"/>
      <c r="DD525" s="11"/>
      <c r="DF525" s="11"/>
      <c r="DG525" s="11"/>
      <c r="DJ525" s="11"/>
      <c r="DK525" s="11"/>
      <c r="DL525" s="11"/>
      <c r="DN525" s="11"/>
      <c r="DO525" s="11"/>
      <c r="DR525" s="11"/>
      <c r="DS525" s="11"/>
      <c r="DT525" s="11"/>
    </row>
    <row r="526" spans="1:124" x14ac:dyDescent="0.25">
      <c r="A526" s="100"/>
      <c r="E526" s="129"/>
      <c r="F526" s="129"/>
      <c r="G526" s="129"/>
      <c r="I526" s="129"/>
      <c r="J526" s="129"/>
      <c r="K526" s="129"/>
      <c r="L526" s="129"/>
      <c r="M526" s="129"/>
      <c r="N526" s="129"/>
      <c r="O526" s="129"/>
      <c r="P526" s="129"/>
      <c r="Q526" s="129"/>
      <c r="R526" s="129"/>
      <c r="S526" s="129"/>
      <c r="T526" s="129"/>
      <c r="U526" s="129"/>
      <c r="V526" s="129"/>
      <c r="W526" s="129"/>
      <c r="X526" s="129"/>
      <c r="Y526" s="129"/>
      <c r="Z526" s="129"/>
      <c r="AA526" s="129"/>
      <c r="AW526" s="11"/>
      <c r="BR526" s="11"/>
      <c r="CQ526" s="11"/>
      <c r="CR526" s="11"/>
      <c r="CX526" s="11"/>
      <c r="CY526" s="11"/>
      <c r="DB526" s="11"/>
      <c r="DC526" s="11"/>
      <c r="DD526" s="11"/>
      <c r="DF526" s="11"/>
      <c r="DG526" s="11"/>
      <c r="DJ526" s="11"/>
      <c r="DK526" s="11"/>
      <c r="DL526" s="11"/>
      <c r="DN526" s="11"/>
      <c r="DO526" s="11"/>
      <c r="DR526" s="11"/>
      <c r="DS526" s="11"/>
      <c r="DT526" s="11"/>
    </row>
    <row r="527" spans="1:124" x14ac:dyDescent="0.25">
      <c r="A527" s="100"/>
      <c r="E527" s="129"/>
      <c r="F527" s="129"/>
      <c r="G527" s="129"/>
      <c r="I527" s="129"/>
      <c r="J527" s="129"/>
      <c r="K527" s="129"/>
      <c r="L527" s="129"/>
      <c r="M527" s="129"/>
      <c r="N527" s="129"/>
      <c r="O527" s="129"/>
      <c r="P527" s="129"/>
      <c r="Q527" s="129"/>
      <c r="R527" s="129"/>
      <c r="S527" s="129"/>
      <c r="T527" s="129"/>
      <c r="U527" s="129"/>
      <c r="V527" s="129"/>
      <c r="W527" s="129"/>
      <c r="X527" s="129"/>
      <c r="Y527" s="129"/>
      <c r="Z527" s="129"/>
      <c r="AA527" s="129"/>
      <c r="AW527" s="11"/>
      <c r="BR527" s="11"/>
      <c r="CQ527" s="11"/>
      <c r="CR527" s="11"/>
      <c r="CX527" s="11"/>
      <c r="CY527" s="11"/>
      <c r="DB527" s="11"/>
      <c r="DC527" s="11"/>
      <c r="DD527" s="11"/>
      <c r="DF527" s="11"/>
      <c r="DG527" s="11"/>
      <c r="DJ527" s="11"/>
      <c r="DK527" s="11"/>
      <c r="DL527" s="11"/>
      <c r="DN527" s="11"/>
      <c r="DO527" s="11"/>
      <c r="DR527" s="11"/>
      <c r="DS527" s="11"/>
      <c r="DT527" s="11"/>
    </row>
    <row r="528" spans="1:124" x14ac:dyDescent="0.25">
      <c r="A528" s="100"/>
      <c r="E528" s="129"/>
      <c r="F528" s="129"/>
      <c r="G528" s="129"/>
      <c r="I528" s="129"/>
      <c r="J528" s="129"/>
      <c r="K528" s="129"/>
      <c r="L528" s="129"/>
      <c r="M528" s="129"/>
      <c r="N528" s="129"/>
      <c r="O528" s="129"/>
      <c r="P528" s="129"/>
      <c r="Q528" s="129"/>
      <c r="R528" s="129"/>
      <c r="S528" s="129"/>
      <c r="T528" s="129"/>
      <c r="U528" s="129"/>
      <c r="V528" s="129"/>
      <c r="W528" s="129"/>
      <c r="X528" s="129"/>
      <c r="Y528" s="129"/>
      <c r="Z528" s="129"/>
      <c r="AA528" s="129"/>
      <c r="AW528" s="11"/>
      <c r="BR528" s="11"/>
      <c r="CQ528" s="11"/>
      <c r="CR528" s="11"/>
      <c r="CX528" s="11"/>
      <c r="CY528" s="11"/>
      <c r="DB528" s="11"/>
      <c r="DC528" s="11"/>
      <c r="DD528" s="11"/>
      <c r="DF528" s="11"/>
      <c r="DG528" s="11"/>
      <c r="DJ528" s="11"/>
      <c r="DK528" s="11"/>
      <c r="DL528" s="11"/>
      <c r="DN528" s="11"/>
      <c r="DO528" s="11"/>
      <c r="DR528" s="11"/>
      <c r="DS528" s="11"/>
      <c r="DT528" s="11"/>
    </row>
    <row r="529" spans="1:124" x14ac:dyDescent="0.25">
      <c r="A529" s="100"/>
      <c r="E529" s="129"/>
      <c r="F529" s="129"/>
      <c r="G529" s="129"/>
      <c r="I529" s="129"/>
      <c r="J529" s="129"/>
      <c r="K529" s="129"/>
      <c r="L529" s="129"/>
      <c r="M529" s="129"/>
      <c r="N529" s="129"/>
      <c r="O529" s="129"/>
      <c r="P529" s="129"/>
      <c r="Q529" s="129"/>
      <c r="R529" s="129"/>
      <c r="S529" s="129"/>
      <c r="T529" s="129"/>
      <c r="U529" s="129"/>
      <c r="V529" s="129"/>
      <c r="W529" s="129"/>
      <c r="X529" s="129"/>
      <c r="Y529" s="129"/>
      <c r="Z529" s="129"/>
      <c r="AA529" s="129"/>
      <c r="AW529" s="11"/>
      <c r="BR529" s="11"/>
      <c r="CQ529" s="11"/>
      <c r="CR529" s="11"/>
      <c r="CX529" s="11"/>
      <c r="CY529" s="11"/>
      <c r="DB529" s="11"/>
      <c r="DC529" s="11"/>
      <c r="DD529" s="11"/>
      <c r="DF529" s="11"/>
      <c r="DG529" s="11"/>
      <c r="DJ529" s="11"/>
      <c r="DK529" s="11"/>
      <c r="DL529" s="11"/>
      <c r="DN529" s="11"/>
      <c r="DO529" s="11"/>
      <c r="DR529" s="11"/>
      <c r="DS529" s="11"/>
      <c r="DT529" s="11"/>
    </row>
    <row r="530" spans="1:124" x14ac:dyDescent="0.25">
      <c r="A530" s="100"/>
      <c r="E530" s="129"/>
      <c r="F530" s="129"/>
      <c r="G530" s="129"/>
      <c r="I530" s="129"/>
      <c r="J530" s="129"/>
      <c r="K530" s="129"/>
      <c r="L530" s="129"/>
      <c r="M530" s="129"/>
      <c r="N530" s="129"/>
      <c r="O530" s="129"/>
      <c r="P530" s="129"/>
      <c r="Q530" s="129"/>
      <c r="R530" s="129"/>
      <c r="S530" s="129"/>
      <c r="T530" s="129"/>
      <c r="U530" s="129"/>
      <c r="V530" s="129"/>
      <c r="W530" s="129"/>
      <c r="X530" s="129"/>
      <c r="Y530" s="129"/>
      <c r="Z530" s="129"/>
      <c r="AA530" s="129"/>
      <c r="AW530" s="11"/>
      <c r="BR530" s="11"/>
      <c r="CQ530" s="11"/>
      <c r="CR530" s="11"/>
      <c r="CX530" s="11"/>
      <c r="CY530" s="11"/>
      <c r="DB530" s="11"/>
      <c r="DC530" s="11"/>
      <c r="DD530" s="11"/>
      <c r="DF530" s="11"/>
      <c r="DG530" s="11"/>
      <c r="DJ530" s="11"/>
      <c r="DK530" s="11"/>
      <c r="DL530" s="11"/>
      <c r="DN530" s="11"/>
      <c r="DO530" s="11"/>
      <c r="DR530" s="11"/>
      <c r="DS530" s="11"/>
      <c r="DT530" s="11"/>
    </row>
    <row r="531" spans="1:124" x14ac:dyDescent="0.25">
      <c r="A531" s="100"/>
      <c r="E531" s="129"/>
      <c r="F531" s="129"/>
      <c r="G531" s="129"/>
      <c r="I531" s="129"/>
      <c r="J531" s="129"/>
      <c r="K531" s="129"/>
      <c r="L531" s="129"/>
      <c r="M531" s="129"/>
      <c r="N531" s="129"/>
      <c r="O531" s="129"/>
      <c r="P531" s="129"/>
      <c r="Q531" s="129"/>
      <c r="R531" s="129"/>
      <c r="S531" s="129"/>
      <c r="T531" s="129"/>
      <c r="U531" s="129"/>
      <c r="V531" s="129"/>
      <c r="W531" s="129"/>
      <c r="X531" s="129"/>
      <c r="Y531" s="129"/>
      <c r="Z531" s="129"/>
      <c r="AA531" s="129"/>
      <c r="AW531" s="11"/>
      <c r="BR531" s="11"/>
      <c r="CQ531" s="11"/>
      <c r="CR531" s="11"/>
      <c r="CX531" s="11"/>
      <c r="CY531" s="11"/>
      <c r="DB531" s="11"/>
      <c r="DC531" s="11"/>
      <c r="DD531" s="11"/>
      <c r="DF531" s="11"/>
      <c r="DG531" s="11"/>
      <c r="DJ531" s="11"/>
      <c r="DK531" s="11"/>
      <c r="DL531" s="11"/>
      <c r="DN531" s="11"/>
      <c r="DO531" s="11"/>
      <c r="DR531" s="11"/>
      <c r="DS531" s="11"/>
      <c r="DT531" s="11"/>
    </row>
    <row r="532" spans="1:124" x14ac:dyDescent="0.25">
      <c r="A532" s="100"/>
      <c r="E532" s="129"/>
      <c r="F532" s="129"/>
      <c r="G532" s="129"/>
      <c r="I532" s="129"/>
      <c r="J532" s="129"/>
      <c r="K532" s="129"/>
      <c r="L532" s="129"/>
      <c r="M532" s="129"/>
      <c r="N532" s="129"/>
      <c r="O532" s="129"/>
      <c r="P532" s="129"/>
      <c r="Q532" s="129"/>
      <c r="R532" s="129"/>
      <c r="S532" s="129"/>
      <c r="T532" s="129"/>
      <c r="U532" s="129"/>
      <c r="V532" s="129"/>
      <c r="W532" s="129"/>
      <c r="X532" s="129"/>
      <c r="Y532" s="129"/>
      <c r="Z532" s="129"/>
      <c r="AA532" s="129"/>
      <c r="AW532" s="11"/>
      <c r="BR532" s="11"/>
      <c r="CQ532" s="11"/>
      <c r="CR532" s="11"/>
      <c r="CX532" s="11"/>
      <c r="CY532" s="11"/>
      <c r="DB532" s="11"/>
      <c r="DC532" s="11"/>
      <c r="DD532" s="11"/>
      <c r="DF532" s="11"/>
      <c r="DG532" s="11"/>
      <c r="DJ532" s="11"/>
      <c r="DK532" s="11"/>
      <c r="DL532" s="11"/>
      <c r="DN532" s="11"/>
      <c r="DO532" s="11"/>
      <c r="DR532" s="11"/>
      <c r="DS532" s="11"/>
      <c r="DT532" s="11"/>
    </row>
    <row r="533" spans="1:124" x14ac:dyDescent="0.25">
      <c r="A533" s="100"/>
      <c r="E533" s="129"/>
      <c r="F533" s="129"/>
      <c r="G533" s="129"/>
      <c r="I533" s="129"/>
      <c r="J533" s="129"/>
      <c r="K533" s="129"/>
      <c r="L533" s="129"/>
      <c r="M533" s="129"/>
      <c r="N533" s="129"/>
      <c r="O533" s="129"/>
      <c r="P533" s="129"/>
      <c r="Q533" s="129"/>
      <c r="R533" s="129"/>
      <c r="S533" s="129"/>
      <c r="T533" s="129"/>
      <c r="U533" s="129"/>
      <c r="V533" s="129"/>
      <c r="W533" s="129"/>
      <c r="X533" s="129"/>
      <c r="Y533" s="129"/>
      <c r="Z533" s="129"/>
      <c r="AA533" s="129"/>
      <c r="AW533" s="11"/>
      <c r="BR533" s="11"/>
      <c r="CQ533" s="11"/>
      <c r="CR533" s="11"/>
      <c r="CX533" s="11"/>
      <c r="CY533" s="11"/>
      <c r="DB533" s="11"/>
      <c r="DC533" s="11"/>
      <c r="DD533" s="11"/>
      <c r="DF533" s="11"/>
      <c r="DG533" s="11"/>
      <c r="DJ533" s="11"/>
      <c r="DK533" s="11"/>
      <c r="DL533" s="11"/>
      <c r="DN533" s="11"/>
      <c r="DO533" s="11"/>
      <c r="DR533" s="11"/>
      <c r="DS533" s="11"/>
      <c r="DT533" s="11"/>
    </row>
    <row r="534" spans="1:124" x14ac:dyDescent="0.25">
      <c r="A534" s="100"/>
      <c r="E534" s="129"/>
      <c r="F534" s="129"/>
      <c r="G534" s="129"/>
      <c r="I534" s="129"/>
      <c r="J534" s="129"/>
      <c r="K534" s="129"/>
      <c r="L534" s="129"/>
      <c r="M534" s="129"/>
      <c r="N534" s="129"/>
      <c r="O534" s="129"/>
      <c r="P534" s="129"/>
      <c r="Q534" s="129"/>
      <c r="R534" s="129"/>
      <c r="S534" s="129"/>
      <c r="T534" s="129"/>
      <c r="U534" s="129"/>
      <c r="V534" s="129"/>
      <c r="W534" s="129"/>
      <c r="X534" s="129"/>
      <c r="Y534" s="129"/>
      <c r="Z534" s="129"/>
      <c r="AA534" s="129"/>
      <c r="AW534" s="11"/>
      <c r="BR534" s="11"/>
      <c r="CQ534" s="11"/>
      <c r="CR534" s="11"/>
      <c r="CX534" s="11"/>
      <c r="CY534" s="11"/>
      <c r="DB534" s="11"/>
      <c r="DC534" s="11"/>
      <c r="DD534" s="11"/>
      <c r="DF534" s="11"/>
      <c r="DG534" s="11"/>
      <c r="DJ534" s="11"/>
      <c r="DK534" s="11"/>
      <c r="DL534" s="11"/>
      <c r="DN534" s="11"/>
      <c r="DO534" s="11"/>
      <c r="DR534" s="11"/>
      <c r="DS534" s="11"/>
      <c r="DT534" s="11"/>
    </row>
    <row r="535" spans="1:124" x14ac:dyDescent="0.25">
      <c r="A535" s="100"/>
      <c r="E535" s="129"/>
      <c r="F535" s="129"/>
      <c r="G535" s="129"/>
      <c r="I535" s="129"/>
      <c r="J535" s="129"/>
      <c r="K535" s="129"/>
      <c r="L535" s="129"/>
      <c r="M535" s="129"/>
      <c r="N535" s="129"/>
      <c r="O535" s="129"/>
      <c r="P535" s="129"/>
      <c r="Q535" s="129"/>
      <c r="R535" s="129"/>
      <c r="S535" s="129"/>
      <c r="T535" s="129"/>
      <c r="U535" s="129"/>
      <c r="V535" s="129"/>
      <c r="W535" s="129"/>
      <c r="X535" s="129"/>
      <c r="Y535" s="129"/>
      <c r="Z535" s="129"/>
      <c r="AA535" s="129"/>
      <c r="AW535" s="11"/>
      <c r="BR535" s="11"/>
      <c r="CQ535" s="11"/>
      <c r="CR535" s="11"/>
      <c r="CX535" s="11"/>
      <c r="CY535" s="11"/>
      <c r="DB535" s="11"/>
      <c r="DC535" s="11"/>
      <c r="DD535" s="11"/>
      <c r="DF535" s="11"/>
      <c r="DG535" s="11"/>
      <c r="DJ535" s="11"/>
      <c r="DK535" s="11"/>
      <c r="DL535" s="11"/>
      <c r="DN535" s="11"/>
      <c r="DO535" s="11"/>
      <c r="DR535" s="11"/>
      <c r="DS535" s="11"/>
      <c r="DT535" s="11"/>
    </row>
    <row r="536" spans="1:124" x14ac:dyDescent="0.25">
      <c r="A536" s="100"/>
      <c r="E536" s="129"/>
      <c r="F536" s="129"/>
      <c r="G536" s="129"/>
      <c r="I536" s="129"/>
      <c r="J536" s="129"/>
      <c r="K536" s="129"/>
      <c r="L536" s="129"/>
      <c r="M536" s="129"/>
      <c r="N536" s="129"/>
      <c r="O536" s="129"/>
      <c r="P536" s="129"/>
      <c r="Q536" s="129"/>
      <c r="R536" s="129"/>
      <c r="S536" s="129"/>
      <c r="T536" s="129"/>
      <c r="U536" s="129"/>
      <c r="V536" s="129"/>
      <c r="W536" s="129"/>
      <c r="X536" s="129"/>
      <c r="Y536" s="129"/>
      <c r="Z536" s="129"/>
      <c r="AA536" s="129"/>
      <c r="AW536" s="11"/>
      <c r="BR536" s="11"/>
      <c r="CQ536" s="11"/>
      <c r="CR536" s="11"/>
      <c r="CX536" s="11"/>
      <c r="CY536" s="11"/>
      <c r="DB536" s="11"/>
      <c r="DC536" s="11"/>
      <c r="DD536" s="11"/>
      <c r="DF536" s="11"/>
      <c r="DG536" s="11"/>
      <c r="DJ536" s="11"/>
      <c r="DK536" s="11"/>
      <c r="DL536" s="11"/>
      <c r="DN536" s="11"/>
      <c r="DO536" s="11"/>
      <c r="DR536" s="11"/>
      <c r="DS536" s="11"/>
      <c r="DT536" s="11"/>
    </row>
    <row r="537" spans="1:124" x14ac:dyDescent="0.25">
      <c r="A537" s="100"/>
      <c r="E537" s="129"/>
      <c r="F537" s="129"/>
      <c r="G537" s="129"/>
      <c r="I537" s="129"/>
      <c r="J537" s="129"/>
      <c r="K537" s="129"/>
      <c r="L537" s="129"/>
      <c r="M537" s="129"/>
      <c r="N537" s="129"/>
      <c r="O537" s="129"/>
      <c r="P537" s="129"/>
      <c r="Q537" s="129"/>
      <c r="R537" s="129"/>
      <c r="S537" s="129"/>
      <c r="T537" s="129"/>
      <c r="U537" s="129"/>
      <c r="V537" s="129"/>
      <c r="W537" s="129"/>
      <c r="X537" s="129"/>
      <c r="Y537" s="129"/>
      <c r="Z537" s="129"/>
      <c r="AA537" s="129"/>
      <c r="AW537" s="11"/>
      <c r="BR537" s="11"/>
      <c r="CQ537" s="11"/>
      <c r="CR537" s="11"/>
      <c r="CX537" s="11"/>
      <c r="CY537" s="11"/>
      <c r="DB537" s="11"/>
      <c r="DC537" s="11"/>
      <c r="DD537" s="11"/>
      <c r="DF537" s="11"/>
      <c r="DG537" s="11"/>
      <c r="DJ537" s="11"/>
      <c r="DK537" s="11"/>
      <c r="DL537" s="11"/>
      <c r="DN537" s="11"/>
      <c r="DO537" s="11"/>
      <c r="DR537" s="11"/>
      <c r="DS537" s="11"/>
      <c r="DT537" s="11"/>
    </row>
    <row r="538" spans="1:124" x14ac:dyDescent="0.25">
      <c r="A538" s="100"/>
      <c r="E538" s="129"/>
      <c r="F538" s="129"/>
      <c r="G538" s="129"/>
      <c r="I538" s="129"/>
      <c r="J538" s="129"/>
      <c r="K538" s="129"/>
      <c r="L538" s="129"/>
      <c r="M538" s="129"/>
      <c r="N538" s="129"/>
      <c r="O538" s="129"/>
      <c r="P538" s="129"/>
      <c r="Q538" s="129"/>
      <c r="R538" s="129"/>
      <c r="S538" s="129"/>
      <c r="T538" s="129"/>
      <c r="U538" s="129"/>
      <c r="V538" s="129"/>
      <c r="W538" s="129"/>
      <c r="X538" s="129"/>
      <c r="Y538" s="129"/>
      <c r="Z538" s="129"/>
      <c r="AA538" s="129"/>
      <c r="AW538" s="11"/>
      <c r="BR538" s="11"/>
      <c r="CQ538" s="11"/>
      <c r="CR538" s="11"/>
      <c r="CX538" s="11"/>
      <c r="CY538" s="11"/>
      <c r="DB538" s="11"/>
      <c r="DC538" s="11"/>
      <c r="DD538" s="11"/>
      <c r="DF538" s="11"/>
      <c r="DG538" s="11"/>
      <c r="DJ538" s="11"/>
      <c r="DK538" s="11"/>
      <c r="DL538" s="11"/>
      <c r="DN538" s="11"/>
      <c r="DO538" s="11"/>
      <c r="DR538" s="11"/>
      <c r="DS538" s="11"/>
      <c r="DT538" s="11"/>
    </row>
    <row r="539" spans="1:124" x14ac:dyDescent="0.25">
      <c r="A539" s="100"/>
      <c r="E539" s="129"/>
      <c r="F539" s="129"/>
      <c r="G539" s="129"/>
      <c r="I539" s="129"/>
      <c r="J539" s="129"/>
      <c r="K539" s="129"/>
      <c r="L539" s="129"/>
      <c r="M539" s="129"/>
      <c r="N539" s="129"/>
      <c r="O539" s="129"/>
      <c r="P539" s="129"/>
      <c r="Q539" s="129"/>
      <c r="R539" s="129"/>
      <c r="S539" s="129"/>
      <c r="T539" s="129"/>
      <c r="U539" s="129"/>
      <c r="V539" s="129"/>
      <c r="W539" s="129"/>
      <c r="X539" s="129"/>
      <c r="Y539" s="129"/>
      <c r="Z539" s="129"/>
      <c r="AA539" s="129"/>
      <c r="AW539" s="11"/>
      <c r="BR539" s="11"/>
      <c r="CQ539" s="11"/>
      <c r="CR539" s="11"/>
      <c r="CX539" s="11"/>
      <c r="CY539" s="11"/>
      <c r="DB539" s="11"/>
      <c r="DC539" s="11"/>
      <c r="DD539" s="11"/>
      <c r="DF539" s="11"/>
      <c r="DG539" s="11"/>
      <c r="DJ539" s="11"/>
      <c r="DK539" s="11"/>
      <c r="DL539" s="11"/>
      <c r="DN539" s="11"/>
      <c r="DO539" s="11"/>
      <c r="DR539" s="11"/>
      <c r="DS539" s="11"/>
      <c r="DT539" s="11"/>
    </row>
    <row r="540" spans="1:124" x14ac:dyDescent="0.25">
      <c r="A540" s="100"/>
      <c r="E540" s="129"/>
      <c r="F540" s="129"/>
      <c r="G540" s="129"/>
      <c r="I540" s="129"/>
      <c r="J540" s="129"/>
      <c r="K540" s="129"/>
      <c r="L540" s="129"/>
      <c r="M540" s="129"/>
      <c r="N540" s="129"/>
      <c r="O540" s="129"/>
      <c r="P540" s="129"/>
      <c r="Q540" s="129"/>
      <c r="R540" s="129"/>
      <c r="S540" s="129"/>
      <c r="T540" s="129"/>
      <c r="U540" s="129"/>
      <c r="V540" s="129"/>
      <c r="W540" s="129"/>
      <c r="X540" s="129"/>
      <c r="Y540" s="129"/>
      <c r="Z540" s="129"/>
      <c r="AA540" s="129"/>
      <c r="AW540" s="11"/>
      <c r="BR540" s="11"/>
      <c r="CQ540" s="11"/>
      <c r="CR540" s="11"/>
      <c r="CX540" s="11"/>
      <c r="CY540" s="11"/>
      <c r="DB540" s="11"/>
      <c r="DC540" s="11"/>
      <c r="DD540" s="11"/>
      <c r="DF540" s="11"/>
      <c r="DG540" s="11"/>
      <c r="DJ540" s="11"/>
      <c r="DK540" s="11"/>
      <c r="DL540" s="11"/>
      <c r="DN540" s="11"/>
      <c r="DO540" s="11"/>
      <c r="DR540" s="11"/>
      <c r="DS540" s="11"/>
      <c r="DT540" s="11"/>
    </row>
    <row r="541" spans="1:124" x14ac:dyDescent="0.25">
      <c r="A541" s="100"/>
      <c r="E541" s="129"/>
      <c r="F541" s="129"/>
      <c r="G541" s="129"/>
      <c r="I541" s="129"/>
      <c r="J541" s="129"/>
      <c r="K541" s="129"/>
      <c r="L541" s="129"/>
      <c r="M541" s="129"/>
      <c r="N541" s="129"/>
      <c r="O541" s="129"/>
      <c r="P541" s="129"/>
      <c r="Q541" s="129"/>
      <c r="R541" s="129"/>
      <c r="S541" s="129"/>
      <c r="T541" s="129"/>
      <c r="U541" s="129"/>
      <c r="V541" s="129"/>
      <c r="W541" s="129"/>
      <c r="X541" s="129"/>
      <c r="Y541" s="129"/>
      <c r="Z541" s="129"/>
      <c r="AA541" s="129"/>
      <c r="AW541" s="11"/>
      <c r="BR541" s="11"/>
      <c r="CQ541" s="11"/>
      <c r="CR541" s="11"/>
      <c r="CX541" s="11"/>
      <c r="CY541" s="11"/>
      <c r="DB541" s="11"/>
      <c r="DC541" s="11"/>
      <c r="DD541" s="11"/>
      <c r="DF541" s="11"/>
      <c r="DG541" s="11"/>
      <c r="DJ541" s="11"/>
      <c r="DK541" s="11"/>
      <c r="DL541" s="11"/>
      <c r="DN541" s="11"/>
      <c r="DO541" s="11"/>
      <c r="DR541" s="11"/>
      <c r="DS541" s="11"/>
      <c r="DT541" s="11"/>
    </row>
    <row r="542" spans="1:124" x14ac:dyDescent="0.25">
      <c r="A542" s="100"/>
      <c r="E542" s="129"/>
      <c r="F542" s="129"/>
      <c r="G542" s="129"/>
      <c r="I542" s="129"/>
      <c r="J542" s="129"/>
      <c r="K542" s="129"/>
      <c r="L542" s="129"/>
      <c r="M542" s="129"/>
      <c r="N542" s="129"/>
      <c r="O542" s="129"/>
      <c r="P542" s="129"/>
      <c r="Q542" s="129"/>
      <c r="R542" s="129"/>
      <c r="S542" s="129"/>
      <c r="T542" s="129"/>
      <c r="U542" s="129"/>
      <c r="V542" s="129"/>
      <c r="W542" s="129"/>
      <c r="X542" s="129"/>
      <c r="Y542" s="129"/>
      <c r="Z542" s="129"/>
      <c r="AA542" s="129"/>
      <c r="AW542" s="11"/>
      <c r="BR542" s="11"/>
      <c r="CQ542" s="11"/>
      <c r="CR542" s="11"/>
      <c r="CX542" s="11"/>
      <c r="CY542" s="11"/>
      <c r="DB542" s="11"/>
      <c r="DC542" s="11"/>
      <c r="DD542" s="11"/>
      <c r="DF542" s="11"/>
      <c r="DG542" s="11"/>
      <c r="DJ542" s="11"/>
      <c r="DK542" s="11"/>
      <c r="DL542" s="11"/>
      <c r="DN542" s="11"/>
      <c r="DO542" s="11"/>
      <c r="DR542" s="11"/>
      <c r="DS542" s="11"/>
      <c r="DT542" s="11"/>
    </row>
    <row r="543" spans="1:124" x14ac:dyDescent="0.25">
      <c r="A543" s="100"/>
      <c r="E543" s="129"/>
      <c r="F543" s="129"/>
      <c r="G543" s="129"/>
      <c r="I543" s="129"/>
      <c r="J543" s="129"/>
      <c r="K543" s="129"/>
      <c r="L543" s="129"/>
      <c r="M543" s="129"/>
      <c r="N543" s="129"/>
      <c r="O543" s="129"/>
      <c r="P543" s="129"/>
      <c r="Q543" s="129"/>
      <c r="R543" s="129"/>
      <c r="S543" s="129"/>
      <c r="T543" s="129"/>
      <c r="U543" s="129"/>
      <c r="V543" s="129"/>
      <c r="W543" s="129"/>
      <c r="X543" s="129"/>
      <c r="Y543" s="129"/>
      <c r="Z543" s="129"/>
      <c r="AA543" s="129"/>
      <c r="AW543" s="11"/>
      <c r="BR543" s="11"/>
      <c r="CQ543" s="11"/>
      <c r="CR543" s="11"/>
      <c r="CX543" s="11"/>
      <c r="CY543" s="11"/>
      <c r="DB543" s="11"/>
      <c r="DC543" s="11"/>
      <c r="DD543" s="11"/>
      <c r="DF543" s="11"/>
      <c r="DG543" s="11"/>
      <c r="DJ543" s="11"/>
      <c r="DK543" s="11"/>
      <c r="DL543" s="11"/>
      <c r="DN543" s="11"/>
      <c r="DO543" s="11"/>
      <c r="DR543" s="11"/>
      <c r="DS543" s="11"/>
      <c r="DT543" s="11"/>
    </row>
    <row r="544" spans="1:124" x14ac:dyDescent="0.25">
      <c r="A544" s="100"/>
      <c r="E544" s="129"/>
      <c r="F544" s="129"/>
      <c r="G544" s="129"/>
      <c r="I544" s="129"/>
      <c r="J544" s="129"/>
      <c r="K544" s="129"/>
      <c r="L544" s="129"/>
      <c r="M544" s="129"/>
      <c r="N544" s="129"/>
      <c r="O544" s="129"/>
      <c r="P544" s="129"/>
      <c r="Q544" s="129"/>
      <c r="R544" s="129"/>
      <c r="S544" s="129"/>
      <c r="T544" s="129"/>
      <c r="U544" s="129"/>
      <c r="V544" s="129"/>
      <c r="W544" s="129"/>
      <c r="X544" s="129"/>
      <c r="Y544" s="129"/>
      <c r="Z544" s="129"/>
      <c r="AA544" s="129"/>
      <c r="AW544" s="11"/>
      <c r="BR544" s="11"/>
      <c r="CQ544" s="11"/>
      <c r="CR544" s="11"/>
      <c r="CX544" s="11"/>
      <c r="CY544" s="11"/>
      <c r="DB544" s="11"/>
      <c r="DC544" s="11"/>
      <c r="DD544" s="11"/>
      <c r="DF544" s="11"/>
      <c r="DG544" s="11"/>
      <c r="DJ544" s="11"/>
      <c r="DK544" s="11"/>
      <c r="DL544" s="11"/>
      <c r="DN544" s="11"/>
      <c r="DO544" s="11"/>
      <c r="DR544" s="11"/>
      <c r="DS544" s="11"/>
      <c r="DT544" s="11"/>
    </row>
    <row r="545" spans="1:124" x14ac:dyDescent="0.25">
      <c r="A545" s="100"/>
      <c r="E545" s="129"/>
      <c r="F545" s="129"/>
      <c r="G545" s="129"/>
      <c r="I545" s="129"/>
      <c r="J545" s="129"/>
      <c r="K545" s="129"/>
      <c r="L545" s="129"/>
      <c r="M545" s="129"/>
      <c r="N545" s="129"/>
      <c r="O545" s="129"/>
      <c r="P545" s="129"/>
      <c r="Q545" s="129"/>
      <c r="R545" s="129"/>
      <c r="S545" s="129"/>
      <c r="T545" s="129"/>
      <c r="U545" s="129"/>
      <c r="V545" s="129"/>
      <c r="W545" s="129"/>
      <c r="X545" s="129"/>
      <c r="Y545" s="129"/>
      <c r="Z545" s="129"/>
      <c r="AA545" s="129"/>
      <c r="AW545" s="11"/>
      <c r="BR545" s="11"/>
      <c r="CQ545" s="11"/>
      <c r="CR545" s="11"/>
      <c r="CX545" s="11"/>
      <c r="CY545" s="11"/>
      <c r="DB545" s="11"/>
      <c r="DC545" s="11"/>
      <c r="DD545" s="11"/>
      <c r="DF545" s="11"/>
      <c r="DG545" s="11"/>
      <c r="DJ545" s="11"/>
      <c r="DK545" s="11"/>
      <c r="DL545" s="11"/>
      <c r="DN545" s="11"/>
      <c r="DO545" s="11"/>
      <c r="DR545" s="11"/>
      <c r="DS545" s="11"/>
      <c r="DT545" s="11"/>
    </row>
    <row r="546" spans="1:124" x14ac:dyDescent="0.25">
      <c r="A546" s="100"/>
      <c r="E546" s="129"/>
      <c r="F546" s="129"/>
      <c r="G546" s="129"/>
      <c r="I546" s="129"/>
      <c r="J546" s="129"/>
      <c r="K546" s="129"/>
      <c r="L546" s="129"/>
      <c r="M546" s="129"/>
      <c r="N546" s="129"/>
      <c r="O546" s="129"/>
      <c r="P546" s="129"/>
      <c r="Q546" s="129"/>
      <c r="R546" s="129"/>
      <c r="S546" s="129"/>
      <c r="T546" s="129"/>
      <c r="U546" s="129"/>
      <c r="V546" s="129"/>
      <c r="W546" s="129"/>
      <c r="X546" s="129"/>
      <c r="Y546" s="129"/>
      <c r="Z546" s="129"/>
      <c r="AA546" s="129"/>
      <c r="AW546" s="11"/>
      <c r="BR546" s="11"/>
      <c r="CQ546" s="11"/>
      <c r="CR546" s="11"/>
      <c r="CX546" s="11"/>
      <c r="CY546" s="11"/>
      <c r="DB546" s="11"/>
      <c r="DC546" s="11"/>
      <c r="DD546" s="11"/>
      <c r="DF546" s="11"/>
      <c r="DG546" s="11"/>
      <c r="DJ546" s="11"/>
      <c r="DK546" s="11"/>
      <c r="DL546" s="11"/>
      <c r="DN546" s="11"/>
      <c r="DO546" s="11"/>
      <c r="DR546" s="11"/>
      <c r="DS546" s="11"/>
      <c r="DT546" s="11"/>
    </row>
    <row r="547" spans="1:124" x14ac:dyDescent="0.25">
      <c r="A547" s="100"/>
      <c r="E547" s="129"/>
      <c r="F547" s="129"/>
      <c r="G547" s="129"/>
      <c r="I547" s="129"/>
      <c r="J547" s="129"/>
      <c r="K547" s="129"/>
      <c r="L547" s="129"/>
      <c r="M547" s="129"/>
      <c r="N547" s="129"/>
      <c r="O547" s="129"/>
      <c r="P547" s="129"/>
      <c r="Q547" s="129"/>
      <c r="R547" s="129"/>
      <c r="S547" s="129"/>
      <c r="T547" s="129"/>
      <c r="U547" s="129"/>
      <c r="V547" s="129"/>
      <c r="W547" s="129"/>
      <c r="X547" s="129"/>
      <c r="Y547" s="129"/>
      <c r="Z547" s="129"/>
      <c r="AA547" s="129"/>
      <c r="AW547" s="11"/>
      <c r="BR547" s="11"/>
      <c r="CQ547" s="11"/>
      <c r="CR547" s="11"/>
      <c r="CX547" s="11"/>
      <c r="CY547" s="11"/>
      <c r="DB547" s="11"/>
      <c r="DC547" s="11"/>
      <c r="DD547" s="11"/>
      <c r="DF547" s="11"/>
      <c r="DG547" s="11"/>
      <c r="DJ547" s="11"/>
      <c r="DK547" s="11"/>
      <c r="DL547" s="11"/>
      <c r="DN547" s="11"/>
      <c r="DO547" s="11"/>
      <c r="DR547" s="11"/>
      <c r="DS547" s="11"/>
      <c r="DT547" s="11"/>
    </row>
    <row r="548" spans="1:124" x14ac:dyDescent="0.25">
      <c r="A548" s="100"/>
      <c r="E548" s="129"/>
      <c r="F548" s="129"/>
      <c r="G548" s="129"/>
      <c r="I548" s="129"/>
      <c r="J548" s="129"/>
      <c r="K548" s="129"/>
      <c r="L548" s="129"/>
      <c r="M548" s="129"/>
      <c r="N548" s="129"/>
      <c r="O548" s="129"/>
      <c r="P548" s="129"/>
      <c r="Q548" s="129"/>
      <c r="R548" s="129"/>
      <c r="S548" s="129"/>
      <c r="T548" s="129"/>
      <c r="U548" s="129"/>
      <c r="V548" s="129"/>
      <c r="W548" s="129"/>
      <c r="X548" s="129"/>
      <c r="Y548" s="129"/>
      <c r="Z548" s="129"/>
      <c r="AA548" s="129"/>
      <c r="AW548" s="11"/>
      <c r="BR548" s="11"/>
      <c r="CQ548" s="11"/>
      <c r="CR548" s="11"/>
      <c r="CX548" s="11"/>
      <c r="CY548" s="11"/>
      <c r="DB548" s="11"/>
      <c r="DC548" s="11"/>
      <c r="DD548" s="11"/>
      <c r="DF548" s="11"/>
      <c r="DG548" s="11"/>
      <c r="DJ548" s="11"/>
      <c r="DK548" s="11"/>
      <c r="DL548" s="11"/>
      <c r="DN548" s="11"/>
      <c r="DO548" s="11"/>
      <c r="DR548" s="11"/>
      <c r="DS548" s="11"/>
      <c r="DT548" s="11"/>
    </row>
    <row r="549" spans="1:124" x14ac:dyDescent="0.25">
      <c r="A549" s="100"/>
      <c r="E549" s="129"/>
      <c r="F549" s="129"/>
      <c r="G549" s="129"/>
      <c r="I549" s="129"/>
      <c r="J549" s="129"/>
      <c r="K549" s="129"/>
      <c r="L549" s="129"/>
      <c r="M549" s="129"/>
      <c r="N549" s="129"/>
      <c r="O549" s="129"/>
      <c r="P549" s="129"/>
      <c r="Q549" s="129"/>
      <c r="R549" s="129"/>
      <c r="S549" s="129"/>
      <c r="T549" s="129"/>
      <c r="U549" s="129"/>
      <c r="V549" s="129"/>
      <c r="W549" s="129"/>
      <c r="X549" s="129"/>
      <c r="Y549" s="129"/>
      <c r="Z549" s="129"/>
      <c r="AA549" s="129"/>
      <c r="AW549" s="11"/>
      <c r="BR549" s="11"/>
      <c r="CQ549" s="11"/>
      <c r="CR549" s="11"/>
      <c r="CX549" s="11"/>
      <c r="CY549" s="11"/>
      <c r="DB549" s="11"/>
      <c r="DC549" s="11"/>
      <c r="DD549" s="11"/>
      <c r="DF549" s="11"/>
      <c r="DG549" s="11"/>
      <c r="DJ549" s="11"/>
      <c r="DK549" s="11"/>
      <c r="DL549" s="11"/>
      <c r="DN549" s="11"/>
      <c r="DO549" s="11"/>
      <c r="DR549" s="11"/>
      <c r="DS549" s="11"/>
      <c r="DT549" s="11"/>
    </row>
    <row r="550" spans="1:124" x14ac:dyDescent="0.25">
      <c r="A550" s="100"/>
      <c r="E550" s="129"/>
      <c r="F550" s="129"/>
      <c r="G550" s="129"/>
      <c r="I550" s="129"/>
      <c r="J550" s="129"/>
      <c r="K550" s="129"/>
      <c r="L550" s="129"/>
      <c r="M550" s="129"/>
      <c r="N550" s="129"/>
      <c r="O550" s="129"/>
      <c r="P550" s="129"/>
      <c r="Q550" s="129"/>
      <c r="R550" s="129"/>
      <c r="S550" s="129"/>
      <c r="T550" s="129"/>
      <c r="U550" s="129"/>
      <c r="V550" s="129"/>
      <c r="W550" s="129"/>
      <c r="X550" s="129"/>
      <c r="Y550" s="129"/>
      <c r="Z550" s="129"/>
      <c r="AA550" s="129"/>
      <c r="AW550" s="11"/>
      <c r="BR550" s="11"/>
      <c r="CQ550" s="11"/>
      <c r="CR550" s="11"/>
      <c r="CX550" s="11"/>
      <c r="CY550" s="11"/>
      <c r="DB550" s="11"/>
      <c r="DC550" s="11"/>
      <c r="DD550" s="11"/>
      <c r="DF550" s="11"/>
      <c r="DG550" s="11"/>
      <c r="DJ550" s="11"/>
      <c r="DK550" s="11"/>
      <c r="DL550" s="11"/>
      <c r="DN550" s="11"/>
      <c r="DO550" s="11"/>
      <c r="DR550" s="11"/>
      <c r="DS550" s="11"/>
      <c r="DT550" s="11"/>
    </row>
    <row r="551" spans="1:124" x14ac:dyDescent="0.25">
      <c r="A551" s="100"/>
      <c r="E551" s="129"/>
      <c r="F551" s="129"/>
      <c r="G551" s="129"/>
      <c r="I551" s="129"/>
      <c r="J551" s="129"/>
      <c r="K551" s="129"/>
      <c r="L551" s="129"/>
      <c r="M551" s="129"/>
      <c r="N551" s="129"/>
      <c r="O551" s="129"/>
      <c r="P551" s="129"/>
      <c r="Q551" s="129"/>
      <c r="R551" s="129"/>
      <c r="S551" s="129"/>
      <c r="T551" s="129"/>
      <c r="U551" s="129"/>
      <c r="V551" s="129"/>
      <c r="W551" s="129"/>
      <c r="X551" s="129"/>
      <c r="Y551" s="129"/>
      <c r="Z551" s="129"/>
      <c r="AA551" s="129"/>
      <c r="AW551" s="11"/>
      <c r="BR551" s="11"/>
      <c r="CQ551" s="11"/>
      <c r="CR551" s="11"/>
      <c r="CX551" s="11"/>
      <c r="CY551" s="11"/>
      <c r="DB551" s="11"/>
      <c r="DC551" s="11"/>
      <c r="DD551" s="11"/>
      <c r="DF551" s="11"/>
      <c r="DG551" s="11"/>
      <c r="DJ551" s="11"/>
      <c r="DK551" s="11"/>
      <c r="DL551" s="11"/>
      <c r="DN551" s="11"/>
      <c r="DO551" s="11"/>
      <c r="DR551" s="11"/>
      <c r="DS551" s="11"/>
      <c r="DT551" s="11"/>
    </row>
    <row r="552" spans="1:124" x14ac:dyDescent="0.25">
      <c r="A552" s="100"/>
      <c r="E552" s="129"/>
      <c r="F552" s="129"/>
      <c r="G552" s="129"/>
      <c r="I552" s="129"/>
      <c r="J552" s="129"/>
      <c r="K552" s="129"/>
      <c r="L552" s="129"/>
      <c r="M552" s="129"/>
      <c r="N552" s="129"/>
      <c r="O552" s="129"/>
      <c r="P552" s="129"/>
      <c r="Q552" s="129"/>
      <c r="R552" s="129"/>
      <c r="S552" s="129"/>
      <c r="T552" s="129"/>
      <c r="U552" s="129"/>
      <c r="V552" s="129"/>
      <c r="W552" s="129"/>
      <c r="X552" s="129"/>
      <c r="Y552" s="129"/>
      <c r="Z552" s="129"/>
      <c r="AA552" s="129"/>
      <c r="AW552" s="11"/>
      <c r="BR552" s="11"/>
      <c r="CQ552" s="11"/>
      <c r="CR552" s="11"/>
      <c r="CX552" s="11"/>
      <c r="CY552" s="11"/>
      <c r="DB552" s="11"/>
      <c r="DC552" s="11"/>
      <c r="DD552" s="11"/>
      <c r="DF552" s="11"/>
      <c r="DG552" s="11"/>
      <c r="DJ552" s="11"/>
      <c r="DK552" s="11"/>
      <c r="DL552" s="11"/>
      <c r="DN552" s="11"/>
      <c r="DO552" s="11"/>
      <c r="DR552" s="11"/>
      <c r="DS552" s="11"/>
      <c r="DT552" s="11"/>
    </row>
    <row r="553" spans="1:124" x14ac:dyDescent="0.25">
      <c r="A553" s="100"/>
      <c r="E553" s="129"/>
      <c r="F553" s="129"/>
      <c r="G553" s="129"/>
      <c r="I553" s="129"/>
      <c r="J553" s="129"/>
      <c r="K553" s="129"/>
      <c r="L553" s="129"/>
      <c r="M553" s="129"/>
      <c r="N553" s="129"/>
      <c r="O553" s="129"/>
      <c r="P553" s="129"/>
      <c r="Q553" s="129"/>
      <c r="R553" s="129"/>
      <c r="S553" s="129"/>
      <c r="T553" s="129"/>
      <c r="U553" s="129"/>
      <c r="V553" s="129"/>
      <c r="W553" s="129"/>
      <c r="X553" s="129"/>
      <c r="Y553" s="129"/>
      <c r="Z553" s="129"/>
      <c r="AA553" s="129"/>
      <c r="AW553" s="11"/>
      <c r="BR553" s="11"/>
      <c r="CQ553" s="11"/>
      <c r="CR553" s="11"/>
      <c r="CX553" s="11"/>
      <c r="CY553" s="11"/>
      <c r="DB553" s="11"/>
      <c r="DC553" s="11"/>
      <c r="DD553" s="11"/>
      <c r="DF553" s="11"/>
      <c r="DG553" s="11"/>
      <c r="DJ553" s="11"/>
      <c r="DK553" s="11"/>
      <c r="DL553" s="11"/>
      <c r="DN553" s="11"/>
      <c r="DO553" s="11"/>
      <c r="DR553" s="11"/>
      <c r="DS553" s="11"/>
      <c r="DT553" s="11"/>
    </row>
    <row r="554" spans="1:124" x14ac:dyDescent="0.25">
      <c r="A554" s="100"/>
      <c r="E554" s="129"/>
      <c r="F554" s="129"/>
      <c r="G554" s="129"/>
      <c r="I554" s="129"/>
      <c r="J554" s="129"/>
      <c r="K554" s="129"/>
      <c r="L554" s="129"/>
      <c r="M554" s="129"/>
      <c r="N554" s="129"/>
      <c r="O554" s="129"/>
      <c r="P554" s="129"/>
      <c r="Q554" s="129"/>
      <c r="R554" s="129"/>
      <c r="S554" s="129"/>
      <c r="T554" s="129"/>
      <c r="U554" s="129"/>
      <c r="V554" s="129"/>
      <c r="W554" s="129"/>
      <c r="X554" s="129"/>
      <c r="Y554" s="129"/>
      <c r="Z554" s="129"/>
      <c r="AA554" s="129"/>
      <c r="AW554" s="11"/>
      <c r="BR554" s="11"/>
      <c r="CQ554" s="11"/>
      <c r="CR554" s="11"/>
      <c r="CX554" s="11"/>
      <c r="CY554" s="11"/>
      <c r="DB554" s="11"/>
      <c r="DC554" s="11"/>
      <c r="DD554" s="11"/>
      <c r="DF554" s="11"/>
      <c r="DG554" s="11"/>
      <c r="DJ554" s="11"/>
      <c r="DK554" s="11"/>
      <c r="DL554" s="11"/>
      <c r="DN554" s="11"/>
      <c r="DO554" s="11"/>
      <c r="DR554" s="11"/>
      <c r="DS554" s="11"/>
      <c r="DT554" s="11"/>
    </row>
    <row r="555" spans="1:124" x14ac:dyDescent="0.25">
      <c r="A555" s="100"/>
      <c r="E555" s="129"/>
      <c r="F555" s="129"/>
      <c r="G555" s="129"/>
      <c r="I555" s="129"/>
      <c r="J555" s="129"/>
      <c r="K555" s="129"/>
      <c r="L555" s="129"/>
      <c r="M555" s="129"/>
      <c r="N555" s="129"/>
      <c r="O555" s="129"/>
      <c r="P555" s="129"/>
      <c r="Q555" s="129"/>
      <c r="R555" s="129"/>
      <c r="S555" s="129"/>
      <c r="T555" s="129"/>
      <c r="U555" s="129"/>
      <c r="V555" s="129"/>
      <c r="W555" s="129"/>
      <c r="X555" s="129"/>
      <c r="Y555" s="129"/>
      <c r="Z555" s="129"/>
      <c r="AA555" s="129"/>
      <c r="AW555" s="11"/>
      <c r="BR555" s="11"/>
      <c r="CQ555" s="11"/>
      <c r="CR555" s="11"/>
      <c r="CX555" s="11"/>
      <c r="CY555" s="11"/>
      <c r="DB555" s="11"/>
      <c r="DC555" s="11"/>
      <c r="DD555" s="11"/>
      <c r="DF555" s="11"/>
      <c r="DG555" s="11"/>
      <c r="DJ555" s="11"/>
      <c r="DK555" s="11"/>
      <c r="DL555" s="11"/>
      <c r="DN555" s="11"/>
      <c r="DO555" s="11"/>
      <c r="DR555" s="11"/>
      <c r="DS555" s="11"/>
      <c r="DT555" s="11"/>
    </row>
    <row r="556" spans="1:124" x14ac:dyDescent="0.25">
      <c r="A556" s="100"/>
      <c r="E556" s="129"/>
      <c r="F556" s="129"/>
      <c r="G556" s="129"/>
      <c r="I556" s="129"/>
      <c r="J556" s="129"/>
      <c r="K556" s="129"/>
      <c r="L556" s="129"/>
      <c r="M556" s="129"/>
      <c r="N556" s="129"/>
      <c r="O556" s="129"/>
      <c r="P556" s="129"/>
      <c r="Q556" s="129"/>
      <c r="R556" s="129"/>
      <c r="S556" s="129"/>
      <c r="T556" s="129"/>
      <c r="U556" s="129"/>
      <c r="V556" s="129"/>
      <c r="W556" s="129"/>
      <c r="X556" s="129"/>
      <c r="Y556" s="129"/>
      <c r="Z556" s="129"/>
      <c r="AA556" s="129"/>
      <c r="AW556" s="11"/>
      <c r="BR556" s="11"/>
      <c r="CQ556" s="11"/>
      <c r="CR556" s="11"/>
      <c r="CX556" s="11"/>
      <c r="CY556" s="11"/>
      <c r="DB556" s="11"/>
      <c r="DC556" s="11"/>
      <c r="DD556" s="11"/>
      <c r="DF556" s="11"/>
      <c r="DG556" s="11"/>
      <c r="DJ556" s="11"/>
      <c r="DK556" s="11"/>
      <c r="DL556" s="11"/>
      <c r="DN556" s="11"/>
      <c r="DO556" s="11"/>
      <c r="DR556" s="11"/>
      <c r="DS556" s="11"/>
      <c r="DT556" s="11"/>
    </row>
    <row r="557" spans="1:124" x14ac:dyDescent="0.25">
      <c r="A557" s="100"/>
      <c r="E557" s="129"/>
      <c r="F557" s="129"/>
      <c r="G557" s="129"/>
      <c r="I557" s="129"/>
      <c r="J557" s="129"/>
      <c r="K557" s="129"/>
      <c r="L557" s="129"/>
      <c r="M557" s="129"/>
      <c r="N557" s="129"/>
      <c r="O557" s="129"/>
      <c r="P557" s="129"/>
      <c r="Q557" s="129"/>
      <c r="R557" s="129"/>
      <c r="S557" s="129"/>
      <c r="T557" s="129"/>
      <c r="U557" s="129"/>
      <c r="V557" s="129"/>
      <c r="W557" s="129"/>
      <c r="X557" s="129"/>
      <c r="Y557" s="129"/>
      <c r="Z557" s="129"/>
      <c r="AA557" s="129"/>
      <c r="AW557" s="11"/>
      <c r="BR557" s="11"/>
      <c r="CQ557" s="11"/>
      <c r="CR557" s="11"/>
      <c r="CX557" s="11"/>
      <c r="CY557" s="11"/>
      <c r="DB557" s="11"/>
      <c r="DC557" s="11"/>
      <c r="DD557" s="11"/>
      <c r="DF557" s="11"/>
      <c r="DG557" s="11"/>
      <c r="DJ557" s="11"/>
      <c r="DK557" s="11"/>
      <c r="DL557" s="11"/>
      <c r="DN557" s="11"/>
      <c r="DO557" s="11"/>
      <c r="DR557" s="11"/>
      <c r="DS557" s="11"/>
      <c r="DT557" s="11"/>
    </row>
    <row r="558" spans="1:124" x14ac:dyDescent="0.25">
      <c r="A558" s="100"/>
      <c r="E558" s="129"/>
      <c r="F558" s="129"/>
      <c r="G558" s="129"/>
      <c r="I558" s="129"/>
      <c r="J558" s="129"/>
      <c r="K558" s="129"/>
      <c r="L558" s="129"/>
      <c r="M558" s="129"/>
      <c r="N558" s="129"/>
      <c r="O558" s="129"/>
      <c r="P558" s="129"/>
      <c r="Q558" s="129"/>
      <c r="R558" s="129"/>
      <c r="S558" s="129"/>
      <c r="T558" s="129"/>
      <c r="U558" s="129"/>
      <c r="V558" s="129"/>
      <c r="W558" s="129"/>
      <c r="X558" s="129"/>
      <c r="Y558" s="129"/>
      <c r="Z558" s="129"/>
      <c r="AA558" s="129"/>
      <c r="AW558" s="11"/>
      <c r="BR558" s="11"/>
      <c r="CQ558" s="11"/>
      <c r="CR558" s="11"/>
      <c r="CX558" s="11"/>
      <c r="CY558" s="11"/>
      <c r="DB558" s="11"/>
      <c r="DC558" s="11"/>
      <c r="DD558" s="11"/>
      <c r="DF558" s="11"/>
      <c r="DG558" s="11"/>
      <c r="DJ558" s="11"/>
      <c r="DK558" s="11"/>
      <c r="DL558" s="11"/>
      <c r="DN558" s="11"/>
      <c r="DO558" s="11"/>
      <c r="DR558" s="11"/>
      <c r="DS558" s="11"/>
      <c r="DT558" s="11"/>
    </row>
    <row r="559" spans="1:124" x14ac:dyDescent="0.25">
      <c r="A559" s="100"/>
      <c r="E559" s="129"/>
      <c r="F559" s="129"/>
      <c r="G559" s="129"/>
      <c r="I559" s="129"/>
      <c r="J559" s="129"/>
      <c r="K559" s="129"/>
      <c r="L559" s="129"/>
      <c r="M559" s="129"/>
      <c r="N559" s="129"/>
      <c r="O559" s="129"/>
      <c r="P559" s="129"/>
      <c r="Q559" s="129"/>
      <c r="R559" s="129"/>
      <c r="S559" s="129"/>
      <c r="T559" s="129"/>
      <c r="U559" s="129"/>
      <c r="V559" s="129"/>
      <c r="W559" s="129"/>
      <c r="X559" s="129"/>
      <c r="Y559" s="129"/>
      <c r="Z559" s="129"/>
      <c r="AA559" s="129"/>
      <c r="AW559" s="11"/>
      <c r="BR559" s="11"/>
      <c r="CQ559" s="11"/>
      <c r="CR559" s="11"/>
      <c r="CX559" s="11"/>
      <c r="CY559" s="11"/>
      <c r="DB559" s="11"/>
      <c r="DC559" s="11"/>
      <c r="DD559" s="11"/>
      <c r="DF559" s="11"/>
      <c r="DG559" s="11"/>
      <c r="DJ559" s="11"/>
      <c r="DK559" s="11"/>
      <c r="DL559" s="11"/>
      <c r="DN559" s="11"/>
      <c r="DO559" s="11"/>
      <c r="DR559" s="11"/>
      <c r="DS559" s="11"/>
      <c r="DT559" s="11"/>
    </row>
    <row r="560" spans="1:124" x14ac:dyDescent="0.25">
      <c r="A560" s="100"/>
      <c r="E560" s="129"/>
      <c r="F560" s="129"/>
      <c r="G560" s="129"/>
      <c r="I560" s="129"/>
      <c r="J560" s="129"/>
      <c r="K560" s="129"/>
      <c r="L560" s="129"/>
      <c r="M560" s="129"/>
      <c r="N560" s="129"/>
      <c r="O560" s="129"/>
      <c r="P560" s="129"/>
      <c r="Q560" s="129"/>
      <c r="R560" s="129"/>
      <c r="S560" s="129"/>
      <c r="T560" s="129"/>
      <c r="U560" s="129"/>
      <c r="V560" s="129"/>
      <c r="W560" s="129"/>
      <c r="X560" s="129"/>
      <c r="Y560" s="129"/>
      <c r="Z560" s="129"/>
      <c r="AA560" s="129"/>
      <c r="AW560" s="11"/>
      <c r="BR560" s="11"/>
      <c r="CQ560" s="11"/>
      <c r="CR560" s="11"/>
      <c r="CX560" s="11"/>
      <c r="CY560" s="11"/>
      <c r="DB560" s="11"/>
      <c r="DC560" s="11"/>
      <c r="DD560" s="11"/>
      <c r="DF560" s="11"/>
      <c r="DG560" s="11"/>
      <c r="DJ560" s="11"/>
      <c r="DK560" s="11"/>
      <c r="DL560" s="11"/>
      <c r="DN560" s="11"/>
      <c r="DO560" s="11"/>
      <c r="DR560" s="11"/>
      <c r="DS560" s="11"/>
      <c r="DT560" s="11"/>
    </row>
    <row r="561" spans="1:124" x14ac:dyDescent="0.25">
      <c r="A561" s="100"/>
      <c r="E561" s="129"/>
      <c r="F561" s="129"/>
      <c r="G561" s="129"/>
      <c r="I561" s="129"/>
      <c r="J561" s="129"/>
      <c r="K561" s="129"/>
      <c r="L561" s="129"/>
      <c r="M561" s="129"/>
      <c r="N561" s="129"/>
      <c r="O561" s="129"/>
      <c r="P561" s="129"/>
      <c r="Q561" s="129"/>
      <c r="R561" s="129"/>
      <c r="S561" s="129"/>
      <c r="T561" s="129"/>
      <c r="U561" s="129"/>
      <c r="V561" s="129"/>
      <c r="W561" s="129"/>
      <c r="X561" s="129"/>
      <c r="Y561" s="129"/>
      <c r="Z561" s="129"/>
      <c r="AA561" s="129"/>
      <c r="AW561" s="11"/>
      <c r="BR561" s="11"/>
      <c r="CQ561" s="11"/>
      <c r="CR561" s="11"/>
      <c r="CX561" s="11"/>
      <c r="CY561" s="11"/>
      <c r="DB561" s="11"/>
      <c r="DC561" s="11"/>
      <c r="DD561" s="11"/>
      <c r="DF561" s="11"/>
      <c r="DG561" s="11"/>
      <c r="DJ561" s="11"/>
      <c r="DK561" s="11"/>
      <c r="DL561" s="11"/>
      <c r="DN561" s="11"/>
      <c r="DO561" s="11"/>
      <c r="DR561" s="11"/>
      <c r="DS561" s="11"/>
      <c r="DT561" s="11"/>
    </row>
    <row r="562" spans="1:124" x14ac:dyDescent="0.25">
      <c r="A562" s="100"/>
      <c r="E562" s="129"/>
      <c r="F562" s="129"/>
      <c r="G562" s="129"/>
      <c r="I562" s="129"/>
      <c r="J562" s="129"/>
      <c r="K562" s="129"/>
      <c r="L562" s="129"/>
      <c r="M562" s="129"/>
      <c r="N562" s="129"/>
      <c r="O562" s="129"/>
      <c r="P562" s="129"/>
      <c r="Q562" s="129"/>
      <c r="R562" s="129"/>
      <c r="S562" s="129"/>
      <c r="T562" s="129"/>
      <c r="U562" s="129"/>
      <c r="V562" s="129"/>
      <c r="W562" s="129"/>
      <c r="X562" s="129"/>
      <c r="Y562" s="129"/>
      <c r="Z562" s="129"/>
      <c r="AA562" s="129"/>
      <c r="AW562" s="11"/>
      <c r="BR562" s="11"/>
      <c r="CQ562" s="11"/>
      <c r="CR562" s="11"/>
      <c r="CX562" s="11"/>
      <c r="CY562" s="11"/>
      <c r="DB562" s="11"/>
      <c r="DC562" s="11"/>
      <c r="DD562" s="11"/>
      <c r="DF562" s="11"/>
      <c r="DG562" s="11"/>
      <c r="DJ562" s="11"/>
      <c r="DK562" s="11"/>
      <c r="DL562" s="11"/>
      <c r="DN562" s="11"/>
      <c r="DO562" s="11"/>
      <c r="DR562" s="11"/>
      <c r="DS562" s="11"/>
      <c r="DT562" s="11"/>
    </row>
    <row r="563" spans="1:124" x14ac:dyDescent="0.25">
      <c r="A563" s="100"/>
      <c r="E563" s="129"/>
      <c r="F563" s="129"/>
      <c r="G563" s="129"/>
      <c r="I563" s="129"/>
      <c r="J563" s="129"/>
      <c r="K563" s="129"/>
      <c r="L563" s="129"/>
      <c r="M563" s="129"/>
      <c r="N563" s="129"/>
      <c r="O563" s="129"/>
      <c r="P563" s="129"/>
      <c r="Q563" s="129"/>
      <c r="R563" s="129"/>
      <c r="S563" s="129"/>
      <c r="T563" s="129"/>
      <c r="U563" s="129"/>
      <c r="V563" s="129"/>
      <c r="W563" s="129"/>
      <c r="X563" s="129"/>
      <c r="Y563" s="129"/>
      <c r="Z563" s="129"/>
      <c r="AA563" s="129"/>
      <c r="AW563" s="11"/>
      <c r="BR563" s="11"/>
      <c r="CQ563" s="11"/>
      <c r="CR563" s="11"/>
      <c r="CX563" s="11"/>
      <c r="CY563" s="11"/>
      <c r="DB563" s="11"/>
      <c r="DC563" s="11"/>
      <c r="DD563" s="11"/>
      <c r="DF563" s="11"/>
      <c r="DG563" s="11"/>
      <c r="DJ563" s="11"/>
      <c r="DK563" s="11"/>
      <c r="DL563" s="11"/>
      <c r="DN563" s="11"/>
      <c r="DO563" s="11"/>
      <c r="DR563" s="11"/>
      <c r="DS563" s="11"/>
      <c r="DT563" s="11"/>
    </row>
    <row r="564" spans="1:124" x14ac:dyDescent="0.25">
      <c r="A564" s="100"/>
      <c r="E564" s="129"/>
      <c r="F564" s="129"/>
      <c r="G564" s="129"/>
      <c r="I564" s="129"/>
      <c r="J564" s="129"/>
      <c r="K564" s="129"/>
      <c r="L564" s="129"/>
      <c r="M564" s="129"/>
      <c r="N564" s="129"/>
      <c r="O564" s="129"/>
      <c r="P564" s="129"/>
      <c r="Q564" s="129"/>
      <c r="R564" s="129"/>
      <c r="S564" s="129"/>
      <c r="T564" s="129"/>
      <c r="U564" s="129"/>
      <c r="V564" s="129"/>
      <c r="W564" s="129"/>
      <c r="X564" s="129"/>
      <c r="Y564" s="129"/>
      <c r="Z564" s="129"/>
      <c r="AA564" s="129"/>
      <c r="AW564" s="11"/>
      <c r="BR564" s="11"/>
      <c r="CQ564" s="11"/>
      <c r="CR564" s="11"/>
      <c r="CX564" s="11"/>
      <c r="CY564" s="11"/>
      <c r="DB564" s="11"/>
      <c r="DC564" s="11"/>
      <c r="DD564" s="11"/>
      <c r="DF564" s="11"/>
      <c r="DG564" s="11"/>
      <c r="DJ564" s="11"/>
      <c r="DK564" s="11"/>
      <c r="DL564" s="11"/>
      <c r="DN564" s="11"/>
      <c r="DO564" s="11"/>
      <c r="DR564" s="11"/>
      <c r="DS564" s="11"/>
      <c r="DT564" s="11"/>
    </row>
    <row r="565" spans="1:124" x14ac:dyDescent="0.25">
      <c r="A565" s="100"/>
      <c r="E565" s="129"/>
      <c r="F565" s="129"/>
      <c r="G565" s="129"/>
      <c r="I565" s="129"/>
      <c r="J565" s="129"/>
      <c r="K565" s="129"/>
      <c r="L565" s="129"/>
      <c r="M565" s="129"/>
      <c r="N565" s="129"/>
      <c r="O565" s="129"/>
      <c r="P565" s="129"/>
      <c r="Q565" s="129"/>
      <c r="R565" s="129"/>
      <c r="S565" s="129"/>
      <c r="T565" s="129"/>
      <c r="U565" s="129"/>
      <c r="V565" s="129"/>
      <c r="W565" s="129"/>
      <c r="X565" s="129"/>
      <c r="Y565" s="129"/>
      <c r="Z565" s="129"/>
      <c r="AA565" s="129"/>
      <c r="AW565" s="11"/>
      <c r="BR565" s="11"/>
      <c r="CQ565" s="11"/>
      <c r="CR565" s="11"/>
      <c r="CX565" s="11"/>
      <c r="CY565" s="11"/>
      <c r="DB565" s="11"/>
      <c r="DC565" s="11"/>
      <c r="DD565" s="11"/>
      <c r="DF565" s="11"/>
      <c r="DG565" s="11"/>
      <c r="DJ565" s="11"/>
      <c r="DK565" s="11"/>
      <c r="DL565" s="11"/>
      <c r="DN565" s="11"/>
      <c r="DO565" s="11"/>
      <c r="DR565" s="11"/>
      <c r="DS565" s="11"/>
      <c r="DT565" s="11"/>
    </row>
    <row r="566" spans="1:124" x14ac:dyDescent="0.25">
      <c r="A566" s="100"/>
      <c r="E566" s="129"/>
      <c r="F566" s="129"/>
      <c r="G566" s="129"/>
      <c r="I566" s="129"/>
      <c r="J566" s="129"/>
      <c r="K566" s="129"/>
      <c r="L566" s="129"/>
      <c r="M566" s="129"/>
      <c r="N566" s="129"/>
      <c r="O566" s="129"/>
      <c r="P566" s="129"/>
      <c r="Q566" s="129"/>
      <c r="R566" s="129"/>
      <c r="S566" s="129"/>
      <c r="T566" s="129"/>
      <c r="U566" s="129"/>
      <c r="V566" s="129"/>
      <c r="W566" s="129"/>
      <c r="X566" s="129"/>
      <c r="Y566" s="129"/>
      <c r="Z566" s="129"/>
      <c r="AA566" s="129"/>
      <c r="AW566" s="11"/>
      <c r="BR566" s="11"/>
      <c r="CQ566" s="11"/>
      <c r="CR566" s="11"/>
      <c r="CX566" s="11"/>
      <c r="CY566" s="11"/>
      <c r="DB566" s="11"/>
      <c r="DC566" s="11"/>
      <c r="DD566" s="11"/>
      <c r="DF566" s="11"/>
      <c r="DG566" s="11"/>
      <c r="DJ566" s="11"/>
      <c r="DK566" s="11"/>
      <c r="DL566" s="11"/>
      <c r="DN566" s="11"/>
      <c r="DO566" s="11"/>
      <c r="DR566" s="11"/>
      <c r="DS566" s="11"/>
      <c r="DT566" s="11"/>
    </row>
    <row r="567" spans="1:124" x14ac:dyDescent="0.25">
      <c r="A567" s="100"/>
      <c r="E567" s="129"/>
      <c r="F567" s="129"/>
      <c r="G567" s="129"/>
      <c r="I567" s="129"/>
      <c r="J567" s="129"/>
      <c r="K567" s="129"/>
      <c r="L567" s="129"/>
      <c r="M567" s="129"/>
      <c r="N567" s="129"/>
      <c r="O567" s="129"/>
      <c r="P567" s="129"/>
      <c r="Q567" s="129"/>
      <c r="R567" s="129"/>
      <c r="S567" s="129"/>
      <c r="T567" s="129"/>
      <c r="U567" s="129"/>
      <c r="V567" s="129"/>
      <c r="W567" s="129"/>
      <c r="X567" s="129"/>
      <c r="Y567" s="129"/>
      <c r="Z567" s="129"/>
      <c r="AA567" s="129"/>
      <c r="AW567" s="11"/>
      <c r="BR567" s="11"/>
      <c r="CQ567" s="11"/>
      <c r="CR567" s="11"/>
      <c r="CX567" s="11"/>
      <c r="CY567" s="11"/>
      <c r="DB567" s="11"/>
      <c r="DC567" s="11"/>
      <c r="DD567" s="11"/>
      <c r="DF567" s="11"/>
      <c r="DG567" s="11"/>
      <c r="DJ567" s="11"/>
      <c r="DK567" s="11"/>
      <c r="DL567" s="11"/>
      <c r="DN567" s="11"/>
      <c r="DO567" s="11"/>
      <c r="DR567" s="11"/>
      <c r="DS567" s="11"/>
      <c r="DT567" s="11"/>
    </row>
    <row r="568" spans="1:124" x14ac:dyDescent="0.25">
      <c r="A568" s="100"/>
      <c r="E568" s="129"/>
      <c r="F568" s="129"/>
      <c r="G568" s="129"/>
      <c r="I568" s="129"/>
      <c r="J568" s="129"/>
      <c r="K568" s="129"/>
      <c r="L568" s="129"/>
      <c r="M568" s="129"/>
      <c r="N568" s="129"/>
      <c r="O568" s="129"/>
      <c r="P568" s="129"/>
      <c r="Q568" s="129"/>
      <c r="R568" s="129"/>
      <c r="S568" s="129"/>
      <c r="T568" s="129"/>
      <c r="U568" s="129"/>
      <c r="V568" s="129"/>
      <c r="W568" s="129"/>
      <c r="X568" s="129"/>
      <c r="Y568" s="129"/>
      <c r="Z568" s="129"/>
      <c r="AA568" s="129"/>
      <c r="AW568" s="11"/>
      <c r="BR568" s="11"/>
      <c r="CQ568" s="11"/>
      <c r="CR568" s="11"/>
      <c r="CX568" s="11"/>
      <c r="CY568" s="11"/>
      <c r="DB568" s="11"/>
      <c r="DC568" s="11"/>
      <c r="DD568" s="11"/>
      <c r="DF568" s="11"/>
      <c r="DG568" s="11"/>
      <c r="DJ568" s="11"/>
      <c r="DK568" s="11"/>
      <c r="DL568" s="11"/>
      <c r="DN568" s="11"/>
      <c r="DO568" s="11"/>
      <c r="DR568" s="11"/>
      <c r="DS568" s="11"/>
      <c r="DT568" s="11"/>
    </row>
    <row r="569" spans="1:124" x14ac:dyDescent="0.25">
      <c r="A569" s="100"/>
      <c r="E569" s="129"/>
      <c r="F569" s="129"/>
      <c r="G569" s="129"/>
      <c r="I569" s="129"/>
      <c r="J569" s="129"/>
      <c r="K569" s="129"/>
      <c r="L569" s="129"/>
      <c r="M569" s="129"/>
      <c r="N569" s="129"/>
      <c r="O569" s="129"/>
      <c r="P569" s="129"/>
      <c r="Q569" s="129"/>
      <c r="R569" s="129"/>
      <c r="S569" s="129"/>
      <c r="T569" s="129"/>
      <c r="U569" s="129"/>
      <c r="V569" s="129"/>
      <c r="W569" s="129"/>
      <c r="X569" s="129"/>
      <c r="Y569" s="129"/>
      <c r="Z569" s="129"/>
      <c r="AA569" s="129"/>
      <c r="AW569" s="11"/>
      <c r="BR569" s="11"/>
      <c r="CQ569" s="11"/>
      <c r="CR569" s="11"/>
      <c r="CX569" s="11"/>
      <c r="CY569" s="11"/>
      <c r="DB569" s="11"/>
      <c r="DC569" s="11"/>
      <c r="DD569" s="11"/>
      <c r="DF569" s="11"/>
      <c r="DG569" s="11"/>
      <c r="DJ569" s="11"/>
      <c r="DK569" s="11"/>
      <c r="DL569" s="11"/>
      <c r="DN569" s="11"/>
      <c r="DO569" s="11"/>
      <c r="DR569" s="11"/>
      <c r="DS569" s="11"/>
      <c r="DT569" s="11"/>
    </row>
    <row r="570" spans="1:124" x14ac:dyDescent="0.25">
      <c r="A570" s="100"/>
      <c r="E570" s="129"/>
      <c r="F570" s="129"/>
      <c r="G570" s="129"/>
      <c r="I570" s="129"/>
      <c r="J570" s="129"/>
      <c r="K570" s="129"/>
      <c r="L570" s="129"/>
      <c r="M570" s="129"/>
      <c r="N570" s="129"/>
      <c r="O570" s="129"/>
      <c r="P570" s="129"/>
      <c r="Q570" s="129"/>
      <c r="R570" s="129"/>
      <c r="S570" s="129"/>
      <c r="T570" s="129"/>
      <c r="U570" s="129"/>
      <c r="V570" s="129"/>
      <c r="W570" s="129"/>
      <c r="X570" s="129"/>
      <c r="Y570" s="129"/>
      <c r="Z570" s="129"/>
      <c r="AA570" s="129"/>
      <c r="AW570" s="11"/>
      <c r="BR570" s="11"/>
      <c r="CQ570" s="11"/>
      <c r="CR570" s="11"/>
      <c r="CX570" s="11"/>
      <c r="CY570" s="11"/>
      <c r="DB570" s="11"/>
      <c r="DC570" s="11"/>
      <c r="DD570" s="11"/>
      <c r="DF570" s="11"/>
      <c r="DG570" s="11"/>
      <c r="DJ570" s="11"/>
      <c r="DK570" s="11"/>
      <c r="DL570" s="11"/>
      <c r="DN570" s="11"/>
      <c r="DO570" s="11"/>
      <c r="DR570" s="11"/>
      <c r="DS570" s="11"/>
      <c r="DT570" s="11"/>
    </row>
    <row r="571" spans="1:124" x14ac:dyDescent="0.25">
      <c r="A571" s="100"/>
      <c r="E571" s="129"/>
      <c r="F571" s="129"/>
      <c r="G571" s="129"/>
      <c r="I571" s="129"/>
      <c r="J571" s="129"/>
      <c r="K571" s="129"/>
      <c r="L571" s="129"/>
      <c r="M571" s="129"/>
      <c r="N571" s="129"/>
      <c r="O571" s="129"/>
      <c r="P571" s="129"/>
      <c r="Q571" s="129"/>
      <c r="R571" s="129"/>
      <c r="S571" s="129"/>
      <c r="T571" s="129"/>
      <c r="U571" s="129"/>
      <c r="V571" s="129"/>
      <c r="W571" s="129"/>
      <c r="X571" s="129"/>
      <c r="Y571" s="129"/>
      <c r="Z571" s="129"/>
      <c r="AA571" s="129"/>
      <c r="AW571" s="11"/>
      <c r="BR571" s="11"/>
      <c r="CQ571" s="11"/>
      <c r="CR571" s="11"/>
      <c r="CX571" s="11"/>
      <c r="CY571" s="11"/>
      <c r="DB571" s="11"/>
      <c r="DC571" s="11"/>
      <c r="DD571" s="11"/>
      <c r="DF571" s="11"/>
      <c r="DG571" s="11"/>
      <c r="DJ571" s="11"/>
      <c r="DK571" s="11"/>
      <c r="DL571" s="11"/>
      <c r="DN571" s="11"/>
      <c r="DO571" s="11"/>
      <c r="DR571" s="11"/>
      <c r="DS571" s="11"/>
      <c r="DT571" s="11"/>
    </row>
    <row r="572" spans="1:124" x14ac:dyDescent="0.25">
      <c r="A572" s="100"/>
      <c r="E572" s="129"/>
      <c r="F572" s="129"/>
      <c r="G572" s="129"/>
      <c r="I572" s="129"/>
      <c r="J572" s="129"/>
      <c r="K572" s="129"/>
      <c r="L572" s="129"/>
      <c r="M572" s="129"/>
      <c r="N572" s="129"/>
      <c r="O572" s="129"/>
      <c r="P572" s="129"/>
      <c r="Q572" s="129"/>
      <c r="R572" s="129"/>
      <c r="S572" s="129"/>
      <c r="T572" s="129"/>
      <c r="U572" s="129"/>
      <c r="V572" s="129"/>
      <c r="W572" s="129"/>
      <c r="X572" s="129"/>
      <c r="Y572" s="129"/>
      <c r="Z572" s="129"/>
      <c r="AA572" s="129"/>
      <c r="AW572" s="11"/>
      <c r="BR572" s="11"/>
      <c r="CQ572" s="11"/>
      <c r="CR572" s="11"/>
      <c r="CX572" s="11"/>
      <c r="CY572" s="11"/>
      <c r="DB572" s="11"/>
      <c r="DC572" s="11"/>
      <c r="DD572" s="11"/>
      <c r="DF572" s="11"/>
      <c r="DG572" s="11"/>
      <c r="DJ572" s="11"/>
      <c r="DK572" s="11"/>
      <c r="DL572" s="11"/>
      <c r="DN572" s="11"/>
      <c r="DO572" s="11"/>
      <c r="DR572" s="11"/>
      <c r="DS572" s="11"/>
      <c r="DT572" s="11"/>
    </row>
    <row r="573" spans="1:124" x14ac:dyDescent="0.25">
      <c r="A573" s="100"/>
      <c r="E573" s="129"/>
      <c r="F573" s="129"/>
      <c r="G573" s="129"/>
      <c r="I573" s="129"/>
      <c r="J573" s="129"/>
      <c r="K573" s="129"/>
      <c r="L573" s="129"/>
      <c r="M573" s="129"/>
      <c r="N573" s="129"/>
      <c r="O573" s="129"/>
      <c r="P573" s="129"/>
      <c r="Q573" s="129"/>
      <c r="R573" s="129"/>
      <c r="S573" s="129"/>
      <c r="T573" s="129"/>
      <c r="U573" s="129"/>
      <c r="V573" s="129"/>
      <c r="W573" s="129"/>
      <c r="X573" s="129"/>
      <c r="Y573" s="129"/>
      <c r="Z573" s="129"/>
      <c r="AA573" s="129"/>
      <c r="AW573" s="11"/>
      <c r="BR573" s="11"/>
      <c r="CQ573" s="11"/>
      <c r="CR573" s="11"/>
      <c r="CX573" s="11"/>
      <c r="CY573" s="11"/>
      <c r="DB573" s="11"/>
      <c r="DC573" s="11"/>
      <c r="DD573" s="11"/>
      <c r="DF573" s="11"/>
      <c r="DG573" s="11"/>
      <c r="DJ573" s="11"/>
      <c r="DK573" s="11"/>
      <c r="DL573" s="11"/>
      <c r="DN573" s="11"/>
      <c r="DO573" s="11"/>
      <c r="DR573" s="11"/>
      <c r="DS573" s="11"/>
      <c r="DT573" s="11"/>
    </row>
    <row r="574" spans="1:124" x14ac:dyDescent="0.25">
      <c r="A574" s="100"/>
      <c r="E574" s="129"/>
      <c r="F574" s="129"/>
      <c r="G574" s="129"/>
      <c r="I574" s="129"/>
      <c r="J574" s="129"/>
      <c r="K574" s="129"/>
      <c r="L574" s="129"/>
      <c r="M574" s="129"/>
      <c r="N574" s="129"/>
      <c r="O574" s="129"/>
      <c r="P574" s="129"/>
      <c r="Q574" s="129"/>
      <c r="R574" s="129"/>
      <c r="S574" s="129"/>
      <c r="T574" s="129"/>
      <c r="U574" s="129"/>
      <c r="V574" s="129"/>
      <c r="W574" s="129"/>
      <c r="X574" s="129"/>
      <c r="Y574" s="129"/>
      <c r="Z574" s="129"/>
      <c r="AA574" s="129"/>
      <c r="AW574" s="11"/>
      <c r="BR574" s="11"/>
      <c r="CQ574" s="11"/>
      <c r="CR574" s="11"/>
      <c r="CX574" s="11"/>
      <c r="CY574" s="11"/>
      <c r="DB574" s="11"/>
      <c r="DC574" s="11"/>
      <c r="DD574" s="11"/>
      <c r="DF574" s="11"/>
      <c r="DG574" s="11"/>
      <c r="DJ574" s="11"/>
      <c r="DK574" s="11"/>
      <c r="DL574" s="11"/>
      <c r="DN574" s="11"/>
      <c r="DO574" s="11"/>
      <c r="DR574" s="11"/>
      <c r="DS574" s="11"/>
      <c r="DT574" s="11"/>
    </row>
    <row r="575" spans="1:124" x14ac:dyDescent="0.25">
      <c r="A575" s="100"/>
      <c r="E575" s="129"/>
      <c r="F575" s="129"/>
      <c r="G575" s="129"/>
      <c r="I575" s="129"/>
      <c r="J575" s="129"/>
      <c r="K575" s="129"/>
      <c r="L575" s="129"/>
      <c r="M575" s="129"/>
      <c r="N575" s="129"/>
      <c r="O575" s="129"/>
      <c r="P575" s="129"/>
      <c r="Q575" s="129"/>
      <c r="R575" s="129"/>
      <c r="S575" s="129"/>
      <c r="T575" s="129"/>
      <c r="U575" s="129"/>
      <c r="V575" s="129"/>
      <c r="W575" s="129"/>
      <c r="X575" s="129"/>
      <c r="Y575" s="129"/>
      <c r="Z575" s="129"/>
      <c r="AA575" s="129"/>
      <c r="AW575" s="11"/>
      <c r="BR575" s="11"/>
      <c r="CQ575" s="11"/>
      <c r="CR575" s="11"/>
      <c r="CX575" s="11"/>
      <c r="CY575" s="11"/>
      <c r="DB575" s="11"/>
      <c r="DC575" s="11"/>
      <c r="DD575" s="11"/>
      <c r="DF575" s="11"/>
      <c r="DG575" s="11"/>
      <c r="DJ575" s="11"/>
      <c r="DK575" s="11"/>
      <c r="DL575" s="11"/>
      <c r="DN575" s="11"/>
      <c r="DO575" s="11"/>
      <c r="DR575" s="11"/>
      <c r="DS575" s="11"/>
      <c r="DT575" s="11"/>
    </row>
    <row r="576" spans="1:124" x14ac:dyDescent="0.25">
      <c r="A576" s="100"/>
      <c r="E576" s="129"/>
      <c r="F576" s="129"/>
      <c r="G576" s="129"/>
      <c r="I576" s="129"/>
      <c r="J576" s="129"/>
      <c r="K576" s="129"/>
      <c r="L576" s="129"/>
      <c r="M576" s="129"/>
      <c r="N576" s="129"/>
      <c r="O576" s="129"/>
      <c r="P576" s="129"/>
      <c r="Q576" s="129"/>
      <c r="R576" s="129"/>
      <c r="S576" s="129"/>
      <c r="T576" s="129"/>
      <c r="U576" s="129"/>
      <c r="V576" s="129"/>
      <c r="W576" s="129"/>
      <c r="X576" s="129"/>
      <c r="Y576" s="129"/>
      <c r="Z576" s="129"/>
      <c r="AA576" s="129"/>
      <c r="AW576" s="11"/>
      <c r="BR576" s="11"/>
      <c r="CQ576" s="11"/>
      <c r="CR576" s="11"/>
      <c r="CX576" s="11"/>
      <c r="CY576" s="11"/>
      <c r="DB576" s="11"/>
      <c r="DC576" s="11"/>
      <c r="DD576" s="11"/>
      <c r="DF576" s="11"/>
      <c r="DG576" s="11"/>
      <c r="DJ576" s="11"/>
      <c r="DK576" s="11"/>
      <c r="DL576" s="11"/>
      <c r="DN576" s="11"/>
      <c r="DO576" s="11"/>
      <c r="DR576" s="11"/>
      <c r="DS576" s="11"/>
      <c r="DT576" s="11"/>
    </row>
    <row r="577" spans="1:124" x14ac:dyDescent="0.25">
      <c r="A577" s="100"/>
      <c r="E577" s="129"/>
      <c r="F577" s="129"/>
      <c r="G577" s="129"/>
      <c r="I577" s="129"/>
      <c r="J577" s="129"/>
      <c r="K577" s="129"/>
      <c r="L577" s="129"/>
      <c r="M577" s="129"/>
      <c r="N577" s="129"/>
      <c r="O577" s="129"/>
      <c r="P577" s="129"/>
      <c r="Q577" s="129"/>
      <c r="R577" s="129"/>
      <c r="S577" s="129"/>
      <c r="T577" s="129"/>
      <c r="U577" s="129"/>
      <c r="V577" s="129"/>
      <c r="W577" s="129"/>
      <c r="X577" s="129"/>
      <c r="Y577" s="129"/>
      <c r="Z577" s="129"/>
      <c r="AA577" s="129"/>
      <c r="AW577" s="11"/>
      <c r="BR577" s="11"/>
      <c r="CQ577" s="11"/>
      <c r="CR577" s="11"/>
      <c r="CX577" s="11"/>
      <c r="CY577" s="11"/>
      <c r="DB577" s="11"/>
      <c r="DC577" s="11"/>
      <c r="DD577" s="11"/>
      <c r="DF577" s="11"/>
      <c r="DG577" s="11"/>
      <c r="DJ577" s="11"/>
      <c r="DK577" s="11"/>
      <c r="DL577" s="11"/>
      <c r="DN577" s="11"/>
      <c r="DO577" s="11"/>
      <c r="DR577" s="11"/>
      <c r="DS577" s="11"/>
      <c r="DT577" s="11"/>
    </row>
    <row r="578" spans="1:124" x14ac:dyDescent="0.25">
      <c r="A578" s="100"/>
      <c r="E578" s="129"/>
      <c r="F578" s="129"/>
      <c r="G578" s="129"/>
      <c r="I578" s="129"/>
      <c r="J578" s="129"/>
      <c r="K578" s="129"/>
      <c r="L578" s="129"/>
      <c r="M578" s="129"/>
      <c r="N578" s="129"/>
      <c r="O578" s="129"/>
      <c r="P578" s="129"/>
      <c r="Q578" s="129"/>
      <c r="R578" s="129"/>
      <c r="S578" s="129"/>
      <c r="T578" s="129"/>
      <c r="U578" s="129"/>
      <c r="V578" s="129"/>
      <c r="W578" s="129"/>
      <c r="X578" s="129"/>
      <c r="Y578" s="129"/>
      <c r="Z578" s="129"/>
      <c r="AA578" s="129"/>
      <c r="AW578" s="11"/>
      <c r="BR578" s="11"/>
      <c r="CQ578" s="11"/>
      <c r="CR578" s="11"/>
      <c r="CX578" s="11"/>
      <c r="CY578" s="11"/>
      <c r="DB578" s="11"/>
      <c r="DC578" s="11"/>
      <c r="DD578" s="11"/>
      <c r="DF578" s="11"/>
      <c r="DG578" s="11"/>
      <c r="DJ578" s="11"/>
      <c r="DK578" s="11"/>
      <c r="DL578" s="11"/>
      <c r="DN578" s="11"/>
      <c r="DO578" s="11"/>
      <c r="DR578" s="11"/>
      <c r="DS578" s="11"/>
      <c r="DT578" s="11"/>
    </row>
    <row r="579" spans="1:124" x14ac:dyDescent="0.25">
      <c r="A579" s="100"/>
      <c r="E579" s="129"/>
      <c r="F579" s="129"/>
      <c r="G579" s="129"/>
      <c r="I579" s="129"/>
      <c r="J579" s="129"/>
      <c r="K579" s="129"/>
      <c r="L579" s="129"/>
      <c r="M579" s="129"/>
      <c r="N579" s="129"/>
      <c r="O579" s="129"/>
      <c r="P579" s="129"/>
      <c r="Q579" s="129"/>
      <c r="R579" s="129"/>
      <c r="S579" s="129"/>
      <c r="T579" s="129"/>
      <c r="U579" s="129"/>
      <c r="V579" s="129"/>
      <c r="W579" s="129"/>
      <c r="X579" s="129"/>
      <c r="Y579" s="129"/>
      <c r="Z579" s="129"/>
      <c r="AA579" s="129"/>
      <c r="AW579" s="11"/>
      <c r="BR579" s="11"/>
      <c r="CQ579" s="11"/>
      <c r="CR579" s="11"/>
      <c r="CX579" s="11"/>
      <c r="CY579" s="11"/>
      <c r="DB579" s="11"/>
      <c r="DC579" s="11"/>
      <c r="DD579" s="11"/>
      <c r="DF579" s="11"/>
      <c r="DG579" s="11"/>
      <c r="DJ579" s="11"/>
      <c r="DK579" s="11"/>
      <c r="DL579" s="11"/>
      <c r="DN579" s="11"/>
      <c r="DO579" s="11"/>
      <c r="DR579" s="11"/>
      <c r="DS579" s="11"/>
      <c r="DT579" s="11"/>
    </row>
    <row r="580" spans="1:124" x14ac:dyDescent="0.25">
      <c r="A580" s="100"/>
      <c r="E580" s="129"/>
      <c r="F580" s="129"/>
      <c r="G580" s="129"/>
      <c r="I580" s="129"/>
      <c r="J580" s="129"/>
      <c r="K580" s="129"/>
      <c r="L580" s="129"/>
      <c r="M580" s="129"/>
      <c r="N580" s="129"/>
      <c r="O580" s="129"/>
      <c r="P580" s="129"/>
      <c r="Q580" s="129"/>
      <c r="R580" s="129"/>
      <c r="S580" s="129"/>
      <c r="T580" s="129"/>
      <c r="U580" s="129"/>
      <c r="V580" s="129"/>
      <c r="W580" s="129"/>
      <c r="X580" s="129"/>
      <c r="Y580" s="129"/>
      <c r="Z580" s="129"/>
      <c r="AA580" s="129"/>
      <c r="AW580" s="11"/>
      <c r="BR580" s="11"/>
      <c r="CQ580" s="11"/>
      <c r="CR580" s="11"/>
      <c r="CX580" s="11"/>
      <c r="CY580" s="11"/>
      <c r="DB580" s="11"/>
      <c r="DC580" s="11"/>
      <c r="DD580" s="11"/>
      <c r="DF580" s="11"/>
      <c r="DG580" s="11"/>
      <c r="DJ580" s="11"/>
      <c r="DK580" s="11"/>
      <c r="DL580" s="11"/>
      <c r="DN580" s="11"/>
      <c r="DO580" s="11"/>
      <c r="DR580" s="11"/>
      <c r="DS580" s="11"/>
      <c r="DT580" s="11"/>
    </row>
    <row r="581" spans="1:124" x14ac:dyDescent="0.25">
      <c r="A581" s="100"/>
      <c r="E581" s="129"/>
      <c r="F581" s="129"/>
      <c r="G581" s="129"/>
      <c r="I581" s="129"/>
      <c r="J581" s="129"/>
      <c r="K581" s="129"/>
      <c r="L581" s="129"/>
      <c r="M581" s="129"/>
      <c r="N581" s="129"/>
      <c r="O581" s="129"/>
      <c r="P581" s="129"/>
      <c r="Q581" s="129"/>
      <c r="R581" s="129"/>
      <c r="S581" s="129"/>
      <c r="T581" s="129"/>
      <c r="U581" s="129"/>
      <c r="V581" s="129"/>
      <c r="W581" s="129"/>
      <c r="X581" s="129"/>
      <c r="Y581" s="129"/>
      <c r="Z581" s="129"/>
      <c r="AA581" s="129"/>
      <c r="AW581" s="11"/>
      <c r="BR581" s="11"/>
      <c r="CQ581" s="11"/>
      <c r="CR581" s="11"/>
      <c r="CX581" s="11"/>
      <c r="CY581" s="11"/>
      <c r="DB581" s="11"/>
      <c r="DC581" s="11"/>
      <c r="DD581" s="11"/>
      <c r="DF581" s="11"/>
      <c r="DG581" s="11"/>
      <c r="DJ581" s="11"/>
      <c r="DK581" s="11"/>
      <c r="DL581" s="11"/>
      <c r="DN581" s="11"/>
      <c r="DO581" s="11"/>
      <c r="DR581" s="11"/>
      <c r="DS581" s="11"/>
      <c r="DT581" s="11"/>
    </row>
    <row r="582" spans="1:124" x14ac:dyDescent="0.25">
      <c r="A582" s="100"/>
      <c r="E582" s="129"/>
      <c r="F582" s="129"/>
      <c r="G582" s="129"/>
      <c r="I582" s="129"/>
      <c r="J582" s="129"/>
      <c r="K582" s="129"/>
      <c r="L582" s="129"/>
      <c r="M582" s="129"/>
      <c r="N582" s="129"/>
      <c r="O582" s="129"/>
      <c r="P582" s="129"/>
      <c r="Q582" s="129"/>
      <c r="R582" s="129"/>
      <c r="S582" s="129"/>
      <c r="T582" s="129"/>
      <c r="U582" s="129"/>
      <c r="V582" s="129"/>
      <c r="W582" s="129"/>
      <c r="X582" s="129"/>
      <c r="Y582" s="129"/>
      <c r="Z582" s="129"/>
      <c r="AA582" s="129"/>
      <c r="AW582" s="11"/>
      <c r="BR582" s="11"/>
      <c r="CQ582" s="11"/>
      <c r="CR582" s="11"/>
      <c r="CX582" s="11"/>
      <c r="CY582" s="11"/>
      <c r="DB582" s="11"/>
      <c r="DC582" s="11"/>
      <c r="DD582" s="11"/>
      <c r="DF582" s="11"/>
      <c r="DG582" s="11"/>
      <c r="DJ582" s="11"/>
      <c r="DK582" s="11"/>
      <c r="DL582" s="11"/>
      <c r="DN582" s="11"/>
      <c r="DO582" s="11"/>
      <c r="DR582" s="11"/>
      <c r="DS582" s="11"/>
      <c r="DT582" s="11"/>
    </row>
    <row r="583" spans="1:124" x14ac:dyDescent="0.25">
      <c r="A583" s="100"/>
      <c r="E583" s="129"/>
      <c r="F583" s="129"/>
      <c r="G583" s="129"/>
      <c r="I583" s="129"/>
      <c r="J583" s="129"/>
      <c r="K583" s="129"/>
      <c r="L583" s="129"/>
      <c r="M583" s="129"/>
      <c r="N583" s="129"/>
      <c r="O583" s="129"/>
      <c r="P583" s="129"/>
      <c r="Q583" s="129"/>
      <c r="R583" s="129"/>
      <c r="S583" s="129"/>
      <c r="T583" s="129"/>
      <c r="U583" s="129"/>
      <c r="V583" s="129"/>
      <c r="W583" s="129"/>
      <c r="X583" s="129"/>
      <c r="Y583" s="129"/>
      <c r="Z583" s="129"/>
      <c r="AA583" s="129"/>
      <c r="AW583" s="11"/>
      <c r="BR583" s="11"/>
      <c r="CQ583" s="11"/>
      <c r="CR583" s="11"/>
      <c r="CX583" s="11"/>
      <c r="CY583" s="11"/>
      <c r="DB583" s="11"/>
      <c r="DC583" s="11"/>
      <c r="DD583" s="11"/>
      <c r="DF583" s="11"/>
      <c r="DG583" s="11"/>
      <c r="DJ583" s="11"/>
      <c r="DK583" s="11"/>
      <c r="DL583" s="11"/>
      <c r="DN583" s="11"/>
      <c r="DO583" s="11"/>
      <c r="DR583" s="11"/>
      <c r="DS583" s="11"/>
      <c r="DT583" s="11"/>
    </row>
    <row r="584" spans="1:124" x14ac:dyDescent="0.25">
      <c r="A584" s="100"/>
      <c r="E584" s="129"/>
      <c r="F584" s="129"/>
      <c r="G584" s="129"/>
      <c r="I584" s="129"/>
      <c r="J584" s="129"/>
      <c r="K584" s="129"/>
      <c r="L584" s="129"/>
      <c r="M584" s="129"/>
      <c r="N584" s="129"/>
      <c r="O584" s="129"/>
      <c r="P584" s="129"/>
      <c r="Q584" s="129"/>
      <c r="R584" s="129"/>
      <c r="S584" s="129"/>
      <c r="T584" s="129"/>
      <c r="U584" s="129"/>
      <c r="V584" s="129"/>
      <c r="W584" s="129"/>
      <c r="X584" s="129"/>
      <c r="Y584" s="129"/>
      <c r="Z584" s="129"/>
      <c r="AA584" s="129"/>
      <c r="AW584" s="11"/>
      <c r="BR584" s="11"/>
      <c r="CQ584" s="11"/>
      <c r="CR584" s="11"/>
      <c r="CX584" s="11"/>
      <c r="CY584" s="11"/>
      <c r="DB584" s="11"/>
      <c r="DC584" s="11"/>
      <c r="DD584" s="11"/>
      <c r="DF584" s="11"/>
      <c r="DG584" s="11"/>
      <c r="DJ584" s="11"/>
      <c r="DK584" s="11"/>
      <c r="DL584" s="11"/>
      <c r="DN584" s="11"/>
      <c r="DO584" s="11"/>
      <c r="DR584" s="11"/>
      <c r="DS584" s="11"/>
      <c r="DT584" s="11"/>
    </row>
    <row r="585" spans="1:124" x14ac:dyDescent="0.25">
      <c r="A585" s="100"/>
      <c r="E585" s="129"/>
      <c r="F585" s="129"/>
      <c r="G585" s="129"/>
      <c r="I585" s="129"/>
      <c r="J585" s="129"/>
      <c r="K585" s="129"/>
      <c r="L585" s="129"/>
      <c r="M585" s="129"/>
      <c r="N585" s="129"/>
      <c r="O585" s="129"/>
      <c r="P585" s="129"/>
      <c r="Q585" s="129"/>
      <c r="R585" s="129"/>
      <c r="S585" s="129"/>
      <c r="T585" s="129"/>
      <c r="U585" s="129"/>
      <c r="V585" s="129"/>
      <c r="W585" s="129"/>
      <c r="X585" s="129"/>
      <c r="Y585" s="129"/>
      <c r="Z585" s="129"/>
      <c r="AA585" s="129"/>
      <c r="AW585" s="11"/>
      <c r="BR585" s="11"/>
      <c r="CQ585" s="11"/>
      <c r="CR585" s="11"/>
      <c r="CX585" s="11"/>
      <c r="CY585" s="11"/>
      <c r="DB585" s="11"/>
      <c r="DC585" s="11"/>
      <c r="DD585" s="11"/>
      <c r="DF585" s="11"/>
      <c r="DG585" s="11"/>
      <c r="DJ585" s="11"/>
      <c r="DK585" s="11"/>
      <c r="DL585" s="11"/>
      <c r="DN585" s="11"/>
      <c r="DO585" s="11"/>
      <c r="DR585" s="11"/>
      <c r="DS585" s="11"/>
      <c r="DT585" s="11"/>
    </row>
    <row r="586" spans="1:124" x14ac:dyDescent="0.25">
      <c r="A586" s="100"/>
      <c r="E586" s="129"/>
      <c r="F586" s="129"/>
      <c r="G586" s="129"/>
      <c r="I586" s="129"/>
      <c r="J586" s="129"/>
      <c r="K586" s="129"/>
      <c r="L586" s="129"/>
      <c r="M586" s="129"/>
      <c r="N586" s="129"/>
      <c r="O586" s="129"/>
      <c r="P586" s="129"/>
      <c r="Q586" s="129"/>
      <c r="R586" s="129"/>
      <c r="S586" s="129"/>
      <c r="T586" s="129"/>
      <c r="U586" s="129"/>
      <c r="V586" s="129"/>
      <c r="W586" s="129"/>
      <c r="X586" s="129"/>
      <c r="Y586" s="129"/>
      <c r="Z586" s="129"/>
      <c r="AA586" s="129"/>
      <c r="AW586" s="11"/>
      <c r="BR586" s="11"/>
      <c r="CQ586" s="11"/>
      <c r="CR586" s="11"/>
      <c r="CX586" s="11"/>
      <c r="CY586" s="11"/>
      <c r="DB586" s="11"/>
      <c r="DC586" s="11"/>
      <c r="DD586" s="11"/>
      <c r="DF586" s="11"/>
      <c r="DG586" s="11"/>
      <c r="DJ586" s="11"/>
      <c r="DK586" s="11"/>
      <c r="DL586" s="11"/>
      <c r="DN586" s="11"/>
      <c r="DO586" s="11"/>
      <c r="DR586" s="11"/>
      <c r="DS586" s="11"/>
      <c r="DT586" s="11"/>
    </row>
    <row r="587" spans="1:124" x14ac:dyDescent="0.25">
      <c r="A587" s="100"/>
      <c r="E587" s="129"/>
      <c r="F587" s="129"/>
      <c r="G587" s="129"/>
      <c r="I587" s="129"/>
      <c r="J587" s="129"/>
      <c r="K587" s="129"/>
      <c r="L587" s="129"/>
      <c r="M587" s="129"/>
      <c r="N587" s="129"/>
      <c r="O587" s="129"/>
      <c r="P587" s="129"/>
      <c r="Q587" s="129"/>
      <c r="R587" s="129"/>
      <c r="S587" s="129"/>
      <c r="T587" s="129"/>
      <c r="U587" s="129"/>
      <c r="V587" s="129"/>
      <c r="W587" s="129"/>
      <c r="X587" s="129"/>
      <c r="Y587" s="129"/>
      <c r="Z587" s="129"/>
      <c r="AA587" s="129"/>
      <c r="AW587" s="11"/>
      <c r="BR587" s="11"/>
      <c r="CQ587" s="11"/>
      <c r="CR587" s="11"/>
      <c r="CX587" s="11"/>
      <c r="CY587" s="11"/>
      <c r="DB587" s="11"/>
      <c r="DC587" s="11"/>
      <c r="DD587" s="11"/>
      <c r="DF587" s="11"/>
      <c r="DG587" s="11"/>
      <c r="DJ587" s="11"/>
      <c r="DK587" s="11"/>
      <c r="DL587" s="11"/>
      <c r="DN587" s="11"/>
      <c r="DO587" s="11"/>
      <c r="DR587" s="11"/>
      <c r="DS587" s="11"/>
      <c r="DT587" s="11"/>
    </row>
    <row r="588" spans="1:124" x14ac:dyDescent="0.25">
      <c r="A588" s="100"/>
      <c r="E588" s="129"/>
      <c r="F588" s="129"/>
      <c r="G588" s="129"/>
      <c r="I588" s="129"/>
      <c r="J588" s="129"/>
      <c r="K588" s="129"/>
      <c r="L588" s="129"/>
      <c r="M588" s="129"/>
      <c r="N588" s="129"/>
      <c r="O588" s="129"/>
      <c r="P588" s="129"/>
      <c r="Q588" s="129"/>
      <c r="R588" s="129"/>
      <c r="S588" s="129"/>
      <c r="T588" s="129"/>
      <c r="U588" s="129"/>
      <c r="V588" s="129"/>
      <c r="W588" s="129"/>
      <c r="X588" s="129"/>
      <c r="Y588" s="129"/>
      <c r="Z588" s="129"/>
      <c r="AA588" s="129"/>
      <c r="AW588" s="11"/>
      <c r="BR588" s="11"/>
      <c r="CQ588" s="11"/>
      <c r="CR588" s="11"/>
      <c r="CX588" s="11"/>
      <c r="CY588" s="11"/>
      <c r="DB588" s="11"/>
      <c r="DC588" s="11"/>
      <c r="DD588" s="11"/>
      <c r="DF588" s="11"/>
      <c r="DG588" s="11"/>
      <c r="DJ588" s="11"/>
      <c r="DK588" s="11"/>
      <c r="DL588" s="11"/>
      <c r="DN588" s="11"/>
      <c r="DO588" s="11"/>
      <c r="DR588" s="11"/>
      <c r="DS588" s="11"/>
      <c r="DT588" s="11"/>
    </row>
    <row r="589" spans="1:124" x14ac:dyDescent="0.25">
      <c r="A589" s="100"/>
      <c r="E589" s="129"/>
      <c r="F589" s="129"/>
      <c r="G589" s="129"/>
      <c r="I589" s="129"/>
      <c r="J589" s="129"/>
      <c r="K589" s="129"/>
      <c r="L589" s="129"/>
      <c r="M589" s="129"/>
      <c r="N589" s="129"/>
      <c r="O589" s="129"/>
      <c r="P589" s="129"/>
      <c r="Q589" s="129"/>
      <c r="R589" s="129"/>
      <c r="S589" s="129"/>
      <c r="T589" s="129"/>
      <c r="U589" s="129"/>
      <c r="V589" s="129"/>
      <c r="W589" s="129"/>
      <c r="X589" s="129"/>
      <c r="Y589" s="129"/>
      <c r="Z589" s="129"/>
      <c r="AA589" s="129"/>
      <c r="AW589" s="11"/>
      <c r="BR589" s="11"/>
      <c r="CQ589" s="11"/>
      <c r="CR589" s="11"/>
      <c r="CX589" s="11"/>
      <c r="CY589" s="11"/>
      <c r="DB589" s="11"/>
      <c r="DC589" s="11"/>
      <c r="DD589" s="11"/>
      <c r="DF589" s="11"/>
      <c r="DG589" s="11"/>
      <c r="DJ589" s="11"/>
      <c r="DK589" s="11"/>
      <c r="DL589" s="11"/>
      <c r="DN589" s="11"/>
      <c r="DO589" s="11"/>
      <c r="DR589" s="11"/>
      <c r="DS589" s="11"/>
      <c r="DT589" s="11"/>
    </row>
    <row r="590" spans="1:124" x14ac:dyDescent="0.25">
      <c r="A590" s="100"/>
      <c r="E590" s="129"/>
      <c r="F590" s="129"/>
      <c r="G590" s="129"/>
      <c r="I590" s="129"/>
      <c r="J590" s="129"/>
      <c r="K590" s="129"/>
      <c r="L590" s="129"/>
      <c r="M590" s="129"/>
      <c r="N590" s="129"/>
      <c r="O590" s="129"/>
      <c r="P590" s="129"/>
      <c r="Q590" s="129"/>
      <c r="R590" s="129"/>
      <c r="S590" s="129"/>
      <c r="T590" s="129"/>
      <c r="U590" s="129"/>
      <c r="V590" s="129"/>
      <c r="W590" s="129"/>
      <c r="X590" s="129"/>
      <c r="Y590" s="129"/>
      <c r="Z590" s="129"/>
      <c r="AA590" s="129"/>
      <c r="AW590" s="11"/>
      <c r="BR590" s="11"/>
      <c r="CQ590" s="11"/>
      <c r="CR590" s="11"/>
      <c r="CX590" s="11"/>
      <c r="CY590" s="11"/>
      <c r="DB590" s="11"/>
      <c r="DC590" s="11"/>
      <c r="DD590" s="11"/>
      <c r="DF590" s="11"/>
      <c r="DG590" s="11"/>
      <c r="DJ590" s="11"/>
      <c r="DK590" s="11"/>
      <c r="DL590" s="11"/>
      <c r="DN590" s="11"/>
      <c r="DO590" s="11"/>
      <c r="DR590" s="11"/>
      <c r="DS590" s="11"/>
      <c r="DT590" s="11"/>
    </row>
    <row r="591" spans="1:124" x14ac:dyDescent="0.25">
      <c r="A591" s="100"/>
      <c r="E591" s="129"/>
      <c r="F591" s="129"/>
      <c r="G591" s="129"/>
      <c r="I591" s="129"/>
      <c r="J591" s="129"/>
      <c r="K591" s="129"/>
      <c r="L591" s="129"/>
      <c r="M591" s="129"/>
      <c r="N591" s="129"/>
      <c r="O591" s="129"/>
      <c r="P591" s="129"/>
      <c r="Q591" s="129"/>
      <c r="R591" s="129"/>
      <c r="S591" s="129"/>
      <c r="T591" s="129"/>
      <c r="U591" s="129"/>
      <c r="V591" s="129"/>
      <c r="W591" s="129"/>
      <c r="X591" s="129"/>
      <c r="Y591" s="129"/>
      <c r="Z591" s="129"/>
      <c r="AA591" s="129"/>
      <c r="AW591" s="11"/>
      <c r="BR591" s="11"/>
      <c r="CQ591" s="11"/>
      <c r="CR591" s="11"/>
      <c r="CX591" s="11"/>
      <c r="CY591" s="11"/>
      <c r="DB591" s="11"/>
      <c r="DC591" s="11"/>
      <c r="DD591" s="11"/>
      <c r="DF591" s="11"/>
      <c r="DG591" s="11"/>
      <c r="DJ591" s="11"/>
      <c r="DK591" s="11"/>
      <c r="DL591" s="11"/>
      <c r="DN591" s="11"/>
      <c r="DO591" s="11"/>
      <c r="DR591" s="11"/>
      <c r="DS591" s="11"/>
      <c r="DT591" s="11"/>
    </row>
    <row r="592" spans="1:124" x14ac:dyDescent="0.25">
      <c r="A592" s="100"/>
      <c r="E592" s="129"/>
      <c r="F592" s="129"/>
      <c r="G592" s="129"/>
      <c r="I592" s="129"/>
      <c r="J592" s="129"/>
      <c r="K592" s="129"/>
      <c r="L592" s="129"/>
      <c r="M592" s="129"/>
      <c r="N592" s="129"/>
      <c r="O592" s="129"/>
      <c r="P592" s="129"/>
      <c r="Q592" s="129"/>
      <c r="R592" s="129"/>
      <c r="S592" s="129"/>
      <c r="T592" s="129"/>
      <c r="U592" s="129"/>
      <c r="V592" s="129"/>
      <c r="W592" s="129"/>
      <c r="X592" s="129"/>
      <c r="Y592" s="129"/>
      <c r="Z592" s="129"/>
      <c r="AA592" s="129"/>
      <c r="AW592" s="11"/>
      <c r="BR592" s="11"/>
      <c r="CQ592" s="11"/>
      <c r="CR592" s="11"/>
      <c r="CX592" s="11"/>
      <c r="CY592" s="11"/>
      <c r="DB592" s="11"/>
      <c r="DC592" s="11"/>
      <c r="DD592" s="11"/>
      <c r="DF592" s="11"/>
      <c r="DG592" s="11"/>
      <c r="DJ592" s="11"/>
      <c r="DK592" s="11"/>
      <c r="DL592" s="11"/>
      <c r="DN592" s="11"/>
      <c r="DO592" s="11"/>
      <c r="DR592" s="11"/>
      <c r="DS592" s="11"/>
      <c r="DT592" s="11"/>
    </row>
    <row r="593" spans="1:124" x14ac:dyDescent="0.25">
      <c r="A593" s="100"/>
      <c r="E593" s="129"/>
      <c r="F593" s="129"/>
      <c r="G593" s="129"/>
      <c r="I593" s="129"/>
      <c r="J593" s="129"/>
      <c r="K593" s="129"/>
      <c r="L593" s="129"/>
      <c r="M593" s="129"/>
      <c r="N593" s="129"/>
      <c r="O593" s="129"/>
      <c r="P593" s="129"/>
      <c r="Q593" s="129"/>
      <c r="R593" s="129"/>
      <c r="S593" s="129"/>
      <c r="T593" s="129"/>
      <c r="U593" s="129"/>
      <c r="V593" s="129"/>
      <c r="W593" s="129"/>
      <c r="X593" s="129"/>
      <c r="Y593" s="129"/>
      <c r="Z593" s="129"/>
      <c r="AA593" s="129"/>
      <c r="AW593" s="11"/>
      <c r="BR593" s="11"/>
      <c r="CQ593" s="11"/>
      <c r="CR593" s="11"/>
      <c r="CX593" s="11"/>
      <c r="CY593" s="11"/>
      <c r="DB593" s="11"/>
      <c r="DC593" s="11"/>
      <c r="DD593" s="11"/>
      <c r="DF593" s="11"/>
      <c r="DG593" s="11"/>
      <c r="DJ593" s="11"/>
      <c r="DK593" s="11"/>
      <c r="DL593" s="11"/>
      <c r="DN593" s="11"/>
      <c r="DO593" s="11"/>
      <c r="DR593" s="11"/>
      <c r="DS593" s="11"/>
      <c r="DT593" s="11"/>
    </row>
    <row r="594" spans="1:124" x14ac:dyDescent="0.25">
      <c r="A594" s="100"/>
      <c r="E594" s="129"/>
      <c r="F594" s="129"/>
      <c r="G594" s="129"/>
      <c r="I594" s="129"/>
      <c r="J594" s="129"/>
      <c r="K594" s="129"/>
      <c r="L594" s="129"/>
      <c r="M594" s="129"/>
      <c r="N594" s="129"/>
      <c r="O594" s="129"/>
      <c r="P594" s="129"/>
      <c r="Q594" s="129"/>
      <c r="R594" s="129"/>
      <c r="S594" s="129"/>
      <c r="T594" s="129"/>
      <c r="U594" s="129"/>
      <c r="V594" s="129"/>
      <c r="W594" s="129"/>
      <c r="X594" s="129"/>
      <c r="Y594" s="129"/>
      <c r="Z594" s="129"/>
      <c r="AA594" s="129"/>
      <c r="AW594" s="11"/>
      <c r="BR594" s="11"/>
      <c r="CQ594" s="11"/>
      <c r="CR594" s="11"/>
      <c r="CX594" s="11"/>
      <c r="CY594" s="11"/>
      <c r="DB594" s="11"/>
      <c r="DC594" s="11"/>
      <c r="DD594" s="11"/>
      <c r="DF594" s="11"/>
      <c r="DG594" s="11"/>
      <c r="DJ594" s="11"/>
      <c r="DK594" s="11"/>
      <c r="DL594" s="11"/>
      <c r="DN594" s="11"/>
      <c r="DO594" s="11"/>
      <c r="DR594" s="11"/>
      <c r="DS594" s="11"/>
      <c r="DT594" s="11"/>
    </row>
    <row r="595" spans="1:124" x14ac:dyDescent="0.25">
      <c r="A595" s="100"/>
      <c r="E595" s="129"/>
      <c r="F595" s="129"/>
      <c r="G595" s="129"/>
      <c r="I595" s="129"/>
      <c r="J595" s="129"/>
      <c r="K595" s="129"/>
      <c r="L595" s="129"/>
      <c r="M595" s="129"/>
      <c r="N595" s="129"/>
      <c r="O595" s="129"/>
      <c r="P595" s="129"/>
      <c r="Q595" s="129"/>
      <c r="R595" s="129"/>
      <c r="S595" s="129"/>
      <c r="T595" s="129"/>
      <c r="U595" s="129"/>
      <c r="V595" s="129"/>
      <c r="W595" s="129"/>
      <c r="X595" s="129"/>
      <c r="Y595" s="129"/>
      <c r="Z595" s="129"/>
      <c r="AA595" s="129"/>
      <c r="AW595" s="11"/>
      <c r="BR595" s="11"/>
      <c r="CQ595" s="11"/>
      <c r="CR595" s="11"/>
      <c r="CX595" s="11"/>
      <c r="CY595" s="11"/>
      <c r="DB595" s="11"/>
      <c r="DC595" s="11"/>
      <c r="DD595" s="11"/>
      <c r="DF595" s="11"/>
      <c r="DG595" s="11"/>
      <c r="DJ595" s="11"/>
      <c r="DK595" s="11"/>
      <c r="DL595" s="11"/>
      <c r="DN595" s="11"/>
      <c r="DO595" s="11"/>
      <c r="DR595" s="11"/>
      <c r="DS595" s="11"/>
      <c r="DT595" s="11"/>
    </row>
    <row r="596" spans="1:124" x14ac:dyDescent="0.25">
      <c r="A596" s="100"/>
      <c r="E596" s="129"/>
      <c r="F596" s="129"/>
      <c r="G596" s="129"/>
      <c r="I596" s="129"/>
      <c r="J596" s="129"/>
      <c r="K596" s="129"/>
      <c r="L596" s="129"/>
      <c r="M596" s="129"/>
      <c r="N596" s="129"/>
      <c r="O596" s="129"/>
      <c r="P596" s="129"/>
      <c r="Q596" s="129"/>
      <c r="R596" s="129"/>
      <c r="S596" s="129"/>
      <c r="T596" s="129"/>
      <c r="U596" s="129"/>
      <c r="V596" s="129"/>
      <c r="W596" s="129"/>
      <c r="X596" s="129"/>
      <c r="Y596" s="129"/>
      <c r="Z596" s="129"/>
      <c r="AA596" s="129"/>
      <c r="AW596" s="11"/>
      <c r="BR596" s="11"/>
      <c r="CQ596" s="11"/>
      <c r="CR596" s="11"/>
      <c r="CX596" s="11"/>
      <c r="CY596" s="11"/>
      <c r="DB596" s="11"/>
      <c r="DC596" s="11"/>
      <c r="DD596" s="11"/>
      <c r="DF596" s="11"/>
      <c r="DG596" s="11"/>
      <c r="DJ596" s="11"/>
      <c r="DK596" s="11"/>
      <c r="DL596" s="11"/>
      <c r="DN596" s="11"/>
      <c r="DO596" s="11"/>
      <c r="DR596" s="11"/>
      <c r="DS596" s="11"/>
      <c r="DT596" s="11"/>
    </row>
    <row r="597" spans="1:124" x14ac:dyDescent="0.25">
      <c r="A597" s="100"/>
      <c r="E597" s="129"/>
      <c r="F597" s="129"/>
      <c r="G597" s="129"/>
      <c r="I597" s="129"/>
      <c r="J597" s="129"/>
      <c r="K597" s="129"/>
      <c r="L597" s="129"/>
      <c r="M597" s="129"/>
      <c r="N597" s="129"/>
      <c r="O597" s="129"/>
      <c r="P597" s="129"/>
      <c r="Q597" s="129"/>
      <c r="R597" s="129"/>
      <c r="S597" s="129"/>
      <c r="T597" s="129"/>
      <c r="U597" s="129"/>
      <c r="V597" s="129"/>
      <c r="W597" s="129"/>
      <c r="X597" s="129"/>
      <c r="Y597" s="129"/>
      <c r="Z597" s="129"/>
      <c r="AA597" s="129"/>
      <c r="AW597" s="11"/>
      <c r="BR597" s="11"/>
      <c r="CQ597" s="11"/>
      <c r="CR597" s="11"/>
      <c r="CX597" s="11"/>
      <c r="CY597" s="11"/>
      <c r="DB597" s="11"/>
      <c r="DC597" s="11"/>
      <c r="DD597" s="11"/>
      <c r="DF597" s="11"/>
      <c r="DG597" s="11"/>
      <c r="DJ597" s="11"/>
      <c r="DK597" s="11"/>
      <c r="DL597" s="11"/>
      <c r="DN597" s="11"/>
      <c r="DO597" s="11"/>
      <c r="DR597" s="11"/>
      <c r="DS597" s="11"/>
      <c r="DT597" s="11"/>
    </row>
    <row r="598" spans="1:124" x14ac:dyDescent="0.25">
      <c r="A598" s="100"/>
      <c r="E598" s="129"/>
      <c r="F598" s="129"/>
      <c r="G598" s="129"/>
      <c r="I598" s="129"/>
      <c r="J598" s="129"/>
      <c r="K598" s="129"/>
      <c r="L598" s="129"/>
      <c r="M598" s="129"/>
      <c r="N598" s="129"/>
      <c r="O598" s="129"/>
      <c r="P598" s="129"/>
      <c r="Q598" s="129"/>
      <c r="R598" s="129"/>
      <c r="S598" s="129"/>
      <c r="T598" s="129"/>
      <c r="U598" s="129"/>
      <c r="V598" s="129"/>
      <c r="W598" s="129"/>
      <c r="X598" s="129"/>
      <c r="Y598" s="129"/>
      <c r="Z598" s="129"/>
      <c r="AA598" s="129"/>
      <c r="AW598" s="11"/>
      <c r="BR598" s="11"/>
      <c r="CQ598" s="11"/>
      <c r="CR598" s="11"/>
      <c r="CX598" s="11"/>
      <c r="CY598" s="11"/>
      <c r="DB598" s="11"/>
      <c r="DC598" s="11"/>
      <c r="DD598" s="11"/>
      <c r="DF598" s="11"/>
      <c r="DG598" s="11"/>
      <c r="DJ598" s="11"/>
      <c r="DK598" s="11"/>
      <c r="DL598" s="11"/>
      <c r="DN598" s="11"/>
      <c r="DO598" s="11"/>
      <c r="DR598" s="11"/>
      <c r="DS598" s="11"/>
      <c r="DT598" s="11"/>
    </row>
    <row r="599" spans="1:124" x14ac:dyDescent="0.25">
      <c r="A599" s="100"/>
      <c r="E599" s="129"/>
      <c r="F599" s="129"/>
      <c r="G599" s="129"/>
      <c r="I599" s="129"/>
      <c r="J599" s="129"/>
      <c r="K599" s="129"/>
      <c r="L599" s="129"/>
      <c r="M599" s="129"/>
      <c r="N599" s="129"/>
      <c r="O599" s="129"/>
      <c r="P599" s="129"/>
      <c r="Q599" s="129"/>
      <c r="R599" s="129"/>
      <c r="S599" s="129"/>
      <c r="T599" s="129"/>
      <c r="U599" s="129"/>
      <c r="V599" s="129"/>
      <c r="W599" s="129"/>
      <c r="X599" s="129"/>
      <c r="Y599" s="129"/>
      <c r="Z599" s="129"/>
      <c r="AA599" s="129"/>
      <c r="AW599" s="11"/>
      <c r="BR599" s="11"/>
      <c r="CQ599" s="11"/>
      <c r="CR599" s="11"/>
      <c r="CX599" s="11"/>
      <c r="CY599" s="11"/>
      <c r="DB599" s="11"/>
      <c r="DC599" s="11"/>
      <c r="DD599" s="11"/>
      <c r="DF599" s="11"/>
      <c r="DG599" s="11"/>
      <c r="DJ599" s="11"/>
      <c r="DK599" s="11"/>
      <c r="DL599" s="11"/>
      <c r="DN599" s="11"/>
      <c r="DO599" s="11"/>
      <c r="DR599" s="11"/>
      <c r="DS599" s="11"/>
      <c r="DT599" s="11"/>
    </row>
    <row r="600" spans="1:124" x14ac:dyDescent="0.25">
      <c r="A600" s="100"/>
      <c r="E600" s="129"/>
      <c r="F600" s="129"/>
      <c r="G600" s="129"/>
      <c r="I600" s="129"/>
      <c r="J600" s="129"/>
      <c r="K600" s="129"/>
      <c r="L600" s="129"/>
      <c r="M600" s="129"/>
      <c r="N600" s="129"/>
      <c r="O600" s="129"/>
      <c r="P600" s="129"/>
      <c r="Q600" s="129"/>
      <c r="R600" s="129"/>
      <c r="S600" s="129"/>
      <c r="T600" s="129"/>
      <c r="U600" s="129"/>
      <c r="V600" s="129"/>
      <c r="W600" s="129"/>
      <c r="X600" s="129"/>
      <c r="Y600" s="129"/>
      <c r="Z600" s="129"/>
      <c r="AA600" s="129"/>
      <c r="AW600" s="11"/>
      <c r="BR600" s="11"/>
      <c r="CQ600" s="11"/>
      <c r="CR600" s="11"/>
      <c r="CX600" s="11"/>
      <c r="CY600" s="11"/>
      <c r="DB600" s="11"/>
      <c r="DC600" s="11"/>
      <c r="DD600" s="11"/>
      <c r="DF600" s="11"/>
      <c r="DG600" s="11"/>
      <c r="DJ600" s="11"/>
      <c r="DK600" s="11"/>
      <c r="DL600" s="11"/>
      <c r="DN600" s="11"/>
      <c r="DO600" s="11"/>
      <c r="DR600" s="11"/>
      <c r="DS600" s="11"/>
      <c r="DT600" s="11"/>
    </row>
    <row r="601" spans="1:124" x14ac:dyDescent="0.25">
      <c r="A601" s="100"/>
      <c r="E601" s="129"/>
      <c r="F601" s="129"/>
      <c r="G601" s="129"/>
      <c r="I601" s="129"/>
      <c r="J601" s="129"/>
      <c r="K601" s="129"/>
      <c r="L601" s="129"/>
      <c r="M601" s="129"/>
      <c r="N601" s="129"/>
      <c r="O601" s="129"/>
      <c r="P601" s="129"/>
      <c r="Q601" s="129"/>
      <c r="R601" s="129"/>
      <c r="S601" s="129"/>
      <c r="T601" s="129"/>
      <c r="U601" s="129"/>
      <c r="V601" s="129"/>
      <c r="W601" s="129"/>
      <c r="X601" s="129"/>
      <c r="Y601" s="129"/>
      <c r="Z601" s="129"/>
      <c r="AA601" s="129"/>
      <c r="AW601" s="11"/>
      <c r="BR601" s="11"/>
      <c r="CQ601" s="11"/>
      <c r="CR601" s="11"/>
      <c r="CX601" s="11"/>
      <c r="CY601" s="11"/>
      <c r="DB601" s="11"/>
      <c r="DC601" s="11"/>
      <c r="DD601" s="11"/>
      <c r="DF601" s="11"/>
      <c r="DG601" s="11"/>
      <c r="DJ601" s="11"/>
      <c r="DK601" s="11"/>
      <c r="DL601" s="11"/>
      <c r="DN601" s="11"/>
      <c r="DO601" s="11"/>
      <c r="DR601" s="11"/>
      <c r="DS601" s="11"/>
      <c r="DT601" s="11"/>
    </row>
    <row r="602" spans="1:124" x14ac:dyDescent="0.25">
      <c r="A602" s="100"/>
      <c r="E602" s="129"/>
      <c r="F602" s="129"/>
      <c r="G602" s="129"/>
      <c r="I602" s="129"/>
      <c r="J602" s="129"/>
      <c r="K602" s="129"/>
      <c r="L602" s="129"/>
      <c r="M602" s="129"/>
      <c r="N602" s="129"/>
      <c r="O602" s="129"/>
      <c r="P602" s="129"/>
      <c r="Q602" s="129"/>
      <c r="R602" s="129"/>
      <c r="S602" s="129"/>
      <c r="T602" s="129"/>
      <c r="U602" s="129"/>
      <c r="V602" s="129"/>
      <c r="W602" s="129"/>
      <c r="X602" s="129"/>
      <c r="Y602" s="129"/>
      <c r="Z602" s="129"/>
      <c r="AA602" s="129"/>
      <c r="AW602" s="11"/>
      <c r="BR602" s="11"/>
      <c r="CQ602" s="11"/>
      <c r="CR602" s="11"/>
      <c r="CX602" s="11"/>
      <c r="CY602" s="11"/>
      <c r="DB602" s="11"/>
      <c r="DC602" s="11"/>
      <c r="DD602" s="11"/>
      <c r="DF602" s="11"/>
      <c r="DG602" s="11"/>
      <c r="DJ602" s="11"/>
      <c r="DK602" s="11"/>
      <c r="DL602" s="11"/>
      <c r="DN602" s="11"/>
      <c r="DO602" s="11"/>
      <c r="DR602" s="11"/>
      <c r="DS602" s="11"/>
      <c r="DT602" s="11"/>
    </row>
    <row r="603" spans="1:124" x14ac:dyDescent="0.25">
      <c r="A603" s="100"/>
      <c r="E603" s="129"/>
      <c r="F603" s="129"/>
      <c r="G603" s="129"/>
      <c r="I603" s="129"/>
      <c r="J603" s="129"/>
      <c r="K603" s="129"/>
      <c r="L603" s="129"/>
      <c r="M603" s="129"/>
      <c r="N603" s="129"/>
      <c r="O603" s="129"/>
      <c r="P603" s="129"/>
      <c r="Q603" s="129"/>
      <c r="R603" s="129"/>
      <c r="S603" s="129"/>
      <c r="T603" s="129"/>
      <c r="U603" s="129"/>
      <c r="V603" s="129"/>
      <c r="W603" s="129"/>
      <c r="X603" s="129"/>
      <c r="Y603" s="129"/>
      <c r="Z603" s="129"/>
      <c r="AA603" s="129"/>
      <c r="AW603" s="11"/>
      <c r="BR603" s="11"/>
      <c r="CQ603" s="11"/>
      <c r="CR603" s="11"/>
      <c r="CX603" s="11"/>
      <c r="CY603" s="11"/>
      <c r="DB603" s="11"/>
      <c r="DC603" s="11"/>
      <c r="DD603" s="11"/>
      <c r="DF603" s="11"/>
      <c r="DG603" s="11"/>
      <c r="DJ603" s="11"/>
      <c r="DK603" s="11"/>
      <c r="DL603" s="11"/>
      <c r="DN603" s="11"/>
      <c r="DO603" s="11"/>
      <c r="DR603" s="11"/>
      <c r="DS603" s="11"/>
      <c r="DT603" s="11"/>
    </row>
    <row r="604" spans="1:124" x14ac:dyDescent="0.25">
      <c r="A604" s="100"/>
      <c r="E604" s="129"/>
      <c r="F604" s="129"/>
      <c r="G604" s="129"/>
      <c r="I604" s="129"/>
      <c r="J604" s="129"/>
      <c r="K604" s="129"/>
      <c r="L604" s="129"/>
      <c r="M604" s="129"/>
      <c r="N604" s="129"/>
      <c r="O604" s="129"/>
      <c r="P604" s="129"/>
      <c r="Q604" s="129"/>
      <c r="R604" s="129"/>
      <c r="S604" s="129"/>
      <c r="T604" s="129"/>
      <c r="U604" s="129"/>
      <c r="V604" s="129"/>
      <c r="W604" s="129"/>
      <c r="X604" s="129"/>
      <c r="Y604" s="129"/>
      <c r="Z604" s="129"/>
      <c r="AA604" s="129"/>
      <c r="AW604" s="11"/>
      <c r="BR604" s="11"/>
      <c r="CQ604" s="11"/>
      <c r="CR604" s="11"/>
      <c r="CX604" s="11"/>
      <c r="CY604" s="11"/>
      <c r="DB604" s="11"/>
      <c r="DC604" s="11"/>
      <c r="DD604" s="11"/>
      <c r="DF604" s="11"/>
      <c r="DG604" s="11"/>
      <c r="DJ604" s="11"/>
      <c r="DK604" s="11"/>
      <c r="DL604" s="11"/>
      <c r="DN604" s="11"/>
      <c r="DO604" s="11"/>
      <c r="DR604" s="11"/>
      <c r="DS604" s="11"/>
      <c r="DT604" s="11"/>
    </row>
    <row r="605" spans="1:124" x14ac:dyDescent="0.25">
      <c r="A605" s="100"/>
      <c r="E605" s="129"/>
      <c r="F605" s="129"/>
      <c r="G605" s="129"/>
      <c r="I605" s="129"/>
      <c r="J605" s="129"/>
      <c r="K605" s="129"/>
      <c r="L605" s="129"/>
      <c r="M605" s="129"/>
      <c r="N605" s="129"/>
      <c r="O605" s="129"/>
      <c r="P605" s="129"/>
      <c r="Q605" s="129"/>
      <c r="R605" s="129"/>
      <c r="S605" s="129"/>
      <c r="T605" s="129"/>
      <c r="U605" s="129"/>
      <c r="V605" s="129"/>
      <c r="W605" s="129"/>
      <c r="X605" s="129"/>
      <c r="Y605" s="129"/>
      <c r="Z605" s="129"/>
      <c r="AA605" s="129"/>
      <c r="AW605" s="11"/>
      <c r="BR605" s="11"/>
      <c r="CQ605" s="11"/>
      <c r="CR605" s="11"/>
      <c r="CX605" s="11"/>
      <c r="CY605" s="11"/>
      <c r="DB605" s="11"/>
      <c r="DC605" s="11"/>
      <c r="DD605" s="11"/>
      <c r="DF605" s="11"/>
      <c r="DG605" s="11"/>
      <c r="DJ605" s="11"/>
      <c r="DK605" s="11"/>
      <c r="DL605" s="11"/>
      <c r="DN605" s="11"/>
      <c r="DO605" s="11"/>
      <c r="DR605" s="11"/>
      <c r="DS605" s="11"/>
      <c r="DT605" s="11"/>
    </row>
    <row r="606" spans="1:124" x14ac:dyDescent="0.25">
      <c r="A606" s="100"/>
      <c r="E606" s="129"/>
      <c r="F606" s="129"/>
      <c r="G606" s="129"/>
      <c r="I606" s="129"/>
      <c r="J606" s="129"/>
      <c r="K606" s="129"/>
      <c r="L606" s="129"/>
      <c r="M606" s="129"/>
      <c r="N606" s="129"/>
      <c r="O606" s="129"/>
      <c r="P606" s="129"/>
      <c r="Q606" s="129"/>
      <c r="R606" s="129"/>
      <c r="S606" s="129"/>
      <c r="T606" s="129"/>
      <c r="U606" s="129"/>
      <c r="V606" s="129"/>
      <c r="W606" s="129"/>
      <c r="X606" s="129"/>
      <c r="Y606" s="129"/>
      <c r="Z606" s="129"/>
      <c r="AA606" s="129"/>
      <c r="AW606" s="11"/>
      <c r="BR606" s="11"/>
      <c r="CQ606" s="11"/>
      <c r="CR606" s="11"/>
      <c r="CX606" s="11"/>
      <c r="CY606" s="11"/>
      <c r="DB606" s="11"/>
      <c r="DC606" s="11"/>
      <c r="DD606" s="11"/>
      <c r="DF606" s="11"/>
      <c r="DG606" s="11"/>
      <c r="DJ606" s="11"/>
      <c r="DK606" s="11"/>
      <c r="DL606" s="11"/>
      <c r="DN606" s="11"/>
      <c r="DO606" s="11"/>
      <c r="DR606" s="11"/>
      <c r="DS606" s="11"/>
      <c r="DT606" s="11"/>
    </row>
    <row r="607" spans="1:124" x14ac:dyDescent="0.25">
      <c r="A607" s="100"/>
      <c r="E607" s="129"/>
      <c r="F607" s="129"/>
      <c r="G607" s="129"/>
      <c r="I607" s="129"/>
      <c r="J607" s="129"/>
      <c r="K607" s="129"/>
      <c r="L607" s="129"/>
      <c r="M607" s="129"/>
      <c r="N607" s="129"/>
      <c r="O607" s="129"/>
      <c r="P607" s="129"/>
      <c r="Q607" s="129"/>
      <c r="R607" s="129"/>
      <c r="S607" s="129"/>
      <c r="T607" s="129"/>
      <c r="U607" s="129"/>
      <c r="V607" s="129"/>
      <c r="W607" s="129"/>
      <c r="X607" s="129"/>
      <c r="Y607" s="129"/>
      <c r="Z607" s="129"/>
      <c r="AA607" s="129"/>
      <c r="AW607" s="11"/>
      <c r="BR607" s="11"/>
      <c r="CQ607" s="11"/>
      <c r="CR607" s="11"/>
      <c r="CX607" s="11"/>
      <c r="CY607" s="11"/>
      <c r="DB607" s="11"/>
      <c r="DC607" s="11"/>
      <c r="DD607" s="11"/>
      <c r="DF607" s="11"/>
      <c r="DG607" s="11"/>
      <c r="DJ607" s="11"/>
      <c r="DK607" s="11"/>
      <c r="DL607" s="11"/>
      <c r="DN607" s="11"/>
      <c r="DO607" s="11"/>
      <c r="DR607" s="11"/>
      <c r="DS607" s="11"/>
      <c r="DT607" s="11"/>
    </row>
    <row r="608" spans="1:124" x14ac:dyDescent="0.25">
      <c r="A608" s="100"/>
      <c r="E608" s="129"/>
      <c r="F608" s="129"/>
      <c r="G608" s="129"/>
      <c r="I608" s="129"/>
      <c r="J608" s="129"/>
      <c r="K608" s="129"/>
      <c r="L608" s="129"/>
      <c r="M608" s="129"/>
      <c r="N608" s="129"/>
      <c r="O608" s="129"/>
      <c r="P608" s="129"/>
      <c r="Q608" s="129"/>
      <c r="R608" s="129"/>
      <c r="S608" s="129"/>
      <c r="T608" s="129"/>
      <c r="U608" s="129"/>
      <c r="V608" s="129"/>
      <c r="W608" s="129"/>
      <c r="X608" s="129"/>
      <c r="Y608" s="129"/>
      <c r="Z608" s="129"/>
      <c r="AA608" s="129"/>
      <c r="AW608" s="11"/>
      <c r="BR608" s="11"/>
      <c r="CQ608" s="11"/>
      <c r="CR608" s="11"/>
      <c r="CX608" s="11"/>
      <c r="CY608" s="11"/>
      <c r="DB608" s="11"/>
      <c r="DC608" s="11"/>
      <c r="DD608" s="11"/>
      <c r="DF608" s="11"/>
      <c r="DG608" s="11"/>
      <c r="DJ608" s="11"/>
      <c r="DK608" s="11"/>
      <c r="DL608" s="11"/>
      <c r="DN608" s="11"/>
      <c r="DO608" s="11"/>
      <c r="DR608" s="11"/>
      <c r="DS608" s="11"/>
      <c r="DT608" s="11"/>
    </row>
    <row r="609" spans="1:124" x14ac:dyDescent="0.25">
      <c r="A609" s="100"/>
      <c r="E609" s="129"/>
      <c r="F609" s="129"/>
      <c r="G609" s="129"/>
      <c r="I609" s="129"/>
      <c r="J609" s="129"/>
      <c r="K609" s="129"/>
      <c r="L609" s="129"/>
      <c r="M609" s="129"/>
      <c r="N609" s="129"/>
      <c r="O609" s="129"/>
      <c r="P609" s="129"/>
      <c r="Q609" s="129"/>
      <c r="R609" s="129"/>
      <c r="S609" s="129"/>
      <c r="T609" s="129"/>
      <c r="U609" s="129"/>
      <c r="V609" s="129"/>
      <c r="W609" s="129"/>
      <c r="X609" s="129"/>
      <c r="Y609" s="129"/>
      <c r="Z609" s="129"/>
      <c r="AA609" s="129"/>
      <c r="AW609" s="11"/>
      <c r="BR609" s="11"/>
      <c r="CQ609" s="11"/>
      <c r="CR609" s="11"/>
      <c r="CX609" s="11"/>
      <c r="CY609" s="11"/>
      <c r="DB609" s="11"/>
      <c r="DC609" s="11"/>
      <c r="DD609" s="11"/>
      <c r="DF609" s="11"/>
      <c r="DG609" s="11"/>
      <c r="DJ609" s="11"/>
      <c r="DK609" s="11"/>
      <c r="DL609" s="11"/>
      <c r="DN609" s="11"/>
      <c r="DO609" s="11"/>
      <c r="DR609" s="11"/>
      <c r="DS609" s="11"/>
      <c r="DT609" s="11"/>
    </row>
    <row r="610" spans="1:124" x14ac:dyDescent="0.25">
      <c r="A610" s="100"/>
      <c r="E610" s="129"/>
      <c r="F610" s="129"/>
      <c r="G610" s="129"/>
      <c r="I610" s="129"/>
      <c r="J610" s="129"/>
      <c r="K610" s="129"/>
      <c r="L610" s="129"/>
      <c r="M610" s="129"/>
      <c r="N610" s="129"/>
      <c r="O610" s="129"/>
      <c r="P610" s="129"/>
      <c r="Q610" s="129"/>
      <c r="R610" s="129"/>
      <c r="S610" s="129"/>
      <c r="T610" s="129"/>
      <c r="U610" s="129"/>
      <c r="V610" s="129"/>
      <c r="W610" s="129"/>
      <c r="X610" s="129"/>
      <c r="Y610" s="129"/>
      <c r="Z610" s="129"/>
      <c r="AA610" s="129"/>
      <c r="AW610" s="11"/>
      <c r="BR610" s="11"/>
      <c r="CQ610" s="11"/>
      <c r="CR610" s="11"/>
      <c r="CX610" s="11"/>
      <c r="CY610" s="11"/>
      <c r="DB610" s="11"/>
      <c r="DC610" s="11"/>
      <c r="DD610" s="11"/>
      <c r="DF610" s="11"/>
      <c r="DG610" s="11"/>
      <c r="DJ610" s="11"/>
      <c r="DK610" s="11"/>
      <c r="DL610" s="11"/>
      <c r="DN610" s="11"/>
      <c r="DO610" s="11"/>
      <c r="DR610" s="11"/>
      <c r="DS610" s="11"/>
      <c r="DT610" s="11"/>
    </row>
    <row r="611" spans="1:124" x14ac:dyDescent="0.25">
      <c r="A611" s="100"/>
      <c r="E611" s="129"/>
      <c r="F611" s="129"/>
      <c r="G611" s="129"/>
      <c r="I611" s="129"/>
      <c r="J611" s="129"/>
      <c r="K611" s="129"/>
      <c r="L611" s="129"/>
      <c r="M611" s="129"/>
      <c r="N611" s="129"/>
      <c r="O611" s="129"/>
      <c r="P611" s="129"/>
      <c r="Q611" s="129"/>
      <c r="R611" s="129"/>
      <c r="S611" s="129"/>
      <c r="T611" s="129"/>
      <c r="U611" s="129"/>
      <c r="V611" s="129"/>
      <c r="W611" s="129"/>
      <c r="X611" s="129"/>
      <c r="Y611" s="129"/>
      <c r="Z611" s="129"/>
      <c r="AA611" s="129"/>
      <c r="AW611" s="11"/>
      <c r="BR611" s="11"/>
      <c r="CQ611" s="11"/>
      <c r="CR611" s="11"/>
      <c r="CX611" s="11"/>
      <c r="CY611" s="11"/>
      <c r="DB611" s="11"/>
      <c r="DC611" s="11"/>
      <c r="DD611" s="11"/>
      <c r="DF611" s="11"/>
      <c r="DG611" s="11"/>
      <c r="DJ611" s="11"/>
      <c r="DK611" s="11"/>
      <c r="DL611" s="11"/>
      <c r="DN611" s="11"/>
      <c r="DO611" s="11"/>
      <c r="DR611" s="11"/>
      <c r="DS611" s="11"/>
      <c r="DT611" s="11"/>
    </row>
    <row r="612" spans="1:124" x14ac:dyDescent="0.25">
      <c r="A612" s="100"/>
      <c r="E612" s="129"/>
      <c r="F612" s="129"/>
      <c r="G612" s="129"/>
      <c r="I612" s="129"/>
      <c r="J612" s="129"/>
      <c r="K612" s="129"/>
      <c r="L612" s="129"/>
      <c r="M612" s="129"/>
      <c r="N612" s="129"/>
      <c r="O612" s="129"/>
      <c r="P612" s="129"/>
      <c r="Q612" s="129"/>
      <c r="R612" s="129"/>
      <c r="S612" s="129"/>
      <c r="T612" s="129"/>
      <c r="U612" s="129"/>
      <c r="V612" s="129"/>
      <c r="W612" s="129"/>
      <c r="X612" s="129"/>
      <c r="Y612" s="129"/>
      <c r="Z612" s="129"/>
      <c r="AA612" s="129"/>
      <c r="AW612" s="11"/>
      <c r="BR612" s="11"/>
      <c r="CQ612" s="11"/>
      <c r="CR612" s="11"/>
      <c r="CX612" s="11"/>
      <c r="CY612" s="11"/>
      <c r="DB612" s="11"/>
      <c r="DC612" s="11"/>
      <c r="DD612" s="11"/>
      <c r="DF612" s="11"/>
      <c r="DG612" s="11"/>
      <c r="DJ612" s="11"/>
      <c r="DK612" s="11"/>
      <c r="DL612" s="11"/>
      <c r="DN612" s="11"/>
      <c r="DO612" s="11"/>
      <c r="DR612" s="11"/>
      <c r="DS612" s="11"/>
      <c r="DT612" s="11"/>
    </row>
    <row r="613" spans="1:124" x14ac:dyDescent="0.25">
      <c r="A613" s="100"/>
      <c r="E613" s="129"/>
      <c r="F613" s="129"/>
      <c r="G613" s="129"/>
      <c r="I613" s="129"/>
      <c r="J613" s="129"/>
      <c r="K613" s="129"/>
      <c r="L613" s="129"/>
      <c r="M613" s="129"/>
      <c r="N613" s="129"/>
      <c r="O613" s="129"/>
      <c r="P613" s="129"/>
      <c r="Q613" s="129"/>
      <c r="R613" s="129"/>
      <c r="S613" s="129"/>
      <c r="T613" s="129"/>
      <c r="U613" s="129"/>
      <c r="V613" s="129"/>
      <c r="W613" s="129"/>
      <c r="X613" s="129"/>
      <c r="Y613" s="129"/>
      <c r="Z613" s="129"/>
      <c r="AA613" s="129"/>
      <c r="AW613" s="11"/>
      <c r="BR613" s="11"/>
      <c r="CQ613" s="11"/>
      <c r="CR613" s="11"/>
      <c r="CX613" s="11"/>
      <c r="CY613" s="11"/>
      <c r="DB613" s="11"/>
      <c r="DC613" s="11"/>
      <c r="DD613" s="11"/>
      <c r="DF613" s="11"/>
      <c r="DG613" s="11"/>
      <c r="DJ613" s="11"/>
      <c r="DK613" s="11"/>
      <c r="DL613" s="11"/>
      <c r="DN613" s="11"/>
      <c r="DO613" s="11"/>
      <c r="DR613" s="11"/>
      <c r="DS613" s="11"/>
      <c r="DT613" s="11"/>
    </row>
    <row r="614" spans="1:124" x14ac:dyDescent="0.25">
      <c r="A614" s="100"/>
      <c r="E614" s="129"/>
      <c r="F614" s="129"/>
      <c r="G614" s="129"/>
      <c r="I614" s="129"/>
      <c r="J614" s="129"/>
      <c r="K614" s="129"/>
      <c r="L614" s="129"/>
      <c r="M614" s="129"/>
      <c r="N614" s="129"/>
      <c r="O614" s="129"/>
      <c r="P614" s="129"/>
      <c r="Q614" s="129"/>
      <c r="R614" s="129"/>
      <c r="S614" s="129"/>
      <c r="T614" s="129"/>
      <c r="U614" s="129"/>
      <c r="V614" s="129"/>
      <c r="W614" s="129"/>
      <c r="X614" s="129"/>
      <c r="Y614" s="129"/>
      <c r="Z614" s="129"/>
      <c r="AA614" s="129"/>
      <c r="AW614" s="11"/>
      <c r="BR614" s="11"/>
      <c r="CQ614" s="11"/>
      <c r="CR614" s="11"/>
      <c r="CX614" s="11"/>
      <c r="CY614" s="11"/>
      <c r="DB614" s="11"/>
      <c r="DC614" s="11"/>
      <c r="DD614" s="11"/>
      <c r="DF614" s="11"/>
      <c r="DG614" s="11"/>
      <c r="DJ614" s="11"/>
      <c r="DK614" s="11"/>
      <c r="DL614" s="11"/>
      <c r="DN614" s="11"/>
      <c r="DO614" s="11"/>
      <c r="DR614" s="11"/>
      <c r="DS614" s="11"/>
      <c r="DT614" s="11"/>
    </row>
    <row r="615" spans="1:124" x14ac:dyDescent="0.25">
      <c r="A615" s="100"/>
      <c r="E615" s="129"/>
      <c r="F615" s="129"/>
      <c r="G615" s="129"/>
      <c r="I615" s="129"/>
      <c r="J615" s="129"/>
      <c r="K615" s="129"/>
      <c r="L615" s="129"/>
      <c r="M615" s="129"/>
      <c r="N615" s="129"/>
      <c r="O615" s="129"/>
      <c r="P615" s="129"/>
      <c r="Q615" s="129"/>
      <c r="R615" s="129"/>
      <c r="S615" s="129"/>
      <c r="T615" s="129"/>
      <c r="U615" s="129"/>
      <c r="V615" s="129"/>
      <c r="W615" s="129"/>
      <c r="X615" s="129"/>
      <c r="Y615" s="129"/>
      <c r="Z615" s="129"/>
      <c r="AA615" s="129"/>
      <c r="AW615" s="11"/>
      <c r="BR615" s="11"/>
      <c r="CQ615" s="11"/>
      <c r="CR615" s="11"/>
      <c r="CX615" s="11"/>
      <c r="CY615" s="11"/>
      <c r="DB615" s="11"/>
      <c r="DC615" s="11"/>
      <c r="DD615" s="11"/>
      <c r="DF615" s="11"/>
      <c r="DG615" s="11"/>
      <c r="DJ615" s="11"/>
      <c r="DK615" s="11"/>
      <c r="DL615" s="11"/>
      <c r="DN615" s="11"/>
      <c r="DO615" s="11"/>
      <c r="DR615" s="11"/>
      <c r="DS615" s="11"/>
      <c r="DT615" s="11"/>
    </row>
    <row r="616" spans="1:124" x14ac:dyDescent="0.25">
      <c r="A616" s="100"/>
      <c r="E616" s="129"/>
      <c r="F616" s="129"/>
      <c r="G616" s="129"/>
      <c r="I616" s="129"/>
      <c r="J616" s="129"/>
      <c r="K616" s="129"/>
      <c r="L616" s="129"/>
      <c r="M616" s="129"/>
      <c r="N616" s="129"/>
      <c r="O616" s="129"/>
      <c r="P616" s="129"/>
      <c r="Q616" s="129"/>
      <c r="R616" s="129"/>
      <c r="S616" s="129"/>
      <c r="T616" s="129"/>
      <c r="U616" s="129"/>
      <c r="V616" s="129"/>
      <c r="W616" s="129"/>
      <c r="X616" s="129"/>
      <c r="Y616" s="129"/>
      <c r="Z616" s="129"/>
      <c r="AA616" s="129"/>
      <c r="AW616" s="11"/>
      <c r="BR616" s="11"/>
      <c r="CQ616" s="11"/>
      <c r="CR616" s="11"/>
      <c r="CX616" s="11"/>
      <c r="CY616" s="11"/>
      <c r="DB616" s="11"/>
      <c r="DC616" s="11"/>
      <c r="DD616" s="11"/>
      <c r="DF616" s="11"/>
      <c r="DG616" s="11"/>
      <c r="DJ616" s="11"/>
      <c r="DK616" s="11"/>
      <c r="DL616" s="11"/>
      <c r="DN616" s="11"/>
      <c r="DO616" s="11"/>
      <c r="DR616" s="11"/>
      <c r="DS616" s="11"/>
      <c r="DT616" s="11"/>
    </row>
    <row r="617" spans="1:124" x14ac:dyDescent="0.25">
      <c r="A617" s="100"/>
      <c r="E617" s="129"/>
      <c r="F617" s="129"/>
      <c r="G617" s="129"/>
      <c r="I617" s="129"/>
      <c r="J617" s="129"/>
      <c r="K617" s="129"/>
      <c r="L617" s="129"/>
      <c r="M617" s="129"/>
      <c r="N617" s="129"/>
      <c r="O617" s="129"/>
      <c r="P617" s="129"/>
      <c r="Q617" s="129"/>
      <c r="R617" s="129"/>
      <c r="S617" s="129"/>
      <c r="T617" s="129"/>
      <c r="U617" s="129"/>
      <c r="V617" s="129"/>
      <c r="W617" s="129"/>
      <c r="X617" s="129"/>
      <c r="Y617" s="129"/>
      <c r="Z617" s="129"/>
      <c r="AA617" s="129"/>
      <c r="AW617" s="11"/>
      <c r="BR617" s="11"/>
      <c r="CQ617" s="11"/>
      <c r="CR617" s="11"/>
      <c r="CX617" s="11"/>
      <c r="CY617" s="11"/>
      <c r="DB617" s="11"/>
      <c r="DC617" s="11"/>
      <c r="DD617" s="11"/>
      <c r="DF617" s="11"/>
      <c r="DG617" s="11"/>
      <c r="DJ617" s="11"/>
      <c r="DK617" s="11"/>
      <c r="DL617" s="11"/>
      <c r="DN617" s="11"/>
      <c r="DO617" s="11"/>
      <c r="DR617" s="11"/>
      <c r="DS617" s="11"/>
      <c r="DT617" s="11"/>
    </row>
    <row r="618" spans="1:124" x14ac:dyDescent="0.25">
      <c r="A618" s="100"/>
      <c r="E618" s="129"/>
      <c r="F618" s="129"/>
      <c r="G618" s="129"/>
      <c r="I618" s="129"/>
      <c r="J618" s="129"/>
      <c r="K618" s="129"/>
      <c r="L618" s="129"/>
      <c r="M618" s="129"/>
      <c r="N618" s="129"/>
      <c r="O618" s="129"/>
      <c r="P618" s="129"/>
      <c r="Q618" s="129"/>
      <c r="R618" s="129"/>
      <c r="S618" s="129"/>
      <c r="T618" s="129"/>
      <c r="U618" s="129"/>
      <c r="V618" s="129"/>
      <c r="W618" s="129"/>
      <c r="X618" s="129"/>
      <c r="Y618" s="129"/>
      <c r="Z618" s="129"/>
      <c r="AA618" s="129"/>
      <c r="AW618" s="11"/>
      <c r="BR618" s="11"/>
      <c r="CQ618" s="11"/>
      <c r="CR618" s="11"/>
      <c r="CX618" s="11"/>
      <c r="CY618" s="11"/>
      <c r="DB618" s="11"/>
      <c r="DC618" s="11"/>
      <c r="DD618" s="11"/>
      <c r="DF618" s="11"/>
      <c r="DG618" s="11"/>
      <c r="DJ618" s="11"/>
      <c r="DK618" s="11"/>
      <c r="DL618" s="11"/>
      <c r="DN618" s="11"/>
      <c r="DO618" s="11"/>
      <c r="DR618" s="11"/>
      <c r="DS618" s="11"/>
      <c r="DT618" s="11"/>
    </row>
    <row r="619" spans="1:124" x14ac:dyDescent="0.25">
      <c r="A619" s="100"/>
      <c r="E619" s="129"/>
      <c r="F619" s="129"/>
      <c r="G619" s="129"/>
      <c r="I619" s="129"/>
      <c r="J619" s="129"/>
      <c r="K619" s="129"/>
      <c r="L619" s="129"/>
      <c r="M619" s="129"/>
      <c r="N619" s="129"/>
      <c r="O619" s="129"/>
      <c r="P619" s="129"/>
      <c r="Q619" s="129"/>
      <c r="R619" s="129"/>
      <c r="S619" s="129"/>
      <c r="T619" s="129"/>
      <c r="U619" s="129"/>
      <c r="V619" s="129"/>
      <c r="W619" s="129"/>
      <c r="X619" s="129"/>
      <c r="Y619" s="129"/>
      <c r="Z619" s="129"/>
      <c r="AA619" s="129"/>
      <c r="AW619" s="11"/>
      <c r="BR619" s="11"/>
      <c r="CQ619" s="11"/>
      <c r="CR619" s="11"/>
      <c r="CX619" s="11"/>
      <c r="CY619" s="11"/>
      <c r="DB619" s="11"/>
      <c r="DC619" s="11"/>
      <c r="DD619" s="11"/>
      <c r="DF619" s="11"/>
      <c r="DG619" s="11"/>
      <c r="DJ619" s="11"/>
      <c r="DK619" s="11"/>
      <c r="DL619" s="11"/>
      <c r="DN619" s="11"/>
      <c r="DO619" s="11"/>
      <c r="DR619" s="11"/>
      <c r="DS619" s="11"/>
      <c r="DT619" s="11"/>
    </row>
    <row r="620" spans="1:124" x14ac:dyDescent="0.25">
      <c r="A620" s="100"/>
      <c r="E620" s="129"/>
      <c r="F620" s="129"/>
      <c r="G620" s="129"/>
      <c r="I620" s="129"/>
      <c r="J620" s="129"/>
      <c r="K620" s="129"/>
      <c r="L620" s="129"/>
      <c r="M620" s="129"/>
      <c r="N620" s="129"/>
      <c r="O620" s="129"/>
      <c r="P620" s="129"/>
      <c r="Q620" s="129"/>
      <c r="R620" s="129"/>
      <c r="S620" s="129"/>
      <c r="T620" s="129"/>
      <c r="U620" s="129"/>
      <c r="V620" s="129"/>
      <c r="W620" s="129"/>
      <c r="X620" s="129"/>
      <c r="Y620" s="129"/>
      <c r="Z620" s="129"/>
      <c r="AA620" s="129"/>
      <c r="AW620" s="11"/>
      <c r="BR620" s="11"/>
      <c r="CQ620" s="11"/>
      <c r="CR620" s="11"/>
      <c r="CX620" s="11"/>
      <c r="CY620" s="11"/>
      <c r="DB620" s="11"/>
      <c r="DC620" s="11"/>
      <c r="DD620" s="11"/>
      <c r="DF620" s="11"/>
      <c r="DG620" s="11"/>
      <c r="DJ620" s="11"/>
      <c r="DK620" s="11"/>
      <c r="DL620" s="11"/>
      <c r="DN620" s="11"/>
      <c r="DO620" s="11"/>
      <c r="DR620" s="11"/>
      <c r="DS620" s="11"/>
      <c r="DT620" s="11"/>
    </row>
    <row r="621" spans="1:124" x14ac:dyDescent="0.25">
      <c r="A621" s="100"/>
      <c r="E621" s="129"/>
      <c r="F621" s="129"/>
      <c r="G621" s="129"/>
      <c r="I621" s="129"/>
      <c r="J621" s="129"/>
      <c r="K621" s="129"/>
      <c r="L621" s="129"/>
      <c r="M621" s="129"/>
      <c r="N621" s="129"/>
      <c r="O621" s="129"/>
      <c r="P621" s="129"/>
      <c r="Q621" s="129"/>
      <c r="R621" s="129"/>
      <c r="S621" s="129"/>
      <c r="T621" s="129"/>
      <c r="U621" s="129"/>
      <c r="V621" s="129"/>
      <c r="W621" s="129"/>
      <c r="X621" s="129"/>
      <c r="Y621" s="129"/>
      <c r="Z621" s="129"/>
      <c r="AA621" s="129"/>
      <c r="AW621" s="11"/>
      <c r="BR621" s="11"/>
      <c r="CQ621" s="11"/>
      <c r="CR621" s="11"/>
      <c r="CX621" s="11"/>
      <c r="CY621" s="11"/>
      <c r="DB621" s="11"/>
      <c r="DC621" s="11"/>
      <c r="DD621" s="11"/>
      <c r="DF621" s="11"/>
      <c r="DG621" s="11"/>
      <c r="DJ621" s="11"/>
      <c r="DK621" s="11"/>
      <c r="DL621" s="11"/>
      <c r="DN621" s="11"/>
      <c r="DO621" s="11"/>
      <c r="DR621" s="11"/>
      <c r="DS621" s="11"/>
      <c r="DT621" s="11"/>
    </row>
    <row r="622" spans="1:124" x14ac:dyDescent="0.25">
      <c r="A622" s="100"/>
      <c r="E622" s="129"/>
      <c r="F622" s="129"/>
      <c r="G622" s="129"/>
      <c r="I622" s="129"/>
      <c r="J622" s="129"/>
      <c r="K622" s="129"/>
      <c r="L622" s="129"/>
      <c r="M622" s="129"/>
      <c r="N622" s="129"/>
      <c r="O622" s="129"/>
      <c r="P622" s="129"/>
      <c r="Q622" s="129"/>
      <c r="R622" s="129"/>
      <c r="S622" s="129"/>
      <c r="T622" s="129"/>
      <c r="U622" s="129"/>
      <c r="V622" s="129"/>
      <c r="W622" s="129"/>
      <c r="X622" s="129"/>
      <c r="Y622" s="129"/>
      <c r="Z622" s="129"/>
      <c r="AA622" s="129"/>
      <c r="AW622" s="11"/>
      <c r="BR622" s="11"/>
      <c r="CQ622" s="11"/>
      <c r="CR622" s="11"/>
      <c r="CX622" s="11"/>
      <c r="CY622" s="11"/>
      <c r="DB622" s="11"/>
      <c r="DC622" s="11"/>
      <c r="DD622" s="11"/>
      <c r="DF622" s="11"/>
      <c r="DG622" s="11"/>
      <c r="DJ622" s="11"/>
      <c r="DK622" s="11"/>
      <c r="DL622" s="11"/>
      <c r="DN622" s="11"/>
      <c r="DO622" s="11"/>
      <c r="DR622" s="11"/>
      <c r="DS622" s="11"/>
      <c r="DT622" s="11"/>
    </row>
    <row r="623" spans="1:124" x14ac:dyDescent="0.25">
      <c r="A623" s="100"/>
      <c r="E623" s="129"/>
      <c r="F623" s="129"/>
      <c r="G623" s="129"/>
      <c r="I623" s="129"/>
      <c r="J623" s="129"/>
      <c r="K623" s="129"/>
      <c r="L623" s="129"/>
      <c r="M623" s="129"/>
      <c r="N623" s="129"/>
      <c r="O623" s="129"/>
      <c r="P623" s="129"/>
      <c r="Q623" s="129"/>
      <c r="R623" s="129"/>
      <c r="S623" s="129"/>
      <c r="T623" s="129"/>
      <c r="U623" s="129"/>
      <c r="V623" s="129"/>
      <c r="W623" s="129"/>
      <c r="X623" s="129"/>
      <c r="Y623" s="129"/>
      <c r="Z623" s="129"/>
      <c r="AA623" s="129"/>
      <c r="AW623" s="11"/>
      <c r="BR623" s="11"/>
      <c r="CQ623" s="11"/>
      <c r="CR623" s="11"/>
      <c r="CX623" s="11"/>
      <c r="CY623" s="11"/>
      <c r="DB623" s="11"/>
      <c r="DC623" s="11"/>
      <c r="DD623" s="11"/>
      <c r="DF623" s="11"/>
      <c r="DG623" s="11"/>
      <c r="DJ623" s="11"/>
      <c r="DK623" s="11"/>
      <c r="DL623" s="11"/>
      <c r="DN623" s="11"/>
      <c r="DO623" s="11"/>
      <c r="DR623" s="11"/>
      <c r="DS623" s="11"/>
      <c r="DT623" s="11"/>
    </row>
    <row r="624" spans="1:124" x14ac:dyDescent="0.25">
      <c r="A624" s="100"/>
      <c r="E624" s="129"/>
      <c r="F624" s="129"/>
      <c r="G624" s="129"/>
      <c r="I624" s="129"/>
      <c r="J624" s="129"/>
      <c r="K624" s="129"/>
      <c r="L624" s="129"/>
      <c r="M624" s="129"/>
      <c r="N624" s="129"/>
      <c r="O624" s="129"/>
      <c r="P624" s="129"/>
      <c r="Q624" s="129"/>
      <c r="R624" s="129"/>
      <c r="S624" s="129"/>
      <c r="T624" s="129"/>
      <c r="U624" s="129"/>
      <c r="V624" s="129"/>
      <c r="W624" s="129"/>
      <c r="X624" s="129"/>
      <c r="Y624" s="129"/>
      <c r="Z624" s="129"/>
      <c r="AA624" s="129"/>
      <c r="AW624" s="11"/>
      <c r="BR624" s="11"/>
      <c r="CQ624" s="11"/>
      <c r="CR624" s="11"/>
      <c r="CX624" s="11"/>
      <c r="CY624" s="11"/>
      <c r="DB624" s="11"/>
      <c r="DC624" s="11"/>
      <c r="DD624" s="11"/>
      <c r="DF624" s="11"/>
      <c r="DG624" s="11"/>
      <c r="DJ624" s="11"/>
      <c r="DK624" s="11"/>
      <c r="DL624" s="11"/>
      <c r="DN624" s="11"/>
      <c r="DO624" s="11"/>
      <c r="DR624" s="11"/>
      <c r="DS624" s="11"/>
      <c r="DT624" s="11"/>
    </row>
    <row r="625" spans="1:124" x14ac:dyDescent="0.25">
      <c r="A625" s="100"/>
      <c r="E625" s="129"/>
      <c r="F625" s="129"/>
      <c r="G625" s="129"/>
      <c r="I625" s="129"/>
      <c r="J625" s="129"/>
      <c r="K625" s="129"/>
      <c r="L625" s="129"/>
      <c r="M625" s="129"/>
      <c r="N625" s="129"/>
      <c r="O625" s="129"/>
      <c r="P625" s="129"/>
      <c r="Q625" s="129"/>
      <c r="R625" s="129"/>
      <c r="S625" s="129"/>
      <c r="T625" s="129"/>
      <c r="U625" s="129"/>
      <c r="V625" s="129"/>
      <c r="W625" s="129"/>
      <c r="X625" s="129"/>
      <c r="Y625" s="129"/>
      <c r="Z625" s="129"/>
      <c r="AA625" s="129"/>
      <c r="AW625" s="11"/>
      <c r="BR625" s="11"/>
      <c r="CQ625" s="11"/>
      <c r="CR625" s="11"/>
      <c r="CX625" s="11"/>
      <c r="CY625" s="11"/>
      <c r="DB625" s="11"/>
      <c r="DC625" s="11"/>
      <c r="DD625" s="11"/>
      <c r="DF625" s="11"/>
      <c r="DG625" s="11"/>
      <c r="DJ625" s="11"/>
      <c r="DK625" s="11"/>
      <c r="DL625" s="11"/>
      <c r="DN625" s="11"/>
      <c r="DO625" s="11"/>
      <c r="DR625" s="11"/>
      <c r="DS625" s="11"/>
      <c r="DT625" s="11"/>
    </row>
    <row r="626" spans="1:124" x14ac:dyDescent="0.25">
      <c r="A626" s="100"/>
      <c r="E626" s="129"/>
      <c r="F626" s="129"/>
      <c r="G626" s="129"/>
      <c r="I626" s="129"/>
      <c r="J626" s="129"/>
      <c r="K626" s="129"/>
      <c r="L626" s="129"/>
      <c r="M626" s="129"/>
      <c r="N626" s="129"/>
      <c r="O626" s="129"/>
      <c r="P626" s="129"/>
      <c r="Q626" s="129"/>
      <c r="R626" s="129"/>
      <c r="S626" s="129"/>
      <c r="T626" s="129"/>
      <c r="U626" s="129"/>
      <c r="V626" s="129"/>
      <c r="W626" s="129"/>
      <c r="X626" s="129"/>
      <c r="Y626" s="129"/>
      <c r="Z626" s="129"/>
      <c r="AA626" s="129"/>
      <c r="AW626" s="11"/>
      <c r="BR626" s="11"/>
      <c r="CQ626" s="11"/>
      <c r="CR626" s="11"/>
      <c r="CX626" s="11"/>
      <c r="CY626" s="11"/>
      <c r="DB626" s="11"/>
      <c r="DC626" s="11"/>
      <c r="DD626" s="11"/>
      <c r="DF626" s="11"/>
      <c r="DG626" s="11"/>
      <c r="DJ626" s="11"/>
      <c r="DK626" s="11"/>
      <c r="DL626" s="11"/>
      <c r="DN626" s="11"/>
      <c r="DO626" s="11"/>
      <c r="DR626" s="11"/>
      <c r="DS626" s="11"/>
      <c r="DT626" s="11"/>
    </row>
    <row r="627" spans="1:124" x14ac:dyDescent="0.25">
      <c r="A627" s="100"/>
      <c r="E627" s="129"/>
      <c r="F627" s="129"/>
      <c r="G627" s="129"/>
      <c r="I627" s="129"/>
      <c r="J627" s="129"/>
      <c r="K627" s="129"/>
      <c r="L627" s="129"/>
      <c r="M627" s="129"/>
      <c r="N627" s="129"/>
      <c r="O627" s="129"/>
      <c r="P627" s="129"/>
      <c r="Q627" s="129"/>
      <c r="R627" s="129"/>
      <c r="S627" s="129"/>
      <c r="T627" s="129"/>
      <c r="U627" s="129"/>
      <c r="V627" s="129"/>
      <c r="W627" s="129"/>
      <c r="X627" s="129"/>
      <c r="Y627" s="129"/>
      <c r="Z627" s="129"/>
      <c r="AA627" s="129"/>
      <c r="AW627" s="11"/>
      <c r="BR627" s="11"/>
      <c r="CQ627" s="11"/>
      <c r="CR627" s="11"/>
      <c r="CX627" s="11"/>
      <c r="CY627" s="11"/>
      <c r="DB627" s="11"/>
      <c r="DC627" s="11"/>
      <c r="DD627" s="11"/>
      <c r="DF627" s="11"/>
      <c r="DG627" s="11"/>
      <c r="DJ627" s="11"/>
      <c r="DK627" s="11"/>
      <c r="DL627" s="11"/>
      <c r="DN627" s="11"/>
      <c r="DO627" s="11"/>
      <c r="DR627" s="11"/>
      <c r="DS627" s="11"/>
      <c r="DT627" s="11"/>
    </row>
    <row r="628" spans="1:124" x14ac:dyDescent="0.25">
      <c r="A628" s="100"/>
      <c r="E628" s="129"/>
      <c r="F628" s="129"/>
      <c r="G628" s="129"/>
      <c r="I628" s="129"/>
      <c r="J628" s="129"/>
      <c r="K628" s="129"/>
      <c r="L628" s="129"/>
      <c r="M628" s="129"/>
      <c r="N628" s="129"/>
      <c r="O628" s="129"/>
      <c r="P628" s="129"/>
      <c r="Q628" s="129"/>
      <c r="R628" s="129"/>
      <c r="S628" s="129"/>
      <c r="T628" s="129"/>
      <c r="U628" s="129"/>
      <c r="V628" s="129"/>
      <c r="W628" s="129"/>
      <c r="X628" s="129"/>
      <c r="Y628" s="129"/>
      <c r="Z628" s="129"/>
      <c r="AA628" s="129"/>
      <c r="AW628" s="11"/>
      <c r="BR628" s="11"/>
      <c r="CQ628" s="11"/>
      <c r="CR628" s="11"/>
      <c r="CX628" s="11"/>
      <c r="CY628" s="11"/>
      <c r="DB628" s="11"/>
      <c r="DC628" s="11"/>
      <c r="DD628" s="11"/>
      <c r="DF628" s="11"/>
      <c r="DG628" s="11"/>
      <c r="DJ628" s="11"/>
      <c r="DK628" s="11"/>
      <c r="DL628" s="11"/>
      <c r="DN628" s="11"/>
      <c r="DO628" s="11"/>
      <c r="DR628" s="11"/>
      <c r="DS628" s="11"/>
      <c r="DT628" s="11"/>
    </row>
    <row r="629" spans="1:124" x14ac:dyDescent="0.25">
      <c r="A629" s="100"/>
      <c r="E629" s="129"/>
      <c r="F629" s="129"/>
      <c r="G629" s="129"/>
      <c r="I629" s="129"/>
      <c r="J629" s="129"/>
      <c r="K629" s="129"/>
      <c r="L629" s="129"/>
      <c r="M629" s="129"/>
      <c r="N629" s="129"/>
      <c r="O629" s="129"/>
      <c r="P629" s="129"/>
      <c r="Q629" s="129"/>
      <c r="R629" s="129"/>
      <c r="S629" s="129"/>
      <c r="T629" s="129"/>
      <c r="U629" s="129"/>
      <c r="V629" s="129"/>
      <c r="W629" s="129"/>
      <c r="X629" s="129"/>
      <c r="Y629" s="129"/>
      <c r="Z629" s="129"/>
      <c r="AA629" s="129"/>
      <c r="AW629" s="11"/>
      <c r="BR629" s="11"/>
      <c r="CQ629" s="11"/>
      <c r="CR629" s="11"/>
      <c r="CX629" s="11"/>
      <c r="CY629" s="11"/>
      <c r="DB629" s="11"/>
      <c r="DC629" s="11"/>
      <c r="DD629" s="11"/>
      <c r="DF629" s="11"/>
      <c r="DG629" s="11"/>
      <c r="DJ629" s="11"/>
      <c r="DK629" s="11"/>
      <c r="DL629" s="11"/>
      <c r="DN629" s="11"/>
      <c r="DO629" s="11"/>
      <c r="DR629" s="11"/>
      <c r="DS629" s="11"/>
      <c r="DT629" s="11"/>
    </row>
    <row r="630" spans="1:124" x14ac:dyDescent="0.25">
      <c r="A630" s="100"/>
      <c r="E630" s="129"/>
      <c r="F630" s="129"/>
      <c r="G630" s="129"/>
      <c r="I630" s="129"/>
      <c r="J630" s="129"/>
      <c r="K630" s="129"/>
      <c r="L630" s="129"/>
      <c r="M630" s="129"/>
      <c r="N630" s="129"/>
      <c r="O630" s="129"/>
      <c r="P630" s="129"/>
      <c r="Q630" s="129"/>
      <c r="R630" s="129"/>
      <c r="S630" s="129"/>
      <c r="T630" s="129"/>
      <c r="U630" s="129"/>
      <c r="V630" s="129"/>
      <c r="W630" s="129"/>
      <c r="X630" s="129"/>
      <c r="Y630" s="129"/>
      <c r="Z630" s="129"/>
      <c r="AA630" s="129"/>
      <c r="AW630" s="11"/>
      <c r="BR630" s="11"/>
      <c r="CQ630" s="11"/>
      <c r="CR630" s="11"/>
      <c r="CX630" s="11"/>
      <c r="CY630" s="11"/>
      <c r="DB630" s="11"/>
      <c r="DC630" s="11"/>
      <c r="DD630" s="11"/>
      <c r="DF630" s="11"/>
      <c r="DG630" s="11"/>
      <c r="DJ630" s="11"/>
      <c r="DK630" s="11"/>
      <c r="DL630" s="11"/>
      <c r="DN630" s="11"/>
      <c r="DO630" s="11"/>
      <c r="DR630" s="11"/>
      <c r="DS630" s="11"/>
      <c r="DT630" s="11"/>
    </row>
    <row r="631" spans="1:124" x14ac:dyDescent="0.25">
      <c r="A631" s="100"/>
      <c r="E631" s="129"/>
      <c r="F631" s="129"/>
      <c r="G631" s="129"/>
      <c r="I631" s="129"/>
      <c r="J631" s="129"/>
      <c r="K631" s="129"/>
      <c r="L631" s="129"/>
      <c r="M631" s="129"/>
      <c r="N631" s="129"/>
      <c r="O631" s="129"/>
      <c r="P631" s="129"/>
      <c r="Q631" s="129"/>
      <c r="R631" s="129"/>
      <c r="S631" s="129"/>
      <c r="T631" s="129"/>
      <c r="U631" s="129"/>
      <c r="V631" s="129"/>
      <c r="W631" s="129"/>
      <c r="X631" s="129"/>
      <c r="Y631" s="129"/>
      <c r="Z631" s="129"/>
      <c r="AA631" s="129"/>
      <c r="AW631" s="11"/>
      <c r="BR631" s="11"/>
      <c r="CQ631" s="11"/>
      <c r="CR631" s="11"/>
      <c r="CX631" s="11"/>
      <c r="CY631" s="11"/>
      <c r="DB631" s="11"/>
      <c r="DC631" s="11"/>
      <c r="DD631" s="11"/>
      <c r="DF631" s="11"/>
      <c r="DG631" s="11"/>
      <c r="DJ631" s="11"/>
      <c r="DK631" s="11"/>
      <c r="DL631" s="11"/>
      <c r="DN631" s="11"/>
      <c r="DO631" s="11"/>
      <c r="DR631" s="11"/>
      <c r="DS631" s="11"/>
      <c r="DT631" s="11"/>
    </row>
    <row r="632" spans="1:124" x14ac:dyDescent="0.25">
      <c r="A632" s="100"/>
      <c r="E632" s="129"/>
      <c r="F632" s="129"/>
      <c r="G632" s="129"/>
      <c r="I632" s="129"/>
      <c r="J632" s="129"/>
      <c r="K632" s="129"/>
      <c r="L632" s="129"/>
      <c r="M632" s="129"/>
      <c r="N632" s="129"/>
      <c r="O632" s="129"/>
      <c r="P632" s="129"/>
      <c r="Q632" s="129"/>
      <c r="R632" s="129"/>
      <c r="S632" s="129"/>
      <c r="T632" s="129"/>
      <c r="U632" s="129"/>
      <c r="V632" s="129"/>
      <c r="W632" s="129"/>
      <c r="X632" s="129"/>
      <c r="Y632" s="129"/>
      <c r="Z632" s="129"/>
      <c r="AA632" s="129"/>
      <c r="AW632" s="11"/>
      <c r="BR632" s="11"/>
      <c r="CQ632" s="11"/>
      <c r="CR632" s="11"/>
      <c r="CX632" s="11"/>
      <c r="CY632" s="11"/>
      <c r="DB632" s="11"/>
      <c r="DC632" s="11"/>
      <c r="DD632" s="11"/>
      <c r="DF632" s="11"/>
      <c r="DG632" s="11"/>
      <c r="DJ632" s="11"/>
      <c r="DK632" s="11"/>
      <c r="DL632" s="11"/>
      <c r="DN632" s="11"/>
      <c r="DO632" s="11"/>
      <c r="DR632" s="11"/>
      <c r="DS632" s="11"/>
      <c r="DT632" s="11"/>
    </row>
    <row r="633" spans="1:124" x14ac:dyDescent="0.25">
      <c r="A633" s="100"/>
      <c r="E633" s="129"/>
      <c r="F633" s="129"/>
      <c r="G633" s="129"/>
      <c r="I633" s="129"/>
      <c r="J633" s="129"/>
      <c r="K633" s="129"/>
      <c r="L633" s="129"/>
      <c r="M633" s="129"/>
      <c r="N633" s="129"/>
      <c r="O633" s="129"/>
      <c r="P633" s="129"/>
      <c r="Q633" s="129"/>
      <c r="R633" s="129"/>
      <c r="S633" s="129"/>
      <c r="T633" s="129"/>
      <c r="U633" s="129"/>
      <c r="V633" s="129"/>
      <c r="W633" s="129"/>
      <c r="X633" s="129"/>
      <c r="Y633" s="129"/>
      <c r="Z633" s="129"/>
      <c r="AA633" s="129"/>
      <c r="AW633" s="11"/>
      <c r="BR633" s="11"/>
      <c r="CQ633" s="11"/>
      <c r="CR633" s="11"/>
      <c r="CX633" s="11"/>
      <c r="CY633" s="11"/>
      <c r="DB633" s="11"/>
      <c r="DC633" s="11"/>
      <c r="DD633" s="11"/>
      <c r="DF633" s="11"/>
      <c r="DG633" s="11"/>
      <c r="DJ633" s="11"/>
      <c r="DK633" s="11"/>
      <c r="DL633" s="11"/>
      <c r="DN633" s="11"/>
      <c r="DO633" s="11"/>
      <c r="DR633" s="11"/>
      <c r="DS633" s="11"/>
      <c r="DT633" s="11"/>
    </row>
    <row r="634" spans="1:124" x14ac:dyDescent="0.25">
      <c r="A634" s="100"/>
      <c r="E634" s="129"/>
      <c r="F634" s="129"/>
      <c r="G634" s="129"/>
      <c r="I634" s="129"/>
      <c r="J634" s="129"/>
      <c r="K634" s="129"/>
      <c r="L634" s="129"/>
      <c r="M634" s="129"/>
      <c r="N634" s="129"/>
      <c r="O634" s="129"/>
      <c r="P634" s="129"/>
      <c r="Q634" s="129"/>
      <c r="R634" s="129"/>
      <c r="S634" s="129"/>
      <c r="T634" s="129"/>
      <c r="U634" s="129"/>
      <c r="V634" s="129"/>
      <c r="W634" s="129"/>
      <c r="X634" s="129"/>
      <c r="Y634" s="129"/>
      <c r="Z634" s="129"/>
      <c r="AA634" s="129"/>
      <c r="AW634" s="11"/>
      <c r="BR634" s="11"/>
      <c r="CQ634" s="11"/>
      <c r="CR634" s="11"/>
      <c r="CX634" s="11"/>
      <c r="CY634" s="11"/>
      <c r="DB634" s="11"/>
      <c r="DC634" s="11"/>
      <c r="DD634" s="11"/>
      <c r="DF634" s="11"/>
      <c r="DG634" s="11"/>
      <c r="DJ634" s="11"/>
      <c r="DK634" s="11"/>
      <c r="DL634" s="11"/>
      <c r="DN634" s="11"/>
      <c r="DO634" s="11"/>
      <c r="DR634" s="11"/>
      <c r="DS634" s="11"/>
      <c r="DT634" s="11"/>
    </row>
    <row r="635" spans="1:124" x14ac:dyDescent="0.25">
      <c r="A635" s="100"/>
      <c r="E635" s="129"/>
      <c r="F635" s="129"/>
      <c r="G635" s="129"/>
      <c r="I635" s="129"/>
      <c r="J635" s="129"/>
      <c r="K635" s="129"/>
      <c r="L635" s="129"/>
      <c r="M635" s="129"/>
      <c r="N635" s="129"/>
      <c r="O635" s="129"/>
      <c r="P635" s="129"/>
      <c r="Q635" s="129"/>
      <c r="R635" s="129"/>
      <c r="S635" s="129"/>
      <c r="T635" s="129"/>
      <c r="U635" s="129"/>
      <c r="V635" s="129"/>
      <c r="W635" s="129"/>
      <c r="X635" s="129"/>
      <c r="Y635" s="129"/>
      <c r="Z635" s="129"/>
      <c r="AA635" s="129"/>
      <c r="AW635" s="11"/>
      <c r="BR635" s="11"/>
      <c r="CQ635" s="11"/>
      <c r="CR635" s="11"/>
      <c r="CX635" s="11"/>
      <c r="CY635" s="11"/>
      <c r="DB635" s="11"/>
      <c r="DC635" s="11"/>
      <c r="DD635" s="11"/>
      <c r="DF635" s="11"/>
      <c r="DG635" s="11"/>
      <c r="DJ635" s="11"/>
      <c r="DK635" s="11"/>
      <c r="DL635" s="11"/>
      <c r="DN635" s="11"/>
      <c r="DO635" s="11"/>
      <c r="DR635" s="11"/>
      <c r="DS635" s="11"/>
      <c r="DT635" s="11"/>
    </row>
    <row r="636" spans="1:124" x14ac:dyDescent="0.25">
      <c r="A636" s="100"/>
      <c r="E636" s="129"/>
      <c r="F636" s="129"/>
      <c r="G636" s="129"/>
      <c r="I636" s="129"/>
      <c r="J636" s="129"/>
      <c r="K636" s="129"/>
      <c r="L636" s="129"/>
      <c r="M636" s="129"/>
      <c r="N636" s="129"/>
      <c r="O636" s="129"/>
      <c r="P636" s="129"/>
      <c r="Q636" s="129"/>
      <c r="R636" s="129"/>
      <c r="S636" s="129"/>
      <c r="T636" s="129"/>
      <c r="U636" s="129"/>
      <c r="V636" s="129"/>
      <c r="W636" s="129"/>
      <c r="X636" s="129"/>
      <c r="Y636" s="129"/>
      <c r="Z636" s="129"/>
      <c r="AA636" s="129"/>
      <c r="AW636" s="11"/>
      <c r="BR636" s="11"/>
      <c r="CQ636" s="11"/>
      <c r="CR636" s="11"/>
      <c r="CX636" s="11"/>
      <c r="CY636" s="11"/>
      <c r="DB636" s="11"/>
      <c r="DC636" s="11"/>
      <c r="DD636" s="11"/>
      <c r="DF636" s="11"/>
      <c r="DG636" s="11"/>
      <c r="DJ636" s="11"/>
      <c r="DK636" s="11"/>
      <c r="DL636" s="11"/>
      <c r="DN636" s="11"/>
      <c r="DO636" s="11"/>
      <c r="DR636" s="11"/>
      <c r="DS636" s="11"/>
      <c r="DT636" s="11"/>
    </row>
    <row r="637" spans="1:124" x14ac:dyDescent="0.25">
      <c r="A637" s="100"/>
      <c r="E637" s="129"/>
      <c r="F637" s="129"/>
      <c r="G637" s="129"/>
      <c r="I637" s="129"/>
      <c r="J637" s="129"/>
      <c r="K637" s="129"/>
      <c r="L637" s="129"/>
      <c r="M637" s="129"/>
      <c r="N637" s="129"/>
      <c r="O637" s="129"/>
      <c r="P637" s="129"/>
      <c r="Q637" s="129"/>
      <c r="R637" s="129"/>
      <c r="S637" s="129"/>
      <c r="T637" s="129"/>
      <c r="U637" s="129"/>
      <c r="V637" s="129"/>
      <c r="W637" s="129"/>
      <c r="X637" s="129"/>
      <c r="Y637" s="129"/>
      <c r="Z637" s="129"/>
      <c r="AA637" s="129"/>
      <c r="AW637" s="11"/>
      <c r="BR637" s="11"/>
      <c r="CQ637" s="11"/>
      <c r="CR637" s="11"/>
      <c r="CX637" s="11"/>
      <c r="CY637" s="11"/>
      <c r="DB637" s="11"/>
      <c r="DC637" s="11"/>
      <c r="DD637" s="11"/>
      <c r="DF637" s="11"/>
      <c r="DG637" s="11"/>
      <c r="DJ637" s="11"/>
      <c r="DK637" s="11"/>
      <c r="DL637" s="11"/>
      <c r="DN637" s="11"/>
      <c r="DO637" s="11"/>
      <c r="DR637" s="11"/>
      <c r="DS637" s="11"/>
      <c r="DT637" s="11"/>
    </row>
    <row r="638" spans="1:124" x14ac:dyDescent="0.25">
      <c r="A638" s="100"/>
      <c r="E638" s="129"/>
      <c r="F638" s="129"/>
      <c r="G638" s="129"/>
      <c r="I638" s="129"/>
      <c r="J638" s="129"/>
      <c r="K638" s="129"/>
      <c r="L638" s="129"/>
      <c r="M638" s="129"/>
      <c r="N638" s="129"/>
      <c r="O638" s="129"/>
      <c r="P638" s="129"/>
      <c r="Q638" s="129"/>
      <c r="R638" s="129"/>
      <c r="S638" s="129"/>
      <c r="T638" s="129"/>
      <c r="U638" s="129"/>
      <c r="V638" s="129"/>
      <c r="W638" s="129"/>
      <c r="X638" s="129"/>
      <c r="Y638" s="129"/>
      <c r="Z638" s="129"/>
      <c r="AA638" s="129"/>
      <c r="AW638" s="11"/>
      <c r="BR638" s="11"/>
      <c r="CQ638" s="11"/>
      <c r="CR638" s="11"/>
      <c r="CX638" s="11"/>
      <c r="CY638" s="11"/>
      <c r="DB638" s="11"/>
      <c r="DC638" s="11"/>
      <c r="DD638" s="11"/>
      <c r="DF638" s="11"/>
      <c r="DG638" s="11"/>
      <c r="DJ638" s="11"/>
      <c r="DK638" s="11"/>
      <c r="DL638" s="11"/>
      <c r="DN638" s="11"/>
      <c r="DO638" s="11"/>
      <c r="DR638" s="11"/>
      <c r="DS638" s="11"/>
      <c r="DT638" s="11"/>
    </row>
    <row r="639" spans="1:124" x14ac:dyDescent="0.25">
      <c r="A639" s="100"/>
      <c r="E639" s="129"/>
      <c r="F639" s="129"/>
      <c r="G639" s="129"/>
      <c r="I639" s="129"/>
      <c r="J639" s="129"/>
      <c r="K639" s="129"/>
      <c r="L639" s="129"/>
      <c r="M639" s="129"/>
      <c r="N639" s="129"/>
      <c r="O639" s="129"/>
      <c r="P639" s="129"/>
      <c r="Q639" s="129"/>
      <c r="R639" s="129"/>
      <c r="S639" s="129"/>
      <c r="T639" s="129"/>
      <c r="U639" s="129"/>
      <c r="V639" s="129"/>
      <c r="W639" s="129"/>
      <c r="X639" s="129"/>
      <c r="Y639" s="129"/>
      <c r="Z639" s="129"/>
      <c r="AA639" s="129"/>
      <c r="AW639" s="11"/>
      <c r="BR639" s="11"/>
      <c r="CQ639" s="11"/>
      <c r="CR639" s="11"/>
      <c r="CX639" s="11"/>
      <c r="CY639" s="11"/>
      <c r="DB639" s="11"/>
      <c r="DC639" s="11"/>
      <c r="DD639" s="11"/>
      <c r="DF639" s="11"/>
      <c r="DG639" s="11"/>
      <c r="DJ639" s="11"/>
      <c r="DK639" s="11"/>
      <c r="DL639" s="11"/>
      <c r="DN639" s="11"/>
      <c r="DO639" s="11"/>
      <c r="DR639" s="11"/>
      <c r="DS639" s="11"/>
      <c r="DT639" s="11"/>
    </row>
    <row r="640" spans="1:124" x14ac:dyDescent="0.25">
      <c r="A640" s="100"/>
      <c r="E640" s="129"/>
      <c r="F640" s="129"/>
      <c r="G640" s="129"/>
      <c r="I640" s="129"/>
      <c r="J640" s="129"/>
      <c r="K640" s="129"/>
      <c r="L640" s="129"/>
      <c r="M640" s="129"/>
      <c r="N640" s="129"/>
      <c r="O640" s="129"/>
      <c r="P640" s="129"/>
      <c r="Q640" s="129"/>
      <c r="R640" s="129"/>
      <c r="S640" s="129"/>
      <c r="T640" s="129"/>
      <c r="U640" s="129"/>
      <c r="V640" s="129"/>
      <c r="W640" s="129"/>
      <c r="X640" s="129"/>
      <c r="Y640" s="129"/>
      <c r="Z640" s="129"/>
      <c r="AA640" s="129"/>
      <c r="AW640" s="11"/>
      <c r="BR640" s="11"/>
      <c r="CQ640" s="11"/>
      <c r="CR640" s="11"/>
      <c r="CX640" s="11"/>
      <c r="CY640" s="11"/>
      <c r="DB640" s="11"/>
      <c r="DC640" s="11"/>
      <c r="DD640" s="11"/>
      <c r="DF640" s="11"/>
      <c r="DG640" s="11"/>
      <c r="DJ640" s="11"/>
      <c r="DK640" s="11"/>
      <c r="DL640" s="11"/>
      <c r="DN640" s="11"/>
      <c r="DO640" s="11"/>
      <c r="DR640" s="11"/>
      <c r="DS640" s="11"/>
      <c r="DT640" s="11"/>
    </row>
    <row r="641" spans="1:124" x14ac:dyDescent="0.25">
      <c r="A641" s="100"/>
      <c r="E641" s="129"/>
      <c r="F641" s="129"/>
      <c r="G641" s="129"/>
      <c r="I641" s="129"/>
      <c r="J641" s="129"/>
      <c r="K641" s="129"/>
      <c r="L641" s="129"/>
      <c r="M641" s="129"/>
      <c r="N641" s="129"/>
      <c r="O641" s="129"/>
      <c r="P641" s="129"/>
      <c r="Q641" s="129"/>
      <c r="R641" s="129"/>
      <c r="S641" s="129"/>
      <c r="T641" s="129"/>
      <c r="U641" s="129"/>
      <c r="V641" s="129"/>
      <c r="W641" s="129"/>
      <c r="X641" s="129"/>
      <c r="Y641" s="129"/>
      <c r="Z641" s="129"/>
      <c r="AA641" s="129"/>
      <c r="AW641" s="11"/>
      <c r="BR641" s="11"/>
      <c r="CQ641" s="11"/>
      <c r="CR641" s="11"/>
      <c r="CX641" s="11"/>
      <c r="CY641" s="11"/>
      <c r="DB641" s="11"/>
      <c r="DC641" s="11"/>
      <c r="DD641" s="11"/>
      <c r="DF641" s="11"/>
      <c r="DG641" s="11"/>
      <c r="DJ641" s="11"/>
      <c r="DK641" s="11"/>
      <c r="DL641" s="11"/>
      <c r="DN641" s="11"/>
      <c r="DO641" s="11"/>
      <c r="DR641" s="11"/>
      <c r="DS641" s="11"/>
      <c r="DT641" s="11"/>
    </row>
    <row r="642" spans="1:124" x14ac:dyDescent="0.25">
      <c r="A642" s="100"/>
      <c r="E642" s="129"/>
      <c r="F642" s="129"/>
      <c r="G642" s="129"/>
      <c r="I642" s="129"/>
      <c r="J642" s="129"/>
      <c r="K642" s="129"/>
      <c r="L642" s="129"/>
      <c r="M642" s="129"/>
      <c r="N642" s="129"/>
      <c r="O642" s="129"/>
      <c r="P642" s="129"/>
      <c r="Q642" s="129"/>
      <c r="R642" s="129"/>
      <c r="S642" s="129"/>
      <c r="T642" s="129"/>
      <c r="U642" s="129"/>
      <c r="V642" s="129"/>
      <c r="W642" s="129"/>
      <c r="X642" s="129"/>
      <c r="Y642" s="129"/>
      <c r="Z642" s="129"/>
      <c r="AA642" s="129"/>
      <c r="AW642" s="11"/>
      <c r="BR642" s="11"/>
      <c r="CQ642" s="11"/>
      <c r="CR642" s="11"/>
      <c r="CX642" s="11"/>
      <c r="CY642" s="11"/>
      <c r="DB642" s="11"/>
      <c r="DC642" s="11"/>
      <c r="DD642" s="11"/>
      <c r="DF642" s="11"/>
      <c r="DG642" s="11"/>
      <c r="DJ642" s="11"/>
      <c r="DK642" s="11"/>
      <c r="DL642" s="11"/>
      <c r="DN642" s="11"/>
      <c r="DO642" s="11"/>
      <c r="DR642" s="11"/>
      <c r="DS642" s="11"/>
      <c r="DT642" s="11"/>
    </row>
    <row r="643" spans="1:124" x14ac:dyDescent="0.25">
      <c r="A643" s="100"/>
      <c r="E643" s="129"/>
      <c r="F643" s="129"/>
      <c r="G643" s="129"/>
      <c r="I643" s="129"/>
      <c r="J643" s="129"/>
      <c r="K643" s="129"/>
      <c r="L643" s="129"/>
      <c r="M643" s="129"/>
      <c r="N643" s="129"/>
      <c r="O643" s="129"/>
      <c r="P643" s="129"/>
      <c r="Q643" s="129"/>
      <c r="R643" s="129"/>
      <c r="S643" s="129"/>
      <c r="T643" s="129"/>
      <c r="U643" s="129"/>
      <c r="V643" s="129"/>
      <c r="W643" s="129"/>
      <c r="X643" s="129"/>
      <c r="Y643" s="129"/>
      <c r="Z643" s="129"/>
      <c r="AA643" s="129"/>
      <c r="AW643" s="11"/>
      <c r="BR643" s="11"/>
      <c r="CQ643" s="11"/>
      <c r="CR643" s="11"/>
      <c r="CX643" s="11"/>
      <c r="CY643" s="11"/>
      <c r="DB643" s="11"/>
      <c r="DC643" s="11"/>
      <c r="DD643" s="11"/>
      <c r="DF643" s="11"/>
      <c r="DG643" s="11"/>
      <c r="DJ643" s="11"/>
      <c r="DK643" s="11"/>
      <c r="DL643" s="11"/>
      <c r="DN643" s="11"/>
      <c r="DO643" s="11"/>
      <c r="DR643" s="11"/>
      <c r="DS643" s="11"/>
      <c r="DT643" s="11"/>
    </row>
    <row r="644" spans="1:124" x14ac:dyDescent="0.25">
      <c r="A644" s="100"/>
      <c r="E644" s="129"/>
      <c r="F644" s="129"/>
      <c r="G644" s="129"/>
      <c r="I644" s="129"/>
      <c r="J644" s="129"/>
      <c r="K644" s="129"/>
      <c r="L644" s="129"/>
      <c r="M644" s="129"/>
      <c r="N644" s="129"/>
      <c r="O644" s="129"/>
      <c r="P644" s="129"/>
      <c r="Q644" s="129"/>
      <c r="R644" s="129"/>
      <c r="S644" s="129"/>
      <c r="T644" s="129"/>
      <c r="U644" s="129"/>
      <c r="V644" s="129"/>
      <c r="W644" s="129"/>
      <c r="X644" s="129"/>
      <c r="Y644" s="129"/>
      <c r="Z644" s="129"/>
      <c r="AA644" s="129"/>
      <c r="AW644" s="11"/>
      <c r="BR644" s="11"/>
      <c r="CQ644" s="11"/>
      <c r="CR644" s="11"/>
      <c r="CX644" s="11"/>
      <c r="CY644" s="11"/>
      <c r="DB644" s="11"/>
      <c r="DC644" s="11"/>
      <c r="DD644" s="11"/>
      <c r="DF644" s="11"/>
      <c r="DG644" s="11"/>
      <c r="DJ644" s="11"/>
      <c r="DK644" s="11"/>
      <c r="DL644" s="11"/>
      <c r="DN644" s="11"/>
      <c r="DO644" s="11"/>
      <c r="DR644" s="11"/>
      <c r="DS644" s="11"/>
      <c r="DT644" s="11"/>
    </row>
    <row r="645" spans="1:124" x14ac:dyDescent="0.25">
      <c r="A645" s="100"/>
      <c r="E645" s="129"/>
      <c r="F645" s="129"/>
      <c r="G645" s="129"/>
      <c r="I645" s="129"/>
      <c r="J645" s="129"/>
      <c r="K645" s="129"/>
      <c r="L645" s="129"/>
      <c r="M645" s="129"/>
      <c r="N645" s="129"/>
      <c r="O645" s="129"/>
      <c r="P645" s="129"/>
      <c r="Q645" s="129"/>
      <c r="R645" s="129"/>
      <c r="S645" s="129"/>
      <c r="T645" s="129"/>
      <c r="U645" s="129"/>
      <c r="V645" s="129"/>
      <c r="W645" s="129"/>
      <c r="X645" s="129"/>
      <c r="Y645" s="129"/>
      <c r="Z645" s="129"/>
      <c r="AA645" s="129"/>
      <c r="AW645" s="11"/>
      <c r="BR645" s="11"/>
      <c r="CQ645" s="11"/>
      <c r="CR645" s="11"/>
      <c r="CX645" s="11"/>
      <c r="CY645" s="11"/>
      <c r="DB645" s="11"/>
      <c r="DC645" s="11"/>
      <c r="DD645" s="11"/>
      <c r="DF645" s="11"/>
      <c r="DG645" s="11"/>
      <c r="DJ645" s="11"/>
      <c r="DK645" s="11"/>
      <c r="DL645" s="11"/>
      <c r="DN645" s="11"/>
      <c r="DO645" s="11"/>
      <c r="DR645" s="11"/>
      <c r="DS645" s="11"/>
      <c r="DT645" s="11"/>
    </row>
    <row r="646" spans="1:124" x14ac:dyDescent="0.25">
      <c r="A646" s="100"/>
      <c r="E646" s="129"/>
      <c r="F646" s="129"/>
      <c r="G646" s="129"/>
      <c r="I646" s="129"/>
      <c r="J646" s="129"/>
      <c r="K646" s="129"/>
      <c r="L646" s="129"/>
      <c r="M646" s="129"/>
      <c r="N646" s="129"/>
      <c r="O646" s="129"/>
      <c r="P646" s="129"/>
      <c r="Q646" s="129"/>
      <c r="R646" s="129"/>
      <c r="S646" s="129"/>
      <c r="T646" s="129"/>
      <c r="U646" s="129"/>
      <c r="V646" s="129"/>
      <c r="W646" s="129"/>
      <c r="X646" s="129"/>
      <c r="Y646" s="129"/>
      <c r="Z646" s="129"/>
      <c r="AA646" s="129"/>
      <c r="AW646" s="11"/>
      <c r="BR646" s="11"/>
      <c r="CQ646" s="11"/>
      <c r="CR646" s="11"/>
      <c r="CX646" s="11"/>
      <c r="CY646" s="11"/>
      <c r="DB646" s="11"/>
      <c r="DC646" s="11"/>
      <c r="DD646" s="11"/>
      <c r="DF646" s="11"/>
      <c r="DG646" s="11"/>
      <c r="DJ646" s="11"/>
      <c r="DK646" s="11"/>
      <c r="DL646" s="11"/>
      <c r="DN646" s="11"/>
      <c r="DO646" s="11"/>
      <c r="DR646" s="11"/>
      <c r="DS646" s="11"/>
      <c r="DT646" s="11"/>
    </row>
    <row r="647" spans="1:124" x14ac:dyDescent="0.25">
      <c r="A647" s="100"/>
      <c r="E647" s="129"/>
      <c r="F647" s="129"/>
      <c r="G647" s="129"/>
      <c r="I647" s="129"/>
      <c r="J647" s="129"/>
      <c r="K647" s="129"/>
      <c r="L647" s="129"/>
      <c r="M647" s="129"/>
      <c r="N647" s="129"/>
      <c r="O647" s="129"/>
      <c r="P647" s="129"/>
      <c r="Q647" s="129"/>
      <c r="R647" s="129"/>
      <c r="S647" s="129"/>
      <c r="T647" s="129"/>
      <c r="U647" s="129"/>
      <c r="V647" s="129"/>
      <c r="W647" s="129"/>
      <c r="X647" s="129"/>
      <c r="Y647" s="129"/>
      <c r="Z647" s="129"/>
      <c r="AA647" s="129"/>
      <c r="AW647" s="11"/>
      <c r="BR647" s="11"/>
      <c r="CQ647" s="11"/>
      <c r="CR647" s="11"/>
      <c r="CX647" s="11"/>
      <c r="CY647" s="11"/>
      <c r="DB647" s="11"/>
      <c r="DC647" s="11"/>
      <c r="DD647" s="11"/>
      <c r="DF647" s="11"/>
      <c r="DG647" s="11"/>
      <c r="DJ647" s="11"/>
      <c r="DK647" s="11"/>
      <c r="DL647" s="11"/>
      <c r="DN647" s="11"/>
      <c r="DO647" s="11"/>
      <c r="DR647" s="11"/>
      <c r="DS647" s="11"/>
      <c r="DT647" s="11"/>
    </row>
    <row r="648" spans="1:124" x14ac:dyDescent="0.25">
      <c r="A648" s="100"/>
      <c r="E648" s="129"/>
      <c r="F648" s="129"/>
      <c r="G648" s="129"/>
      <c r="I648" s="129"/>
      <c r="J648" s="129"/>
      <c r="K648" s="129"/>
      <c r="L648" s="129"/>
      <c r="M648" s="129"/>
      <c r="N648" s="129"/>
      <c r="O648" s="129"/>
      <c r="P648" s="129"/>
      <c r="Q648" s="129"/>
      <c r="R648" s="129"/>
      <c r="S648" s="129"/>
      <c r="T648" s="129"/>
      <c r="U648" s="129"/>
      <c r="V648" s="129"/>
      <c r="W648" s="129"/>
      <c r="X648" s="129"/>
      <c r="Y648" s="129"/>
      <c r="Z648" s="129"/>
      <c r="AA648" s="129"/>
      <c r="AW648" s="11"/>
      <c r="BR648" s="11"/>
      <c r="CQ648" s="11"/>
      <c r="CR648" s="11"/>
      <c r="CX648" s="11"/>
      <c r="CY648" s="11"/>
      <c r="DB648" s="11"/>
      <c r="DC648" s="11"/>
      <c r="DD648" s="11"/>
      <c r="DF648" s="11"/>
      <c r="DG648" s="11"/>
      <c r="DJ648" s="11"/>
      <c r="DK648" s="11"/>
      <c r="DL648" s="11"/>
      <c r="DN648" s="11"/>
      <c r="DO648" s="11"/>
      <c r="DR648" s="11"/>
      <c r="DS648" s="11"/>
      <c r="DT648" s="11"/>
    </row>
    <row r="649" spans="1:124" x14ac:dyDescent="0.25">
      <c r="A649" s="100"/>
      <c r="E649" s="129"/>
      <c r="F649" s="129"/>
      <c r="G649" s="129"/>
      <c r="I649" s="129"/>
      <c r="J649" s="129"/>
      <c r="K649" s="129"/>
      <c r="L649" s="129"/>
      <c r="M649" s="129"/>
      <c r="N649" s="129"/>
      <c r="O649" s="129"/>
      <c r="P649" s="129"/>
      <c r="Q649" s="129"/>
      <c r="R649" s="129"/>
      <c r="S649" s="129"/>
      <c r="T649" s="129"/>
      <c r="U649" s="129"/>
      <c r="V649" s="129"/>
      <c r="W649" s="129"/>
      <c r="X649" s="129"/>
      <c r="Y649" s="129"/>
      <c r="Z649" s="129"/>
      <c r="AA649" s="129"/>
      <c r="AW649" s="11"/>
      <c r="BR649" s="11"/>
      <c r="CQ649" s="11"/>
      <c r="CR649" s="11"/>
      <c r="CX649" s="11"/>
      <c r="CY649" s="11"/>
      <c r="DB649" s="11"/>
      <c r="DC649" s="11"/>
      <c r="DD649" s="11"/>
      <c r="DF649" s="11"/>
      <c r="DG649" s="11"/>
      <c r="DJ649" s="11"/>
      <c r="DK649" s="11"/>
      <c r="DL649" s="11"/>
      <c r="DN649" s="11"/>
      <c r="DO649" s="11"/>
      <c r="DR649" s="11"/>
      <c r="DS649" s="11"/>
      <c r="DT649" s="11"/>
    </row>
    <row r="650" spans="1:124" x14ac:dyDescent="0.25">
      <c r="A650" s="100"/>
      <c r="E650" s="129"/>
      <c r="F650" s="129"/>
      <c r="G650" s="129"/>
      <c r="I650" s="129"/>
      <c r="J650" s="129"/>
      <c r="K650" s="129"/>
      <c r="L650" s="129"/>
      <c r="M650" s="129"/>
      <c r="N650" s="129"/>
      <c r="O650" s="129"/>
      <c r="P650" s="129"/>
      <c r="Q650" s="129"/>
      <c r="R650" s="129"/>
      <c r="S650" s="129"/>
      <c r="T650" s="129"/>
      <c r="U650" s="129"/>
      <c r="V650" s="129"/>
      <c r="W650" s="129"/>
      <c r="X650" s="129"/>
      <c r="Y650" s="129"/>
      <c r="Z650" s="129"/>
      <c r="AA650" s="129"/>
      <c r="AW650" s="11"/>
      <c r="BR650" s="11"/>
      <c r="CQ650" s="11"/>
      <c r="CR650" s="11"/>
      <c r="CX650" s="11"/>
      <c r="CY650" s="11"/>
      <c r="DB650" s="11"/>
      <c r="DC650" s="11"/>
      <c r="DD650" s="11"/>
      <c r="DF650" s="11"/>
      <c r="DG650" s="11"/>
      <c r="DJ650" s="11"/>
      <c r="DK650" s="11"/>
      <c r="DL650" s="11"/>
      <c r="DN650" s="11"/>
      <c r="DO650" s="11"/>
      <c r="DR650" s="11"/>
      <c r="DS650" s="11"/>
      <c r="DT650" s="11"/>
    </row>
    <row r="651" spans="1:124" x14ac:dyDescent="0.25">
      <c r="A651" s="100"/>
      <c r="E651" s="129"/>
      <c r="F651" s="129"/>
      <c r="G651" s="129"/>
      <c r="I651" s="129"/>
      <c r="J651" s="129"/>
      <c r="K651" s="129"/>
      <c r="L651" s="129"/>
      <c r="M651" s="129"/>
      <c r="N651" s="129"/>
      <c r="O651" s="129"/>
      <c r="P651" s="129"/>
      <c r="Q651" s="129"/>
      <c r="R651" s="129"/>
      <c r="S651" s="129"/>
      <c r="T651" s="129"/>
      <c r="U651" s="129"/>
      <c r="V651" s="129"/>
      <c r="W651" s="129"/>
      <c r="X651" s="129"/>
      <c r="Y651" s="129"/>
      <c r="Z651" s="129"/>
      <c r="AA651" s="129"/>
      <c r="AW651" s="11"/>
      <c r="BR651" s="11"/>
      <c r="CQ651" s="11"/>
      <c r="CR651" s="11"/>
      <c r="CX651" s="11"/>
      <c r="CY651" s="11"/>
      <c r="DB651" s="11"/>
      <c r="DC651" s="11"/>
      <c r="DD651" s="11"/>
      <c r="DF651" s="11"/>
      <c r="DG651" s="11"/>
      <c r="DJ651" s="11"/>
      <c r="DK651" s="11"/>
      <c r="DL651" s="11"/>
      <c r="DN651" s="11"/>
      <c r="DO651" s="11"/>
      <c r="DR651" s="11"/>
      <c r="DS651" s="11"/>
      <c r="DT651" s="11"/>
    </row>
    <row r="652" spans="1:124" x14ac:dyDescent="0.25">
      <c r="A652" s="100"/>
      <c r="E652" s="129"/>
      <c r="F652" s="129"/>
      <c r="G652" s="129"/>
      <c r="I652" s="129"/>
      <c r="J652" s="129"/>
      <c r="K652" s="129"/>
      <c r="L652" s="129"/>
      <c r="M652" s="129"/>
      <c r="N652" s="129"/>
      <c r="O652" s="129"/>
      <c r="P652" s="129"/>
      <c r="Q652" s="129"/>
      <c r="R652" s="129"/>
      <c r="S652" s="129"/>
      <c r="T652" s="129"/>
      <c r="U652" s="129"/>
      <c r="V652" s="129"/>
      <c r="W652" s="129"/>
      <c r="X652" s="129"/>
      <c r="Y652" s="129"/>
      <c r="Z652" s="129"/>
      <c r="AA652" s="129"/>
      <c r="AW652" s="11"/>
      <c r="BR652" s="11"/>
      <c r="CQ652" s="11"/>
      <c r="CR652" s="11"/>
      <c r="CX652" s="11"/>
      <c r="CY652" s="11"/>
      <c r="DB652" s="11"/>
      <c r="DC652" s="11"/>
      <c r="DD652" s="11"/>
      <c r="DF652" s="11"/>
      <c r="DG652" s="11"/>
      <c r="DJ652" s="11"/>
      <c r="DK652" s="11"/>
      <c r="DL652" s="11"/>
      <c r="DN652" s="11"/>
      <c r="DO652" s="11"/>
      <c r="DR652" s="11"/>
      <c r="DS652" s="11"/>
      <c r="DT652" s="11"/>
    </row>
    <row r="653" spans="1:124" x14ac:dyDescent="0.25">
      <c r="A653" s="100"/>
      <c r="E653" s="129"/>
      <c r="F653" s="129"/>
      <c r="G653" s="129"/>
      <c r="I653" s="129"/>
      <c r="J653" s="129"/>
      <c r="K653" s="129"/>
      <c r="L653" s="129"/>
      <c r="M653" s="129"/>
      <c r="N653" s="129"/>
      <c r="O653" s="129"/>
      <c r="P653" s="129"/>
      <c r="Q653" s="129"/>
      <c r="R653" s="129"/>
      <c r="S653" s="129"/>
      <c r="T653" s="129"/>
      <c r="U653" s="129"/>
      <c r="V653" s="129"/>
      <c r="W653" s="129"/>
      <c r="X653" s="129"/>
      <c r="Y653" s="129"/>
      <c r="Z653" s="129"/>
      <c r="AA653" s="129"/>
      <c r="AW653" s="11"/>
      <c r="BR653" s="11"/>
      <c r="CQ653" s="11"/>
      <c r="CR653" s="11"/>
      <c r="CX653" s="11"/>
      <c r="CY653" s="11"/>
      <c r="DB653" s="11"/>
      <c r="DC653" s="11"/>
      <c r="DD653" s="11"/>
      <c r="DF653" s="11"/>
      <c r="DG653" s="11"/>
      <c r="DJ653" s="11"/>
      <c r="DK653" s="11"/>
      <c r="DL653" s="11"/>
      <c r="DN653" s="11"/>
      <c r="DO653" s="11"/>
      <c r="DR653" s="11"/>
      <c r="DS653" s="11"/>
      <c r="DT653" s="11"/>
    </row>
    <row r="654" spans="1:124" x14ac:dyDescent="0.25">
      <c r="A654" s="100"/>
      <c r="E654" s="129"/>
      <c r="F654" s="129"/>
      <c r="G654" s="129"/>
      <c r="I654" s="129"/>
      <c r="J654" s="129"/>
      <c r="K654" s="129"/>
      <c r="L654" s="129"/>
      <c r="M654" s="129"/>
      <c r="N654" s="129"/>
      <c r="O654" s="129"/>
      <c r="P654" s="129"/>
      <c r="Q654" s="129"/>
      <c r="R654" s="129"/>
      <c r="S654" s="129"/>
      <c r="T654" s="129"/>
      <c r="U654" s="129"/>
      <c r="V654" s="129"/>
      <c r="W654" s="129"/>
      <c r="X654" s="129"/>
      <c r="Y654" s="129"/>
      <c r="Z654" s="129"/>
      <c r="AA654" s="129"/>
      <c r="AW654" s="11"/>
      <c r="BR654" s="11"/>
      <c r="CQ654" s="11"/>
      <c r="CR654" s="11"/>
      <c r="CX654" s="11"/>
      <c r="CY654" s="11"/>
      <c r="DB654" s="11"/>
      <c r="DC654" s="11"/>
      <c r="DD654" s="11"/>
      <c r="DF654" s="11"/>
      <c r="DG654" s="11"/>
      <c r="DJ654" s="11"/>
      <c r="DK654" s="11"/>
      <c r="DL654" s="11"/>
      <c r="DN654" s="11"/>
      <c r="DO654" s="11"/>
      <c r="DR654" s="11"/>
      <c r="DS654" s="11"/>
      <c r="DT654" s="11"/>
    </row>
    <row r="655" spans="1:124" x14ac:dyDescent="0.25">
      <c r="A655" s="100"/>
      <c r="E655" s="129"/>
      <c r="F655" s="129"/>
      <c r="G655" s="129"/>
      <c r="I655" s="129"/>
      <c r="J655" s="129"/>
      <c r="K655" s="129"/>
      <c r="L655" s="129"/>
      <c r="M655" s="129"/>
      <c r="N655" s="129"/>
      <c r="O655" s="129"/>
      <c r="P655" s="129"/>
      <c r="Q655" s="129"/>
      <c r="R655" s="129"/>
      <c r="S655" s="129"/>
      <c r="T655" s="129"/>
      <c r="U655" s="129"/>
      <c r="V655" s="129"/>
      <c r="W655" s="129"/>
      <c r="X655" s="129"/>
      <c r="Y655" s="129"/>
      <c r="Z655" s="129"/>
      <c r="AA655" s="129"/>
      <c r="AW655" s="11"/>
      <c r="BR655" s="11"/>
      <c r="CQ655" s="11"/>
      <c r="CR655" s="11"/>
      <c r="CX655" s="11"/>
      <c r="CY655" s="11"/>
      <c r="DB655" s="11"/>
      <c r="DC655" s="11"/>
      <c r="DD655" s="11"/>
      <c r="DF655" s="11"/>
      <c r="DG655" s="11"/>
      <c r="DJ655" s="11"/>
      <c r="DK655" s="11"/>
      <c r="DL655" s="11"/>
      <c r="DN655" s="11"/>
      <c r="DO655" s="11"/>
      <c r="DR655" s="11"/>
      <c r="DS655" s="11"/>
      <c r="DT655" s="11"/>
    </row>
    <row r="656" spans="1:124" x14ac:dyDescent="0.25">
      <c r="A656" s="100"/>
      <c r="E656" s="129"/>
      <c r="F656" s="129"/>
      <c r="G656" s="129"/>
      <c r="I656" s="129"/>
      <c r="J656" s="129"/>
      <c r="K656" s="129"/>
      <c r="L656" s="129"/>
      <c r="M656" s="129"/>
      <c r="N656" s="129"/>
      <c r="O656" s="129"/>
      <c r="P656" s="129"/>
      <c r="Q656" s="129"/>
      <c r="R656" s="129"/>
      <c r="S656" s="129"/>
      <c r="T656" s="129"/>
      <c r="U656" s="129"/>
      <c r="V656" s="129"/>
      <c r="W656" s="129"/>
      <c r="X656" s="129"/>
      <c r="Y656" s="129"/>
      <c r="Z656" s="129"/>
      <c r="AA656" s="129"/>
      <c r="AW656" s="11"/>
      <c r="BR656" s="11"/>
      <c r="CQ656" s="11"/>
      <c r="CR656" s="11"/>
      <c r="CX656" s="11"/>
      <c r="CY656" s="11"/>
      <c r="DB656" s="11"/>
      <c r="DC656" s="11"/>
      <c r="DD656" s="11"/>
      <c r="DF656" s="11"/>
      <c r="DG656" s="11"/>
      <c r="DJ656" s="11"/>
      <c r="DK656" s="11"/>
      <c r="DL656" s="11"/>
      <c r="DN656" s="11"/>
      <c r="DO656" s="11"/>
      <c r="DR656" s="11"/>
      <c r="DS656" s="11"/>
      <c r="DT656" s="11"/>
    </row>
    <row r="657" spans="1:124" x14ac:dyDescent="0.25">
      <c r="A657" s="100"/>
      <c r="E657" s="129"/>
      <c r="F657" s="129"/>
      <c r="G657" s="129"/>
      <c r="I657" s="129"/>
      <c r="J657" s="129"/>
      <c r="K657" s="129"/>
      <c r="L657" s="129"/>
      <c r="M657" s="129"/>
      <c r="N657" s="129"/>
      <c r="O657" s="129"/>
      <c r="P657" s="129"/>
      <c r="Q657" s="129"/>
      <c r="R657" s="129"/>
      <c r="S657" s="129"/>
      <c r="T657" s="129"/>
      <c r="U657" s="129"/>
      <c r="V657" s="129"/>
      <c r="W657" s="129"/>
      <c r="X657" s="129"/>
      <c r="Y657" s="129"/>
      <c r="Z657" s="129"/>
      <c r="AA657" s="129"/>
      <c r="AW657" s="11"/>
      <c r="BR657" s="11"/>
      <c r="CQ657" s="11"/>
      <c r="CR657" s="11"/>
      <c r="CX657" s="11"/>
      <c r="CY657" s="11"/>
      <c r="DB657" s="11"/>
      <c r="DC657" s="11"/>
      <c r="DD657" s="11"/>
      <c r="DF657" s="11"/>
      <c r="DG657" s="11"/>
      <c r="DJ657" s="11"/>
      <c r="DK657" s="11"/>
      <c r="DL657" s="11"/>
      <c r="DN657" s="11"/>
      <c r="DO657" s="11"/>
      <c r="DR657" s="11"/>
      <c r="DS657" s="11"/>
      <c r="DT657" s="11"/>
    </row>
    <row r="658" spans="1:124" x14ac:dyDescent="0.25">
      <c r="A658" s="100"/>
      <c r="E658" s="129"/>
      <c r="F658" s="129"/>
      <c r="G658" s="129"/>
      <c r="I658" s="129"/>
      <c r="J658" s="129"/>
      <c r="K658" s="129"/>
      <c r="L658" s="129"/>
      <c r="M658" s="129"/>
      <c r="N658" s="129"/>
      <c r="O658" s="129"/>
      <c r="P658" s="129"/>
      <c r="Q658" s="129"/>
      <c r="R658" s="129"/>
      <c r="S658" s="129"/>
      <c r="T658" s="129"/>
      <c r="U658" s="129"/>
      <c r="V658" s="129"/>
      <c r="W658" s="129"/>
      <c r="X658" s="129"/>
      <c r="Y658" s="129"/>
      <c r="Z658" s="129"/>
      <c r="AA658" s="129"/>
      <c r="AW658" s="11"/>
      <c r="BR658" s="11"/>
      <c r="CQ658" s="11"/>
      <c r="CR658" s="11"/>
      <c r="CX658" s="11"/>
      <c r="CY658" s="11"/>
      <c r="DB658" s="11"/>
      <c r="DC658" s="11"/>
      <c r="DD658" s="11"/>
      <c r="DF658" s="11"/>
      <c r="DG658" s="11"/>
      <c r="DJ658" s="11"/>
      <c r="DK658" s="11"/>
      <c r="DL658" s="11"/>
      <c r="DN658" s="11"/>
      <c r="DO658" s="11"/>
      <c r="DR658" s="11"/>
      <c r="DS658" s="11"/>
      <c r="DT658" s="11"/>
    </row>
    <row r="659" spans="1:124" x14ac:dyDescent="0.25">
      <c r="A659" s="100"/>
      <c r="E659" s="129"/>
      <c r="F659" s="129"/>
      <c r="G659" s="129"/>
      <c r="I659" s="129"/>
      <c r="J659" s="129"/>
      <c r="K659" s="129"/>
      <c r="L659" s="129"/>
      <c r="M659" s="129"/>
      <c r="N659" s="129"/>
      <c r="O659" s="129"/>
      <c r="P659" s="129"/>
      <c r="Q659" s="129"/>
      <c r="R659" s="129"/>
      <c r="S659" s="129"/>
      <c r="T659" s="129"/>
      <c r="U659" s="129"/>
      <c r="V659" s="129"/>
      <c r="W659" s="129"/>
      <c r="X659" s="129"/>
      <c r="Y659" s="129"/>
      <c r="Z659" s="129"/>
      <c r="AA659" s="129"/>
      <c r="AW659" s="11"/>
      <c r="BR659" s="11"/>
      <c r="CQ659" s="11"/>
      <c r="CR659" s="11"/>
      <c r="CX659" s="11"/>
      <c r="CY659" s="11"/>
      <c r="DB659" s="11"/>
      <c r="DC659" s="11"/>
      <c r="DD659" s="11"/>
      <c r="DF659" s="11"/>
      <c r="DG659" s="11"/>
      <c r="DJ659" s="11"/>
      <c r="DK659" s="11"/>
      <c r="DL659" s="11"/>
      <c r="DN659" s="11"/>
      <c r="DO659" s="11"/>
      <c r="DR659" s="11"/>
      <c r="DS659" s="11"/>
      <c r="DT659" s="11"/>
    </row>
    <row r="660" spans="1:124" x14ac:dyDescent="0.25">
      <c r="A660" s="100"/>
      <c r="E660" s="129"/>
      <c r="F660" s="129"/>
      <c r="G660" s="129"/>
      <c r="I660" s="129"/>
      <c r="J660" s="129"/>
      <c r="K660" s="129"/>
      <c r="L660" s="129"/>
      <c r="M660" s="129"/>
      <c r="N660" s="129"/>
      <c r="O660" s="129"/>
      <c r="P660" s="129"/>
      <c r="Q660" s="129"/>
      <c r="R660" s="129"/>
      <c r="S660" s="129"/>
      <c r="T660" s="129"/>
      <c r="U660" s="129"/>
      <c r="V660" s="129"/>
      <c r="W660" s="129"/>
      <c r="X660" s="129"/>
      <c r="Y660" s="129"/>
      <c r="Z660" s="129"/>
      <c r="AA660" s="129"/>
      <c r="AW660" s="11"/>
      <c r="BR660" s="11"/>
      <c r="CQ660" s="11"/>
      <c r="CR660" s="11"/>
      <c r="CX660" s="11"/>
      <c r="CY660" s="11"/>
      <c r="DB660" s="11"/>
      <c r="DC660" s="11"/>
      <c r="DD660" s="11"/>
      <c r="DF660" s="11"/>
      <c r="DG660" s="11"/>
      <c r="DJ660" s="11"/>
      <c r="DK660" s="11"/>
      <c r="DL660" s="11"/>
      <c r="DN660" s="11"/>
      <c r="DO660" s="11"/>
      <c r="DR660" s="11"/>
      <c r="DS660" s="11"/>
      <c r="DT660" s="11"/>
    </row>
    <row r="661" spans="1:124" x14ac:dyDescent="0.25">
      <c r="A661" s="100"/>
      <c r="E661" s="129"/>
      <c r="F661" s="129"/>
      <c r="G661" s="129"/>
      <c r="I661" s="129"/>
      <c r="J661" s="129"/>
      <c r="K661" s="129"/>
      <c r="L661" s="129"/>
      <c r="M661" s="129"/>
      <c r="N661" s="129"/>
      <c r="O661" s="129"/>
      <c r="P661" s="129"/>
      <c r="Q661" s="129"/>
      <c r="R661" s="129"/>
      <c r="S661" s="129"/>
      <c r="T661" s="129"/>
      <c r="U661" s="129"/>
      <c r="V661" s="129"/>
      <c r="W661" s="129"/>
      <c r="X661" s="129"/>
      <c r="Y661" s="129"/>
      <c r="Z661" s="129"/>
      <c r="AA661" s="129"/>
      <c r="AW661" s="11"/>
      <c r="BR661" s="11"/>
      <c r="CQ661" s="11"/>
      <c r="CR661" s="11"/>
      <c r="CX661" s="11"/>
      <c r="CY661" s="11"/>
      <c r="DB661" s="11"/>
      <c r="DC661" s="11"/>
      <c r="DD661" s="11"/>
      <c r="DF661" s="11"/>
      <c r="DG661" s="11"/>
      <c r="DJ661" s="11"/>
      <c r="DK661" s="11"/>
      <c r="DL661" s="11"/>
      <c r="DN661" s="11"/>
      <c r="DO661" s="11"/>
      <c r="DR661" s="11"/>
      <c r="DS661" s="11"/>
      <c r="DT661" s="11"/>
    </row>
    <row r="662" spans="1:124" x14ac:dyDescent="0.25">
      <c r="A662" s="100"/>
      <c r="E662" s="129"/>
      <c r="F662" s="129"/>
      <c r="G662" s="129"/>
      <c r="I662" s="129"/>
      <c r="J662" s="129"/>
      <c r="K662" s="129"/>
      <c r="L662" s="129"/>
      <c r="M662" s="129"/>
      <c r="N662" s="129"/>
      <c r="O662" s="129"/>
      <c r="P662" s="129"/>
      <c r="Q662" s="129"/>
      <c r="R662" s="129"/>
      <c r="S662" s="129"/>
      <c r="T662" s="129"/>
      <c r="U662" s="129"/>
      <c r="V662" s="129"/>
      <c r="W662" s="129"/>
      <c r="X662" s="129"/>
      <c r="Y662" s="129"/>
      <c r="Z662" s="129"/>
      <c r="AA662" s="129"/>
      <c r="AW662" s="11"/>
      <c r="BR662" s="11"/>
      <c r="CQ662" s="11"/>
      <c r="CR662" s="11"/>
      <c r="CX662" s="11"/>
      <c r="CY662" s="11"/>
      <c r="DB662" s="11"/>
      <c r="DC662" s="11"/>
      <c r="DD662" s="11"/>
      <c r="DF662" s="11"/>
      <c r="DG662" s="11"/>
      <c r="DJ662" s="11"/>
      <c r="DK662" s="11"/>
      <c r="DL662" s="11"/>
      <c r="DN662" s="11"/>
      <c r="DO662" s="11"/>
      <c r="DR662" s="11"/>
      <c r="DS662" s="11"/>
      <c r="DT662" s="11"/>
    </row>
    <row r="663" spans="1:124" x14ac:dyDescent="0.25">
      <c r="A663" s="100"/>
      <c r="E663" s="129"/>
      <c r="F663" s="129"/>
      <c r="G663" s="129"/>
      <c r="I663" s="129"/>
      <c r="J663" s="129"/>
      <c r="K663" s="129"/>
      <c r="L663" s="129"/>
      <c r="M663" s="129"/>
      <c r="N663" s="129"/>
      <c r="O663" s="129"/>
      <c r="P663" s="129"/>
      <c r="Q663" s="129"/>
      <c r="R663" s="129"/>
      <c r="S663" s="129"/>
      <c r="T663" s="129"/>
      <c r="U663" s="129"/>
      <c r="V663" s="129"/>
      <c r="W663" s="129"/>
      <c r="X663" s="129"/>
      <c r="Y663" s="129"/>
      <c r="Z663" s="129"/>
      <c r="AA663" s="129"/>
      <c r="AW663" s="11"/>
      <c r="BR663" s="11"/>
      <c r="CQ663" s="11"/>
      <c r="CR663" s="11"/>
      <c r="CX663" s="11"/>
      <c r="CY663" s="11"/>
      <c r="DB663" s="11"/>
      <c r="DC663" s="11"/>
      <c r="DD663" s="11"/>
      <c r="DF663" s="11"/>
      <c r="DG663" s="11"/>
      <c r="DJ663" s="11"/>
      <c r="DK663" s="11"/>
      <c r="DL663" s="11"/>
      <c r="DN663" s="11"/>
      <c r="DO663" s="11"/>
      <c r="DR663" s="11"/>
      <c r="DS663" s="11"/>
      <c r="DT663" s="11"/>
    </row>
    <row r="664" spans="1:124" x14ac:dyDescent="0.25">
      <c r="A664" s="100"/>
      <c r="E664" s="129"/>
      <c r="F664" s="129"/>
      <c r="G664" s="129"/>
      <c r="I664" s="129"/>
      <c r="J664" s="129"/>
      <c r="K664" s="129"/>
      <c r="L664" s="129"/>
      <c r="M664" s="129"/>
      <c r="N664" s="129"/>
      <c r="O664" s="129"/>
      <c r="P664" s="129"/>
      <c r="Q664" s="129"/>
      <c r="R664" s="129"/>
      <c r="S664" s="129"/>
      <c r="T664" s="129"/>
      <c r="U664" s="129"/>
      <c r="V664" s="129"/>
      <c r="W664" s="129"/>
      <c r="X664" s="129"/>
      <c r="Y664" s="129"/>
      <c r="Z664" s="129"/>
      <c r="AA664" s="129"/>
      <c r="AW664" s="11"/>
      <c r="BR664" s="11"/>
      <c r="CQ664" s="11"/>
      <c r="CR664" s="11"/>
      <c r="CX664" s="11"/>
      <c r="CY664" s="11"/>
      <c r="DB664" s="11"/>
      <c r="DC664" s="11"/>
      <c r="DD664" s="11"/>
      <c r="DF664" s="11"/>
      <c r="DG664" s="11"/>
      <c r="DJ664" s="11"/>
      <c r="DK664" s="11"/>
      <c r="DL664" s="11"/>
      <c r="DN664" s="11"/>
      <c r="DO664" s="11"/>
      <c r="DR664" s="11"/>
      <c r="DS664" s="11"/>
      <c r="DT664" s="11"/>
    </row>
    <row r="665" spans="1:124" x14ac:dyDescent="0.25">
      <c r="A665" s="100"/>
      <c r="E665" s="129"/>
      <c r="F665" s="129"/>
      <c r="G665" s="129"/>
      <c r="I665" s="129"/>
      <c r="J665" s="129"/>
      <c r="K665" s="129"/>
      <c r="L665" s="129"/>
      <c r="M665" s="129"/>
      <c r="N665" s="129"/>
      <c r="O665" s="129"/>
      <c r="P665" s="129"/>
      <c r="Q665" s="129"/>
      <c r="R665" s="129"/>
      <c r="S665" s="129"/>
      <c r="T665" s="129"/>
      <c r="U665" s="129"/>
      <c r="V665" s="129"/>
      <c r="W665" s="129"/>
      <c r="X665" s="129"/>
      <c r="Y665" s="129"/>
      <c r="Z665" s="129"/>
      <c r="AA665" s="129"/>
      <c r="AW665" s="11"/>
      <c r="BR665" s="11"/>
      <c r="CQ665" s="11"/>
      <c r="CR665" s="11"/>
      <c r="CX665" s="11"/>
      <c r="CY665" s="11"/>
      <c r="DB665" s="11"/>
      <c r="DC665" s="11"/>
      <c r="DD665" s="11"/>
      <c r="DF665" s="11"/>
      <c r="DG665" s="11"/>
      <c r="DJ665" s="11"/>
      <c r="DK665" s="11"/>
      <c r="DL665" s="11"/>
      <c r="DN665" s="11"/>
      <c r="DO665" s="11"/>
      <c r="DR665" s="11"/>
      <c r="DS665" s="11"/>
      <c r="DT665" s="11"/>
    </row>
    <row r="666" spans="1:124" x14ac:dyDescent="0.25">
      <c r="A666" s="100"/>
      <c r="E666" s="129"/>
      <c r="F666" s="129"/>
      <c r="G666" s="129"/>
      <c r="I666" s="129"/>
      <c r="J666" s="129"/>
      <c r="K666" s="129"/>
      <c r="L666" s="129"/>
      <c r="M666" s="129"/>
      <c r="N666" s="129"/>
      <c r="O666" s="129"/>
      <c r="P666" s="129"/>
      <c r="Q666" s="129"/>
      <c r="R666" s="129"/>
      <c r="S666" s="129"/>
      <c r="T666" s="129"/>
      <c r="U666" s="129"/>
      <c r="V666" s="129"/>
      <c r="W666" s="129"/>
      <c r="X666" s="129"/>
      <c r="Y666" s="129"/>
      <c r="Z666" s="129"/>
      <c r="AA666" s="129"/>
      <c r="AW666" s="11"/>
      <c r="BR666" s="11"/>
      <c r="CQ666" s="11"/>
      <c r="CR666" s="11"/>
      <c r="CX666" s="11"/>
      <c r="CY666" s="11"/>
      <c r="DB666" s="11"/>
      <c r="DC666" s="11"/>
      <c r="DD666" s="11"/>
      <c r="DF666" s="11"/>
      <c r="DG666" s="11"/>
      <c r="DJ666" s="11"/>
      <c r="DK666" s="11"/>
      <c r="DL666" s="11"/>
      <c r="DN666" s="11"/>
      <c r="DO666" s="11"/>
      <c r="DR666" s="11"/>
      <c r="DS666" s="11"/>
      <c r="DT666" s="11"/>
    </row>
    <row r="667" spans="1:124" x14ac:dyDescent="0.25">
      <c r="A667" s="100"/>
      <c r="E667" s="129"/>
      <c r="F667" s="129"/>
      <c r="G667" s="129"/>
      <c r="I667" s="129"/>
      <c r="J667" s="129"/>
      <c r="K667" s="129"/>
      <c r="L667" s="129"/>
      <c r="M667" s="129"/>
      <c r="N667" s="129"/>
      <c r="O667" s="129"/>
      <c r="P667" s="129"/>
      <c r="Q667" s="129"/>
      <c r="R667" s="129"/>
      <c r="S667" s="129"/>
      <c r="T667" s="129"/>
      <c r="U667" s="129"/>
      <c r="V667" s="129"/>
      <c r="W667" s="129"/>
      <c r="X667" s="129"/>
      <c r="Y667" s="129"/>
      <c r="Z667" s="129"/>
      <c r="AA667" s="129"/>
      <c r="AW667" s="11"/>
      <c r="BR667" s="11"/>
      <c r="CQ667" s="11"/>
      <c r="CR667" s="11"/>
      <c r="CX667" s="11"/>
      <c r="CY667" s="11"/>
      <c r="DB667" s="11"/>
      <c r="DC667" s="11"/>
      <c r="DD667" s="11"/>
      <c r="DF667" s="11"/>
      <c r="DG667" s="11"/>
      <c r="DJ667" s="11"/>
      <c r="DK667" s="11"/>
      <c r="DL667" s="11"/>
      <c r="DN667" s="11"/>
      <c r="DO667" s="11"/>
      <c r="DR667" s="11"/>
      <c r="DS667" s="11"/>
      <c r="DT667" s="11"/>
    </row>
    <row r="668" spans="1:124" x14ac:dyDescent="0.25">
      <c r="A668" s="100"/>
      <c r="E668" s="129"/>
      <c r="F668" s="129"/>
      <c r="G668" s="129"/>
      <c r="I668" s="129"/>
      <c r="J668" s="129"/>
      <c r="K668" s="129"/>
      <c r="L668" s="129"/>
      <c r="M668" s="129"/>
      <c r="N668" s="129"/>
      <c r="O668" s="129"/>
      <c r="P668" s="129"/>
      <c r="Q668" s="129"/>
      <c r="R668" s="129"/>
      <c r="S668" s="129"/>
      <c r="T668" s="129"/>
      <c r="U668" s="129"/>
      <c r="V668" s="129"/>
      <c r="W668" s="129"/>
      <c r="X668" s="129"/>
      <c r="Y668" s="129"/>
      <c r="Z668" s="129"/>
      <c r="AA668" s="129"/>
      <c r="AW668" s="11"/>
      <c r="BR668" s="11"/>
      <c r="CQ668" s="11"/>
      <c r="CR668" s="11"/>
      <c r="CX668" s="11"/>
      <c r="CY668" s="11"/>
      <c r="DB668" s="11"/>
      <c r="DC668" s="11"/>
      <c r="DD668" s="11"/>
      <c r="DF668" s="11"/>
      <c r="DG668" s="11"/>
      <c r="DJ668" s="11"/>
      <c r="DK668" s="11"/>
      <c r="DL668" s="11"/>
      <c r="DN668" s="11"/>
      <c r="DO668" s="11"/>
      <c r="DR668" s="11"/>
      <c r="DS668" s="11"/>
      <c r="DT668" s="11"/>
    </row>
    <row r="669" spans="1:124" x14ac:dyDescent="0.25">
      <c r="A669" s="100"/>
      <c r="E669" s="129"/>
      <c r="F669" s="129"/>
      <c r="G669" s="129"/>
      <c r="I669" s="129"/>
      <c r="J669" s="129"/>
      <c r="K669" s="129"/>
      <c r="L669" s="129"/>
      <c r="M669" s="129"/>
      <c r="N669" s="129"/>
      <c r="O669" s="129"/>
      <c r="P669" s="129"/>
      <c r="Q669" s="129"/>
      <c r="R669" s="129"/>
      <c r="S669" s="129"/>
      <c r="T669" s="129"/>
      <c r="U669" s="129"/>
      <c r="V669" s="129"/>
      <c r="W669" s="129"/>
      <c r="X669" s="129"/>
      <c r="Y669" s="129"/>
      <c r="Z669" s="129"/>
      <c r="AA669" s="129"/>
      <c r="AW669" s="11"/>
      <c r="BR669" s="11"/>
      <c r="CQ669" s="11"/>
      <c r="CR669" s="11"/>
      <c r="CX669" s="11"/>
      <c r="CY669" s="11"/>
      <c r="DB669" s="11"/>
      <c r="DC669" s="11"/>
      <c r="DD669" s="11"/>
      <c r="DF669" s="11"/>
      <c r="DG669" s="11"/>
      <c r="DJ669" s="11"/>
      <c r="DK669" s="11"/>
      <c r="DL669" s="11"/>
      <c r="DN669" s="11"/>
      <c r="DO669" s="11"/>
      <c r="DR669" s="11"/>
      <c r="DS669" s="11"/>
      <c r="DT669" s="11"/>
    </row>
    <row r="670" spans="1:124" x14ac:dyDescent="0.25">
      <c r="A670" s="100"/>
      <c r="E670" s="129"/>
      <c r="F670" s="129"/>
      <c r="G670" s="129"/>
      <c r="I670" s="129"/>
      <c r="J670" s="129"/>
      <c r="K670" s="129"/>
      <c r="L670" s="129"/>
      <c r="M670" s="129"/>
      <c r="N670" s="129"/>
      <c r="O670" s="129"/>
      <c r="P670" s="129"/>
      <c r="Q670" s="129"/>
      <c r="R670" s="129"/>
      <c r="S670" s="129"/>
      <c r="T670" s="129"/>
      <c r="U670" s="129"/>
      <c r="V670" s="129"/>
      <c r="W670" s="129"/>
      <c r="X670" s="129"/>
      <c r="Y670" s="129"/>
      <c r="Z670" s="129"/>
      <c r="AA670" s="129"/>
      <c r="AW670" s="11"/>
      <c r="BR670" s="11"/>
      <c r="CQ670" s="11"/>
      <c r="CR670" s="11"/>
      <c r="CX670" s="11"/>
      <c r="CY670" s="11"/>
      <c r="DB670" s="11"/>
      <c r="DC670" s="11"/>
      <c r="DD670" s="11"/>
      <c r="DF670" s="11"/>
      <c r="DG670" s="11"/>
      <c r="DJ670" s="11"/>
      <c r="DK670" s="11"/>
      <c r="DL670" s="11"/>
      <c r="DN670" s="11"/>
      <c r="DO670" s="11"/>
      <c r="DR670" s="11"/>
      <c r="DS670" s="11"/>
      <c r="DT670" s="11"/>
    </row>
    <row r="671" spans="1:124" x14ac:dyDescent="0.25">
      <c r="A671" s="100"/>
      <c r="E671" s="129"/>
      <c r="F671" s="129"/>
      <c r="G671" s="129"/>
      <c r="I671" s="129"/>
      <c r="J671" s="129"/>
      <c r="K671" s="129"/>
      <c r="L671" s="129"/>
      <c r="M671" s="129"/>
      <c r="N671" s="129"/>
      <c r="O671" s="129"/>
      <c r="P671" s="129"/>
      <c r="Q671" s="129"/>
      <c r="R671" s="129"/>
      <c r="S671" s="129"/>
      <c r="T671" s="129"/>
      <c r="U671" s="129"/>
      <c r="V671" s="129"/>
      <c r="W671" s="129"/>
      <c r="X671" s="129"/>
      <c r="Y671" s="129"/>
      <c r="Z671" s="129"/>
      <c r="AA671" s="129"/>
      <c r="AW671" s="11"/>
      <c r="BR671" s="11"/>
      <c r="CQ671" s="11"/>
      <c r="CR671" s="11"/>
      <c r="CX671" s="11"/>
      <c r="CY671" s="11"/>
      <c r="DB671" s="11"/>
      <c r="DC671" s="11"/>
      <c r="DD671" s="11"/>
      <c r="DF671" s="11"/>
      <c r="DG671" s="11"/>
      <c r="DJ671" s="11"/>
      <c r="DK671" s="11"/>
      <c r="DL671" s="11"/>
      <c r="DN671" s="11"/>
      <c r="DO671" s="11"/>
      <c r="DR671" s="11"/>
      <c r="DS671" s="11"/>
      <c r="DT671" s="11"/>
    </row>
    <row r="672" spans="1:124" x14ac:dyDescent="0.25">
      <c r="A672" s="100"/>
      <c r="E672" s="129"/>
      <c r="F672" s="129"/>
      <c r="G672" s="129"/>
      <c r="I672" s="129"/>
      <c r="J672" s="129"/>
      <c r="K672" s="129"/>
      <c r="L672" s="129"/>
      <c r="M672" s="129"/>
      <c r="N672" s="129"/>
      <c r="O672" s="129"/>
      <c r="P672" s="129"/>
      <c r="Q672" s="129"/>
      <c r="R672" s="129"/>
      <c r="S672" s="129"/>
      <c r="T672" s="129"/>
      <c r="U672" s="129"/>
      <c r="V672" s="129"/>
      <c r="W672" s="129"/>
      <c r="X672" s="129"/>
      <c r="Y672" s="129"/>
      <c r="Z672" s="129"/>
      <c r="AA672" s="129"/>
      <c r="AW672" s="11"/>
      <c r="BR672" s="11"/>
      <c r="CQ672" s="11"/>
      <c r="CR672" s="11"/>
      <c r="CX672" s="11"/>
      <c r="CY672" s="11"/>
      <c r="DB672" s="11"/>
      <c r="DC672" s="11"/>
      <c r="DD672" s="11"/>
      <c r="DF672" s="11"/>
      <c r="DG672" s="11"/>
      <c r="DJ672" s="11"/>
      <c r="DK672" s="11"/>
      <c r="DL672" s="11"/>
      <c r="DN672" s="11"/>
      <c r="DO672" s="11"/>
      <c r="DR672" s="11"/>
      <c r="DS672" s="11"/>
      <c r="DT672" s="11"/>
    </row>
    <row r="673" spans="1:124" x14ac:dyDescent="0.25">
      <c r="A673" s="100"/>
      <c r="E673" s="129"/>
      <c r="F673" s="129"/>
      <c r="G673" s="129"/>
      <c r="I673" s="129"/>
      <c r="J673" s="129"/>
      <c r="K673" s="129"/>
      <c r="L673" s="129"/>
      <c r="M673" s="129"/>
      <c r="N673" s="129"/>
      <c r="O673" s="129"/>
      <c r="P673" s="129"/>
      <c r="Q673" s="129"/>
      <c r="R673" s="129"/>
      <c r="S673" s="129"/>
      <c r="T673" s="129"/>
      <c r="U673" s="129"/>
      <c r="V673" s="129"/>
      <c r="W673" s="129"/>
      <c r="X673" s="129"/>
      <c r="Y673" s="129"/>
      <c r="Z673" s="129"/>
      <c r="AA673" s="129"/>
      <c r="AW673" s="11"/>
      <c r="BR673" s="11"/>
      <c r="CQ673" s="11"/>
      <c r="CR673" s="11"/>
      <c r="CX673" s="11"/>
      <c r="CY673" s="11"/>
      <c r="DB673" s="11"/>
      <c r="DC673" s="11"/>
      <c r="DD673" s="11"/>
      <c r="DF673" s="11"/>
      <c r="DG673" s="11"/>
      <c r="DJ673" s="11"/>
      <c r="DK673" s="11"/>
      <c r="DL673" s="11"/>
      <c r="DN673" s="11"/>
      <c r="DO673" s="11"/>
      <c r="DR673" s="11"/>
      <c r="DS673" s="11"/>
      <c r="DT673" s="11"/>
    </row>
    <row r="674" spans="1:124" x14ac:dyDescent="0.25">
      <c r="A674" s="100"/>
      <c r="E674" s="129"/>
      <c r="F674" s="129"/>
      <c r="G674" s="129"/>
      <c r="I674" s="129"/>
      <c r="J674" s="129"/>
      <c r="K674" s="129"/>
      <c r="L674" s="129"/>
      <c r="M674" s="129"/>
      <c r="N674" s="129"/>
      <c r="O674" s="129"/>
      <c r="P674" s="129"/>
      <c r="Q674" s="129"/>
      <c r="R674" s="129"/>
      <c r="S674" s="129"/>
      <c r="T674" s="129"/>
      <c r="U674" s="129"/>
      <c r="V674" s="129"/>
      <c r="W674" s="129"/>
      <c r="X674" s="129"/>
      <c r="Y674" s="129"/>
      <c r="Z674" s="129"/>
      <c r="AA674" s="129"/>
      <c r="AW674" s="11"/>
      <c r="BR674" s="11"/>
      <c r="CQ674" s="11"/>
      <c r="CR674" s="11"/>
      <c r="CX674" s="11"/>
      <c r="CY674" s="11"/>
      <c r="DB674" s="11"/>
      <c r="DC674" s="11"/>
      <c r="DD674" s="11"/>
      <c r="DF674" s="11"/>
      <c r="DG674" s="11"/>
      <c r="DJ674" s="11"/>
      <c r="DK674" s="11"/>
      <c r="DL674" s="11"/>
      <c r="DN674" s="11"/>
      <c r="DO674" s="11"/>
      <c r="DR674" s="11"/>
      <c r="DS674" s="11"/>
      <c r="DT674" s="11"/>
    </row>
    <row r="675" spans="1:124" x14ac:dyDescent="0.25">
      <c r="A675" s="100"/>
      <c r="E675" s="129"/>
      <c r="F675" s="129"/>
      <c r="G675" s="129"/>
      <c r="I675" s="129"/>
      <c r="J675" s="129"/>
      <c r="K675" s="129"/>
      <c r="L675" s="129"/>
      <c r="M675" s="129"/>
      <c r="N675" s="129"/>
      <c r="O675" s="129"/>
      <c r="P675" s="129"/>
      <c r="Q675" s="129"/>
      <c r="R675" s="129"/>
      <c r="S675" s="129"/>
      <c r="T675" s="129"/>
      <c r="U675" s="129"/>
      <c r="V675" s="129"/>
      <c r="W675" s="129"/>
      <c r="X675" s="129"/>
      <c r="Y675" s="129"/>
      <c r="Z675" s="129"/>
      <c r="AA675" s="129"/>
      <c r="AW675" s="11"/>
      <c r="BR675" s="11"/>
      <c r="CQ675" s="11"/>
      <c r="CR675" s="11"/>
      <c r="CX675" s="11"/>
      <c r="CY675" s="11"/>
      <c r="DB675" s="11"/>
      <c r="DC675" s="11"/>
      <c r="DD675" s="11"/>
      <c r="DF675" s="11"/>
      <c r="DG675" s="11"/>
      <c r="DJ675" s="11"/>
      <c r="DK675" s="11"/>
      <c r="DL675" s="11"/>
      <c r="DN675" s="11"/>
      <c r="DO675" s="11"/>
      <c r="DR675" s="11"/>
      <c r="DS675" s="11"/>
      <c r="DT675" s="11"/>
    </row>
    <row r="676" spans="1:124" x14ac:dyDescent="0.25">
      <c r="A676" s="100"/>
      <c r="E676" s="129"/>
      <c r="F676" s="129"/>
      <c r="G676" s="129"/>
      <c r="I676" s="129"/>
      <c r="J676" s="129"/>
      <c r="K676" s="129"/>
      <c r="L676" s="129"/>
      <c r="M676" s="129"/>
      <c r="N676" s="129"/>
      <c r="O676" s="129"/>
      <c r="P676" s="129"/>
      <c r="Q676" s="129"/>
      <c r="R676" s="129"/>
      <c r="S676" s="129"/>
      <c r="T676" s="129"/>
      <c r="U676" s="129"/>
      <c r="V676" s="129"/>
      <c r="W676" s="129"/>
      <c r="X676" s="129"/>
      <c r="Y676" s="129"/>
      <c r="Z676" s="129"/>
      <c r="AA676" s="129"/>
      <c r="AW676" s="11"/>
      <c r="BR676" s="11"/>
      <c r="CQ676" s="11"/>
      <c r="CR676" s="11"/>
      <c r="CX676" s="11"/>
      <c r="CY676" s="11"/>
      <c r="DB676" s="11"/>
      <c r="DC676" s="11"/>
      <c r="DD676" s="11"/>
      <c r="DF676" s="11"/>
      <c r="DG676" s="11"/>
      <c r="DJ676" s="11"/>
      <c r="DK676" s="11"/>
      <c r="DL676" s="11"/>
      <c r="DN676" s="11"/>
      <c r="DO676" s="11"/>
      <c r="DR676" s="11"/>
      <c r="DS676" s="11"/>
      <c r="DT676" s="11"/>
    </row>
    <row r="677" spans="1:124" x14ac:dyDescent="0.25">
      <c r="A677" s="100"/>
      <c r="E677" s="129"/>
      <c r="F677" s="129"/>
      <c r="G677" s="129"/>
      <c r="I677" s="129"/>
      <c r="J677" s="129"/>
      <c r="K677" s="129"/>
      <c r="L677" s="129"/>
      <c r="M677" s="129"/>
      <c r="N677" s="129"/>
      <c r="O677" s="129"/>
      <c r="P677" s="129"/>
      <c r="Q677" s="129"/>
      <c r="R677" s="129"/>
      <c r="S677" s="129"/>
      <c r="T677" s="129"/>
      <c r="U677" s="129"/>
      <c r="V677" s="129"/>
      <c r="W677" s="129"/>
      <c r="X677" s="129"/>
      <c r="Y677" s="129"/>
      <c r="Z677" s="129"/>
      <c r="AA677" s="129"/>
      <c r="AW677" s="11"/>
      <c r="BR677" s="11"/>
      <c r="CQ677" s="11"/>
      <c r="CR677" s="11"/>
      <c r="CX677" s="11"/>
      <c r="CY677" s="11"/>
      <c r="DB677" s="11"/>
      <c r="DC677" s="11"/>
      <c r="DD677" s="11"/>
      <c r="DF677" s="11"/>
      <c r="DG677" s="11"/>
      <c r="DJ677" s="11"/>
      <c r="DK677" s="11"/>
      <c r="DL677" s="11"/>
      <c r="DN677" s="11"/>
      <c r="DO677" s="11"/>
      <c r="DR677" s="11"/>
      <c r="DS677" s="11"/>
      <c r="DT677" s="11"/>
    </row>
    <row r="678" spans="1:124" x14ac:dyDescent="0.25">
      <c r="A678" s="100"/>
      <c r="E678" s="129"/>
      <c r="F678" s="129"/>
      <c r="G678" s="129"/>
      <c r="I678" s="129"/>
      <c r="J678" s="129"/>
      <c r="K678" s="129"/>
      <c r="L678" s="129"/>
      <c r="M678" s="129"/>
      <c r="N678" s="129"/>
      <c r="O678" s="129"/>
      <c r="P678" s="129"/>
      <c r="Q678" s="129"/>
      <c r="R678" s="129"/>
      <c r="S678" s="129"/>
      <c r="T678" s="129"/>
      <c r="U678" s="129"/>
      <c r="V678" s="129"/>
      <c r="W678" s="129"/>
      <c r="X678" s="129"/>
      <c r="Y678" s="129"/>
      <c r="Z678" s="129"/>
      <c r="AA678" s="129"/>
      <c r="AW678" s="11"/>
      <c r="BR678" s="11"/>
      <c r="CQ678" s="11"/>
      <c r="CR678" s="11"/>
      <c r="CX678" s="11"/>
      <c r="CY678" s="11"/>
      <c r="DB678" s="11"/>
      <c r="DC678" s="11"/>
      <c r="DD678" s="11"/>
      <c r="DF678" s="11"/>
      <c r="DG678" s="11"/>
      <c r="DJ678" s="11"/>
      <c r="DK678" s="11"/>
      <c r="DL678" s="11"/>
      <c r="DN678" s="11"/>
      <c r="DO678" s="11"/>
      <c r="DR678" s="11"/>
      <c r="DS678" s="11"/>
      <c r="DT678" s="11"/>
    </row>
    <row r="679" spans="1:124" x14ac:dyDescent="0.25">
      <c r="A679" s="100"/>
      <c r="E679" s="129"/>
      <c r="F679" s="129"/>
      <c r="G679" s="129"/>
      <c r="I679" s="129"/>
      <c r="J679" s="129"/>
      <c r="K679" s="129"/>
      <c r="L679" s="129"/>
      <c r="M679" s="129"/>
      <c r="N679" s="129"/>
      <c r="O679" s="129"/>
      <c r="P679" s="129"/>
      <c r="Q679" s="129"/>
      <c r="R679" s="129"/>
      <c r="S679" s="129"/>
      <c r="T679" s="129"/>
      <c r="U679" s="129"/>
      <c r="V679" s="129"/>
      <c r="W679" s="129"/>
      <c r="X679" s="129"/>
      <c r="Y679" s="129"/>
      <c r="Z679" s="129"/>
      <c r="AA679" s="129"/>
      <c r="AW679" s="11"/>
      <c r="BR679" s="11"/>
      <c r="CQ679" s="11"/>
      <c r="CR679" s="11"/>
      <c r="CX679" s="11"/>
      <c r="CY679" s="11"/>
      <c r="DB679" s="11"/>
      <c r="DC679" s="11"/>
      <c r="DD679" s="11"/>
      <c r="DF679" s="11"/>
      <c r="DG679" s="11"/>
      <c r="DJ679" s="11"/>
      <c r="DK679" s="11"/>
      <c r="DL679" s="11"/>
      <c r="DN679" s="11"/>
      <c r="DO679" s="11"/>
      <c r="DR679" s="11"/>
      <c r="DS679" s="11"/>
      <c r="DT679" s="11"/>
    </row>
    <row r="680" spans="1:124" x14ac:dyDescent="0.25">
      <c r="A680" s="100"/>
      <c r="E680" s="129"/>
      <c r="F680" s="129"/>
      <c r="G680" s="129"/>
      <c r="I680" s="129"/>
      <c r="J680" s="129"/>
      <c r="K680" s="129"/>
      <c r="L680" s="129"/>
      <c r="M680" s="129"/>
      <c r="N680" s="129"/>
      <c r="O680" s="129"/>
      <c r="P680" s="129"/>
      <c r="Q680" s="129"/>
      <c r="R680" s="129"/>
      <c r="S680" s="129"/>
      <c r="T680" s="129"/>
      <c r="U680" s="129"/>
      <c r="V680" s="129"/>
      <c r="W680" s="129"/>
      <c r="X680" s="129"/>
      <c r="Y680" s="129"/>
      <c r="Z680" s="129"/>
      <c r="AA680" s="129"/>
      <c r="AW680" s="11"/>
      <c r="BR680" s="11"/>
      <c r="CQ680" s="11"/>
      <c r="CR680" s="11"/>
      <c r="CX680" s="11"/>
      <c r="CY680" s="11"/>
      <c r="DB680" s="11"/>
      <c r="DC680" s="11"/>
      <c r="DD680" s="11"/>
      <c r="DF680" s="11"/>
      <c r="DG680" s="11"/>
      <c r="DJ680" s="11"/>
      <c r="DK680" s="11"/>
      <c r="DL680" s="11"/>
      <c r="DN680" s="11"/>
      <c r="DO680" s="11"/>
      <c r="DR680" s="11"/>
      <c r="DS680" s="11"/>
      <c r="DT680" s="11"/>
    </row>
    <row r="681" spans="1:124" x14ac:dyDescent="0.25">
      <c r="A681" s="100"/>
      <c r="E681" s="129"/>
      <c r="F681" s="129"/>
      <c r="G681" s="129"/>
      <c r="I681" s="129"/>
      <c r="J681" s="129"/>
      <c r="K681" s="129"/>
      <c r="L681" s="129"/>
      <c r="M681" s="129"/>
      <c r="N681" s="129"/>
      <c r="O681" s="129"/>
      <c r="P681" s="129"/>
      <c r="Q681" s="129"/>
      <c r="R681" s="129"/>
      <c r="S681" s="129"/>
      <c r="T681" s="129"/>
      <c r="U681" s="129"/>
      <c r="V681" s="129"/>
      <c r="W681" s="129"/>
      <c r="X681" s="129"/>
      <c r="Y681" s="129"/>
      <c r="Z681" s="129"/>
      <c r="AA681" s="129"/>
      <c r="AW681" s="11"/>
      <c r="BR681" s="11"/>
      <c r="CQ681" s="11"/>
      <c r="CR681" s="11"/>
      <c r="CX681" s="11"/>
      <c r="CY681" s="11"/>
      <c r="DB681" s="11"/>
      <c r="DC681" s="11"/>
      <c r="DD681" s="11"/>
      <c r="DF681" s="11"/>
      <c r="DG681" s="11"/>
      <c r="DJ681" s="11"/>
      <c r="DK681" s="11"/>
      <c r="DL681" s="11"/>
      <c r="DN681" s="11"/>
      <c r="DO681" s="11"/>
      <c r="DR681" s="11"/>
      <c r="DS681" s="11"/>
      <c r="DT681" s="11"/>
    </row>
    <row r="682" spans="1:124" x14ac:dyDescent="0.25">
      <c r="A682" s="100"/>
      <c r="E682" s="129"/>
      <c r="F682" s="129"/>
      <c r="G682" s="129"/>
      <c r="I682" s="129"/>
      <c r="J682" s="129"/>
      <c r="K682" s="129"/>
      <c r="L682" s="129"/>
      <c r="M682" s="129"/>
      <c r="N682" s="129"/>
      <c r="O682" s="129"/>
      <c r="P682" s="129"/>
      <c r="Q682" s="129"/>
      <c r="R682" s="129"/>
      <c r="S682" s="129"/>
      <c r="T682" s="129"/>
      <c r="U682" s="129"/>
      <c r="V682" s="129"/>
      <c r="W682" s="129"/>
      <c r="X682" s="129"/>
      <c r="Y682" s="129"/>
      <c r="Z682" s="129"/>
      <c r="AA682" s="129"/>
      <c r="AW682" s="11"/>
      <c r="BR682" s="11"/>
      <c r="CQ682" s="11"/>
      <c r="CR682" s="11"/>
      <c r="CX682" s="11"/>
      <c r="CY682" s="11"/>
      <c r="DB682" s="11"/>
      <c r="DC682" s="11"/>
      <c r="DD682" s="11"/>
      <c r="DF682" s="11"/>
      <c r="DG682" s="11"/>
      <c r="DJ682" s="11"/>
      <c r="DK682" s="11"/>
      <c r="DL682" s="11"/>
      <c r="DN682" s="11"/>
      <c r="DO682" s="11"/>
      <c r="DR682" s="11"/>
      <c r="DS682" s="11"/>
      <c r="DT682" s="11"/>
    </row>
    <row r="683" spans="1:124" x14ac:dyDescent="0.25">
      <c r="A683" s="100"/>
      <c r="E683" s="129"/>
      <c r="F683" s="129"/>
      <c r="G683" s="129"/>
      <c r="I683" s="129"/>
      <c r="J683" s="129"/>
      <c r="K683" s="129"/>
      <c r="L683" s="129"/>
      <c r="M683" s="129"/>
      <c r="N683" s="129"/>
      <c r="O683" s="129"/>
      <c r="P683" s="129"/>
      <c r="Q683" s="129"/>
      <c r="R683" s="129"/>
      <c r="S683" s="129"/>
      <c r="T683" s="129"/>
      <c r="U683" s="129"/>
      <c r="V683" s="129"/>
      <c r="W683" s="129"/>
      <c r="X683" s="129"/>
      <c r="Y683" s="129"/>
      <c r="Z683" s="129"/>
      <c r="AA683" s="129"/>
      <c r="AW683" s="11"/>
      <c r="BR683" s="11"/>
      <c r="CQ683" s="11"/>
      <c r="CR683" s="11"/>
      <c r="CX683" s="11"/>
      <c r="CY683" s="11"/>
      <c r="DB683" s="11"/>
      <c r="DC683" s="11"/>
      <c r="DD683" s="11"/>
      <c r="DF683" s="11"/>
      <c r="DG683" s="11"/>
      <c r="DJ683" s="11"/>
      <c r="DK683" s="11"/>
      <c r="DL683" s="11"/>
      <c r="DN683" s="11"/>
      <c r="DO683" s="11"/>
      <c r="DR683" s="11"/>
      <c r="DS683" s="11"/>
      <c r="DT683" s="11"/>
    </row>
    <row r="684" spans="1:124" x14ac:dyDescent="0.25">
      <c r="A684" s="100"/>
      <c r="E684" s="129"/>
      <c r="F684" s="129"/>
      <c r="G684" s="129"/>
      <c r="I684" s="129"/>
      <c r="J684" s="129"/>
      <c r="K684" s="129"/>
      <c r="L684" s="129"/>
      <c r="M684" s="129"/>
      <c r="N684" s="129"/>
      <c r="O684" s="129"/>
      <c r="P684" s="129"/>
      <c r="Q684" s="129"/>
      <c r="R684" s="129"/>
      <c r="S684" s="129"/>
      <c r="T684" s="129"/>
      <c r="U684" s="129"/>
      <c r="V684" s="129"/>
      <c r="W684" s="129"/>
      <c r="X684" s="129"/>
      <c r="Y684" s="129"/>
      <c r="Z684" s="129"/>
      <c r="AA684" s="129"/>
      <c r="AW684" s="11"/>
      <c r="BR684" s="11"/>
      <c r="CQ684" s="11"/>
      <c r="CR684" s="11"/>
      <c r="CX684" s="11"/>
      <c r="CY684" s="11"/>
      <c r="DB684" s="11"/>
      <c r="DC684" s="11"/>
      <c r="DD684" s="11"/>
      <c r="DF684" s="11"/>
      <c r="DG684" s="11"/>
      <c r="DJ684" s="11"/>
      <c r="DK684" s="11"/>
      <c r="DL684" s="11"/>
      <c r="DN684" s="11"/>
      <c r="DO684" s="11"/>
      <c r="DR684" s="11"/>
      <c r="DS684" s="11"/>
      <c r="DT684" s="11"/>
    </row>
    <row r="685" spans="1:124" x14ac:dyDescent="0.25">
      <c r="A685" s="100"/>
      <c r="E685" s="129"/>
      <c r="F685" s="129"/>
      <c r="G685" s="129"/>
      <c r="I685" s="129"/>
      <c r="J685" s="129"/>
      <c r="K685" s="129"/>
      <c r="L685" s="129"/>
      <c r="M685" s="129"/>
      <c r="N685" s="129"/>
      <c r="O685" s="129"/>
      <c r="P685" s="129"/>
      <c r="Q685" s="129"/>
      <c r="R685" s="129"/>
      <c r="S685" s="129"/>
      <c r="T685" s="129"/>
      <c r="U685" s="129"/>
      <c r="V685" s="129"/>
      <c r="W685" s="129"/>
      <c r="X685" s="129"/>
      <c r="Y685" s="129"/>
      <c r="Z685" s="129"/>
      <c r="AA685" s="129"/>
      <c r="AW685" s="11"/>
      <c r="BR685" s="11"/>
      <c r="CQ685" s="11"/>
      <c r="CR685" s="11"/>
      <c r="CX685" s="11"/>
      <c r="CY685" s="11"/>
      <c r="DB685" s="11"/>
      <c r="DC685" s="11"/>
      <c r="DD685" s="11"/>
      <c r="DF685" s="11"/>
      <c r="DG685" s="11"/>
      <c r="DJ685" s="11"/>
      <c r="DK685" s="11"/>
      <c r="DL685" s="11"/>
      <c r="DN685" s="11"/>
      <c r="DO685" s="11"/>
      <c r="DR685" s="11"/>
      <c r="DS685" s="11"/>
      <c r="DT685" s="11"/>
    </row>
    <row r="686" spans="1:124" x14ac:dyDescent="0.25">
      <c r="A686" s="100"/>
      <c r="E686" s="129"/>
      <c r="F686" s="129"/>
      <c r="G686" s="129"/>
      <c r="I686" s="129"/>
      <c r="J686" s="129"/>
      <c r="K686" s="129"/>
      <c r="L686" s="129"/>
      <c r="M686" s="129"/>
      <c r="N686" s="129"/>
      <c r="O686" s="129"/>
      <c r="P686" s="129"/>
      <c r="Q686" s="129"/>
      <c r="R686" s="129"/>
      <c r="S686" s="129"/>
      <c r="T686" s="129"/>
      <c r="U686" s="129"/>
      <c r="V686" s="129"/>
      <c r="W686" s="129"/>
      <c r="X686" s="129"/>
      <c r="Y686" s="129"/>
      <c r="Z686" s="129"/>
      <c r="AA686" s="129"/>
      <c r="AW686" s="11"/>
      <c r="BR686" s="11"/>
      <c r="CQ686" s="11"/>
      <c r="CR686" s="11"/>
      <c r="CX686" s="11"/>
      <c r="CY686" s="11"/>
      <c r="DB686" s="11"/>
      <c r="DC686" s="11"/>
      <c r="DD686" s="11"/>
      <c r="DF686" s="11"/>
      <c r="DG686" s="11"/>
      <c r="DJ686" s="11"/>
      <c r="DK686" s="11"/>
      <c r="DL686" s="11"/>
      <c r="DN686" s="11"/>
      <c r="DO686" s="11"/>
      <c r="DR686" s="11"/>
      <c r="DS686" s="11"/>
      <c r="DT686" s="11"/>
    </row>
    <row r="687" spans="1:124" x14ac:dyDescent="0.25">
      <c r="A687" s="100"/>
      <c r="E687" s="129"/>
      <c r="F687" s="129"/>
      <c r="G687" s="129"/>
      <c r="I687" s="129"/>
      <c r="J687" s="129"/>
      <c r="K687" s="129"/>
      <c r="L687" s="129"/>
      <c r="M687" s="129"/>
      <c r="N687" s="129"/>
      <c r="O687" s="129"/>
      <c r="P687" s="129"/>
      <c r="Q687" s="129"/>
      <c r="R687" s="129"/>
      <c r="S687" s="129"/>
      <c r="T687" s="129"/>
      <c r="U687" s="129"/>
      <c r="V687" s="129"/>
      <c r="W687" s="129"/>
      <c r="X687" s="129"/>
      <c r="Y687" s="129"/>
      <c r="Z687" s="129"/>
      <c r="AA687" s="129"/>
      <c r="AW687" s="11"/>
      <c r="BR687" s="11"/>
      <c r="CQ687" s="11"/>
      <c r="CR687" s="11"/>
      <c r="CX687" s="11"/>
      <c r="CY687" s="11"/>
      <c r="DB687" s="11"/>
      <c r="DC687" s="11"/>
      <c r="DD687" s="11"/>
      <c r="DF687" s="11"/>
      <c r="DG687" s="11"/>
      <c r="DJ687" s="11"/>
      <c r="DK687" s="11"/>
      <c r="DL687" s="11"/>
      <c r="DN687" s="11"/>
      <c r="DO687" s="11"/>
      <c r="DR687" s="11"/>
      <c r="DS687" s="11"/>
      <c r="DT687" s="11"/>
    </row>
    <row r="688" spans="1:124" x14ac:dyDescent="0.25">
      <c r="A688" s="100"/>
      <c r="E688" s="129"/>
      <c r="F688" s="129"/>
      <c r="G688" s="129"/>
      <c r="I688" s="129"/>
      <c r="J688" s="129"/>
      <c r="K688" s="129"/>
      <c r="L688" s="129"/>
      <c r="M688" s="129"/>
      <c r="N688" s="129"/>
      <c r="O688" s="129"/>
      <c r="P688" s="129"/>
      <c r="Q688" s="129"/>
      <c r="R688" s="129"/>
      <c r="S688" s="129"/>
      <c r="T688" s="129"/>
      <c r="U688" s="129"/>
      <c r="V688" s="129"/>
      <c r="W688" s="129"/>
      <c r="X688" s="129"/>
      <c r="Y688" s="129"/>
      <c r="Z688" s="129"/>
      <c r="AA688" s="129"/>
      <c r="AW688" s="11"/>
      <c r="BR688" s="11"/>
      <c r="CQ688" s="11"/>
      <c r="CR688" s="11"/>
      <c r="CX688" s="11"/>
      <c r="CY688" s="11"/>
      <c r="DB688" s="11"/>
      <c r="DC688" s="11"/>
      <c r="DD688" s="11"/>
      <c r="DF688" s="11"/>
      <c r="DG688" s="11"/>
      <c r="DJ688" s="11"/>
      <c r="DK688" s="11"/>
      <c r="DL688" s="11"/>
      <c r="DN688" s="11"/>
      <c r="DO688" s="11"/>
      <c r="DR688" s="11"/>
      <c r="DS688" s="11"/>
      <c r="DT688" s="11"/>
    </row>
    <row r="689" spans="1:124" x14ac:dyDescent="0.25">
      <c r="A689" s="100"/>
      <c r="E689" s="129"/>
      <c r="F689" s="129"/>
      <c r="G689" s="129"/>
      <c r="I689" s="129"/>
      <c r="J689" s="129"/>
      <c r="K689" s="129"/>
      <c r="L689" s="129"/>
      <c r="M689" s="129"/>
      <c r="N689" s="129"/>
      <c r="O689" s="129"/>
      <c r="P689" s="129"/>
      <c r="Q689" s="129"/>
      <c r="R689" s="129"/>
      <c r="S689" s="129"/>
      <c r="T689" s="129"/>
      <c r="U689" s="129"/>
      <c r="V689" s="129"/>
      <c r="W689" s="129"/>
      <c r="X689" s="129"/>
      <c r="Y689" s="129"/>
      <c r="Z689" s="129"/>
      <c r="AA689" s="129"/>
      <c r="AW689" s="11"/>
      <c r="BR689" s="11"/>
      <c r="CQ689" s="11"/>
      <c r="CR689" s="11"/>
      <c r="CX689" s="11"/>
      <c r="CY689" s="11"/>
      <c r="DB689" s="11"/>
      <c r="DC689" s="11"/>
      <c r="DD689" s="11"/>
      <c r="DF689" s="11"/>
      <c r="DG689" s="11"/>
      <c r="DJ689" s="11"/>
      <c r="DK689" s="11"/>
      <c r="DL689" s="11"/>
      <c r="DN689" s="11"/>
      <c r="DO689" s="11"/>
      <c r="DR689" s="11"/>
      <c r="DS689" s="11"/>
      <c r="DT689" s="11"/>
    </row>
    <row r="690" spans="1:124" x14ac:dyDescent="0.25">
      <c r="A690" s="100"/>
      <c r="E690" s="129"/>
      <c r="F690" s="129"/>
      <c r="G690" s="129"/>
      <c r="I690" s="129"/>
      <c r="J690" s="129"/>
      <c r="K690" s="129"/>
      <c r="L690" s="129"/>
      <c r="M690" s="129"/>
      <c r="N690" s="129"/>
      <c r="O690" s="129"/>
      <c r="P690" s="129"/>
      <c r="Q690" s="129"/>
      <c r="R690" s="129"/>
      <c r="S690" s="129"/>
      <c r="T690" s="129"/>
      <c r="U690" s="129"/>
      <c r="V690" s="129"/>
      <c r="W690" s="129"/>
      <c r="X690" s="129"/>
      <c r="Y690" s="129"/>
      <c r="Z690" s="129"/>
      <c r="AA690" s="129"/>
      <c r="AW690" s="11"/>
      <c r="BR690" s="11"/>
      <c r="CQ690" s="11"/>
      <c r="CR690" s="11"/>
      <c r="CX690" s="11"/>
      <c r="CY690" s="11"/>
      <c r="DB690" s="11"/>
      <c r="DC690" s="11"/>
      <c r="DD690" s="11"/>
      <c r="DF690" s="11"/>
      <c r="DG690" s="11"/>
      <c r="DJ690" s="11"/>
      <c r="DK690" s="11"/>
      <c r="DL690" s="11"/>
      <c r="DN690" s="11"/>
      <c r="DO690" s="11"/>
      <c r="DR690" s="11"/>
      <c r="DS690" s="11"/>
      <c r="DT690" s="11"/>
    </row>
    <row r="691" spans="1:124" x14ac:dyDescent="0.25">
      <c r="A691" s="100"/>
      <c r="E691" s="129"/>
      <c r="F691" s="129"/>
      <c r="G691" s="129"/>
      <c r="I691" s="129"/>
      <c r="J691" s="129"/>
      <c r="K691" s="129"/>
      <c r="L691" s="129"/>
      <c r="M691" s="129"/>
      <c r="N691" s="129"/>
      <c r="O691" s="129"/>
      <c r="P691" s="129"/>
      <c r="Q691" s="129"/>
      <c r="R691" s="129"/>
      <c r="S691" s="129"/>
      <c r="T691" s="129"/>
      <c r="U691" s="129"/>
      <c r="V691" s="129"/>
      <c r="W691" s="129"/>
      <c r="X691" s="129"/>
      <c r="Y691" s="129"/>
      <c r="Z691" s="129"/>
      <c r="AA691" s="129"/>
      <c r="AW691" s="11"/>
      <c r="BR691" s="11"/>
      <c r="CQ691" s="11"/>
      <c r="CR691" s="11"/>
      <c r="CX691" s="11"/>
      <c r="CY691" s="11"/>
      <c r="DB691" s="11"/>
      <c r="DC691" s="11"/>
      <c r="DD691" s="11"/>
      <c r="DF691" s="11"/>
      <c r="DG691" s="11"/>
      <c r="DJ691" s="11"/>
      <c r="DK691" s="11"/>
      <c r="DL691" s="11"/>
      <c r="DN691" s="11"/>
      <c r="DO691" s="11"/>
      <c r="DR691" s="11"/>
      <c r="DS691" s="11"/>
      <c r="DT691" s="11"/>
    </row>
    <row r="692" spans="1:124" x14ac:dyDescent="0.25">
      <c r="A692" s="100"/>
      <c r="E692" s="129"/>
      <c r="F692" s="129"/>
      <c r="G692" s="129"/>
      <c r="I692" s="129"/>
      <c r="J692" s="129"/>
      <c r="K692" s="129"/>
      <c r="L692" s="129"/>
      <c r="M692" s="129"/>
      <c r="N692" s="129"/>
      <c r="O692" s="129"/>
      <c r="P692" s="129"/>
      <c r="Q692" s="129"/>
      <c r="R692" s="129"/>
      <c r="S692" s="129"/>
      <c r="T692" s="129"/>
      <c r="U692" s="129"/>
      <c r="V692" s="129"/>
      <c r="W692" s="129"/>
      <c r="X692" s="129"/>
      <c r="Y692" s="129"/>
      <c r="Z692" s="129"/>
      <c r="AA692" s="129"/>
      <c r="AW692" s="11"/>
      <c r="BR692" s="11"/>
      <c r="CQ692" s="11"/>
      <c r="CR692" s="11"/>
      <c r="CX692" s="11"/>
      <c r="CY692" s="11"/>
      <c r="DB692" s="11"/>
      <c r="DC692" s="11"/>
      <c r="DD692" s="11"/>
      <c r="DF692" s="11"/>
      <c r="DG692" s="11"/>
      <c r="DJ692" s="11"/>
      <c r="DK692" s="11"/>
      <c r="DL692" s="11"/>
      <c r="DN692" s="11"/>
      <c r="DO692" s="11"/>
      <c r="DR692" s="11"/>
      <c r="DS692" s="11"/>
      <c r="DT692" s="11"/>
    </row>
    <row r="693" spans="1:124" x14ac:dyDescent="0.25">
      <c r="A693" s="100"/>
      <c r="E693" s="129"/>
      <c r="F693" s="129"/>
      <c r="G693" s="129"/>
      <c r="I693" s="129"/>
      <c r="J693" s="129"/>
      <c r="K693" s="129"/>
      <c r="L693" s="129"/>
      <c r="M693" s="129"/>
      <c r="N693" s="129"/>
      <c r="O693" s="129"/>
      <c r="P693" s="129"/>
      <c r="Q693" s="129"/>
      <c r="R693" s="129"/>
      <c r="S693" s="129"/>
      <c r="T693" s="129"/>
      <c r="U693" s="129"/>
      <c r="V693" s="129"/>
      <c r="W693" s="129"/>
      <c r="X693" s="129"/>
      <c r="Y693" s="129"/>
      <c r="Z693" s="129"/>
      <c r="AA693" s="129"/>
      <c r="AW693" s="11"/>
      <c r="BR693" s="11"/>
      <c r="CQ693" s="11"/>
      <c r="CR693" s="11"/>
      <c r="CX693" s="11"/>
      <c r="CY693" s="11"/>
      <c r="DB693" s="11"/>
      <c r="DC693" s="11"/>
      <c r="DD693" s="11"/>
      <c r="DF693" s="11"/>
      <c r="DG693" s="11"/>
      <c r="DJ693" s="11"/>
      <c r="DK693" s="11"/>
      <c r="DL693" s="11"/>
      <c r="DN693" s="11"/>
      <c r="DO693" s="11"/>
      <c r="DR693" s="11"/>
      <c r="DS693" s="11"/>
      <c r="DT693" s="11"/>
    </row>
    <row r="694" spans="1:124" x14ac:dyDescent="0.25">
      <c r="A694" s="100"/>
      <c r="E694" s="129"/>
      <c r="F694" s="129"/>
      <c r="G694" s="129"/>
      <c r="I694" s="129"/>
      <c r="J694" s="129"/>
      <c r="K694" s="129"/>
      <c r="L694" s="129"/>
      <c r="M694" s="129"/>
      <c r="N694" s="129"/>
      <c r="O694" s="129"/>
      <c r="P694" s="129"/>
      <c r="Q694" s="129"/>
      <c r="R694" s="129"/>
      <c r="S694" s="129"/>
      <c r="T694" s="129"/>
      <c r="U694" s="129"/>
      <c r="V694" s="129"/>
      <c r="W694" s="129"/>
      <c r="X694" s="129"/>
      <c r="Y694" s="129"/>
      <c r="Z694" s="129"/>
      <c r="AA694" s="129"/>
      <c r="AW694" s="11"/>
      <c r="BR694" s="11"/>
      <c r="CQ694" s="11"/>
      <c r="CR694" s="11"/>
      <c r="CX694" s="11"/>
      <c r="CY694" s="11"/>
      <c r="DB694" s="11"/>
      <c r="DC694" s="11"/>
      <c r="DD694" s="11"/>
      <c r="DF694" s="11"/>
      <c r="DG694" s="11"/>
      <c r="DJ694" s="11"/>
      <c r="DK694" s="11"/>
      <c r="DL694" s="11"/>
      <c r="DN694" s="11"/>
      <c r="DO694" s="11"/>
      <c r="DR694" s="11"/>
      <c r="DS694" s="11"/>
      <c r="DT694" s="11"/>
    </row>
    <row r="695" spans="1:124" x14ac:dyDescent="0.25">
      <c r="A695" s="100"/>
      <c r="E695" s="129"/>
      <c r="F695" s="129"/>
      <c r="G695" s="129"/>
      <c r="I695" s="129"/>
      <c r="J695" s="129"/>
      <c r="K695" s="129"/>
      <c r="L695" s="129"/>
      <c r="M695" s="129"/>
      <c r="N695" s="129"/>
      <c r="O695" s="129"/>
      <c r="P695" s="129"/>
      <c r="Q695" s="129"/>
      <c r="R695" s="129"/>
      <c r="S695" s="129"/>
      <c r="T695" s="129"/>
      <c r="U695" s="129"/>
      <c r="V695" s="129"/>
      <c r="W695" s="129"/>
      <c r="X695" s="129"/>
      <c r="Y695" s="129"/>
      <c r="Z695" s="129"/>
      <c r="AA695" s="129"/>
      <c r="AW695" s="11"/>
      <c r="BR695" s="11"/>
      <c r="CQ695" s="11"/>
      <c r="CR695" s="11"/>
      <c r="CX695" s="11"/>
      <c r="CY695" s="11"/>
      <c r="DB695" s="11"/>
      <c r="DC695" s="11"/>
      <c r="DD695" s="11"/>
      <c r="DF695" s="11"/>
      <c r="DG695" s="11"/>
      <c r="DJ695" s="11"/>
      <c r="DK695" s="11"/>
      <c r="DL695" s="11"/>
      <c r="DN695" s="11"/>
      <c r="DO695" s="11"/>
      <c r="DR695" s="11"/>
      <c r="DS695" s="11"/>
      <c r="DT695" s="11"/>
    </row>
    <row r="696" spans="1:124" x14ac:dyDescent="0.25">
      <c r="A696" s="100"/>
      <c r="E696" s="129"/>
      <c r="F696" s="129"/>
      <c r="G696" s="129"/>
      <c r="I696" s="129"/>
      <c r="J696" s="129"/>
      <c r="K696" s="129"/>
      <c r="L696" s="129"/>
      <c r="M696" s="129"/>
      <c r="N696" s="129"/>
      <c r="O696" s="129"/>
      <c r="P696" s="129"/>
      <c r="Q696" s="129"/>
      <c r="R696" s="129"/>
      <c r="S696" s="129"/>
      <c r="T696" s="129"/>
      <c r="U696" s="129"/>
      <c r="V696" s="129"/>
      <c r="W696" s="129"/>
      <c r="X696" s="129"/>
      <c r="Y696" s="129"/>
      <c r="Z696" s="129"/>
      <c r="AA696" s="129"/>
      <c r="AW696" s="11"/>
      <c r="BR696" s="11"/>
      <c r="CQ696" s="11"/>
      <c r="CR696" s="11"/>
      <c r="CX696" s="11"/>
      <c r="CY696" s="11"/>
      <c r="DB696" s="11"/>
      <c r="DC696" s="11"/>
      <c r="DD696" s="11"/>
      <c r="DF696" s="11"/>
      <c r="DG696" s="11"/>
      <c r="DJ696" s="11"/>
      <c r="DK696" s="11"/>
      <c r="DL696" s="11"/>
      <c r="DN696" s="11"/>
      <c r="DO696" s="11"/>
      <c r="DR696" s="11"/>
      <c r="DS696" s="11"/>
      <c r="DT696" s="11"/>
    </row>
    <row r="697" spans="1:124" x14ac:dyDescent="0.25">
      <c r="A697" s="100"/>
      <c r="E697" s="129"/>
      <c r="F697" s="129"/>
      <c r="G697" s="129"/>
      <c r="I697" s="129"/>
      <c r="J697" s="129"/>
      <c r="K697" s="129"/>
      <c r="L697" s="129"/>
      <c r="M697" s="129"/>
      <c r="N697" s="129"/>
      <c r="O697" s="129"/>
      <c r="P697" s="129"/>
      <c r="Q697" s="129"/>
      <c r="R697" s="129"/>
      <c r="S697" s="129"/>
      <c r="T697" s="129"/>
      <c r="U697" s="129"/>
      <c r="V697" s="129"/>
      <c r="W697" s="129"/>
      <c r="X697" s="129"/>
      <c r="Y697" s="129"/>
      <c r="Z697" s="129"/>
      <c r="AA697" s="129"/>
      <c r="AW697" s="11"/>
      <c r="BR697" s="11"/>
      <c r="CQ697" s="11"/>
      <c r="CR697" s="11"/>
      <c r="CX697" s="11"/>
      <c r="CY697" s="11"/>
      <c r="DB697" s="11"/>
      <c r="DC697" s="11"/>
      <c r="DD697" s="11"/>
      <c r="DF697" s="11"/>
      <c r="DG697" s="11"/>
      <c r="DJ697" s="11"/>
      <c r="DK697" s="11"/>
      <c r="DL697" s="11"/>
      <c r="DN697" s="11"/>
      <c r="DO697" s="11"/>
      <c r="DR697" s="11"/>
      <c r="DS697" s="11"/>
      <c r="DT697" s="11"/>
    </row>
    <row r="698" spans="1:124" x14ac:dyDescent="0.25">
      <c r="A698" s="100"/>
      <c r="E698" s="129"/>
      <c r="F698" s="129"/>
      <c r="G698" s="129"/>
      <c r="I698" s="129"/>
      <c r="J698" s="129"/>
      <c r="K698" s="129"/>
      <c r="L698" s="129"/>
      <c r="M698" s="129"/>
      <c r="N698" s="129"/>
      <c r="O698" s="129"/>
      <c r="P698" s="129"/>
      <c r="Q698" s="129"/>
      <c r="R698" s="129"/>
      <c r="S698" s="129"/>
      <c r="T698" s="129"/>
      <c r="U698" s="129"/>
      <c r="V698" s="129"/>
      <c r="W698" s="129"/>
      <c r="X698" s="129"/>
      <c r="Y698" s="129"/>
      <c r="Z698" s="129"/>
      <c r="AA698" s="129"/>
      <c r="AW698" s="11"/>
      <c r="BR698" s="11"/>
      <c r="CQ698" s="11"/>
      <c r="CR698" s="11"/>
      <c r="CX698" s="11"/>
      <c r="CY698" s="11"/>
      <c r="DB698" s="11"/>
      <c r="DC698" s="11"/>
      <c r="DD698" s="11"/>
      <c r="DF698" s="11"/>
      <c r="DG698" s="11"/>
      <c r="DJ698" s="11"/>
      <c r="DK698" s="11"/>
      <c r="DL698" s="11"/>
      <c r="DN698" s="11"/>
      <c r="DO698" s="11"/>
      <c r="DR698" s="11"/>
      <c r="DS698" s="11"/>
      <c r="DT698" s="11"/>
    </row>
    <row r="699" spans="1:124" x14ac:dyDescent="0.25">
      <c r="A699" s="100"/>
      <c r="E699" s="129"/>
      <c r="F699" s="129"/>
      <c r="G699" s="129"/>
      <c r="I699" s="129"/>
      <c r="J699" s="129"/>
      <c r="K699" s="129"/>
      <c r="L699" s="129"/>
      <c r="M699" s="129"/>
      <c r="N699" s="129"/>
      <c r="O699" s="129"/>
      <c r="P699" s="129"/>
      <c r="Q699" s="129"/>
      <c r="R699" s="129"/>
      <c r="S699" s="129"/>
      <c r="T699" s="129"/>
      <c r="U699" s="129"/>
      <c r="V699" s="129"/>
      <c r="W699" s="129"/>
      <c r="X699" s="129"/>
      <c r="Y699" s="129"/>
      <c r="Z699" s="129"/>
      <c r="AA699" s="129"/>
      <c r="AW699" s="11"/>
      <c r="BR699" s="11"/>
      <c r="CQ699" s="11"/>
      <c r="CR699" s="11"/>
      <c r="CX699" s="11"/>
      <c r="CY699" s="11"/>
      <c r="DB699" s="11"/>
      <c r="DC699" s="11"/>
      <c r="DD699" s="11"/>
      <c r="DF699" s="11"/>
      <c r="DG699" s="11"/>
      <c r="DJ699" s="11"/>
      <c r="DK699" s="11"/>
      <c r="DL699" s="11"/>
      <c r="DN699" s="11"/>
      <c r="DO699" s="11"/>
      <c r="DR699" s="11"/>
      <c r="DS699" s="11"/>
      <c r="DT699" s="11"/>
    </row>
    <row r="700" spans="1:124" x14ac:dyDescent="0.25">
      <c r="A700" s="100"/>
      <c r="E700" s="129"/>
      <c r="F700" s="129"/>
      <c r="G700" s="129"/>
      <c r="I700" s="129"/>
      <c r="J700" s="129"/>
      <c r="K700" s="129"/>
      <c r="L700" s="129"/>
      <c r="M700" s="129"/>
      <c r="N700" s="129"/>
      <c r="O700" s="129"/>
      <c r="P700" s="129"/>
      <c r="Q700" s="129"/>
      <c r="R700" s="129"/>
      <c r="S700" s="129"/>
      <c r="T700" s="129"/>
      <c r="U700" s="129"/>
      <c r="V700" s="129"/>
      <c r="W700" s="129"/>
      <c r="X700" s="129"/>
      <c r="Y700" s="129"/>
      <c r="Z700" s="129"/>
      <c r="AA700" s="129"/>
      <c r="AW700" s="11"/>
      <c r="BR700" s="11"/>
      <c r="CQ700" s="11"/>
      <c r="CR700" s="11"/>
      <c r="CX700" s="11"/>
      <c r="CY700" s="11"/>
      <c r="DB700" s="11"/>
      <c r="DC700" s="11"/>
      <c r="DD700" s="11"/>
      <c r="DF700" s="11"/>
      <c r="DG700" s="11"/>
      <c r="DJ700" s="11"/>
      <c r="DK700" s="11"/>
      <c r="DL700" s="11"/>
      <c r="DN700" s="11"/>
      <c r="DO700" s="11"/>
      <c r="DR700" s="11"/>
      <c r="DS700" s="11"/>
      <c r="DT700" s="11"/>
    </row>
    <row r="701" spans="1:124" x14ac:dyDescent="0.25">
      <c r="A701" s="100"/>
      <c r="E701" s="129"/>
      <c r="F701" s="129"/>
      <c r="G701" s="129"/>
      <c r="I701" s="129"/>
      <c r="J701" s="129"/>
      <c r="K701" s="129"/>
      <c r="L701" s="129"/>
      <c r="M701" s="129"/>
      <c r="N701" s="129"/>
      <c r="O701" s="129"/>
      <c r="P701" s="129"/>
      <c r="Q701" s="129"/>
      <c r="R701" s="129"/>
      <c r="S701" s="129"/>
      <c r="T701" s="129"/>
      <c r="U701" s="129"/>
      <c r="V701" s="129"/>
      <c r="W701" s="129"/>
      <c r="X701" s="129"/>
      <c r="Y701" s="129"/>
      <c r="Z701" s="129"/>
      <c r="AA701" s="129"/>
      <c r="AW701" s="11"/>
      <c r="BR701" s="11"/>
      <c r="CQ701" s="11"/>
      <c r="CR701" s="11"/>
      <c r="CX701" s="11"/>
      <c r="CY701" s="11"/>
      <c r="DB701" s="11"/>
      <c r="DC701" s="11"/>
      <c r="DD701" s="11"/>
      <c r="DF701" s="11"/>
      <c r="DG701" s="11"/>
      <c r="DJ701" s="11"/>
      <c r="DK701" s="11"/>
      <c r="DL701" s="11"/>
      <c r="DN701" s="11"/>
      <c r="DO701" s="11"/>
      <c r="DR701" s="11"/>
      <c r="DS701" s="11"/>
      <c r="DT701" s="11"/>
    </row>
    <row r="702" spans="1:124" x14ac:dyDescent="0.25">
      <c r="A702" s="100"/>
      <c r="E702" s="129"/>
      <c r="F702" s="129"/>
      <c r="G702" s="129"/>
      <c r="I702" s="129"/>
      <c r="J702" s="129"/>
      <c r="K702" s="129"/>
      <c r="L702" s="129"/>
      <c r="M702" s="129"/>
      <c r="N702" s="129"/>
      <c r="O702" s="129"/>
      <c r="P702" s="129"/>
      <c r="Q702" s="129"/>
      <c r="R702" s="129"/>
      <c r="S702" s="129"/>
      <c r="T702" s="129"/>
      <c r="U702" s="129"/>
      <c r="V702" s="129"/>
      <c r="W702" s="129"/>
      <c r="X702" s="129"/>
      <c r="Y702" s="129"/>
      <c r="Z702" s="129"/>
      <c r="AA702" s="129"/>
      <c r="AW702" s="11"/>
      <c r="BR702" s="11"/>
      <c r="CQ702" s="11"/>
      <c r="CR702" s="11"/>
      <c r="CX702" s="11"/>
      <c r="CY702" s="11"/>
      <c r="DB702" s="11"/>
      <c r="DC702" s="11"/>
      <c r="DD702" s="11"/>
      <c r="DF702" s="11"/>
      <c r="DG702" s="11"/>
      <c r="DJ702" s="11"/>
      <c r="DK702" s="11"/>
      <c r="DL702" s="11"/>
      <c r="DN702" s="11"/>
      <c r="DO702" s="11"/>
      <c r="DR702" s="11"/>
      <c r="DS702" s="11"/>
      <c r="DT702" s="11"/>
    </row>
    <row r="703" spans="1:124" x14ac:dyDescent="0.25">
      <c r="A703" s="100"/>
      <c r="E703" s="129"/>
      <c r="F703" s="129"/>
      <c r="G703" s="129"/>
      <c r="I703" s="129"/>
      <c r="J703" s="129"/>
      <c r="K703" s="129"/>
      <c r="L703" s="129"/>
      <c r="M703" s="129"/>
      <c r="N703" s="129"/>
      <c r="O703" s="129"/>
      <c r="P703" s="129"/>
      <c r="Q703" s="129"/>
      <c r="R703" s="129"/>
      <c r="S703" s="129"/>
      <c r="T703" s="129"/>
      <c r="U703" s="129"/>
      <c r="V703" s="129"/>
      <c r="W703" s="129"/>
      <c r="X703" s="129"/>
      <c r="Y703" s="129"/>
      <c r="Z703" s="129"/>
      <c r="AA703" s="129"/>
      <c r="AW703" s="11"/>
      <c r="BR703" s="11"/>
      <c r="CQ703" s="11"/>
      <c r="CR703" s="11"/>
      <c r="CX703" s="11"/>
      <c r="CY703" s="11"/>
      <c r="DB703" s="11"/>
      <c r="DC703" s="11"/>
      <c r="DD703" s="11"/>
      <c r="DF703" s="11"/>
      <c r="DG703" s="11"/>
      <c r="DJ703" s="11"/>
      <c r="DK703" s="11"/>
      <c r="DL703" s="11"/>
      <c r="DN703" s="11"/>
      <c r="DO703" s="11"/>
      <c r="DR703" s="11"/>
      <c r="DS703" s="11"/>
      <c r="DT703" s="11"/>
    </row>
    <row r="704" spans="1:124" x14ac:dyDescent="0.25">
      <c r="A704" s="100"/>
      <c r="E704" s="129"/>
      <c r="F704" s="129"/>
      <c r="G704" s="129"/>
      <c r="I704" s="129"/>
      <c r="J704" s="129"/>
      <c r="K704" s="129"/>
      <c r="L704" s="129"/>
      <c r="M704" s="129"/>
      <c r="N704" s="129"/>
      <c r="O704" s="129"/>
      <c r="P704" s="129"/>
      <c r="Q704" s="129"/>
      <c r="R704" s="129"/>
      <c r="S704" s="129"/>
      <c r="T704" s="129"/>
      <c r="U704" s="129"/>
      <c r="V704" s="129"/>
      <c r="W704" s="129"/>
      <c r="X704" s="129"/>
      <c r="Y704" s="129"/>
      <c r="Z704" s="129"/>
      <c r="AA704" s="129"/>
      <c r="AW704" s="11"/>
      <c r="BR704" s="11"/>
      <c r="CQ704" s="11"/>
      <c r="CR704" s="11"/>
      <c r="CX704" s="11"/>
      <c r="CY704" s="11"/>
      <c r="DB704" s="11"/>
      <c r="DC704" s="11"/>
      <c r="DD704" s="11"/>
      <c r="DF704" s="11"/>
      <c r="DG704" s="11"/>
      <c r="DJ704" s="11"/>
      <c r="DK704" s="11"/>
      <c r="DL704" s="11"/>
      <c r="DN704" s="11"/>
      <c r="DO704" s="11"/>
      <c r="DR704" s="11"/>
      <c r="DS704" s="11"/>
      <c r="DT704" s="11"/>
    </row>
    <row r="705" spans="1:124" x14ac:dyDescent="0.25">
      <c r="A705" s="100"/>
      <c r="E705" s="129"/>
      <c r="F705" s="129"/>
      <c r="G705" s="129"/>
      <c r="I705" s="129"/>
      <c r="J705" s="129"/>
      <c r="K705" s="129"/>
      <c r="L705" s="129"/>
      <c r="M705" s="129"/>
      <c r="N705" s="129"/>
      <c r="O705" s="129"/>
      <c r="P705" s="129"/>
      <c r="Q705" s="129"/>
      <c r="R705" s="129"/>
      <c r="S705" s="129"/>
      <c r="T705" s="129"/>
      <c r="U705" s="129"/>
      <c r="V705" s="129"/>
      <c r="W705" s="129"/>
      <c r="X705" s="129"/>
      <c r="Y705" s="129"/>
      <c r="Z705" s="129"/>
      <c r="AA705" s="129"/>
      <c r="AW705" s="11"/>
      <c r="BR705" s="11"/>
      <c r="CQ705" s="11"/>
      <c r="CR705" s="11"/>
      <c r="CX705" s="11"/>
      <c r="CY705" s="11"/>
      <c r="DB705" s="11"/>
      <c r="DC705" s="11"/>
      <c r="DD705" s="11"/>
      <c r="DF705" s="11"/>
      <c r="DG705" s="11"/>
      <c r="DJ705" s="11"/>
      <c r="DK705" s="11"/>
      <c r="DL705" s="11"/>
      <c r="DN705" s="11"/>
      <c r="DO705" s="11"/>
      <c r="DR705" s="11"/>
      <c r="DS705" s="11"/>
      <c r="DT705" s="11"/>
    </row>
    <row r="706" spans="1:124" x14ac:dyDescent="0.25">
      <c r="A706" s="100"/>
      <c r="E706" s="129"/>
      <c r="F706" s="129"/>
      <c r="G706" s="129"/>
      <c r="I706" s="129"/>
      <c r="J706" s="129"/>
      <c r="K706" s="129"/>
      <c r="L706" s="129"/>
      <c r="M706" s="129"/>
      <c r="N706" s="129"/>
      <c r="O706" s="129"/>
      <c r="P706" s="129"/>
      <c r="Q706" s="129"/>
      <c r="R706" s="129"/>
      <c r="S706" s="129"/>
      <c r="T706" s="129"/>
      <c r="U706" s="129"/>
      <c r="V706" s="129"/>
      <c r="W706" s="129"/>
      <c r="X706" s="129"/>
      <c r="Y706" s="129"/>
      <c r="Z706" s="129"/>
      <c r="AA706" s="129"/>
      <c r="AW706" s="11"/>
      <c r="BR706" s="11"/>
      <c r="CQ706" s="11"/>
      <c r="CR706" s="11"/>
      <c r="CX706" s="11"/>
      <c r="CY706" s="11"/>
      <c r="DB706" s="11"/>
      <c r="DC706" s="11"/>
      <c r="DD706" s="11"/>
      <c r="DF706" s="11"/>
      <c r="DG706" s="11"/>
      <c r="DJ706" s="11"/>
      <c r="DK706" s="11"/>
      <c r="DL706" s="11"/>
      <c r="DN706" s="11"/>
      <c r="DO706" s="11"/>
      <c r="DR706" s="11"/>
      <c r="DS706" s="11"/>
      <c r="DT706" s="11"/>
    </row>
    <row r="707" spans="1:124" x14ac:dyDescent="0.25">
      <c r="A707" s="100"/>
      <c r="E707" s="129"/>
      <c r="F707" s="129"/>
      <c r="G707" s="129"/>
      <c r="I707" s="129"/>
      <c r="J707" s="129"/>
      <c r="K707" s="129"/>
      <c r="L707" s="129"/>
      <c r="M707" s="129"/>
      <c r="N707" s="129"/>
      <c r="O707" s="129"/>
      <c r="P707" s="129"/>
      <c r="Q707" s="129"/>
      <c r="R707" s="129"/>
      <c r="S707" s="129"/>
      <c r="T707" s="129"/>
      <c r="U707" s="129"/>
      <c r="V707" s="129"/>
      <c r="W707" s="129"/>
      <c r="X707" s="129"/>
      <c r="Y707" s="129"/>
      <c r="Z707" s="129"/>
      <c r="AA707" s="129"/>
      <c r="AW707" s="11"/>
      <c r="BR707" s="11"/>
      <c r="CQ707" s="11"/>
      <c r="CR707" s="11"/>
      <c r="CX707" s="11"/>
      <c r="CY707" s="11"/>
      <c r="DB707" s="11"/>
      <c r="DC707" s="11"/>
      <c r="DD707" s="11"/>
      <c r="DF707" s="11"/>
      <c r="DG707" s="11"/>
      <c r="DJ707" s="11"/>
      <c r="DK707" s="11"/>
      <c r="DL707" s="11"/>
      <c r="DN707" s="11"/>
      <c r="DO707" s="11"/>
      <c r="DR707" s="11"/>
      <c r="DS707" s="11"/>
      <c r="DT707" s="11"/>
    </row>
    <row r="708" spans="1:124" x14ac:dyDescent="0.25">
      <c r="A708" s="100"/>
      <c r="E708" s="129"/>
      <c r="F708" s="129"/>
      <c r="G708" s="129"/>
      <c r="I708" s="129"/>
      <c r="J708" s="129"/>
      <c r="K708" s="129"/>
      <c r="L708" s="129"/>
      <c r="M708" s="129"/>
      <c r="N708" s="129"/>
      <c r="O708" s="129"/>
      <c r="P708" s="129"/>
      <c r="Q708" s="129"/>
      <c r="R708" s="129"/>
      <c r="S708" s="129"/>
      <c r="T708" s="129"/>
      <c r="U708" s="129"/>
      <c r="V708" s="129"/>
      <c r="W708" s="129"/>
      <c r="X708" s="129"/>
      <c r="Y708" s="129"/>
      <c r="Z708" s="129"/>
      <c r="AA708" s="129"/>
      <c r="AW708" s="11"/>
      <c r="BR708" s="11"/>
      <c r="CQ708" s="11"/>
      <c r="CR708" s="11"/>
      <c r="CX708" s="11"/>
      <c r="CY708" s="11"/>
      <c r="DB708" s="11"/>
      <c r="DC708" s="11"/>
      <c r="DD708" s="11"/>
      <c r="DF708" s="11"/>
      <c r="DG708" s="11"/>
      <c r="DJ708" s="11"/>
      <c r="DK708" s="11"/>
      <c r="DL708" s="11"/>
      <c r="DN708" s="11"/>
      <c r="DO708" s="11"/>
      <c r="DR708" s="11"/>
      <c r="DS708" s="11"/>
      <c r="DT708" s="11"/>
    </row>
    <row r="709" spans="1:124" x14ac:dyDescent="0.25">
      <c r="A709" s="100"/>
      <c r="E709" s="129"/>
      <c r="F709" s="129"/>
      <c r="G709" s="129"/>
      <c r="I709" s="129"/>
      <c r="J709" s="129"/>
      <c r="K709" s="129"/>
      <c r="L709" s="129"/>
      <c r="M709" s="129"/>
      <c r="N709" s="129"/>
      <c r="O709" s="129"/>
      <c r="P709" s="129"/>
      <c r="Q709" s="129"/>
      <c r="R709" s="129"/>
      <c r="S709" s="129"/>
      <c r="T709" s="129"/>
      <c r="U709" s="129"/>
      <c r="V709" s="129"/>
      <c r="W709" s="129"/>
      <c r="X709" s="129"/>
      <c r="Y709" s="129"/>
      <c r="Z709" s="129"/>
      <c r="AA709" s="129"/>
      <c r="AW709" s="11"/>
      <c r="BR709" s="11"/>
      <c r="CQ709" s="11"/>
      <c r="CR709" s="11"/>
      <c r="CX709" s="11"/>
      <c r="CY709" s="11"/>
      <c r="DB709" s="11"/>
      <c r="DC709" s="11"/>
      <c r="DD709" s="11"/>
      <c r="DF709" s="11"/>
      <c r="DG709" s="11"/>
      <c r="DJ709" s="11"/>
      <c r="DK709" s="11"/>
      <c r="DL709" s="11"/>
      <c r="DN709" s="11"/>
      <c r="DO709" s="11"/>
      <c r="DR709" s="11"/>
      <c r="DS709" s="11"/>
      <c r="DT709" s="11"/>
    </row>
    <row r="710" spans="1:124" x14ac:dyDescent="0.25">
      <c r="A710" s="100"/>
      <c r="E710" s="129"/>
      <c r="F710" s="129"/>
      <c r="G710" s="129"/>
      <c r="I710" s="129"/>
      <c r="J710" s="129"/>
      <c r="K710" s="129"/>
      <c r="L710" s="129"/>
      <c r="M710" s="129"/>
      <c r="N710" s="129"/>
      <c r="O710" s="129"/>
      <c r="P710" s="129"/>
      <c r="Q710" s="129"/>
      <c r="R710" s="129"/>
      <c r="S710" s="129"/>
      <c r="T710" s="129"/>
      <c r="U710" s="129"/>
      <c r="V710" s="129"/>
      <c r="W710" s="129"/>
      <c r="X710" s="129"/>
      <c r="Y710" s="129"/>
      <c r="Z710" s="129"/>
      <c r="AA710" s="129"/>
      <c r="AW710" s="11"/>
      <c r="BR710" s="11"/>
      <c r="CQ710" s="11"/>
      <c r="CR710" s="11"/>
      <c r="CX710" s="11"/>
      <c r="CY710" s="11"/>
      <c r="DB710" s="11"/>
      <c r="DC710" s="11"/>
      <c r="DD710" s="11"/>
      <c r="DF710" s="11"/>
      <c r="DG710" s="11"/>
      <c r="DJ710" s="11"/>
      <c r="DK710" s="11"/>
      <c r="DL710" s="11"/>
      <c r="DN710" s="11"/>
      <c r="DO710" s="11"/>
      <c r="DR710" s="11"/>
      <c r="DS710" s="11"/>
      <c r="DT710" s="11"/>
    </row>
    <row r="711" spans="1:124" x14ac:dyDescent="0.25">
      <c r="A711" s="100"/>
      <c r="E711" s="129"/>
      <c r="F711" s="129"/>
      <c r="G711" s="129"/>
      <c r="I711" s="129"/>
      <c r="J711" s="129"/>
      <c r="K711" s="129"/>
      <c r="L711" s="129"/>
      <c r="M711" s="129"/>
      <c r="N711" s="129"/>
      <c r="O711" s="129"/>
      <c r="P711" s="129"/>
      <c r="Q711" s="129"/>
      <c r="R711" s="129"/>
      <c r="S711" s="129"/>
      <c r="T711" s="129"/>
      <c r="U711" s="129"/>
      <c r="V711" s="129"/>
      <c r="W711" s="129"/>
      <c r="X711" s="129"/>
      <c r="Y711" s="129"/>
      <c r="Z711" s="129"/>
      <c r="AA711" s="129"/>
      <c r="AW711" s="11"/>
      <c r="BR711" s="11"/>
      <c r="CQ711" s="11"/>
      <c r="CR711" s="11"/>
      <c r="CX711" s="11"/>
      <c r="CY711" s="11"/>
      <c r="DB711" s="11"/>
      <c r="DC711" s="11"/>
      <c r="DD711" s="11"/>
      <c r="DF711" s="11"/>
      <c r="DG711" s="11"/>
      <c r="DJ711" s="11"/>
      <c r="DK711" s="11"/>
      <c r="DL711" s="11"/>
      <c r="DN711" s="11"/>
      <c r="DO711" s="11"/>
      <c r="DR711" s="11"/>
      <c r="DS711" s="11"/>
      <c r="DT711" s="11"/>
    </row>
    <row r="712" spans="1:124" x14ac:dyDescent="0.25">
      <c r="A712" s="100"/>
      <c r="E712" s="129"/>
      <c r="F712" s="129"/>
      <c r="G712" s="129"/>
      <c r="I712" s="129"/>
      <c r="J712" s="129"/>
      <c r="K712" s="129"/>
      <c r="L712" s="129"/>
      <c r="M712" s="129"/>
      <c r="N712" s="129"/>
      <c r="O712" s="129"/>
      <c r="P712" s="129"/>
      <c r="Q712" s="129"/>
      <c r="R712" s="129"/>
      <c r="S712" s="129"/>
      <c r="T712" s="129"/>
      <c r="U712" s="129"/>
      <c r="V712" s="129"/>
      <c r="W712" s="129"/>
      <c r="X712" s="129"/>
      <c r="Y712" s="129"/>
      <c r="Z712" s="129"/>
      <c r="AA712" s="129"/>
      <c r="AW712" s="11"/>
      <c r="BR712" s="11"/>
      <c r="CQ712" s="11"/>
      <c r="CR712" s="11"/>
      <c r="CX712" s="11"/>
      <c r="CY712" s="11"/>
      <c r="DB712" s="11"/>
      <c r="DC712" s="11"/>
      <c r="DD712" s="11"/>
      <c r="DF712" s="11"/>
      <c r="DG712" s="11"/>
      <c r="DJ712" s="11"/>
      <c r="DK712" s="11"/>
      <c r="DL712" s="11"/>
      <c r="DN712" s="11"/>
      <c r="DO712" s="11"/>
      <c r="DR712" s="11"/>
      <c r="DS712" s="11"/>
      <c r="DT712" s="11"/>
    </row>
    <row r="713" spans="1:124" x14ac:dyDescent="0.25">
      <c r="A713" s="100"/>
      <c r="E713" s="129"/>
      <c r="F713" s="129"/>
      <c r="G713" s="129"/>
      <c r="I713" s="129"/>
      <c r="J713" s="129"/>
      <c r="K713" s="129"/>
      <c r="L713" s="129"/>
      <c r="M713" s="129"/>
      <c r="N713" s="129"/>
      <c r="O713" s="129"/>
      <c r="P713" s="129"/>
      <c r="Q713" s="129"/>
      <c r="R713" s="129"/>
      <c r="S713" s="129"/>
      <c r="T713" s="129"/>
      <c r="U713" s="129"/>
      <c r="V713" s="129"/>
      <c r="W713" s="129"/>
      <c r="X713" s="129"/>
      <c r="Y713" s="129"/>
      <c r="Z713" s="129"/>
      <c r="AA713" s="129"/>
      <c r="AW713" s="11"/>
      <c r="BR713" s="11"/>
      <c r="CQ713" s="11"/>
      <c r="CR713" s="11"/>
      <c r="CX713" s="11"/>
      <c r="CY713" s="11"/>
      <c r="DB713" s="11"/>
      <c r="DC713" s="11"/>
      <c r="DD713" s="11"/>
      <c r="DF713" s="11"/>
      <c r="DG713" s="11"/>
      <c r="DJ713" s="11"/>
      <c r="DK713" s="11"/>
      <c r="DL713" s="11"/>
      <c r="DN713" s="11"/>
      <c r="DO713" s="11"/>
      <c r="DR713" s="11"/>
      <c r="DS713" s="11"/>
      <c r="DT713" s="11"/>
    </row>
    <row r="714" spans="1:124" x14ac:dyDescent="0.25">
      <c r="A714" s="100"/>
      <c r="E714" s="129"/>
      <c r="F714" s="129"/>
      <c r="G714" s="129"/>
      <c r="I714" s="129"/>
      <c r="J714" s="129"/>
      <c r="K714" s="129"/>
      <c r="L714" s="129"/>
      <c r="M714" s="129"/>
      <c r="N714" s="129"/>
      <c r="O714" s="129"/>
      <c r="P714" s="129"/>
      <c r="Q714" s="129"/>
      <c r="R714" s="129"/>
      <c r="S714" s="129"/>
      <c r="T714" s="129"/>
      <c r="U714" s="129"/>
      <c r="V714" s="129"/>
      <c r="W714" s="129"/>
      <c r="X714" s="129"/>
      <c r="Y714" s="129"/>
      <c r="Z714" s="129"/>
      <c r="AA714" s="129"/>
      <c r="AW714" s="11"/>
      <c r="BR714" s="11"/>
      <c r="CQ714" s="11"/>
      <c r="CR714" s="11"/>
      <c r="CX714" s="11"/>
      <c r="CY714" s="11"/>
      <c r="DB714" s="11"/>
      <c r="DC714" s="11"/>
      <c r="DD714" s="11"/>
      <c r="DF714" s="11"/>
      <c r="DG714" s="11"/>
      <c r="DJ714" s="11"/>
      <c r="DK714" s="11"/>
      <c r="DL714" s="11"/>
      <c r="DN714" s="11"/>
      <c r="DO714" s="11"/>
      <c r="DR714" s="11"/>
      <c r="DS714" s="11"/>
      <c r="DT714" s="11"/>
    </row>
    <row r="715" spans="1:124" x14ac:dyDescent="0.25">
      <c r="A715" s="100"/>
      <c r="E715" s="129"/>
      <c r="F715" s="129"/>
      <c r="G715" s="129"/>
      <c r="I715" s="129"/>
      <c r="J715" s="129"/>
      <c r="K715" s="129"/>
      <c r="L715" s="129"/>
      <c r="M715" s="129"/>
      <c r="N715" s="129"/>
      <c r="O715" s="129"/>
      <c r="P715" s="129"/>
      <c r="Q715" s="129"/>
      <c r="R715" s="129"/>
      <c r="S715" s="129"/>
      <c r="T715" s="129"/>
      <c r="U715" s="129"/>
      <c r="V715" s="129"/>
      <c r="W715" s="129"/>
      <c r="X715" s="129"/>
      <c r="Y715" s="129"/>
      <c r="Z715" s="129"/>
      <c r="AA715" s="129"/>
      <c r="AW715" s="11"/>
      <c r="BR715" s="11"/>
      <c r="CQ715" s="11"/>
      <c r="CR715" s="11"/>
      <c r="CX715" s="11"/>
      <c r="CY715" s="11"/>
      <c r="DB715" s="11"/>
      <c r="DC715" s="11"/>
      <c r="DD715" s="11"/>
      <c r="DF715" s="11"/>
      <c r="DG715" s="11"/>
      <c r="DJ715" s="11"/>
      <c r="DK715" s="11"/>
      <c r="DL715" s="11"/>
      <c r="DN715" s="11"/>
      <c r="DO715" s="11"/>
      <c r="DR715" s="11"/>
      <c r="DS715" s="11"/>
      <c r="DT715" s="11"/>
    </row>
    <row r="716" spans="1:124" x14ac:dyDescent="0.25">
      <c r="A716" s="100"/>
      <c r="E716" s="129"/>
      <c r="F716" s="129"/>
      <c r="G716" s="129"/>
      <c r="I716" s="129"/>
      <c r="J716" s="129"/>
      <c r="K716" s="129"/>
      <c r="L716" s="129"/>
      <c r="M716" s="129"/>
      <c r="N716" s="129"/>
      <c r="O716" s="129"/>
      <c r="P716" s="129"/>
      <c r="Q716" s="129"/>
      <c r="R716" s="129"/>
      <c r="S716" s="129"/>
      <c r="T716" s="129"/>
      <c r="U716" s="129"/>
      <c r="V716" s="129"/>
      <c r="W716" s="129"/>
      <c r="X716" s="129"/>
      <c r="Y716" s="129"/>
      <c r="Z716" s="129"/>
      <c r="AA716" s="129"/>
      <c r="AW716" s="11"/>
      <c r="BR716" s="11"/>
      <c r="CQ716" s="11"/>
      <c r="CR716" s="11"/>
      <c r="CX716" s="11"/>
      <c r="CY716" s="11"/>
      <c r="DB716" s="11"/>
      <c r="DC716" s="11"/>
      <c r="DD716" s="11"/>
      <c r="DF716" s="11"/>
      <c r="DG716" s="11"/>
      <c r="DJ716" s="11"/>
      <c r="DK716" s="11"/>
      <c r="DL716" s="11"/>
      <c r="DN716" s="11"/>
      <c r="DO716" s="11"/>
      <c r="DR716" s="11"/>
      <c r="DS716" s="11"/>
      <c r="DT716" s="11"/>
    </row>
    <row r="717" spans="1:124" x14ac:dyDescent="0.25">
      <c r="A717" s="100"/>
      <c r="E717" s="129"/>
      <c r="F717" s="129"/>
      <c r="G717" s="129"/>
      <c r="I717" s="129"/>
      <c r="J717" s="129"/>
      <c r="K717" s="129"/>
      <c r="L717" s="129"/>
      <c r="M717" s="129"/>
      <c r="N717" s="129"/>
      <c r="O717" s="129"/>
      <c r="P717" s="129"/>
      <c r="Q717" s="129"/>
      <c r="R717" s="129"/>
      <c r="S717" s="129"/>
      <c r="T717" s="129"/>
      <c r="U717" s="129"/>
      <c r="V717" s="129"/>
      <c r="W717" s="129"/>
      <c r="X717" s="129"/>
      <c r="Y717" s="129"/>
      <c r="Z717" s="129"/>
      <c r="AA717" s="129"/>
      <c r="AW717" s="11"/>
      <c r="BR717" s="11"/>
      <c r="CQ717" s="11"/>
      <c r="CR717" s="11"/>
      <c r="CX717" s="11"/>
      <c r="CY717" s="11"/>
      <c r="DB717" s="11"/>
      <c r="DC717" s="11"/>
      <c r="DD717" s="11"/>
      <c r="DF717" s="11"/>
      <c r="DG717" s="11"/>
      <c r="DJ717" s="11"/>
      <c r="DK717" s="11"/>
      <c r="DL717" s="11"/>
      <c r="DN717" s="11"/>
      <c r="DO717" s="11"/>
      <c r="DR717" s="11"/>
      <c r="DS717" s="11"/>
      <c r="DT717" s="11"/>
    </row>
    <row r="718" spans="1:124" x14ac:dyDescent="0.25">
      <c r="A718" s="100"/>
      <c r="E718" s="129"/>
      <c r="F718" s="129"/>
      <c r="G718" s="129"/>
      <c r="I718" s="129"/>
      <c r="J718" s="129"/>
      <c r="K718" s="129"/>
      <c r="L718" s="129"/>
      <c r="M718" s="129"/>
      <c r="N718" s="129"/>
      <c r="O718" s="129"/>
      <c r="P718" s="129"/>
      <c r="Q718" s="129"/>
      <c r="R718" s="129"/>
      <c r="S718" s="129"/>
      <c r="T718" s="129"/>
      <c r="U718" s="129"/>
      <c r="V718" s="129"/>
      <c r="W718" s="129"/>
      <c r="X718" s="129"/>
      <c r="Y718" s="129"/>
      <c r="Z718" s="129"/>
      <c r="AA718" s="129"/>
      <c r="AW718" s="11"/>
      <c r="BR718" s="11"/>
      <c r="CQ718" s="11"/>
      <c r="CR718" s="11"/>
      <c r="CX718" s="11"/>
      <c r="CY718" s="11"/>
      <c r="DB718" s="11"/>
      <c r="DC718" s="11"/>
      <c r="DD718" s="11"/>
      <c r="DF718" s="11"/>
      <c r="DG718" s="11"/>
      <c r="DJ718" s="11"/>
      <c r="DK718" s="11"/>
      <c r="DL718" s="11"/>
      <c r="DN718" s="11"/>
      <c r="DO718" s="11"/>
      <c r="DR718" s="11"/>
      <c r="DS718" s="11"/>
      <c r="DT718" s="11"/>
    </row>
    <row r="719" spans="1:124" x14ac:dyDescent="0.25">
      <c r="A719" s="100"/>
      <c r="E719" s="129"/>
      <c r="F719" s="129"/>
      <c r="G719" s="129"/>
      <c r="I719" s="129"/>
      <c r="J719" s="129"/>
      <c r="K719" s="129"/>
      <c r="L719" s="129"/>
      <c r="M719" s="129"/>
      <c r="N719" s="129"/>
      <c r="O719" s="129"/>
      <c r="P719" s="129"/>
      <c r="Q719" s="129"/>
      <c r="R719" s="129"/>
      <c r="S719" s="129"/>
      <c r="T719" s="129"/>
      <c r="U719" s="129"/>
      <c r="V719" s="129"/>
      <c r="W719" s="129"/>
      <c r="X719" s="129"/>
      <c r="Y719" s="129"/>
      <c r="Z719" s="129"/>
      <c r="AA719" s="129"/>
      <c r="AW719" s="11"/>
      <c r="BR719" s="11"/>
      <c r="CQ719" s="11"/>
      <c r="CR719" s="11"/>
      <c r="CX719" s="11"/>
      <c r="CY719" s="11"/>
      <c r="DB719" s="11"/>
      <c r="DC719" s="11"/>
      <c r="DD719" s="11"/>
      <c r="DF719" s="11"/>
      <c r="DG719" s="11"/>
      <c r="DJ719" s="11"/>
      <c r="DK719" s="11"/>
      <c r="DL719" s="11"/>
      <c r="DN719" s="11"/>
      <c r="DO719" s="11"/>
      <c r="DR719" s="11"/>
      <c r="DS719" s="11"/>
      <c r="DT719" s="11"/>
    </row>
    <row r="720" spans="1:124" x14ac:dyDescent="0.25">
      <c r="A720" s="100"/>
      <c r="E720" s="129"/>
      <c r="F720" s="129"/>
      <c r="G720" s="129"/>
      <c r="I720" s="129"/>
      <c r="J720" s="129"/>
      <c r="K720" s="129"/>
      <c r="L720" s="129"/>
      <c r="M720" s="129"/>
      <c r="N720" s="129"/>
      <c r="O720" s="129"/>
      <c r="P720" s="129"/>
      <c r="Q720" s="129"/>
      <c r="R720" s="129"/>
      <c r="S720" s="129"/>
      <c r="T720" s="129"/>
      <c r="U720" s="129"/>
      <c r="V720" s="129"/>
      <c r="W720" s="129"/>
      <c r="X720" s="129"/>
      <c r="Y720" s="129"/>
      <c r="Z720" s="129"/>
      <c r="AA720" s="129"/>
      <c r="AW720" s="11"/>
      <c r="BR720" s="11"/>
      <c r="CQ720" s="11"/>
      <c r="CR720" s="11"/>
      <c r="CX720" s="11"/>
      <c r="CY720" s="11"/>
      <c r="DB720" s="11"/>
      <c r="DC720" s="11"/>
      <c r="DD720" s="11"/>
      <c r="DF720" s="11"/>
      <c r="DG720" s="11"/>
      <c r="DJ720" s="11"/>
      <c r="DK720" s="11"/>
      <c r="DL720" s="11"/>
      <c r="DN720" s="11"/>
      <c r="DO720" s="11"/>
      <c r="DR720" s="11"/>
      <c r="DS720" s="11"/>
      <c r="DT720" s="11"/>
    </row>
    <row r="721" spans="1:124" x14ac:dyDescent="0.25">
      <c r="A721" s="100"/>
      <c r="E721" s="129"/>
      <c r="F721" s="129"/>
      <c r="G721" s="129"/>
      <c r="I721" s="129"/>
      <c r="J721" s="129"/>
      <c r="K721" s="129"/>
      <c r="L721" s="129"/>
      <c r="M721" s="129"/>
      <c r="N721" s="129"/>
      <c r="O721" s="129"/>
      <c r="P721" s="129"/>
      <c r="Q721" s="129"/>
      <c r="R721" s="129"/>
      <c r="S721" s="129"/>
      <c r="T721" s="129"/>
      <c r="U721" s="129"/>
      <c r="V721" s="129"/>
      <c r="W721" s="129"/>
      <c r="X721" s="129"/>
      <c r="Y721" s="129"/>
      <c r="Z721" s="129"/>
      <c r="AA721" s="129"/>
      <c r="AW721" s="11"/>
      <c r="BR721" s="11"/>
      <c r="CQ721" s="11"/>
      <c r="CR721" s="11"/>
      <c r="CX721" s="11"/>
      <c r="CY721" s="11"/>
      <c r="DB721" s="11"/>
      <c r="DC721" s="11"/>
      <c r="DD721" s="11"/>
      <c r="DF721" s="11"/>
      <c r="DG721" s="11"/>
      <c r="DJ721" s="11"/>
      <c r="DK721" s="11"/>
      <c r="DL721" s="11"/>
      <c r="DN721" s="11"/>
      <c r="DO721" s="11"/>
      <c r="DR721" s="11"/>
      <c r="DS721" s="11"/>
      <c r="DT721" s="11"/>
    </row>
    <row r="722" spans="1:124" x14ac:dyDescent="0.25">
      <c r="A722" s="100"/>
      <c r="E722" s="129"/>
      <c r="F722" s="129"/>
      <c r="G722" s="129"/>
      <c r="I722" s="129"/>
      <c r="J722" s="129"/>
      <c r="K722" s="129"/>
      <c r="L722" s="129"/>
      <c r="M722" s="129"/>
      <c r="N722" s="129"/>
      <c r="O722" s="129"/>
      <c r="P722" s="129"/>
      <c r="Q722" s="129"/>
      <c r="R722" s="129"/>
      <c r="S722" s="129"/>
      <c r="T722" s="129"/>
      <c r="U722" s="129"/>
      <c r="V722" s="129"/>
      <c r="W722" s="129"/>
      <c r="X722" s="129"/>
      <c r="Y722" s="129"/>
      <c r="Z722" s="129"/>
      <c r="AA722" s="129"/>
      <c r="AW722" s="11"/>
      <c r="BR722" s="11"/>
      <c r="CQ722" s="11"/>
      <c r="CR722" s="11"/>
      <c r="CX722" s="11"/>
      <c r="CY722" s="11"/>
      <c r="DB722" s="11"/>
      <c r="DC722" s="11"/>
      <c r="DD722" s="11"/>
      <c r="DF722" s="11"/>
      <c r="DG722" s="11"/>
      <c r="DJ722" s="11"/>
      <c r="DK722" s="11"/>
      <c r="DL722" s="11"/>
      <c r="DN722" s="11"/>
      <c r="DO722" s="11"/>
      <c r="DR722" s="11"/>
      <c r="DS722" s="11"/>
      <c r="DT722" s="11"/>
    </row>
    <row r="723" spans="1:124" x14ac:dyDescent="0.25">
      <c r="A723" s="100"/>
      <c r="E723" s="129"/>
      <c r="F723" s="129"/>
      <c r="G723" s="129"/>
      <c r="I723" s="129"/>
      <c r="J723" s="129"/>
      <c r="K723" s="129"/>
      <c r="L723" s="129"/>
      <c r="M723" s="129"/>
      <c r="N723" s="129"/>
      <c r="O723" s="129"/>
      <c r="P723" s="129"/>
      <c r="Q723" s="129"/>
      <c r="R723" s="129"/>
      <c r="S723" s="129"/>
      <c r="T723" s="129"/>
      <c r="U723" s="129"/>
      <c r="V723" s="129"/>
      <c r="W723" s="129"/>
      <c r="X723" s="129"/>
      <c r="Y723" s="129"/>
      <c r="Z723" s="129"/>
      <c r="AA723" s="129"/>
      <c r="AW723" s="11"/>
      <c r="BR723" s="11"/>
      <c r="CQ723" s="11"/>
      <c r="CR723" s="11"/>
      <c r="CX723" s="11"/>
      <c r="CY723" s="11"/>
      <c r="DB723" s="11"/>
      <c r="DC723" s="11"/>
      <c r="DD723" s="11"/>
      <c r="DF723" s="11"/>
      <c r="DG723" s="11"/>
      <c r="DJ723" s="11"/>
      <c r="DK723" s="11"/>
      <c r="DL723" s="11"/>
      <c r="DN723" s="11"/>
      <c r="DO723" s="11"/>
      <c r="DR723" s="11"/>
      <c r="DS723" s="11"/>
      <c r="DT723" s="11"/>
    </row>
    <row r="724" spans="1:124" x14ac:dyDescent="0.25">
      <c r="A724" s="100"/>
      <c r="E724" s="129"/>
      <c r="F724" s="129"/>
      <c r="G724" s="129"/>
      <c r="I724" s="129"/>
      <c r="J724" s="129"/>
      <c r="K724" s="129"/>
      <c r="L724" s="129"/>
      <c r="M724" s="129"/>
      <c r="N724" s="129"/>
      <c r="O724" s="129"/>
      <c r="P724" s="129"/>
      <c r="Q724" s="129"/>
      <c r="R724" s="129"/>
      <c r="S724" s="129"/>
      <c r="T724" s="129"/>
      <c r="U724" s="129"/>
      <c r="V724" s="129"/>
      <c r="W724" s="129"/>
      <c r="X724" s="129"/>
      <c r="Y724" s="129"/>
      <c r="Z724" s="129"/>
      <c r="AA724" s="129"/>
      <c r="AW724" s="11"/>
      <c r="BR724" s="11"/>
      <c r="CQ724" s="11"/>
      <c r="CR724" s="11"/>
      <c r="CX724" s="11"/>
      <c r="CY724" s="11"/>
      <c r="DB724" s="11"/>
      <c r="DC724" s="11"/>
      <c r="DD724" s="11"/>
      <c r="DF724" s="11"/>
      <c r="DG724" s="11"/>
      <c r="DJ724" s="11"/>
      <c r="DK724" s="11"/>
      <c r="DL724" s="11"/>
      <c r="DN724" s="11"/>
      <c r="DO724" s="11"/>
      <c r="DR724" s="11"/>
      <c r="DS724" s="11"/>
      <c r="DT724" s="11"/>
    </row>
    <row r="725" spans="1:124" x14ac:dyDescent="0.25">
      <c r="A725" s="100"/>
      <c r="E725" s="129"/>
      <c r="F725" s="129"/>
      <c r="G725" s="129"/>
      <c r="I725" s="129"/>
      <c r="J725" s="129"/>
      <c r="K725" s="129"/>
      <c r="L725" s="129"/>
      <c r="M725" s="129"/>
      <c r="N725" s="129"/>
      <c r="O725" s="129"/>
      <c r="P725" s="129"/>
      <c r="Q725" s="129"/>
      <c r="R725" s="129"/>
      <c r="S725" s="129"/>
      <c r="T725" s="129"/>
      <c r="U725" s="129"/>
      <c r="V725" s="129"/>
      <c r="W725" s="129"/>
      <c r="X725" s="129"/>
      <c r="Y725" s="129"/>
      <c r="Z725" s="129"/>
      <c r="AA725" s="129"/>
      <c r="AW725" s="11"/>
      <c r="BR725" s="11"/>
      <c r="CQ725" s="11"/>
      <c r="CR725" s="11"/>
      <c r="CX725" s="11"/>
      <c r="CY725" s="11"/>
      <c r="DB725" s="11"/>
      <c r="DC725" s="11"/>
      <c r="DD725" s="11"/>
      <c r="DF725" s="11"/>
      <c r="DG725" s="11"/>
      <c r="DJ725" s="11"/>
      <c r="DK725" s="11"/>
      <c r="DL725" s="11"/>
      <c r="DN725" s="11"/>
      <c r="DO725" s="11"/>
      <c r="DR725" s="11"/>
      <c r="DS725" s="11"/>
      <c r="DT725" s="11"/>
    </row>
    <row r="726" spans="1:124" x14ac:dyDescent="0.25">
      <c r="A726" s="100"/>
      <c r="E726" s="129"/>
      <c r="F726" s="129"/>
      <c r="G726" s="129"/>
      <c r="I726" s="129"/>
      <c r="J726" s="129"/>
      <c r="K726" s="129"/>
      <c r="L726" s="129"/>
      <c r="M726" s="129"/>
      <c r="N726" s="129"/>
      <c r="O726" s="129"/>
      <c r="P726" s="129"/>
      <c r="Q726" s="129"/>
      <c r="R726" s="129"/>
      <c r="S726" s="129"/>
      <c r="T726" s="129"/>
      <c r="U726" s="129"/>
      <c r="V726" s="129"/>
      <c r="W726" s="129"/>
      <c r="X726" s="129"/>
      <c r="Y726" s="129"/>
      <c r="Z726" s="129"/>
      <c r="AA726" s="129"/>
      <c r="AW726" s="11"/>
      <c r="BR726" s="11"/>
      <c r="CQ726" s="11"/>
      <c r="CR726" s="11"/>
      <c r="CX726" s="11"/>
      <c r="CY726" s="11"/>
      <c r="DB726" s="11"/>
      <c r="DC726" s="11"/>
      <c r="DD726" s="11"/>
      <c r="DF726" s="11"/>
      <c r="DG726" s="11"/>
      <c r="DJ726" s="11"/>
      <c r="DK726" s="11"/>
      <c r="DL726" s="11"/>
      <c r="DN726" s="11"/>
      <c r="DO726" s="11"/>
      <c r="DR726" s="11"/>
      <c r="DS726" s="11"/>
      <c r="DT726" s="11"/>
    </row>
    <row r="727" spans="1:124" x14ac:dyDescent="0.25">
      <c r="A727" s="100"/>
      <c r="E727" s="129"/>
      <c r="F727" s="129"/>
      <c r="G727" s="129"/>
      <c r="I727" s="129"/>
      <c r="J727" s="129"/>
      <c r="K727" s="129"/>
      <c r="L727" s="129"/>
      <c r="M727" s="129"/>
      <c r="N727" s="129"/>
      <c r="O727" s="129"/>
      <c r="P727" s="129"/>
      <c r="Q727" s="129"/>
      <c r="R727" s="129"/>
      <c r="S727" s="129"/>
      <c r="T727" s="129"/>
      <c r="U727" s="129"/>
      <c r="V727" s="129"/>
      <c r="W727" s="129"/>
      <c r="X727" s="129"/>
      <c r="Y727" s="129"/>
      <c r="Z727" s="129"/>
      <c r="AA727" s="129"/>
      <c r="AW727" s="11"/>
      <c r="BR727" s="11"/>
      <c r="CQ727" s="11"/>
      <c r="CR727" s="11"/>
      <c r="CX727" s="11"/>
      <c r="CY727" s="11"/>
      <c r="DB727" s="11"/>
      <c r="DC727" s="11"/>
      <c r="DD727" s="11"/>
      <c r="DF727" s="11"/>
      <c r="DG727" s="11"/>
      <c r="DJ727" s="11"/>
      <c r="DK727" s="11"/>
      <c r="DL727" s="11"/>
      <c r="DN727" s="11"/>
      <c r="DO727" s="11"/>
      <c r="DR727" s="11"/>
      <c r="DS727" s="11"/>
      <c r="DT727" s="11"/>
    </row>
    <row r="728" spans="1:124" x14ac:dyDescent="0.25">
      <c r="A728" s="100"/>
      <c r="E728" s="129"/>
      <c r="F728" s="129"/>
      <c r="G728" s="129"/>
      <c r="I728" s="129"/>
      <c r="J728" s="129"/>
      <c r="K728" s="129"/>
      <c r="L728" s="129"/>
      <c r="M728" s="129"/>
      <c r="N728" s="129"/>
      <c r="O728" s="129"/>
      <c r="P728" s="129"/>
      <c r="Q728" s="129"/>
      <c r="R728" s="129"/>
      <c r="S728" s="129"/>
      <c r="T728" s="129"/>
      <c r="U728" s="129"/>
      <c r="V728" s="129"/>
      <c r="W728" s="129"/>
      <c r="X728" s="129"/>
      <c r="Y728" s="129"/>
      <c r="Z728" s="129"/>
      <c r="AA728" s="129"/>
      <c r="AW728" s="11"/>
      <c r="BR728" s="11"/>
      <c r="CQ728" s="11"/>
      <c r="CR728" s="11"/>
      <c r="CX728" s="11"/>
      <c r="CY728" s="11"/>
      <c r="DB728" s="11"/>
      <c r="DC728" s="11"/>
      <c r="DD728" s="11"/>
      <c r="DF728" s="11"/>
      <c r="DG728" s="11"/>
      <c r="DJ728" s="11"/>
      <c r="DK728" s="11"/>
      <c r="DL728" s="11"/>
      <c r="DN728" s="11"/>
      <c r="DO728" s="11"/>
      <c r="DR728" s="11"/>
      <c r="DS728" s="11"/>
      <c r="DT728" s="11"/>
    </row>
    <row r="729" spans="1:124" x14ac:dyDescent="0.25">
      <c r="A729" s="100"/>
      <c r="E729" s="129"/>
      <c r="F729" s="129"/>
      <c r="G729" s="129"/>
      <c r="I729" s="129"/>
      <c r="J729" s="129"/>
      <c r="K729" s="129"/>
      <c r="L729" s="129"/>
      <c r="M729" s="129"/>
      <c r="N729" s="129"/>
      <c r="O729" s="129"/>
      <c r="P729" s="129"/>
      <c r="Q729" s="129"/>
      <c r="R729" s="129"/>
      <c r="S729" s="129"/>
      <c r="T729" s="129"/>
      <c r="U729" s="129"/>
      <c r="V729" s="129"/>
      <c r="W729" s="129"/>
      <c r="X729" s="129"/>
      <c r="Y729" s="129"/>
      <c r="Z729" s="129"/>
      <c r="AA729" s="129"/>
      <c r="AW729" s="11"/>
      <c r="BR729" s="11"/>
      <c r="CQ729" s="11"/>
      <c r="CR729" s="11"/>
      <c r="CX729" s="11"/>
      <c r="CY729" s="11"/>
      <c r="DB729" s="11"/>
      <c r="DC729" s="11"/>
      <c r="DD729" s="11"/>
      <c r="DF729" s="11"/>
      <c r="DG729" s="11"/>
      <c r="DJ729" s="11"/>
      <c r="DK729" s="11"/>
      <c r="DL729" s="11"/>
      <c r="DN729" s="11"/>
      <c r="DO729" s="11"/>
      <c r="DR729" s="11"/>
      <c r="DS729" s="11"/>
      <c r="DT729" s="11"/>
    </row>
    <row r="730" spans="1:124" x14ac:dyDescent="0.25">
      <c r="A730" s="100"/>
      <c r="E730" s="129"/>
      <c r="F730" s="129"/>
      <c r="G730" s="129"/>
      <c r="I730" s="129"/>
      <c r="J730" s="129"/>
      <c r="K730" s="129"/>
      <c r="L730" s="129"/>
      <c r="M730" s="129"/>
      <c r="N730" s="129"/>
      <c r="O730" s="129"/>
      <c r="P730" s="129"/>
      <c r="Q730" s="129"/>
      <c r="R730" s="129"/>
      <c r="S730" s="129"/>
      <c r="T730" s="129"/>
      <c r="U730" s="129"/>
      <c r="V730" s="129"/>
      <c r="W730" s="129"/>
      <c r="X730" s="129"/>
      <c r="Y730" s="129"/>
      <c r="Z730" s="129"/>
      <c r="AA730" s="129"/>
      <c r="AW730" s="11"/>
      <c r="BR730" s="11"/>
      <c r="CQ730" s="11"/>
      <c r="CR730" s="11"/>
      <c r="CX730" s="11"/>
      <c r="CY730" s="11"/>
      <c r="DB730" s="11"/>
      <c r="DC730" s="11"/>
      <c r="DD730" s="11"/>
      <c r="DF730" s="11"/>
      <c r="DG730" s="11"/>
      <c r="DJ730" s="11"/>
      <c r="DK730" s="11"/>
      <c r="DL730" s="11"/>
      <c r="DN730" s="11"/>
      <c r="DO730" s="11"/>
      <c r="DR730" s="11"/>
      <c r="DS730" s="11"/>
      <c r="DT730" s="11"/>
    </row>
    <row r="731" spans="1:124" x14ac:dyDescent="0.25">
      <c r="A731" s="100"/>
      <c r="E731" s="129"/>
      <c r="F731" s="129"/>
      <c r="G731" s="129"/>
      <c r="I731" s="129"/>
      <c r="J731" s="129"/>
      <c r="K731" s="129"/>
      <c r="L731" s="129"/>
      <c r="M731" s="129"/>
      <c r="N731" s="129"/>
      <c r="O731" s="129"/>
      <c r="P731" s="129"/>
      <c r="Q731" s="129"/>
      <c r="R731" s="129"/>
      <c r="S731" s="129"/>
      <c r="T731" s="129"/>
      <c r="U731" s="129"/>
      <c r="V731" s="129"/>
      <c r="W731" s="129"/>
      <c r="X731" s="129"/>
      <c r="Y731" s="129"/>
      <c r="Z731" s="129"/>
      <c r="AA731" s="129"/>
      <c r="AW731" s="11"/>
      <c r="BR731" s="11"/>
      <c r="CQ731" s="11"/>
      <c r="CR731" s="11"/>
      <c r="CX731" s="11"/>
      <c r="CY731" s="11"/>
      <c r="DB731" s="11"/>
      <c r="DC731" s="11"/>
      <c r="DD731" s="11"/>
      <c r="DF731" s="11"/>
      <c r="DG731" s="11"/>
      <c r="DJ731" s="11"/>
      <c r="DK731" s="11"/>
      <c r="DL731" s="11"/>
      <c r="DN731" s="11"/>
      <c r="DO731" s="11"/>
      <c r="DR731" s="11"/>
      <c r="DS731" s="11"/>
      <c r="DT731" s="11"/>
    </row>
    <row r="732" spans="1:124" x14ac:dyDescent="0.25">
      <c r="A732" s="100"/>
      <c r="E732" s="129"/>
      <c r="F732" s="129"/>
      <c r="G732" s="129"/>
      <c r="I732" s="129"/>
      <c r="J732" s="129"/>
      <c r="K732" s="129"/>
      <c r="L732" s="129"/>
      <c r="M732" s="129"/>
      <c r="N732" s="129"/>
      <c r="O732" s="129"/>
      <c r="P732" s="129"/>
      <c r="Q732" s="129"/>
      <c r="R732" s="129"/>
      <c r="S732" s="129"/>
      <c r="T732" s="129"/>
      <c r="U732" s="129"/>
      <c r="V732" s="129"/>
      <c r="W732" s="129"/>
      <c r="X732" s="129"/>
      <c r="Y732" s="129"/>
      <c r="Z732" s="129"/>
      <c r="AA732" s="129"/>
      <c r="AW732" s="11"/>
      <c r="BR732" s="11"/>
      <c r="CQ732" s="11"/>
      <c r="CR732" s="11"/>
      <c r="CX732" s="11"/>
      <c r="CY732" s="11"/>
      <c r="DB732" s="11"/>
      <c r="DC732" s="11"/>
      <c r="DD732" s="11"/>
      <c r="DF732" s="11"/>
      <c r="DG732" s="11"/>
      <c r="DJ732" s="11"/>
      <c r="DK732" s="11"/>
      <c r="DL732" s="11"/>
      <c r="DN732" s="11"/>
      <c r="DO732" s="11"/>
      <c r="DR732" s="11"/>
      <c r="DS732" s="11"/>
      <c r="DT732" s="11"/>
    </row>
    <row r="733" spans="1:124" x14ac:dyDescent="0.25">
      <c r="A733" s="100"/>
      <c r="E733" s="129"/>
      <c r="F733" s="129"/>
      <c r="G733" s="129"/>
      <c r="I733" s="129"/>
      <c r="J733" s="129"/>
      <c r="K733" s="129"/>
      <c r="L733" s="129"/>
      <c r="M733" s="129"/>
      <c r="N733" s="129"/>
      <c r="O733" s="129"/>
      <c r="P733" s="129"/>
      <c r="Q733" s="129"/>
      <c r="R733" s="129"/>
      <c r="S733" s="129"/>
      <c r="T733" s="129"/>
      <c r="U733" s="129"/>
      <c r="V733" s="129"/>
      <c r="W733" s="129"/>
      <c r="X733" s="129"/>
      <c r="Y733" s="129"/>
      <c r="Z733" s="129"/>
      <c r="AA733" s="129"/>
      <c r="AW733" s="11"/>
      <c r="BR733" s="11"/>
      <c r="CQ733" s="11"/>
      <c r="CR733" s="11"/>
      <c r="CX733" s="11"/>
      <c r="CY733" s="11"/>
      <c r="DB733" s="11"/>
      <c r="DC733" s="11"/>
      <c r="DD733" s="11"/>
      <c r="DF733" s="11"/>
      <c r="DG733" s="11"/>
      <c r="DJ733" s="11"/>
      <c r="DK733" s="11"/>
      <c r="DL733" s="11"/>
      <c r="DN733" s="11"/>
      <c r="DO733" s="11"/>
      <c r="DR733" s="11"/>
      <c r="DS733" s="11"/>
      <c r="DT733" s="11"/>
    </row>
    <row r="734" spans="1:124" x14ac:dyDescent="0.25">
      <c r="A734" s="100"/>
      <c r="E734" s="129"/>
      <c r="F734" s="129"/>
      <c r="G734" s="129"/>
      <c r="I734" s="129"/>
      <c r="J734" s="129"/>
      <c r="K734" s="129"/>
      <c r="L734" s="129"/>
      <c r="M734" s="129"/>
      <c r="N734" s="129"/>
      <c r="O734" s="129"/>
      <c r="P734" s="129"/>
      <c r="Q734" s="129"/>
      <c r="R734" s="129"/>
      <c r="S734" s="129"/>
      <c r="T734" s="129"/>
      <c r="U734" s="129"/>
      <c r="V734" s="129"/>
      <c r="W734" s="129"/>
      <c r="X734" s="129"/>
      <c r="Y734" s="129"/>
      <c r="Z734" s="129"/>
      <c r="AA734" s="129"/>
      <c r="AW734" s="11"/>
      <c r="BR734" s="11"/>
      <c r="CQ734" s="11"/>
      <c r="CR734" s="11"/>
      <c r="CX734" s="11"/>
      <c r="CY734" s="11"/>
      <c r="DB734" s="11"/>
      <c r="DC734" s="11"/>
      <c r="DD734" s="11"/>
      <c r="DF734" s="11"/>
      <c r="DG734" s="11"/>
      <c r="DJ734" s="11"/>
      <c r="DK734" s="11"/>
      <c r="DL734" s="11"/>
      <c r="DN734" s="11"/>
      <c r="DO734" s="11"/>
      <c r="DR734" s="11"/>
      <c r="DS734" s="11"/>
      <c r="DT734" s="11"/>
    </row>
    <row r="735" spans="1:124" x14ac:dyDescent="0.25">
      <c r="A735" s="100"/>
      <c r="E735" s="129"/>
      <c r="F735" s="129"/>
      <c r="G735" s="129"/>
      <c r="I735" s="129"/>
      <c r="J735" s="129"/>
      <c r="K735" s="129"/>
      <c r="L735" s="129"/>
      <c r="M735" s="129"/>
      <c r="N735" s="129"/>
      <c r="O735" s="129"/>
      <c r="P735" s="129"/>
      <c r="Q735" s="129"/>
      <c r="R735" s="129"/>
      <c r="S735" s="129"/>
      <c r="T735" s="129"/>
      <c r="U735" s="129"/>
      <c r="V735" s="129"/>
      <c r="W735" s="129"/>
      <c r="X735" s="129"/>
      <c r="Y735" s="129"/>
      <c r="Z735" s="129"/>
      <c r="AA735" s="129"/>
      <c r="AW735" s="11"/>
      <c r="BR735" s="11"/>
      <c r="CQ735" s="11"/>
      <c r="CR735" s="11"/>
      <c r="CX735" s="11"/>
      <c r="CY735" s="11"/>
      <c r="DB735" s="11"/>
      <c r="DC735" s="11"/>
      <c r="DD735" s="11"/>
      <c r="DF735" s="11"/>
      <c r="DG735" s="11"/>
      <c r="DJ735" s="11"/>
      <c r="DK735" s="11"/>
      <c r="DL735" s="11"/>
      <c r="DN735" s="11"/>
      <c r="DO735" s="11"/>
      <c r="DR735" s="11"/>
      <c r="DS735" s="11"/>
      <c r="DT735" s="11"/>
    </row>
    <row r="736" spans="1:124" x14ac:dyDescent="0.25">
      <c r="A736" s="100"/>
      <c r="E736" s="129"/>
      <c r="F736" s="129"/>
      <c r="G736" s="129"/>
      <c r="I736" s="129"/>
      <c r="J736" s="129"/>
      <c r="K736" s="129"/>
      <c r="L736" s="129"/>
      <c r="M736" s="129"/>
      <c r="N736" s="129"/>
      <c r="O736" s="129"/>
      <c r="P736" s="129"/>
      <c r="Q736" s="129"/>
      <c r="R736" s="129"/>
      <c r="S736" s="129"/>
      <c r="T736" s="129"/>
      <c r="U736" s="129"/>
      <c r="V736" s="129"/>
      <c r="W736" s="129"/>
      <c r="X736" s="129"/>
      <c r="Y736" s="129"/>
      <c r="Z736" s="129"/>
      <c r="AA736" s="129"/>
      <c r="AW736" s="11"/>
      <c r="BR736" s="11"/>
      <c r="CQ736" s="11"/>
      <c r="CR736" s="11"/>
      <c r="CX736" s="11"/>
      <c r="CY736" s="11"/>
      <c r="DB736" s="11"/>
      <c r="DC736" s="11"/>
      <c r="DD736" s="11"/>
      <c r="DF736" s="11"/>
      <c r="DG736" s="11"/>
      <c r="DJ736" s="11"/>
      <c r="DK736" s="11"/>
      <c r="DL736" s="11"/>
      <c r="DN736" s="11"/>
      <c r="DO736" s="11"/>
      <c r="DR736" s="11"/>
      <c r="DS736" s="11"/>
      <c r="DT736" s="11"/>
    </row>
    <row r="737" spans="1:124" x14ac:dyDescent="0.25">
      <c r="A737" s="100"/>
      <c r="E737" s="129"/>
      <c r="F737" s="129"/>
      <c r="G737" s="129"/>
      <c r="I737" s="129"/>
      <c r="J737" s="129"/>
      <c r="K737" s="129"/>
      <c r="L737" s="129"/>
      <c r="M737" s="129"/>
      <c r="N737" s="129"/>
      <c r="O737" s="129"/>
      <c r="P737" s="129"/>
      <c r="Q737" s="129"/>
      <c r="R737" s="129"/>
      <c r="S737" s="129"/>
      <c r="T737" s="129"/>
      <c r="U737" s="129"/>
      <c r="V737" s="129"/>
      <c r="W737" s="129"/>
      <c r="X737" s="129"/>
      <c r="Y737" s="129"/>
      <c r="Z737" s="129"/>
      <c r="AA737" s="129"/>
      <c r="AW737" s="11"/>
      <c r="BR737" s="11"/>
      <c r="CQ737" s="11"/>
      <c r="CR737" s="11"/>
      <c r="CX737" s="11"/>
      <c r="CY737" s="11"/>
      <c r="DB737" s="11"/>
      <c r="DC737" s="11"/>
      <c r="DD737" s="11"/>
      <c r="DF737" s="11"/>
      <c r="DG737" s="11"/>
      <c r="DJ737" s="11"/>
      <c r="DK737" s="11"/>
      <c r="DL737" s="11"/>
      <c r="DN737" s="11"/>
      <c r="DO737" s="11"/>
      <c r="DR737" s="11"/>
      <c r="DS737" s="11"/>
      <c r="DT737" s="11"/>
    </row>
    <row r="738" spans="1:124" x14ac:dyDescent="0.25">
      <c r="A738" s="100"/>
      <c r="E738" s="129"/>
      <c r="F738" s="129"/>
      <c r="G738" s="129"/>
      <c r="I738" s="129"/>
      <c r="J738" s="129"/>
      <c r="K738" s="129"/>
      <c r="L738" s="129"/>
      <c r="M738" s="129"/>
      <c r="N738" s="129"/>
      <c r="O738" s="129"/>
      <c r="P738" s="129"/>
      <c r="Q738" s="129"/>
      <c r="R738" s="129"/>
      <c r="S738" s="129"/>
      <c r="T738" s="129"/>
      <c r="U738" s="129"/>
      <c r="V738" s="129"/>
      <c r="W738" s="129"/>
      <c r="X738" s="129"/>
      <c r="Y738" s="129"/>
      <c r="Z738" s="129"/>
      <c r="AA738" s="129"/>
      <c r="AW738" s="11"/>
      <c r="BR738" s="11"/>
      <c r="CQ738" s="11"/>
      <c r="CR738" s="11"/>
      <c r="CX738" s="11"/>
      <c r="CY738" s="11"/>
      <c r="DB738" s="11"/>
      <c r="DC738" s="11"/>
      <c r="DD738" s="11"/>
      <c r="DF738" s="11"/>
      <c r="DG738" s="11"/>
      <c r="DJ738" s="11"/>
      <c r="DK738" s="11"/>
      <c r="DL738" s="11"/>
      <c r="DN738" s="11"/>
      <c r="DO738" s="11"/>
      <c r="DR738" s="11"/>
      <c r="DS738" s="11"/>
      <c r="DT738" s="11"/>
    </row>
    <row r="739" spans="1:124" x14ac:dyDescent="0.25">
      <c r="A739" s="100"/>
      <c r="E739" s="129"/>
      <c r="F739" s="129"/>
      <c r="G739" s="129"/>
      <c r="I739" s="129"/>
      <c r="J739" s="129"/>
      <c r="K739" s="129"/>
      <c r="L739" s="129"/>
      <c r="M739" s="129"/>
      <c r="N739" s="129"/>
      <c r="O739" s="129"/>
      <c r="P739" s="129"/>
      <c r="Q739" s="129"/>
      <c r="R739" s="129"/>
      <c r="S739" s="129"/>
      <c r="T739" s="129"/>
      <c r="U739" s="129"/>
      <c r="V739" s="129"/>
      <c r="W739" s="129"/>
      <c r="X739" s="129"/>
      <c r="Y739" s="129"/>
      <c r="Z739" s="129"/>
      <c r="AA739" s="129"/>
      <c r="AW739" s="11"/>
      <c r="BR739" s="11"/>
      <c r="CQ739" s="11"/>
      <c r="CR739" s="11"/>
      <c r="CX739" s="11"/>
      <c r="CY739" s="11"/>
      <c r="DB739" s="11"/>
      <c r="DC739" s="11"/>
      <c r="DD739" s="11"/>
      <c r="DF739" s="11"/>
      <c r="DG739" s="11"/>
      <c r="DJ739" s="11"/>
      <c r="DK739" s="11"/>
      <c r="DL739" s="11"/>
      <c r="DN739" s="11"/>
      <c r="DO739" s="11"/>
      <c r="DR739" s="11"/>
      <c r="DS739" s="11"/>
      <c r="DT739" s="11"/>
    </row>
    <row r="740" spans="1:124" x14ac:dyDescent="0.25">
      <c r="A740" s="100"/>
      <c r="E740" s="129"/>
      <c r="F740" s="129"/>
      <c r="G740" s="129"/>
      <c r="I740" s="129"/>
      <c r="J740" s="129"/>
      <c r="K740" s="129"/>
      <c r="L740" s="129"/>
      <c r="M740" s="129"/>
      <c r="N740" s="129"/>
      <c r="O740" s="129"/>
      <c r="P740" s="129"/>
      <c r="Q740" s="129"/>
      <c r="R740" s="129"/>
      <c r="S740" s="129"/>
      <c r="T740" s="129"/>
      <c r="U740" s="129"/>
      <c r="V740" s="129"/>
      <c r="W740" s="129"/>
      <c r="X740" s="129"/>
      <c r="Y740" s="129"/>
      <c r="Z740" s="129"/>
      <c r="AA740" s="129"/>
      <c r="AW740" s="11"/>
      <c r="BR740" s="11"/>
      <c r="CQ740" s="11"/>
      <c r="CR740" s="11"/>
      <c r="CX740" s="11"/>
      <c r="CY740" s="11"/>
      <c r="DB740" s="11"/>
      <c r="DC740" s="11"/>
      <c r="DD740" s="11"/>
      <c r="DF740" s="11"/>
      <c r="DG740" s="11"/>
      <c r="DJ740" s="11"/>
      <c r="DK740" s="11"/>
      <c r="DL740" s="11"/>
      <c r="DN740" s="11"/>
      <c r="DO740" s="11"/>
      <c r="DR740" s="11"/>
      <c r="DS740" s="11"/>
      <c r="DT740" s="11"/>
    </row>
    <row r="741" spans="1:124" x14ac:dyDescent="0.25">
      <c r="A741" s="100"/>
      <c r="E741" s="129"/>
      <c r="F741" s="129"/>
      <c r="G741" s="129"/>
      <c r="I741" s="129"/>
      <c r="J741" s="129"/>
      <c r="K741" s="129"/>
      <c r="L741" s="129"/>
      <c r="M741" s="129"/>
      <c r="N741" s="129"/>
      <c r="O741" s="129"/>
      <c r="P741" s="129"/>
      <c r="Q741" s="129"/>
      <c r="R741" s="129"/>
      <c r="S741" s="129"/>
      <c r="T741" s="129"/>
      <c r="U741" s="129"/>
      <c r="V741" s="129"/>
      <c r="W741" s="129"/>
      <c r="X741" s="129"/>
      <c r="Y741" s="129"/>
      <c r="Z741" s="129"/>
      <c r="AA741" s="129"/>
      <c r="AW741" s="11"/>
      <c r="BR741" s="11"/>
      <c r="CQ741" s="11"/>
      <c r="CR741" s="11"/>
      <c r="CX741" s="11"/>
      <c r="CY741" s="11"/>
      <c r="DB741" s="11"/>
      <c r="DC741" s="11"/>
      <c r="DD741" s="11"/>
      <c r="DF741" s="11"/>
      <c r="DG741" s="11"/>
      <c r="DJ741" s="11"/>
      <c r="DK741" s="11"/>
      <c r="DL741" s="11"/>
      <c r="DN741" s="11"/>
      <c r="DO741" s="11"/>
      <c r="DR741" s="11"/>
      <c r="DS741" s="11"/>
      <c r="DT741" s="11"/>
    </row>
    <row r="742" spans="1:124" x14ac:dyDescent="0.25">
      <c r="A742" s="100"/>
      <c r="E742" s="129"/>
      <c r="F742" s="129"/>
      <c r="G742" s="129"/>
      <c r="I742" s="129"/>
      <c r="J742" s="129"/>
      <c r="K742" s="129"/>
      <c r="L742" s="129"/>
      <c r="M742" s="129"/>
      <c r="N742" s="129"/>
      <c r="O742" s="129"/>
      <c r="P742" s="129"/>
      <c r="Q742" s="129"/>
      <c r="R742" s="129"/>
      <c r="S742" s="129"/>
      <c r="T742" s="129"/>
      <c r="U742" s="129"/>
      <c r="V742" s="129"/>
      <c r="W742" s="129"/>
      <c r="X742" s="129"/>
      <c r="Y742" s="129"/>
      <c r="Z742" s="129"/>
      <c r="AA742" s="129"/>
      <c r="AW742" s="11"/>
      <c r="BR742" s="11"/>
      <c r="CQ742" s="11"/>
      <c r="CR742" s="11"/>
      <c r="CX742" s="11"/>
      <c r="CY742" s="11"/>
      <c r="DB742" s="11"/>
      <c r="DC742" s="11"/>
      <c r="DD742" s="11"/>
      <c r="DF742" s="11"/>
      <c r="DG742" s="11"/>
      <c r="DJ742" s="11"/>
      <c r="DK742" s="11"/>
      <c r="DL742" s="11"/>
      <c r="DN742" s="11"/>
      <c r="DO742" s="11"/>
      <c r="DR742" s="11"/>
      <c r="DS742" s="11"/>
      <c r="DT742" s="11"/>
    </row>
    <row r="743" spans="1:124" x14ac:dyDescent="0.25">
      <c r="A743" s="100"/>
      <c r="E743" s="129"/>
      <c r="F743" s="129"/>
      <c r="G743" s="129"/>
      <c r="I743" s="129"/>
      <c r="J743" s="129"/>
      <c r="K743" s="129"/>
      <c r="L743" s="129"/>
      <c r="M743" s="129"/>
      <c r="N743" s="129"/>
      <c r="O743" s="129"/>
      <c r="P743" s="129"/>
      <c r="Q743" s="129"/>
      <c r="R743" s="129"/>
      <c r="S743" s="129"/>
      <c r="T743" s="129"/>
      <c r="U743" s="129"/>
      <c r="V743" s="129"/>
      <c r="W743" s="129"/>
      <c r="X743" s="129"/>
      <c r="Y743" s="129"/>
      <c r="Z743" s="129"/>
      <c r="AA743" s="129"/>
      <c r="AW743" s="11"/>
      <c r="BR743" s="11"/>
      <c r="CQ743" s="11"/>
      <c r="CR743" s="11"/>
      <c r="CX743" s="11"/>
      <c r="CY743" s="11"/>
      <c r="DB743" s="11"/>
      <c r="DC743" s="11"/>
      <c r="DD743" s="11"/>
      <c r="DF743" s="11"/>
      <c r="DG743" s="11"/>
      <c r="DJ743" s="11"/>
      <c r="DK743" s="11"/>
      <c r="DL743" s="11"/>
      <c r="DN743" s="11"/>
      <c r="DO743" s="11"/>
      <c r="DR743" s="11"/>
      <c r="DS743" s="11"/>
      <c r="DT743" s="11"/>
    </row>
    <row r="744" spans="1:124" x14ac:dyDescent="0.25">
      <c r="A744" s="100"/>
      <c r="E744" s="129"/>
      <c r="F744" s="129"/>
      <c r="G744" s="129"/>
      <c r="I744" s="129"/>
      <c r="J744" s="129"/>
      <c r="K744" s="129"/>
      <c r="L744" s="129"/>
      <c r="M744" s="129"/>
      <c r="N744" s="129"/>
      <c r="O744" s="129"/>
      <c r="P744" s="129"/>
      <c r="Q744" s="129"/>
      <c r="R744" s="129"/>
      <c r="S744" s="129"/>
      <c r="T744" s="129"/>
      <c r="U744" s="129"/>
      <c r="V744" s="129"/>
      <c r="W744" s="129"/>
      <c r="X744" s="129"/>
      <c r="Y744" s="129"/>
      <c r="Z744" s="129"/>
      <c r="AA744" s="129"/>
      <c r="AW744" s="11"/>
      <c r="BR744" s="11"/>
      <c r="CQ744" s="11"/>
      <c r="CR744" s="11"/>
      <c r="CX744" s="11"/>
      <c r="CY744" s="11"/>
      <c r="DB744" s="11"/>
      <c r="DC744" s="11"/>
      <c r="DD744" s="11"/>
      <c r="DF744" s="11"/>
      <c r="DG744" s="11"/>
      <c r="DJ744" s="11"/>
      <c r="DK744" s="11"/>
      <c r="DL744" s="11"/>
      <c r="DN744" s="11"/>
      <c r="DO744" s="11"/>
      <c r="DR744" s="11"/>
      <c r="DS744" s="11"/>
      <c r="DT744" s="11"/>
    </row>
    <row r="745" spans="1:124" x14ac:dyDescent="0.25">
      <c r="A745" s="100"/>
      <c r="E745" s="129"/>
      <c r="F745" s="129"/>
      <c r="G745" s="129"/>
      <c r="I745" s="129"/>
      <c r="J745" s="129"/>
      <c r="K745" s="129"/>
      <c r="L745" s="129"/>
      <c r="M745" s="129"/>
      <c r="N745" s="129"/>
      <c r="O745" s="129"/>
      <c r="P745" s="129"/>
      <c r="Q745" s="129"/>
      <c r="R745" s="129"/>
      <c r="S745" s="129"/>
      <c r="T745" s="129"/>
      <c r="U745" s="129"/>
      <c r="V745" s="129"/>
      <c r="W745" s="129"/>
      <c r="X745" s="129"/>
      <c r="Y745" s="129"/>
      <c r="Z745" s="129"/>
      <c r="AA745" s="129"/>
      <c r="AW745" s="11"/>
      <c r="BR745" s="11"/>
      <c r="CQ745" s="11"/>
      <c r="CR745" s="11"/>
      <c r="CX745" s="11"/>
      <c r="CY745" s="11"/>
      <c r="DB745" s="11"/>
      <c r="DC745" s="11"/>
      <c r="DD745" s="11"/>
      <c r="DF745" s="11"/>
      <c r="DG745" s="11"/>
      <c r="DJ745" s="11"/>
      <c r="DK745" s="11"/>
      <c r="DL745" s="11"/>
      <c r="DN745" s="11"/>
      <c r="DO745" s="11"/>
      <c r="DR745" s="11"/>
      <c r="DS745" s="11"/>
      <c r="DT745" s="11"/>
    </row>
    <row r="746" spans="1:124" x14ac:dyDescent="0.25">
      <c r="A746" s="100"/>
      <c r="E746" s="129"/>
      <c r="F746" s="129"/>
      <c r="G746" s="129"/>
      <c r="I746" s="129"/>
      <c r="J746" s="129"/>
      <c r="K746" s="129"/>
      <c r="L746" s="129"/>
      <c r="M746" s="129"/>
      <c r="N746" s="129"/>
      <c r="O746" s="129"/>
      <c r="P746" s="129"/>
      <c r="Q746" s="129"/>
      <c r="R746" s="129"/>
      <c r="S746" s="129"/>
      <c r="T746" s="129"/>
      <c r="U746" s="129"/>
      <c r="V746" s="129"/>
      <c r="W746" s="129"/>
      <c r="X746" s="129"/>
      <c r="Y746" s="129"/>
      <c r="Z746" s="129"/>
      <c r="AA746" s="129"/>
      <c r="AW746" s="11"/>
      <c r="BR746" s="11"/>
      <c r="CQ746" s="11"/>
      <c r="CR746" s="11"/>
      <c r="CX746" s="11"/>
      <c r="CY746" s="11"/>
      <c r="DB746" s="11"/>
      <c r="DC746" s="11"/>
      <c r="DD746" s="11"/>
      <c r="DF746" s="11"/>
      <c r="DG746" s="11"/>
      <c r="DJ746" s="11"/>
      <c r="DK746" s="11"/>
      <c r="DL746" s="11"/>
      <c r="DN746" s="11"/>
      <c r="DO746" s="11"/>
      <c r="DR746" s="11"/>
      <c r="DS746" s="11"/>
      <c r="DT746" s="11"/>
    </row>
    <row r="747" spans="1:124" x14ac:dyDescent="0.25">
      <c r="A747" s="100"/>
      <c r="E747" s="129"/>
      <c r="F747" s="129"/>
      <c r="G747" s="129"/>
      <c r="I747" s="129"/>
      <c r="J747" s="129"/>
      <c r="K747" s="129"/>
      <c r="L747" s="129"/>
      <c r="M747" s="129"/>
      <c r="N747" s="129"/>
      <c r="O747" s="129"/>
      <c r="P747" s="129"/>
      <c r="Q747" s="129"/>
      <c r="R747" s="129"/>
      <c r="S747" s="129"/>
      <c r="T747" s="129"/>
      <c r="U747" s="129"/>
      <c r="V747" s="129"/>
      <c r="W747" s="129"/>
      <c r="X747" s="129"/>
      <c r="Y747" s="129"/>
      <c r="Z747" s="129"/>
      <c r="AA747" s="129"/>
      <c r="AW747" s="11"/>
      <c r="BR747" s="11"/>
      <c r="CQ747" s="11"/>
      <c r="CR747" s="11"/>
      <c r="CX747" s="11"/>
      <c r="CY747" s="11"/>
      <c r="DB747" s="11"/>
      <c r="DC747" s="11"/>
      <c r="DD747" s="11"/>
      <c r="DF747" s="11"/>
      <c r="DG747" s="11"/>
      <c r="DJ747" s="11"/>
      <c r="DK747" s="11"/>
      <c r="DL747" s="11"/>
      <c r="DN747" s="11"/>
      <c r="DO747" s="11"/>
      <c r="DR747" s="11"/>
      <c r="DS747" s="11"/>
      <c r="DT747" s="11"/>
    </row>
    <row r="748" spans="1:124" x14ac:dyDescent="0.25">
      <c r="A748" s="100"/>
      <c r="E748" s="129"/>
      <c r="F748" s="129"/>
      <c r="G748" s="129"/>
      <c r="I748" s="129"/>
      <c r="J748" s="129"/>
      <c r="K748" s="129"/>
      <c r="L748" s="129"/>
      <c r="M748" s="129"/>
      <c r="N748" s="129"/>
      <c r="O748" s="129"/>
      <c r="P748" s="129"/>
      <c r="Q748" s="129"/>
      <c r="R748" s="129"/>
      <c r="S748" s="129"/>
      <c r="T748" s="129"/>
      <c r="U748" s="129"/>
      <c r="V748" s="129"/>
      <c r="W748" s="129"/>
      <c r="X748" s="129"/>
      <c r="Y748" s="129"/>
      <c r="Z748" s="129"/>
      <c r="AA748" s="129"/>
      <c r="AW748" s="11"/>
      <c r="BR748" s="11"/>
      <c r="CQ748" s="11"/>
      <c r="CR748" s="11"/>
      <c r="CX748" s="11"/>
      <c r="CY748" s="11"/>
      <c r="DB748" s="11"/>
      <c r="DC748" s="11"/>
      <c r="DD748" s="11"/>
      <c r="DF748" s="11"/>
      <c r="DG748" s="11"/>
      <c r="DJ748" s="11"/>
      <c r="DK748" s="11"/>
      <c r="DL748" s="11"/>
      <c r="DN748" s="11"/>
      <c r="DO748" s="11"/>
      <c r="DR748" s="11"/>
      <c r="DS748" s="11"/>
      <c r="DT748" s="11"/>
    </row>
    <row r="749" spans="1:124" x14ac:dyDescent="0.25">
      <c r="A749" s="100"/>
      <c r="E749" s="129"/>
      <c r="F749" s="129"/>
      <c r="G749" s="129"/>
      <c r="I749" s="129"/>
      <c r="J749" s="129"/>
      <c r="K749" s="129"/>
      <c r="L749" s="129"/>
      <c r="M749" s="129"/>
      <c r="N749" s="129"/>
      <c r="O749" s="129"/>
      <c r="P749" s="129"/>
      <c r="Q749" s="129"/>
      <c r="R749" s="129"/>
      <c r="S749" s="129"/>
      <c r="T749" s="129"/>
      <c r="U749" s="129"/>
      <c r="V749" s="129"/>
      <c r="W749" s="129"/>
      <c r="X749" s="129"/>
      <c r="Y749" s="129"/>
      <c r="Z749" s="129"/>
      <c r="AA749" s="129"/>
      <c r="AW749" s="11"/>
      <c r="BR749" s="11"/>
      <c r="CQ749" s="11"/>
      <c r="CR749" s="11"/>
      <c r="CX749" s="11"/>
      <c r="CY749" s="11"/>
      <c r="DB749" s="11"/>
      <c r="DC749" s="11"/>
      <c r="DD749" s="11"/>
      <c r="DF749" s="11"/>
      <c r="DG749" s="11"/>
      <c r="DJ749" s="11"/>
      <c r="DK749" s="11"/>
      <c r="DL749" s="11"/>
      <c r="DN749" s="11"/>
      <c r="DO749" s="11"/>
      <c r="DR749" s="11"/>
      <c r="DS749" s="11"/>
      <c r="DT749" s="11"/>
    </row>
    <row r="750" spans="1:124" x14ac:dyDescent="0.25">
      <c r="A750" s="100"/>
      <c r="E750" s="129"/>
      <c r="F750" s="129"/>
      <c r="G750" s="129"/>
      <c r="I750" s="129"/>
      <c r="J750" s="129"/>
      <c r="K750" s="129"/>
      <c r="L750" s="129"/>
      <c r="M750" s="129"/>
      <c r="N750" s="129"/>
      <c r="O750" s="129"/>
      <c r="P750" s="129"/>
      <c r="Q750" s="129"/>
      <c r="R750" s="129"/>
      <c r="S750" s="129"/>
      <c r="T750" s="129"/>
      <c r="U750" s="129"/>
      <c r="V750" s="129"/>
      <c r="W750" s="129"/>
      <c r="X750" s="129"/>
      <c r="Y750" s="129"/>
      <c r="Z750" s="129"/>
      <c r="AA750" s="129"/>
      <c r="AW750" s="11"/>
      <c r="BR750" s="11"/>
      <c r="CQ750" s="11"/>
      <c r="CR750" s="11"/>
      <c r="CX750" s="11"/>
      <c r="CY750" s="11"/>
      <c r="DB750" s="11"/>
      <c r="DC750" s="11"/>
      <c r="DD750" s="11"/>
      <c r="DF750" s="11"/>
      <c r="DG750" s="11"/>
      <c r="DJ750" s="11"/>
      <c r="DK750" s="11"/>
      <c r="DL750" s="11"/>
      <c r="DN750" s="11"/>
      <c r="DO750" s="11"/>
      <c r="DR750" s="11"/>
      <c r="DS750" s="11"/>
      <c r="DT750" s="11"/>
    </row>
    <row r="751" spans="1:124" x14ac:dyDescent="0.25">
      <c r="A751" s="100"/>
      <c r="E751" s="129"/>
      <c r="F751" s="129"/>
      <c r="G751" s="129"/>
      <c r="I751" s="129"/>
      <c r="J751" s="129"/>
      <c r="K751" s="129"/>
      <c r="L751" s="129"/>
      <c r="M751" s="129"/>
      <c r="N751" s="129"/>
      <c r="O751" s="129"/>
      <c r="P751" s="129"/>
      <c r="Q751" s="129"/>
      <c r="R751" s="129"/>
      <c r="S751" s="129"/>
      <c r="T751" s="129"/>
      <c r="U751" s="129"/>
      <c r="V751" s="129"/>
      <c r="W751" s="129"/>
      <c r="X751" s="129"/>
      <c r="Y751" s="129"/>
      <c r="Z751" s="129"/>
      <c r="AA751" s="129"/>
      <c r="AW751" s="11"/>
      <c r="BR751" s="11"/>
      <c r="CQ751" s="11"/>
      <c r="CR751" s="11"/>
      <c r="CX751" s="11"/>
      <c r="CY751" s="11"/>
      <c r="DB751" s="11"/>
      <c r="DC751" s="11"/>
      <c r="DD751" s="11"/>
      <c r="DF751" s="11"/>
      <c r="DG751" s="11"/>
      <c r="DJ751" s="11"/>
      <c r="DK751" s="11"/>
      <c r="DL751" s="11"/>
      <c r="DN751" s="11"/>
      <c r="DO751" s="11"/>
      <c r="DR751" s="11"/>
      <c r="DS751" s="11"/>
      <c r="DT751" s="11"/>
    </row>
    <row r="752" spans="1:124" x14ac:dyDescent="0.25">
      <c r="A752" s="100"/>
      <c r="E752" s="129"/>
      <c r="F752" s="129"/>
      <c r="G752" s="129"/>
      <c r="I752" s="129"/>
      <c r="J752" s="129"/>
      <c r="K752" s="129"/>
      <c r="L752" s="129"/>
      <c r="M752" s="129"/>
      <c r="N752" s="129"/>
      <c r="O752" s="129"/>
      <c r="P752" s="129"/>
      <c r="Q752" s="129"/>
      <c r="R752" s="129"/>
      <c r="S752" s="129"/>
      <c r="T752" s="129"/>
      <c r="U752" s="129"/>
      <c r="V752" s="129"/>
      <c r="W752" s="129"/>
      <c r="X752" s="129"/>
      <c r="Y752" s="129"/>
      <c r="Z752" s="129"/>
      <c r="AA752" s="129"/>
      <c r="AW752" s="11"/>
      <c r="BR752" s="11"/>
      <c r="CQ752" s="11"/>
      <c r="CR752" s="11"/>
      <c r="CX752" s="11"/>
      <c r="CY752" s="11"/>
      <c r="DB752" s="11"/>
      <c r="DC752" s="11"/>
      <c r="DD752" s="11"/>
      <c r="DF752" s="11"/>
      <c r="DG752" s="11"/>
      <c r="DJ752" s="11"/>
      <c r="DK752" s="11"/>
      <c r="DL752" s="11"/>
      <c r="DN752" s="11"/>
      <c r="DO752" s="11"/>
      <c r="DR752" s="11"/>
      <c r="DS752" s="11"/>
      <c r="DT752" s="11"/>
    </row>
    <row r="753" spans="1:124" x14ac:dyDescent="0.25">
      <c r="A753" s="100"/>
      <c r="E753" s="129"/>
      <c r="F753" s="129"/>
      <c r="G753" s="129"/>
      <c r="I753" s="129"/>
      <c r="J753" s="129"/>
      <c r="K753" s="129"/>
      <c r="L753" s="129"/>
      <c r="M753" s="129"/>
      <c r="N753" s="129"/>
      <c r="O753" s="129"/>
      <c r="P753" s="129"/>
      <c r="Q753" s="129"/>
      <c r="R753" s="129"/>
      <c r="S753" s="129"/>
      <c r="T753" s="129"/>
      <c r="U753" s="129"/>
      <c r="V753" s="129"/>
      <c r="W753" s="129"/>
      <c r="X753" s="129"/>
      <c r="Y753" s="129"/>
      <c r="Z753" s="129"/>
      <c r="AA753" s="129"/>
      <c r="AW753" s="11"/>
      <c r="BR753" s="11"/>
      <c r="CQ753" s="11"/>
      <c r="CR753" s="11"/>
      <c r="CX753" s="11"/>
      <c r="CY753" s="11"/>
      <c r="DB753" s="11"/>
      <c r="DC753" s="11"/>
      <c r="DD753" s="11"/>
      <c r="DF753" s="11"/>
      <c r="DG753" s="11"/>
      <c r="DJ753" s="11"/>
      <c r="DK753" s="11"/>
      <c r="DL753" s="11"/>
      <c r="DN753" s="11"/>
      <c r="DO753" s="11"/>
      <c r="DR753" s="11"/>
      <c r="DS753" s="11"/>
      <c r="DT753" s="11"/>
    </row>
    <row r="754" spans="1:124" x14ac:dyDescent="0.25">
      <c r="A754" s="100"/>
      <c r="E754" s="129"/>
      <c r="F754" s="129"/>
      <c r="G754" s="129"/>
      <c r="I754" s="129"/>
      <c r="J754" s="129"/>
      <c r="K754" s="129"/>
      <c r="L754" s="129"/>
      <c r="M754" s="129"/>
      <c r="N754" s="129"/>
      <c r="O754" s="129"/>
      <c r="P754" s="129"/>
      <c r="Q754" s="129"/>
      <c r="R754" s="129"/>
      <c r="S754" s="129"/>
      <c r="T754" s="129"/>
      <c r="U754" s="129"/>
      <c r="V754" s="129"/>
      <c r="W754" s="129"/>
      <c r="X754" s="129"/>
      <c r="Y754" s="129"/>
      <c r="Z754" s="129"/>
      <c r="AA754" s="129"/>
      <c r="AW754" s="11"/>
      <c r="BR754" s="11"/>
      <c r="CQ754" s="11"/>
      <c r="CR754" s="11"/>
      <c r="CX754" s="11"/>
      <c r="CY754" s="11"/>
      <c r="DB754" s="11"/>
      <c r="DC754" s="11"/>
      <c r="DD754" s="11"/>
      <c r="DF754" s="11"/>
      <c r="DG754" s="11"/>
      <c r="DJ754" s="11"/>
      <c r="DK754" s="11"/>
      <c r="DL754" s="11"/>
      <c r="DN754" s="11"/>
      <c r="DO754" s="11"/>
      <c r="DR754" s="11"/>
      <c r="DS754" s="11"/>
      <c r="DT754" s="11"/>
    </row>
    <row r="755" spans="1:124" x14ac:dyDescent="0.25">
      <c r="A755" s="100"/>
      <c r="E755" s="129"/>
      <c r="F755" s="129"/>
      <c r="G755" s="129"/>
      <c r="I755" s="129"/>
      <c r="J755" s="129"/>
      <c r="K755" s="129"/>
      <c r="L755" s="129"/>
      <c r="M755" s="129"/>
      <c r="N755" s="129"/>
      <c r="O755" s="129"/>
      <c r="P755" s="129"/>
      <c r="Q755" s="129"/>
      <c r="R755" s="129"/>
      <c r="S755" s="129"/>
      <c r="T755" s="129"/>
      <c r="U755" s="129"/>
      <c r="V755" s="129"/>
      <c r="W755" s="129"/>
      <c r="X755" s="129"/>
      <c r="Y755" s="129"/>
      <c r="Z755" s="129"/>
      <c r="AA755" s="129"/>
      <c r="AW755" s="11"/>
      <c r="BR755" s="11"/>
      <c r="CQ755" s="11"/>
      <c r="CR755" s="11"/>
      <c r="CX755" s="11"/>
      <c r="CY755" s="11"/>
      <c r="DB755" s="11"/>
      <c r="DC755" s="11"/>
      <c r="DD755" s="11"/>
      <c r="DF755" s="11"/>
      <c r="DG755" s="11"/>
      <c r="DJ755" s="11"/>
      <c r="DK755" s="11"/>
      <c r="DL755" s="11"/>
      <c r="DN755" s="11"/>
      <c r="DO755" s="11"/>
      <c r="DR755" s="11"/>
      <c r="DS755" s="11"/>
      <c r="DT755" s="11"/>
    </row>
    <row r="756" spans="1:124" x14ac:dyDescent="0.25">
      <c r="A756" s="100"/>
      <c r="E756" s="129"/>
      <c r="F756" s="129"/>
      <c r="G756" s="129"/>
      <c r="I756" s="129"/>
      <c r="J756" s="129"/>
      <c r="K756" s="129"/>
      <c r="L756" s="129"/>
      <c r="M756" s="129"/>
      <c r="N756" s="129"/>
      <c r="O756" s="129"/>
      <c r="P756" s="129"/>
      <c r="Q756" s="129"/>
      <c r="R756" s="129"/>
      <c r="S756" s="129"/>
      <c r="T756" s="129"/>
      <c r="U756" s="129"/>
      <c r="V756" s="129"/>
      <c r="W756" s="129"/>
      <c r="X756" s="129"/>
      <c r="Y756" s="129"/>
      <c r="Z756" s="129"/>
      <c r="AA756" s="129"/>
      <c r="AW756" s="11"/>
      <c r="BR756" s="11"/>
      <c r="CQ756" s="11"/>
      <c r="CR756" s="11"/>
      <c r="CX756" s="11"/>
      <c r="CY756" s="11"/>
      <c r="DB756" s="11"/>
      <c r="DC756" s="11"/>
      <c r="DD756" s="11"/>
      <c r="DF756" s="11"/>
      <c r="DG756" s="11"/>
      <c r="DJ756" s="11"/>
      <c r="DK756" s="11"/>
      <c r="DL756" s="11"/>
      <c r="DN756" s="11"/>
      <c r="DO756" s="11"/>
      <c r="DR756" s="11"/>
      <c r="DS756" s="11"/>
      <c r="DT756" s="11"/>
    </row>
    <row r="757" spans="1:124" x14ac:dyDescent="0.25">
      <c r="A757" s="100"/>
      <c r="E757" s="129"/>
      <c r="F757" s="129"/>
      <c r="G757" s="129"/>
      <c r="I757" s="129"/>
      <c r="J757" s="129"/>
      <c r="K757" s="129"/>
      <c r="L757" s="129"/>
      <c r="M757" s="129"/>
      <c r="N757" s="129"/>
      <c r="O757" s="129"/>
      <c r="P757" s="129"/>
      <c r="Q757" s="129"/>
      <c r="R757" s="129"/>
      <c r="S757" s="129"/>
      <c r="T757" s="129"/>
      <c r="U757" s="129"/>
      <c r="V757" s="129"/>
      <c r="W757" s="129"/>
      <c r="X757" s="129"/>
      <c r="Y757" s="129"/>
      <c r="Z757" s="129"/>
      <c r="AA757" s="129"/>
      <c r="AW757" s="11"/>
      <c r="BR757" s="11"/>
      <c r="CQ757" s="11"/>
      <c r="CR757" s="11"/>
      <c r="CX757" s="11"/>
      <c r="CY757" s="11"/>
      <c r="DB757" s="11"/>
      <c r="DC757" s="11"/>
      <c r="DD757" s="11"/>
      <c r="DF757" s="11"/>
      <c r="DG757" s="11"/>
      <c r="DJ757" s="11"/>
      <c r="DK757" s="11"/>
      <c r="DL757" s="11"/>
      <c r="DN757" s="11"/>
      <c r="DO757" s="11"/>
      <c r="DR757" s="11"/>
      <c r="DS757" s="11"/>
      <c r="DT757" s="11"/>
    </row>
    <row r="758" spans="1:124" x14ac:dyDescent="0.25">
      <c r="A758" s="100"/>
      <c r="E758" s="129"/>
      <c r="F758" s="129"/>
      <c r="G758" s="129"/>
      <c r="I758" s="129"/>
      <c r="J758" s="129"/>
      <c r="K758" s="129"/>
      <c r="L758" s="129"/>
      <c r="M758" s="129"/>
      <c r="N758" s="129"/>
      <c r="O758" s="129"/>
      <c r="P758" s="129"/>
      <c r="Q758" s="129"/>
      <c r="R758" s="129"/>
      <c r="S758" s="129"/>
      <c r="T758" s="129"/>
      <c r="U758" s="129"/>
      <c r="V758" s="129"/>
      <c r="W758" s="129"/>
      <c r="X758" s="129"/>
      <c r="Y758" s="129"/>
      <c r="Z758" s="129"/>
      <c r="AA758" s="129"/>
      <c r="AW758" s="11"/>
      <c r="BR758" s="11"/>
      <c r="CQ758" s="11"/>
      <c r="CR758" s="11"/>
      <c r="CX758" s="11"/>
      <c r="CY758" s="11"/>
      <c r="DB758" s="11"/>
      <c r="DC758" s="11"/>
      <c r="DD758" s="11"/>
      <c r="DF758" s="11"/>
      <c r="DG758" s="11"/>
      <c r="DJ758" s="11"/>
      <c r="DK758" s="11"/>
      <c r="DL758" s="11"/>
      <c r="DN758" s="11"/>
      <c r="DO758" s="11"/>
      <c r="DR758" s="11"/>
      <c r="DS758" s="11"/>
      <c r="DT758" s="11"/>
    </row>
    <row r="759" spans="1:124" x14ac:dyDescent="0.25">
      <c r="A759" s="100"/>
      <c r="E759" s="129"/>
      <c r="F759" s="129"/>
      <c r="G759" s="129"/>
      <c r="I759" s="129"/>
      <c r="J759" s="129"/>
      <c r="K759" s="129"/>
      <c r="L759" s="129"/>
      <c r="M759" s="129"/>
      <c r="N759" s="129"/>
      <c r="O759" s="129"/>
      <c r="P759" s="129"/>
      <c r="Q759" s="129"/>
      <c r="R759" s="129"/>
      <c r="S759" s="129"/>
      <c r="T759" s="129"/>
      <c r="U759" s="129"/>
      <c r="V759" s="129"/>
      <c r="W759" s="129"/>
      <c r="X759" s="129"/>
      <c r="Y759" s="129"/>
      <c r="Z759" s="129"/>
      <c r="AA759" s="129"/>
      <c r="AW759" s="11"/>
      <c r="BR759" s="11"/>
      <c r="CQ759" s="11"/>
      <c r="CR759" s="11"/>
      <c r="CX759" s="11"/>
      <c r="CY759" s="11"/>
      <c r="DB759" s="11"/>
      <c r="DC759" s="11"/>
      <c r="DD759" s="11"/>
      <c r="DF759" s="11"/>
      <c r="DG759" s="11"/>
      <c r="DJ759" s="11"/>
      <c r="DK759" s="11"/>
      <c r="DL759" s="11"/>
      <c r="DN759" s="11"/>
      <c r="DO759" s="11"/>
      <c r="DR759" s="11"/>
      <c r="DS759" s="11"/>
      <c r="DT759" s="11"/>
    </row>
    <row r="760" spans="1:124" x14ac:dyDescent="0.25">
      <c r="A760" s="100"/>
      <c r="E760" s="129"/>
      <c r="F760" s="129"/>
      <c r="G760" s="129"/>
      <c r="I760" s="129"/>
      <c r="J760" s="129"/>
      <c r="K760" s="129"/>
      <c r="L760" s="129"/>
      <c r="M760" s="129"/>
      <c r="N760" s="129"/>
      <c r="O760" s="129"/>
      <c r="P760" s="129"/>
      <c r="Q760" s="129"/>
      <c r="R760" s="129"/>
      <c r="S760" s="129"/>
      <c r="T760" s="129"/>
      <c r="U760" s="129"/>
      <c r="V760" s="129"/>
      <c r="W760" s="129"/>
      <c r="X760" s="129"/>
      <c r="Y760" s="129"/>
      <c r="Z760" s="129"/>
      <c r="AA760" s="129"/>
      <c r="AW760" s="11"/>
      <c r="BR760" s="11"/>
      <c r="CQ760" s="11"/>
      <c r="CR760" s="11"/>
      <c r="CX760" s="11"/>
      <c r="CY760" s="11"/>
      <c r="DB760" s="11"/>
      <c r="DC760" s="11"/>
      <c r="DD760" s="11"/>
      <c r="DF760" s="11"/>
      <c r="DG760" s="11"/>
      <c r="DJ760" s="11"/>
      <c r="DK760" s="11"/>
      <c r="DL760" s="11"/>
      <c r="DN760" s="11"/>
      <c r="DO760" s="11"/>
      <c r="DR760" s="11"/>
      <c r="DS760" s="11"/>
      <c r="DT760" s="11"/>
    </row>
    <row r="761" spans="1:124" x14ac:dyDescent="0.25">
      <c r="A761" s="100"/>
      <c r="E761" s="129"/>
      <c r="F761" s="129"/>
      <c r="G761" s="129"/>
      <c r="I761" s="129"/>
      <c r="J761" s="129"/>
      <c r="K761" s="129"/>
      <c r="L761" s="129"/>
      <c r="M761" s="129"/>
      <c r="N761" s="129"/>
      <c r="O761" s="129"/>
      <c r="P761" s="129"/>
      <c r="Q761" s="129"/>
      <c r="R761" s="129"/>
      <c r="S761" s="129"/>
      <c r="T761" s="129"/>
      <c r="U761" s="129"/>
      <c r="V761" s="129"/>
      <c r="W761" s="129"/>
      <c r="X761" s="129"/>
      <c r="Y761" s="129"/>
      <c r="Z761" s="129"/>
      <c r="AA761" s="129"/>
      <c r="AW761" s="11"/>
      <c r="BR761" s="11"/>
      <c r="CQ761" s="11"/>
      <c r="CR761" s="11"/>
      <c r="CX761" s="11"/>
      <c r="CY761" s="11"/>
      <c r="DB761" s="11"/>
      <c r="DC761" s="11"/>
      <c r="DD761" s="11"/>
      <c r="DF761" s="11"/>
      <c r="DG761" s="11"/>
      <c r="DJ761" s="11"/>
      <c r="DK761" s="11"/>
      <c r="DL761" s="11"/>
      <c r="DN761" s="11"/>
      <c r="DO761" s="11"/>
      <c r="DR761" s="11"/>
      <c r="DS761" s="11"/>
      <c r="DT761" s="11"/>
    </row>
    <row r="762" spans="1:124" x14ac:dyDescent="0.25">
      <c r="A762" s="100"/>
      <c r="E762" s="129"/>
      <c r="F762" s="129"/>
      <c r="G762" s="129"/>
      <c r="I762" s="129"/>
      <c r="J762" s="129"/>
      <c r="K762" s="129"/>
      <c r="L762" s="129"/>
      <c r="M762" s="129"/>
      <c r="N762" s="129"/>
      <c r="O762" s="129"/>
      <c r="P762" s="129"/>
      <c r="Q762" s="129"/>
      <c r="R762" s="129"/>
      <c r="S762" s="129"/>
      <c r="T762" s="129"/>
      <c r="U762" s="129"/>
      <c r="V762" s="129"/>
      <c r="W762" s="129"/>
      <c r="X762" s="129"/>
      <c r="Y762" s="129"/>
      <c r="Z762" s="129"/>
      <c r="AA762" s="129"/>
      <c r="AW762" s="11"/>
      <c r="BR762" s="11"/>
      <c r="CQ762" s="11"/>
      <c r="CR762" s="11"/>
      <c r="CX762" s="11"/>
      <c r="CY762" s="11"/>
      <c r="DB762" s="11"/>
      <c r="DC762" s="11"/>
      <c r="DD762" s="11"/>
      <c r="DF762" s="11"/>
      <c r="DG762" s="11"/>
      <c r="DJ762" s="11"/>
      <c r="DK762" s="11"/>
      <c r="DL762" s="11"/>
      <c r="DN762" s="11"/>
      <c r="DO762" s="11"/>
      <c r="DR762" s="11"/>
      <c r="DS762" s="11"/>
      <c r="DT762" s="11"/>
    </row>
    <row r="763" spans="1:124" x14ac:dyDescent="0.25">
      <c r="A763" s="100"/>
      <c r="E763" s="129"/>
      <c r="F763" s="129"/>
      <c r="G763" s="129"/>
      <c r="I763" s="129"/>
      <c r="J763" s="129"/>
      <c r="K763" s="129"/>
      <c r="L763" s="129"/>
      <c r="M763" s="129"/>
      <c r="N763" s="129"/>
      <c r="O763" s="129"/>
      <c r="P763" s="129"/>
      <c r="Q763" s="129"/>
      <c r="R763" s="129"/>
      <c r="S763" s="129"/>
      <c r="T763" s="129"/>
      <c r="U763" s="129"/>
      <c r="V763" s="129"/>
      <c r="W763" s="129"/>
      <c r="X763" s="129"/>
      <c r="Y763" s="129"/>
      <c r="Z763" s="129"/>
      <c r="AA763" s="129"/>
      <c r="AW763" s="11"/>
      <c r="BR763" s="11"/>
      <c r="CQ763" s="11"/>
      <c r="CR763" s="11"/>
      <c r="CX763" s="11"/>
      <c r="CY763" s="11"/>
      <c r="DB763" s="11"/>
      <c r="DC763" s="11"/>
      <c r="DD763" s="11"/>
      <c r="DF763" s="11"/>
      <c r="DG763" s="11"/>
      <c r="DJ763" s="11"/>
      <c r="DK763" s="11"/>
      <c r="DL763" s="11"/>
      <c r="DN763" s="11"/>
      <c r="DO763" s="11"/>
      <c r="DR763" s="11"/>
      <c r="DS763" s="11"/>
      <c r="DT763" s="11"/>
    </row>
    <row r="764" spans="1:124" x14ac:dyDescent="0.25">
      <c r="A764" s="100"/>
      <c r="E764" s="129"/>
      <c r="F764" s="129"/>
      <c r="G764" s="129"/>
      <c r="I764" s="129"/>
      <c r="J764" s="129"/>
      <c r="K764" s="129"/>
      <c r="L764" s="129"/>
      <c r="M764" s="129"/>
      <c r="N764" s="129"/>
      <c r="O764" s="129"/>
      <c r="P764" s="129"/>
      <c r="Q764" s="129"/>
      <c r="R764" s="129"/>
      <c r="S764" s="129"/>
      <c r="T764" s="129"/>
      <c r="U764" s="129"/>
      <c r="V764" s="129"/>
      <c r="W764" s="129"/>
      <c r="X764" s="129"/>
      <c r="Y764" s="129"/>
      <c r="Z764" s="129"/>
      <c r="AA764" s="129"/>
      <c r="AW764" s="11"/>
      <c r="BR764" s="11"/>
      <c r="CQ764" s="11"/>
      <c r="CR764" s="11"/>
      <c r="CX764" s="11"/>
      <c r="CY764" s="11"/>
      <c r="DB764" s="11"/>
      <c r="DC764" s="11"/>
      <c r="DD764" s="11"/>
      <c r="DF764" s="11"/>
      <c r="DG764" s="11"/>
      <c r="DJ764" s="11"/>
      <c r="DK764" s="11"/>
      <c r="DL764" s="11"/>
      <c r="DN764" s="11"/>
      <c r="DO764" s="11"/>
      <c r="DR764" s="11"/>
      <c r="DS764" s="11"/>
      <c r="DT764" s="11"/>
    </row>
    <row r="765" spans="1:124" x14ac:dyDescent="0.25">
      <c r="A765" s="100"/>
      <c r="E765" s="129"/>
      <c r="F765" s="129"/>
      <c r="G765" s="129"/>
      <c r="I765" s="129"/>
      <c r="J765" s="129"/>
      <c r="K765" s="129"/>
      <c r="L765" s="129"/>
      <c r="M765" s="129"/>
      <c r="N765" s="129"/>
      <c r="O765" s="129"/>
      <c r="P765" s="129"/>
      <c r="Q765" s="129"/>
      <c r="R765" s="129"/>
      <c r="S765" s="129"/>
      <c r="T765" s="129"/>
      <c r="U765" s="129"/>
      <c r="V765" s="129"/>
      <c r="W765" s="129"/>
      <c r="X765" s="129"/>
      <c r="Y765" s="129"/>
      <c r="Z765" s="129"/>
      <c r="AA765" s="129"/>
      <c r="AW765" s="11"/>
      <c r="BR765" s="11"/>
      <c r="CQ765" s="11"/>
      <c r="CR765" s="11"/>
      <c r="CX765" s="11"/>
      <c r="CY765" s="11"/>
      <c r="DB765" s="11"/>
      <c r="DC765" s="11"/>
      <c r="DD765" s="11"/>
      <c r="DF765" s="11"/>
      <c r="DG765" s="11"/>
      <c r="DJ765" s="11"/>
      <c r="DK765" s="11"/>
      <c r="DL765" s="11"/>
      <c r="DN765" s="11"/>
      <c r="DO765" s="11"/>
      <c r="DR765" s="11"/>
      <c r="DS765" s="11"/>
      <c r="DT765" s="11"/>
    </row>
    <row r="766" spans="1:124" x14ac:dyDescent="0.25">
      <c r="A766" s="100"/>
      <c r="E766" s="129"/>
      <c r="F766" s="129"/>
      <c r="G766" s="129"/>
      <c r="I766" s="129"/>
      <c r="J766" s="129"/>
      <c r="K766" s="129"/>
      <c r="L766" s="129"/>
      <c r="M766" s="129"/>
      <c r="N766" s="129"/>
      <c r="O766" s="129"/>
      <c r="P766" s="129"/>
      <c r="Q766" s="129"/>
      <c r="R766" s="129"/>
      <c r="S766" s="129"/>
      <c r="T766" s="129"/>
      <c r="U766" s="129"/>
      <c r="V766" s="129"/>
      <c r="W766" s="129"/>
      <c r="X766" s="129"/>
      <c r="Y766" s="129"/>
      <c r="Z766" s="129"/>
      <c r="AA766" s="129"/>
      <c r="AW766" s="11"/>
      <c r="BR766" s="11"/>
      <c r="CQ766" s="11"/>
      <c r="CR766" s="11"/>
      <c r="CX766" s="11"/>
      <c r="CY766" s="11"/>
      <c r="DB766" s="11"/>
      <c r="DC766" s="11"/>
      <c r="DD766" s="11"/>
      <c r="DF766" s="11"/>
      <c r="DG766" s="11"/>
      <c r="DJ766" s="11"/>
      <c r="DK766" s="11"/>
      <c r="DL766" s="11"/>
      <c r="DN766" s="11"/>
      <c r="DO766" s="11"/>
      <c r="DR766" s="11"/>
      <c r="DS766" s="11"/>
      <c r="DT766" s="11"/>
    </row>
    <row r="767" spans="1:124" x14ac:dyDescent="0.25">
      <c r="A767" s="100"/>
      <c r="E767" s="129"/>
      <c r="F767" s="129"/>
      <c r="G767" s="129"/>
      <c r="I767" s="129"/>
      <c r="J767" s="129"/>
      <c r="K767" s="129"/>
      <c r="L767" s="129"/>
      <c r="M767" s="129"/>
      <c r="N767" s="129"/>
      <c r="O767" s="129"/>
      <c r="P767" s="129"/>
      <c r="Q767" s="129"/>
      <c r="R767" s="129"/>
      <c r="S767" s="129"/>
      <c r="T767" s="129"/>
      <c r="U767" s="129"/>
      <c r="V767" s="129"/>
      <c r="W767" s="129"/>
      <c r="X767" s="129"/>
      <c r="Y767" s="129"/>
      <c r="Z767" s="129"/>
      <c r="AA767" s="129"/>
      <c r="AW767" s="11"/>
      <c r="BR767" s="11"/>
      <c r="CQ767" s="11"/>
      <c r="CR767" s="11"/>
      <c r="CX767" s="11"/>
      <c r="CY767" s="11"/>
      <c r="DB767" s="11"/>
      <c r="DC767" s="11"/>
      <c r="DD767" s="11"/>
      <c r="DF767" s="11"/>
      <c r="DG767" s="11"/>
      <c r="DJ767" s="11"/>
      <c r="DK767" s="11"/>
      <c r="DL767" s="11"/>
      <c r="DN767" s="11"/>
      <c r="DO767" s="11"/>
      <c r="DR767" s="11"/>
      <c r="DS767" s="11"/>
      <c r="DT767" s="11"/>
    </row>
    <row r="768" spans="1:124" x14ac:dyDescent="0.25">
      <c r="A768" s="100"/>
      <c r="E768" s="129"/>
      <c r="F768" s="129"/>
      <c r="G768" s="129"/>
      <c r="I768" s="129"/>
      <c r="J768" s="129"/>
      <c r="K768" s="129"/>
      <c r="L768" s="129"/>
      <c r="M768" s="129"/>
      <c r="N768" s="129"/>
      <c r="O768" s="129"/>
      <c r="P768" s="129"/>
      <c r="Q768" s="129"/>
      <c r="R768" s="129"/>
      <c r="S768" s="129"/>
      <c r="T768" s="129"/>
      <c r="U768" s="129"/>
      <c r="V768" s="129"/>
      <c r="W768" s="129"/>
      <c r="X768" s="129"/>
      <c r="Y768" s="129"/>
      <c r="Z768" s="129"/>
      <c r="AA768" s="129"/>
      <c r="AW768" s="11"/>
      <c r="BR768" s="11"/>
      <c r="CQ768" s="11"/>
      <c r="CR768" s="11"/>
      <c r="CX768" s="11"/>
      <c r="CY768" s="11"/>
      <c r="DB768" s="11"/>
      <c r="DC768" s="11"/>
      <c r="DD768" s="11"/>
      <c r="DF768" s="11"/>
      <c r="DG768" s="11"/>
      <c r="DJ768" s="11"/>
      <c r="DK768" s="11"/>
      <c r="DL768" s="11"/>
      <c r="DN768" s="11"/>
      <c r="DO768" s="11"/>
      <c r="DR768" s="11"/>
      <c r="DS768" s="11"/>
      <c r="DT768" s="11"/>
    </row>
    <row r="769" spans="1:124" x14ac:dyDescent="0.25">
      <c r="A769" s="100"/>
      <c r="E769" s="129"/>
      <c r="F769" s="129"/>
      <c r="G769" s="129"/>
      <c r="I769" s="129"/>
      <c r="J769" s="129"/>
      <c r="K769" s="129"/>
      <c r="L769" s="129"/>
      <c r="M769" s="129"/>
      <c r="N769" s="129"/>
      <c r="O769" s="129"/>
      <c r="P769" s="129"/>
      <c r="Q769" s="129"/>
      <c r="R769" s="129"/>
      <c r="S769" s="129"/>
      <c r="T769" s="129"/>
      <c r="U769" s="129"/>
      <c r="V769" s="129"/>
      <c r="W769" s="129"/>
      <c r="X769" s="129"/>
      <c r="Y769" s="129"/>
      <c r="Z769" s="129"/>
      <c r="AA769" s="129"/>
      <c r="AW769" s="11"/>
      <c r="BR769" s="11"/>
      <c r="CQ769" s="11"/>
      <c r="CR769" s="11"/>
      <c r="CX769" s="11"/>
      <c r="CY769" s="11"/>
      <c r="DB769" s="11"/>
      <c r="DC769" s="11"/>
      <c r="DD769" s="11"/>
      <c r="DF769" s="11"/>
      <c r="DG769" s="11"/>
      <c r="DJ769" s="11"/>
      <c r="DK769" s="11"/>
      <c r="DL769" s="11"/>
      <c r="DN769" s="11"/>
      <c r="DO769" s="11"/>
      <c r="DR769" s="11"/>
      <c r="DS769" s="11"/>
      <c r="DT769" s="11"/>
    </row>
    <row r="770" spans="1:124" x14ac:dyDescent="0.25">
      <c r="A770" s="100"/>
      <c r="E770" s="129"/>
      <c r="F770" s="129"/>
      <c r="G770" s="129"/>
      <c r="I770" s="129"/>
      <c r="J770" s="129"/>
      <c r="K770" s="129"/>
      <c r="L770" s="129"/>
      <c r="M770" s="129"/>
      <c r="N770" s="129"/>
      <c r="O770" s="129"/>
      <c r="P770" s="129"/>
      <c r="Q770" s="129"/>
      <c r="R770" s="129"/>
      <c r="S770" s="129"/>
      <c r="T770" s="129"/>
      <c r="U770" s="129"/>
      <c r="V770" s="129"/>
      <c r="W770" s="129"/>
      <c r="X770" s="129"/>
      <c r="Y770" s="129"/>
      <c r="Z770" s="129"/>
      <c r="AA770" s="129"/>
      <c r="AW770" s="11"/>
      <c r="BR770" s="11"/>
      <c r="CQ770" s="11"/>
      <c r="CR770" s="11"/>
      <c r="CX770" s="11"/>
      <c r="CY770" s="11"/>
      <c r="DB770" s="11"/>
      <c r="DC770" s="11"/>
      <c r="DD770" s="11"/>
      <c r="DF770" s="11"/>
      <c r="DG770" s="11"/>
      <c r="DJ770" s="11"/>
      <c r="DK770" s="11"/>
      <c r="DL770" s="11"/>
      <c r="DN770" s="11"/>
      <c r="DO770" s="11"/>
      <c r="DR770" s="11"/>
      <c r="DS770" s="11"/>
      <c r="DT770" s="11"/>
    </row>
    <row r="771" spans="1:124" x14ac:dyDescent="0.25">
      <c r="A771" s="100"/>
      <c r="E771" s="129"/>
      <c r="F771" s="129"/>
      <c r="G771" s="129"/>
      <c r="I771" s="129"/>
      <c r="J771" s="129"/>
      <c r="K771" s="129"/>
      <c r="L771" s="129"/>
      <c r="M771" s="129"/>
      <c r="N771" s="129"/>
      <c r="O771" s="129"/>
      <c r="P771" s="129"/>
      <c r="Q771" s="129"/>
      <c r="R771" s="129"/>
      <c r="S771" s="129"/>
      <c r="T771" s="129"/>
      <c r="U771" s="129"/>
      <c r="V771" s="129"/>
      <c r="W771" s="129"/>
      <c r="X771" s="129"/>
      <c r="Y771" s="129"/>
      <c r="Z771" s="129"/>
      <c r="AA771" s="129"/>
      <c r="AW771" s="11"/>
      <c r="BR771" s="11"/>
      <c r="CQ771" s="11"/>
      <c r="CR771" s="11"/>
      <c r="CX771" s="11"/>
      <c r="CY771" s="11"/>
      <c r="DB771" s="11"/>
      <c r="DC771" s="11"/>
      <c r="DD771" s="11"/>
      <c r="DF771" s="11"/>
      <c r="DG771" s="11"/>
      <c r="DJ771" s="11"/>
      <c r="DK771" s="11"/>
      <c r="DL771" s="11"/>
      <c r="DN771" s="11"/>
      <c r="DO771" s="11"/>
      <c r="DR771" s="11"/>
      <c r="DS771" s="11"/>
      <c r="DT771" s="11"/>
    </row>
    <row r="772" spans="1:124" x14ac:dyDescent="0.25">
      <c r="A772" s="100"/>
      <c r="E772" s="129"/>
      <c r="F772" s="129"/>
      <c r="G772" s="129"/>
      <c r="I772" s="129"/>
      <c r="J772" s="129"/>
      <c r="K772" s="129"/>
      <c r="L772" s="129"/>
      <c r="M772" s="129"/>
      <c r="N772" s="129"/>
      <c r="O772" s="129"/>
      <c r="P772" s="129"/>
      <c r="Q772" s="129"/>
      <c r="R772" s="129"/>
      <c r="S772" s="129"/>
      <c r="T772" s="129"/>
      <c r="U772" s="129"/>
      <c r="V772" s="129"/>
      <c r="W772" s="129"/>
      <c r="X772" s="129"/>
      <c r="Y772" s="129"/>
      <c r="Z772" s="129"/>
      <c r="AA772" s="129"/>
      <c r="AW772" s="11"/>
      <c r="BR772" s="11"/>
      <c r="CQ772" s="11"/>
      <c r="CR772" s="11"/>
      <c r="CX772" s="11"/>
      <c r="CY772" s="11"/>
      <c r="DB772" s="11"/>
      <c r="DC772" s="11"/>
      <c r="DD772" s="11"/>
      <c r="DF772" s="11"/>
      <c r="DG772" s="11"/>
      <c r="DJ772" s="11"/>
      <c r="DK772" s="11"/>
      <c r="DL772" s="11"/>
      <c r="DN772" s="11"/>
      <c r="DO772" s="11"/>
      <c r="DR772" s="11"/>
      <c r="DS772" s="11"/>
      <c r="DT772" s="11"/>
    </row>
    <row r="773" spans="1:124" x14ac:dyDescent="0.25">
      <c r="A773" s="100"/>
      <c r="E773" s="129"/>
      <c r="F773" s="129"/>
      <c r="G773" s="129"/>
      <c r="I773" s="129"/>
      <c r="J773" s="129"/>
      <c r="K773" s="129"/>
      <c r="L773" s="129"/>
      <c r="M773" s="129"/>
      <c r="N773" s="129"/>
      <c r="O773" s="129"/>
      <c r="P773" s="129"/>
      <c r="Q773" s="129"/>
      <c r="R773" s="129"/>
      <c r="S773" s="129"/>
      <c r="T773" s="129"/>
      <c r="U773" s="129"/>
      <c r="V773" s="129"/>
      <c r="W773" s="129"/>
      <c r="X773" s="129"/>
      <c r="Y773" s="129"/>
      <c r="Z773" s="129"/>
      <c r="AA773" s="129"/>
      <c r="AW773" s="11"/>
      <c r="BR773" s="11"/>
      <c r="CQ773" s="11"/>
      <c r="CR773" s="11"/>
      <c r="CX773" s="11"/>
      <c r="CY773" s="11"/>
      <c r="DB773" s="11"/>
      <c r="DC773" s="11"/>
      <c r="DD773" s="11"/>
      <c r="DF773" s="11"/>
      <c r="DG773" s="11"/>
      <c r="DJ773" s="11"/>
      <c r="DK773" s="11"/>
      <c r="DL773" s="11"/>
      <c r="DN773" s="11"/>
      <c r="DO773" s="11"/>
      <c r="DR773" s="11"/>
      <c r="DS773" s="11"/>
      <c r="DT773" s="11"/>
    </row>
    <row r="774" spans="1:124" x14ac:dyDescent="0.25">
      <c r="A774" s="100"/>
      <c r="E774" s="129"/>
      <c r="F774" s="129"/>
      <c r="G774" s="129"/>
      <c r="I774" s="129"/>
      <c r="J774" s="129"/>
      <c r="K774" s="129"/>
      <c r="L774" s="129"/>
      <c r="M774" s="129"/>
      <c r="N774" s="129"/>
      <c r="O774" s="129"/>
      <c r="P774" s="129"/>
      <c r="Q774" s="129"/>
      <c r="R774" s="129"/>
      <c r="S774" s="129"/>
      <c r="T774" s="129"/>
      <c r="U774" s="129"/>
      <c r="V774" s="129"/>
      <c r="W774" s="129"/>
      <c r="X774" s="129"/>
      <c r="Y774" s="129"/>
      <c r="Z774" s="129"/>
      <c r="AA774" s="129"/>
      <c r="AW774" s="11"/>
      <c r="BR774" s="11"/>
      <c r="CQ774" s="11"/>
      <c r="CR774" s="11"/>
      <c r="CX774" s="11"/>
      <c r="CY774" s="11"/>
      <c r="DB774" s="11"/>
      <c r="DC774" s="11"/>
      <c r="DD774" s="11"/>
      <c r="DF774" s="11"/>
      <c r="DG774" s="11"/>
      <c r="DJ774" s="11"/>
      <c r="DK774" s="11"/>
      <c r="DL774" s="11"/>
      <c r="DN774" s="11"/>
      <c r="DO774" s="11"/>
      <c r="DR774" s="11"/>
      <c r="DS774" s="11"/>
      <c r="DT774" s="11"/>
    </row>
    <row r="775" spans="1:124" x14ac:dyDescent="0.25">
      <c r="A775" s="100"/>
      <c r="E775" s="129"/>
      <c r="F775" s="129"/>
      <c r="G775" s="129"/>
      <c r="I775" s="129"/>
      <c r="J775" s="129"/>
      <c r="K775" s="129"/>
      <c r="L775" s="129"/>
      <c r="M775" s="129"/>
      <c r="N775" s="129"/>
      <c r="O775" s="129"/>
      <c r="P775" s="129"/>
      <c r="Q775" s="129"/>
      <c r="R775" s="129"/>
      <c r="S775" s="129"/>
      <c r="T775" s="129"/>
      <c r="U775" s="129"/>
      <c r="V775" s="129"/>
      <c r="W775" s="129"/>
      <c r="X775" s="129"/>
      <c r="Y775" s="129"/>
      <c r="Z775" s="129"/>
      <c r="AA775" s="129"/>
      <c r="AW775" s="11"/>
      <c r="BR775" s="11"/>
      <c r="CQ775" s="11"/>
      <c r="CR775" s="11"/>
      <c r="CX775" s="11"/>
      <c r="CY775" s="11"/>
      <c r="DB775" s="11"/>
      <c r="DC775" s="11"/>
      <c r="DD775" s="11"/>
      <c r="DF775" s="11"/>
      <c r="DG775" s="11"/>
      <c r="DJ775" s="11"/>
      <c r="DK775" s="11"/>
      <c r="DL775" s="11"/>
      <c r="DN775" s="11"/>
      <c r="DO775" s="11"/>
      <c r="DR775" s="11"/>
      <c r="DS775" s="11"/>
      <c r="DT775" s="11"/>
    </row>
    <row r="776" spans="1:124" x14ac:dyDescent="0.25">
      <c r="A776" s="100"/>
      <c r="E776" s="129"/>
      <c r="F776" s="129"/>
      <c r="G776" s="129"/>
      <c r="I776" s="129"/>
      <c r="J776" s="129"/>
      <c r="K776" s="129"/>
      <c r="L776" s="129"/>
      <c r="M776" s="129"/>
      <c r="N776" s="129"/>
      <c r="O776" s="129"/>
      <c r="P776" s="129"/>
      <c r="Q776" s="129"/>
      <c r="R776" s="129"/>
      <c r="S776" s="129"/>
      <c r="T776" s="129"/>
      <c r="U776" s="129"/>
      <c r="V776" s="129"/>
      <c r="W776" s="129"/>
      <c r="X776" s="129"/>
      <c r="Y776" s="129"/>
      <c r="Z776" s="129"/>
      <c r="AA776" s="129"/>
      <c r="AW776" s="11"/>
      <c r="BR776" s="11"/>
      <c r="CQ776" s="11"/>
      <c r="CR776" s="11"/>
      <c r="CX776" s="11"/>
      <c r="CY776" s="11"/>
      <c r="DB776" s="11"/>
      <c r="DC776" s="11"/>
      <c r="DD776" s="11"/>
      <c r="DF776" s="11"/>
      <c r="DG776" s="11"/>
      <c r="DJ776" s="11"/>
      <c r="DK776" s="11"/>
      <c r="DL776" s="11"/>
      <c r="DN776" s="11"/>
      <c r="DO776" s="11"/>
      <c r="DR776" s="11"/>
      <c r="DS776" s="11"/>
      <c r="DT776" s="11"/>
    </row>
    <row r="777" spans="1:124" x14ac:dyDescent="0.25">
      <c r="A777" s="100"/>
      <c r="E777" s="129"/>
      <c r="F777" s="129"/>
      <c r="G777" s="129"/>
      <c r="I777" s="129"/>
      <c r="J777" s="129"/>
      <c r="K777" s="129"/>
      <c r="L777" s="129"/>
      <c r="M777" s="129"/>
      <c r="N777" s="129"/>
      <c r="O777" s="129"/>
      <c r="P777" s="129"/>
      <c r="Q777" s="129"/>
      <c r="R777" s="129"/>
      <c r="S777" s="129"/>
      <c r="T777" s="129"/>
      <c r="U777" s="129"/>
      <c r="V777" s="129"/>
      <c r="W777" s="129"/>
      <c r="X777" s="129"/>
      <c r="Y777" s="129"/>
      <c r="Z777" s="129"/>
      <c r="AA777" s="129"/>
      <c r="AW777" s="11"/>
      <c r="BR777" s="11"/>
      <c r="CQ777" s="11"/>
      <c r="CR777" s="11"/>
      <c r="CX777" s="11"/>
      <c r="CY777" s="11"/>
      <c r="DB777" s="11"/>
      <c r="DC777" s="11"/>
      <c r="DD777" s="11"/>
      <c r="DF777" s="11"/>
      <c r="DG777" s="11"/>
      <c r="DJ777" s="11"/>
      <c r="DK777" s="11"/>
      <c r="DL777" s="11"/>
      <c r="DN777" s="11"/>
      <c r="DO777" s="11"/>
      <c r="DR777" s="11"/>
      <c r="DS777" s="11"/>
      <c r="DT777" s="11"/>
    </row>
    <row r="778" spans="1:124" x14ac:dyDescent="0.25">
      <c r="A778" s="100"/>
      <c r="E778" s="129"/>
      <c r="F778" s="129"/>
      <c r="G778" s="129"/>
      <c r="I778" s="129"/>
      <c r="J778" s="129"/>
      <c r="K778" s="129"/>
      <c r="L778" s="129"/>
      <c r="M778" s="129"/>
      <c r="N778" s="129"/>
      <c r="O778" s="129"/>
      <c r="P778" s="129"/>
      <c r="Q778" s="129"/>
      <c r="R778" s="129"/>
      <c r="S778" s="129"/>
      <c r="T778" s="129"/>
      <c r="U778" s="129"/>
      <c r="V778" s="129"/>
      <c r="W778" s="129"/>
      <c r="X778" s="129"/>
      <c r="Y778" s="129"/>
      <c r="Z778" s="129"/>
      <c r="AA778" s="129"/>
      <c r="AW778" s="11"/>
      <c r="BR778" s="11"/>
      <c r="CQ778" s="11"/>
      <c r="CR778" s="11"/>
      <c r="CX778" s="11"/>
      <c r="CY778" s="11"/>
      <c r="DB778" s="11"/>
      <c r="DC778" s="11"/>
      <c r="DD778" s="11"/>
      <c r="DF778" s="11"/>
      <c r="DG778" s="11"/>
      <c r="DJ778" s="11"/>
      <c r="DK778" s="11"/>
      <c r="DL778" s="11"/>
      <c r="DN778" s="11"/>
      <c r="DO778" s="11"/>
      <c r="DR778" s="11"/>
      <c r="DS778" s="11"/>
      <c r="DT778" s="11"/>
    </row>
    <row r="779" spans="1:124" x14ac:dyDescent="0.25">
      <c r="A779" s="100"/>
      <c r="E779" s="129"/>
      <c r="F779" s="129"/>
      <c r="G779" s="129"/>
      <c r="I779" s="129"/>
      <c r="J779" s="129"/>
      <c r="K779" s="129"/>
      <c r="L779" s="129"/>
      <c r="M779" s="129"/>
      <c r="N779" s="129"/>
      <c r="O779" s="129"/>
      <c r="P779" s="129"/>
      <c r="Q779" s="129"/>
      <c r="R779" s="129"/>
      <c r="S779" s="129"/>
      <c r="T779" s="129"/>
      <c r="U779" s="129"/>
      <c r="V779" s="129"/>
      <c r="W779" s="129"/>
      <c r="X779" s="129"/>
      <c r="Y779" s="129"/>
      <c r="Z779" s="129"/>
      <c r="AA779" s="129"/>
      <c r="AW779" s="11"/>
      <c r="BR779" s="11"/>
      <c r="CQ779" s="11"/>
      <c r="CR779" s="11"/>
      <c r="CX779" s="11"/>
      <c r="CY779" s="11"/>
      <c r="DB779" s="11"/>
      <c r="DC779" s="11"/>
      <c r="DD779" s="11"/>
      <c r="DF779" s="11"/>
      <c r="DG779" s="11"/>
      <c r="DJ779" s="11"/>
      <c r="DK779" s="11"/>
      <c r="DL779" s="11"/>
      <c r="DN779" s="11"/>
      <c r="DO779" s="11"/>
      <c r="DR779" s="11"/>
      <c r="DS779" s="11"/>
      <c r="DT779" s="11"/>
    </row>
    <row r="780" spans="1:124" x14ac:dyDescent="0.25">
      <c r="A780" s="100"/>
      <c r="E780" s="129"/>
      <c r="F780" s="129"/>
      <c r="G780" s="129"/>
      <c r="I780" s="129"/>
      <c r="J780" s="129"/>
      <c r="K780" s="129"/>
      <c r="L780" s="129"/>
      <c r="M780" s="129"/>
      <c r="N780" s="129"/>
      <c r="O780" s="129"/>
      <c r="P780" s="129"/>
      <c r="Q780" s="129"/>
      <c r="R780" s="129"/>
      <c r="S780" s="129"/>
      <c r="T780" s="129"/>
      <c r="U780" s="129"/>
      <c r="V780" s="129"/>
      <c r="W780" s="129"/>
      <c r="X780" s="129"/>
      <c r="Y780" s="129"/>
      <c r="Z780" s="129"/>
      <c r="AA780" s="129"/>
      <c r="AW780" s="11"/>
      <c r="BR780" s="11"/>
      <c r="CQ780" s="11"/>
      <c r="CR780" s="11"/>
      <c r="CX780" s="11"/>
      <c r="CY780" s="11"/>
      <c r="DB780" s="11"/>
      <c r="DC780" s="11"/>
      <c r="DD780" s="11"/>
      <c r="DF780" s="11"/>
      <c r="DG780" s="11"/>
      <c r="DJ780" s="11"/>
      <c r="DK780" s="11"/>
      <c r="DL780" s="11"/>
      <c r="DN780" s="11"/>
      <c r="DO780" s="11"/>
      <c r="DR780" s="11"/>
      <c r="DS780" s="11"/>
      <c r="DT780" s="11"/>
    </row>
    <row r="781" spans="1:124" x14ac:dyDescent="0.25">
      <c r="A781" s="100"/>
      <c r="E781" s="129"/>
      <c r="F781" s="129"/>
      <c r="G781" s="129"/>
      <c r="I781" s="129"/>
      <c r="J781" s="129"/>
      <c r="K781" s="129"/>
      <c r="L781" s="129"/>
      <c r="M781" s="129"/>
      <c r="N781" s="129"/>
      <c r="O781" s="129"/>
      <c r="P781" s="129"/>
      <c r="Q781" s="129"/>
      <c r="R781" s="129"/>
      <c r="S781" s="129"/>
      <c r="T781" s="129"/>
      <c r="U781" s="129"/>
      <c r="V781" s="129"/>
      <c r="W781" s="129"/>
      <c r="X781" s="129"/>
      <c r="Y781" s="129"/>
      <c r="Z781" s="129"/>
      <c r="AA781" s="129"/>
      <c r="AW781" s="11"/>
      <c r="BR781" s="11"/>
      <c r="CQ781" s="11"/>
      <c r="CR781" s="11"/>
      <c r="CX781" s="11"/>
      <c r="CY781" s="11"/>
      <c r="DB781" s="11"/>
      <c r="DC781" s="11"/>
      <c r="DD781" s="11"/>
      <c r="DF781" s="11"/>
      <c r="DG781" s="11"/>
      <c r="DJ781" s="11"/>
      <c r="DK781" s="11"/>
      <c r="DL781" s="11"/>
      <c r="DN781" s="11"/>
      <c r="DO781" s="11"/>
      <c r="DR781" s="11"/>
      <c r="DS781" s="11"/>
      <c r="DT781" s="11"/>
    </row>
    <row r="782" spans="1:124" x14ac:dyDescent="0.25">
      <c r="A782" s="100"/>
      <c r="E782" s="129"/>
      <c r="F782" s="129"/>
      <c r="G782" s="129"/>
      <c r="I782" s="129"/>
      <c r="J782" s="129"/>
      <c r="K782" s="129"/>
      <c r="L782" s="129"/>
      <c r="M782" s="129"/>
      <c r="N782" s="129"/>
      <c r="O782" s="129"/>
      <c r="P782" s="129"/>
      <c r="Q782" s="129"/>
      <c r="R782" s="129"/>
      <c r="S782" s="129"/>
      <c r="T782" s="129"/>
      <c r="U782" s="129"/>
      <c r="V782" s="129"/>
      <c r="W782" s="129"/>
      <c r="X782" s="129"/>
      <c r="Y782" s="129"/>
      <c r="Z782" s="129"/>
      <c r="AA782" s="129"/>
      <c r="AW782" s="11"/>
      <c r="BR782" s="11"/>
      <c r="CQ782" s="11"/>
      <c r="CR782" s="11"/>
      <c r="CX782" s="11"/>
      <c r="CY782" s="11"/>
      <c r="DB782" s="11"/>
      <c r="DC782" s="11"/>
      <c r="DD782" s="11"/>
      <c r="DF782" s="11"/>
      <c r="DG782" s="11"/>
      <c r="DJ782" s="11"/>
      <c r="DK782" s="11"/>
      <c r="DL782" s="11"/>
      <c r="DN782" s="11"/>
      <c r="DO782" s="11"/>
      <c r="DR782" s="11"/>
      <c r="DS782" s="11"/>
      <c r="DT782" s="11"/>
    </row>
    <row r="783" spans="1:124" x14ac:dyDescent="0.25">
      <c r="A783" s="100"/>
      <c r="E783" s="129"/>
      <c r="F783" s="129"/>
      <c r="G783" s="129"/>
      <c r="I783" s="129"/>
      <c r="J783" s="129"/>
      <c r="K783" s="129"/>
      <c r="L783" s="129"/>
      <c r="M783" s="129"/>
      <c r="N783" s="129"/>
      <c r="O783" s="129"/>
      <c r="P783" s="129"/>
      <c r="Q783" s="129"/>
      <c r="R783" s="129"/>
      <c r="S783" s="129"/>
      <c r="T783" s="129"/>
      <c r="U783" s="129"/>
      <c r="V783" s="129"/>
      <c r="W783" s="129"/>
      <c r="X783" s="129"/>
      <c r="Y783" s="129"/>
      <c r="Z783" s="129"/>
      <c r="AA783" s="129"/>
      <c r="AW783" s="11"/>
      <c r="BR783" s="11"/>
      <c r="CQ783" s="11"/>
      <c r="CR783" s="11"/>
      <c r="CX783" s="11"/>
      <c r="CY783" s="11"/>
      <c r="DB783" s="11"/>
      <c r="DC783" s="11"/>
      <c r="DD783" s="11"/>
      <c r="DF783" s="11"/>
      <c r="DG783" s="11"/>
      <c r="DJ783" s="11"/>
      <c r="DK783" s="11"/>
      <c r="DL783" s="11"/>
      <c r="DN783" s="11"/>
      <c r="DO783" s="11"/>
      <c r="DR783" s="11"/>
      <c r="DS783" s="11"/>
      <c r="DT783" s="11"/>
    </row>
    <row r="784" spans="1:124" x14ac:dyDescent="0.25">
      <c r="A784" s="100"/>
      <c r="E784" s="129"/>
      <c r="F784" s="129"/>
      <c r="G784" s="129"/>
      <c r="I784" s="129"/>
      <c r="J784" s="129"/>
      <c r="K784" s="129"/>
      <c r="L784" s="129"/>
      <c r="M784" s="129"/>
      <c r="N784" s="129"/>
      <c r="O784" s="129"/>
      <c r="P784" s="129"/>
      <c r="Q784" s="129"/>
      <c r="R784" s="129"/>
      <c r="S784" s="129"/>
      <c r="T784" s="129"/>
      <c r="U784" s="129"/>
      <c r="V784" s="129"/>
      <c r="W784" s="129"/>
      <c r="X784" s="129"/>
      <c r="Y784" s="129"/>
      <c r="Z784" s="129"/>
      <c r="AA784" s="129"/>
      <c r="AW784" s="11"/>
      <c r="BR784" s="11"/>
      <c r="CQ784" s="11"/>
      <c r="CR784" s="11"/>
      <c r="CX784" s="11"/>
      <c r="CY784" s="11"/>
      <c r="DB784" s="11"/>
      <c r="DC784" s="11"/>
      <c r="DD784" s="11"/>
      <c r="DF784" s="11"/>
      <c r="DG784" s="11"/>
      <c r="DJ784" s="11"/>
      <c r="DK784" s="11"/>
      <c r="DL784" s="11"/>
      <c r="DN784" s="11"/>
      <c r="DO784" s="11"/>
      <c r="DR784" s="11"/>
      <c r="DS784" s="11"/>
      <c r="DT784" s="11"/>
    </row>
    <row r="785" spans="1:124" x14ac:dyDescent="0.25">
      <c r="A785" s="100"/>
      <c r="E785" s="129"/>
      <c r="F785" s="129"/>
      <c r="G785" s="129"/>
      <c r="I785" s="129"/>
      <c r="J785" s="129"/>
      <c r="K785" s="129"/>
      <c r="L785" s="129"/>
      <c r="M785" s="129"/>
      <c r="N785" s="129"/>
      <c r="O785" s="129"/>
      <c r="P785" s="129"/>
      <c r="Q785" s="129"/>
      <c r="R785" s="129"/>
      <c r="S785" s="129"/>
      <c r="T785" s="129"/>
      <c r="U785" s="129"/>
      <c r="V785" s="129"/>
      <c r="W785" s="129"/>
      <c r="X785" s="129"/>
      <c r="Y785" s="129"/>
      <c r="Z785" s="129"/>
      <c r="AA785" s="129"/>
      <c r="AW785" s="11"/>
      <c r="BR785" s="11"/>
      <c r="CQ785" s="11"/>
      <c r="CR785" s="11"/>
      <c r="CX785" s="11"/>
      <c r="CY785" s="11"/>
      <c r="DB785" s="11"/>
      <c r="DC785" s="11"/>
      <c r="DD785" s="11"/>
      <c r="DF785" s="11"/>
      <c r="DG785" s="11"/>
      <c r="DJ785" s="11"/>
      <c r="DK785" s="11"/>
      <c r="DL785" s="11"/>
      <c r="DN785" s="11"/>
      <c r="DO785" s="11"/>
      <c r="DR785" s="11"/>
      <c r="DS785" s="11"/>
      <c r="DT785" s="11"/>
    </row>
    <row r="786" spans="1:124" x14ac:dyDescent="0.25">
      <c r="A786" s="100"/>
      <c r="E786" s="129"/>
      <c r="F786" s="129"/>
      <c r="G786" s="129"/>
      <c r="I786" s="129"/>
      <c r="J786" s="129"/>
      <c r="K786" s="129"/>
      <c r="L786" s="129"/>
      <c r="M786" s="129"/>
      <c r="N786" s="129"/>
      <c r="O786" s="129"/>
      <c r="P786" s="129"/>
      <c r="Q786" s="129"/>
      <c r="R786" s="129"/>
      <c r="S786" s="129"/>
      <c r="T786" s="129"/>
      <c r="U786" s="129"/>
      <c r="V786" s="129"/>
      <c r="W786" s="129"/>
      <c r="X786" s="129"/>
      <c r="Y786" s="129"/>
      <c r="Z786" s="129"/>
      <c r="AA786" s="129"/>
      <c r="AW786" s="11"/>
      <c r="BR786" s="11"/>
      <c r="CQ786" s="11"/>
      <c r="CR786" s="11"/>
      <c r="CX786" s="11"/>
      <c r="CY786" s="11"/>
      <c r="DB786" s="11"/>
      <c r="DC786" s="11"/>
      <c r="DD786" s="11"/>
      <c r="DF786" s="11"/>
      <c r="DG786" s="11"/>
      <c r="DJ786" s="11"/>
      <c r="DK786" s="11"/>
      <c r="DL786" s="11"/>
      <c r="DN786" s="11"/>
      <c r="DO786" s="11"/>
      <c r="DR786" s="11"/>
      <c r="DS786" s="11"/>
      <c r="DT786" s="11"/>
    </row>
    <row r="787" spans="1:124" x14ac:dyDescent="0.25">
      <c r="A787" s="100"/>
      <c r="E787" s="129"/>
      <c r="F787" s="129"/>
      <c r="G787" s="129"/>
      <c r="I787" s="129"/>
      <c r="J787" s="129"/>
      <c r="K787" s="129"/>
      <c r="L787" s="129"/>
      <c r="M787" s="129"/>
      <c r="N787" s="129"/>
      <c r="O787" s="129"/>
      <c r="P787" s="129"/>
      <c r="Q787" s="129"/>
      <c r="R787" s="129"/>
      <c r="S787" s="129"/>
      <c r="T787" s="129"/>
      <c r="U787" s="129"/>
      <c r="V787" s="129"/>
      <c r="W787" s="129"/>
      <c r="X787" s="129"/>
      <c r="Y787" s="129"/>
      <c r="Z787" s="129"/>
      <c r="AA787" s="129"/>
      <c r="AW787" s="11"/>
      <c r="BR787" s="11"/>
      <c r="CQ787" s="11"/>
      <c r="CR787" s="11"/>
      <c r="CX787" s="11"/>
      <c r="CY787" s="11"/>
      <c r="DB787" s="11"/>
      <c r="DC787" s="11"/>
      <c r="DD787" s="11"/>
      <c r="DF787" s="11"/>
      <c r="DG787" s="11"/>
      <c r="DJ787" s="11"/>
      <c r="DK787" s="11"/>
      <c r="DL787" s="11"/>
      <c r="DN787" s="11"/>
      <c r="DO787" s="11"/>
      <c r="DR787" s="11"/>
      <c r="DS787" s="11"/>
      <c r="DT787" s="11"/>
    </row>
    <row r="788" spans="1:124" x14ac:dyDescent="0.25">
      <c r="A788" s="100"/>
      <c r="E788" s="129"/>
      <c r="F788" s="129"/>
      <c r="G788" s="129"/>
      <c r="I788" s="129"/>
      <c r="J788" s="129"/>
      <c r="K788" s="129"/>
      <c r="L788" s="129"/>
      <c r="M788" s="129"/>
      <c r="N788" s="129"/>
      <c r="O788" s="129"/>
      <c r="P788" s="129"/>
      <c r="Q788" s="129"/>
      <c r="R788" s="129"/>
      <c r="S788" s="129"/>
      <c r="T788" s="129"/>
      <c r="U788" s="129"/>
      <c r="V788" s="129"/>
      <c r="W788" s="129"/>
      <c r="X788" s="129"/>
      <c r="Y788" s="129"/>
      <c r="Z788" s="129"/>
      <c r="AA788" s="129"/>
      <c r="AW788" s="11"/>
      <c r="BR788" s="11"/>
      <c r="CQ788" s="11"/>
      <c r="CR788" s="11"/>
      <c r="CX788" s="11"/>
      <c r="CY788" s="11"/>
      <c r="DB788" s="11"/>
      <c r="DC788" s="11"/>
      <c r="DD788" s="11"/>
      <c r="DF788" s="11"/>
      <c r="DG788" s="11"/>
      <c r="DJ788" s="11"/>
      <c r="DK788" s="11"/>
      <c r="DL788" s="11"/>
      <c r="DN788" s="11"/>
      <c r="DO788" s="11"/>
      <c r="DR788" s="11"/>
      <c r="DS788" s="11"/>
      <c r="DT788" s="11"/>
    </row>
    <row r="789" spans="1:124" x14ac:dyDescent="0.25">
      <c r="A789" s="100"/>
      <c r="E789" s="129"/>
      <c r="F789" s="129"/>
      <c r="G789" s="129"/>
      <c r="I789" s="129"/>
      <c r="J789" s="129"/>
      <c r="K789" s="129"/>
      <c r="L789" s="129"/>
      <c r="M789" s="129"/>
      <c r="N789" s="129"/>
      <c r="O789" s="129"/>
      <c r="P789" s="129"/>
      <c r="Q789" s="129"/>
      <c r="R789" s="129"/>
      <c r="S789" s="129"/>
      <c r="T789" s="129"/>
      <c r="U789" s="129"/>
      <c r="V789" s="129"/>
      <c r="W789" s="129"/>
      <c r="X789" s="129"/>
      <c r="Y789" s="129"/>
      <c r="Z789" s="129"/>
      <c r="AA789" s="129"/>
      <c r="AW789" s="11"/>
      <c r="BR789" s="11"/>
      <c r="CQ789" s="11"/>
      <c r="CR789" s="11"/>
      <c r="CX789" s="11"/>
      <c r="CY789" s="11"/>
      <c r="DB789" s="11"/>
      <c r="DC789" s="11"/>
      <c r="DD789" s="11"/>
      <c r="DF789" s="11"/>
      <c r="DG789" s="11"/>
      <c r="DJ789" s="11"/>
      <c r="DK789" s="11"/>
      <c r="DL789" s="11"/>
      <c r="DN789" s="11"/>
      <c r="DO789" s="11"/>
      <c r="DR789" s="11"/>
      <c r="DS789" s="11"/>
      <c r="DT789" s="11"/>
    </row>
    <row r="790" spans="1:124" x14ac:dyDescent="0.25">
      <c r="A790" s="100"/>
      <c r="E790" s="129"/>
      <c r="F790" s="129"/>
      <c r="G790" s="129"/>
      <c r="I790" s="129"/>
      <c r="J790" s="129"/>
      <c r="K790" s="129"/>
      <c r="L790" s="129"/>
      <c r="M790" s="129"/>
      <c r="N790" s="129"/>
      <c r="O790" s="129"/>
      <c r="P790" s="129"/>
      <c r="Q790" s="129"/>
      <c r="R790" s="129"/>
      <c r="S790" s="129"/>
      <c r="T790" s="129"/>
      <c r="U790" s="129"/>
      <c r="V790" s="129"/>
      <c r="W790" s="129"/>
      <c r="X790" s="129"/>
      <c r="Y790" s="129"/>
      <c r="Z790" s="129"/>
      <c r="AA790" s="129"/>
      <c r="AW790" s="11"/>
      <c r="BR790" s="11"/>
      <c r="CQ790" s="11"/>
      <c r="CR790" s="11"/>
      <c r="CX790" s="11"/>
      <c r="CY790" s="11"/>
      <c r="DB790" s="11"/>
      <c r="DC790" s="11"/>
      <c r="DD790" s="11"/>
      <c r="DF790" s="11"/>
      <c r="DG790" s="11"/>
      <c r="DJ790" s="11"/>
      <c r="DK790" s="11"/>
      <c r="DL790" s="11"/>
      <c r="DN790" s="11"/>
      <c r="DO790" s="11"/>
      <c r="DR790" s="11"/>
      <c r="DS790" s="11"/>
      <c r="DT790" s="11"/>
    </row>
    <row r="791" spans="1:124" x14ac:dyDescent="0.25">
      <c r="A791" s="100"/>
      <c r="E791" s="129"/>
      <c r="F791" s="129"/>
      <c r="G791" s="129"/>
      <c r="I791" s="129"/>
      <c r="J791" s="129"/>
      <c r="K791" s="129"/>
      <c r="L791" s="129"/>
      <c r="M791" s="129"/>
      <c r="N791" s="129"/>
      <c r="O791" s="129"/>
      <c r="P791" s="129"/>
      <c r="Q791" s="129"/>
      <c r="R791" s="129"/>
      <c r="S791" s="129"/>
      <c r="T791" s="129"/>
      <c r="U791" s="129"/>
      <c r="V791" s="129"/>
      <c r="W791" s="129"/>
      <c r="X791" s="129"/>
      <c r="Y791" s="129"/>
      <c r="Z791" s="129"/>
      <c r="AA791" s="129"/>
      <c r="AW791" s="11"/>
      <c r="BR791" s="11"/>
      <c r="CQ791" s="11"/>
      <c r="CR791" s="11"/>
      <c r="CX791" s="11"/>
      <c r="CY791" s="11"/>
      <c r="DB791" s="11"/>
      <c r="DC791" s="11"/>
      <c r="DD791" s="11"/>
      <c r="DF791" s="11"/>
      <c r="DG791" s="11"/>
      <c r="DJ791" s="11"/>
      <c r="DK791" s="11"/>
      <c r="DL791" s="11"/>
      <c r="DN791" s="11"/>
      <c r="DO791" s="11"/>
      <c r="DR791" s="11"/>
      <c r="DS791" s="11"/>
      <c r="DT791" s="11"/>
    </row>
    <row r="792" spans="1:124" x14ac:dyDescent="0.25">
      <c r="A792" s="100"/>
      <c r="E792" s="129"/>
      <c r="F792" s="129"/>
      <c r="G792" s="129"/>
      <c r="I792" s="129"/>
      <c r="J792" s="129"/>
      <c r="K792" s="129"/>
      <c r="L792" s="129"/>
      <c r="M792" s="129"/>
      <c r="N792" s="129"/>
      <c r="O792" s="129"/>
      <c r="P792" s="129"/>
      <c r="Q792" s="129"/>
      <c r="R792" s="129"/>
      <c r="S792" s="129"/>
      <c r="T792" s="129"/>
      <c r="U792" s="129"/>
      <c r="V792" s="129"/>
      <c r="W792" s="129"/>
      <c r="X792" s="129"/>
      <c r="Y792" s="129"/>
      <c r="Z792" s="129"/>
      <c r="AA792" s="129"/>
      <c r="AW792" s="11"/>
      <c r="BR792" s="11"/>
      <c r="CQ792" s="11"/>
      <c r="CR792" s="11"/>
      <c r="CX792" s="11"/>
      <c r="CY792" s="11"/>
      <c r="DB792" s="11"/>
      <c r="DC792" s="11"/>
      <c r="DD792" s="11"/>
      <c r="DF792" s="11"/>
      <c r="DG792" s="11"/>
      <c r="DJ792" s="11"/>
      <c r="DK792" s="11"/>
      <c r="DL792" s="11"/>
      <c r="DN792" s="11"/>
      <c r="DO792" s="11"/>
      <c r="DR792" s="11"/>
      <c r="DS792" s="11"/>
      <c r="DT792" s="11"/>
    </row>
    <row r="793" spans="1:124" x14ac:dyDescent="0.25">
      <c r="A793" s="100"/>
      <c r="E793" s="129"/>
      <c r="F793" s="129"/>
      <c r="G793" s="129"/>
      <c r="I793" s="129"/>
      <c r="J793" s="129"/>
      <c r="K793" s="129"/>
      <c r="L793" s="129"/>
      <c r="M793" s="129"/>
      <c r="N793" s="129"/>
      <c r="O793" s="129"/>
      <c r="P793" s="129"/>
      <c r="Q793" s="129"/>
      <c r="R793" s="129"/>
      <c r="S793" s="129"/>
      <c r="T793" s="129"/>
      <c r="U793" s="129"/>
      <c r="V793" s="129"/>
      <c r="W793" s="129"/>
      <c r="X793" s="129"/>
      <c r="Y793" s="129"/>
      <c r="Z793" s="129"/>
      <c r="AA793" s="129"/>
      <c r="AW793" s="11"/>
      <c r="BR793" s="11"/>
      <c r="CQ793" s="11"/>
      <c r="CR793" s="11"/>
      <c r="CX793" s="11"/>
      <c r="CY793" s="11"/>
      <c r="DB793" s="11"/>
      <c r="DC793" s="11"/>
      <c r="DD793" s="11"/>
      <c r="DF793" s="11"/>
      <c r="DG793" s="11"/>
      <c r="DJ793" s="11"/>
      <c r="DK793" s="11"/>
      <c r="DL793" s="11"/>
      <c r="DN793" s="11"/>
      <c r="DO793" s="11"/>
      <c r="DR793" s="11"/>
      <c r="DS793" s="11"/>
      <c r="DT793" s="11"/>
    </row>
    <row r="794" spans="1:124" x14ac:dyDescent="0.25">
      <c r="A794" s="100"/>
      <c r="E794" s="129"/>
      <c r="F794" s="129"/>
      <c r="G794" s="129"/>
      <c r="I794" s="129"/>
      <c r="J794" s="129"/>
      <c r="K794" s="129"/>
      <c r="L794" s="129"/>
      <c r="M794" s="129"/>
      <c r="N794" s="129"/>
      <c r="O794" s="129"/>
      <c r="P794" s="129"/>
      <c r="Q794" s="129"/>
      <c r="R794" s="129"/>
      <c r="S794" s="129"/>
      <c r="T794" s="129"/>
      <c r="U794" s="129"/>
      <c r="V794" s="129"/>
      <c r="W794" s="129"/>
      <c r="X794" s="129"/>
      <c r="Y794" s="129"/>
      <c r="Z794" s="129"/>
      <c r="AA794" s="129"/>
      <c r="AW794" s="11"/>
      <c r="BR794" s="11"/>
      <c r="CQ794" s="11"/>
      <c r="CR794" s="11"/>
      <c r="CX794" s="11"/>
      <c r="CY794" s="11"/>
      <c r="DB794" s="11"/>
      <c r="DC794" s="11"/>
      <c r="DD794" s="11"/>
      <c r="DF794" s="11"/>
      <c r="DG794" s="11"/>
      <c r="DJ794" s="11"/>
      <c r="DK794" s="11"/>
      <c r="DL794" s="11"/>
      <c r="DN794" s="11"/>
      <c r="DO794" s="11"/>
      <c r="DR794" s="11"/>
      <c r="DS794" s="11"/>
      <c r="DT794" s="11"/>
    </row>
    <row r="795" spans="1:124" x14ac:dyDescent="0.25">
      <c r="A795" s="100"/>
      <c r="E795" s="129"/>
      <c r="F795" s="129"/>
      <c r="G795" s="129"/>
      <c r="I795" s="129"/>
      <c r="J795" s="129"/>
      <c r="K795" s="129"/>
      <c r="L795" s="129"/>
      <c r="M795" s="129"/>
      <c r="N795" s="129"/>
      <c r="O795" s="129"/>
      <c r="P795" s="129"/>
      <c r="Q795" s="129"/>
      <c r="R795" s="129"/>
      <c r="S795" s="129"/>
      <c r="T795" s="129"/>
      <c r="U795" s="129"/>
      <c r="V795" s="129"/>
      <c r="W795" s="129"/>
      <c r="X795" s="129"/>
      <c r="Y795" s="129"/>
      <c r="Z795" s="129"/>
      <c r="AA795" s="129"/>
      <c r="AW795" s="11"/>
      <c r="BR795" s="11"/>
      <c r="CQ795" s="11"/>
      <c r="CR795" s="11"/>
      <c r="CX795" s="11"/>
      <c r="CY795" s="11"/>
      <c r="DB795" s="11"/>
      <c r="DC795" s="11"/>
      <c r="DD795" s="11"/>
      <c r="DF795" s="11"/>
      <c r="DG795" s="11"/>
      <c r="DJ795" s="11"/>
      <c r="DK795" s="11"/>
      <c r="DL795" s="11"/>
      <c r="DN795" s="11"/>
      <c r="DO795" s="11"/>
      <c r="DR795" s="11"/>
      <c r="DS795" s="11"/>
      <c r="DT795" s="11"/>
    </row>
    <row r="796" spans="1:124" x14ac:dyDescent="0.25">
      <c r="A796" s="100"/>
      <c r="E796" s="129"/>
      <c r="F796" s="129"/>
      <c r="G796" s="129"/>
      <c r="I796" s="129"/>
      <c r="J796" s="129"/>
      <c r="K796" s="129"/>
      <c r="L796" s="129"/>
      <c r="M796" s="129"/>
      <c r="N796" s="129"/>
      <c r="O796" s="129"/>
      <c r="P796" s="129"/>
      <c r="Q796" s="129"/>
      <c r="R796" s="129"/>
      <c r="S796" s="129"/>
      <c r="T796" s="129"/>
      <c r="U796" s="129"/>
      <c r="V796" s="129"/>
      <c r="W796" s="129"/>
      <c r="X796" s="129"/>
      <c r="Y796" s="129"/>
      <c r="Z796" s="129"/>
      <c r="AA796" s="129"/>
      <c r="AW796" s="11"/>
      <c r="BR796" s="11"/>
      <c r="CQ796" s="11"/>
      <c r="CR796" s="11"/>
      <c r="CX796" s="11"/>
      <c r="CY796" s="11"/>
      <c r="DB796" s="11"/>
      <c r="DC796" s="11"/>
      <c r="DD796" s="11"/>
      <c r="DF796" s="11"/>
      <c r="DG796" s="11"/>
      <c r="DJ796" s="11"/>
      <c r="DK796" s="11"/>
      <c r="DL796" s="11"/>
      <c r="DN796" s="11"/>
      <c r="DO796" s="11"/>
      <c r="DR796" s="11"/>
      <c r="DS796" s="11"/>
      <c r="DT796" s="11"/>
    </row>
    <row r="797" spans="1:124" x14ac:dyDescent="0.25">
      <c r="A797" s="100"/>
      <c r="E797" s="129"/>
      <c r="F797" s="129"/>
      <c r="G797" s="129"/>
      <c r="I797" s="129"/>
      <c r="J797" s="129"/>
      <c r="K797" s="129"/>
      <c r="L797" s="129"/>
      <c r="M797" s="129"/>
      <c r="N797" s="129"/>
      <c r="O797" s="129"/>
      <c r="P797" s="129"/>
      <c r="Q797" s="129"/>
      <c r="R797" s="129"/>
      <c r="S797" s="129"/>
      <c r="T797" s="129"/>
      <c r="U797" s="129"/>
      <c r="V797" s="129"/>
      <c r="W797" s="129"/>
      <c r="X797" s="129"/>
      <c r="Y797" s="129"/>
      <c r="Z797" s="129"/>
      <c r="AA797" s="129"/>
      <c r="AW797" s="11"/>
      <c r="BR797" s="11"/>
      <c r="CQ797" s="11"/>
      <c r="CR797" s="11"/>
      <c r="CX797" s="11"/>
      <c r="CY797" s="11"/>
      <c r="DB797" s="11"/>
      <c r="DC797" s="11"/>
      <c r="DD797" s="11"/>
      <c r="DF797" s="11"/>
      <c r="DG797" s="11"/>
      <c r="DJ797" s="11"/>
      <c r="DK797" s="11"/>
      <c r="DL797" s="11"/>
      <c r="DN797" s="11"/>
      <c r="DO797" s="11"/>
      <c r="DR797" s="11"/>
      <c r="DS797" s="11"/>
      <c r="DT797" s="11"/>
    </row>
    <row r="798" spans="1:124" x14ac:dyDescent="0.25">
      <c r="A798" s="100"/>
      <c r="E798" s="129"/>
      <c r="F798" s="129"/>
      <c r="G798" s="129"/>
      <c r="I798" s="129"/>
      <c r="J798" s="129"/>
      <c r="K798" s="129"/>
      <c r="L798" s="129"/>
      <c r="M798" s="129"/>
      <c r="N798" s="129"/>
      <c r="O798" s="129"/>
      <c r="P798" s="129"/>
      <c r="Q798" s="129"/>
      <c r="R798" s="129"/>
      <c r="S798" s="129"/>
      <c r="T798" s="129"/>
      <c r="U798" s="129"/>
      <c r="V798" s="129"/>
      <c r="W798" s="129"/>
      <c r="X798" s="129"/>
      <c r="Y798" s="129"/>
      <c r="Z798" s="129"/>
      <c r="AA798" s="129"/>
      <c r="AW798" s="11"/>
      <c r="BR798" s="11"/>
      <c r="CQ798" s="11"/>
      <c r="CR798" s="11"/>
      <c r="CX798" s="11"/>
      <c r="CY798" s="11"/>
      <c r="DB798" s="11"/>
      <c r="DC798" s="11"/>
      <c r="DD798" s="11"/>
      <c r="DF798" s="11"/>
      <c r="DG798" s="11"/>
      <c r="DJ798" s="11"/>
      <c r="DK798" s="11"/>
      <c r="DL798" s="11"/>
      <c r="DN798" s="11"/>
      <c r="DO798" s="11"/>
      <c r="DR798" s="11"/>
      <c r="DS798" s="11"/>
      <c r="DT798" s="11"/>
    </row>
    <row r="799" spans="1:124" x14ac:dyDescent="0.25">
      <c r="A799" s="100"/>
      <c r="E799" s="129"/>
      <c r="F799" s="129"/>
      <c r="G799" s="129"/>
      <c r="I799" s="129"/>
      <c r="J799" s="129"/>
      <c r="K799" s="129"/>
      <c r="L799" s="129"/>
      <c r="M799" s="129"/>
      <c r="N799" s="129"/>
      <c r="O799" s="129"/>
      <c r="P799" s="129"/>
      <c r="Q799" s="129"/>
      <c r="R799" s="129"/>
      <c r="S799" s="129"/>
      <c r="T799" s="129"/>
      <c r="U799" s="129"/>
      <c r="V799" s="129"/>
      <c r="W799" s="129"/>
      <c r="X799" s="129"/>
      <c r="Y799" s="129"/>
      <c r="Z799" s="129"/>
      <c r="AA799" s="129"/>
      <c r="AW799" s="11"/>
      <c r="BR799" s="11"/>
      <c r="CQ799" s="11"/>
      <c r="CR799" s="11"/>
      <c r="CX799" s="11"/>
      <c r="CY799" s="11"/>
      <c r="DB799" s="11"/>
      <c r="DC799" s="11"/>
      <c r="DD799" s="11"/>
      <c r="DF799" s="11"/>
      <c r="DG799" s="11"/>
      <c r="DJ799" s="11"/>
      <c r="DK799" s="11"/>
      <c r="DL799" s="11"/>
      <c r="DN799" s="11"/>
      <c r="DO799" s="11"/>
      <c r="DR799" s="11"/>
      <c r="DS799" s="11"/>
      <c r="DT799" s="11"/>
    </row>
    <row r="800" spans="1:124" x14ac:dyDescent="0.25">
      <c r="A800" s="100"/>
      <c r="E800" s="129"/>
      <c r="F800" s="129"/>
      <c r="G800" s="129"/>
      <c r="I800" s="129"/>
      <c r="J800" s="129"/>
      <c r="K800" s="129"/>
      <c r="L800" s="129"/>
      <c r="M800" s="129"/>
      <c r="N800" s="129"/>
      <c r="O800" s="129"/>
      <c r="P800" s="129"/>
      <c r="Q800" s="129"/>
      <c r="R800" s="129"/>
      <c r="S800" s="129"/>
      <c r="T800" s="129"/>
      <c r="U800" s="129"/>
      <c r="V800" s="129"/>
      <c r="W800" s="129"/>
      <c r="X800" s="129"/>
      <c r="Y800" s="129"/>
      <c r="Z800" s="129"/>
      <c r="AA800" s="129"/>
      <c r="AW800" s="11"/>
      <c r="BR800" s="11"/>
      <c r="CQ800" s="11"/>
      <c r="CR800" s="11"/>
      <c r="CX800" s="11"/>
      <c r="CY800" s="11"/>
      <c r="DB800" s="11"/>
      <c r="DC800" s="11"/>
      <c r="DD800" s="11"/>
      <c r="DF800" s="11"/>
      <c r="DG800" s="11"/>
      <c r="DJ800" s="11"/>
      <c r="DK800" s="11"/>
      <c r="DL800" s="11"/>
      <c r="DN800" s="11"/>
      <c r="DO800" s="11"/>
      <c r="DR800" s="11"/>
      <c r="DS800" s="11"/>
      <c r="DT800" s="11"/>
    </row>
    <row r="801" spans="1:124" x14ac:dyDescent="0.25">
      <c r="A801" s="100"/>
      <c r="E801" s="129"/>
      <c r="F801" s="129"/>
      <c r="G801" s="129"/>
      <c r="I801" s="129"/>
      <c r="J801" s="129"/>
      <c r="K801" s="129"/>
      <c r="L801" s="129"/>
      <c r="M801" s="129"/>
      <c r="N801" s="129"/>
      <c r="O801" s="129"/>
      <c r="P801" s="129"/>
      <c r="Q801" s="129"/>
      <c r="R801" s="129"/>
      <c r="S801" s="129"/>
      <c r="T801" s="129"/>
      <c r="U801" s="129"/>
      <c r="V801" s="129"/>
      <c r="W801" s="129"/>
      <c r="X801" s="129"/>
      <c r="Y801" s="129"/>
      <c r="Z801" s="129"/>
      <c r="AA801" s="129"/>
      <c r="AW801" s="11"/>
      <c r="BR801" s="11"/>
      <c r="CQ801" s="11"/>
      <c r="CR801" s="11"/>
      <c r="CX801" s="11"/>
      <c r="CY801" s="11"/>
      <c r="DB801" s="11"/>
      <c r="DC801" s="11"/>
      <c r="DD801" s="11"/>
      <c r="DF801" s="11"/>
      <c r="DG801" s="11"/>
      <c r="DJ801" s="11"/>
      <c r="DK801" s="11"/>
      <c r="DL801" s="11"/>
      <c r="DN801" s="11"/>
      <c r="DO801" s="11"/>
      <c r="DR801" s="11"/>
      <c r="DS801" s="11"/>
      <c r="DT801" s="11"/>
    </row>
    <row r="802" spans="1:124" x14ac:dyDescent="0.25">
      <c r="A802" s="100"/>
      <c r="E802" s="129"/>
      <c r="F802" s="129"/>
      <c r="G802" s="129"/>
      <c r="I802" s="129"/>
      <c r="J802" s="129"/>
      <c r="K802" s="129"/>
      <c r="L802" s="129"/>
      <c r="M802" s="129"/>
      <c r="N802" s="129"/>
      <c r="O802" s="129"/>
      <c r="P802" s="129"/>
      <c r="Q802" s="129"/>
      <c r="R802" s="129"/>
      <c r="S802" s="129"/>
      <c r="T802" s="129"/>
      <c r="U802" s="129"/>
      <c r="V802" s="129"/>
      <c r="W802" s="129"/>
      <c r="X802" s="129"/>
      <c r="Y802" s="129"/>
      <c r="Z802" s="129"/>
      <c r="AA802" s="129"/>
      <c r="AW802" s="11"/>
      <c r="BR802" s="11"/>
      <c r="CQ802" s="11"/>
      <c r="CR802" s="11"/>
      <c r="CX802" s="11"/>
      <c r="CY802" s="11"/>
      <c r="DB802" s="11"/>
      <c r="DC802" s="11"/>
      <c r="DD802" s="11"/>
      <c r="DF802" s="11"/>
      <c r="DG802" s="11"/>
      <c r="DJ802" s="11"/>
      <c r="DK802" s="11"/>
      <c r="DL802" s="11"/>
      <c r="DN802" s="11"/>
      <c r="DO802" s="11"/>
      <c r="DR802" s="11"/>
      <c r="DS802" s="11"/>
      <c r="DT802" s="11"/>
    </row>
    <row r="803" spans="1:124" x14ac:dyDescent="0.25">
      <c r="A803" s="100"/>
      <c r="E803" s="129"/>
      <c r="F803" s="129"/>
      <c r="G803" s="129"/>
      <c r="I803" s="129"/>
      <c r="J803" s="129"/>
      <c r="K803" s="129"/>
      <c r="L803" s="129"/>
      <c r="M803" s="129"/>
      <c r="N803" s="129"/>
      <c r="O803" s="129"/>
      <c r="P803" s="129"/>
      <c r="Q803" s="129"/>
      <c r="R803" s="129"/>
      <c r="S803" s="129"/>
      <c r="T803" s="129"/>
      <c r="U803" s="129"/>
      <c r="V803" s="129"/>
      <c r="W803" s="129"/>
      <c r="X803" s="129"/>
      <c r="Y803" s="129"/>
      <c r="Z803" s="129"/>
      <c r="AA803" s="129"/>
      <c r="AW803" s="11"/>
      <c r="BR803" s="11"/>
      <c r="CQ803" s="11"/>
      <c r="CR803" s="11"/>
      <c r="CX803" s="11"/>
      <c r="CY803" s="11"/>
      <c r="DB803" s="11"/>
      <c r="DC803" s="11"/>
      <c r="DD803" s="11"/>
      <c r="DF803" s="11"/>
      <c r="DG803" s="11"/>
      <c r="DJ803" s="11"/>
      <c r="DK803" s="11"/>
      <c r="DL803" s="11"/>
      <c r="DN803" s="11"/>
      <c r="DO803" s="11"/>
      <c r="DR803" s="11"/>
      <c r="DS803" s="11"/>
      <c r="DT803" s="11"/>
    </row>
    <row r="804" spans="1:124" x14ac:dyDescent="0.25">
      <c r="A804" s="100"/>
      <c r="E804" s="129"/>
      <c r="F804" s="129"/>
      <c r="G804" s="129"/>
      <c r="I804" s="129"/>
      <c r="J804" s="129"/>
      <c r="K804" s="129"/>
      <c r="L804" s="129"/>
      <c r="M804" s="129"/>
      <c r="N804" s="129"/>
      <c r="O804" s="129"/>
      <c r="P804" s="129"/>
      <c r="Q804" s="129"/>
      <c r="R804" s="129"/>
      <c r="S804" s="129"/>
      <c r="T804" s="129"/>
      <c r="U804" s="129"/>
      <c r="V804" s="129"/>
      <c r="W804" s="129"/>
      <c r="X804" s="129"/>
      <c r="Y804" s="129"/>
      <c r="Z804" s="129"/>
      <c r="AA804" s="129"/>
      <c r="AW804" s="11"/>
      <c r="BR804" s="11"/>
      <c r="CQ804" s="11"/>
      <c r="CR804" s="11"/>
      <c r="CX804" s="11"/>
      <c r="CY804" s="11"/>
      <c r="DB804" s="11"/>
      <c r="DC804" s="11"/>
      <c r="DD804" s="11"/>
      <c r="DF804" s="11"/>
      <c r="DG804" s="11"/>
      <c r="DJ804" s="11"/>
      <c r="DK804" s="11"/>
      <c r="DL804" s="11"/>
      <c r="DN804" s="11"/>
      <c r="DO804" s="11"/>
      <c r="DR804" s="11"/>
      <c r="DS804" s="11"/>
      <c r="DT804" s="11"/>
    </row>
    <row r="805" spans="1:124" x14ac:dyDescent="0.25">
      <c r="A805" s="100"/>
      <c r="E805" s="129"/>
      <c r="F805" s="129"/>
      <c r="G805" s="129"/>
      <c r="I805" s="129"/>
      <c r="J805" s="129"/>
      <c r="K805" s="129"/>
      <c r="L805" s="129"/>
      <c r="M805" s="129"/>
      <c r="N805" s="129"/>
      <c r="O805" s="129"/>
      <c r="P805" s="129"/>
      <c r="Q805" s="129"/>
      <c r="R805" s="129"/>
      <c r="S805" s="129"/>
      <c r="T805" s="129"/>
      <c r="U805" s="129"/>
      <c r="V805" s="129"/>
      <c r="W805" s="129"/>
      <c r="X805" s="129"/>
      <c r="Y805" s="129"/>
      <c r="Z805" s="129"/>
      <c r="AA805" s="129"/>
      <c r="AW805" s="11"/>
      <c r="BR805" s="11"/>
      <c r="CQ805" s="11"/>
      <c r="CR805" s="11"/>
      <c r="CX805" s="11"/>
      <c r="CY805" s="11"/>
      <c r="DB805" s="11"/>
      <c r="DC805" s="11"/>
      <c r="DD805" s="11"/>
      <c r="DF805" s="11"/>
      <c r="DG805" s="11"/>
      <c r="DJ805" s="11"/>
      <c r="DK805" s="11"/>
      <c r="DL805" s="11"/>
      <c r="DN805" s="11"/>
      <c r="DO805" s="11"/>
      <c r="DR805" s="11"/>
      <c r="DS805" s="11"/>
      <c r="DT805" s="11"/>
    </row>
    <row r="806" spans="1:124" x14ac:dyDescent="0.25">
      <c r="A806" s="100"/>
      <c r="E806" s="129"/>
      <c r="F806" s="129"/>
      <c r="G806" s="129"/>
      <c r="I806" s="129"/>
      <c r="J806" s="129"/>
      <c r="K806" s="129"/>
      <c r="L806" s="129"/>
      <c r="M806" s="129"/>
      <c r="N806" s="129"/>
      <c r="O806" s="129"/>
      <c r="P806" s="129"/>
      <c r="Q806" s="129"/>
      <c r="R806" s="129"/>
      <c r="S806" s="129"/>
      <c r="T806" s="129"/>
      <c r="U806" s="129"/>
      <c r="V806" s="129"/>
      <c r="W806" s="129"/>
      <c r="X806" s="129"/>
      <c r="Y806" s="129"/>
      <c r="Z806" s="129"/>
      <c r="AA806" s="129"/>
      <c r="AW806" s="11"/>
      <c r="BR806" s="11"/>
      <c r="CQ806" s="11"/>
      <c r="CR806" s="11"/>
      <c r="CX806" s="11"/>
      <c r="CY806" s="11"/>
      <c r="DB806" s="11"/>
      <c r="DC806" s="11"/>
      <c r="DD806" s="11"/>
      <c r="DF806" s="11"/>
      <c r="DG806" s="11"/>
      <c r="DJ806" s="11"/>
      <c r="DK806" s="11"/>
      <c r="DL806" s="11"/>
      <c r="DN806" s="11"/>
      <c r="DO806" s="11"/>
      <c r="DR806" s="11"/>
      <c r="DS806" s="11"/>
      <c r="DT806" s="11"/>
    </row>
    <row r="807" spans="1:124" x14ac:dyDescent="0.25">
      <c r="A807" s="100"/>
      <c r="E807" s="129"/>
      <c r="F807" s="129"/>
      <c r="G807" s="129"/>
      <c r="I807" s="129"/>
      <c r="J807" s="129"/>
      <c r="K807" s="129"/>
      <c r="L807" s="129"/>
      <c r="M807" s="129"/>
      <c r="N807" s="129"/>
      <c r="O807" s="129"/>
      <c r="P807" s="129"/>
      <c r="Q807" s="129"/>
      <c r="R807" s="129"/>
      <c r="S807" s="129"/>
      <c r="T807" s="129"/>
      <c r="U807" s="129"/>
      <c r="V807" s="129"/>
      <c r="W807" s="129"/>
      <c r="X807" s="129"/>
      <c r="Y807" s="129"/>
      <c r="Z807" s="129"/>
      <c r="AA807" s="129"/>
      <c r="AW807" s="11"/>
      <c r="BR807" s="11"/>
      <c r="CQ807" s="11"/>
      <c r="CR807" s="11"/>
      <c r="CX807" s="11"/>
      <c r="CY807" s="11"/>
      <c r="DB807" s="11"/>
      <c r="DC807" s="11"/>
      <c r="DD807" s="11"/>
      <c r="DF807" s="11"/>
      <c r="DG807" s="11"/>
      <c r="DJ807" s="11"/>
      <c r="DK807" s="11"/>
      <c r="DL807" s="11"/>
      <c r="DN807" s="11"/>
      <c r="DO807" s="11"/>
      <c r="DR807" s="11"/>
      <c r="DS807" s="11"/>
      <c r="DT807" s="11"/>
    </row>
    <row r="808" spans="1:124" x14ac:dyDescent="0.25">
      <c r="A808" s="100"/>
      <c r="E808" s="129"/>
      <c r="F808" s="129"/>
      <c r="G808" s="129"/>
      <c r="I808" s="129"/>
      <c r="J808" s="129"/>
      <c r="K808" s="129"/>
      <c r="L808" s="129"/>
      <c r="M808" s="129"/>
      <c r="N808" s="129"/>
      <c r="O808" s="129"/>
      <c r="P808" s="129"/>
      <c r="Q808" s="129"/>
      <c r="R808" s="129"/>
      <c r="S808" s="129"/>
      <c r="T808" s="129"/>
      <c r="U808" s="129"/>
      <c r="V808" s="129"/>
      <c r="W808" s="129"/>
      <c r="X808" s="129"/>
      <c r="Y808" s="129"/>
      <c r="Z808" s="129"/>
      <c r="AA808" s="129"/>
      <c r="AW808" s="11"/>
      <c r="BR808" s="11"/>
      <c r="CQ808" s="11"/>
      <c r="CR808" s="11"/>
      <c r="CX808" s="11"/>
      <c r="CY808" s="11"/>
      <c r="DB808" s="11"/>
      <c r="DC808" s="11"/>
      <c r="DD808" s="11"/>
      <c r="DF808" s="11"/>
      <c r="DG808" s="11"/>
      <c r="DJ808" s="11"/>
      <c r="DK808" s="11"/>
      <c r="DL808" s="11"/>
      <c r="DN808" s="11"/>
      <c r="DO808" s="11"/>
      <c r="DR808" s="11"/>
      <c r="DS808" s="11"/>
      <c r="DT808" s="11"/>
    </row>
    <row r="809" spans="1:124" x14ac:dyDescent="0.25">
      <c r="A809" s="100"/>
      <c r="E809" s="129"/>
      <c r="F809" s="129"/>
      <c r="G809" s="129"/>
      <c r="I809" s="129"/>
      <c r="J809" s="129"/>
      <c r="K809" s="129"/>
      <c r="L809" s="129"/>
      <c r="M809" s="129"/>
      <c r="N809" s="129"/>
      <c r="O809" s="129"/>
      <c r="P809" s="129"/>
      <c r="Q809" s="129"/>
      <c r="R809" s="129"/>
      <c r="S809" s="129"/>
      <c r="T809" s="129"/>
      <c r="U809" s="129"/>
      <c r="V809" s="129"/>
      <c r="W809" s="129"/>
      <c r="X809" s="129"/>
      <c r="Y809" s="129"/>
      <c r="Z809" s="129"/>
      <c r="AA809" s="129"/>
      <c r="AW809" s="11"/>
      <c r="BR809" s="11"/>
      <c r="CQ809" s="11"/>
      <c r="CR809" s="11"/>
      <c r="CX809" s="11"/>
      <c r="CY809" s="11"/>
      <c r="DB809" s="11"/>
      <c r="DC809" s="11"/>
      <c r="DD809" s="11"/>
      <c r="DF809" s="11"/>
      <c r="DG809" s="11"/>
      <c r="DJ809" s="11"/>
      <c r="DK809" s="11"/>
      <c r="DL809" s="11"/>
      <c r="DN809" s="11"/>
      <c r="DO809" s="11"/>
      <c r="DR809" s="11"/>
      <c r="DS809" s="11"/>
      <c r="DT809" s="11"/>
    </row>
    <row r="810" spans="1:124" x14ac:dyDescent="0.25">
      <c r="A810" s="100"/>
      <c r="E810" s="129"/>
      <c r="F810" s="129"/>
      <c r="G810" s="129"/>
      <c r="I810" s="129"/>
      <c r="J810" s="129"/>
      <c r="K810" s="129"/>
      <c r="L810" s="129"/>
      <c r="M810" s="129"/>
      <c r="N810" s="129"/>
      <c r="O810" s="129"/>
      <c r="P810" s="129"/>
      <c r="Q810" s="129"/>
      <c r="R810" s="129"/>
      <c r="S810" s="129"/>
      <c r="T810" s="129"/>
      <c r="U810" s="129"/>
      <c r="V810" s="129"/>
      <c r="W810" s="129"/>
      <c r="X810" s="129"/>
      <c r="Y810" s="129"/>
      <c r="Z810" s="129"/>
      <c r="AA810" s="129"/>
      <c r="AW810" s="11"/>
      <c r="BR810" s="11"/>
      <c r="CQ810" s="11"/>
      <c r="CR810" s="11"/>
      <c r="CX810" s="11"/>
      <c r="CY810" s="11"/>
      <c r="DB810" s="11"/>
      <c r="DC810" s="11"/>
      <c r="DD810" s="11"/>
      <c r="DF810" s="11"/>
      <c r="DG810" s="11"/>
      <c r="DJ810" s="11"/>
      <c r="DK810" s="11"/>
      <c r="DL810" s="11"/>
      <c r="DN810" s="11"/>
      <c r="DO810" s="11"/>
      <c r="DR810" s="11"/>
      <c r="DS810" s="11"/>
      <c r="DT810" s="11"/>
    </row>
    <row r="811" spans="1:124" x14ac:dyDescent="0.25">
      <c r="A811" s="100"/>
      <c r="E811" s="129"/>
      <c r="F811" s="129"/>
      <c r="G811" s="129"/>
      <c r="I811" s="129"/>
      <c r="J811" s="129"/>
      <c r="K811" s="129"/>
      <c r="L811" s="129"/>
      <c r="M811" s="129"/>
      <c r="N811" s="129"/>
      <c r="O811" s="129"/>
      <c r="P811" s="129"/>
      <c r="Q811" s="129"/>
      <c r="R811" s="129"/>
      <c r="S811" s="129"/>
      <c r="T811" s="129"/>
      <c r="U811" s="129"/>
      <c r="V811" s="129"/>
      <c r="W811" s="129"/>
      <c r="X811" s="129"/>
      <c r="Y811" s="129"/>
      <c r="Z811" s="129"/>
      <c r="AA811" s="129"/>
      <c r="AW811" s="11"/>
      <c r="BR811" s="11"/>
      <c r="CQ811" s="11"/>
      <c r="CR811" s="11"/>
      <c r="CX811" s="11"/>
      <c r="CY811" s="11"/>
      <c r="DB811" s="11"/>
      <c r="DC811" s="11"/>
      <c r="DD811" s="11"/>
      <c r="DF811" s="11"/>
      <c r="DG811" s="11"/>
      <c r="DJ811" s="11"/>
      <c r="DK811" s="11"/>
      <c r="DL811" s="11"/>
      <c r="DN811" s="11"/>
      <c r="DO811" s="11"/>
      <c r="DR811" s="11"/>
      <c r="DS811" s="11"/>
      <c r="DT811" s="11"/>
    </row>
    <row r="812" spans="1:124" x14ac:dyDescent="0.25">
      <c r="A812" s="100"/>
      <c r="E812" s="129"/>
      <c r="F812" s="129"/>
      <c r="G812" s="129"/>
      <c r="I812" s="129"/>
      <c r="J812" s="129"/>
      <c r="K812" s="129"/>
      <c r="L812" s="129"/>
      <c r="M812" s="129"/>
      <c r="N812" s="129"/>
      <c r="O812" s="129"/>
      <c r="P812" s="129"/>
      <c r="Q812" s="129"/>
      <c r="R812" s="129"/>
      <c r="S812" s="129"/>
      <c r="T812" s="129"/>
      <c r="U812" s="129"/>
      <c r="V812" s="129"/>
      <c r="W812" s="129"/>
      <c r="X812" s="129"/>
      <c r="Y812" s="129"/>
      <c r="Z812" s="129"/>
      <c r="AA812" s="129"/>
      <c r="AW812" s="11"/>
      <c r="BR812" s="11"/>
      <c r="CQ812" s="11"/>
      <c r="CR812" s="11"/>
      <c r="CX812" s="11"/>
      <c r="CY812" s="11"/>
      <c r="DB812" s="11"/>
      <c r="DC812" s="11"/>
      <c r="DD812" s="11"/>
      <c r="DF812" s="11"/>
      <c r="DG812" s="11"/>
      <c r="DJ812" s="11"/>
      <c r="DK812" s="11"/>
      <c r="DL812" s="11"/>
      <c r="DN812" s="11"/>
      <c r="DO812" s="11"/>
      <c r="DR812" s="11"/>
      <c r="DS812" s="11"/>
      <c r="DT812" s="11"/>
    </row>
    <row r="813" spans="1:124" x14ac:dyDescent="0.25">
      <c r="A813" s="100"/>
      <c r="E813" s="129"/>
      <c r="F813" s="129"/>
      <c r="G813" s="129"/>
      <c r="I813" s="129"/>
      <c r="J813" s="129"/>
      <c r="K813" s="129"/>
      <c r="L813" s="129"/>
      <c r="M813" s="129"/>
      <c r="N813" s="129"/>
      <c r="O813" s="129"/>
      <c r="P813" s="129"/>
      <c r="Q813" s="129"/>
      <c r="R813" s="129"/>
      <c r="S813" s="129"/>
      <c r="T813" s="129"/>
      <c r="U813" s="129"/>
      <c r="V813" s="129"/>
      <c r="W813" s="129"/>
      <c r="X813" s="129"/>
      <c r="Y813" s="129"/>
      <c r="Z813" s="129"/>
      <c r="AA813" s="129"/>
      <c r="AW813" s="11"/>
      <c r="BR813" s="11"/>
      <c r="CQ813" s="11"/>
      <c r="CR813" s="11"/>
      <c r="CX813" s="11"/>
      <c r="CY813" s="11"/>
      <c r="DB813" s="11"/>
      <c r="DC813" s="11"/>
      <c r="DD813" s="11"/>
      <c r="DF813" s="11"/>
      <c r="DG813" s="11"/>
      <c r="DJ813" s="11"/>
      <c r="DK813" s="11"/>
      <c r="DL813" s="11"/>
      <c r="DN813" s="11"/>
      <c r="DO813" s="11"/>
      <c r="DR813" s="11"/>
      <c r="DS813" s="11"/>
      <c r="DT813" s="11"/>
    </row>
    <row r="814" spans="1:124" x14ac:dyDescent="0.25">
      <c r="A814" s="100"/>
      <c r="E814" s="129"/>
      <c r="F814" s="129"/>
      <c r="G814" s="129"/>
      <c r="I814" s="129"/>
      <c r="J814" s="129"/>
      <c r="K814" s="129"/>
      <c r="L814" s="129"/>
      <c r="M814" s="129"/>
      <c r="N814" s="129"/>
      <c r="O814" s="129"/>
      <c r="P814" s="129"/>
      <c r="Q814" s="129"/>
      <c r="R814" s="129"/>
      <c r="S814" s="129"/>
      <c r="T814" s="129"/>
      <c r="U814" s="129"/>
      <c r="V814" s="129"/>
      <c r="W814" s="129"/>
      <c r="X814" s="129"/>
      <c r="Y814" s="129"/>
      <c r="Z814" s="129"/>
      <c r="AA814" s="129"/>
      <c r="AW814" s="11"/>
      <c r="BR814" s="11"/>
      <c r="CQ814" s="11"/>
      <c r="CR814" s="11"/>
      <c r="CX814" s="11"/>
      <c r="CY814" s="11"/>
      <c r="DB814" s="11"/>
      <c r="DC814" s="11"/>
      <c r="DD814" s="11"/>
      <c r="DF814" s="11"/>
      <c r="DG814" s="11"/>
      <c r="DJ814" s="11"/>
      <c r="DK814" s="11"/>
      <c r="DL814" s="11"/>
      <c r="DN814" s="11"/>
      <c r="DO814" s="11"/>
      <c r="DR814" s="11"/>
      <c r="DS814" s="11"/>
      <c r="DT814" s="11"/>
    </row>
    <row r="815" spans="1:124" x14ac:dyDescent="0.25">
      <c r="A815" s="100"/>
      <c r="E815" s="129"/>
      <c r="F815" s="129"/>
      <c r="G815" s="129"/>
      <c r="I815" s="129"/>
      <c r="J815" s="129"/>
      <c r="K815" s="129"/>
      <c r="L815" s="129"/>
      <c r="M815" s="129"/>
      <c r="N815" s="129"/>
      <c r="O815" s="129"/>
      <c r="P815" s="129"/>
      <c r="Q815" s="129"/>
      <c r="R815" s="129"/>
      <c r="S815" s="129"/>
      <c r="T815" s="129"/>
      <c r="U815" s="129"/>
      <c r="V815" s="129"/>
      <c r="W815" s="129"/>
      <c r="X815" s="129"/>
      <c r="Y815" s="129"/>
      <c r="Z815" s="129"/>
      <c r="AA815" s="129"/>
      <c r="AW815" s="11"/>
      <c r="BR815" s="11"/>
      <c r="CQ815" s="11"/>
      <c r="CR815" s="11"/>
      <c r="CX815" s="11"/>
      <c r="CY815" s="11"/>
      <c r="DB815" s="11"/>
      <c r="DC815" s="11"/>
      <c r="DD815" s="11"/>
      <c r="DF815" s="11"/>
      <c r="DG815" s="11"/>
      <c r="DJ815" s="11"/>
      <c r="DK815" s="11"/>
      <c r="DL815" s="11"/>
      <c r="DN815" s="11"/>
      <c r="DO815" s="11"/>
      <c r="DR815" s="11"/>
      <c r="DS815" s="11"/>
      <c r="DT815" s="11"/>
    </row>
    <row r="816" spans="1:124" x14ac:dyDescent="0.25">
      <c r="A816" s="100"/>
      <c r="E816" s="129"/>
      <c r="F816" s="129"/>
      <c r="G816" s="129"/>
      <c r="I816" s="129"/>
      <c r="J816" s="129"/>
      <c r="K816" s="129"/>
      <c r="L816" s="129"/>
      <c r="M816" s="129"/>
      <c r="N816" s="129"/>
      <c r="O816" s="129"/>
      <c r="P816" s="129"/>
      <c r="Q816" s="129"/>
      <c r="R816" s="129"/>
      <c r="S816" s="129"/>
      <c r="T816" s="129"/>
      <c r="U816" s="129"/>
      <c r="V816" s="129"/>
      <c r="W816" s="129"/>
      <c r="X816" s="129"/>
      <c r="Y816" s="129"/>
      <c r="Z816" s="129"/>
      <c r="AA816" s="129"/>
      <c r="AW816" s="11"/>
      <c r="BR816" s="11"/>
      <c r="CQ816" s="11"/>
      <c r="CR816" s="11"/>
      <c r="CX816" s="11"/>
      <c r="CY816" s="11"/>
      <c r="DB816" s="11"/>
      <c r="DC816" s="11"/>
      <c r="DD816" s="11"/>
      <c r="DF816" s="11"/>
      <c r="DG816" s="11"/>
      <c r="DJ816" s="11"/>
      <c r="DK816" s="11"/>
      <c r="DL816" s="11"/>
      <c r="DN816" s="11"/>
      <c r="DO816" s="11"/>
      <c r="DR816" s="11"/>
      <c r="DS816" s="11"/>
      <c r="DT816" s="11"/>
    </row>
    <row r="817" spans="1:124" x14ac:dyDescent="0.25">
      <c r="A817" s="100"/>
      <c r="E817" s="129"/>
      <c r="F817" s="129"/>
      <c r="G817" s="129"/>
      <c r="I817" s="129"/>
      <c r="J817" s="129"/>
      <c r="K817" s="129"/>
      <c r="L817" s="129"/>
      <c r="M817" s="129"/>
      <c r="N817" s="129"/>
      <c r="O817" s="129"/>
      <c r="P817" s="129"/>
      <c r="Q817" s="129"/>
      <c r="R817" s="129"/>
      <c r="S817" s="129"/>
      <c r="T817" s="129"/>
      <c r="U817" s="129"/>
      <c r="V817" s="129"/>
      <c r="W817" s="129"/>
      <c r="X817" s="129"/>
      <c r="Y817" s="129"/>
      <c r="Z817" s="129"/>
      <c r="AA817" s="129"/>
      <c r="AW817" s="11"/>
      <c r="BR817" s="11"/>
      <c r="CQ817" s="11"/>
      <c r="CR817" s="11"/>
      <c r="CX817" s="11"/>
      <c r="CY817" s="11"/>
      <c r="DB817" s="11"/>
      <c r="DC817" s="11"/>
      <c r="DD817" s="11"/>
      <c r="DF817" s="11"/>
      <c r="DG817" s="11"/>
      <c r="DJ817" s="11"/>
      <c r="DK817" s="11"/>
      <c r="DL817" s="11"/>
      <c r="DN817" s="11"/>
      <c r="DO817" s="11"/>
      <c r="DR817" s="11"/>
      <c r="DS817" s="11"/>
      <c r="DT817" s="11"/>
    </row>
    <row r="818" spans="1:124" x14ac:dyDescent="0.25">
      <c r="A818" s="100"/>
      <c r="E818" s="129"/>
      <c r="F818" s="129"/>
      <c r="G818" s="129"/>
      <c r="I818" s="129"/>
      <c r="J818" s="129"/>
      <c r="K818" s="129"/>
      <c r="L818" s="129"/>
      <c r="M818" s="129"/>
      <c r="N818" s="129"/>
      <c r="O818" s="129"/>
      <c r="P818" s="129"/>
      <c r="Q818" s="129"/>
      <c r="R818" s="129"/>
      <c r="S818" s="129"/>
      <c r="T818" s="129"/>
      <c r="U818" s="129"/>
      <c r="V818" s="129"/>
      <c r="W818" s="129"/>
      <c r="X818" s="129"/>
      <c r="Y818" s="129"/>
      <c r="Z818" s="129"/>
      <c r="AA818" s="129"/>
      <c r="AW818" s="11"/>
      <c r="BR818" s="11"/>
      <c r="CQ818" s="11"/>
      <c r="CR818" s="11"/>
      <c r="CX818" s="11"/>
      <c r="CY818" s="11"/>
      <c r="DB818" s="11"/>
      <c r="DC818" s="11"/>
      <c r="DD818" s="11"/>
      <c r="DF818" s="11"/>
      <c r="DG818" s="11"/>
      <c r="DJ818" s="11"/>
      <c r="DK818" s="11"/>
      <c r="DL818" s="11"/>
      <c r="DN818" s="11"/>
      <c r="DO818" s="11"/>
      <c r="DR818" s="11"/>
      <c r="DS818" s="11"/>
      <c r="DT818" s="11"/>
    </row>
    <row r="819" spans="1:124" x14ac:dyDescent="0.25">
      <c r="A819" s="100"/>
      <c r="E819" s="129"/>
      <c r="F819" s="129"/>
      <c r="G819" s="129"/>
      <c r="I819" s="129"/>
      <c r="J819" s="129"/>
      <c r="K819" s="129"/>
      <c r="L819" s="129"/>
      <c r="M819" s="129"/>
      <c r="N819" s="129"/>
      <c r="O819" s="129"/>
      <c r="P819" s="129"/>
      <c r="Q819" s="129"/>
      <c r="R819" s="129"/>
      <c r="S819" s="129"/>
      <c r="T819" s="129"/>
      <c r="U819" s="129"/>
      <c r="V819" s="129"/>
      <c r="W819" s="129"/>
      <c r="X819" s="129"/>
      <c r="Y819" s="129"/>
      <c r="Z819" s="129"/>
      <c r="AA819" s="129"/>
      <c r="AW819" s="11"/>
      <c r="BR819" s="11"/>
      <c r="CQ819" s="11"/>
      <c r="CR819" s="11"/>
      <c r="CX819" s="11"/>
      <c r="CY819" s="11"/>
      <c r="DB819" s="11"/>
      <c r="DC819" s="11"/>
      <c r="DD819" s="11"/>
      <c r="DF819" s="11"/>
      <c r="DG819" s="11"/>
      <c r="DJ819" s="11"/>
      <c r="DK819" s="11"/>
      <c r="DL819" s="11"/>
      <c r="DN819" s="11"/>
      <c r="DO819" s="11"/>
      <c r="DR819" s="11"/>
      <c r="DS819" s="11"/>
      <c r="DT819" s="11"/>
    </row>
    <row r="820" spans="1:124" x14ac:dyDescent="0.25">
      <c r="A820" s="100"/>
      <c r="E820" s="129"/>
      <c r="F820" s="129"/>
      <c r="G820" s="129"/>
      <c r="I820" s="129"/>
      <c r="J820" s="129"/>
      <c r="K820" s="129"/>
      <c r="L820" s="129"/>
      <c r="M820" s="129"/>
      <c r="N820" s="129"/>
      <c r="O820" s="129"/>
      <c r="P820" s="129"/>
      <c r="Q820" s="129"/>
      <c r="R820" s="129"/>
      <c r="S820" s="129"/>
      <c r="T820" s="129"/>
      <c r="U820" s="129"/>
      <c r="V820" s="129"/>
      <c r="W820" s="129"/>
      <c r="X820" s="129"/>
      <c r="Y820" s="129"/>
      <c r="Z820" s="129"/>
      <c r="AA820" s="129"/>
      <c r="AW820" s="11"/>
      <c r="BR820" s="11"/>
      <c r="CQ820" s="11"/>
      <c r="CR820" s="11"/>
      <c r="CX820" s="11"/>
      <c r="CY820" s="11"/>
      <c r="DB820" s="11"/>
      <c r="DC820" s="11"/>
      <c r="DD820" s="11"/>
      <c r="DF820" s="11"/>
      <c r="DG820" s="11"/>
      <c r="DJ820" s="11"/>
      <c r="DK820" s="11"/>
      <c r="DL820" s="11"/>
      <c r="DN820" s="11"/>
      <c r="DO820" s="11"/>
      <c r="DR820" s="11"/>
      <c r="DS820" s="11"/>
      <c r="DT820" s="11"/>
    </row>
    <row r="821" spans="1:124" x14ac:dyDescent="0.25">
      <c r="A821" s="100"/>
      <c r="E821" s="129"/>
      <c r="F821" s="129"/>
      <c r="G821" s="129"/>
      <c r="I821" s="129"/>
      <c r="J821" s="129"/>
      <c r="K821" s="129"/>
      <c r="L821" s="129"/>
      <c r="M821" s="129"/>
      <c r="N821" s="129"/>
      <c r="O821" s="129"/>
      <c r="P821" s="129"/>
      <c r="Q821" s="129"/>
      <c r="R821" s="129"/>
      <c r="S821" s="129"/>
      <c r="T821" s="129"/>
      <c r="U821" s="129"/>
      <c r="V821" s="129"/>
      <c r="W821" s="129"/>
      <c r="X821" s="129"/>
      <c r="Y821" s="129"/>
      <c r="Z821" s="129"/>
      <c r="AA821" s="129"/>
      <c r="AW821" s="11"/>
      <c r="BR821" s="11"/>
      <c r="CQ821" s="11"/>
      <c r="CR821" s="11"/>
      <c r="CX821" s="11"/>
      <c r="CY821" s="11"/>
      <c r="DB821" s="11"/>
      <c r="DC821" s="11"/>
      <c r="DD821" s="11"/>
      <c r="DF821" s="11"/>
      <c r="DG821" s="11"/>
      <c r="DJ821" s="11"/>
      <c r="DK821" s="11"/>
      <c r="DL821" s="11"/>
      <c r="DN821" s="11"/>
      <c r="DO821" s="11"/>
      <c r="DR821" s="11"/>
      <c r="DS821" s="11"/>
      <c r="DT821" s="11"/>
    </row>
    <row r="822" spans="1:124" x14ac:dyDescent="0.25">
      <c r="A822" s="100"/>
      <c r="E822" s="129"/>
      <c r="F822" s="129"/>
      <c r="G822" s="129"/>
      <c r="I822" s="129"/>
      <c r="J822" s="129"/>
      <c r="K822" s="129"/>
      <c r="L822" s="129"/>
      <c r="M822" s="129"/>
      <c r="N822" s="129"/>
      <c r="O822" s="129"/>
      <c r="P822" s="129"/>
      <c r="Q822" s="129"/>
      <c r="R822" s="129"/>
      <c r="S822" s="129"/>
      <c r="T822" s="129"/>
      <c r="U822" s="129"/>
      <c r="V822" s="129"/>
      <c r="W822" s="129"/>
      <c r="X822" s="129"/>
      <c r="Y822" s="129"/>
      <c r="Z822" s="129"/>
      <c r="AA822" s="129"/>
      <c r="AW822" s="11"/>
      <c r="BR822" s="11"/>
      <c r="CQ822" s="11"/>
      <c r="CR822" s="11"/>
      <c r="CX822" s="11"/>
      <c r="CY822" s="11"/>
      <c r="DB822" s="11"/>
      <c r="DC822" s="11"/>
      <c r="DD822" s="11"/>
      <c r="DF822" s="11"/>
      <c r="DG822" s="11"/>
      <c r="DJ822" s="11"/>
      <c r="DK822" s="11"/>
      <c r="DL822" s="11"/>
      <c r="DN822" s="11"/>
      <c r="DO822" s="11"/>
      <c r="DR822" s="11"/>
      <c r="DS822" s="11"/>
      <c r="DT822" s="11"/>
    </row>
    <row r="823" spans="1:124" x14ac:dyDescent="0.25">
      <c r="A823" s="100"/>
      <c r="E823" s="129"/>
      <c r="F823" s="129"/>
      <c r="G823" s="129"/>
      <c r="I823" s="129"/>
      <c r="J823" s="129"/>
      <c r="K823" s="129"/>
      <c r="L823" s="129"/>
      <c r="M823" s="129"/>
      <c r="N823" s="129"/>
      <c r="O823" s="129"/>
      <c r="P823" s="129"/>
      <c r="Q823" s="129"/>
      <c r="R823" s="129"/>
      <c r="S823" s="129"/>
      <c r="T823" s="129"/>
      <c r="U823" s="129"/>
      <c r="V823" s="129"/>
      <c r="W823" s="129"/>
      <c r="X823" s="129"/>
      <c r="Y823" s="129"/>
      <c r="Z823" s="129"/>
      <c r="AA823" s="129"/>
      <c r="AW823" s="11"/>
      <c r="BR823" s="11"/>
      <c r="CQ823" s="11"/>
      <c r="CR823" s="11"/>
      <c r="CX823" s="11"/>
      <c r="CY823" s="11"/>
      <c r="DB823" s="11"/>
      <c r="DC823" s="11"/>
      <c r="DD823" s="11"/>
      <c r="DF823" s="11"/>
      <c r="DG823" s="11"/>
      <c r="DJ823" s="11"/>
      <c r="DK823" s="11"/>
      <c r="DL823" s="11"/>
      <c r="DN823" s="11"/>
      <c r="DO823" s="11"/>
      <c r="DR823" s="11"/>
      <c r="DS823" s="11"/>
      <c r="DT823" s="11"/>
    </row>
    <row r="824" spans="1:124" x14ac:dyDescent="0.25">
      <c r="A824" s="100"/>
      <c r="E824" s="129"/>
      <c r="F824" s="129"/>
      <c r="G824" s="129"/>
      <c r="I824" s="129"/>
      <c r="J824" s="129"/>
      <c r="K824" s="129"/>
      <c r="L824" s="129"/>
      <c r="M824" s="129"/>
      <c r="N824" s="129"/>
      <c r="O824" s="129"/>
      <c r="P824" s="129"/>
      <c r="Q824" s="129"/>
      <c r="R824" s="129"/>
      <c r="S824" s="129"/>
      <c r="T824" s="129"/>
      <c r="U824" s="129"/>
      <c r="V824" s="129"/>
      <c r="W824" s="129"/>
      <c r="X824" s="129"/>
      <c r="Y824" s="129"/>
      <c r="Z824" s="129"/>
      <c r="AA824" s="129"/>
      <c r="AW824" s="11"/>
      <c r="BR824" s="11"/>
      <c r="CQ824" s="11"/>
      <c r="CR824" s="11"/>
      <c r="CX824" s="11"/>
      <c r="CY824" s="11"/>
      <c r="DB824" s="11"/>
      <c r="DC824" s="11"/>
      <c r="DD824" s="11"/>
      <c r="DF824" s="11"/>
      <c r="DG824" s="11"/>
      <c r="DJ824" s="11"/>
      <c r="DK824" s="11"/>
      <c r="DL824" s="11"/>
      <c r="DN824" s="11"/>
      <c r="DO824" s="11"/>
      <c r="DR824" s="11"/>
      <c r="DS824" s="11"/>
      <c r="DT824" s="11"/>
    </row>
    <row r="825" spans="1:124" x14ac:dyDescent="0.25">
      <c r="A825" s="100"/>
      <c r="E825" s="129"/>
      <c r="F825" s="129"/>
      <c r="G825" s="129"/>
      <c r="I825" s="129"/>
      <c r="J825" s="129"/>
      <c r="K825" s="129"/>
      <c r="L825" s="129"/>
      <c r="M825" s="129"/>
      <c r="N825" s="129"/>
      <c r="O825" s="129"/>
      <c r="P825" s="129"/>
      <c r="Q825" s="129"/>
      <c r="R825" s="129"/>
      <c r="S825" s="129"/>
      <c r="T825" s="129"/>
      <c r="U825" s="129"/>
      <c r="V825" s="129"/>
      <c r="W825" s="129"/>
      <c r="X825" s="129"/>
      <c r="Y825" s="129"/>
      <c r="Z825" s="129"/>
      <c r="AA825" s="129"/>
      <c r="AW825" s="11"/>
      <c r="BR825" s="11"/>
      <c r="CQ825" s="11"/>
      <c r="CR825" s="11"/>
      <c r="CX825" s="11"/>
      <c r="CY825" s="11"/>
      <c r="DB825" s="11"/>
      <c r="DC825" s="11"/>
      <c r="DD825" s="11"/>
      <c r="DF825" s="11"/>
      <c r="DG825" s="11"/>
      <c r="DJ825" s="11"/>
      <c r="DK825" s="11"/>
      <c r="DL825" s="11"/>
      <c r="DN825" s="11"/>
      <c r="DO825" s="11"/>
      <c r="DR825" s="11"/>
      <c r="DS825" s="11"/>
      <c r="DT825" s="11"/>
    </row>
    <row r="826" spans="1:124" x14ac:dyDescent="0.25">
      <c r="A826" s="100"/>
      <c r="E826" s="129"/>
      <c r="F826" s="129"/>
      <c r="G826" s="129"/>
      <c r="I826" s="129"/>
      <c r="J826" s="129"/>
      <c r="K826" s="129"/>
      <c r="L826" s="129"/>
      <c r="M826" s="129"/>
      <c r="N826" s="129"/>
      <c r="O826" s="129"/>
      <c r="P826" s="129"/>
      <c r="Q826" s="129"/>
      <c r="R826" s="129"/>
      <c r="S826" s="129"/>
      <c r="T826" s="129"/>
      <c r="U826" s="129"/>
      <c r="V826" s="129"/>
      <c r="W826" s="129"/>
      <c r="X826" s="129"/>
      <c r="Y826" s="129"/>
      <c r="Z826" s="129"/>
      <c r="AA826" s="129"/>
      <c r="AW826" s="11"/>
      <c r="BR826" s="11"/>
      <c r="CQ826" s="11"/>
      <c r="CR826" s="11"/>
      <c r="CX826" s="11"/>
      <c r="CY826" s="11"/>
      <c r="DB826" s="11"/>
      <c r="DC826" s="11"/>
      <c r="DD826" s="11"/>
      <c r="DF826" s="11"/>
      <c r="DG826" s="11"/>
      <c r="DJ826" s="11"/>
      <c r="DK826" s="11"/>
      <c r="DL826" s="11"/>
      <c r="DN826" s="11"/>
      <c r="DO826" s="11"/>
      <c r="DR826" s="11"/>
      <c r="DS826" s="11"/>
      <c r="DT826" s="11"/>
    </row>
    <row r="827" spans="1:124" x14ac:dyDescent="0.25">
      <c r="A827" s="100"/>
      <c r="E827" s="129"/>
      <c r="F827" s="129"/>
      <c r="G827" s="129"/>
      <c r="I827" s="129"/>
      <c r="J827" s="129"/>
      <c r="K827" s="129"/>
      <c r="L827" s="129"/>
      <c r="M827" s="129"/>
      <c r="N827" s="129"/>
      <c r="O827" s="129"/>
      <c r="P827" s="129"/>
      <c r="Q827" s="129"/>
      <c r="R827" s="129"/>
      <c r="S827" s="129"/>
      <c r="T827" s="129"/>
      <c r="U827" s="129"/>
      <c r="V827" s="129"/>
      <c r="W827" s="129"/>
      <c r="X827" s="129"/>
      <c r="Y827" s="129"/>
      <c r="Z827" s="129"/>
      <c r="AA827" s="129"/>
      <c r="AW827" s="11"/>
      <c r="BR827" s="11"/>
      <c r="CQ827" s="11"/>
      <c r="CR827" s="11"/>
      <c r="CX827" s="11"/>
      <c r="CY827" s="11"/>
      <c r="DB827" s="11"/>
      <c r="DC827" s="11"/>
      <c r="DD827" s="11"/>
      <c r="DF827" s="11"/>
      <c r="DG827" s="11"/>
      <c r="DJ827" s="11"/>
      <c r="DK827" s="11"/>
      <c r="DL827" s="11"/>
      <c r="DN827" s="11"/>
      <c r="DO827" s="11"/>
      <c r="DR827" s="11"/>
      <c r="DS827" s="11"/>
      <c r="DT827" s="11"/>
    </row>
    <row r="828" spans="1:124" x14ac:dyDescent="0.25">
      <c r="A828" s="100"/>
      <c r="E828" s="129"/>
      <c r="F828" s="129"/>
      <c r="G828" s="129"/>
      <c r="I828" s="129"/>
      <c r="J828" s="129"/>
      <c r="K828" s="129"/>
      <c r="L828" s="129"/>
      <c r="M828" s="129"/>
      <c r="N828" s="129"/>
      <c r="O828" s="129"/>
      <c r="P828" s="129"/>
      <c r="Q828" s="129"/>
      <c r="R828" s="129"/>
      <c r="S828" s="129"/>
      <c r="T828" s="129"/>
      <c r="U828" s="129"/>
      <c r="V828" s="129"/>
      <c r="W828" s="129"/>
      <c r="X828" s="129"/>
      <c r="Y828" s="129"/>
      <c r="Z828" s="129"/>
      <c r="AA828" s="129"/>
      <c r="AW828" s="11"/>
      <c r="BR828" s="11"/>
      <c r="CQ828" s="11"/>
      <c r="CR828" s="11"/>
      <c r="CX828" s="11"/>
      <c r="CY828" s="11"/>
      <c r="DB828" s="11"/>
      <c r="DC828" s="11"/>
      <c r="DD828" s="11"/>
      <c r="DF828" s="11"/>
      <c r="DG828" s="11"/>
      <c r="DJ828" s="11"/>
      <c r="DK828" s="11"/>
      <c r="DL828" s="11"/>
      <c r="DN828" s="11"/>
      <c r="DO828" s="11"/>
      <c r="DR828" s="11"/>
      <c r="DS828" s="11"/>
      <c r="DT828" s="11"/>
    </row>
    <row r="829" spans="1:124" x14ac:dyDescent="0.25">
      <c r="A829" s="100"/>
      <c r="E829" s="129"/>
      <c r="F829" s="129"/>
      <c r="G829" s="129"/>
      <c r="I829" s="129"/>
      <c r="J829" s="129"/>
      <c r="K829" s="129"/>
      <c r="L829" s="129"/>
      <c r="M829" s="129"/>
      <c r="N829" s="129"/>
      <c r="O829" s="129"/>
      <c r="P829" s="129"/>
      <c r="Q829" s="129"/>
      <c r="R829" s="129"/>
      <c r="S829" s="129"/>
      <c r="T829" s="129"/>
      <c r="U829" s="129"/>
      <c r="V829" s="129"/>
      <c r="W829" s="129"/>
      <c r="X829" s="129"/>
      <c r="Y829" s="129"/>
      <c r="Z829" s="129"/>
      <c r="AA829" s="129"/>
      <c r="AW829" s="11"/>
      <c r="BR829" s="11"/>
      <c r="CQ829" s="11"/>
      <c r="CR829" s="11"/>
      <c r="CX829" s="11"/>
      <c r="CY829" s="11"/>
      <c r="DB829" s="11"/>
      <c r="DC829" s="11"/>
      <c r="DD829" s="11"/>
      <c r="DF829" s="11"/>
      <c r="DG829" s="11"/>
      <c r="DJ829" s="11"/>
      <c r="DK829" s="11"/>
      <c r="DL829" s="11"/>
      <c r="DN829" s="11"/>
      <c r="DO829" s="11"/>
      <c r="DR829" s="11"/>
      <c r="DS829" s="11"/>
      <c r="DT829" s="11"/>
    </row>
    <row r="830" spans="1:124" x14ac:dyDescent="0.25">
      <c r="A830" s="100"/>
      <c r="E830" s="129"/>
      <c r="F830" s="129"/>
      <c r="G830" s="129"/>
      <c r="I830" s="129"/>
      <c r="J830" s="129"/>
      <c r="K830" s="129"/>
      <c r="L830" s="129"/>
      <c r="M830" s="129"/>
      <c r="N830" s="129"/>
      <c r="O830" s="129"/>
      <c r="P830" s="129"/>
      <c r="Q830" s="129"/>
      <c r="R830" s="129"/>
      <c r="S830" s="129"/>
      <c r="T830" s="129"/>
      <c r="U830" s="129"/>
      <c r="V830" s="129"/>
      <c r="W830" s="129"/>
      <c r="X830" s="129"/>
      <c r="Y830" s="129"/>
      <c r="Z830" s="129"/>
      <c r="AA830" s="129"/>
      <c r="AW830" s="11"/>
      <c r="BR830" s="11"/>
      <c r="CQ830" s="11"/>
      <c r="CR830" s="11"/>
      <c r="CX830" s="11"/>
      <c r="CY830" s="11"/>
      <c r="DB830" s="11"/>
      <c r="DC830" s="11"/>
      <c r="DD830" s="11"/>
      <c r="DF830" s="11"/>
      <c r="DG830" s="11"/>
      <c r="DJ830" s="11"/>
      <c r="DK830" s="11"/>
      <c r="DL830" s="11"/>
      <c r="DN830" s="11"/>
      <c r="DO830" s="11"/>
      <c r="DR830" s="11"/>
      <c r="DS830" s="11"/>
      <c r="DT830" s="11"/>
    </row>
    <row r="831" spans="1:124" x14ac:dyDescent="0.25">
      <c r="A831" s="100"/>
      <c r="E831" s="129"/>
      <c r="F831" s="129"/>
      <c r="G831" s="129"/>
      <c r="I831" s="129"/>
      <c r="J831" s="129"/>
      <c r="K831" s="129"/>
      <c r="L831" s="129"/>
      <c r="M831" s="129"/>
      <c r="N831" s="129"/>
      <c r="O831" s="129"/>
      <c r="P831" s="129"/>
      <c r="Q831" s="129"/>
      <c r="R831" s="129"/>
      <c r="S831" s="129"/>
      <c r="T831" s="129"/>
      <c r="U831" s="129"/>
      <c r="V831" s="129"/>
      <c r="W831" s="129"/>
      <c r="X831" s="129"/>
      <c r="Y831" s="129"/>
      <c r="Z831" s="129"/>
      <c r="AA831" s="129"/>
      <c r="AW831" s="11"/>
      <c r="BR831" s="11"/>
      <c r="CQ831" s="11"/>
      <c r="CR831" s="11"/>
      <c r="CX831" s="11"/>
      <c r="CY831" s="11"/>
      <c r="DB831" s="11"/>
      <c r="DC831" s="11"/>
      <c r="DD831" s="11"/>
      <c r="DF831" s="11"/>
      <c r="DG831" s="11"/>
      <c r="DJ831" s="11"/>
      <c r="DK831" s="11"/>
      <c r="DL831" s="11"/>
      <c r="DN831" s="11"/>
      <c r="DO831" s="11"/>
      <c r="DR831" s="11"/>
      <c r="DS831" s="11"/>
      <c r="DT831" s="11"/>
    </row>
    <row r="832" spans="1:124" x14ac:dyDescent="0.25">
      <c r="A832" s="100"/>
      <c r="E832" s="129"/>
      <c r="F832" s="129"/>
      <c r="G832" s="129"/>
      <c r="I832" s="129"/>
      <c r="J832" s="129"/>
      <c r="K832" s="129"/>
      <c r="L832" s="129"/>
      <c r="M832" s="129"/>
      <c r="N832" s="129"/>
      <c r="O832" s="129"/>
      <c r="P832" s="129"/>
      <c r="Q832" s="129"/>
      <c r="R832" s="129"/>
      <c r="S832" s="129"/>
      <c r="T832" s="129"/>
      <c r="U832" s="129"/>
      <c r="V832" s="129"/>
      <c r="W832" s="129"/>
      <c r="X832" s="129"/>
      <c r="Y832" s="129"/>
      <c r="Z832" s="129"/>
      <c r="AA832" s="129"/>
      <c r="AW832" s="11"/>
      <c r="BR832" s="11"/>
      <c r="CQ832" s="11"/>
      <c r="CR832" s="11"/>
      <c r="CX832" s="11"/>
      <c r="CY832" s="11"/>
      <c r="DB832" s="11"/>
      <c r="DC832" s="11"/>
      <c r="DD832" s="11"/>
      <c r="DF832" s="11"/>
      <c r="DG832" s="11"/>
      <c r="DJ832" s="11"/>
      <c r="DK832" s="11"/>
      <c r="DL832" s="11"/>
      <c r="DN832" s="11"/>
      <c r="DO832" s="11"/>
      <c r="DR832" s="11"/>
      <c r="DS832" s="11"/>
      <c r="DT832" s="11"/>
    </row>
    <row r="833" spans="1:124" x14ac:dyDescent="0.25">
      <c r="A833" s="100"/>
      <c r="E833" s="129"/>
      <c r="F833" s="129"/>
      <c r="G833" s="129"/>
      <c r="I833" s="129"/>
      <c r="J833" s="129"/>
      <c r="K833" s="129"/>
      <c r="L833" s="129"/>
      <c r="M833" s="129"/>
      <c r="N833" s="129"/>
      <c r="O833" s="129"/>
      <c r="P833" s="129"/>
      <c r="Q833" s="129"/>
      <c r="R833" s="129"/>
      <c r="S833" s="129"/>
      <c r="T833" s="129"/>
      <c r="U833" s="129"/>
      <c r="V833" s="129"/>
      <c r="W833" s="129"/>
      <c r="X833" s="129"/>
      <c r="Y833" s="129"/>
      <c r="Z833" s="129"/>
      <c r="AA833" s="129"/>
      <c r="AW833" s="11"/>
      <c r="BR833" s="11"/>
      <c r="CQ833" s="11"/>
      <c r="CR833" s="11"/>
      <c r="CX833" s="11"/>
      <c r="CY833" s="11"/>
      <c r="DB833" s="11"/>
      <c r="DC833" s="11"/>
      <c r="DD833" s="11"/>
      <c r="DF833" s="11"/>
      <c r="DG833" s="11"/>
      <c r="DJ833" s="11"/>
      <c r="DK833" s="11"/>
      <c r="DL833" s="11"/>
      <c r="DN833" s="11"/>
      <c r="DO833" s="11"/>
      <c r="DR833" s="11"/>
      <c r="DS833" s="11"/>
      <c r="DT833" s="11"/>
    </row>
    <row r="834" spans="1:124" x14ac:dyDescent="0.25">
      <c r="A834" s="100"/>
      <c r="E834" s="129"/>
      <c r="F834" s="129"/>
      <c r="G834" s="129"/>
      <c r="I834" s="129"/>
      <c r="J834" s="129"/>
      <c r="K834" s="129"/>
      <c r="L834" s="129"/>
      <c r="M834" s="129"/>
      <c r="N834" s="129"/>
      <c r="O834" s="129"/>
      <c r="P834" s="129"/>
      <c r="Q834" s="129"/>
      <c r="R834" s="129"/>
      <c r="S834" s="129"/>
      <c r="T834" s="129"/>
      <c r="U834" s="129"/>
      <c r="V834" s="129"/>
      <c r="W834" s="129"/>
      <c r="X834" s="129"/>
      <c r="Y834" s="129"/>
      <c r="Z834" s="129"/>
      <c r="AA834" s="129"/>
      <c r="AW834" s="11"/>
      <c r="BR834" s="11"/>
      <c r="CQ834" s="11"/>
      <c r="CR834" s="11"/>
      <c r="CX834" s="11"/>
      <c r="CY834" s="11"/>
      <c r="DB834" s="11"/>
      <c r="DC834" s="11"/>
      <c r="DD834" s="11"/>
      <c r="DF834" s="11"/>
      <c r="DG834" s="11"/>
      <c r="DJ834" s="11"/>
      <c r="DK834" s="11"/>
      <c r="DL834" s="11"/>
      <c r="DN834" s="11"/>
      <c r="DO834" s="11"/>
      <c r="DR834" s="11"/>
      <c r="DS834" s="11"/>
      <c r="DT834" s="11"/>
    </row>
    <row r="835" spans="1:124" x14ac:dyDescent="0.25">
      <c r="A835" s="100"/>
      <c r="E835" s="129"/>
      <c r="F835" s="129"/>
      <c r="G835" s="129"/>
      <c r="I835" s="129"/>
      <c r="J835" s="129"/>
      <c r="K835" s="129"/>
      <c r="L835" s="129"/>
      <c r="M835" s="129"/>
      <c r="N835" s="129"/>
      <c r="O835" s="129"/>
      <c r="P835" s="129"/>
      <c r="Q835" s="129"/>
      <c r="R835" s="129"/>
      <c r="S835" s="129"/>
      <c r="T835" s="129"/>
      <c r="U835" s="129"/>
      <c r="V835" s="129"/>
      <c r="W835" s="129"/>
      <c r="X835" s="129"/>
      <c r="Y835" s="129"/>
      <c r="Z835" s="129"/>
      <c r="AA835" s="129"/>
      <c r="AW835" s="11"/>
      <c r="BR835" s="11"/>
      <c r="CQ835" s="11"/>
      <c r="CR835" s="11"/>
      <c r="CX835" s="11"/>
      <c r="CY835" s="11"/>
      <c r="DB835" s="11"/>
      <c r="DC835" s="11"/>
      <c r="DD835" s="11"/>
      <c r="DF835" s="11"/>
      <c r="DG835" s="11"/>
      <c r="DJ835" s="11"/>
      <c r="DK835" s="11"/>
      <c r="DL835" s="11"/>
      <c r="DN835" s="11"/>
      <c r="DO835" s="11"/>
      <c r="DR835" s="11"/>
      <c r="DS835" s="11"/>
      <c r="DT835" s="11"/>
    </row>
    <row r="836" spans="1:124" x14ac:dyDescent="0.25">
      <c r="A836" s="100"/>
      <c r="E836" s="129"/>
      <c r="F836" s="129"/>
      <c r="G836" s="129"/>
      <c r="I836" s="129"/>
      <c r="J836" s="129"/>
      <c r="K836" s="129"/>
      <c r="L836" s="129"/>
      <c r="M836" s="129"/>
      <c r="N836" s="129"/>
      <c r="O836" s="129"/>
      <c r="P836" s="129"/>
      <c r="Q836" s="129"/>
      <c r="R836" s="129"/>
      <c r="S836" s="129"/>
      <c r="T836" s="129"/>
      <c r="U836" s="129"/>
      <c r="V836" s="129"/>
      <c r="W836" s="129"/>
      <c r="X836" s="129"/>
      <c r="Y836" s="129"/>
      <c r="Z836" s="129"/>
      <c r="AA836" s="129"/>
      <c r="AW836" s="11"/>
      <c r="BR836" s="11"/>
      <c r="CQ836" s="11"/>
      <c r="CR836" s="11"/>
      <c r="CX836" s="11"/>
      <c r="CY836" s="11"/>
      <c r="DB836" s="11"/>
      <c r="DC836" s="11"/>
      <c r="DD836" s="11"/>
      <c r="DF836" s="11"/>
      <c r="DG836" s="11"/>
      <c r="DJ836" s="11"/>
      <c r="DK836" s="11"/>
      <c r="DL836" s="11"/>
      <c r="DN836" s="11"/>
      <c r="DO836" s="11"/>
      <c r="DR836" s="11"/>
      <c r="DS836" s="11"/>
      <c r="DT836" s="11"/>
    </row>
    <row r="837" spans="1:124" x14ac:dyDescent="0.25">
      <c r="A837" s="100"/>
      <c r="E837" s="129"/>
      <c r="F837" s="129"/>
      <c r="G837" s="129"/>
      <c r="I837" s="129"/>
      <c r="J837" s="129"/>
      <c r="K837" s="129"/>
      <c r="L837" s="129"/>
      <c r="M837" s="129"/>
      <c r="N837" s="129"/>
      <c r="O837" s="129"/>
      <c r="P837" s="129"/>
      <c r="Q837" s="129"/>
      <c r="R837" s="129"/>
      <c r="S837" s="129"/>
      <c r="T837" s="129"/>
      <c r="U837" s="129"/>
      <c r="V837" s="129"/>
      <c r="W837" s="129"/>
      <c r="X837" s="129"/>
      <c r="Y837" s="129"/>
      <c r="Z837" s="129"/>
      <c r="AA837" s="129"/>
      <c r="AW837" s="11"/>
      <c r="BR837" s="11"/>
      <c r="CQ837" s="11"/>
      <c r="CR837" s="11"/>
      <c r="CX837" s="11"/>
      <c r="CY837" s="11"/>
      <c r="DB837" s="11"/>
      <c r="DC837" s="11"/>
      <c r="DD837" s="11"/>
      <c r="DF837" s="11"/>
      <c r="DG837" s="11"/>
      <c r="DJ837" s="11"/>
      <c r="DK837" s="11"/>
      <c r="DL837" s="11"/>
      <c r="DN837" s="11"/>
      <c r="DO837" s="11"/>
      <c r="DR837" s="11"/>
      <c r="DS837" s="11"/>
      <c r="DT837" s="11"/>
    </row>
    <row r="838" spans="1:124" x14ac:dyDescent="0.25">
      <c r="A838" s="100"/>
      <c r="E838" s="129"/>
      <c r="F838" s="129"/>
      <c r="G838" s="129"/>
      <c r="I838" s="129"/>
      <c r="J838" s="129"/>
      <c r="K838" s="129"/>
      <c r="L838" s="129"/>
      <c r="M838" s="129"/>
      <c r="N838" s="129"/>
      <c r="O838" s="129"/>
      <c r="P838" s="129"/>
      <c r="Q838" s="129"/>
      <c r="R838" s="129"/>
      <c r="S838" s="129"/>
      <c r="T838" s="129"/>
      <c r="U838" s="129"/>
      <c r="V838" s="129"/>
      <c r="W838" s="129"/>
      <c r="X838" s="129"/>
      <c r="Y838" s="129"/>
      <c r="Z838" s="129"/>
      <c r="AA838" s="129"/>
      <c r="AW838" s="11"/>
      <c r="BR838" s="11"/>
      <c r="CQ838" s="11"/>
      <c r="CR838" s="11"/>
      <c r="CX838" s="11"/>
      <c r="CY838" s="11"/>
      <c r="DB838" s="11"/>
      <c r="DC838" s="11"/>
      <c r="DD838" s="11"/>
      <c r="DF838" s="11"/>
      <c r="DG838" s="11"/>
      <c r="DJ838" s="11"/>
      <c r="DK838" s="11"/>
      <c r="DL838" s="11"/>
      <c r="DN838" s="11"/>
      <c r="DO838" s="11"/>
      <c r="DR838" s="11"/>
      <c r="DS838" s="11"/>
      <c r="DT838" s="11"/>
    </row>
    <row r="839" spans="1:124" x14ac:dyDescent="0.25">
      <c r="A839" s="100"/>
      <c r="E839" s="129"/>
      <c r="F839" s="129"/>
      <c r="G839" s="129"/>
      <c r="I839" s="129"/>
      <c r="J839" s="129"/>
      <c r="K839" s="129"/>
      <c r="L839" s="129"/>
      <c r="M839" s="129"/>
      <c r="N839" s="129"/>
      <c r="O839" s="129"/>
      <c r="P839" s="129"/>
      <c r="Q839" s="129"/>
      <c r="R839" s="129"/>
      <c r="S839" s="129"/>
      <c r="T839" s="129"/>
      <c r="U839" s="129"/>
      <c r="V839" s="129"/>
      <c r="W839" s="129"/>
      <c r="X839" s="129"/>
      <c r="Y839" s="129"/>
      <c r="Z839" s="129"/>
      <c r="AA839" s="129"/>
      <c r="AW839" s="11"/>
      <c r="BR839" s="11"/>
      <c r="CQ839" s="11"/>
      <c r="CR839" s="11"/>
      <c r="CX839" s="11"/>
      <c r="CY839" s="11"/>
      <c r="DB839" s="11"/>
      <c r="DC839" s="11"/>
      <c r="DD839" s="11"/>
      <c r="DF839" s="11"/>
      <c r="DG839" s="11"/>
      <c r="DJ839" s="11"/>
      <c r="DK839" s="11"/>
      <c r="DL839" s="11"/>
      <c r="DN839" s="11"/>
      <c r="DO839" s="11"/>
      <c r="DR839" s="11"/>
      <c r="DS839" s="11"/>
      <c r="DT839" s="11"/>
    </row>
    <row r="840" spans="1:124" x14ac:dyDescent="0.25">
      <c r="A840" s="100"/>
      <c r="E840" s="129"/>
      <c r="F840" s="129"/>
      <c r="G840" s="129"/>
      <c r="I840" s="129"/>
      <c r="J840" s="129"/>
      <c r="K840" s="129"/>
      <c r="L840" s="129"/>
      <c r="M840" s="129"/>
      <c r="N840" s="129"/>
      <c r="O840" s="129"/>
      <c r="P840" s="129"/>
      <c r="Q840" s="129"/>
      <c r="R840" s="129"/>
      <c r="S840" s="129"/>
      <c r="T840" s="129"/>
      <c r="U840" s="129"/>
      <c r="V840" s="129"/>
      <c r="W840" s="129"/>
      <c r="X840" s="129"/>
      <c r="Y840" s="129"/>
      <c r="Z840" s="129"/>
      <c r="AA840" s="129"/>
      <c r="AW840" s="11"/>
      <c r="BR840" s="11"/>
      <c r="CQ840" s="11"/>
      <c r="CR840" s="11"/>
      <c r="CX840" s="11"/>
      <c r="CY840" s="11"/>
      <c r="DB840" s="11"/>
      <c r="DC840" s="11"/>
      <c r="DD840" s="11"/>
      <c r="DF840" s="11"/>
      <c r="DG840" s="11"/>
      <c r="DJ840" s="11"/>
      <c r="DK840" s="11"/>
      <c r="DL840" s="11"/>
      <c r="DN840" s="11"/>
      <c r="DO840" s="11"/>
      <c r="DR840" s="11"/>
      <c r="DS840" s="11"/>
      <c r="DT840" s="11"/>
    </row>
    <row r="841" spans="1:124" x14ac:dyDescent="0.25">
      <c r="A841" s="100"/>
      <c r="E841" s="129"/>
      <c r="F841" s="129"/>
      <c r="G841" s="129"/>
      <c r="I841" s="129"/>
      <c r="J841" s="129"/>
      <c r="K841" s="129"/>
      <c r="L841" s="129"/>
      <c r="M841" s="129"/>
      <c r="N841" s="129"/>
      <c r="O841" s="129"/>
      <c r="P841" s="129"/>
      <c r="Q841" s="129"/>
      <c r="R841" s="129"/>
      <c r="S841" s="129"/>
      <c r="T841" s="129"/>
      <c r="U841" s="129"/>
      <c r="V841" s="129"/>
      <c r="W841" s="129"/>
      <c r="X841" s="129"/>
      <c r="Y841" s="129"/>
      <c r="Z841" s="129"/>
      <c r="AA841" s="129"/>
      <c r="AW841" s="11"/>
      <c r="BR841" s="11"/>
      <c r="CQ841" s="11"/>
      <c r="CR841" s="11"/>
      <c r="CX841" s="11"/>
      <c r="CY841" s="11"/>
      <c r="DB841" s="11"/>
      <c r="DC841" s="11"/>
      <c r="DD841" s="11"/>
      <c r="DF841" s="11"/>
      <c r="DG841" s="11"/>
      <c r="DJ841" s="11"/>
      <c r="DK841" s="11"/>
      <c r="DL841" s="11"/>
      <c r="DN841" s="11"/>
      <c r="DO841" s="11"/>
      <c r="DR841" s="11"/>
      <c r="DS841" s="11"/>
      <c r="DT841" s="11"/>
    </row>
    <row r="842" spans="1:124" x14ac:dyDescent="0.25">
      <c r="A842" s="100"/>
      <c r="E842" s="129"/>
      <c r="F842" s="129"/>
      <c r="G842" s="129"/>
      <c r="I842" s="129"/>
      <c r="J842" s="129"/>
      <c r="K842" s="129"/>
      <c r="L842" s="129"/>
      <c r="M842" s="129"/>
      <c r="N842" s="129"/>
      <c r="O842" s="129"/>
      <c r="P842" s="129"/>
      <c r="Q842" s="129"/>
      <c r="R842" s="129"/>
      <c r="S842" s="129"/>
      <c r="T842" s="129"/>
      <c r="U842" s="129"/>
      <c r="V842" s="129"/>
      <c r="W842" s="129"/>
      <c r="X842" s="129"/>
      <c r="Y842" s="129"/>
      <c r="Z842" s="129"/>
      <c r="AA842" s="129"/>
      <c r="AW842" s="11"/>
      <c r="BR842" s="11"/>
      <c r="CQ842" s="11"/>
      <c r="CR842" s="11"/>
      <c r="CX842" s="11"/>
      <c r="CY842" s="11"/>
      <c r="DB842" s="11"/>
      <c r="DC842" s="11"/>
      <c r="DD842" s="11"/>
      <c r="DF842" s="11"/>
      <c r="DG842" s="11"/>
      <c r="DJ842" s="11"/>
      <c r="DK842" s="11"/>
      <c r="DL842" s="11"/>
      <c r="DN842" s="11"/>
      <c r="DO842" s="11"/>
      <c r="DR842" s="11"/>
      <c r="DS842" s="11"/>
      <c r="DT842" s="11"/>
    </row>
    <row r="843" spans="1:124" x14ac:dyDescent="0.25">
      <c r="A843" s="100"/>
      <c r="E843" s="129"/>
      <c r="F843" s="129"/>
      <c r="G843" s="129"/>
      <c r="I843" s="129"/>
      <c r="J843" s="129"/>
      <c r="K843" s="129"/>
      <c r="L843" s="129"/>
      <c r="M843" s="129"/>
      <c r="N843" s="129"/>
      <c r="O843" s="129"/>
      <c r="P843" s="129"/>
      <c r="Q843" s="129"/>
      <c r="R843" s="129"/>
      <c r="S843" s="129"/>
      <c r="T843" s="129"/>
      <c r="U843" s="129"/>
      <c r="V843" s="129"/>
      <c r="W843" s="129"/>
      <c r="X843" s="129"/>
      <c r="Y843" s="129"/>
      <c r="Z843" s="129"/>
      <c r="AA843" s="129"/>
      <c r="AW843" s="11"/>
      <c r="BR843" s="11"/>
      <c r="CQ843" s="11"/>
      <c r="CR843" s="11"/>
      <c r="CX843" s="11"/>
      <c r="CY843" s="11"/>
      <c r="DB843" s="11"/>
      <c r="DC843" s="11"/>
      <c r="DD843" s="11"/>
      <c r="DF843" s="11"/>
      <c r="DG843" s="11"/>
      <c r="DJ843" s="11"/>
      <c r="DK843" s="11"/>
      <c r="DL843" s="11"/>
      <c r="DN843" s="11"/>
      <c r="DO843" s="11"/>
      <c r="DR843" s="11"/>
      <c r="DS843" s="11"/>
      <c r="DT843" s="11"/>
    </row>
    <row r="844" spans="1:124" x14ac:dyDescent="0.25">
      <c r="A844" s="100"/>
      <c r="E844" s="129"/>
      <c r="F844" s="129"/>
      <c r="G844" s="129"/>
      <c r="I844" s="129"/>
      <c r="J844" s="129"/>
      <c r="K844" s="129"/>
      <c r="L844" s="129"/>
      <c r="M844" s="129"/>
      <c r="N844" s="129"/>
      <c r="O844" s="129"/>
      <c r="P844" s="129"/>
      <c r="Q844" s="129"/>
      <c r="R844" s="129"/>
      <c r="S844" s="129"/>
      <c r="T844" s="129"/>
      <c r="U844" s="129"/>
      <c r="V844" s="129"/>
      <c r="W844" s="129"/>
      <c r="X844" s="129"/>
      <c r="Y844" s="129"/>
      <c r="Z844" s="129"/>
      <c r="AA844" s="129"/>
      <c r="AW844" s="11"/>
      <c r="BR844" s="11"/>
      <c r="CQ844" s="11"/>
      <c r="CR844" s="11"/>
      <c r="CX844" s="11"/>
      <c r="CY844" s="11"/>
      <c r="DB844" s="11"/>
      <c r="DC844" s="11"/>
      <c r="DD844" s="11"/>
      <c r="DF844" s="11"/>
      <c r="DG844" s="11"/>
      <c r="DJ844" s="11"/>
      <c r="DK844" s="11"/>
      <c r="DL844" s="11"/>
      <c r="DN844" s="11"/>
      <c r="DO844" s="11"/>
      <c r="DR844" s="11"/>
      <c r="DS844" s="11"/>
      <c r="DT844" s="11"/>
    </row>
    <row r="845" spans="1:124" x14ac:dyDescent="0.25">
      <c r="A845" s="100"/>
      <c r="E845" s="129"/>
      <c r="F845" s="129"/>
      <c r="G845" s="129"/>
      <c r="I845" s="129"/>
      <c r="J845" s="129"/>
      <c r="K845" s="129"/>
      <c r="L845" s="129"/>
      <c r="M845" s="129"/>
      <c r="N845" s="129"/>
      <c r="O845" s="129"/>
      <c r="P845" s="129"/>
      <c r="Q845" s="129"/>
      <c r="R845" s="129"/>
      <c r="S845" s="129"/>
      <c r="T845" s="129"/>
      <c r="U845" s="129"/>
      <c r="V845" s="129"/>
      <c r="W845" s="129"/>
      <c r="X845" s="129"/>
      <c r="Y845" s="129"/>
      <c r="Z845" s="129"/>
      <c r="AA845" s="129"/>
      <c r="AW845" s="11"/>
      <c r="BR845" s="11"/>
      <c r="CQ845" s="11"/>
      <c r="CR845" s="11"/>
      <c r="CX845" s="11"/>
      <c r="CY845" s="11"/>
      <c r="DB845" s="11"/>
      <c r="DC845" s="11"/>
      <c r="DD845" s="11"/>
      <c r="DF845" s="11"/>
      <c r="DG845" s="11"/>
      <c r="DJ845" s="11"/>
      <c r="DK845" s="11"/>
      <c r="DL845" s="11"/>
      <c r="DN845" s="11"/>
      <c r="DO845" s="11"/>
      <c r="DR845" s="11"/>
      <c r="DS845" s="11"/>
      <c r="DT845" s="11"/>
    </row>
    <row r="846" spans="1:124" x14ac:dyDescent="0.25">
      <c r="A846" s="100"/>
      <c r="E846" s="129"/>
      <c r="F846" s="129"/>
      <c r="G846" s="129"/>
      <c r="I846" s="129"/>
      <c r="J846" s="129"/>
      <c r="K846" s="129"/>
      <c r="L846" s="129"/>
      <c r="M846" s="129"/>
      <c r="N846" s="129"/>
      <c r="O846" s="129"/>
      <c r="P846" s="129"/>
      <c r="Q846" s="129"/>
      <c r="R846" s="129"/>
      <c r="S846" s="129"/>
      <c r="T846" s="129"/>
      <c r="U846" s="129"/>
      <c r="V846" s="129"/>
      <c r="W846" s="129"/>
      <c r="X846" s="129"/>
      <c r="Y846" s="129"/>
      <c r="Z846" s="129"/>
      <c r="AA846" s="129"/>
      <c r="AW846" s="11"/>
      <c r="BR846" s="11"/>
      <c r="CQ846" s="11"/>
      <c r="CR846" s="11"/>
      <c r="CX846" s="11"/>
      <c r="CY846" s="11"/>
      <c r="DB846" s="11"/>
      <c r="DC846" s="11"/>
      <c r="DD846" s="11"/>
      <c r="DF846" s="11"/>
      <c r="DG846" s="11"/>
      <c r="DJ846" s="11"/>
      <c r="DK846" s="11"/>
      <c r="DL846" s="11"/>
      <c r="DN846" s="11"/>
      <c r="DO846" s="11"/>
      <c r="DR846" s="11"/>
      <c r="DS846" s="11"/>
      <c r="DT846" s="11"/>
    </row>
    <row r="847" spans="1:124" x14ac:dyDescent="0.25">
      <c r="A847" s="100"/>
      <c r="E847" s="129"/>
      <c r="F847" s="129"/>
      <c r="G847" s="129"/>
      <c r="I847" s="129"/>
      <c r="J847" s="129"/>
      <c r="K847" s="129"/>
      <c r="L847" s="129"/>
      <c r="M847" s="129"/>
      <c r="N847" s="129"/>
      <c r="O847" s="129"/>
      <c r="P847" s="129"/>
      <c r="Q847" s="129"/>
      <c r="R847" s="129"/>
      <c r="S847" s="129"/>
      <c r="T847" s="129"/>
      <c r="U847" s="129"/>
      <c r="V847" s="129"/>
      <c r="W847" s="129"/>
      <c r="X847" s="129"/>
      <c r="Y847" s="129"/>
      <c r="Z847" s="129"/>
      <c r="AA847" s="129"/>
      <c r="AW847" s="11"/>
      <c r="BR847" s="11"/>
      <c r="CQ847" s="11"/>
      <c r="CR847" s="11"/>
      <c r="CX847" s="11"/>
      <c r="CY847" s="11"/>
      <c r="DB847" s="11"/>
      <c r="DC847" s="11"/>
      <c r="DD847" s="11"/>
      <c r="DF847" s="11"/>
      <c r="DG847" s="11"/>
      <c r="DJ847" s="11"/>
      <c r="DK847" s="11"/>
      <c r="DL847" s="11"/>
      <c r="DN847" s="11"/>
      <c r="DO847" s="11"/>
      <c r="DR847" s="11"/>
      <c r="DS847" s="11"/>
      <c r="DT847" s="11"/>
    </row>
    <row r="848" spans="1:124" x14ac:dyDescent="0.25">
      <c r="A848" s="100"/>
      <c r="E848" s="129"/>
      <c r="F848" s="129"/>
      <c r="G848" s="129"/>
      <c r="I848" s="129"/>
      <c r="J848" s="129"/>
      <c r="K848" s="129"/>
      <c r="L848" s="129"/>
      <c r="M848" s="129"/>
      <c r="N848" s="129"/>
      <c r="O848" s="129"/>
      <c r="P848" s="129"/>
      <c r="Q848" s="129"/>
      <c r="R848" s="129"/>
      <c r="S848" s="129"/>
      <c r="T848" s="129"/>
      <c r="U848" s="129"/>
      <c r="V848" s="129"/>
      <c r="W848" s="129"/>
      <c r="X848" s="129"/>
      <c r="Y848" s="129"/>
      <c r="Z848" s="129"/>
      <c r="AA848" s="129"/>
      <c r="AW848" s="11"/>
      <c r="BR848" s="11"/>
      <c r="CQ848" s="11"/>
      <c r="CR848" s="11"/>
      <c r="CX848" s="11"/>
      <c r="CY848" s="11"/>
      <c r="DB848" s="11"/>
      <c r="DC848" s="11"/>
      <c r="DD848" s="11"/>
      <c r="DF848" s="11"/>
      <c r="DG848" s="11"/>
      <c r="DJ848" s="11"/>
      <c r="DK848" s="11"/>
      <c r="DL848" s="11"/>
      <c r="DN848" s="11"/>
      <c r="DO848" s="11"/>
      <c r="DR848" s="11"/>
      <c r="DS848" s="11"/>
      <c r="DT848" s="11"/>
    </row>
    <row r="849" spans="1:124" x14ac:dyDescent="0.25">
      <c r="A849" s="100"/>
      <c r="E849" s="129"/>
      <c r="F849" s="129"/>
      <c r="G849" s="129"/>
      <c r="I849" s="129"/>
      <c r="J849" s="129"/>
      <c r="K849" s="129"/>
      <c r="L849" s="129"/>
      <c r="M849" s="129"/>
      <c r="N849" s="129"/>
      <c r="O849" s="129"/>
      <c r="P849" s="129"/>
      <c r="Q849" s="129"/>
      <c r="R849" s="129"/>
      <c r="S849" s="129"/>
      <c r="T849" s="129"/>
      <c r="U849" s="129"/>
      <c r="V849" s="129"/>
      <c r="W849" s="129"/>
      <c r="X849" s="129"/>
      <c r="Y849" s="129"/>
      <c r="Z849" s="129"/>
      <c r="AA849" s="129"/>
      <c r="AW849" s="11"/>
      <c r="BR849" s="11"/>
      <c r="CQ849" s="11"/>
      <c r="CR849" s="11"/>
      <c r="CX849" s="11"/>
      <c r="CY849" s="11"/>
      <c r="DB849" s="11"/>
      <c r="DC849" s="11"/>
      <c r="DD849" s="11"/>
      <c r="DF849" s="11"/>
      <c r="DG849" s="11"/>
      <c r="DJ849" s="11"/>
      <c r="DK849" s="11"/>
      <c r="DL849" s="11"/>
      <c r="DN849" s="11"/>
      <c r="DO849" s="11"/>
      <c r="DR849" s="11"/>
      <c r="DS849" s="11"/>
      <c r="DT849" s="11"/>
    </row>
    <row r="850" spans="1:124" x14ac:dyDescent="0.25">
      <c r="A850" s="100"/>
      <c r="E850" s="129"/>
      <c r="F850" s="129"/>
      <c r="G850" s="129"/>
      <c r="I850" s="129"/>
      <c r="J850" s="129"/>
      <c r="K850" s="129"/>
      <c r="L850" s="129"/>
      <c r="M850" s="129"/>
      <c r="N850" s="129"/>
      <c r="O850" s="129"/>
      <c r="P850" s="129"/>
      <c r="Q850" s="129"/>
      <c r="R850" s="129"/>
      <c r="S850" s="129"/>
      <c r="T850" s="129"/>
      <c r="U850" s="129"/>
      <c r="V850" s="129"/>
      <c r="W850" s="129"/>
      <c r="X850" s="129"/>
      <c r="Y850" s="129"/>
      <c r="Z850" s="129"/>
      <c r="AA850" s="129"/>
      <c r="AW850" s="11"/>
      <c r="BR850" s="11"/>
      <c r="CQ850" s="11"/>
      <c r="CR850" s="11"/>
      <c r="CX850" s="11"/>
      <c r="CY850" s="11"/>
      <c r="DB850" s="11"/>
      <c r="DC850" s="11"/>
      <c r="DD850" s="11"/>
      <c r="DF850" s="11"/>
      <c r="DG850" s="11"/>
      <c r="DJ850" s="11"/>
      <c r="DK850" s="11"/>
      <c r="DL850" s="11"/>
      <c r="DN850" s="11"/>
      <c r="DO850" s="11"/>
      <c r="DR850" s="11"/>
      <c r="DS850" s="11"/>
      <c r="DT850" s="11"/>
    </row>
    <row r="851" spans="1:124" x14ac:dyDescent="0.25">
      <c r="A851" s="100"/>
      <c r="E851" s="129"/>
      <c r="F851" s="129"/>
      <c r="G851" s="129"/>
      <c r="I851" s="129"/>
      <c r="J851" s="129"/>
      <c r="K851" s="129"/>
      <c r="L851" s="129"/>
      <c r="M851" s="129"/>
      <c r="N851" s="129"/>
      <c r="O851" s="129"/>
      <c r="P851" s="129"/>
      <c r="Q851" s="129"/>
      <c r="R851" s="129"/>
      <c r="S851" s="129"/>
      <c r="T851" s="129"/>
      <c r="U851" s="129"/>
      <c r="V851" s="129"/>
      <c r="W851" s="129"/>
      <c r="X851" s="129"/>
      <c r="Y851" s="129"/>
      <c r="Z851" s="129"/>
      <c r="AA851" s="129"/>
      <c r="AW851" s="11"/>
      <c r="BR851" s="11"/>
      <c r="CQ851" s="11"/>
      <c r="CR851" s="11"/>
      <c r="CX851" s="11"/>
      <c r="CY851" s="11"/>
      <c r="DB851" s="11"/>
      <c r="DC851" s="11"/>
      <c r="DD851" s="11"/>
      <c r="DF851" s="11"/>
      <c r="DG851" s="11"/>
      <c r="DJ851" s="11"/>
      <c r="DK851" s="11"/>
      <c r="DL851" s="11"/>
      <c r="DN851" s="11"/>
      <c r="DO851" s="11"/>
      <c r="DR851" s="11"/>
      <c r="DS851" s="11"/>
      <c r="DT851" s="11"/>
    </row>
    <row r="852" spans="1:124" x14ac:dyDescent="0.25">
      <c r="A852" s="100"/>
      <c r="E852" s="129"/>
      <c r="F852" s="129"/>
      <c r="G852" s="129"/>
      <c r="I852" s="129"/>
      <c r="J852" s="129"/>
      <c r="K852" s="129"/>
      <c r="L852" s="129"/>
      <c r="M852" s="129"/>
      <c r="N852" s="129"/>
      <c r="O852" s="129"/>
      <c r="P852" s="129"/>
      <c r="Q852" s="129"/>
      <c r="R852" s="129"/>
      <c r="S852" s="129"/>
      <c r="T852" s="129"/>
      <c r="U852" s="129"/>
      <c r="V852" s="129"/>
      <c r="W852" s="129"/>
      <c r="X852" s="129"/>
      <c r="Y852" s="129"/>
      <c r="Z852" s="129"/>
      <c r="AA852" s="129"/>
      <c r="AW852" s="11"/>
      <c r="BR852" s="11"/>
      <c r="CQ852" s="11"/>
      <c r="CR852" s="11"/>
      <c r="CX852" s="11"/>
      <c r="CY852" s="11"/>
      <c r="DB852" s="11"/>
      <c r="DC852" s="11"/>
      <c r="DD852" s="11"/>
      <c r="DF852" s="11"/>
      <c r="DG852" s="11"/>
      <c r="DJ852" s="11"/>
      <c r="DK852" s="11"/>
      <c r="DL852" s="11"/>
      <c r="DN852" s="11"/>
      <c r="DO852" s="11"/>
      <c r="DR852" s="11"/>
      <c r="DS852" s="11"/>
      <c r="DT852" s="11"/>
    </row>
    <row r="853" spans="1:124" x14ac:dyDescent="0.25">
      <c r="A853" s="100"/>
      <c r="E853" s="129"/>
      <c r="F853" s="129"/>
      <c r="G853" s="129"/>
      <c r="I853" s="129"/>
      <c r="J853" s="129"/>
      <c r="K853" s="129"/>
      <c r="L853" s="129"/>
      <c r="M853" s="129"/>
      <c r="N853" s="129"/>
      <c r="O853" s="129"/>
      <c r="P853" s="129"/>
      <c r="Q853" s="129"/>
      <c r="R853" s="129"/>
      <c r="S853" s="129"/>
      <c r="T853" s="129"/>
      <c r="U853" s="129"/>
      <c r="V853" s="129"/>
      <c r="W853" s="129"/>
      <c r="X853" s="129"/>
      <c r="Y853" s="129"/>
      <c r="Z853" s="129"/>
      <c r="AA853" s="129"/>
      <c r="AW853" s="11"/>
      <c r="BR853" s="11"/>
      <c r="CQ853" s="11"/>
      <c r="CR853" s="11"/>
      <c r="CX853" s="11"/>
      <c r="CY853" s="11"/>
      <c r="DB853" s="11"/>
      <c r="DC853" s="11"/>
      <c r="DD853" s="11"/>
      <c r="DF853" s="11"/>
      <c r="DG853" s="11"/>
      <c r="DJ853" s="11"/>
      <c r="DK853" s="11"/>
      <c r="DL853" s="11"/>
      <c r="DN853" s="11"/>
      <c r="DO853" s="11"/>
      <c r="DR853" s="11"/>
      <c r="DS853" s="11"/>
      <c r="DT853" s="11"/>
    </row>
    <row r="854" spans="1:124" x14ac:dyDescent="0.25">
      <c r="A854" s="100"/>
      <c r="E854" s="129"/>
      <c r="F854" s="129"/>
      <c r="G854" s="129"/>
      <c r="I854" s="129"/>
      <c r="J854" s="129"/>
      <c r="K854" s="129"/>
      <c r="L854" s="129"/>
      <c r="M854" s="129"/>
      <c r="N854" s="129"/>
      <c r="O854" s="129"/>
      <c r="P854" s="129"/>
      <c r="Q854" s="129"/>
      <c r="R854" s="129"/>
      <c r="S854" s="129"/>
      <c r="T854" s="129"/>
      <c r="U854" s="129"/>
      <c r="V854" s="129"/>
      <c r="W854" s="129"/>
      <c r="X854" s="129"/>
      <c r="Y854" s="129"/>
      <c r="Z854" s="129"/>
      <c r="AA854" s="129"/>
      <c r="AW854" s="11"/>
      <c r="BR854" s="11"/>
      <c r="CQ854" s="11"/>
      <c r="CR854" s="11"/>
      <c r="CX854" s="11"/>
      <c r="CY854" s="11"/>
      <c r="DB854" s="11"/>
      <c r="DC854" s="11"/>
      <c r="DD854" s="11"/>
      <c r="DF854" s="11"/>
      <c r="DG854" s="11"/>
      <c r="DJ854" s="11"/>
      <c r="DK854" s="11"/>
      <c r="DL854" s="11"/>
      <c r="DN854" s="11"/>
      <c r="DO854" s="11"/>
      <c r="DR854" s="11"/>
      <c r="DS854" s="11"/>
      <c r="DT854" s="11"/>
    </row>
    <row r="855" spans="1:124" x14ac:dyDescent="0.25">
      <c r="A855" s="100"/>
      <c r="E855" s="129"/>
      <c r="F855" s="129"/>
      <c r="G855" s="129"/>
      <c r="I855" s="129"/>
      <c r="J855" s="129"/>
      <c r="K855" s="129"/>
      <c r="L855" s="129"/>
      <c r="M855" s="129"/>
      <c r="N855" s="129"/>
      <c r="O855" s="129"/>
      <c r="P855" s="129"/>
      <c r="Q855" s="129"/>
      <c r="R855" s="129"/>
      <c r="S855" s="129"/>
      <c r="T855" s="129"/>
      <c r="U855" s="129"/>
      <c r="V855" s="129"/>
      <c r="W855" s="129"/>
      <c r="X855" s="129"/>
      <c r="Y855" s="129"/>
      <c r="Z855" s="129"/>
      <c r="AA855" s="129"/>
      <c r="AW855" s="11"/>
      <c r="BR855" s="11"/>
      <c r="CQ855" s="11"/>
      <c r="CR855" s="11"/>
      <c r="CX855" s="11"/>
      <c r="CY855" s="11"/>
      <c r="DB855" s="11"/>
      <c r="DC855" s="11"/>
      <c r="DD855" s="11"/>
      <c r="DF855" s="11"/>
      <c r="DG855" s="11"/>
      <c r="DJ855" s="11"/>
      <c r="DK855" s="11"/>
      <c r="DL855" s="11"/>
      <c r="DN855" s="11"/>
      <c r="DO855" s="11"/>
      <c r="DR855" s="11"/>
      <c r="DS855" s="11"/>
      <c r="DT855" s="11"/>
    </row>
    <row r="856" spans="1:124" x14ac:dyDescent="0.25">
      <c r="A856" s="100"/>
      <c r="E856" s="129"/>
      <c r="F856" s="129"/>
      <c r="G856" s="129"/>
      <c r="I856" s="129"/>
      <c r="J856" s="129"/>
      <c r="K856" s="129"/>
      <c r="L856" s="129"/>
      <c r="M856" s="129"/>
      <c r="N856" s="129"/>
      <c r="O856" s="129"/>
      <c r="P856" s="129"/>
      <c r="Q856" s="129"/>
      <c r="R856" s="129"/>
      <c r="S856" s="129"/>
      <c r="T856" s="129"/>
      <c r="U856" s="129"/>
      <c r="V856" s="129"/>
      <c r="W856" s="129"/>
      <c r="X856" s="129"/>
      <c r="Y856" s="129"/>
      <c r="Z856" s="129"/>
      <c r="AA856" s="129"/>
      <c r="AW856" s="11"/>
      <c r="BR856" s="11"/>
      <c r="CQ856" s="11"/>
      <c r="CR856" s="11"/>
      <c r="CX856" s="11"/>
      <c r="CY856" s="11"/>
      <c r="DB856" s="11"/>
      <c r="DC856" s="11"/>
      <c r="DD856" s="11"/>
      <c r="DF856" s="11"/>
      <c r="DG856" s="11"/>
      <c r="DJ856" s="11"/>
      <c r="DK856" s="11"/>
      <c r="DL856" s="11"/>
      <c r="DN856" s="11"/>
      <c r="DO856" s="11"/>
      <c r="DR856" s="11"/>
      <c r="DS856" s="11"/>
      <c r="DT856" s="11"/>
    </row>
    <row r="857" spans="1:124" x14ac:dyDescent="0.25">
      <c r="A857" s="100"/>
      <c r="E857" s="129"/>
      <c r="F857" s="129"/>
      <c r="G857" s="129"/>
      <c r="I857" s="129"/>
      <c r="J857" s="129"/>
      <c r="K857" s="129"/>
      <c r="L857" s="129"/>
      <c r="M857" s="129"/>
      <c r="N857" s="129"/>
      <c r="O857" s="129"/>
      <c r="P857" s="129"/>
      <c r="Q857" s="129"/>
      <c r="R857" s="129"/>
      <c r="S857" s="129"/>
      <c r="T857" s="129"/>
      <c r="U857" s="129"/>
      <c r="V857" s="129"/>
      <c r="W857" s="129"/>
      <c r="X857" s="129"/>
      <c r="Y857" s="129"/>
      <c r="Z857" s="129"/>
      <c r="AA857" s="129"/>
      <c r="AW857" s="11"/>
      <c r="BR857" s="11"/>
      <c r="CQ857" s="11"/>
      <c r="CR857" s="11"/>
      <c r="CX857" s="11"/>
      <c r="CY857" s="11"/>
      <c r="DB857" s="11"/>
      <c r="DC857" s="11"/>
      <c r="DD857" s="11"/>
      <c r="DF857" s="11"/>
      <c r="DG857" s="11"/>
      <c r="DJ857" s="11"/>
      <c r="DK857" s="11"/>
      <c r="DL857" s="11"/>
      <c r="DN857" s="11"/>
      <c r="DO857" s="11"/>
      <c r="DR857" s="11"/>
      <c r="DS857" s="11"/>
      <c r="DT857" s="11"/>
    </row>
    <row r="858" spans="1:124" x14ac:dyDescent="0.25">
      <c r="A858" s="100"/>
      <c r="E858" s="129"/>
      <c r="F858" s="129"/>
      <c r="G858" s="129"/>
      <c r="I858" s="129"/>
      <c r="J858" s="129"/>
      <c r="K858" s="129"/>
      <c r="L858" s="129"/>
      <c r="M858" s="129"/>
      <c r="N858" s="129"/>
      <c r="O858" s="129"/>
      <c r="P858" s="129"/>
      <c r="Q858" s="129"/>
      <c r="R858" s="129"/>
      <c r="S858" s="129"/>
      <c r="T858" s="129"/>
      <c r="U858" s="129"/>
      <c r="V858" s="129"/>
      <c r="W858" s="129"/>
      <c r="X858" s="129"/>
      <c r="Y858" s="129"/>
      <c r="Z858" s="129"/>
      <c r="AA858" s="129"/>
      <c r="AW858" s="11"/>
      <c r="BR858" s="11"/>
      <c r="CQ858" s="11"/>
      <c r="CR858" s="11"/>
      <c r="CX858" s="11"/>
      <c r="CY858" s="11"/>
      <c r="DB858" s="11"/>
      <c r="DC858" s="11"/>
      <c r="DD858" s="11"/>
      <c r="DF858" s="11"/>
      <c r="DG858" s="11"/>
      <c r="DJ858" s="11"/>
      <c r="DK858" s="11"/>
      <c r="DL858" s="11"/>
      <c r="DN858" s="11"/>
      <c r="DO858" s="11"/>
      <c r="DR858" s="11"/>
      <c r="DS858" s="11"/>
      <c r="DT858" s="11"/>
    </row>
    <row r="859" spans="1:124" x14ac:dyDescent="0.25">
      <c r="A859" s="100"/>
      <c r="E859" s="129"/>
      <c r="F859" s="129"/>
      <c r="G859" s="129"/>
      <c r="I859" s="129"/>
      <c r="J859" s="129"/>
      <c r="K859" s="129"/>
      <c r="L859" s="129"/>
      <c r="M859" s="129"/>
      <c r="N859" s="129"/>
      <c r="O859" s="129"/>
      <c r="P859" s="129"/>
      <c r="Q859" s="129"/>
      <c r="R859" s="129"/>
      <c r="S859" s="129"/>
      <c r="T859" s="129"/>
      <c r="U859" s="129"/>
      <c r="V859" s="129"/>
      <c r="W859" s="129"/>
      <c r="X859" s="129"/>
      <c r="Y859" s="129"/>
      <c r="Z859" s="129"/>
      <c r="AA859" s="129"/>
      <c r="AW859" s="11"/>
      <c r="BR859" s="11"/>
      <c r="CQ859" s="11"/>
      <c r="CR859" s="11"/>
      <c r="CX859" s="11"/>
      <c r="CY859" s="11"/>
      <c r="DB859" s="11"/>
      <c r="DC859" s="11"/>
      <c r="DD859" s="11"/>
      <c r="DF859" s="11"/>
      <c r="DG859" s="11"/>
      <c r="DJ859" s="11"/>
      <c r="DK859" s="11"/>
      <c r="DL859" s="11"/>
      <c r="DN859" s="11"/>
      <c r="DO859" s="11"/>
      <c r="DR859" s="11"/>
      <c r="DS859" s="11"/>
      <c r="DT859" s="11"/>
    </row>
    <row r="860" spans="1:124" x14ac:dyDescent="0.25">
      <c r="A860" s="100"/>
      <c r="E860" s="129"/>
      <c r="F860" s="129"/>
      <c r="G860" s="129"/>
      <c r="I860" s="129"/>
      <c r="J860" s="129"/>
      <c r="K860" s="129"/>
      <c r="L860" s="129"/>
      <c r="M860" s="129"/>
      <c r="N860" s="129"/>
      <c r="O860" s="129"/>
      <c r="P860" s="129"/>
      <c r="Q860" s="129"/>
      <c r="R860" s="129"/>
      <c r="S860" s="129"/>
      <c r="T860" s="129"/>
      <c r="U860" s="129"/>
      <c r="V860" s="129"/>
      <c r="W860" s="129"/>
      <c r="X860" s="129"/>
      <c r="Y860" s="129"/>
      <c r="Z860" s="129"/>
      <c r="AA860" s="129"/>
      <c r="AW860" s="11"/>
      <c r="BR860" s="11"/>
      <c r="CQ860" s="11"/>
      <c r="CR860" s="11"/>
      <c r="CX860" s="11"/>
      <c r="CY860" s="11"/>
      <c r="DB860" s="11"/>
      <c r="DC860" s="11"/>
      <c r="DD860" s="11"/>
      <c r="DF860" s="11"/>
      <c r="DG860" s="11"/>
      <c r="DJ860" s="11"/>
      <c r="DK860" s="11"/>
      <c r="DL860" s="11"/>
      <c r="DN860" s="11"/>
      <c r="DO860" s="11"/>
      <c r="DR860" s="11"/>
      <c r="DS860" s="11"/>
      <c r="DT860" s="11"/>
    </row>
    <row r="861" spans="1:124" x14ac:dyDescent="0.25">
      <c r="A861" s="100"/>
      <c r="E861" s="129"/>
      <c r="F861" s="129"/>
      <c r="G861" s="129"/>
      <c r="I861" s="129"/>
      <c r="J861" s="129"/>
      <c r="K861" s="129"/>
      <c r="L861" s="129"/>
      <c r="M861" s="129"/>
      <c r="N861" s="129"/>
      <c r="O861" s="129"/>
      <c r="P861" s="129"/>
      <c r="Q861" s="129"/>
      <c r="R861" s="129"/>
      <c r="S861" s="129"/>
      <c r="T861" s="129"/>
      <c r="U861" s="129"/>
      <c r="V861" s="129"/>
      <c r="W861" s="129"/>
      <c r="X861" s="129"/>
      <c r="Y861" s="129"/>
      <c r="Z861" s="129"/>
      <c r="AA861" s="129"/>
      <c r="AW861" s="11"/>
      <c r="BR861" s="11"/>
      <c r="CQ861" s="11"/>
      <c r="CR861" s="11"/>
      <c r="CX861" s="11"/>
      <c r="CY861" s="11"/>
      <c r="DB861" s="11"/>
      <c r="DC861" s="11"/>
      <c r="DD861" s="11"/>
      <c r="DF861" s="11"/>
      <c r="DG861" s="11"/>
      <c r="DJ861" s="11"/>
      <c r="DK861" s="11"/>
      <c r="DL861" s="11"/>
      <c r="DN861" s="11"/>
      <c r="DO861" s="11"/>
      <c r="DR861" s="11"/>
      <c r="DS861" s="11"/>
      <c r="DT861" s="11"/>
    </row>
    <row r="862" spans="1:124" x14ac:dyDescent="0.25">
      <c r="A862" s="100"/>
      <c r="E862" s="129"/>
      <c r="F862" s="129"/>
      <c r="G862" s="129"/>
      <c r="I862" s="129"/>
      <c r="J862" s="129"/>
      <c r="K862" s="129"/>
      <c r="L862" s="129"/>
      <c r="M862" s="129"/>
      <c r="N862" s="129"/>
      <c r="O862" s="129"/>
      <c r="P862" s="129"/>
      <c r="Q862" s="129"/>
      <c r="R862" s="129"/>
      <c r="S862" s="129"/>
      <c r="T862" s="129"/>
      <c r="U862" s="129"/>
      <c r="V862" s="129"/>
      <c r="W862" s="129"/>
      <c r="X862" s="129"/>
      <c r="Y862" s="129"/>
      <c r="Z862" s="129"/>
      <c r="AA862" s="129"/>
      <c r="AW862" s="11"/>
      <c r="BR862" s="11"/>
      <c r="CQ862" s="11"/>
      <c r="CR862" s="11"/>
      <c r="CX862" s="11"/>
      <c r="CY862" s="11"/>
      <c r="DB862" s="11"/>
      <c r="DC862" s="11"/>
      <c r="DD862" s="11"/>
      <c r="DF862" s="11"/>
      <c r="DG862" s="11"/>
      <c r="DJ862" s="11"/>
      <c r="DK862" s="11"/>
      <c r="DL862" s="11"/>
      <c r="DN862" s="11"/>
      <c r="DO862" s="11"/>
      <c r="DR862" s="11"/>
      <c r="DS862" s="11"/>
      <c r="DT862" s="11"/>
    </row>
    <row r="863" spans="1:124" x14ac:dyDescent="0.25">
      <c r="A863" s="100"/>
      <c r="E863" s="129"/>
      <c r="F863" s="129"/>
      <c r="G863" s="129"/>
      <c r="I863" s="129"/>
      <c r="J863" s="129"/>
      <c r="K863" s="129"/>
      <c r="L863" s="129"/>
      <c r="M863" s="129"/>
      <c r="N863" s="129"/>
      <c r="O863" s="129"/>
      <c r="P863" s="129"/>
      <c r="Q863" s="129"/>
      <c r="R863" s="129"/>
      <c r="S863" s="129"/>
      <c r="T863" s="129"/>
      <c r="U863" s="129"/>
      <c r="V863" s="129"/>
      <c r="W863" s="129"/>
      <c r="X863" s="129"/>
      <c r="Y863" s="129"/>
      <c r="Z863" s="129"/>
      <c r="AA863" s="129"/>
      <c r="AW863" s="11"/>
      <c r="BR863" s="11"/>
      <c r="CQ863" s="11"/>
      <c r="CR863" s="11"/>
      <c r="CX863" s="11"/>
      <c r="CY863" s="11"/>
      <c r="DB863" s="11"/>
      <c r="DC863" s="11"/>
      <c r="DD863" s="11"/>
      <c r="DF863" s="11"/>
      <c r="DG863" s="11"/>
      <c r="DJ863" s="11"/>
      <c r="DK863" s="11"/>
      <c r="DL863" s="11"/>
      <c r="DN863" s="11"/>
      <c r="DO863" s="11"/>
      <c r="DR863" s="11"/>
      <c r="DS863" s="11"/>
      <c r="DT863" s="11"/>
    </row>
    <row r="864" spans="1:124" x14ac:dyDescent="0.25">
      <c r="A864" s="100"/>
      <c r="E864" s="129"/>
      <c r="F864" s="129"/>
      <c r="G864" s="129"/>
      <c r="I864" s="129"/>
      <c r="J864" s="129"/>
      <c r="K864" s="129"/>
      <c r="L864" s="129"/>
      <c r="M864" s="129"/>
      <c r="N864" s="129"/>
      <c r="O864" s="129"/>
      <c r="P864" s="129"/>
      <c r="Q864" s="129"/>
      <c r="R864" s="129"/>
      <c r="S864" s="129"/>
      <c r="T864" s="129"/>
      <c r="U864" s="129"/>
      <c r="V864" s="129"/>
      <c r="W864" s="129"/>
      <c r="X864" s="129"/>
      <c r="Y864" s="129"/>
      <c r="Z864" s="129"/>
      <c r="AA864" s="129"/>
      <c r="AW864" s="11"/>
      <c r="BR864" s="11"/>
      <c r="CQ864" s="11"/>
      <c r="CR864" s="11"/>
      <c r="CX864" s="11"/>
      <c r="CY864" s="11"/>
      <c r="DB864" s="11"/>
      <c r="DC864" s="11"/>
      <c r="DD864" s="11"/>
      <c r="DF864" s="11"/>
      <c r="DG864" s="11"/>
      <c r="DJ864" s="11"/>
      <c r="DK864" s="11"/>
      <c r="DL864" s="11"/>
      <c r="DN864" s="11"/>
      <c r="DO864" s="11"/>
      <c r="DR864" s="11"/>
      <c r="DS864" s="11"/>
      <c r="DT864" s="11"/>
    </row>
    <row r="865" spans="1:124" x14ac:dyDescent="0.25">
      <c r="A865" s="100"/>
      <c r="E865" s="129"/>
      <c r="F865" s="129"/>
      <c r="G865" s="129"/>
      <c r="I865" s="129"/>
      <c r="J865" s="129"/>
      <c r="K865" s="129"/>
      <c r="L865" s="129"/>
      <c r="M865" s="129"/>
      <c r="N865" s="129"/>
      <c r="O865" s="129"/>
      <c r="P865" s="129"/>
      <c r="Q865" s="129"/>
      <c r="R865" s="129"/>
      <c r="S865" s="129"/>
      <c r="T865" s="129"/>
      <c r="U865" s="129"/>
      <c r="V865" s="129"/>
      <c r="W865" s="129"/>
      <c r="X865" s="129"/>
      <c r="Y865" s="129"/>
      <c r="Z865" s="129"/>
      <c r="AA865" s="129"/>
      <c r="AW865" s="11"/>
      <c r="BR865" s="11"/>
      <c r="CQ865" s="11"/>
      <c r="CR865" s="11"/>
      <c r="CX865" s="11"/>
      <c r="CY865" s="11"/>
      <c r="DB865" s="11"/>
      <c r="DC865" s="11"/>
      <c r="DD865" s="11"/>
      <c r="DF865" s="11"/>
      <c r="DG865" s="11"/>
      <c r="DJ865" s="11"/>
      <c r="DK865" s="11"/>
      <c r="DL865" s="11"/>
      <c r="DN865" s="11"/>
      <c r="DO865" s="11"/>
      <c r="DR865" s="11"/>
      <c r="DS865" s="11"/>
      <c r="DT865" s="11"/>
    </row>
    <row r="866" spans="1:124" x14ac:dyDescent="0.25">
      <c r="A866" s="100"/>
      <c r="E866" s="129"/>
      <c r="F866" s="129"/>
      <c r="G866" s="129"/>
      <c r="I866" s="129"/>
      <c r="J866" s="129"/>
      <c r="K866" s="129"/>
      <c r="L866" s="129"/>
      <c r="M866" s="129"/>
      <c r="N866" s="129"/>
      <c r="O866" s="129"/>
      <c r="P866" s="129"/>
      <c r="Q866" s="129"/>
      <c r="R866" s="129"/>
      <c r="S866" s="129"/>
      <c r="T866" s="129"/>
      <c r="U866" s="129"/>
      <c r="V866" s="129"/>
      <c r="W866" s="129"/>
      <c r="X866" s="129"/>
      <c r="Y866" s="129"/>
      <c r="Z866" s="129"/>
      <c r="AA866" s="129"/>
      <c r="AW866" s="11"/>
      <c r="BR866" s="11"/>
      <c r="CQ866" s="11"/>
      <c r="CR866" s="11"/>
      <c r="CX866" s="11"/>
      <c r="CY866" s="11"/>
      <c r="DB866" s="11"/>
      <c r="DC866" s="11"/>
      <c r="DD866" s="11"/>
      <c r="DF866" s="11"/>
      <c r="DG866" s="11"/>
      <c r="DJ866" s="11"/>
      <c r="DK866" s="11"/>
      <c r="DL866" s="11"/>
      <c r="DN866" s="11"/>
      <c r="DO866" s="11"/>
      <c r="DR866" s="11"/>
      <c r="DS866" s="11"/>
      <c r="DT866" s="11"/>
    </row>
    <row r="867" spans="1:124" x14ac:dyDescent="0.25">
      <c r="A867" s="100"/>
      <c r="E867" s="129"/>
      <c r="F867" s="129"/>
      <c r="G867" s="129"/>
      <c r="I867" s="129"/>
      <c r="J867" s="129"/>
      <c r="K867" s="129"/>
      <c r="L867" s="129"/>
      <c r="M867" s="129"/>
      <c r="N867" s="129"/>
      <c r="O867" s="129"/>
      <c r="P867" s="129"/>
      <c r="Q867" s="129"/>
      <c r="R867" s="129"/>
      <c r="S867" s="129"/>
      <c r="T867" s="129"/>
      <c r="U867" s="129"/>
      <c r="V867" s="129"/>
      <c r="W867" s="129"/>
      <c r="X867" s="129"/>
      <c r="Y867" s="129"/>
      <c r="Z867" s="129"/>
      <c r="AA867" s="129"/>
      <c r="AW867" s="11"/>
      <c r="BR867" s="11"/>
      <c r="CQ867" s="11"/>
      <c r="CR867" s="11"/>
      <c r="CX867" s="11"/>
      <c r="CY867" s="11"/>
      <c r="DB867" s="11"/>
      <c r="DC867" s="11"/>
      <c r="DD867" s="11"/>
      <c r="DF867" s="11"/>
      <c r="DG867" s="11"/>
      <c r="DJ867" s="11"/>
      <c r="DK867" s="11"/>
      <c r="DL867" s="11"/>
      <c r="DN867" s="11"/>
      <c r="DO867" s="11"/>
      <c r="DR867" s="11"/>
      <c r="DS867" s="11"/>
      <c r="DT867" s="11"/>
    </row>
    <row r="868" spans="1:124" x14ac:dyDescent="0.25">
      <c r="A868" s="100"/>
      <c r="E868" s="129"/>
      <c r="F868" s="129"/>
      <c r="G868" s="129"/>
      <c r="I868" s="129"/>
      <c r="J868" s="129"/>
      <c r="K868" s="129"/>
      <c r="L868" s="129"/>
      <c r="M868" s="129"/>
      <c r="N868" s="129"/>
      <c r="O868" s="129"/>
      <c r="P868" s="129"/>
      <c r="Q868" s="129"/>
      <c r="R868" s="129"/>
      <c r="S868" s="129"/>
      <c r="T868" s="129"/>
      <c r="U868" s="129"/>
      <c r="V868" s="129"/>
      <c r="W868" s="129"/>
      <c r="X868" s="129"/>
      <c r="Y868" s="129"/>
      <c r="Z868" s="129"/>
      <c r="AA868" s="129"/>
      <c r="AW868" s="11"/>
      <c r="BR868" s="11"/>
      <c r="CQ868" s="11"/>
      <c r="CR868" s="11"/>
      <c r="CX868" s="11"/>
      <c r="CY868" s="11"/>
      <c r="DB868" s="11"/>
      <c r="DC868" s="11"/>
      <c r="DD868" s="11"/>
      <c r="DF868" s="11"/>
      <c r="DG868" s="11"/>
      <c r="DJ868" s="11"/>
      <c r="DK868" s="11"/>
      <c r="DL868" s="11"/>
      <c r="DN868" s="11"/>
      <c r="DO868" s="11"/>
      <c r="DR868" s="11"/>
      <c r="DS868" s="11"/>
      <c r="DT868" s="11"/>
    </row>
    <row r="869" spans="1:124" x14ac:dyDescent="0.25">
      <c r="A869" s="100"/>
      <c r="E869" s="129"/>
      <c r="F869" s="129"/>
      <c r="G869" s="129"/>
      <c r="I869" s="129"/>
      <c r="J869" s="129"/>
      <c r="K869" s="129"/>
      <c r="L869" s="129"/>
      <c r="M869" s="129"/>
      <c r="N869" s="129"/>
      <c r="O869" s="129"/>
      <c r="P869" s="129"/>
      <c r="Q869" s="129"/>
      <c r="R869" s="129"/>
      <c r="S869" s="129"/>
      <c r="T869" s="129"/>
      <c r="U869" s="129"/>
      <c r="V869" s="129"/>
      <c r="W869" s="129"/>
      <c r="X869" s="129"/>
      <c r="Y869" s="129"/>
      <c r="Z869" s="129"/>
      <c r="AA869" s="129"/>
      <c r="AW869" s="11"/>
      <c r="BR869" s="11"/>
      <c r="CQ869" s="11"/>
      <c r="CR869" s="11"/>
      <c r="CX869" s="11"/>
      <c r="CY869" s="11"/>
      <c r="DB869" s="11"/>
      <c r="DC869" s="11"/>
      <c r="DD869" s="11"/>
      <c r="DF869" s="11"/>
      <c r="DG869" s="11"/>
      <c r="DJ869" s="11"/>
      <c r="DK869" s="11"/>
      <c r="DL869" s="11"/>
      <c r="DN869" s="11"/>
      <c r="DO869" s="11"/>
      <c r="DR869" s="11"/>
      <c r="DS869" s="11"/>
      <c r="DT869" s="11"/>
    </row>
    <row r="870" spans="1:124" x14ac:dyDescent="0.25">
      <c r="A870" s="100"/>
      <c r="E870" s="129"/>
      <c r="F870" s="129"/>
      <c r="G870" s="129"/>
      <c r="I870" s="129"/>
      <c r="J870" s="129"/>
      <c r="K870" s="129"/>
      <c r="L870" s="129"/>
      <c r="M870" s="129"/>
      <c r="N870" s="129"/>
      <c r="O870" s="129"/>
      <c r="P870" s="129"/>
      <c r="Q870" s="129"/>
      <c r="R870" s="129"/>
      <c r="S870" s="129"/>
      <c r="T870" s="129"/>
      <c r="U870" s="129"/>
      <c r="V870" s="129"/>
      <c r="W870" s="129"/>
      <c r="X870" s="129"/>
      <c r="Y870" s="129"/>
      <c r="Z870" s="129"/>
      <c r="AA870" s="129"/>
      <c r="AW870" s="11"/>
      <c r="BR870" s="11"/>
      <c r="CQ870" s="11"/>
      <c r="CR870" s="11"/>
      <c r="CX870" s="11"/>
      <c r="CY870" s="11"/>
      <c r="DB870" s="11"/>
      <c r="DC870" s="11"/>
      <c r="DD870" s="11"/>
      <c r="DF870" s="11"/>
      <c r="DG870" s="11"/>
      <c r="DJ870" s="11"/>
      <c r="DK870" s="11"/>
      <c r="DL870" s="11"/>
      <c r="DN870" s="11"/>
      <c r="DO870" s="11"/>
      <c r="DR870" s="11"/>
      <c r="DS870" s="11"/>
      <c r="DT870" s="11"/>
    </row>
    <row r="871" spans="1:124" x14ac:dyDescent="0.25">
      <c r="A871" s="100"/>
      <c r="E871" s="129"/>
      <c r="F871" s="129"/>
      <c r="G871" s="129"/>
      <c r="I871" s="129"/>
      <c r="J871" s="129"/>
      <c r="K871" s="129"/>
      <c r="L871" s="129"/>
      <c r="M871" s="129"/>
      <c r="N871" s="129"/>
      <c r="O871" s="129"/>
      <c r="P871" s="129"/>
      <c r="Q871" s="129"/>
      <c r="R871" s="129"/>
      <c r="S871" s="129"/>
      <c r="T871" s="129"/>
      <c r="U871" s="129"/>
      <c r="V871" s="129"/>
      <c r="W871" s="129"/>
      <c r="X871" s="129"/>
      <c r="Y871" s="129"/>
      <c r="Z871" s="129"/>
      <c r="AA871" s="129"/>
      <c r="AW871" s="11"/>
      <c r="BR871" s="11"/>
      <c r="CQ871" s="11"/>
      <c r="CR871" s="11"/>
      <c r="CX871" s="11"/>
      <c r="CY871" s="11"/>
      <c r="DB871" s="11"/>
      <c r="DC871" s="11"/>
      <c r="DD871" s="11"/>
      <c r="DF871" s="11"/>
      <c r="DG871" s="11"/>
      <c r="DJ871" s="11"/>
      <c r="DK871" s="11"/>
      <c r="DL871" s="11"/>
      <c r="DN871" s="11"/>
      <c r="DO871" s="11"/>
      <c r="DR871" s="11"/>
      <c r="DS871" s="11"/>
      <c r="DT871" s="11"/>
    </row>
    <row r="872" spans="1:124" x14ac:dyDescent="0.25">
      <c r="A872" s="100"/>
      <c r="E872" s="129"/>
      <c r="F872" s="129"/>
      <c r="G872" s="129"/>
      <c r="I872" s="129"/>
      <c r="J872" s="129"/>
      <c r="K872" s="129"/>
      <c r="L872" s="129"/>
      <c r="M872" s="129"/>
      <c r="N872" s="129"/>
      <c r="O872" s="129"/>
      <c r="P872" s="129"/>
      <c r="Q872" s="129"/>
      <c r="R872" s="129"/>
      <c r="S872" s="129"/>
      <c r="T872" s="129"/>
      <c r="U872" s="129"/>
      <c r="V872" s="129"/>
      <c r="W872" s="129"/>
      <c r="X872" s="129"/>
      <c r="Y872" s="129"/>
      <c r="Z872" s="129"/>
      <c r="AA872" s="129"/>
      <c r="AW872" s="11"/>
      <c r="BR872" s="11"/>
      <c r="CQ872" s="11"/>
      <c r="CR872" s="11"/>
      <c r="CX872" s="11"/>
      <c r="CY872" s="11"/>
      <c r="DB872" s="11"/>
      <c r="DC872" s="11"/>
      <c r="DD872" s="11"/>
      <c r="DF872" s="11"/>
      <c r="DG872" s="11"/>
      <c r="DJ872" s="11"/>
      <c r="DK872" s="11"/>
      <c r="DL872" s="11"/>
      <c r="DN872" s="11"/>
      <c r="DO872" s="11"/>
      <c r="DR872" s="11"/>
      <c r="DS872" s="11"/>
      <c r="DT872" s="11"/>
    </row>
    <row r="873" spans="1:124" x14ac:dyDescent="0.25">
      <c r="A873" s="100"/>
      <c r="E873" s="129"/>
      <c r="F873" s="129"/>
      <c r="G873" s="129"/>
      <c r="I873" s="129"/>
      <c r="J873" s="129"/>
      <c r="K873" s="129"/>
      <c r="L873" s="129"/>
      <c r="M873" s="129"/>
      <c r="N873" s="129"/>
      <c r="O873" s="129"/>
      <c r="P873" s="129"/>
      <c r="Q873" s="129"/>
      <c r="R873" s="129"/>
      <c r="S873" s="129"/>
      <c r="T873" s="129"/>
      <c r="U873" s="129"/>
      <c r="V873" s="129"/>
      <c r="W873" s="129"/>
      <c r="X873" s="129"/>
      <c r="Y873" s="129"/>
      <c r="Z873" s="129"/>
      <c r="AA873" s="129"/>
      <c r="AW873" s="11"/>
      <c r="BR873" s="11"/>
      <c r="CQ873" s="11"/>
      <c r="CR873" s="11"/>
      <c r="CX873" s="11"/>
      <c r="CY873" s="11"/>
      <c r="DB873" s="11"/>
      <c r="DC873" s="11"/>
      <c r="DD873" s="11"/>
      <c r="DF873" s="11"/>
      <c r="DG873" s="11"/>
      <c r="DJ873" s="11"/>
      <c r="DK873" s="11"/>
      <c r="DL873" s="11"/>
      <c r="DN873" s="11"/>
      <c r="DO873" s="11"/>
      <c r="DR873" s="11"/>
      <c r="DS873" s="11"/>
      <c r="DT873" s="11"/>
    </row>
    <row r="874" spans="1:124" x14ac:dyDescent="0.25">
      <c r="A874" s="100"/>
      <c r="E874" s="129"/>
      <c r="F874" s="129"/>
      <c r="G874" s="129"/>
      <c r="I874" s="129"/>
      <c r="J874" s="129"/>
      <c r="K874" s="129"/>
      <c r="L874" s="129"/>
      <c r="M874" s="129"/>
      <c r="N874" s="129"/>
      <c r="O874" s="129"/>
      <c r="P874" s="129"/>
      <c r="Q874" s="129"/>
      <c r="R874" s="129"/>
      <c r="S874" s="129"/>
      <c r="T874" s="129"/>
      <c r="U874" s="129"/>
      <c r="V874" s="129"/>
      <c r="W874" s="129"/>
      <c r="X874" s="129"/>
      <c r="Y874" s="129"/>
      <c r="Z874" s="129"/>
      <c r="AA874" s="129"/>
      <c r="AW874" s="11"/>
      <c r="BR874" s="11"/>
      <c r="CQ874" s="11"/>
      <c r="CR874" s="11"/>
      <c r="CX874" s="11"/>
      <c r="CY874" s="11"/>
      <c r="DB874" s="11"/>
      <c r="DC874" s="11"/>
      <c r="DD874" s="11"/>
      <c r="DF874" s="11"/>
      <c r="DG874" s="11"/>
      <c r="DJ874" s="11"/>
      <c r="DK874" s="11"/>
      <c r="DL874" s="11"/>
      <c r="DN874" s="11"/>
      <c r="DO874" s="11"/>
      <c r="DR874" s="11"/>
      <c r="DS874" s="11"/>
      <c r="DT874" s="11"/>
    </row>
    <row r="875" spans="1:124" x14ac:dyDescent="0.25">
      <c r="A875" s="100"/>
      <c r="E875" s="129"/>
      <c r="F875" s="129"/>
      <c r="G875" s="129"/>
      <c r="I875" s="129"/>
      <c r="J875" s="129"/>
      <c r="K875" s="129"/>
      <c r="L875" s="129"/>
      <c r="M875" s="129"/>
      <c r="N875" s="129"/>
      <c r="O875" s="129"/>
      <c r="P875" s="129"/>
      <c r="Q875" s="129"/>
      <c r="R875" s="129"/>
      <c r="S875" s="129"/>
      <c r="T875" s="129"/>
      <c r="U875" s="129"/>
      <c r="V875" s="129"/>
      <c r="W875" s="129"/>
      <c r="X875" s="129"/>
      <c r="Y875" s="129"/>
      <c r="Z875" s="129"/>
      <c r="AA875" s="129"/>
      <c r="AW875" s="11"/>
      <c r="BR875" s="11"/>
      <c r="CQ875" s="11"/>
      <c r="CR875" s="11"/>
      <c r="CX875" s="11"/>
      <c r="CY875" s="11"/>
      <c r="DB875" s="11"/>
      <c r="DC875" s="11"/>
      <c r="DD875" s="11"/>
      <c r="DF875" s="11"/>
      <c r="DG875" s="11"/>
      <c r="DJ875" s="11"/>
      <c r="DK875" s="11"/>
      <c r="DL875" s="11"/>
      <c r="DN875" s="11"/>
      <c r="DO875" s="11"/>
      <c r="DR875" s="11"/>
      <c r="DS875" s="11"/>
      <c r="DT875" s="11"/>
    </row>
    <row r="876" spans="1:124" x14ac:dyDescent="0.25">
      <c r="A876" s="100"/>
      <c r="E876" s="129"/>
      <c r="F876" s="129"/>
      <c r="G876" s="129"/>
      <c r="I876" s="129"/>
      <c r="J876" s="129"/>
      <c r="K876" s="129"/>
      <c r="L876" s="129"/>
      <c r="M876" s="129"/>
      <c r="N876" s="129"/>
      <c r="O876" s="129"/>
      <c r="P876" s="129"/>
      <c r="Q876" s="129"/>
      <c r="R876" s="129"/>
      <c r="S876" s="129"/>
      <c r="T876" s="129"/>
      <c r="U876" s="129"/>
      <c r="V876" s="129"/>
      <c r="W876" s="129"/>
      <c r="X876" s="129"/>
      <c r="Y876" s="129"/>
      <c r="Z876" s="129"/>
      <c r="AA876" s="129"/>
      <c r="AW876" s="11"/>
      <c r="BR876" s="11"/>
      <c r="CQ876" s="11"/>
      <c r="CR876" s="11"/>
      <c r="CX876" s="11"/>
      <c r="CY876" s="11"/>
      <c r="DB876" s="11"/>
      <c r="DC876" s="11"/>
      <c r="DD876" s="11"/>
      <c r="DF876" s="11"/>
      <c r="DG876" s="11"/>
      <c r="DJ876" s="11"/>
      <c r="DK876" s="11"/>
      <c r="DL876" s="11"/>
      <c r="DN876" s="11"/>
      <c r="DO876" s="11"/>
      <c r="DR876" s="11"/>
      <c r="DS876" s="11"/>
      <c r="DT876" s="11"/>
    </row>
    <row r="877" spans="1:124" x14ac:dyDescent="0.25">
      <c r="A877" s="100"/>
      <c r="E877" s="129"/>
      <c r="F877" s="129"/>
      <c r="G877" s="129"/>
      <c r="I877" s="129"/>
      <c r="J877" s="129"/>
      <c r="K877" s="129"/>
      <c r="L877" s="129"/>
      <c r="M877" s="129"/>
      <c r="N877" s="129"/>
      <c r="O877" s="129"/>
      <c r="P877" s="129"/>
      <c r="Q877" s="129"/>
      <c r="R877" s="129"/>
      <c r="S877" s="129"/>
      <c r="T877" s="129"/>
      <c r="U877" s="129"/>
      <c r="V877" s="129"/>
      <c r="W877" s="129"/>
      <c r="X877" s="129"/>
      <c r="Y877" s="129"/>
      <c r="Z877" s="129"/>
      <c r="AA877" s="129"/>
      <c r="AW877" s="11"/>
      <c r="BR877" s="11"/>
      <c r="CQ877" s="11"/>
      <c r="CR877" s="11"/>
      <c r="CX877" s="11"/>
      <c r="CY877" s="11"/>
      <c r="DB877" s="11"/>
      <c r="DC877" s="11"/>
      <c r="DD877" s="11"/>
      <c r="DF877" s="11"/>
      <c r="DG877" s="11"/>
      <c r="DJ877" s="11"/>
      <c r="DK877" s="11"/>
      <c r="DL877" s="11"/>
      <c r="DN877" s="11"/>
      <c r="DO877" s="11"/>
      <c r="DR877" s="11"/>
      <c r="DS877" s="11"/>
      <c r="DT877" s="11"/>
    </row>
    <row r="878" spans="1:124" x14ac:dyDescent="0.25">
      <c r="A878" s="100"/>
      <c r="E878" s="129"/>
      <c r="F878" s="129"/>
      <c r="G878" s="129"/>
      <c r="I878" s="129"/>
      <c r="J878" s="129"/>
      <c r="K878" s="129"/>
      <c r="L878" s="129"/>
      <c r="M878" s="129"/>
      <c r="N878" s="129"/>
      <c r="O878" s="129"/>
      <c r="P878" s="129"/>
      <c r="Q878" s="129"/>
      <c r="R878" s="129"/>
      <c r="S878" s="129"/>
      <c r="T878" s="129"/>
      <c r="U878" s="129"/>
      <c r="V878" s="129"/>
      <c r="W878" s="129"/>
      <c r="X878" s="129"/>
      <c r="Y878" s="129"/>
      <c r="Z878" s="129"/>
      <c r="AA878" s="129"/>
      <c r="AW878" s="11"/>
      <c r="BR878" s="11"/>
      <c r="CQ878" s="11"/>
      <c r="CR878" s="11"/>
      <c r="CX878" s="11"/>
      <c r="CY878" s="11"/>
      <c r="DB878" s="11"/>
      <c r="DC878" s="11"/>
      <c r="DD878" s="11"/>
      <c r="DF878" s="11"/>
      <c r="DG878" s="11"/>
      <c r="DJ878" s="11"/>
      <c r="DK878" s="11"/>
      <c r="DL878" s="11"/>
      <c r="DN878" s="11"/>
      <c r="DO878" s="11"/>
      <c r="DR878" s="11"/>
      <c r="DS878" s="11"/>
      <c r="DT878" s="11"/>
    </row>
    <row r="879" spans="1:124" x14ac:dyDescent="0.25">
      <c r="A879" s="100"/>
      <c r="E879" s="129"/>
      <c r="F879" s="129"/>
      <c r="G879" s="129"/>
      <c r="I879" s="129"/>
      <c r="J879" s="129"/>
      <c r="K879" s="129"/>
      <c r="L879" s="129"/>
      <c r="M879" s="129"/>
      <c r="N879" s="129"/>
      <c r="O879" s="129"/>
      <c r="P879" s="129"/>
      <c r="Q879" s="129"/>
      <c r="R879" s="129"/>
      <c r="S879" s="129"/>
      <c r="T879" s="129"/>
      <c r="U879" s="129"/>
      <c r="V879" s="129"/>
      <c r="W879" s="129"/>
      <c r="X879" s="129"/>
      <c r="Y879" s="129"/>
      <c r="Z879" s="129"/>
      <c r="AA879" s="129"/>
      <c r="AW879" s="11"/>
      <c r="BR879" s="11"/>
      <c r="CQ879" s="11"/>
      <c r="CR879" s="11"/>
      <c r="CX879" s="11"/>
      <c r="CY879" s="11"/>
      <c r="DB879" s="11"/>
      <c r="DC879" s="11"/>
      <c r="DD879" s="11"/>
      <c r="DF879" s="11"/>
      <c r="DG879" s="11"/>
      <c r="DJ879" s="11"/>
      <c r="DK879" s="11"/>
      <c r="DL879" s="11"/>
      <c r="DN879" s="11"/>
      <c r="DO879" s="11"/>
      <c r="DR879" s="11"/>
      <c r="DS879" s="11"/>
      <c r="DT879" s="11"/>
    </row>
    <row r="880" spans="1:124" x14ac:dyDescent="0.25">
      <c r="A880" s="100"/>
      <c r="E880" s="129"/>
      <c r="F880" s="129"/>
      <c r="G880" s="129"/>
      <c r="I880" s="129"/>
      <c r="J880" s="129"/>
      <c r="K880" s="129"/>
      <c r="L880" s="129"/>
      <c r="M880" s="129"/>
      <c r="N880" s="129"/>
      <c r="O880" s="129"/>
      <c r="P880" s="129"/>
      <c r="Q880" s="129"/>
      <c r="R880" s="129"/>
      <c r="S880" s="129"/>
      <c r="T880" s="129"/>
      <c r="U880" s="129"/>
      <c r="V880" s="129"/>
      <c r="W880" s="129"/>
      <c r="X880" s="129"/>
      <c r="Y880" s="129"/>
      <c r="Z880" s="129"/>
      <c r="AA880" s="129"/>
      <c r="AW880" s="11"/>
      <c r="BR880" s="11"/>
      <c r="CQ880" s="11"/>
      <c r="CR880" s="11"/>
      <c r="CX880" s="11"/>
      <c r="CY880" s="11"/>
      <c r="DB880" s="11"/>
      <c r="DC880" s="11"/>
      <c r="DD880" s="11"/>
      <c r="DF880" s="11"/>
      <c r="DG880" s="11"/>
      <c r="DJ880" s="11"/>
      <c r="DK880" s="11"/>
      <c r="DL880" s="11"/>
      <c r="DN880" s="11"/>
      <c r="DO880" s="11"/>
      <c r="DR880" s="11"/>
      <c r="DS880" s="11"/>
      <c r="DT880" s="11"/>
    </row>
    <row r="881" spans="1:124" x14ac:dyDescent="0.25">
      <c r="A881" s="100"/>
      <c r="E881" s="129"/>
      <c r="F881" s="129"/>
      <c r="G881" s="129"/>
      <c r="I881" s="129"/>
      <c r="J881" s="129"/>
      <c r="K881" s="129"/>
      <c r="L881" s="129"/>
      <c r="M881" s="129"/>
      <c r="N881" s="129"/>
      <c r="O881" s="129"/>
      <c r="P881" s="129"/>
      <c r="Q881" s="129"/>
      <c r="R881" s="129"/>
      <c r="S881" s="129"/>
      <c r="T881" s="129"/>
      <c r="U881" s="129"/>
      <c r="V881" s="129"/>
      <c r="W881" s="129"/>
      <c r="X881" s="129"/>
      <c r="Y881" s="129"/>
      <c r="Z881" s="129"/>
      <c r="AA881" s="129"/>
      <c r="AW881" s="11"/>
      <c r="BR881" s="11"/>
      <c r="CQ881" s="11"/>
      <c r="CR881" s="11"/>
      <c r="CX881" s="11"/>
      <c r="CY881" s="11"/>
      <c r="DB881" s="11"/>
      <c r="DC881" s="11"/>
      <c r="DD881" s="11"/>
      <c r="DF881" s="11"/>
      <c r="DG881" s="11"/>
      <c r="DJ881" s="11"/>
      <c r="DK881" s="11"/>
      <c r="DL881" s="11"/>
      <c r="DN881" s="11"/>
      <c r="DO881" s="11"/>
      <c r="DR881" s="11"/>
      <c r="DS881" s="11"/>
      <c r="DT881" s="11"/>
    </row>
    <row r="882" spans="1:124" x14ac:dyDescent="0.25">
      <c r="A882" s="100"/>
      <c r="E882" s="129"/>
      <c r="F882" s="129"/>
      <c r="G882" s="129"/>
      <c r="I882" s="129"/>
      <c r="J882" s="129"/>
      <c r="K882" s="129"/>
      <c r="L882" s="129"/>
      <c r="M882" s="129"/>
      <c r="N882" s="129"/>
      <c r="O882" s="129"/>
      <c r="P882" s="129"/>
      <c r="Q882" s="129"/>
      <c r="R882" s="129"/>
      <c r="S882" s="129"/>
      <c r="T882" s="129"/>
      <c r="U882" s="129"/>
      <c r="V882" s="129"/>
      <c r="W882" s="129"/>
      <c r="X882" s="129"/>
      <c r="Y882" s="129"/>
      <c r="Z882" s="129"/>
      <c r="AA882" s="129"/>
      <c r="AW882" s="11"/>
      <c r="BR882" s="11"/>
      <c r="CQ882" s="11"/>
      <c r="CR882" s="11"/>
      <c r="CX882" s="11"/>
      <c r="CY882" s="11"/>
      <c r="DB882" s="11"/>
      <c r="DC882" s="11"/>
      <c r="DD882" s="11"/>
      <c r="DF882" s="11"/>
      <c r="DG882" s="11"/>
      <c r="DJ882" s="11"/>
      <c r="DK882" s="11"/>
      <c r="DL882" s="11"/>
      <c r="DN882" s="11"/>
      <c r="DO882" s="11"/>
      <c r="DR882" s="11"/>
      <c r="DS882" s="11"/>
      <c r="DT882" s="11"/>
    </row>
    <row r="883" spans="1:124" x14ac:dyDescent="0.25">
      <c r="A883" s="100"/>
      <c r="E883" s="129"/>
      <c r="F883" s="129"/>
      <c r="G883" s="129"/>
      <c r="I883" s="129"/>
      <c r="J883" s="129"/>
      <c r="K883" s="129"/>
      <c r="L883" s="129"/>
      <c r="M883" s="129"/>
      <c r="N883" s="129"/>
      <c r="O883" s="129"/>
      <c r="P883" s="129"/>
      <c r="Q883" s="129"/>
      <c r="R883" s="129"/>
      <c r="S883" s="129"/>
      <c r="T883" s="129"/>
      <c r="U883" s="129"/>
      <c r="V883" s="129"/>
      <c r="W883" s="129"/>
      <c r="X883" s="129"/>
      <c r="Y883" s="129"/>
      <c r="Z883" s="129"/>
      <c r="AA883" s="129"/>
      <c r="AW883" s="11"/>
      <c r="BR883" s="11"/>
      <c r="CQ883" s="11"/>
      <c r="CR883" s="11"/>
      <c r="CX883" s="11"/>
      <c r="CY883" s="11"/>
      <c r="DB883" s="11"/>
      <c r="DC883" s="11"/>
      <c r="DD883" s="11"/>
      <c r="DF883" s="11"/>
      <c r="DG883" s="11"/>
      <c r="DJ883" s="11"/>
      <c r="DK883" s="11"/>
      <c r="DL883" s="11"/>
      <c r="DN883" s="11"/>
      <c r="DO883" s="11"/>
      <c r="DR883" s="11"/>
      <c r="DS883" s="11"/>
      <c r="DT883" s="11"/>
    </row>
    <row r="884" spans="1:124" x14ac:dyDescent="0.25">
      <c r="A884" s="100"/>
      <c r="E884" s="129"/>
      <c r="F884" s="129"/>
      <c r="G884" s="129"/>
      <c r="I884" s="129"/>
      <c r="J884" s="129"/>
      <c r="K884" s="129"/>
      <c r="L884" s="129"/>
      <c r="M884" s="129"/>
      <c r="N884" s="129"/>
      <c r="O884" s="129"/>
      <c r="P884" s="129"/>
      <c r="Q884" s="129"/>
      <c r="R884" s="129"/>
      <c r="S884" s="129"/>
      <c r="T884" s="129"/>
      <c r="U884" s="129"/>
      <c r="V884" s="129"/>
      <c r="W884" s="129"/>
      <c r="X884" s="129"/>
      <c r="Y884" s="129"/>
      <c r="Z884" s="129"/>
      <c r="AA884" s="129"/>
      <c r="AW884" s="11"/>
      <c r="BR884" s="11"/>
      <c r="CQ884" s="11"/>
      <c r="CR884" s="11"/>
      <c r="CX884" s="11"/>
      <c r="CY884" s="11"/>
      <c r="DB884" s="11"/>
      <c r="DC884" s="11"/>
      <c r="DD884" s="11"/>
      <c r="DF884" s="11"/>
      <c r="DG884" s="11"/>
      <c r="DJ884" s="11"/>
      <c r="DK884" s="11"/>
      <c r="DL884" s="11"/>
      <c r="DN884" s="11"/>
      <c r="DO884" s="11"/>
      <c r="DR884" s="11"/>
      <c r="DS884" s="11"/>
      <c r="DT884" s="11"/>
    </row>
    <row r="885" spans="1:124" x14ac:dyDescent="0.25">
      <c r="A885" s="100"/>
      <c r="E885" s="129"/>
      <c r="F885" s="129"/>
      <c r="G885" s="129"/>
      <c r="I885" s="129"/>
      <c r="J885" s="129"/>
      <c r="K885" s="129"/>
      <c r="L885" s="129"/>
      <c r="M885" s="129"/>
      <c r="N885" s="129"/>
      <c r="O885" s="129"/>
      <c r="P885" s="129"/>
      <c r="Q885" s="129"/>
      <c r="R885" s="129"/>
      <c r="S885" s="129"/>
      <c r="T885" s="129"/>
      <c r="U885" s="129"/>
      <c r="V885" s="129"/>
      <c r="W885" s="129"/>
      <c r="X885" s="129"/>
      <c r="Y885" s="129"/>
      <c r="Z885" s="129"/>
      <c r="AA885" s="129"/>
      <c r="AW885" s="11"/>
      <c r="BR885" s="11"/>
      <c r="CQ885" s="11"/>
      <c r="CR885" s="11"/>
      <c r="CX885" s="11"/>
      <c r="CY885" s="11"/>
      <c r="DB885" s="11"/>
      <c r="DC885" s="11"/>
      <c r="DD885" s="11"/>
      <c r="DF885" s="11"/>
      <c r="DG885" s="11"/>
      <c r="DJ885" s="11"/>
      <c r="DK885" s="11"/>
      <c r="DL885" s="11"/>
      <c r="DN885" s="11"/>
      <c r="DO885" s="11"/>
      <c r="DR885" s="11"/>
      <c r="DS885" s="11"/>
      <c r="DT885" s="11"/>
    </row>
    <row r="886" spans="1:124" x14ac:dyDescent="0.25">
      <c r="A886" s="100"/>
      <c r="E886" s="129"/>
      <c r="F886" s="129"/>
      <c r="G886" s="129"/>
      <c r="I886" s="129"/>
      <c r="J886" s="129"/>
      <c r="K886" s="129"/>
      <c r="L886" s="129"/>
      <c r="M886" s="129"/>
      <c r="N886" s="129"/>
      <c r="O886" s="129"/>
      <c r="P886" s="129"/>
      <c r="Q886" s="129"/>
      <c r="R886" s="129"/>
      <c r="S886" s="129"/>
      <c r="T886" s="129"/>
      <c r="U886" s="129"/>
      <c r="V886" s="129"/>
      <c r="W886" s="129"/>
      <c r="X886" s="129"/>
      <c r="Y886" s="129"/>
      <c r="Z886" s="129"/>
      <c r="AA886" s="129"/>
      <c r="AW886" s="11"/>
      <c r="BR886" s="11"/>
      <c r="CQ886" s="11"/>
      <c r="CR886" s="11"/>
      <c r="CX886" s="11"/>
      <c r="CY886" s="11"/>
      <c r="DB886" s="11"/>
      <c r="DC886" s="11"/>
      <c r="DD886" s="11"/>
      <c r="DF886" s="11"/>
      <c r="DG886" s="11"/>
      <c r="DJ886" s="11"/>
      <c r="DK886" s="11"/>
      <c r="DL886" s="11"/>
      <c r="DN886" s="11"/>
      <c r="DO886" s="11"/>
      <c r="DR886" s="11"/>
      <c r="DS886" s="11"/>
      <c r="DT886" s="11"/>
    </row>
    <row r="887" spans="1:124" x14ac:dyDescent="0.25">
      <c r="A887" s="100"/>
      <c r="E887" s="129"/>
      <c r="F887" s="129"/>
      <c r="G887" s="129"/>
      <c r="I887" s="129"/>
      <c r="J887" s="129"/>
      <c r="K887" s="129"/>
      <c r="L887" s="129"/>
      <c r="M887" s="129"/>
      <c r="N887" s="129"/>
      <c r="O887" s="129"/>
      <c r="P887" s="129"/>
      <c r="Q887" s="129"/>
      <c r="R887" s="129"/>
      <c r="S887" s="129"/>
      <c r="T887" s="129"/>
      <c r="U887" s="129"/>
      <c r="V887" s="129"/>
      <c r="W887" s="129"/>
      <c r="X887" s="129"/>
      <c r="Y887" s="129"/>
      <c r="Z887" s="129"/>
      <c r="AA887" s="129"/>
      <c r="AW887" s="11"/>
      <c r="BR887" s="11"/>
      <c r="CQ887" s="11"/>
      <c r="CR887" s="11"/>
      <c r="CX887" s="11"/>
      <c r="CY887" s="11"/>
      <c r="DB887" s="11"/>
      <c r="DC887" s="11"/>
      <c r="DD887" s="11"/>
      <c r="DF887" s="11"/>
      <c r="DG887" s="11"/>
      <c r="DJ887" s="11"/>
      <c r="DK887" s="11"/>
      <c r="DL887" s="11"/>
      <c r="DN887" s="11"/>
      <c r="DO887" s="11"/>
      <c r="DR887" s="11"/>
      <c r="DS887" s="11"/>
      <c r="DT887" s="11"/>
    </row>
    <row r="888" spans="1:124" x14ac:dyDescent="0.25">
      <c r="A888" s="100"/>
      <c r="E888" s="129"/>
      <c r="F888" s="129"/>
      <c r="G888" s="129"/>
      <c r="I888" s="129"/>
      <c r="J888" s="129"/>
      <c r="K888" s="129"/>
      <c r="L888" s="129"/>
      <c r="M888" s="129"/>
      <c r="N888" s="129"/>
      <c r="O888" s="129"/>
      <c r="P888" s="129"/>
      <c r="Q888" s="129"/>
      <c r="R888" s="129"/>
      <c r="S888" s="129"/>
      <c r="T888" s="129"/>
      <c r="U888" s="129"/>
      <c r="V888" s="129"/>
      <c r="W888" s="129"/>
      <c r="X888" s="129"/>
      <c r="Y888" s="129"/>
      <c r="Z888" s="129"/>
      <c r="AA888" s="129"/>
      <c r="AW888" s="11"/>
      <c r="BR888" s="11"/>
      <c r="CQ888" s="11"/>
      <c r="CR888" s="11"/>
      <c r="CX888" s="11"/>
      <c r="CY888" s="11"/>
      <c r="DB888" s="11"/>
      <c r="DC888" s="11"/>
      <c r="DD888" s="11"/>
      <c r="DF888" s="11"/>
      <c r="DG888" s="11"/>
      <c r="DJ888" s="11"/>
      <c r="DK888" s="11"/>
      <c r="DL888" s="11"/>
      <c r="DN888" s="11"/>
      <c r="DO888" s="11"/>
      <c r="DR888" s="11"/>
      <c r="DS888" s="11"/>
      <c r="DT888" s="11"/>
    </row>
    <row r="889" spans="1:124" x14ac:dyDescent="0.25">
      <c r="A889" s="100"/>
      <c r="E889" s="129"/>
      <c r="F889" s="129"/>
      <c r="G889" s="129"/>
      <c r="I889" s="129"/>
      <c r="J889" s="129"/>
      <c r="K889" s="129"/>
      <c r="L889" s="129"/>
      <c r="M889" s="129"/>
      <c r="N889" s="129"/>
      <c r="O889" s="129"/>
      <c r="P889" s="129"/>
      <c r="Q889" s="129"/>
      <c r="R889" s="129"/>
      <c r="S889" s="129"/>
      <c r="T889" s="129"/>
      <c r="U889" s="129"/>
      <c r="V889" s="129"/>
      <c r="W889" s="129"/>
      <c r="X889" s="129"/>
      <c r="Y889" s="129"/>
      <c r="Z889" s="129"/>
      <c r="AA889" s="129"/>
      <c r="AW889" s="11"/>
      <c r="BR889" s="11"/>
      <c r="CQ889" s="11"/>
      <c r="CR889" s="11"/>
      <c r="CX889" s="11"/>
      <c r="CY889" s="11"/>
      <c r="DB889" s="11"/>
      <c r="DC889" s="11"/>
      <c r="DD889" s="11"/>
      <c r="DF889" s="11"/>
      <c r="DG889" s="11"/>
      <c r="DJ889" s="11"/>
      <c r="DK889" s="11"/>
      <c r="DL889" s="11"/>
      <c r="DN889" s="11"/>
      <c r="DO889" s="11"/>
      <c r="DR889" s="11"/>
      <c r="DS889" s="11"/>
      <c r="DT889" s="11"/>
    </row>
    <row r="890" spans="1:124" x14ac:dyDescent="0.25">
      <c r="A890" s="100"/>
      <c r="E890" s="129"/>
      <c r="F890" s="129"/>
      <c r="G890" s="129"/>
      <c r="I890" s="129"/>
      <c r="J890" s="129"/>
      <c r="K890" s="129"/>
      <c r="L890" s="129"/>
      <c r="M890" s="129"/>
      <c r="N890" s="129"/>
      <c r="O890" s="129"/>
      <c r="P890" s="129"/>
      <c r="Q890" s="129"/>
      <c r="R890" s="129"/>
      <c r="S890" s="129"/>
      <c r="T890" s="129"/>
      <c r="U890" s="129"/>
      <c r="V890" s="129"/>
      <c r="W890" s="129"/>
      <c r="X890" s="129"/>
      <c r="Y890" s="129"/>
      <c r="Z890" s="129"/>
      <c r="AA890" s="129"/>
      <c r="AW890" s="11"/>
      <c r="BR890" s="11"/>
      <c r="CQ890" s="11"/>
      <c r="CR890" s="11"/>
      <c r="CX890" s="11"/>
      <c r="CY890" s="11"/>
      <c r="DB890" s="11"/>
      <c r="DC890" s="11"/>
      <c r="DD890" s="11"/>
      <c r="DF890" s="11"/>
      <c r="DG890" s="11"/>
      <c r="DJ890" s="11"/>
      <c r="DK890" s="11"/>
      <c r="DL890" s="11"/>
      <c r="DN890" s="11"/>
      <c r="DO890" s="11"/>
      <c r="DR890" s="11"/>
      <c r="DS890" s="11"/>
      <c r="DT890" s="11"/>
    </row>
    <row r="891" spans="1:124" x14ac:dyDescent="0.25">
      <c r="A891" s="100"/>
      <c r="E891" s="129"/>
      <c r="F891" s="129"/>
      <c r="G891" s="129"/>
      <c r="I891" s="129"/>
      <c r="J891" s="129"/>
      <c r="K891" s="129"/>
      <c r="L891" s="129"/>
      <c r="M891" s="129"/>
      <c r="N891" s="129"/>
      <c r="O891" s="129"/>
      <c r="P891" s="129"/>
      <c r="Q891" s="129"/>
      <c r="R891" s="129"/>
      <c r="S891" s="129"/>
      <c r="T891" s="129"/>
      <c r="U891" s="129"/>
      <c r="V891" s="129"/>
      <c r="W891" s="129"/>
      <c r="X891" s="129"/>
      <c r="Y891" s="129"/>
      <c r="Z891" s="129"/>
      <c r="AA891" s="129"/>
      <c r="AW891" s="11"/>
      <c r="BR891" s="11"/>
      <c r="CQ891" s="11"/>
      <c r="CR891" s="11"/>
      <c r="CX891" s="11"/>
      <c r="CY891" s="11"/>
      <c r="DB891" s="11"/>
      <c r="DC891" s="11"/>
      <c r="DD891" s="11"/>
      <c r="DF891" s="11"/>
      <c r="DG891" s="11"/>
      <c r="DJ891" s="11"/>
      <c r="DK891" s="11"/>
      <c r="DL891" s="11"/>
      <c r="DN891" s="11"/>
      <c r="DO891" s="11"/>
      <c r="DR891" s="11"/>
      <c r="DS891" s="11"/>
      <c r="DT891" s="11"/>
    </row>
    <row r="892" spans="1:124" x14ac:dyDescent="0.25">
      <c r="A892" s="100"/>
      <c r="E892" s="129"/>
      <c r="F892" s="129"/>
      <c r="G892" s="129"/>
      <c r="I892" s="129"/>
      <c r="J892" s="129"/>
      <c r="K892" s="129"/>
      <c r="L892" s="129"/>
      <c r="M892" s="129"/>
      <c r="N892" s="129"/>
      <c r="O892" s="129"/>
      <c r="P892" s="129"/>
      <c r="Q892" s="129"/>
      <c r="R892" s="129"/>
      <c r="S892" s="129"/>
      <c r="T892" s="129"/>
      <c r="U892" s="129"/>
      <c r="V892" s="129"/>
      <c r="W892" s="129"/>
      <c r="X892" s="129"/>
      <c r="Y892" s="129"/>
      <c r="Z892" s="129"/>
      <c r="AA892" s="129"/>
      <c r="AW892" s="11"/>
      <c r="BR892" s="11"/>
      <c r="CQ892" s="11"/>
      <c r="CR892" s="11"/>
      <c r="CX892" s="11"/>
      <c r="CY892" s="11"/>
      <c r="DB892" s="11"/>
      <c r="DC892" s="11"/>
      <c r="DD892" s="11"/>
      <c r="DF892" s="11"/>
      <c r="DG892" s="11"/>
      <c r="DJ892" s="11"/>
      <c r="DK892" s="11"/>
      <c r="DL892" s="11"/>
      <c r="DN892" s="11"/>
      <c r="DO892" s="11"/>
      <c r="DR892" s="11"/>
      <c r="DS892" s="11"/>
      <c r="DT892" s="11"/>
    </row>
    <row r="893" spans="1:124" x14ac:dyDescent="0.25">
      <c r="A893" s="100"/>
      <c r="E893" s="129"/>
      <c r="F893" s="129"/>
      <c r="G893" s="129"/>
      <c r="I893" s="129"/>
      <c r="J893" s="129"/>
      <c r="K893" s="129"/>
      <c r="L893" s="129"/>
      <c r="M893" s="129"/>
      <c r="N893" s="129"/>
      <c r="O893" s="129"/>
      <c r="P893" s="129"/>
      <c r="Q893" s="129"/>
      <c r="R893" s="129"/>
      <c r="S893" s="129"/>
      <c r="T893" s="129"/>
      <c r="U893" s="129"/>
      <c r="V893" s="129"/>
      <c r="W893" s="129"/>
      <c r="X893" s="129"/>
      <c r="Y893" s="129"/>
      <c r="Z893" s="129"/>
      <c r="AA893" s="129"/>
      <c r="AW893" s="11"/>
      <c r="BR893" s="11"/>
      <c r="CQ893" s="11"/>
      <c r="CR893" s="11"/>
      <c r="CX893" s="11"/>
      <c r="CY893" s="11"/>
      <c r="DB893" s="11"/>
      <c r="DC893" s="11"/>
      <c r="DD893" s="11"/>
      <c r="DF893" s="11"/>
      <c r="DG893" s="11"/>
      <c r="DJ893" s="11"/>
      <c r="DK893" s="11"/>
      <c r="DL893" s="11"/>
      <c r="DN893" s="11"/>
      <c r="DO893" s="11"/>
      <c r="DR893" s="11"/>
      <c r="DS893" s="11"/>
      <c r="DT893" s="11"/>
    </row>
    <row r="894" spans="1:124" x14ac:dyDescent="0.25">
      <c r="A894" s="100"/>
      <c r="E894" s="129"/>
      <c r="F894" s="129"/>
      <c r="G894" s="129"/>
      <c r="I894" s="129"/>
      <c r="J894" s="129"/>
      <c r="K894" s="129"/>
      <c r="L894" s="129"/>
      <c r="M894" s="129"/>
      <c r="N894" s="129"/>
      <c r="O894" s="129"/>
      <c r="P894" s="129"/>
      <c r="Q894" s="129"/>
      <c r="R894" s="129"/>
      <c r="S894" s="129"/>
      <c r="T894" s="129"/>
      <c r="U894" s="129"/>
      <c r="V894" s="129"/>
      <c r="W894" s="129"/>
      <c r="X894" s="129"/>
      <c r="Y894" s="129"/>
      <c r="Z894" s="129"/>
      <c r="AA894" s="129"/>
      <c r="AW894" s="11"/>
      <c r="BR894" s="11"/>
      <c r="CQ894" s="11"/>
      <c r="CR894" s="11"/>
      <c r="CX894" s="11"/>
      <c r="CY894" s="11"/>
      <c r="DB894" s="11"/>
      <c r="DC894" s="11"/>
      <c r="DD894" s="11"/>
      <c r="DF894" s="11"/>
      <c r="DG894" s="11"/>
      <c r="DJ894" s="11"/>
      <c r="DK894" s="11"/>
      <c r="DL894" s="11"/>
      <c r="DN894" s="11"/>
      <c r="DO894" s="11"/>
      <c r="DR894" s="11"/>
      <c r="DS894" s="11"/>
      <c r="DT894" s="11"/>
    </row>
    <row r="895" spans="1:124" x14ac:dyDescent="0.25">
      <c r="A895" s="100"/>
      <c r="E895" s="129"/>
      <c r="F895" s="129"/>
      <c r="G895" s="129"/>
      <c r="I895" s="129"/>
      <c r="J895" s="129"/>
      <c r="K895" s="129"/>
      <c r="L895" s="129"/>
      <c r="M895" s="129"/>
      <c r="N895" s="129"/>
      <c r="O895" s="129"/>
      <c r="P895" s="129"/>
      <c r="Q895" s="129"/>
      <c r="R895" s="129"/>
      <c r="S895" s="129"/>
      <c r="T895" s="129"/>
      <c r="U895" s="129"/>
      <c r="V895" s="129"/>
      <c r="W895" s="129"/>
      <c r="X895" s="129"/>
      <c r="Y895" s="129"/>
      <c r="Z895" s="129"/>
      <c r="AA895" s="129"/>
      <c r="AW895" s="11"/>
      <c r="BR895" s="11"/>
      <c r="CQ895" s="11"/>
      <c r="CR895" s="11"/>
      <c r="CX895" s="11"/>
      <c r="CY895" s="11"/>
      <c r="DB895" s="11"/>
      <c r="DC895" s="11"/>
      <c r="DD895" s="11"/>
      <c r="DF895" s="11"/>
      <c r="DG895" s="11"/>
      <c r="DJ895" s="11"/>
      <c r="DK895" s="11"/>
      <c r="DL895" s="11"/>
      <c r="DN895" s="11"/>
      <c r="DO895" s="11"/>
      <c r="DR895" s="11"/>
      <c r="DS895" s="11"/>
      <c r="DT895" s="11"/>
    </row>
    <row r="896" spans="1:124" x14ac:dyDescent="0.25">
      <c r="A896" s="100"/>
      <c r="E896" s="129"/>
      <c r="F896" s="129"/>
      <c r="G896" s="129"/>
      <c r="I896" s="129"/>
      <c r="J896" s="129"/>
      <c r="K896" s="129"/>
      <c r="L896" s="129"/>
      <c r="M896" s="129"/>
      <c r="N896" s="129"/>
      <c r="O896" s="129"/>
      <c r="P896" s="129"/>
      <c r="Q896" s="129"/>
      <c r="R896" s="129"/>
      <c r="S896" s="129"/>
      <c r="T896" s="129"/>
      <c r="U896" s="129"/>
      <c r="V896" s="129"/>
      <c r="W896" s="129"/>
      <c r="X896" s="129"/>
      <c r="Y896" s="129"/>
      <c r="Z896" s="129"/>
      <c r="AA896" s="129"/>
      <c r="AW896" s="11"/>
      <c r="BR896" s="11"/>
      <c r="CQ896" s="11"/>
      <c r="CR896" s="11"/>
      <c r="CX896" s="11"/>
      <c r="CY896" s="11"/>
      <c r="DB896" s="11"/>
      <c r="DC896" s="11"/>
      <c r="DD896" s="11"/>
      <c r="DF896" s="11"/>
      <c r="DG896" s="11"/>
      <c r="DJ896" s="11"/>
      <c r="DK896" s="11"/>
      <c r="DL896" s="11"/>
      <c r="DN896" s="11"/>
      <c r="DO896" s="11"/>
      <c r="DR896" s="11"/>
      <c r="DS896" s="11"/>
      <c r="DT896" s="11"/>
    </row>
    <row r="897" spans="1:124" x14ac:dyDescent="0.25">
      <c r="A897" s="100"/>
      <c r="E897" s="129"/>
      <c r="F897" s="129"/>
      <c r="G897" s="129"/>
      <c r="I897" s="129"/>
      <c r="J897" s="129"/>
      <c r="K897" s="129"/>
      <c r="L897" s="129"/>
      <c r="M897" s="129"/>
      <c r="N897" s="129"/>
      <c r="O897" s="129"/>
      <c r="P897" s="129"/>
      <c r="Q897" s="129"/>
      <c r="R897" s="129"/>
      <c r="S897" s="129"/>
      <c r="T897" s="129"/>
      <c r="U897" s="129"/>
      <c r="V897" s="129"/>
      <c r="W897" s="129"/>
      <c r="X897" s="129"/>
      <c r="Y897" s="129"/>
      <c r="Z897" s="129"/>
      <c r="AA897" s="129"/>
      <c r="AW897" s="11"/>
      <c r="BR897" s="11"/>
      <c r="CQ897" s="11"/>
      <c r="CR897" s="11"/>
      <c r="CX897" s="11"/>
      <c r="CY897" s="11"/>
      <c r="DB897" s="11"/>
      <c r="DC897" s="11"/>
      <c r="DD897" s="11"/>
      <c r="DF897" s="11"/>
      <c r="DG897" s="11"/>
      <c r="DJ897" s="11"/>
      <c r="DK897" s="11"/>
      <c r="DL897" s="11"/>
      <c r="DN897" s="11"/>
      <c r="DO897" s="11"/>
      <c r="DR897" s="11"/>
      <c r="DS897" s="11"/>
      <c r="DT897" s="11"/>
    </row>
    <row r="898" spans="1:124" x14ac:dyDescent="0.25">
      <c r="A898" s="100"/>
      <c r="E898" s="129"/>
      <c r="F898" s="129"/>
      <c r="G898" s="129"/>
      <c r="I898" s="129"/>
      <c r="J898" s="129"/>
      <c r="K898" s="129"/>
      <c r="L898" s="129"/>
      <c r="M898" s="129"/>
      <c r="N898" s="129"/>
      <c r="O898" s="129"/>
      <c r="P898" s="129"/>
      <c r="Q898" s="129"/>
      <c r="R898" s="129"/>
      <c r="S898" s="129"/>
      <c r="T898" s="129"/>
      <c r="U898" s="129"/>
      <c r="V898" s="129"/>
      <c r="W898" s="129"/>
      <c r="X898" s="129"/>
      <c r="Y898" s="129"/>
      <c r="Z898" s="129"/>
      <c r="AA898" s="129"/>
      <c r="AW898" s="11"/>
      <c r="BR898" s="11"/>
      <c r="CQ898" s="11"/>
      <c r="CR898" s="11"/>
      <c r="CX898" s="11"/>
      <c r="CY898" s="11"/>
      <c r="DB898" s="11"/>
      <c r="DC898" s="11"/>
      <c r="DD898" s="11"/>
      <c r="DF898" s="11"/>
      <c r="DG898" s="11"/>
      <c r="DJ898" s="11"/>
      <c r="DK898" s="11"/>
      <c r="DL898" s="11"/>
      <c r="DN898" s="11"/>
      <c r="DO898" s="11"/>
      <c r="DR898" s="11"/>
      <c r="DS898" s="11"/>
      <c r="DT898" s="11"/>
    </row>
    <row r="899" spans="1:124" x14ac:dyDescent="0.25">
      <c r="A899" s="100"/>
      <c r="E899" s="129"/>
      <c r="F899" s="129"/>
      <c r="G899" s="129"/>
      <c r="I899" s="129"/>
      <c r="J899" s="129"/>
      <c r="K899" s="129"/>
      <c r="L899" s="129"/>
      <c r="M899" s="129"/>
      <c r="N899" s="129"/>
      <c r="O899" s="129"/>
      <c r="P899" s="129"/>
      <c r="Q899" s="129"/>
      <c r="R899" s="129"/>
      <c r="S899" s="129"/>
      <c r="T899" s="129"/>
      <c r="U899" s="129"/>
      <c r="V899" s="129"/>
      <c r="W899" s="129"/>
      <c r="X899" s="129"/>
      <c r="Y899" s="129"/>
      <c r="Z899" s="129"/>
      <c r="AA899" s="129"/>
      <c r="AW899" s="11"/>
      <c r="BR899" s="11"/>
      <c r="CQ899" s="11"/>
      <c r="CR899" s="11"/>
      <c r="CX899" s="11"/>
      <c r="CY899" s="11"/>
      <c r="DB899" s="11"/>
      <c r="DC899" s="11"/>
      <c r="DD899" s="11"/>
      <c r="DF899" s="11"/>
      <c r="DG899" s="11"/>
      <c r="DJ899" s="11"/>
      <c r="DK899" s="11"/>
      <c r="DL899" s="11"/>
      <c r="DN899" s="11"/>
      <c r="DO899" s="11"/>
      <c r="DR899" s="11"/>
      <c r="DS899" s="11"/>
      <c r="DT899" s="11"/>
    </row>
    <row r="900" spans="1:124" x14ac:dyDescent="0.25">
      <c r="A900" s="100"/>
      <c r="E900" s="129"/>
      <c r="F900" s="129"/>
      <c r="G900" s="129"/>
      <c r="I900" s="129"/>
      <c r="J900" s="129"/>
      <c r="K900" s="129"/>
      <c r="L900" s="129"/>
      <c r="M900" s="129"/>
      <c r="N900" s="129"/>
      <c r="O900" s="129"/>
      <c r="P900" s="129"/>
      <c r="Q900" s="129"/>
      <c r="R900" s="129"/>
      <c r="S900" s="129"/>
      <c r="T900" s="129"/>
      <c r="U900" s="129"/>
      <c r="V900" s="129"/>
      <c r="W900" s="129"/>
      <c r="X900" s="129"/>
      <c r="Y900" s="129"/>
      <c r="Z900" s="129"/>
      <c r="AA900" s="129"/>
      <c r="AW900" s="11"/>
      <c r="BR900" s="11"/>
      <c r="CQ900" s="11"/>
      <c r="CR900" s="11"/>
      <c r="CX900" s="11"/>
      <c r="CY900" s="11"/>
      <c r="DB900" s="11"/>
      <c r="DC900" s="11"/>
      <c r="DD900" s="11"/>
      <c r="DF900" s="11"/>
      <c r="DG900" s="11"/>
      <c r="DJ900" s="11"/>
      <c r="DK900" s="11"/>
      <c r="DL900" s="11"/>
      <c r="DN900" s="11"/>
      <c r="DO900" s="11"/>
      <c r="DR900" s="11"/>
      <c r="DS900" s="11"/>
      <c r="DT900" s="11"/>
    </row>
    <row r="901" spans="1:124" x14ac:dyDescent="0.25">
      <c r="A901" s="100"/>
      <c r="E901" s="129"/>
      <c r="F901" s="129"/>
      <c r="G901" s="129"/>
      <c r="I901" s="129"/>
      <c r="J901" s="129"/>
      <c r="K901" s="129"/>
      <c r="L901" s="129"/>
      <c r="M901" s="129"/>
      <c r="N901" s="129"/>
      <c r="O901" s="129"/>
      <c r="P901" s="129"/>
      <c r="Q901" s="129"/>
      <c r="R901" s="129"/>
      <c r="S901" s="129"/>
      <c r="T901" s="129"/>
      <c r="U901" s="129"/>
      <c r="V901" s="129"/>
      <c r="W901" s="129"/>
      <c r="X901" s="129"/>
      <c r="Y901" s="129"/>
      <c r="Z901" s="129"/>
      <c r="AA901" s="129"/>
      <c r="AW901" s="11"/>
      <c r="BR901" s="11"/>
      <c r="CQ901" s="11"/>
      <c r="CR901" s="11"/>
      <c r="CX901" s="11"/>
      <c r="CY901" s="11"/>
      <c r="DB901" s="11"/>
      <c r="DC901" s="11"/>
      <c r="DD901" s="11"/>
      <c r="DF901" s="11"/>
      <c r="DG901" s="11"/>
      <c r="DJ901" s="11"/>
      <c r="DK901" s="11"/>
      <c r="DL901" s="11"/>
      <c r="DN901" s="11"/>
      <c r="DO901" s="11"/>
      <c r="DR901" s="11"/>
      <c r="DS901" s="11"/>
      <c r="DT901" s="11"/>
    </row>
    <row r="902" spans="1:124" x14ac:dyDescent="0.25">
      <c r="A902" s="100"/>
      <c r="E902" s="129"/>
      <c r="F902" s="129"/>
      <c r="G902" s="129"/>
      <c r="I902" s="129"/>
      <c r="J902" s="129"/>
      <c r="K902" s="129"/>
      <c r="L902" s="129"/>
      <c r="M902" s="129"/>
      <c r="N902" s="129"/>
      <c r="O902" s="129"/>
      <c r="P902" s="129"/>
      <c r="Q902" s="129"/>
      <c r="R902" s="129"/>
      <c r="S902" s="129"/>
      <c r="T902" s="129"/>
      <c r="U902" s="129"/>
      <c r="V902" s="129"/>
      <c r="W902" s="129"/>
      <c r="X902" s="129"/>
      <c r="Y902" s="129"/>
      <c r="Z902" s="129"/>
      <c r="AA902" s="129"/>
      <c r="AW902" s="11"/>
      <c r="BR902" s="11"/>
      <c r="CQ902" s="11"/>
      <c r="CR902" s="11"/>
      <c r="CX902" s="11"/>
      <c r="CY902" s="11"/>
      <c r="DB902" s="11"/>
      <c r="DC902" s="11"/>
      <c r="DD902" s="11"/>
      <c r="DF902" s="11"/>
      <c r="DG902" s="11"/>
      <c r="DJ902" s="11"/>
      <c r="DK902" s="11"/>
      <c r="DL902" s="11"/>
      <c r="DN902" s="11"/>
      <c r="DO902" s="11"/>
      <c r="DR902" s="11"/>
      <c r="DS902" s="11"/>
      <c r="DT902" s="11"/>
    </row>
    <row r="903" spans="1:124" x14ac:dyDescent="0.25">
      <c r="A903" s="100"/>
      <c r="E903" s="129"/>
      <c r="F903" s="129"/>
      <c r="G903" s="129"/>
      <c r="I903" s="129"/>
      <c r="J903" s="129"/>
      <c r="K903" s="129"/>
      <c r="L903" s="129"/>
      <c r="M903" s="129"/>
      <c r="N903" s="129"/>
      <c r="O903" s="129"/>
      <c r="P903" s="129"/>
      <c r="Q903" s="129"/>
      <c r="R903" s="129"/>
      <c r="S903" s="129"/>
      <c r="T903" s="129"/>
      <c r="U903" s="129"/>
      <c r="V903" s="129"/>
      <c r="W903" s="129"/>
      <c r="X903" s="129"/>
      <c r="Y903" s="129"/>
      <c r="Z903" s="129"/>
      <c r="AA903" s="129"/>
      <c r="AW903" s="11"/>
      <c r="BR903" s="11"/>
      <c r="CQ903" s="11"/>
      <c r="CR903" s="11"/>
      <c r="CX903" s="11"/>
      <c r="CY903" s="11"/>
      <c r="DB903" s="11"/>
      <c r="DC903" s="11"/>
      <c r="DD903" s="11"/>
      <c r="DF903" s="11"/>
      <c r="DG903" s="11"/>
      <c r="DJ903" s="11"/>
      <c r="DK903" s="11"/>
      <c r="DL903" s="11"/>
      <c r="DN903" s="11"/>
      <c r="DO903" s="11"/>
      <c r="DR903" s="11"/>
      <c r="DS903" s="11"/>
      <c r="DT903" s="11"/>
    </row>
    <row r="904" spans="1:124" x14ac:dyDescent="0.25">
      <c r="A904" s="100"/>
      <c r="E904" s="129"/>
      <c r="F904" s="129"/>
      <c r="G904" s="129"/>
      <c r="I904" s="129"/>
      <c r="J904" s="129"/>
      <c r="K904" s="129"/>
      <c r="L904" s="129"/>
      <c r="M904" s="129"/>
      <c r="N904" s="129"/>
      <c r="O904" s="129"/>
      <c r="P904" s="129"/>
      <c r="Q904" s="129"/>
      <c r="R904" s="129"/>
      <c r="S904" s="129"/>
      <c r="T904" s="129"/>
      <c r="U904" s="129"/>
      <c r="V904" s="129"/>
      <c r="W904" s="129"/>
      <c r="X904" s="129"/>
      <c r="Y904" s="129"/>
      <c r="Z904" s="129"/>
      <c r="AA904" s="129"/>
      <c r="AW904" s="11"/>
      <c r="BR904" s="11"/>
      <c r="CQ904" s="11"/>
      <c r="CR904" s="11"/>
      <c r="CX904" s="11"/>
      <c r="CY904" s="11"/>
      <c r="DB904" s="11"/>
      <c r="DC904" s="11"/>
      <c r="DD904" s="11"/>
      <c r="DF904" s="11"/>
      <c r="DG904" s="11"/>
      <c r="DJ904" s="11"/>
      <c r="DK904" s="11"/>
      <c r="DL904" s="11"/>
      <c r="DN904" s="11"/>
      <c r="DO904" s="11"/>
      <c r="DR904" s="11"/>
      <c r="DS904" s="11"/>
      <c r="DT904" s="11"/>
    </row>
    <row r="905" spans="1:124" x14ac:dyDescent="0.25">
      <c r="A905" s="100"/>
      <c r="E905" s="129"/>
      <c r="F905" s="129"/>
      <c r="G905" s="129"/>
      <c r="I905" s="129"/>
      <c r="J905" s="129"/>
      <c r="K905" s="129"/>
      <c r="L905" s="129"/>
      <c r="M905" s="129"/>
      <c r="N905" s="129"/>
      <c r="O905" s="129"/>
      <c r="P905" s="129"/>
      <c r="Q905" s="129"/>
      <c r="R905" s="129"/>
      <c r="S905" s="129"/>
      <c r="T905" s="129"/>
      <c r="U905" s="129"/>
      <c r="V905" s="129"/>
      <c r="W905" s="129"/>
      <c r="X905" s="129"/>
      <c r="Y905" s="129"/>
      <c r="Z905" s="129"/>
      <c r="AA905" s="129"/>
      <c r="AW905" s="11"/>
      <c r="BR905" s="11"/>
      <c r="CQ905" s="11"/>
      <c r="CR905" s="11"/>
      <c r="CX905" s="11"/>
      <c r="CY905" s="11"/>
      <c r="DB905" s="11"/>
      <c r="DC905" s="11"/>
      <c r="DD905" s="11"/>
      <c r="DF905" s="11"/>
      <c r="DG905" s="11"/>
      <c r="DJ905" s="11"/>
      <c r="DK905" s="11"/>
      <c r="DL905" s="11"/>
      <c r="DN905" s="11"/>
      <c r="DO905" s="11"/>
      <c r="DR905" s="11"/>
      <c r="DS905" s="11"/>
      <c r="DT905" s="11"/>
    </row>
    <row r="906" spans="1:124" x14ac:dyDescent="0.25">
      <c r="A906" s="100"/>
      <c r="E906" s="129"/>
      <c r="F906" s="129"/>
      <c r="G906" s="129"/>
      <c r="I906" s="129"/>
      <c r="J906" s="129"/>
      <c r="K906" s="129"/>
      <c r="L906" s="129"/>
      <c r="M906" s="129"/>
      <c r="N906" s="129"/>
      <c r="O906" s="129"/>
      <c r="P906" s="129"/>
      <c r="Q906" s="129"/>
      <c r="R906" s="129"/>
      <c r="S906" s="129"/>
      <c r="T906" s="129"/>
      <c r="U906" s="129"/>
      <c r="V906" s="129"/>
      <c r="W906" s="129"/>
      <c r="X906" s="129"/>
      <c r="Y906" s="129"/>
      <c r="Z906" s="129"/>
      <c r="AA906" s="129"/>
      <c r="AW906" s="11"/>
      <c r="BR906" s="11"/>
      <c r="CQ906" s="11"/>
      <c r="CR906" s="11"/>
      <c r="CX906" s="11"/>
      <c r="CY906" s="11"/>
      <c r="DB906" s="11"/>
      <c r="DC906" s="11"/>
      <c r="DD906" s="11"/>
      <c r="DF906" s="11"/>
      <c r="DG906" s="11"/>
      <c r="DJ906" s="11"/>
      <c r="DK906" s="11"/>
      <c r="DL906" s="11"/>
      <c r="DN906" s="11"/>
      <c r="DO906" s="11"/>
      <c r="DR906" s="11"/>
      <c r="DS906" s="11"/>
      <c r="DT906" s="11"/>
    </row>
    <row r="907" spans="1:124" x14ac:dyDescent="0.25">
      <c r="A907" s="100"/>
      <c r="E907" s="129"/>
      <c r="F907" s="129"/>
      <c r="G907" s="129"/>
      <c r="I907" s="129"/>
      <c r="J907" s="129"/>
      <c r="K907" s="129"/>
      <c r="L907" s="129"/>
      <c r="M907" s="129"/>
      <c r="N907" s="129"/>
      <c r="O907" s="129"/>
      <c r="P907" s="129"/>
      <c r="Q907" s="129"/>
      <c r="R907" s="129"/>
      <c r="S907" s="129"/>
      <c r="T907" s="129"/>
      <c r="U907" s="129"/>
      <c r="V907" s="129"/>
      <c r="W907" s="129"/>
      <c r="X907" s="129"/>
      <c r="Y907" s="129"/>
      <c r="Z907" s="129"/>
      <c r="AA907" s="129"/>
      <c r="AW907" s="11"/>
      <c r="BR907" s="11"/>
      <c r="CQ907" s="11"/>
      <c r="CR907" s="11"/>
      <c r="CX907" s="11"/>
      <c r="CY907" s="11"/>
      <c r="DB907" s="11"/>
      <c r="DC907" s="11"/>
      <c r="DD907" s="11"/>
      <c r="DF907" s="11"/>
      <c r="DG907" s="11"/>
      <c r="DJ907" s="11"/>
      <c r="DK907" s="11"/>
      <c r="DL907" s="11"/>
      <c r="DN907" s="11"/>
      <c r="DO907" s="11"/>
      <c r="DR907" s="11"/>
      <c r="DS907" s="11"/>
      <c r="DT907" s="11"/>
    </row>
    <row r="908" spans="1:124" x14ac:dyDescent="0.25">
      <c r="A908" s="100"/>
      <c r="E908" s="129"/>
      <c r="F908" s="129"/>
      <c r="G908" s="129"/>
      <c r="I908" s="129"/>
      <c r="J908" s="129"/>
      <c r="K908" s="129"/>
      <c r="L908" s="129"/>
      <c r="M908" s="129"/>
      <c r="N908" s="129"/>
      <c r="O908" s="129"/>
      <c r="P908" s="129"/>
      <c r="Q908" s="129"/>
      <c r="R908" s="129"/>
      <c r="S908" s="129"/>
      <c r="T908" s="129"/>
      <c r="U908" s="129"/>
      <c r="V908" s="129"/>
      <c r="W908" s="129"/>
      <c r="X908" s="129"/>
      <c r="Y908" s="129"/>
      <c r="Z908" s="129"/>
      <c r="AA908" s="129"/>
      <c r="AW908" s="11"/>
      <c r="BR908" s="11"/>
      <c r="CQ908" s="11"/>
      <c r="CR908" s="11"/>
      <c r="CX908" s="11"/>
      <c r="CY908" s="11"/>
      <c r="DB908" s="11"/>
      <c r="DC908" s="11"/>
      <c r="DD908" s="11"/>
      <c r="DF908" s="11"/>
      <c r="DG908" s="11"/>
      <c r="DJ908" s="11"/>
      <c r="DK908" s="11"/>
      <c r="DL908" s="11"/>
      <c r="DN908" s="11"/>
      <c r="DO908" s="11"/>
      <c r="DR908" s="11"/>
      <c r="DS908" s="11"/>
      <c r="DT908" s="11"/>
    </row>
    <row r="909" spans="1:124" x14ac:dyDescent="0.25">
      <c r="A909" s="100"/>
      <c r="E909" s="129"/>
      <c r="F909" s="129"/>
      <c r="G909" s="129"/>
      <c r="I909" s="129"/>
      <c r="J909" s="129"/>
      <c r="K909" s="129"/>
      <c r="L909" s="129"/>
      <c r="M909" s="129"/>
      <c r="N909" s="129"/>
      <c r="O909" s="129"/>
      <c r="P909" s="129"/>
      <c r="Q909" s="129"/>
      <c r="R909" s="129"/>
      <c r="S909" s="129"/>
      <c r="T909" s="129"/>
      <c r="U909" s="129"/>
      <c r="V909" s="129"/>
      <c r="W909" s="129"/>
      <c r="X909" s="129"/>
      <c r="Y909" s="129"/>
      <c r="Z909" s="129"/>
      <c r="AA909" s="129"/>
      <c r="AW909" s="11"/>
      <c r="BR909" s="11"/>
      <c r="CQ909" s="11"/>
      <c r="CR909" s="11"/>
      <c r="CX909" s="11"/>
      <c r="CY909" s="11"/>
      <c r="DB909" s="11"/>
      <c r="DC909" s="11"/>
      <c r="DD909" s="11"/>
      <c r="DF909" s="11"/>
      <c r="DG909" s="11"/>
      <c r="DJ909" s="11"/>
      <c r="DK909" s="11"/>
      <c r="DL909" s="11"/>
      <c r="DN909" s="11"/>
      <c r="DO909" s="11"/>
      <c r="DR909" s="11"/>
      <c r="DS909" s="11"/>
      <c r="DT909" s="11"/>
    </row>
    <row r="910" spans="1:124" x14ac:dyDescent="0.25">
      <c r="A910" s="100"/>
      <c r="E910" s="129"/>
      <c r="F910" s="129"/>
      <c r="G910" s="129"/>
      <c r="I910" s="129"/>
      <c r="J910" s="129"/>
      <c r="K910" s="129"/>
      <c r="L910" s="129"/>
      <c r="M910" s="129"/>
      <c r="N910" s="129"/>
      <c r="O910" s="129"/>
      <c r="P910" s="129"/>
      <c r="Q910" s="129"/>
      <c r="R910" s="129"/>
      <c r="S910" s="129"/>
      <c r="T910" s="129"/>
      <c r="U910" s="129"/>
      <c r="V910" s="129"/>
      <c r="W910" s="129"/>
      <c r="X910" s="129"/>
      <c r="Y910" s="129"/>
      <c r="Z910" s="129"/>
      <c r="AA910" s="129"/>
      <c r="AW910" s="11"/>
      <c r="BR910" s="11"/>
      <c r="CQ910" s="11"/>
      <c r="CR910" s="11"/>
      <c r="CX910" s="11"/>
      <c r="CY910" s="11"/>
      <c r="DB910" s="11"/>
      <c r="DC910" s="11"/>
      <c r="DD910" s="11"/>
      <c r="DF910" s="11"/>
      <c r="DG910" s="11"/>
      <c r="DJ910" s="11"/>
      <c r="DK910" s="11"/>
      <c r="DL910" s="11"/>
      <c r="DN910" s="11"/>
      <c r="DO910" s="11"/>
      <c r="DR910" s="11"/>
      <c r="DS910" s="11"/>
      <c r="DT910" s="11"/>
    </row>
    <row r="911" spans="1:124" x14ac:dyDescent="0.25">
      <c r="A911" s="100"/>
      <c r="E911" s="129"/>
      <c r="F911" s="129"/>
      <c r="G911" s="129"/>
      <c r="I911" s="129"/>
      <c r="J911" s="129"/>
      <c r="K911" s="129"/>
      <c r="L911" s="129"/>
      <c r="M911" s="129"/>
      <c r="N911" s="129"/>
      <c r="O911" s="129"/>
      <c r="P911" s="129"/>
      <c r="Q911" s="129"/>
      <c r="R911" s="129"/>
      <c r="S911" s="129"/>
      <c r="T911" s="129"/>
      <c r="U911" s="129"/>
      <c r="V911" s="129"/>
      <c r="W911" s="129"/>
      <c r="X911" s="129"/>
      <c r="Y911" s="129"/>
      <c r="Z911" s="129"/>
      <c r="AA911" s="129"/>
      <c r="AW911" s="11"/>
      <c r="BR911" s="11"/>
      <c r="CQ911" s="11"/>
      <c r="CR911" s="11"/>
      <c r="CX911" s="11"/>
      <c r="CY911" s="11"/>
      <c r="DB911" s="11"/>
      <c r="DC911" s="11"/>
      <c r="DD911" s="11"/>
      <c r="DF911" s="11"/>
      <c r="DG911" s="11"/>
      <c r="DJ911" s="11"/>
      <c r="DK911" s="11"/>
      <c r="DL911" s="11"/>
      <c r="DN911" s="11"/>
      <c r="DO911" s="11"/>
      <c r="DR911" s="11"/>
      <c r="DS911" s="11"/>
      <c r="DT911" s="11"/>
    </row>
    <row r="912" spans="1:124" x14ac:dyDescent="0.25">
      <c r="A912" s="100"/>
      <c r="E912" s="129"/>
      <c r="F912" s="129"/>
      <c r="G912" s="129"/>
      <c r="I912" s="129"/>
      <c r="J912" s="129"/>
      <c r="K912" s="129"/>
      <c r="L912" s="129"/>
      <c r="M912" s="129"/>
      <c r="N912" s="129"/>
      <c r="O912" s="129"/>
      <c r="P912" s="129"/>
      <c r="Q912" s="129"/>
      <c r="R912" s="129"/>
      <c r="S912" s="129"/>
      <c r="T912" s="129"/>
      <c r="U912" s="129"/>
      <c r="V912" s="129"/>
      <c r="W912" s="129"/>
      <c r="X912" s="129"/>
      <c r="Y912" s="129"/>
      <c r="Z912" s="129"/>
      <c r="AA912" s="129"/>
      <c r="AW912" s="11"/>
      <c r="BR912" s="11"/>
      <c r="CQ912" s="11"/>
      <c r="CR912" s="11"/>
      <c r="CX912" s="11"/>
      <c r="CY912" s="11"/>
      <c r="DB912" s="11"/>
      <c r="DC912" s="11"/>
      <c r="DD912" s="11"/>
      <c r="DF912" s="11"/>
      <c r="DG912" s="11"/>
      <c r="DJ912" s="11"/>
      <c r="DK912" s="11"/>
      <c r="DL912" s="11"/>
      <c r="DN912" s="11"/>
      <c r="DO912" s="11"/>
      <c r="DR912" s="11"/>
      <c r="DS912" s="11"/>
      <c r="DT912" s="11"/>
    </row>
    <row r="913" spans="1:124" x14ac:dyDescent="0.25">
      <c r="A913" s="100"/>
      <c r="E913" s="129"/>
      <c r="F913" s="129"/>
      <c r="G913" s="129"/>
      <c r="I913" s="129"/>
      <c r="J913" s="129"/>
      <c r="K913" s="129"/>
      <c r="L913" s="129"/>
      <c r="M913" s="129"/>
      <c r="N913" s="129"/>
      <c r="O913" s="129"/>
      <c r="P913" s="129"/>
      <c r="Q913" s="129"/>
      <c r="R913" s="129"/>
      <c r="S913" s="129"/>
      <c r="T913" s="129"/>
      <c r="U913" s="129"/>
      <c r="V913" s="129"/>
      <c r="W913" s="129"/>
      <c r="X913" s="129"/>
      <c r="Y913" s="129"/>
      <c r="Z913" s="129"/>
      <c r="AA913" s="129"/>
      <c r="AW913" s="11"/>
      <c r="BR913" s="11"/>
      <c r="CQ913" s="11"/>
      <c r="CR913" s="11"/>
      <c r="CX913" s="11"/>
      <c r="CY913" s="11"/>
      <c r="DB913" s="11"/>
      <c r="DC913" s="11"/>
      <c r="DD913" s="11"/>
      <c r="DF913" s="11"/>
      <c r="DG913" s="11"/>
      <c r="DJ913" s="11"/>
      <c r="DK913" s="11"/>
      <c r="DL913" s="11"/>
      <c r="DN913" s="11"/>
      <c r="DO913" s="11"/>
      <c r="DR913" s="11"/>
      <c r="DS913" s="11"/>
      <c r="DT913" s="11"/>
    </row>
    <row r="914" spans="1:124" x14ac:dyDescent="0.25">
      <c r="A914" s="100"/>
      <c r="E914" s="129"/>
      <c r="F914" s="129"/>
      <c r="G914" s="129"/>
      <c r="I914" s="129"/>
      <c r="J914" s="129"/>
      <c r="K914" s="129"/>
      <c r="L914" s="129"/>
      <c r="M914" s="129"/>
      <c r="N914" s="129"/>
      <c r="O914" s="129"/>
      <c r="P914" s="129"/>
      <c r="Q914" s="129"/>
      <c r="R914" s="129"/>
      <c r="S914" s="129"/>
      <c r="T914" s="129"/>
      <c r="U914" s="129"/>
      <c r="V914" s="129"/>
      <c r="W914" s="129"/>
      <c r="X914" s="129"/>
      <c r="Y914" s="129"/>
      <c r="Z914" s="129"/>
      <c r="AA914" s="129"/>
      <c r="AW914" s="11"/>
      <c r="BR914" s="11"/>
      <c r="CQ914" s="11"/>
      <c r="CR914" s="11"/>
      <c r="CX914" s="11"/>
      <c r="CY914" s="11"/>
      <c r="DB914" s="11"/>
      <c r="DC914" s="11"/>
      <c r="DD914" s="11"/>
      <c r="DF914" s="11"/>
      <c r="DG914" s="11"/>
      <c r="DJ914" s="11"/>
      <c r="DK914" s="11"/>
      <c r="DL914" s="11"/>
      <c r="DN914" s="11"/>
      <c r="DO914" s="11"/>
      <c r="DR914" s="11"/>
      <c r="DS914" s="11"/>
      <c r="DT914" s="11"/>
    </row>
    <row r="915" spans="1:124" x14ac:dyDescent="0.25">
      <c r="A915" s="100"/>
      <c r="E915" s="129"/>
      <c r="F915" s="129"/>
      <c r="G915" s="129"/>
      <c r="I915" s="129"/>
      <c r="J915" s="129"/>
      <c r="K915" s="129"/>
      <c r="L915" s="129"/>
      <c r="M915" s="129"/>
      <c r="N915" s="129"/>
      <c r="O915" s="129"/>
      <c r="P915" s="129"/>
      <c r="Q915" s="129"/>
      <c r="R915" s="129"/>
      <c r="S915" s="129"/>
      <c r="T915" s="129"/>
      <c r="U915" s="129"/>
      <c r="V915" s="129"/>
      <c r="W915" s="129"/>
      <c r="X915" s="129"/>
      <c r="Y915" s="129"/>
      <c r="Z915" s="129"/>
      <c r="AA915" s="129"/>
      <c r="AW915" s="11"/>
      <c r="BR915" s="11"/>
      <c r="CQ915" s="11"/>
      <c r="CR915" s="11"/>
      <c r="CX915" s="11"/>
      <c r="CY915" s="11"/>
      <c r="DB915" s="11"/>
      <c r="DC915" s="11"/>
      <c r="DD915" s="11"/>
      <c r="DF915" s="11"/>
      <c r="DG915" s="11"/>
      <c r="DJ915" s="11"/>
      <c r="DK915" s="11"/>
      <c r="DL915" s="11"/>
      <c r="DN915" s="11"/>
      <c r="DO915" s="11"/>
      <c r="DR915" s="11"/>
      <c r="DS915" s="11"/>
      <c r="DT915" s="11"/>
    </row>
    <row r="916" spans="1:124" x14ac:dyDescent="0.25">
      <c r="A916" s="100"/>
      <c r="E916" s="129"/>
      <c r="F916" s="129"/>
      <c r="G916" s="129"/>
      <c r="I916" s="129"/>
      <c r="J916" s="129"/>
      <c r="K916" s="129"/>
      <c r="L916" s="129"/>
      <c r="M916" s="129"/>
      <c r="N916" s="129"/>
      <c r="O916" s="129"/>
      <c r="P916" s="129"/>
      <c r="Q916" s="129"/>
      <c r="R916" s="129"/>
      <c r="S916" s="129"/>
      <c r="T916" s="129"/>
      <c r="U916" s="129"/>
      <c r="V916" s="129"/>
      <c r="W916" s="129"/>
      <c r="X916" s="129"/>
      <c r="Y916" s="129"/>
      <c r="Z916" s="129"/>
      <c r="AA916" s="129"/>
      <c r="AW916" s="11"/>
      <c r="BR916" s="11"/>
      <c r="CQ916" s="11"/>
      <c r="CR916" s="11"/>
      <c r="CX916" s="11"/>
      <c r="CY916" s="11"/>
      <c r="DB916" s="11"/>
      <c r="DC916" s="11"/>
      <c r="DD916" s="11"/>
      <c r="DF916" s="11"/>
      <c r="DG916" s="11"/>
      <c r="DJ916" s="11"/>
      <c r="DK916" s="11"/>
      <c r="DL916" s="11"/>
      <c r="DN916" s="11"/>
      <c r="DO916" s="11"/>
      <c r="DR916" s="11"/>
      <c r="DS916" s="11"/>
      <c r="DT916" s="11"/>
    </row>
    <row r="917" spans="1:124" x14ac:dyDescent="0.25">
      <c r="A917" s="100"/>
      <c r="E917" s="129"/>
      <c r="F917" s="129"/>
      <c r="G917" s="129"/>
      <c r="I917" s="129"/>
      <c r="J917" s="129"/>
      <c r="K917" s="129"/>
      <c r="L917" s="129"/>
      <c r="M917" s="129"/>
      <c r="N917" s="129"/>
      <c r="O917" s="129"/>
      <c r="P917" s="129"/>
      <c r="Q917" s="129"/>
      <c r="R917" s="129"/>
      <c r="S917" s="129"/>
      <c r="T917" s="129"/>
      <c r="U917" s="129"/>
      <c r="V917" s="129"/>
      <c r="W917" s="129"/>
      <c r="X917" s="129"/>
      <c r="Y917" s="129"/>
      <c r="Z917" s="129"/>
      <c r="AA917" s="129"/>
      <c r="AW917" s="11"/>
      <c r="BR917" s="11"/>
      <c r="CQ917" s="11"/>
      <c r="CR917" s="11"/>
      <c r="CX917" s="11"/>
      <c r="CY917" s="11"/>
      <c r="DB917" s="11"/>
      <c r="DC917" s="11"/>
      <c r="DD917" s="11"/>
      <c r="DF917" s="11"/>
      <c r="DG917" s="11"/>
      <c r="DJ917" s="11"/>
      <c r="DK917" s="11"/>
      <c r="DL917" s="11"/>
      <c r="DN917" s="11"/>
      <c r="DO917" s="11"/>
      <c r="DR917" s="11"/>
      <c r="DS917" s="11"/>
      <c r="DT917" s="11"/>
    </row>
    <row r="918" spans="1:124" x14ac:dyDescent="0.25">
      <c r="A918" s="100"/>
      <c r="E918" s="129"/>
      <c r="F918" s="129"/>
      <c r="G918" s="129"/>
      <c r="I918" s="129"/>
      <c r="J918" s="129"/>
      <c r="K918" s="129"/>
      <c r="L918" s="129"/>
      <c r="M918" s="129"/>
      <c r="N918" s="129"/>
      <c r="O918" s="129"/>
      <c r="P918" s="129"/>
      <c r="Q918" s="129"/>
      <c r="R918" s="129"/>
      <c r="S918" s="129"/>
      <c r="T918" s="129"/>
      <c r="U918" s="129"/>
      <c r="V918" s="129"/>
      <c r="W918" s="129"/>
      <c r="X918" s="129"/>
      <c r="Y918" s="129"/>
      <c r="Z918" s="129"/>
      <c r="AA918" s="129"/>
      <c r="AW918" s="11"/>
      <c r="BR918" s="11"/>
      <c r="CQ918" s="11"/>
      <c r="CR918" s="11"/>
      <c r="CX918" s="11"/>
      <c r="CY918" s="11"/>
      <c r="DB918" s="11"/>
      <c r="DC918" s="11"/>
      <c r="DD918" s="11"/>
      <c r="DF918" s="11"/>
      <c r="DG918" s="11"/>
      <c r="DJ918" s="11"/>
      <c r="DK918" s="11"/>
      <c r="DL918" s="11"/>
      <c r="DN918" s="11"/>
      <c r="DO918" s="11"/>
      <c r="DR918" s="11"/>
      <c r="DS918" s="11"/>
      <c r="DT918" s="11"/>
    </row>
    <row r="919" spans="1:124" x14ac:dyDescent="0.25">
      <c r="A919" s="100"/>
      <c r="E919" s="129"/>
      <c r="F919" s="129"/>
      <c r="G919" s="129"/>
      <c r="I919" s="129"/>
      <c r="J919" s="129"/>
      <c r="K919" s="129"/>
      <c r="L919" s="129"/>
      <c r="M919" s="129"/>
      <c r="N919" s="129"/>
      <c r="O919" s="129"/>
      <c r="P919" s="129"/>
      <c r="Q919" s="129"/>
      <c r="R919" s="129"/>
      <c r="S919" s="129"/>
      <c r="T919" s="129"/>
      <c r="U919" s="129"/>
      <c r="V919" s="129"/>
      <c r="W919" s="129"/>
      <c r="X919" s="129"/>
      <c r="Y919" s="129"/>
      <c r="Z919" s="129"/>
      <c r="AA919" s="129"/>
      <c r="AW919" s="11"/>
      <c r="BR919" s="11"/>
      <c r="CQ919" s="11"/>
      <c r="CR919" s="11"/>
      <c r="CX919" s="11"/>
      <c r="CY919" s="11"/>
      <c r="DB919" s="11"/>
      <c r="DC919" s="11"/>
      <c r="DD919" s="11"/>
      <c r="DF919" s="11"/>
      <c r="DG919" s="11"/>
      <c r="DJ919" s="11"/>
      <c r="DK919" s="11"/>
      <c r="DL919" s="11"/>
      <c r="DN919" s="11"/>
      <c r="DO919" s="11"/>
      <c r="DR919" s="11"/>
      <c r="DS919" s="11"/>
      <c r="DT919" s="11"/>
    </row>
    <row r="920" spans="1:124" x14ac:dyDescent="0.25">
      <c r="A920" s="100"/>
      <c r="E920" s="129"/>
      <c r="F920" s="129"/>
      <c r="G920" s="129"/>
      <c r="I920" s="129"/>
      <c r="J920" s="129"/>
      <c r="K920" s="129"/>
      <c r="L920" s="129"/>
      <c r="M920" s="129"/>
      <c r="N920" s="129"/>
      <c r="O920" s="129"/>
      <c r="P920" s="129"/>
      <c r="Q920" s="129"/>
      <c r="R920" s="129"/>
      <c r="S920" s="129"/>
      <c r="T920" s="129"/>
      <c r="U920" s="129"/>
      <c r="V920" s="129"/>
      <c r="W920" s="129"/>
      <c r="X920" s="129"/>
      <c r="Y920" s="129"/>
      <c r="Z920" s="129"/>
      <c r="AA920" s="129"/>
      <c r="AW920" s="11"/>
      <c r="BR920" s="11"/>
      <c r="CQ920" s="11"/>
      <c r="CR920" s="11"/>
      <c r="CX920" s="11"/>
      <c r="CY920" s="11"/>
      <c r="DB920" s="11"/>
      <c r="DC920" s="11"/>
      <c r="DD920" s="11"/>
      <c r="DF920" s="11"/>
      <c r="DG920" s="11"/>
      <c r="DJ920" s="11"/>
      <c r="DK920" s="11"/>
      <c r="DL920" s="11"/>
      <c r="DN920" s="11"/>
      <c r="DO920" s="11"/>
      <c r="DR920" s="11"/>
      <c r="DS920" s="11"/>
      <c r="DT920" s="11"/>
    </row>
    <row r="921" spans="1:124" x14ac:dyDescent="0.25">
      <c r="A921" s="100"/>
      <c r="E921" s="129"/>
      <c r="F921" s="129"/>
      <c r="G921" s="129"/>
      <c r="I921" s="129"/>
      <c r="J921" s="129"/>
      <c r="K921" s="129"/>
      <c r="L921" s="129"/>
      <c r="M921" s="129"/>
      <c r="N921" s="129"/>
      <c r="O921" s="129"/>
      <c r="P921" s="129"/>
      <c r="Q921" s="129"/>
      <c r="R921" s="129"/>
      <c r="S921" s="129"/>
      <c r="T921" s="129"/>
      <c r="U921" s="129"/>
      <c r="V921" s="129"/>
      <c r="W921" s="129"/>
      <c r="X921" s="129"/>
      <c r="Y921" s="129"/>
      <c r="Z921" s="129"/>
      <c r="AA921" s="129"/>
      <c r="AW921" s="11"/>
      <c r="BR921" s="11"/>
      <c r="CQ921" s="11"/>
      <c r="CR921" s="11"/>
      <c r="CX921" s="11"/>
      <c r="CY921" s="11"/>
      <c r="DB921" s="11"/>
      <c r="DC921" s="11"/>
      <c r="DD921" s="11"/>
      <c r="DF921" s="11"/>
      <c r="DG921" s="11"/>
      <c r="DJ921" s="11"/>
      <c r="DK921" s="11"/>
      <c r="DL921" s="11"/>
      <c r="DN921" s="11"/>
      <c r="DO921" s="11"/>
      <c r="DR921" s="11"/>
      <c r="DS921" s="11"/>
      <c r="DT921" s="11"/>
    </row>
    <row r="922" spans="1:124" x14ac:dyDescent="0.25">
      <c r="A922" s="100"/>
      <c r="E922" s="129"/>
      <c r="F922" s="129"/>
      <c r="G922" s="129"/>
      <c r="I922" s="129"/>
      <c r="J922" s="129"/>
      <c r="K922" s="129"/>
      <c r="L922" s="129"/>
      <c r="M922" s="129"/>
      <c r="N922" s="129"/>
      <c r="O922" s="129"/>
      <c r="P922" s="129"/>
      <c r="Q922" s="129"/>
      <c r="R922" s="129"/>
      <c r="S922" s="129"/>
      <c r="T922" s="129"/>
      <c r="U922" s="129"/>
      <c r="V922" s="129"/>
      <c r="W922" s="129"/>
      <c r="X922" s="129"/>
      <c r="Y922" s="129"/>
      <c r="Z922" s="129"/>
      <c r="AA922" s="129"/>
      <c r="AW922" s="11"/>
      <c r="BR922" s="11"/>
      <c r="CQ922" s="11"/>
      <c r="CR922" s="11"/>
      <c r="CX922" s="11"/>
      <c r="CY922" s="11"/>
      <c r="DB922" s="11"/>
      <c r="DC922" s="11"/>
      <c r="DD922" s="11"/>
      <c r="DF922" s="11"/>
      <c r="DG922" s="11"/>
      <c r="DJ922" s="11"/>
      <c r="DK922" s="11"/>
      <c r="DL922" s="11"/>
      <c r="DN922" s="11"/>
      <c r="DO922" s="11"/>
      <c r="DR922" s="11"/>
      <c r="DS922" s="11"/>
      <c r="DT922" s="11"/>
    </row>
    <row r="923" spans="1:124" x14ac:dyDescent="0.25">
      <c r="A923" s="100"/>
      <c r="E923" s="129"/>
      <c r="F923" s="129"/>
      <c r="G923" s="129"/>
      <c r="I923" s="129"/>
      <c r="J923" s="129"/>
      <c r="K923" s="129"/>
      <c r="L923" s="129"/>
      <c r="M923" s="129"/>
      <c r="N923" s="129"/>
      <c r="O923" s="129"/>
      <c r="P923" s="129"/>
      <c r="Q923" s="129"/>
      <c r="R923" s="129"/>
      <c r="S923" s="129"/>
      <c r="T923" s="129"/>
      <c r="U923" s="129"/>
      <c r="V923" s="129"/>
      <c r="W923" s="129"/>
      <c r="X923" s="129"/>
      <c r="Y923" s="129"/>
      <c r="Z923" s="129"/>
      <c r="AA923" s="129"/>
      <c r="AW923" s="11"/>
      <c r="BR923" s="11"/>
      <c r="CQ923" s="11"/>
      <c r="CR923" s="11"/>
      <c r="CX923" s="11"/>
      <c r="CY923" s="11"/>
      <c r="DB923" s="11"/>
      <c r="DC923" s="11"/>
      <c r="DD923" s="11"/>
      <c r="DF923" s="11"/>
      <c r="DG923" s="11"/>
      <c r="DJ923" s="11"/>
      <c r="DK923" s="11"/>
      <c r="DL923" s="11"/>
      <c r="DN923" s="11"/>
      <c r="DO923" s="11"/>
      <c r="DR923" s="11"/>
      <c r="DS923" s="11"/>
      <c r="DT923" s="11"/>
    </row>
    <row r="924" spans="1:124" x14ac:dyDescent="0.25">
      <c r="A924" s="100"/>
      <c r="E924" s="129"/>
      <c r="F924" s="129"/>
      <c r="G924" s="129"/>
      <c r="I924" s="129"/>
      <c r="J924" s="129"/>
      <c r="K924" s="129"/>
      <c r="L924" s="129"/>
      <c r="M924" s="129"/>
      <c r="N924" s="129"/>
      <c r="O924" s="129"/>
      <c r="P924" s="129"/>
      <c r="Q924" s="129"/>
      <c r="R924" s="129"/>
      <c r="S924" s="129"/>
      <c r="T924" s="129"/>
      <c r="U924" s="129"/>
      <c r="V924" s="129"/>
      <c r="W924" s="129"/>
      <c r="X924" s="129"/>
      <c r="Y924" s="129"/>
      <c r="Z924" s="129"/>
      <c r="AA924" s="129"/>
      <c r="AW924" s="11"/>
      <c r="BR924" s="11"/>
      <c r="CQ924" s="11"/>
      <c r="CR924" s="11"/>
      <c r="CX924" s="11"/>
      <c r="CY924" s="11"/>
      <c r="DB924" s="11"/>
      <c r="DC924" s="11"/>
      <c r="DD924" s="11"/>
      <c r="DF924" s="11"/>
      <c r="DG924" s="11"/>
      <c r="DJ924" s="11"/>
      <c r="DK924" s="11"/>
      <c r="DL924" s="11"/>
      <c r="DN924" s="11"/>
      <c r="DO924" s="11"/>
      <c r="DR924" s="11"/>
      <c r="DS924" s="11"/>
      <c r="DT924" s="11"/>
    </row>
    <row r="925" spans="1:124" x14ac:dyDescent="0.25">
      <c r="A925" s="100"/>
      <c r="E925" s="129"/>
      <c r="F925" s="129"/>
      <c r="G925" s="129"/>
      <c r="I925" s="129"/>
      <c r="J925" s="129"/>
      <c r="K925" s="129"/>
      <c r="L925" s="129"/>
      <c r="M925" s="129"/>
      <c r="N925" s="129"/>
      <c r="O925" s="129"/>
      <c r="P925" s="129"/>
      <c r="Q925" s="129"/>
      <c r="R925" s="129"/>
      <c r="S925" s="129"/>
      <c r="T925" s="129"/>
      <c r="U925" s="129"/>
      <c r="V925" s="129"/>
      <c r="W925" s="129"/>
      <c r="X925" s="129"/>
      <c r="Y925" s="129"/>
      <c r="Z925" s="129"/>
      <c r="AA925" s="129"/>
      <c r="AW925" s="11"/>
      <c r="BR925" s="11"/>
      <c r="CQ925" s="11"/>
      <c r="CR925" s="11"/>
      <c r="CX925" s="11"/>
      <c r="CY925" s="11"/>
      <c r="DB925" s="11"/>
      <c r="DC925" s="11"/>
      <c r="DD925" s="11"/>
      <c r="DF925" s="11"/>
      <c r="DG925" s="11"/>
      <c r="DJ925" s="11"/>
      <c r="DK925" s="11"/>
      <c r="DL925" s="11"/>
      <c r="DN925" s="11"/>
      <c r="DO925" s="11"/>
      <c r="DR925" s="11"/>
      <c r="DS925" s="11"/>
      <c r="DT925" s="11"/>
    </row>
    <row r="926" spans="1:124" x14ac:dyDescent="0.25">
      <c r="A926" s="100"/>
      <c r="E926" s="129"/>
      <c r="F926" s="129"/>
      <c r="G926" s="129"/>
      <c r="I926" s="129"/>
      <c r="J926" s="129"/>
      <c r="K926" s="129"/>
      <c r="L926" s="129"/>
      <c r="M926" s="129"/>
      <c r="N926" s="129"/>
      <c r="O926" s="129"/>
      <c r="P926" s="129"/>
      <c r="Q926" s="129"/>
      <c r="R926" s="129"/>
      <c r="S926" s="129"/>
      <c r="T926" s="129"/>
      <c r="U926" s="129"/>
      <c r="V926" s="129"/>
      <c r="W926" s="129"/>
      <c r="X926" s="129"/>
      <c r="Y926" s="129"/>
      <c r="Z926" s="129"/>
      <c r="AA926" s="129"/>
      <c r="AW926" s="11"/>
      <c r="BR926" s="11"/>
      <c r="CQ926" s="11"/>
      <c r="CR926" s="11"/>
      <c r="CX926" s="11"/>
      <c r="CY926" s="11"/>
      <c r="DB926" s="11"/>
      <c r="DC926" s="11"/>
      <c r="DD926" s="11"/>
      <c r="DF926" s="11"/>
      <c r="DG926" s="11"/>
      <c r="DJ926" s="11"/>
      <c r="DK926" s="11"/>
      <c r="DL926" s="11"/>
      <c r="DN926" s="11"/>
      <c r="DO926" s="11"/>
      <c r="DR926" s="11"/>
      <c r="DS926" s="11"/>
      <c r="DT926" s="11"/>
    </row>
    <row r="927" spans="1:124" x14ac:dyDescent="0.25">
      <c r="A927" s="100"/>
      <c r="E927" s="129"/>
      <c r="F927" s="129"/>
      <c r="G927" s="129"/>
      <c r="I927" s="129"/>
      <c r="J927" s="129"/>
      <c r="K927" s="129"/>
      <c r="L927" s="129"/>
      <c r="M927" s="129"/>
      <c r="N927" s="129"/>
      <c r="O927" s="129"/>
      <c r="P927" s="129"/>
      <c r="Q927" s="129"/>
      <c r="R927" s="129"/>
      <c r="S927" s="129"/>
      <c r="T927" s="129"/>
      <c r="U927" s="129"/>
      <c r="V927" s="129"/>
      <c r="W927" s="129"/>
      <c r="X927" s="129"/>
      <c r="Y927" s="129"/>
      <c r="Z927" s="129"/>
      <c r="AA927" s="129"/>
      <c r="AW927" s="11"/>
      <c r="BR927" s="11"/>
      <c r="CQ927" s="11"/>
      <c r="CR927" s="11"/>
      <c r="CX927" s="11"/>
      <c r="CY927" s="11"/>
      <c r="DB927" s="11"/>
      <c r="DC927" s="11"/>
      <c r="DD927" s="11"/>
      <c r="DF927" s="11"/>
      <c r="DG927" s="11"/>
      <c r="DJ927" s="11"/>
      <c r="DK927" s="11"/>
      <c r="DL927" s="11"/>
      <c r="DN927" s="11"/>
      <c r="DO927" s="11"/>
      <c r="DR927" s="11"/>
      <c r="DS927" s="11"/>
      <c r="DT927" s="11"/>
    </row>
    <row r="928" spans="1:124" x14ac:dyDescent="0.25">
      <c r="A928" s="100"/>
      <c r="E928" s="129"/>
      <c r="F928" s="129"/>
      <c r="G928" s="129"/>
      <c r="I928" s="129"/>
      <c r="J928" s="129"/>
      <c r="K928" s="129"/>
      <c r="L928" s="129"/>
      <c r="M928" s="129"/>
      <c r="N928" s="129"/>
      <c r="O928" s="129"/>
      <c r="P928" s="129"/>
      <c r="Q928" s="129"/>
      <c r="R928" s="129"/>
      <c r="S928" s="129"/>
      <c r="T928" s="129"/>
      <c r="U928" s="129"/>
      <c r="V928" s="129"/>
      <c r="W928" s="129"/>
      <c r="X928" s="129"/>
      <c r="Y928" s="129"/>
      <c r="Z928" s="129"/>
      <c r="AA928" s="129"/>
      <c r="AW928" s="11"/>
      <c r="BR928" s="11"/>
      <c r="CQ928" s="11"/>
      <c r="CR928" s="11"/>
      <c r="CX928" s="11"/>
      <c r="CY928" s="11"/>
      <c r="DB928" s="11"/>
      <c r="DC928" s="11"/>
      <c r="DD928" s="11"/>
      <c r="DF928" s="11"/>
      <c r="DG928" s="11"/>
      <c r="DJ928" s="11"/>
      <c r="DK928" s="11"/>
      <c r="DL928" s="11"/>
      <c r="DN928" s="11"/>
      <c r="DO928" s="11"/>
      <c r="DR928" s="11"/>
      <c r="DS928" s="11"/>
      <c r="DT928" s="11"/>
    </row>
    <row r="929" spans="1:124" x14ac:dyDescent="0.25">
      <c r="A929" s="100"/>
      <c r="E929" s="129"/>
      <c r="F929" s="129"/>
      <c r="G929" s="129"/>
      <c r="I929" s="129"/>
      <c r="J929" s="129"/>
      <c r="K929" s="129"/>
      <c r="L929" s="129"/>
      <c r="M929" s="129"/>
      <c r="N929" s="129"/>
      <c r="O929" s="129"/>
      <c r="P929" s="129"/>
      <c r="Q929" s="129"/>
      <c r="R929" s="129"/>
      <c r="S929" s="129"/>
      <c r="T929" s="129"/>
      <c r="U929" s="129"/>
      <c r="V929" s="129"/>
      <c r="W929" s="129"/>
      <c r="X929" s="129"/>
      <c r="Y929" s="129"/>
      <c r="Z929" s="129"/>
      <c r="AA929" s="129"/>
      <c r="AW929" s="11"/>
      <c r="BR929" s="11"/>
      <c r="CQ929" s="11"/>
      <c r="CR929" s="11"/>
      <c r="CX929" s="11"/>
      <c r="CY929" s="11"/>
      <c r="DB929" s="11"/>
      <c r="DC929" s="11"/>
      <c r="DD929" s="11"/>
      <c r="DF929" s="11"/>
      <c r="DG929" s="11"/>
      <c r="DJ929" s="11"/>
      <c r="DK929" s="11"/>
      <c r="DL929" s="11"/>
      <c r="DN929" s="11"/>
      <c r="DO929" s="11"/>
      <c r="DR929" s="11"/>
      <c r="DS929" s="11"/>
      <c r="DT929" s="11"/>
    </row>
    <row r="930" spans="1:124" x14ac:dyDescent="0.25">
      <c r="A930" s="100"/>
      <c r="E930" s="129"/>
      <c r="F930" s="129"/>
      <c r="G930" s="129"/>
      <c r="I930" s="129"/>
      <c r="J930" s="129"/>
      <c r="K930" s="129"/>
      <c r="L930" s="129"/>
      <c r="M930" s="129"/>
      <c r="N930" s="129"/>
      <c r="O930" s="129"/>
      <c r="P930" s="129"/>
      <c r="Q930" s="129"/>
      <c r="R930" s="129"/>
      <c r="S930" s="129"/>
      <c r="T930" s="129"/>
      <c r="U930" s="129"/>
      <c r="V930" s="129"/>
      <c r="W930" s="129"/>
      <c r="X930" s="129"/>
      <c r="Y930" s="129"/>
      <c r="Z930" s="129"/>
      <c r="AA930" s="129"/>
      <c r="AW930" s="11"/>
      <c r="BR930" s="11"/>
      <c r="CQ930" s="11"/>
      <c r="CR930" s="11"/>
      <c r="CX930" s="11"/>
      <c r="CY930" s="11"/>
      <c r="DB930" s="11"/>
      <c r="DC930" s="11"/>
      <c r="DD930" s="11"/>
      <c r="DF930" s="11"/>
      <c r="DG930" s="11"/>
      <c r="DJ930" s="11"/>
      <c r="DK930" s="11"/>
      <c r="DL930" s="11"/>
      <c r="DN930" s="11"/>
      <c r="DO930" s="11"/>
      <c r="DR930" s="11"/>
      <c r="DS930" s="11"/>
      <c r="DT930" s="11"/>
    </row>
    <row r="931" spans="1:124" x14ac:dyDescent="0.25">
      <c r="A931" s="100"/>
      <c r="E931" s="129"/>
      <c r="F931" s="129"/>
      <c r="G931" s="129"/>
      <c r="I931" s="129"/>
      <c r="J931" s="129"/>
      <c r="K931" s="129"/>
      <c r="L931" s="129"/>
      <c r="M931" s="129"/>
      <c r="N931" s="129"/>
      <c r="O931" s="129"/>
      <c r="P931" s="129"/>
      <c r="Q931" s="129"/>
      <c r="R931" s="129"/>
      <c r="S931" s="129"/>
      <c r="T931" s="129"/>
      <c r="U931" s="129"/>
      <c r="V931" s="129"/>
      <c r="W931" s="129"/>
      <c r="X931" s="129"/>
      <c r="Y931" s="129"/>
      <c r="Z931" s="129"/>
      <c r="AA931" s="129"/>
      <c r="AW931" s="11"/>
      <c r="BR931" s="11"/>
      <c r="CQ931" s="11"/>
      <c r="CR931" s="11"/>
      <c r="CX931" s="11"/>
      <c r="CY931" s="11"/>
      <c r="DB931" s="11"/>
      <c r="DC931" s="11"/>
      <c r="DD931" s="11"/>
      <c r="DF931" s="11"/>
      <c r="DG931" s="11"/>
      <c r="DJ931" s="11"/>
      <c r="DK931" s="11"/>
      <c r="DL931" s="11"/>
      <c r="DN931" s="11"/>
      <c r="DO931" s="11"/>
      <c r="DR931" s="11"/>
      <c r="DS931" s="11"/>
      <c r="DT931" s="11"/>
    </row>
    <row r="932" spans="1:124" x14ac:dyDescent="0.25">
      <c r="A932" s="100"/>
      <c r="E932" s="129"/>
      <c r="F932" s="129"/>
      <c r="G932" s="129"/>
      <c r="I932" s="129"/>
      <c r="J932" s="129"/>
      <c r="K932" s="129"/>
      <c r="L932" s="129"/>
      <c r="M932" s="129"/>
      <c r="N932" s="129"/>
      <c r="O932" s="129"/>
      <c r="P932" s="129"/>
      <c r="Q932" s="129"/>
      <c r="R932" s="129"/>
      <c r="S932" s="129"/>
      <c r="T932" s="129"/>
      <c r="U932" s="129"/>
      <c r="V932" s="129"/>
      <c r="W932" s="129"/>
      <c r="X932" s="129"/>
      <c r="Y932" s="129"/>
      <c r="Z932" s="129"/>
      <c r="AA932" s="129"/>
      <c r="AW932" s="11"/>
      <c r="BR932" s="11"/>
      <c r="CQ932" s="11"/>
      <c r="CR932" s="11"/>
      <c r="CX932" s="11"/>
      <c r="CY932" s="11"/>
      <c r="DB932" s="11"/>
      <c r="DC932" s="11"/>
      <c r="DD932" s="11"/>
      <c r="DF932" s="11"/>
      <c r="DG932" s="11"/>
      <c r="DJ932" s="11"/>
      <c r="DK932" s="11"/>
      <c r="DL932" s="11"/>
      <c r="DN932" s="11"/>
      <c r="DO932" s="11"/>
      <c r="DR932" s="11"/>
      <c r="DS932" s="11"/>
      <c r="DT932" s="11"/>
    </row>
    <row r="933" spans="1:124" x14ac:dyDescent="0.25">
      <c r="A933" s="100"/>
      <c r="E933" s="129"/>
      <c r="F933" s="129"/>
      <c r="G933" s="129"/>
      <c r="I933" s="129"/>
      <c r="J933" s="129"/>
      <c r="K933" s="129"/>
      <c r="L933" s="129"/>
      <c r="M933" s="129"/>
      <c r="N933" s="129"/>
      <c r="O933" s="129"/>
      <c r="P933" s="129"/>
      <c r="Q933" s="129"/>
      <c r="R933" s="129"/>
      <c r="S933" s="129"/>
      <c r="T933" s="129"/>
      <c r="U933" s="129"/>
      <c r="V933" s="129"/>
      <c r="W933" s="129"/>
      <c r="X933" s="129"/>
      <c r="Y933" s="129"/>
      <c r="Z933" s="129"/>
      <c r="AA933" s="129"/>
      <c r="AW933" s="11"/>
      <c r="BR933" s="11"/>
      <c r="CQ933" s="11"/>
      <c r="CR933" s="11"/>
      <c r="CX933" s="11"/>
      <c r="CY933" s="11"/>
      <c r="DB933" s="11"/>
      <c r="DC933" s="11"/>
      <c r="DD933" s="11"/>
      <c r="DF933" s="11"/>
      <c r="DG933" s="11"/>
      <c r="DJ933" s="11"/>
      <c r="DK933" s="11"/>
      <c r="DL933" s="11"/>
      <c r="DN933" s="11"/>
      <c r="DO933" s="11"/>
      <c r="DR933" s="11"/>
      <c r="DS933" s="11"/>
      <c r="DT933" s="11"/>
    </row>
    <row r="934" spans="1:124" x14ac:dyDescent="0.25">
      <c r="A934" s="100"/>
      <c r="E934" s="129"/>
      <c r="F934" s="129"/>
      <c r="G934" s="129"/>
      <c r="I934" s="129"/>
      <c r="J934" s="129"/>
      <c r="K934" s="129"/>
      <c r="L934" s="129"/>
      <c r="M934" s="129"/>
      <c r="N934" s="129"/>
      <c r="O934" s="129"/>
      <c r="P934" s="129"/>
      <c r="Q934" s="129"/>
      <c r="R934" s="129"/>
      <c r="S934" s="129"/>
      <c r="T934" s="129"/>
      <c r="U934" s="129"/>
      <c r="V934" s="129"/>
      <c r="W934" s="129"/>
      <c r="X934" s="129"/>
      <c r="Y934" s="129"/>
      <c r="Z934" s="129"/>
      <c r="AA934" s="129"/>
      <c r="AW934" s="11"/>
      <c r="BR934" s="11"/>
      <c r="CQ934" s="11"/>
      <c r="CR934" s="11"/>
      <c r="CX934" s="11"/>
      <c r="CY934" s="11"/>
      <c r="DB934" s="11"/>
      <c r="DC934" s="11"/>
      <c r="DD934" s="11"/>
      <c r="DF934" s="11"/>
      <c r="DG934" s="11"/>
      <c r="DJ934" s="11"/>
      <c r="DK934" s="11"/>
      <c r="DL934" s="11"/>
      <c r="DN934" s="11"/>
      <c r="DO934" s="11"/>
      <c r="DR934" s="11"/>
      <c r="DS934" s="11"/>
      <c r="DT934" s="11"/>
    </row>
    <row r="935" spans="1:124" x14ac:dyDescent="0.25">
      <c r="A935" s="100"/>
      <c r="E935" s="129"/>
      <c r="F935" s="129"/>
      <c r="G935" s="129"/>
      <c r="I935" s="129"/>
      <c r="J935" s="129"/>
      <c r="K935" s="129"/>
      <c r="L935" s="129"/>
      <c r="M935" s="129"/>
      <c r="N935" s="129"/>
      <c r="O935" s="129"/>
      <c r="P935" s="129"/>
      <c r="Q935" s="129"/>
      <c r="R935" s="129"/>
      <c r="S935" s="129"/>
      <c r="T935" s="129"/>
      <c r="U935" s="129"/>
      <c r="V935" s="129"/>
      <c r="W935" s="129"/>
      <c r="X935" s="129"/>
      <c r="Y935" s="129"/>
      <c r="Z935" s="129"/>
      <c r="AA935" s="129"/>
      <c r="AW935" s="11"/>
      <c r="BR935" s="11"/>
      <c r="CQ935" s="11"/>
      <c r="CR935" s="11"/>
      <c r="CX935" s="11"/>
      <c r="CY935" s="11"/>
      <c r="DB935" s="11"/>
      <c r="DC935" s="11"/>
      <c r="DD935" s="11"/>
      <c r="DF935" s="11"/>
      <c r="DG935" s="11"/>
      <c r="DJ935" s="11"/>
      <c r="DK935" s="11"/>
      <c r="DL935" s="11"/>
      <c r="DN935" s="11"/>
      <c r="DO935" s="11"/>
      <c r="DR935" s="11"/>
      <c r="DS935" s="11"/>
      <c r="DT935" s="11"/>
    </row>
    <row r="936" spans="1:124" x14ac:dyDescent="0.25">
      <c r="A936" s="100"/>
      <c r="E936" s="129"/>
      <c r="F936" s="129"/>
      <c r="G936" s="129"/>
      <c r="I936" s="129"/>
      <c r="J936" s="129"/>
      <c r="K936" s="129"/>
      <c r="L936" s="129"/>
      <c r="M936" s="129"/>
      <c r="N936" s="129"/>
      <c r="O936" s="129"/>
      <c r="P936" s="129"/>
      <c r="Q936" s="129"/>
      <c r="R936" s="129"/>
      <c r="S936" s="129"/>
      <c r="T936" s="129"/>
      <c r="U936" s="129"/>
      <c r="V936" s="129"/>
      <c r="W936" s="129"/>
      <c r="X936" s="129"/>
      <c r="Y936" s="129"/>
      <c r="Z936" s="129"/>
      <c r="AA936" s="129"/>
      <c r="AW936" s="11"/>
      <c r="BR936" s="11"/>
      <c r="CQ936" s="11"/>
      <c r="CR936" s="11"/>
      <c r="CX936" s="11"/>
      <c r="CY936" s="11"/>
      <c r="DB936" s="11"/>
      <c r="DC936" s="11"/>
      <c r="DD936" s="11"/>
      <c r="DF936" s="11"/>
      <c r="DG936" s="11"/>
      <c r="DJ936" s="11"/>
      <c r="DK936" s="11"/>
      <c r="DL936" s="11"/>
      <c r="DN936" s="11"/>
      <c r="DO936" s="11"/>
      <c r="DR936" s="11"/>
      <c r="DS936" s="11"/>
      <c r="DT936" s="11"/>
    </row>
    <row r="937" spans="1:124" x14ac:dyDescent="0.25">
      <c r="A937" s="100"/>
      <c r="E937" s="129"/>
      <c r="F937" s="129"/>
      <c r="G937" s="129"/>
      <c r="I937" s="129"/>
      <c r="J937" s="129"/>
      <c r="K937" s="129"/>
      <c r="L937" s="129"/>
      <c r="M937" s="129"/>
      <c r="N937" s="129"/>
      <c r="O937" s="129"/>
      <c r="P937" s="129"/>
      <c r="Q937" s="129"/>
      <c r="R937" s="129"/>
      <c r="S937" s="129"/>
      <c r="T937" s="129"/>
      <c r="U937" s="129"/>
      <c r="V937" s="129"/>
      <c r="W937" s="129"/>
      <c r="X937" s="129"/>
      <c r="Y937" s="129"/>
      <c r="Z937" s="129"/>
      <c r="AA937" s="129"/>
      <c r="AW937" s="11"/>
      <c r="BR937" s="11"/>
      <c r="CQ937" s="11"/>
      <c r="CR937" s="11"/>
      <c r="CX937" s="11"/>
      <c r="CY937" s="11"/>
      <c r="DB937" s="11"/>
      <c r="DC937" s="11"/>
      <c r="DD937" s="11"/>
      <c r="DF937" s="11"/>
      <c r="DG937" s="11"/>
      <c r="DJ937" s="11"/>
      <c r="DK937" s="11"/>
      <c r="DL937" s="11"/>
      <c r="DN937" s="11"/>
      <c r="DO937" s="11"/>
      <c r="DR937" s="11"/>
      <c r="DS937" s="11"/>
      <c r="DT937" s="11"/>
    </row>
    <row r="938" spans="1:124" x14ac:dyDescent="0.25">
      <c r="A938" s="100"/>
      <c r="E938" s="129"/>
      <c r="F938" s="129"/>
      <c r="G938" s="129"/>
      <c r="I938" s="129"/>
      <c r="J938" s="129"/>
      <c r="K938" s="129"/>
      <c r="L938" s="129"/>
      <c r="M938" s="129"/>
      <c r="N938" s="129"/>
      <c r="O938" s="129"/>
      <c r="P938" s="129"/>
      <c r="Q938" s="129"/>
      <c r="R938" s="129"/>
      <c r="S938" s="129"/>
      <c r="T938" s="129"/>
      <c r="U938" s="129"/>
      <c r="V938" s="129"/>
      <c r="W938" s="129"/>
      <c r="X938" s="129"/>
      <c r="Y938" s="129"/>
      <c r="Z938" s="129"/>
      <c r="AA938" s="129"/>
      <c r="AW938" s="11"/>
      <c r="BR938" s="11"/>
      <c r="CQ938" s="11"/>
      <c r="CR938" s="11"/>
      <c r="CX938" s="11"/>
      <c r="CY938" s="11"/>
      <c r="DB938" s="11"/>
      <c r="DC938" s="11"/>
      <c r="DD938" s="11"/>
      <c r="DF938" s="11"/>
      <c r="DG938" s="11"/>
      <c r="DJ938" s="11"/>
      <c r="DK938" s="11"/>
      <c r="DL938" s="11"/>
      <c r="DN938" s="11"/>
      <c r="DO938" s="11"/>
      <c r="DR938" s="11"/>
      <c r="DS938" s="11"/>
      <c r="DT938" s="11"/>
    </row>
    <row r="939" spans="1:124" x14ac:dyDescent="0.25">
      <c r="A939" s="100"/>
      <c r="E939" s="129"/>
      <c r="F939" s="129"/>
      <c r="G939" s="129"/>
      <c r="I939" s="129"/>
      <c r="J939" s="129"/>
      <c r="K939" s="129"/>
      <c r="L939" s="129"/>
      <c r="M939" s="129"/>
      <c r="N939" s="129"/>
      <c r="O939" s="129"/>
      <c r="P939" s="129"/>
      <c r="Q939" s="129"/>
      <c r="R939" s="129"/>
      <c r="S939" s="129"/>
      <c r="T939" s="129"/>
      <c r="U939" s="129"/>
      <c r="V939" s="129"/>
      <c r="W939" s="129"/>
      <c r="X939" s="129"/>
      <c r="Y939" s="129"/>
      <c r="Z939" s="129"/>
      <c r="AA939" s="129"/>
      <c r="AW939" s="11"/>
      <c r="BR939" s="11"/>
      <c r="CQ939" s="11"/>
      <c r="CR939" s="11"/>
      <c r="CX939" s="11"/>
      <c r="CY939" s="11"/>
      <c r="DB939" s="11"/>
      <c r="DC939" s="11"/>
      <c r="DD939" s="11"/>
      <c r="DF939" s="11"/>
      <c r="DG939" s="11"/>
      <c r="DJ939" s="11"/>
      <c r="DK939" s="11"/>
      <c r="DL939" s="11"/>
      <c r="DN939" s="11"/>
      <c r="DO939" s="11"/>
      <c r="DR939" s="11"/>
      <c r="DS939" s="11"/>
      <c r="DT939" s="11"/>
    </row>
    <row r="940" spans="1:124" x14ac:dyDescent="0.25">
      <c r="A940" s="100"/>
      <c r="E940" s="129"/>
      <c r="F940" s="129"/>
      <c r="G940" s="129"/>
      <c r="I940" s="129"/>
      <c r="J940" s="129"/>
      <c r="K940" s="129"/>
      <c r="L940" s="129"/>
      <c r="M940" s="129"/>
      <c r="N940" s="129"/>
      <c r="O940" s="129"/>
      <c r="P940" s="129"/>
      <c r="Q940" s="129"/>
      <c r="R940" s="129"/>
      <c r="S940" s="129"/>
      <c r="T940" s="129"/>
      <c r="U940" s="129"/>
      <c r="V940" s="129"/>
      <c r="W940" s="129"/>
      <c r="X940" s="129"/>
      <c r="Y940" s="129"/>
      <c r="Z940" s="129"/>
      <c r="AA940" s="129"/>
      <c r="AW940" s="11"/>
      <c r="BR940" s="11"/>
      <c r="CQ940" s="11"/>
      <c r="CR940" s="11"/>
      <c r="CX940" s="11"/>
      <c r="CY940" s="11"/>
      <c r="DB940" s="11"/>
      <c r="DC940" s="11"/>
      <c r="DD940" s="11"/>
      <c r="DF940" s="11"/>
      <c r="DG940" s="11"/>
      <c r="DJ940" s="11"/>
      <c r="DK940" s="11"/>
      <c r="DL940" s="11"/>
      <c r="DN940" s="11"/>
      <c r="DO940" s="11"/>
      <c r="DR940" s="11"/>
      <c r="DS940" s="11"/>
      <c r="DT940" s="11"/>
    </row>
    <row r="941" spans="1:124" x14ac:dyDescent="0.25">
      <c r="A941" s="100"/>
      <c r="E941" s="129"/>
      <c r="F941" s="129"/>
      <c r="G941" s="129"/>
      <c r="I941" s="129"/>
      <c r="J941" s="129"/>
      <c r="K941" s="129"/>
      <c r="L941" s="129"/>
      <c r="M941" s="129"/>
      <c r="N941" s="129"/>
      <c r="O941" s="129"/>
      <c r="P941" s="129"/>
      <c r="Q941" s="129"/>
      <c r="R941" s="129"/>
      <c r="S941" s="129"/>
      <c r="T941" s="129"/>
      <c r="U941" s="129"/>
      <c r="V941" s="129"/>
      <c r="W941" s="129"/>
      <c r="X941" s="129"/>
      <c r="Y941" s="129"/>
      <c r="Z941" s="129"/>
      <c r="AA941" s="129"/>
      <c r="AW941" s="11"/>
      <c r="BR941" s="11"/>
      <c r="CQ941" s="11"/>
      <c r="CR941" s="11"/>
      <c r="CX941" s="11"/>
      <c r="CY941" s="11"/>
      <c r="DB941" s="11"/>
      <c r="DC941" s="11"/>
      <c r="DD941" s="11"/>
      <c r="DF941" s="11"/>
      <c r="DG941" s="11"/>
      <c r="DJ941" s="11"/>
      <c r="DK941" s="11"/>
      <c r="DL941" s="11"/>
      <c r="DN941" s="11"/>
      <c r="DO941" s="11"/>
      <c r="DR941" s="11"/>
      <c r="DS941" s="11"/>
      <c r="DT941" s="11"/>
    </row>
    <row r="942" spans="1:124" x14ac:dyDescent="0.25">
      <c r="A942" s="100"/>
      <c r="E942" s="129"/>
      <c r="F942" s="129"/>
      <c r="G942" s="129"/>
      <c r="I942" s="129"/>
      <c r="J942" s="129"/>
      <c r="K942" s="129"/>
      <c r="L942" s="129"/>
      <c r="M942" s="129"/>
      <c r="N942" s="129"/>
      <c r="O942" s="129"/>
      <c r="P942" s="129"/>
      <c r="Q942" s="129"/>
      <c r="R942" s="129"/>
      <c r="S942" s="129"/>
      <c r="T942" s="129"/>
      <c r="U942" s="129"/>
      <c r="V942" s="129"/>
      <c r="W942" s="129"/>
      <c r="X942" s="129"/>
      <c r="Y942" s="129"/>
      <c r="Z942" s="129"/>
      <c r="AA942" s="129"/>
      <c r="AW942" s="11"/>
      <c r="BR942" s="11"/>
      <c r="CQ942" s="11"/>
      <c r="CR942" s="11"/>
      <c r="CX942" s="11"/>
      <c r="CY942" s="11"/>
      <c r="DB942" s="11"/>
      <c r="DC942" s="11"/>
      <c r="DD942" s="11"/>
      <c r="DF942" s="11"/>
      <c r="DG942" s="11"/>
      <c r="DJ942" s="11"/>
      <c r="DK942" s="11"/>
      <c r="DL942" s="11"/>
      <c r="DN942" s="11"/>
      <c r="DO942" s="11"/>
      <c r="DR942" s="11"/>
      <c r="DS942" s="11"/>
      <c r="DT942" s="11"/>
    </row>
    <row r="943" spans="1:124" x14ac:dyDescent="0.25">
      <c r="A943" s="100"/>
      <c r="E943" s="129"/>
      <c r="F943" s="129"/>
      <c r="G943" s="129"/>
      <c r="I943" s="129"/>
      <c r="J943" s="129"/>
      <c r="K943" s="129"/>
      <c r="L943" s="129"/>
      <c r="M943" s="129"/>
      <c r="N943" s="129"/>
      <c r="O943" s="129"/>
      <c r="P943" s="129"/>
      <c r="Q943" s="129"/>
      <c r="R943" s="129"/>
      <c r="S943" s="129"/>
      <c r="T943" s="129"/>
      <c r="U943" s="129"/>
      <c r="V943" s="129"/>
      <c r="W943" s="129"/>
      <c r="X943" s="129"/>
      <c r="Y943" s="129"/>
      <c r="Z943" s="129"/>
      <c r="AA943" s="129"/>
      <c r="AW943" s="11"/>
      <c r="BR943" s="11"/>
      <c r="CQ943" s="11"/>
      <c r="CR943" s="11"/>
      <c r="CX943" s="11"/>
      <c r="CY943" s="11"/>
      <c r="DB943" s="11"/>
      <c r="DC943" s="11"/>
      <c r="DD943" s="11"/>
      <c r="DF943" s="11"/>
      <c r="DG943" s="11"/>
      <c r="DJ943" s="11"/>
      <c r="DK943" s="11"/>
      <c r="DL943" s="11"/>
      <c r="DN943" s="11"/>
      <c r="DO943" s="11"/>
      <c r="DR943" s="11"/>
      <c r="DS943" s="11"/>
      <c r="DT943" s="11"/>
    </row>
    <row r="944" spans="1:124" x14ac:dyDescent="0.25">
      <c r="A944" s="100"/>
      <c r="E944" s="129"/>
      <c r="F944" s="129"/>
      <c r="G944" s="129"/>
      <c r="I944" s="129"/>
      <c r="J944" s="129"/>
      <c r="K944" s="129"/>
      <c r="L944" s="129"/>
      <c r="M944" s="129"/>
      <c r="N944" s="129"/>
      <c r="O944" s="129"/>
      <c r="P944" s="129"/>
      <c r="Q944" s="129"/>
      <c r="R944" s="129"/>
      <c r="S944" s="129"/>
      <c r="T944" s="129"/>
      <c r="U944" s="129"/>
      <c r="V944" s="129"/>
      <c r="W944" s="129"/>
      <c r="X944" s="129"/>
      <c r="Y944" s="129"/>
      <c r="Z944" s="129"/>
      <c r="AA944" s="129"/>
      <c r="AW944" s="11"/>
      <c r="BR944" s="11"/>
      <c r="CQ944" s="11"/>
      <c r="CR944" s="11"/>
      <c r="CX944" s="11"/>
      <c r="CY944" s="11"/>
      <c r="DB944" s="11"/>
      <c r="DC944" s="11"/>
      <c r="DD944" s="11"/>
      <c r="DF944" s="11"/>
      <c r="DG944" s="11"/>
      <c r="DJ944" s="11"/>
      <c r="DK944" s="11"/>
      <c r="DL944" s="11"/>
      <c r="DN944" s="11"/>
      <c r="DO944" s="11"/>
      <c r="DR944" s="11"/>
      <c r="DS944" s="11"/>
      <c r="DT944" s="11"/>
    </row>
    <row r="945" spans="1:124" x14ac:dyDescent="0.25">
      <c r="A945" s="100"/>
      <c r="E945" s="129"/>
      <c r="F945" s="129"/>
      <c r="G945" s="129"/>
      <c r="I945" s="129"/>
      <c r="J945" s="129"/>
      <c r="K945" s="129"/>
      <c r="L945" s="129"/>
      <c r="M945" s="129"/>
      <c r="N945" s="129"/>
      <c r="O945" s="129"/>
      <c r="P945" s="129"/>
      <c r="Q945" s="129"/>
      <c r="R945" s="129"/>
      <c r="S945" s="129"/>
      <c r="T945" s="129"/>
      <c r="U945" s="129"/>
      <c r="V945" s="129"/>
      <c r="W945" s="129"/>
      <c r="X945" s="129"/>
      <c r="Y945" s="129"/>
      <c r="Z945" s="129"/>
      <c r="AA945" s="129"/>
      <c r="AW945" s="11"/>
      <c r="BR945" s="11"/>
      <c r="CQ945" s="11"/>
      <c r="CR945" s="11"/>
      <c r="CX945" s="11"/>
      <c r="CY945" s="11"/>
      <c r="DB945" s="11"/>
      <c r="DC945" s="11"/>
      <c r="DD945" s="11"/>
      <c r="DF945" s="11"/>
      <c r="DG945" s="11"/>
      <c r="DJ945" s="11"/>
      <c r="DK945" s="11"/>
      <c r="DL945" s="11"/>
      <c r="DN945" s="11"/>
      <c r="DO945" s="11"/>
      <c r="DR945" s="11"/>
      <c r="DS945" s="11"/>
      <c r="DT945" s="11"/>
    </row>
    <row r="946" spans="1:124" x14ac:dyDescent="0.25">
      <c r="A946" s="100"/>
      <c r="E946" s="129"/>
      <c r="F946" s="129"/>
      <c r="G946" s="129"/>
      <c r="I946" s="129"/>
      <c r="J946" s="129"/>
      <c r="K946" s="129"/>
      <c r="L946" s="129"/>
      <c r="M946" s="129"/>
      <c r="N946" s="129"/>
      <c r="O946" s="129"/>
      <c r="P946" s="129"/>
      <c r="Q946" s="129"/>
      <c r="R946" s="129"/>
      <c r="S946" s="129"/>
      <c r="T946" s="129"/>
      <c r="U946" s="129"/>
      <c r="V946" s="129"/>
      <c r="W946" s="129"/>
      <c r="X946" s="129"/>
      <c r="Y946" s="129"/>
      <c r="Z946" s="129"/>
      <c r="AA946" s="129"/>
      <c r="AW946" s="11"/>
      <c r="BR946" s="11"/>
      <c r="CQ946" s="11"/>
      <c r="CR946" s="11"/>
      <c r="CX946" s="11"/>
      <c r="CY946" s="11"/>
      <c r="DB946" s="11"/>
      <c r="DC946" s="11"/>
      <c r="DD946" s="11"/>
      <c r="DF946" s="11"/>
      <c r="DG946" s="11"/>
      <c r="DJ946" s="11"/>
      <c r="DK946" s="11"/>
      <c r="DL946" s="11"/>
      <c r="DN946" s="11"/>
      <c r="DO946" s="11"/>
      <c r="DR946" s="11"/>
      <c r="DS946" s="11"/>
      <c r="DT946" s="11"/>
    </row>
    <row r="947" spans="1:124" x14ac:dyDescent="0.25">
      <c r="A947" s="100"/>
      <c r="E947" s="129"/>
      <c r="F947" s="129"/>
      <c r="G947" s="129"/>
      <c r="I947" s="129"/>
      <c r="J947" s="129"/>
      <c r="K947" s="129"/>
      <c r="L947" s="129"/>
      <c r="M947" s="129"/>
      <c r="N947" s="129"/>
      <c r="O947" s="129"/>
      <c r="P947" s="129"/>
      <c r="Q947" s="129"/>
      <c r="R947" s="129"/>
      <c r="S947" s="129"/>
      <c r="T947" s="129"/>
      <c r="U947" s="129"/>
      <c r="V947" s="129"/>
      <c r="W947" s="129"/>
      <c r="X947" s="129"/>
      <c r="Y947" s="129"/>
      <c r="Z947" s="129"/>
      <c r="AA947" s="129"/>
      <c r="AW947" s="11"/>
      <c r="BR947" s="11"/>
      <c r="CQ947" s="11"/>
      <c r="CR947" s="11"/>
      <c r="CX947" s="11"/>
      <c r="CY947" s="11"/>
      <c r="DB947" s="11"/>
      <c r="DC947" s="11"/>
      <c r="DD947" s="11"/>
      <c r="DF947" s="11"/>
      <c r="DG947" s="11"/>
      <c r="DJ947" s="11"/>
      <c r="DK947" s="11"/>
      <c r="DL947" s="11"/>
      <c r="DN947" s="11"/>
      <c r="DO947" s="11"/>
      <c r="DR947" s="11"/>
      <c r="DS947" s="11"/>
      <c r="DT947" s="11"/>
    </row>
    <row r="948" spans="1:124" x14ac:dyDescent="0.25">
      <c r="A948" s="100"/>
      <c r="E948" s="129"/>
      <c r="F948" s="129"/>
      <c r="G948" s="129"/>
      <c r="I948" s="129"/>
      <c r="J948" s="129"/>
      <c r="K948" s="129"/>
      <c r="L948" s="129"/>
      <c r="M948" s="129"/>
      <c r="N948" s="129"/>
      <c r="O948" s="129"/>
      <c r="P948" s="129"/>
      <c r="Q948" s="129"/>
      <c r="R948" s="129"/>
      <c r="S948" s="129"/>
      <c r="T948" s="129"/>
      <c r="U948" s="129"/>
      <c r="V948" s="129"/>
      <c r="W948" s="129"/>
      <c r="X948" s="129"/>
      <c r="Y948" s="129"/>
      <c r="Z948" s="129"/>
      <c r="AA948" s="129"/>
      <c r="AW948" s="11"/>
      <c r="BR948" s="11"/>
      <c r="CQ948" s="11"/>
      <c r="CR948" s="11"/>
      <c r="CX948" s="11"/>
      <c r="CY948" s="11"/>
      <c r="DB948" s="11"/>
      <c r="DC948" s="11"/>
      <c r="DD948" s="11"/>
      <c r="DF948" s="11"/>
      <c r="DG948" s="11"/>
      <c r="DJ948" s="11"/>
      <c r="DK948" s="11"/>
      <c r="DL948" s="11"/>
      <c r="DN948" s="11"/>
      <c r="DO948" s="11"/>
      <c r="DR948" s="11"/>
      <c r="DS948" s="11"/>
      <c r="DT948" s="11"/>
    </row>
    <row r="949" spans="1:124" x14ac:dyDescent="0.25">
      <c r="A949" s="100"/>
      <c r="E949" s="129"/>
      <c r="F949" s="129"/>
      <c r="G949" s="129"/>
      <c r="I949" s="129"/>
      <c r="J949" s="129"/>
      <c r="K949" s="129"/>
      <c r="L949" s="129"/>
      <c r="M949" s="129"/>
      <c r="N949" s="129"/>
      <c r="O949" s="129"/>
      <c r="P949" s="129"/>
      <c r="Q949" s="129"/>
      <c r="R949" s="129"/>
      <c r="S949" s="129"/>
      <c r="T949" s="129"/>
      <c r="U949" s="129"/>
      <c r="V949" s="129"/>
      <c r="W949" s="129"/>
      <c r="X949" s="129"/>
      <c r="Y949" s="129"/>
      <c r="Z949" s="129"/>
      <c r="AA949" s="129"/>
      <c r="AW949" s="11"/>
      <c r="BR949" s="11"/>
      <c r="CQ949" s="11"/>
      <c r="CR949" s="11"/>
      <c r="CX949" s="11"/>
      <c r="CY949" s="11"/>
      <c r="DB949" s="11"/>
      <c r="DC949" s="11"/>
      <c r="DD949" s="11"/>
      <c r="DF949" s="11"/>
      <c r="DG949" s="11"/>
      <c r="DJ949" s="11"/>
      <c r="DK949" s="11"/>
      <c r="DL949" s="11"/>
      <c r="DN949" s="11"/>
      <c r="DO949" s="11"/>
      <c r="DR949" s="11"/>
      <c r="DS949" s="11"/>
      <c r="DT949" s="11"/>
    </row>
    <row r="950" spans="1:124" x14ac:dyDescent="0.25">
      <c r="A950" s="100"/>
      <c r="E950" s="129"/>
      <c r="F950" s="129"/>
      <c r="G950" s="129"/>
      <c r="I950" s="129"/>
      <c r="J950" s="129"/>
      <c r="K950" s="129"/>
      <c r="L950" s="129"/>
      <c r="M950" s="129"/>
      <c r="N950" s="129"/>
      <c r="O950" s="129"/>
      <c r="P950" s="129"/>
      <c r="Q950" s="129"/>
      <c r="R950" s="129"/>
      <c r="S950" s="129"/>
      <c r="T950" s="129"/>
      <c r="U950" s="129"/>
      <c r="V950" s="129"/>
      <c r="W950" s="129"/>
      <c r="X950" s="129"/>
      <c r="Y950" s="129"/>
      <c r="Z950" s="129"/>
      <c r="AA950" s="129"/>
      <c r="AW950" s="11"/>
      <c r="BR950" s="11"/>
      <c r="CQ950" s="11"/>
      <c r="CR950" s="11"/>
      <c r="CX950" s="11"/>
      <c r="CY950" s="11"/>
      <c r="DB950" s="11"/>
      <c r="DC950" s="11"/>
      <c r="DD950" s="11"/>
      <c r="DF950" s="11"/>
      <c r="DG950" s="11"/>
      <c r="DJ950" s="11"/>
      <c r="DK950" s="11"/>
      <c r="DL950" s="11"/>
      <c r="DN950" s="11"/>
      <c r="DO950" s="11"/>
      <c r="DR950" s="11"/>
      <c r="DS950" s="11"/>
      <c r="DT950" s="11"/>
    </row>
    <row r="951" spans="1:124" x14ac:dyDescent="0.25">
      <c r="A951" s="100"/>
      <c r="E951" s="129"/>
      <c r="F951" s="129"/>
      <c r="G951" s="129"/>
      <c r="I951" s="129"/>
      <c r="J951" s="129"/>
      <c r="K951" s="129"/>
      <c r="L951" s="129"/>
      <c r="M951" s="129"/>
      <c r="N951" s="129"/>
      <c r="O951" s="129"/>
      <c r="P951" s="129"/>
      <c r="Q951" s="129"/>
      <c r="R951" s="129"/>
      <c r="S951" s="129"/>
      <c r="T951" s="129"/>
      <c r="U951" s="129"/>
      <c r="V951" s="129"/>
      <c r="W951" s="129"/>
      <c r="X951" s="129"/>
      <c r="Y951" s="129"/>
      <c r="Z951" s="129"/>
      <c r="AA951" s="129"/>
      <c r="AW951" s="11"/>
      <c r="BR951" s="11"/>
      <c r="CQ951" s="11"/>
      <c r="CR951" s="11"/>
      <c r="CX951" s="11"/>
      <c r="CY951" s="11"/>
      <c r="DB951" s="11"/>
      <c r="DC951" s="11"/>
      <c r="DD951" s="11"/>
      <c r="DF951" s="11"/>
      <c r="DG951" s="11"/>
      <c r="DJ951" s="11"/>
      <c r="DK951" s="11"/>
      <c r="DL951" s="11"/>
      <c r="DN951" s="11"/>
      <c r="DO951" s="11"/>
      <c r="DR951" s="11"/>
      <c r="DS951" s="11"/>
      <c r="DT951" s="11"/>
    </row>
    <row r="952" spans="1:124" x14ac:dyDescent="0.25">
      <c r="A952" s="100"/>
      <c r="E952" s="129"/>
      <c r="F952" s="129"/>
      <c r="G952" s="129"/>
      <c r="I952" s="129"/>
      <c r="J952" s="129"/>
      <c r="K952" s="129"/>
      <c r="L952" s="129"/>
      <c r="M952" s="129"/>
      <c r="N952" s="129"/>
      <c r="O952" s="129"/>
      <c r="P952" s="129"/>
      <c r="Q952" s="129"/>
      <c r="R952" s="129"/>
      <c r="S952" s="129"/>
      <c r="T952" s="129"/>
      <c r="U952" s="129"/>
      <c r="V952" s="129"/>
      <c r="W952" s="129"/>
      <c r="X952" s="129"/>
      <c r="Y952" s="129"/>
      <c r="Z952" s="129"/>
      <c r="AA952" s="129"/>
      <c r="AW952" s="11"/>
      <c r="BR952" s="11"/>
      <c r="CQ952" s="11"/>
      <c r="CR952" s="11"/>
      <c r="CX952" s="11"/>
      <c r="CY952" s="11"/>
      <c r="DB952" s="11"/>
      <c r="DC952" s="11"/>
      <c r="DD952" s="11"/>
      <c r="DF952" s="11"/>
      <c r="DG952" s="11"/>
      <c r="DJ952" s="11"/>
      <c r="DK952" s="11"/>
      <c r="DL952" s="11"/>
      <c r="DN952" s="11"/>
      <c r="DO952" s="11"/>
      <c r="DR952" s="11"/>
      <c r="DS952" s="11"/>
      <c r="DT952" s="11"/>
    </row>
    <row r="953" spans="1:124" x14ac:dyDescent="0.25">
      <c r="A953" s="100"/>
      <c r="E953" s="129"/>
      <c r="F953" s="129"/>
      <c r="G953" s="129"/>
      <c r="I953" s="129"/>
      <c r="J953" s="129"/>
      <c r="K953" s="129"/>
      <c r="L953" s="129"/>
      <c r="M953" s="129"/>
      <c r="N953" s="129"/>
      <c r="O953" s="129"/>
      <c r="P953" s="129"/>
      <c r="Q953" s="129"/>
      <c r="R953" s="129"/>
      <c r="S953" s="129"/>
      <c r="T953" s="129"/>
      <c r="U953" s="129"/>
      <c r="V953" s="129"/>
      <c r="W953" s="129"/>
      <c r="X953" s="129"/>
      <c r="Y953" s="129"/>
      <c r="Z953" s="129"/>
      <c r="AA953" s="129"/>
      <c r="AW953" s="11"/>
      <c r="BR953" s="11"/>
      <c r="CQ953" s="11"/>
      <c r="CR953" s="11"/>
      <c r="CX953" s="11"/>
      <c r="CY953" s="11"/>
      <c r="DB953" s="11"/>
      <c r="DC953" s="11"/>
      <c r="DD953" s="11"/>
      <c r="DF953" s="11"/>
      <c r="DG953" s="11"/>
      <c r="DJ953" s="11"/>
      <c r="DK953" s="11"/>
      <c r="DL953" s="11"/>
      <c r="DN953" s="11"/>
      <c r="DO953" s="11"/>
      <c r="DR953" s="11"/>
      <c r="DS953" s="11"/>
      <c r="DT953" s="11"/>
    </row>
    <row r="954" spans="1:124" x14ac:dyDescent="0.25">
      <c r="A954" s="100"/>
      <c r="E954" s="129"/>
      <c r="F954" s="129"/>
      <c r="G954" s="129"/>
      <c r="I954" s="129"/>
      <c r="J954" s="129"/>
      <c r="K954" s="129"/>
      <c r="L954" s="129"/>
      <c r="M954" s="129"/>
      <c r="N954" s="129"/>
      <c r="O954" s="129"/>
      <c r="P954" s="129"/>
      <c r="Q954" s="129"/>
      <c r="R954" s="129"/>
      <c r="S954" s="129"/>
      <c r="T954" s="129"/>
      <c r="U954" s="129"/>
      <c r="V954" s="129"/>
      <c r="W954" s="129"/>
      <c r="X954" s="129"/>
      <c r="Y954" s="129"/>
      <c r="Z954" s="129"/>
      <c r="AA954" s="129"/>
      <c r="AW954" s="11"/>
      <c r="BR954" s="11"/>
      <c r="CQ954" s="11"/>
      <c r="CR954" s="11"/>
      <c r="CX954" s="11"/>
      <c r="CY954" s="11"/>
      <c r="DB954" s="11"/>
      <c r="DC954" s="11"/>
      <c r="DD954" s="11"/>
      <c r="DF954" s="11"/>
      <c r="DG954" s="11"/>
      <c r="DJ954" s="11"/>
      <c r="DK954" s="11"/>
      <c r="DL954" s="11"/>
      <c r="DN954" s="11"/>
      <c r="DO954" s="11"/>
      <c r="DR954" s="11"/>
      <c r="DS954" s="11"/>
      <c r="DT954" s="11"/>
    </row>
    <row r="955" spans="1:124" x14ac:dyDescent="0.25">
      <c r="A955" s="100"/>
      <c r="E955" s="129"/>
      <c r="F955" s="129"/>
      <c r="G955" s="129"/>
      <c r="I955" s="129"/>
      <c r="J955" s="129"/>
      <c r="K955" s="129"/>
      <c r="L955" s="129"/>
      <c r="M955" s="129"/>
      <c r="N955" s="129"/>
      <c r="O955" s="129"/>
      <c r="P955" s="129"/>
      <c r="Q955" s="129"/>
      <c r="R955" s="129"/>
      <c r="S955" s="129"/>
      <c r="T955" s="129"/>
      <c r="U955" s="129"/>
      <c r="V955" s="129"/>
      <c r="W955" s="129"/>
      <c r="X955" s="129"/>
      <c r="Y955" s="129"/>
      <c r="Z955" s="129"/>
      <c r="AA955" s="129"/>
      <c r="AW955" s="11"/>
      <c r="BR955" s="11"/>
      <c r="CQ955" s="11"/>
      <c r="CR955" s="11"/>
      <c r="CX955" s="11"/>
      <c r="CY955" s="11"/>
      <c r="DB955" s="11"/>
      <c r="DC955" s="11"/>
      <c r="DD955" s="11"/>
      <c r="DF955" s="11"/>
      <c r="DG955" s="11"/>
      <c r="DJ955" s="11"/>
      <c r="DK955" s="11"/>
      <c r="DL955" s="11"/>
      <c r="DN955" s="11"/>
      <c r="DO955" s="11"/>
      <c r="DR955" s="11"/>
      <c r="DS955" s="11"/>
      <c r="DT955" s="11"/>
    </row>
    <row r="956" spans="1:124" x14ac:dyDescent="0.25">
      <c r="A956" s="100"/>
      <c r="E956" s="129"/>
      <c r="F956" s="129"/>
      <c r="G956" s="129"/>
      <c r="I956" s="129"/>
      <c r="J956" s="129"/>
      <c r="K956" s="129"/>
      <c r="L956" s="129"/>
      <c r="M956" s="129"/>
      <c r="N956" s="129"/>
      <c r="O956" s="129"/>
      <c r="P956" s="129"/>
      <c r="Q956" s="129"/>
      <c r="R956" s="129"/>
      <c r="S956" s="129"/>
      <c r="T956" s="129"/>
      <c r="U956" s="129"/>
      <c r="V956" s="129"/>
      <c r="W956" s="129"/>
      <c r="X956" s="129"/>
      <c r="Y956" s="129"/>
      <c r="Z956" s="129"/>
      <c r="AA956" s="129"/>
      <c r="AW956" s="11"/>
      <c r="BR956" s="11"/>
      <c r="CQ956" s="11"/>
      <c r="CR956" s="11"/>
      <c r="CX956" s="11"/>
      <c r="CY956" s="11"/>
      <c r="DB956" s="11"/>
      <c r="DC956" s="11"/>
      <c r="DD956" s="11"/>
      <c r="DF956" s="11"/>
      <c r="DG956" s="11"/>
      <c r="DJ956" s="11"/>
      <c r="DK956" s="11"/>
      <c r="DL956" s="11"/>
      <c r="DN956" s="11"/>
      <c r="DO956" s="11"/>
      <c r="DR956" s="11"/>
      <c r="DS956" s="11"/>
      <c r="DT956" s="11"/>
    </row>
    <row r="957" spans="1:124" x14ac:dyDescent="0.25">
      <c r="A957" s="100"/>
      <c r="E957" s="129"/>
      <c r="F957" s="129"/>
      <c r="G957" s="129"/>
      <c r="I957" s="129"/>
      <c r="J957" s="129"/>
      <c r="K957" s="129"/>
      <c r="L957" s="129"/>
      <c r="M957" s="129"/>
      <c r="N957" s="129"/>
      <c r="O957" s="129"/>
      <c r="P957" s="129"/>
      <c r="Q957" s="129"/>
      <c r="R957" s="129"/>
      <c r="S957" s="129"/>
      <c r="T957" s="129"/>
      <c r="U957" s="129"/>
      <c r="V957" s="129"/>
      <c r="W957" s="129"/>
      <c r="X957" s="129"/>
      <c r="Y957" s="129"/>
      <c r="Z957" s="129"/>
      <c r="AA957" s="129"/>
      <c r="AW957" s="11"/>
      <c r="BR957" s="11"/>
      <c r="CQ957" s="11"/>
      <c r="CR957" s="11"/>
      <c r="CX957" s="11"/>
      <c r="CY957" s="11"/>
      <c r="DB957" s="11"/>
      <c r="DC957" s="11"/>
      <c r="DD957" s="11"/>
      <c r="DF957" s="11"/>
      <c r="DG957" s="11"/>
      <c r="DJ957" s="11"/>
      <c r="DK957" s="11"/>
      <c r="DL957" s="11"/>
      <c r="DN957" s="11"/>
      <c r="DO957" s="11"/>
      <c r="DR957" s="11"/>
      <c r="DS957" s="11"/>
      <c r="DT957" s="11"/>
    </row>
    <row r="958" spans="1:124" x14ac:dyDescent="0.25">
      <c r="A958" s="100"/>
      <c r="E958" s="129"/>
      <c r="F958" s="129"/>
      <c r="G958" s="129"/>
      <c r="I958" s="129"/>
      <c r="J958" s="129"/>
      <c r="K958" s="129"/>
      <c r="L958" s="129"/>
      <c r="M958" s="129"/>
      <c r="N958" s="129"/>
      <c r="O958" s="129"/>
      <c r="P958" s="129"/>
      <c r="Q958" s="129"/>
      <c r="R958" s="129"/>
      <c r="S958" s="129"/>
      <c r="T958" s="129"/>
      <c r="U958" s="129"/>
      <c r="V958" s="129"/>
      <c r="W958" s="129"/>
      <c r="X958" s="129"/>
      <c r="Y958" s="129"/>
      <c r="Z958" s="129"/>
      <c r="AA958" s="129"/>
      <c r="AW958" s="11"/>
      <c r="BR958" s="11"/>
      <c r="CQ958" s="11"/>
      <c r="CR958" s="11"/>
      <c r="CX958" s="11"/>
      <c r="CY958" s="11"/>
      <c r="DB958" s="11"/>
      <c r="DC958" s="11"/>
      <c r="DD958" s="11"/>
      <c r="DF958" s="11"/>
      <c r="DG958" s="11"/>
      <c r="DJ958" s="11"/>
      <c r="DK958" s="11"/>
      <c r="DL958" s="11"/>
      <c r="DN958" s="11"/>
      <c r="DO958" s="11"/>
      <c r="DR958" s="11"/>
      <c r="DS958" s="11"/>
      <c r="DT958" s="11"/>
    </row>
    <row r="959" spans="1:124" x14ac:dyDescent="0.25">
      <c r="A959" s="100"/>
      <c r="E959" s="129"/>
      <c r="F959" s="129"/>
      <c r="G959" s="129"/>
      <c r="I959" s="129"/>
      <c r="J959" s="129"/>
      <c r="K959" s="129"/>
      <c r="L959" s="129"/>
      <c r="M959" s="129"/>
      <c r="N959" s="129"/>
      <c r="O959" s="129"/>
      <c r="P959" s="129"/>
      <c r="Q959" s="129"/>
      <c r="R959" s="129"/>
      <c r="S959" s="129"/>
      <c r="T959" s="129"/>
      <c r="U959" s="129"/>
      <c r="V959" s="129"/>
      <c r="W959" s="129"/>
      <c r="X959" s="129"/>
      <c r="Y959" s="129"/>
      <c r="Z959" s="129"/>
      <c r="AA959" s="129"/>
      <c r="AW959" s="11"/>
      <c r="BR959" s="11"/>
      <c r="CQ959" s="11"/>
      <c r="CR959" s="11"/>
      <c r="CX959" s="11"/>
      <c r="CY959" s="11"/>
      <c r="DB959" s="11"/>
      <c r="DC959" s="11"/>
      <c r="DD959" s="11"/>
      <c r="DF959" s="11"/>
      <c r="DG959" s="11"/>
      <c r="DJ959" s="11"/>
      <c r="DK959" s="11"/>
      <c r="DL959" s="11"/>
      <c r="DN959" s="11"/>
      <c r="DO959" s="11"/>
      <c r="DR959" s="11"/>
      <c r="DS959" s="11"/>
      <c r="DT959" s="11"/>
    </row>
    <row r="960" spans="1:124" x14ac:dyDescent="0.25">
      <c r="A960" s="100"/>
      <c r="E960" s="129"/>
      <c r="F960" s="129"/>
      <c r="G960" s="129"/>
      <c r="I960" s="129"/>
      <c r="J960" s="129"/>
      <c r="K960" s="129"/>
      <c r="L960" s="129"/>
      <c r="M960" s="129"/>
      <c r="N960" s="129"/>
      <c r="O960" s="129"/>
      <c r="P960" s="129"/>
      <c r="Q960" s="129"/>
      <c r="R960" s="129"/>
      <c r="S960" s="129"/>
      <c r="T960" s="129"/>
      <c r="U960" s="129"/>
      <c r="V960" s="129"/>
      <c r="W960" s="129"/>
      <c r="X960" s="129"/>
      <c r="Y960" s="129"/>
      <c r="Z960" s="129"/>
      <c r="AA960" s="129"/>
      <c r="AW960" s="11"/>
      <c r="BR960" s="11"/>
      <c r="CQ960" s="11"/>
      <c r="CR960" s="11"/>
      <c r="CX960" s="11"/>
      <c r="CY960" s="11"/>
      <c r="DB960" s="11"/>
      <c r="DC960" s="11"/>
      <c r="DD960" s="11"/>
      <c r="DF960" s="11"/>
      <c r="DG960" s="11"/>
      <c r="DJ960" s="11"/>
      <c r="DK960" s="11"/>
      <c r="DL960" s="11"/>
      <c r="DN960" s="11"/>
      <c r="DO960" s="11"/>
      <c r="DR960" s="11"/>
      <c r="DS960" s="11"/>
      <c r="DT960" s="11"/>
    </row>
    <row r="961" spans="1:124" x14ac:dyDescent="0.25">
      <c r="A961" s="100"/>
      <c r="E961" s="129"/>
      <c r="F961" s="129"/>
      <c r="G961" s="129"/>
      <c r="I961" s="129"/>
      <c r="J961" s="129"/>
      <c r="K961" s="129"/>
      <c r="L961" s="129"/>
      <c r="M961" s="129"/>
      <c r="N961" s="129"/>
      <c r="O961" s="129"/>
      <c r="P961" s="129"/>
      <c r="Q961" s="129"/>
      <c r="R961" s="129"/>
      <c r="S961" s="129"/>
      <c r="T961" s="129"/>
      <c r="U961" s="129"/>
      <c r="V961" s="129"/>
      <c r="W961" s="129"/>
      <c r="X961" s="129"/>
      <c r="Y961" s="129"/>
      <c r="Z961" s="129"/>
      <c r="AA961" s="129"/>
      <c r="AW961" s="11"/>
      <c r="BR961" s="11"/>
      <c r="CQ961" s="11"/>
      <c r="CR961" s="11"/>
      <c r="CX961" s="11"/>
      <c r="CY961" s="11"/>
      <c r="DB961" s="11"/>
      <c r="DC961" s="11"/>
      <c r="DD961" s="11"/>
      <c r="DF961" s="11"/>
      <c r="DG961" s="11"/>
      <c r="DJ961" s="11"/>
      <c r="DK961" s="11"/>
      <c r="DL961" s="11"/>
      <c r="DN961" s="11"/>
      <c r="DO961" s="11"/>
      <c r="DR961" s="11"/>
      <c r="DS961" s="11"/>
      <c r="DT961" s="11"/>
    </row>
    <row r="962" spans="1:124" x14ac:dyDescent="0.25">
      <c r="A962" s="100"/>
      <c r="E962" s="129"/>
      <c r="F962" s="129"/>
      <c r="G962" s="129"/>
      <c r="I962" s="129"/>
      <c r="J962" s="129"/>
      <c r="K962" s="129"/>
      <c r="L962" s="129"/>
      <c r="M962" s="129"/>
      <c r="N962" s="129"/>
      <c r="O962" s="129"/>
      <c r="P962" s="129"/>
      <c r="Q962" s="129"/>
      <c r="R962" s="129"/>
      <c r="S962" s="129"/>
      <c r="T962" s="129"/>
      <c r="U962" s="129"/>
      <c r="V962" s="129"/>
      <c r="W962" s="129"/>
      <c r="X962" s="129"/>
      <c r="Y962" s="129"/>
      <c r="Z962" s="129"/>
      <c r="AA962" s="129"/>
      <c r="AW962" s="11"/>
      <c r="BR962" s="11"/>
      <c r="CQ962" s="11"/>
      <c r="CR962" s="11"/>
      <c r="CX962" s="11"/>
      <c r="CY962" s="11"/>
      <c r="DB962" s="11"/>
      <c r="DC962" s="11"/>
      <c r="DD962" s="11"/>
      <c r="DF962" s="11"/>
      <c r="DG962" s="11"/>
      <c r="DJ962" s="11"/>
      <c r="DK962" s="11"/>
      <c r="DL962" s="11"/>
      <c r="DN962" s="11"/>
      <c r="DO962" s="11"/>
      <c r="DR962" s="11"/>
      <c r="DS962" s="11"/>
      <c r="DT962" s="11"/>
    </row>
    <row r="963" spans="1:124" x14ac:dyDescent="0.25">
      <c r="A963" s="100"/>
      <c r="E963" s="129"/>
      <c r="F963" s="129"/>
      <c r="G963" s="129"/>
      <c r="I963" s="129"/>
      <c r="J963" s="129"/>
      <c r="K963" s="129"/>
      <c r="L963" s="129"/>
      <c r="M963" s="129"/>
      <c r="N963" s="129"/>
      <c r="O963" s="129"/>
      <c r="P963" s="129"/>
      <c r="Q963" s="129"/>
      <c r="R963" s="129"/>
      <c r="S963" s="129"/>
      <c r="T963" s="129"/>
      <c r="U963" s="129"/>
      <c r="V963" s="129"/>
      <c r="W963" s="129"/>
      <c r="X963" s="129"/>
      <c r="Y963" s="129"/>
      <c r="Z963" s="129"/>
      <c r="AA963" s="129"/>
      <c r="AW963" s="11"/>
      <c r="BR963" s="11"/>
      <c r="CQ963" s="11"/>
      <c r="CR963" s="11"/>
      <c r="CX963" s="11"/>
      <c r="CY963" s="11"/>
      <c r="DB963" s="11"/>
      <c r="DC963" s="11"/>
      <c r="DD963" s="11"/>
      <c r="DF963" s="11"/>
      <c r="DG963" s="11"/>
      <c r="DJ963" s="11"/>
      <c r="DK963" s="11"/>
      <c r="DL963" s="11"/>
      <c r="DN963" s="11"/>
      <c r="DO963" s="11"/>
      <c r="DR963" s="11"/>
      <c r="DS963" s="11"/>
      <c r="DT963" s="11"/>
    </row>
    <row r="964" spans="1:124" x14ac:dyDescent="0.25">
      <c r="A964" s="100"/>
      <c r="E964" s="129"/>
      <c r="F964" s="129"/>
      <c r="G964" s="129"/>
      <c r="I964" s="129"/>
      <c r="J964" s="129"/>
      <c r="K964" s="129"/>
      <c r="L964" s="129"/>
      <c r="M964" s="129"/>
      <c r="N964" s="129"/>
      <c r="O964" s="129"/>
      <c r="P964" s="129"/>
      <c r="Q964" s="129"/>
      <c r="R964" s="129"/>
      <c r="S964" s="129"/>
      <c r="T964" s="129"/>
      <c r="U964" s="129"/>
      <c r="V964" s="129"/>
      <c r="W964" s="129"/>
      <c r="X964" s="129"/>
      <c r="Y964" s="129"/>
      <c r="Z964" s="129"/>
      <c r="AA964" s="129"/>
      <c r="AW964" s="11"/>
      <c r="BR964" s="11"/>
      <c r="CQ964" s="11"/>
      <c r="CR964" s="11"/>
      <c r="CX964" s="11"/>
      <c r="CY964" s="11"/>
      <c r="DB964" s="11"/>
      <c r="DC964" s="11"/>
      <c r="DD964" s="11"/>
      <c r="DF964" s="11"/>
      <c r="DG964" s="11"/>
      <c r="DJ964" s="11"/>
      <c r="DK964" s="11"/>
      <c r="DL964" s="11"/>
      <c r="DN964" s="11"/>
      <c r="DO964" s="11"/>
      <c r="DR964" s="11"/>
      <c r="DS964" s="11"/>
      <c r="DT964" s="11"/>
    </row>
    <row r="965" spans="1:124" x14ac:dyDescent="0.25">
      <c r="A965" s="100"/>
      <c r="E965" s="129"/>
      <c r="F965" s="129"/>
      <c r="G965" s="129"/>
      <c r="I965" s="129"/>
      <c r="J965" s="129"/>
      <c r="K965" s="129"/>
      <c r="L965" s="129"/>
      <c r="M965" s="129"/>
      <c r="N965" s="129"/>
      <c r="O965" s="129"/>
      <c r="P965" s="129"/>
      <c r="Q965" s="129"/>
      <c r="R965" s="129"/>
      <c r="S965" s="129"/>
      <c r="T965" s="129"/>
      <c r="U965" s="129"/>
      <c r="V965" s="129"/>
      <c r="W965" s="129"/>
      <c r="X965" s="129"/>
      <c r="Y965" s="129"/>
      <c r="Z965" s="129"/>
      <c r="AA965" s="129"/>
      <c r="AW965" s="11"/>
      <c r="BR965" s="11"/>
      <c r="CQ965" s="11"/>
      <c r="CR965" s="11"/>
      <c r="CX965" s="11"/>
      <c r="CY965" s="11"/>
      <c r="DB965" s="11"/>
      <c r="DC965" s="11"/>
      <c r="DD965" s="11"/>
      <c r="DF965" s="11"/>
      <c r="DG965" s="11"/>
      <c r="DJ965" s="11"/>
      <c r="DK965" s="11"/>
      <c r="DL965" s="11"/>
      <c r="DN965" s="11"/>
      <c r="DO965" s="11"/>
      <c r="DR965" s="11"/>
      <c r="DS965" s="11"/>
      <c r="DT965" s="11"/>
    </row>
    <row r="966" spans="1:124" x14ac:dyDescent="0.25">
      <c r="A966" s="100"/>
      <c r="E966" s="129"/>
      <c r="F966" s="129"/>
      <c r="G966" s="129"/>
      <c r="I966" s="129"/>
      <c r="J966" s="129"/>
      <c r="K966" s="129"/>
      <c r="L966" s="129"/>
      <c r="M966" s="129"/>
      <c r="N966" s="129"/>
      <c r="O966" s="129"/>
      <c r="P966" s="129"/>
      <c r="Q966" s="129"/>
      <c r="R966" s="129"/>
      <c r="S966" s="129"/>
      <c r="T966" s="129"/>
      <c r="U966" s="129"/>
      <c r="V966" s="129"/>
      <c r="W966" s="129"/>
      <c r="X966" s="129"/>
      <c r="Y966" s="129"/>
      <c r="Z966" s="129"/>
      <c r="AA966" s="129"/>
      <c r="AW966" s="11"/>
      <c r="BR966" s="11"/>
      <c r="CQ966" s="11"/>
      <c r="CR966" s="11"/>
      <c r="CX966" s="11"/>
      <c r="CY966" s="11"/>
      <c r="DB966" s="11"/>
      <c r="DC966" s="11"/>
      <c r="DD966" s="11"/>
      <c r="DF966" s="11"/>
      <c r="DG966" s="11"/>
      <c r="DJ966" s="11"/>
      <c r="DK966" s="11"/>
      <c r="DL966" s="11"/>
      <c r="DN966" s="11"/>
      <c r="DO966" s="11"/>
      <c r="DR966" s="11"/>
      <c r="DS966" s="11"/>
      <c r="DT966" s="11"/>
    </row>
    <row r="967" spans="1:124" x14ac:dyDescent="0.25">
      <c r="A967" s="100"/>
      <c r="E967" s="129"/>
      <c r="F967" s="129"/>
      <c r="G967" s="129"/>
      <c r="I967" s="129"/>
      <c r="J967" s="129"/>
      <c r="K967" s="129"/>
      <c r="L967" s="129"/>
      <c r="M967" s="129"/>
      <c r="N967" s="129"/>
      <c r="O967" s="129"/>
      <c r="P967" s="129"/>
      <c r="Q967" s="129"/>
      <c r="R967" s="129"/>
      <c r="S967" s="129"/>
      <c r="T967" s="129"/>
      <c r="U967" s="129"/>
      <c r="V967" s="129"/>
      <c r="W967" s="129"/>
      <c r="X967" s="129"/>
      <c r="Y967" s="129"/>
      <c r="Z967" s="129"/>
      <c r="AA967" s="129"/>
      <c r="AW967" s="11"/>
      <c r="BR967" s="11"/>
      <c r="CQ967" s="11"/>
      <c r="CR967" s="11"/>
      <c r="CX967" s="11"/>
      <c r="CY967" s="11"/>
      <c r="DB967" s="11"/>
      <c r="DC967" s="11"/>
      <c r="DD967" s="11"/>
      <c r="DF967" s="11"/>
      <c r="DG967" s="11"/>
      <c r="DJ967" s="11"/>
      <c r="DK967" s="11"/>
      <c r="DL967" s="11"/>
      <c r="DN967" s="11"/>
      <c r="DO967" s="11"/>
      <c r="DR967" s="11"/>
      <c r="DS967" s="11"/>
      <c r="DT967" s="11"/>
    </row>
    <row r="968" spans="1:124" x14ac:dyDescent="0.25">
      <c r="A968" s="100"/>
      <c r="E968" s="129"/>
      <c r="F968" s="129"/>
      <c r="G968" s="129"/>
      <c r="I968" s="129"/>
      <c r="J968" s="129"/>
      <c r="K968" s="129"/>
      <c r="L968" s="129"/>
      <c r="M968" s="129"/>
      <c r="N968" s="129"/>
      <c r="O968" s="129"/>
      <c r="P968" s="129"/>
      <c r="Q968" s="129"/>
      <c r="R968" s="129"/>
      <c r="S968" s="129"/>
      <c r="T968" s="129"/>
      <c r="U968" s="129"/>
      <c r="V968" s="129"/>
      <c r="W968" s="129"/>
      <c r="X968" s="129"/>
      <c r="Y968" s="129"/>
      <c r="Z968" s="129"/>
      <c r="AA968" s="129"/>
      <c r="AW968" s="11"/>
      <c r="BR968" s="11"/>
      <c r="CQ968" s="11"/>
      <c r="CR968" s="11"/>
      <c r="CX968" s="11"/>
      <c r="CY968" s="11"/>
      <c r="DB968" s="11"/>
      <c r="DC968" s="11"/>
      <c r="DD968" s="11"/>
      <c r="DF968" s="11"/>
      <c r="DG968" s="11"/>
      <c r="DJ968" s="11"/>
      <c r="DK968" s="11"/>
      <c r="DL968" s="11"/>
      <c r="DN968" s="11"/>
      <c r="DO968" s="11"/>
      <c r="DR968" s="11"/>
      <c r="DS968" s="11"/>
      <c r="DT968" s="11"/>
    </row>
    <row r="969" spans="1:124" x14ac:dyDescent="0.25">
      <c r="A969" s="100"/>
      <c r="E969" s="129"/>
      <c r="F969" s="129"/>
      <c r="G969" s="129"/>
      <c r="I969" s="129"/>
      <c r="J969" s="129"/>
      <c r="K969" s="129"/>
      <c r="L969" s="129"/>
      <c r="M969" s="129"/>
      <c r="N969" s="129"/>
      <c r="O969" s="129"/>
      <c r="P969" s="129"/>
      <c r="Q969" s="129"/>
      <c r="R969" s="129"/>
      <c r="S969" s="129"/>
      <c r="T969" s="129"/>
      <c r="U969" s="129"/>
      <c r="V969" s="129"/>
      <c r="W969" s="129"/>
      <c r="X969" s="129"/>
      <c r="Y969" s="129"/>
      <c r="Z969" s="129"/>
      <c r="AA969" s="129"/>
      <c r="AW969" s="11"/>
      <c r="BR969" s="11"/>
      <c r="CQ969" s="11"/>
      <c r="CR969" s="11"/>
      <c r="CX969" s="11"/>
      <c r="CY969" s="11"/>
      <c r="DB969" s="11"/>
      <c r="DC969" s="11"/>
      <c r="DD969" s="11"/>
      <c r="DF969" s="11"/>
      <c r="DG969" s="11"/>
      <c r="DJ969" s="11"/>
      <c r="DK969" s="11"/>
      <c r="DL969" s="11"/>
      <c r="DN969" s="11"/>
      <c r="DO969" s="11"/>
      <c r="DR969" s="11"/>
      <c r="DS969" s="11"/>
      <c r="DT969" s="11"/>
    </row>
    <row r="970" spans="1:124" x14ac:dyDescent="0.25">
      <c r="A970" s="100"/>
      <c r="E970" s="129"/>
      <c r="F970" s="129"/>
      <c r="G970" s="129"/>
      <c r="I970" s="129"/>
      <c r="J970" s="129"/>
      <c r="K970" s="129"/>
      <c r="L970" s="129"/>
      <c r="M970" s="129"/>
      <c r="N970" s="129"/>
      <c r="O970" s="129"/>
      <c r="P970" s="129"/>
      <c r="Q970" s="129"/>
      <c r="R970" s="129"/>
      <c r="S970" s="129"/>
      <c r="T970" s="129"/>
      <c r="U970" s="129"/>
      <c r="V970" s="129"/>
      <c r="W970" s="129"/>
      <c r="X970" s="129"/>
      <c r="Y970" s="129"/>
      <c r="Z970" s="129"/>
      <c r="AA970" s="129"/>
      <c r="AW970" s="11"/>
      <c r="BR970" s="11"/>
      <c r="CQ970" s="11"/>
      <c r="CR970" s="11"/>
      <c r="CX970" s="11"/>
      <c r="CY970" s="11"/>
      <c r="DB970" s="11"/>
      <c r="DC970" s="11"/>
      <c r="DD970" s="11"/>
      <c r="DF970" s="11"/>
      <c r="DG970" s="11"/>
      <c r="DJ970" s="11"/>
      <c r="DK970" s="11"/>
      <c r="DL970" s="11"/>
      <c r="DN970" s="11"/>
      <c r="DO970" s="11"/>
      <c r="DR970" s="11"/>
      <c r="DS970" s="11"/>
      <c r="DT970" s="11"/>
    </row>
    <row r="971" spans="1:124" x14ac:dyDescent="0.25">
      <c r="A971" s="100"/>
      <c r="E971" s="129"/>
      <c r="F971" s="129"/>
      <c r="G971" s="129"/>
      <c r="I971" s="129"/>
      <c r="J971" s="129"/>
      <c r="K971" s="129"/>
      <c r="L971" s="129"/>
      <c r="M971" s="129"/>
      <c r="N971" s="129"/>
      <c r="O971" s="129"/>
      <c r="P971" s="129"/>
      <c r="Q971" s="129"/>
      <c r="R971" s="129"/>
      <c r="S971" s="129"/>
      <c r="T971" s="129"/>
      <c r="U971" s="129"/>
      <c r="V971" s="129"/>
      <c r="W971" s="129"/>
      <c r="X971" s="129"/>
      <c r="Y971" s="129"/>
      <c r="Z971" s="129"/>
      <c r="AA971" s="129"/>
      <c r="AW971" s="11"/>
      <c r="BR971" s="11"/>
      <c r="CQ971" s="11"/>
      <c r="CR971" s="11"/>
      <c r="CX971" s="11"/>
      <c r="CY971" s="11"/>
      <c r="DB971" s="11"/>
      <c r="DC971" s="11"/>
      <c r="DD971" s="11"/>
      <c r="DF971" s="11"/>
      <c r="DG971" s="11"/>
      <c r="DJ971" s="11"/>
      <c r="DK971" s="11"/>
      <c r="DL971" s="11"/>
      <c r="DN971" s="11"/>
      <c r="DO971" s="11"/>
      <c r="DR971" s="11"/>
      <c r="DS971" s="11"/>
      <c r="DT971" s="11"/>
    </row>
    <row r="972" spans="1:124" x14ac:dyDescent="0.25">
      <c r="A972" s="100"/>
      <c r="E972" s="129"/>
      <c r="F972" s="129"/>
      <c r="G972" s="129"/>
      <c r="I972" s="129"/>
      <c r="J972" s="129"/>
      <c r="K972" s="129"/>
      <c r="L972" s="129"/>
      <c r="M972" s="129"/>
      <c r="N972" s="129"/>
      <c r="O972" s="129"/>
      <c r="P972" s="129"/>
      <c r="Q972" s="129"/>
      <c r="R972" s="129"/>
      <c r="S972" s="129"/>
      <c r="T972" s="129"/>
      <c r="U972" s="129"/>
      <c r="V972" s="129"/>
      <c r="W972" s="129"/>
      <c r="X972" s="129"/>
      <c r="Y972" s="129"/>
      <c r="Z972" s="129"/>
      <c r="AA972" s="129"/>
      <c r="AW972" s="11"/>
      <c r="BR972" s="11"/>
      <c r="CQ972" s="11"/>
      <c r="CR972" s="11"/>
      <c r="CX972" s="11"/>
      <c r="CY972" s="11"/>
      <c r="DB972" s="11"/>
      <c r="DC972" s="11"/>
      <c r="DD972" s="11"/>
      <c r="DF972" s="11"/>
      <c r="DG972" s="11"/>
      <c r="DJ972" s="11"/>
      <c r="DK972" s="11"/>
      <c r="DL972" s="11"/>
      <c r="DN972" s="11"/>
      <c r="DO972" s="11"/>
      <c r="DR972" s="11"/>
      <c r="DS972" s="11"/>
      <c r="DT972" s="11"/>
    </row>
    <row r="973" spans="1:124" x14ac:dyDescent="0.25">
      <c r="A973" s="100"/>
      <c r="E973" s="129"/>
      <c r="F973" s="129"/>
      <c r="G973" s="129"/>
      <c r="I973" s="129"/>
      <c r="J973" s="129"/>
      <c r="K973" s="129"/>
      <c r="L973" s="129"/>
      <c r="M973" s="129"/>
      <c r="N973" s="129"/>
      <c r="O973" s="129"/>
      <c r="P973" s="129"/>
      <c r="Q973" s="129"/>
      <c r="R973" s="129"/>
      <c r="S973" s="129"/>
      <c r="T973" s="129"/>
      <c r="U973" s="129"/>
      <c r="V973" s="129"/>
      <c r="W973" s="129"/>
      <c r="X973" s="129"/>
      <c r="Y973" s="129"/>
      <c r="Z973" s="129"/>
      <c r="AA973" s="129"/>
      <c r="AW973" s="11"/>
      <c r="BR973" s="11"/>
      <c r="CQ973" s="11"/>
      <c r="CR973" s="11"/>
      <c r="CX973" s="11"/>
      <c r="CY973" s="11"/>
      <c r="DB973" s="11"/>
      <c r="DC973" s="11"/>
      <c r="DD973" s="11"/>
      <c r="DF973" s="11"/>
      <c r="DG973" s="11"/>
      <c r="DJ973" s="11"/>
      <c r="DK973" s="11"/>
      <c r="DL973" s="11"/>
      <c r="DN973" s="11"/>
      <c r="DO973" s="11"/>
      <c r="DR973" s="11"/>
      <c r="DS973" s="11"/>
      <c r="DT973" s="11"/>
    </row>
    <row r="974" spans="1:124" x14ac:dyDescent="0.25">
      <c r="A974" s="100"/>
      <c r="E974" s="129"/>
      <c r="F974" s="129"/>
      <c r="G974" s="129"/>
      <c r="I974" s="129"/>
      <c r="J974" s="129"/>
      <c r="K974" s="129"/>
      <c r="L974" s="129"/>
      <c r="M974" s="129"/>
      <c r="N974" s="129"/>
      <c r="O974" s="129"/>
      <c r="P974" s="129"/>
      <c r="Q974" s="129"/>
      <c r="R974" s="129"/>
      <c r="S974" s="129"/>
      <c r="T974" s="129"/>
      <c r="U974" s="129"/>
      <c r="V974" s="129"/>
      <c r="W974" s="129"/>
      <c r="X974" s="129"/>
      <c r="Y974" s="129"/>
      <c r="Z974" s="129"/>
      <c r="AA974" s="129"/>
      <c r="AW974" s="11"/>
      <c r="BR974" s="11"/>
      <c r="CQ974" s="11"/>
      <c r="CR974" s="11"/>
      <c r="CX974" s="11"/>
      <c r="CY974" s="11"/>
      <c r="DB974" s="11"/>
      <c r="DC974" s="11"/>
      <c r="DD974" s="11"/>
      <c r="DF974" s="11"/>
      <c r="DG974" s="11"/>
      <c r="DJ974" s="11"/>
      <c r="DK974" s="11"/>
      <c r="DL974" s="11"/>
      <c r="DN974" s="11"/>
      <c r="DO974" s="11"/>
      <c r="DR974" s="11"/>
      <c r="DS974" s="11"/>
      <c r="DT974" s="11"/>
    </row>
    <row r="975" spans="1:124" x14ac:dyDescent="0.25">
      <c r="A975" s="100"/>
      <c r="E975" s="129"/>
      <c r="F975" s="129"/>
      <c r="G975" s="129"/>
      <c r="I975" s="129"/>
      <c r="J975" s="129"/>
      <c r="K975" s="129"/>
      <c r="L975" s="129"/>
      <c r="M975" s="129"/>
      <c r="N975" s="129"/>
      <c r="O975" s="129"/>
      <c r="P975" s="129"/>
      <c r="Q975" s="129"/>
      <c r="R975" s="129"/>
      <c r="S975" s="129"/>
      <c r="T975" s="129"/>
      <c r="U975" s="129"/>
      <c r="V975" s="129"/>
      <c r="W975" s="129"/>
      <c r="X975" s="129"/>
      <c r="Y975" s="129"/>
      <c r="Z975" s="129"/>
      <c r="AA975" s="129"/>
      <c r="AW975" s="11"/>
      <c r="BR975" s="11"/>
      <c r="CQ975" s="11"/>
      <c r="CR975" s="11"/>
      <c r="CX975" s="11"/>
      <c r="CY975" s="11"/>
      <c r="DB975" s="11"/>
      <c r="DC975" s="11"/>
      <c r="DD975" s="11"/>
      <c r="DF975" s="11"/>
      <c r="DG975" s="11"/>
      <c r="DJ975" s="11"/>
      <c r="DK975" s="11"/>
      <c r="DL975" s="11"/>
      <c r="DN975" s="11"/>
      <c r="DO975" s="11"/>
      <c r="DR975" s="11"/>
      <c r="DS975" s="11"/>
      <c r="DT975" s="11"/>
    </row>
    <row r="976" spans="1:124" x14ac:dyDescent="0.25">
      <c r="A976" s="100"/>
      <c r="E976" s="129"/>
      <c r="F976" s="129"/>
      <c r="G976" s="129"/>
      <c r="I976" s="129"/>
      <c r="J976" s="129"/>
      <c r="K976" s="129"/>
      <c r="L976" s="129"/>
      <c r="M976" s="129"/>
      <c r="N976" s="129"/>
      <c r="O976" s="129"/>
      <c r="P976" s="129"/>
      <c r="Q976" s="129"/>
      <c r="R976" s="129"/>
      <c r="S976" s="129"/>
      <c r="T976" s="129"/>
      <c r="U976" s="129"/>
      <c r="V976" s="129"/>
      <c r="W976" s="129"/>
      <c r="X976" s="129"/>
      <c r="Y976" s="129"/>
      <c r="Z976" s="129"/>
      <c r="AA976" s="129"/>
      <c r="AW976" s="11"/>
      <c r="BR976" s="11"/>
      <c r="CQ976" s="11"/>
      <c r="CR976" s="11"/>
      <c r="CX976" s="11"/>
      <c r="CY976" s="11"/>
      <c r="DB976" s="11"/>
      <c r="DC976" s="11"/>
      <c r="DD976" s="11"/>
      <c r="DF976" s="11"/>
      <c r="DG976" s="11"/>
      <c r="DJ976" s="11"/>
      <c r="DK976" s="11"/>
      <c r="DL976" s="11"/>
      <c r="DN976" s="11"/>
      <c r="DO976" s="11"/>
      <c r="DR976" s="11"/>
      <c r="DS976" s="11"/>
      <c r="DT976" s="11"/>
    </row>
    <row r="977" spans="1:124" x14ac:dyDescent="0.25">
      <c r="A977" s="100"/>
      <c r="E977" s="129"/>
      <c r="F977" s="129"/>
      <c r="G977" s="129"/>
      <c r="I977" s="129"/>
      <c r="J977" s="129"/>
      <c r="K977" s="129"/>
      <c r="L977" s="129"/>
      <c r="M977" s="129"/>
      <c r="N977" s="129"/>
      <c r="O977" s="129"/>
      <c r="P977" s="129"/>
      <c r="Q977" s="129"/>
      <c r="R977" s="129"/>
      <c r="S977" s="129"/>
      <c r="T977" s="129"/>
      <c r="U977" s="129"/>
      <c r="V977" s="129"/>
      <c r="W977" s="129"/>
      <c r="X977" s="129"/>
      <c r="Y977" s="129"/>
      <c r="Z977" s="129"/>
      <c r="AA977" s="129"/>
      <c r="AW977" s="11"/>
      <c r="BR977" s="11"/>
      <c r="CQ977" s="11"/>
      <c r="CR977" s="11"/>
      <c r="CX977" s="11"/>
      <c r="CY977" s="11"/>
      <c r="DB977" s="11"/>
      <c r="DC977" s="11"/>
      <c r="DD977" s="11"/>
      <c r="DF977" s="11"/>
      <c r="DG977" s="11"/>
      <c r="DJ977" s="11"/>
      <c r="DK977" s="11"/>
      <c r="DL977" s="11"/>
      <c r="DN977" s="11"/>
      <c r="DO977" s="11"/>
      <c r="DR977" s="11"/>
      <c r="DS977" s="11"/>
      <c r="DT977" s="11"/>
    </row>
    <row r="978" spans="1:124" x14ac:dyDescent="0.25">
      <c r="A978" s="100"/>
      <c r="E978" s="129"/>
      <c r="F978" s="129"/>
      <c r="G978" s="129"/>
      <c r="I978" s="129"/>
      <c r="J978" s="129"/>
      <c r="K978" s="129"/>
      <c r="L978" s="129"/>
      <c r="M978" s="129"/>
      <c r="N978" s="129"/>
      <c r="O978" s="129"/>
      <c r="P978" s="129"/>
      <c r="Q978" s="129"/>
      <c r="R978" s="129"/>
      <c r="S978" s="129"/>
      <c r="T978" s="129"/>
      <c r="U978" s="129"/>
      <c r="V978" s="129"/>
      <c r="W978" s="129"/>
      <c r="X978" s="129"/>
      <c r="Y978" s="129"/>
      <c r="Z978" s="129"/>
      <c r="AA978" s="129"/>
      <c r="AW978" s="11"/>
      <c r="BR978" s="11"/>
      <c r="CQ978" s="11"/>
      <c r="CR978" s="11"/>
      <c r="CX978" s="11"/>
      <c r="CY978" s="11"/>
      <c r="DB978" s="11"/>
      <c r="DC978" s="11"/>
      <c r="DD978" s="11"/>
      <c r="DF978" s="11"/>
      <c r="DG978" s="11"/>
      <c r="DJ978" s="11"/>
      <c r="DK978" s="11"/>
      <c r="DL978" s="11"/>
      <c r="DN978" s="11"/>
      <c r="DO978" s="11"/>
      <c r="DR978" s="11"/>
      <c r="DS978" s="11"/>
      <c r="DT978" s="11"/>
    </row>
    <row r="979" spans="1:124" x14ac:dyDescent="0.25">
      <c r="A979" s="100"/>
      <c r="E979" s="129"/>
      <c r="F979" s="129"/>
      <c r="G979" s="129"/>
      <c r="I979" s="129"/>
      <c r="J979" s="129"/>
      <c r="K979" s="129"/>
      <c r="L979" s="129"/>
      <c r="M979" s="129"/>
      <c r="N979" s="129"/>
      <c r="O979" s="129"/>
      <c r="P979" s="129"/>
      <c r="Q979" s="129"/>
      <c r="R979" s="129"/>
      <c r="S979" s="129"/>
      <c r="T979" s="129"/>
      <c r="U979" s="129"/>
      <c r="V979" s="129"/>
      <c r="W979" s="129"/>
      <c r="X979" s="129"/>
      <c r="Y979" s="129"/>
      <c r="Z979" s="129"/>
      <c r="AA979" s="129"/>
      <c r="AW979" s="11"/>
      <c r="BR979" s="11"/>
      <c r="CQ979" s="11"/>
      <c r="CR979" s="11"/>
      <c r="CX979" s="11"/>
      <c r="CY979" s="11"/>
      <c r="DB979" s="11"/>
      <c r="DC979" s="11"/>
      <c r="DD979" s="11"/>
      <c r="DF979" s="11"/>
      <c r="DG979" s="11"/>
      <c r="DJ979" s="11"/>
      <c r="DK979" s="11"/>
      <c r="DL979" s="11"/>
      <c r="DN979" s="11"/>
      <c r="DO979" s="11"/>
      <c r="DR979" s="11"/>
      <c r="DS979" s="11"/>
      <c r="DT979" s="11"/>
    </row>
    <row r="980" spans="1:124" x14ac:dyDescent="0.25">
      <c r="A980" s="100"/>
      <c r="E980" s="129"/>
      <c r="F980" s="129"/>
      <c r="G980" s="129"/>
      <c r="I980" s="129"/>
      <c r="J980" s="129"/>
      <c r="K980" s="129"/>
      <c r="L980" s="129"/>
      <c r="M980" s="129"/>
      <c r="N980" s="129"/>
      <c r="O980" s="129"/>
      <c r="P980" s="129"/>
      <c r="Q980" s="129"/>
      <c r="R980" s="129"/>
      <c r="S980" s="129"/>
      <c r="T980" s="129"/>
      <c r="U980" s="129"/>
      <c r="V980" s="129"/>
      <c r="W980" s="129"/>
      <c r="X980" s="129"/>
      <c r="Y980" s="129"/>
      <c r="Z980" s="129"/>
      <c r="AA980" s="129"/>
      <c r="AW980" s="11"/>
      <c r="BR980" s="11"/>
      <c r="CQ980" s="11"/>
      <c r="CR980" s="11"/>
      <c r="CX980" s="11"/>
      <c r="CY980" s="11"/>
      <c r="DB980" s="11"/>
      <c r="DC980" s="11"/>
      <c r="DD980" s="11"/>
      <c r="DF980" s="11"/>
      <c r="DG980" s="11"/>
      <c r="DJ980" s="11"/>
      <c r="DK980" s="11"/>
      <c r="DL980" s="11"/>
      <c r="DN980" s="11"/>
      <c r="DO980" s="11"/>
      <c r="DR980" s="11"/>
      <c r="DS980" s="11"/>
      <c r="DT980" s="11"/>
    </row>
    <row r="981" spans="1:124" x14ac:dyDescent="0.25">
      <c r="A981" s="100"/>
      <c r="E981" s="129"/>
      <c r="F981" s="129"/>
      <c r="G981" s="129"/>
      <c r="I981" s="129"/>
      <c r="J981" s="129"/>
      <c r="K981" s="129"/>
      <c r="L981" s="129"/>
      <c r="M981" s="129"/>
      <c r="N981" s="129"/>
      <c r="O981" s="129"/>
      <c r="P981" s="129"/>
      <c r="Q981" s="129"/>
      <c r="R981" s="129"/>
      <c r="S981" s="129"/>
      <c r="T981" s="129"/>
      <c r="U981" s="129"/>
      <c r="V981" s="129"/>
      <c r="W981" s="129"/>
      <c r="X981" s="129"/>
      <c r="Y981" s="129"/>
      <c r="Z981" s="129"/>
      <c r="AA981" s="129"/>
      <c r="AW981" s="11"/>
      <c r="BR981" s="11"/>
      <c r="CQ981" s="11"/>
      <c r="CR981" s="11"/>
      <c r="CX981" s="11"/>
      <c r="CY981" s="11"/>
      <c r="DB981" s="11"/>
      <c r="DC981" s="11"/>
      <c r="DD981" s="11"/>
      <c r="DF981" s="11"/>
      <c r="DG981" s="11"/>
      <c r="DJ981" s="11"/>
      <c r="DK981" s="11"/>
      <c r="DL981" s="11"/>
      <c r="DN981" s="11"/>
      <c r="DO981" s="11"/>
      <c r="DR981" s="11"/>
      <c r="DS981" s="11"/>
      <c r="DT981" s="11"/>
    </row>
    <row r="982" spans="1:124" x14ac:dyDescent="0.25">
      <c r="A982" s="100"/>
      <c r="E982" s="129"/>
      <c r="F982" s="129"/>
      <c r="G982" s="129"/>
      <c r="I982" s="129"/>
      <c r="J982" s="129"/>
      <c r="K982" s="129"/>
      <c r="L982" s="129"/>
      <c r="M982" s="129"/>
      <c r="N982" s="129"/>
      <c r="O982" s="129"/>
      <c r="P982" s="129"/>
      <c r="Q982" s="129"/>
      <c r="R982" s="129"/>
      <c r="S982" s="129"/>
      <c r="T982" s="129"/>
      <c r="U982" s="129"/>
      <c r="V982" s="129"/>
      <c r="W982" s="129"/>
      <c r="X982" s="129"/>
      <c r="Y982" s="129"/>
      <c r="Z982" s="129"/>
      <c r="AA982" s="129"/>
      <c r="AW982" s="11"/>
      <c r="BR982" s="11"/>
      <c r="CQ982" s="11"/>
      <c r="CR982" s="11"/>
      <c r="CX982" s="11"/>
      <c r="CY982" s="11"/>
      <c r="DB982" s="11"/>
      <c r="DC982" s="11"/>
      <c r="DD982" s="11"/>
      <c r="DF982" s="11"/>
      <c r="DG982" s="11"/>
      <c r="DJ982" s="11"/>
      <c r="DK982" s="11"/>
      <c r="DL982" s="11"/>
      <c r="DN982" s="11"/>
      <c r="DO982" s="11"/>
      <c r="DR982" s="11"/>
      <c r="DS982" s="11"/>
      <c r="DT982" s="11"/>
    </row>
    <row r="983" spans="1:124" x14ac:dyDescent="0.25">
      <c r="A983" s="100"/>
      <c r="E983" s="129"/>
      <c r="F983" s="129"/>
      <c r="G983" s="129"/>
      <c r="I983" s="129"/>
      <c r="J983" s="129"/>
      <c r="K983" s="129"/>
      <c r="L983" s="129"/>
      <c r="M983" s="129"/>
      <c r="N983" s="129"/>
      <c r="O983" s="129"/>
      <c r="P983" s="129"/>
      <c r="Q983" s="129"/>
      <c r="R983" s="129"/>
      <c r="S983" s="129"/>
      <c r="T983" s="129"/>
      <c r="U983" s="129"/>
      <c r="V983" s="129"/>
      <c r="W983" s="129"/>
      <c r="X983" s="129"/>
      <c r="Y983" s="129"/>
      <c r="Z983" s="129"/>
      <c r="AA983" s="129"/>
      <c r="AW983" s="11"/>
      <c r="BR983" s="11"/>
      <c r="CQ983" s="11"/>
      <c r="CR983" s="11"/>
      <c r="CX983" s="11"/>
      <c r="CY983" s="11"/>
      <c r="DB983" s="11"/>
      <c r="DC983" s="11"/>
      <c r="DD983" s="11"/>
      <c r="DF983" s="11"/>
      <c r="DG983" s="11"/>
      <c r="DJ983" s="11"/>
      <c r="DK983" s="11"/>
      <c r="DL983" s="11"/>
      <c r="DN983" s="11"/>
      <c r="DO983" s="11"/>
      <c r="DR983" s="11"/>
      <c r="DS983" s="11"/>
      <c r="DT983" s="11"/>
    </row>
    <row r="984" spans="1:124" x14ac:dyDescent="0.25">
      <c r="A984" s="100"/>
      <c r="E984" s="129"/>
      <c r="F984" s="129"/>
      <c r="G984" s="129"/>
      <c r="I984" s="129"/>
      <c r="J984" s="129"/>
      <c r="K984" s="129"/>
      <c r="L984" s="129"/>
      <c r="M984" s="129"/>
      <c r="N984" s="129"/>
      <c r="O984" s="129"/>
      <c r="P984" s="129"/>
      <c r="Q984" s="129"/>
      <c r="R984" s="129"/>
      <c r="S984" s="129"/>
      <c r="T984" s="129"/>
      <c r="U984" s="129"/>
      <c r="V984" s="129"/>
      <c r="W984" s="129"/>
      <c r="X984" s="129"/>
      <c r="Y984" s="129"/>
      <c r="Z984" s="129"/>
      <c r="AA984" s="129"/>
      <c r="AW984" s="11"/>
      <c r="BR984" s="11"/>
      <c r="CQ984" s="11"/>
      <c r="CR984" s="11"/>
      <c r="CX984" s="11"/>
      <c r="CY984" s="11"/>
      <c r="DB984" s="11"/>
      <c r="DC984" s="11"/>
      <c r="DD984" s="11"/>
      <c r="DF984" s="11"/>
      <c r="DG984" s="11"/>
      <c r="DJ984" s="11"/>
      <c r="DK984" s="11"/>
      <c r="DL984" s="11"/>
      <c r="DN984" s="11"/>
      <c r="DO984" s="11"/>
      <c r="DR984" s="11"/>
      <c r="DS984" s="11"/>
      <c r="DT984" s="11"/>
    </row>
    <row r="985" spans="1:124" x14ac:dyDescent="0.25">
      <c r="A985" s="100"/>
      <c r="E985" s="129"/>
      <c r="F985" s="129"/>
      <c r="G985" s="129"/>
      <c r="I985" s="129"/>
      <c r="J985" s="129"/>
      <c r="K985" s="129"/>
      <c r="L985" s="129"/>
      <c r="M985" s="129"/>
      <c r="N985" s="129"/>
      <c r="O985" s="129"/>
      <c r="P985" s="129"/>
      <c r="Q985" s="129"/>
      <c r="R985" s="129"/>
      <c r="S985" s="129"/>
      <c r="T985" s="129"/>
      <c r="U985" s="129"/>
      <c r="V985" s="129"/>
      <c r="W985" s="129"/>
      <c r="X985" s="129"/>
      <c r="Y985" s="129"/>
      <c r="Z985" s="129"/>
      <c r="AA985" s="129"/>
      <c r="AW985" s="11"/>
      <c r="BR985" s="11"/>
      <c r="CQ985" s="11"/>
      <c r="CR985" s="11"/>
      <c r="CX985" s="11"/>
      <c r="CY985" s="11"/>
      <c r="DB985" s="11"/>
      <c r="DC985" s="11"/>
      <c r="DD985" s="11"/>
      <c r="DF985" s="11"/>
      <c r="DG985" s="11"/>
      <c r="DJ985" s="11"/>
      <c r="DK985" s="11"/>
      <c r="DL985" s="11"/>
      <c r="DN985" s="11"/>
      <c r="DO985" s="11"/>
      <c r="DR985" s="11"/>
      <c r="DS985" s="11"/>
      <c r="DT985" s="11"/>
    </row>
    <row r="986" spans="1:124" x14ac:dyDescent="0.25">
      <c r="A986" s="100"/>
      <c r="E986" s="129"/>
      <c r="F986" s="129"/>
      <c r="G986" s="129"/>
      <c r="I986" s="129"/>
      <c r="J986" s="129"/>
      <c r="K986" s="129"/>
      <c r="L986" s="129"/>
      <c r="M986" s="129"/>
      <c r="N986" s="129"/>
      <c r="O986" s="129"/>
      <c r="P986" s="129"/>
      <c r="Q986" s="129"/>
      <c r="R986" s="129"/>
      <c r="S986" s="129"/>
      <c r="T986" s="129"/>
      <c r="U986" s="129"/>
      <c r="V986" s="129"/>
      <c r="W986" s="129"/>
      <c r="X986" s="129"/>
      <c r="Y986" s="129"/>
      <c r="Z986" s="129"/>
      <c r="AA986" s="129"/>
      <c r="AW986" s="11"/>
      <c r="BR986" s="11"/>
      <c r="CQ986" s="11"/>
      <c r="CR986" s="11"/>
      <c r="CX986" s="11"/>
      <c r="CY986" s="11"/>
      <c r="DB986" s="11"/>
      <c r="DC986" s="11"/>
      <c r="DD986" s="11"/>
      <c r="DF986" s="11"/>
      <c r="DG986" s="11"/>
      <c r="DJ986" s="11"/>
      <c r="DK986" s="11"/>
      <c r="DL986" s="11"/>
      <c r="DN986" s="11"/>
      <c r="DO986" s="11"/>
      <c r="DR986" s="11"/>
      <c r="DS986" s="11"/>
      <c r="DT986" s="11"/>
    </row>
    <row r="987" spans="1:124" x14ac:dyDescent="0.25">
      <c r="A987" s="100"/>
      <c r="E987" s="129"/>
      <c r="F987" s="129"/>
      <c r="G987" s="129"/>
      <c r="I987" s="129"/>
      <c r="J987" s="129"/>
      <c r="K987" s="129"/>
      <c r="L987" s="129"/>
      <c r="M987" s="129"/>
      <c r="N987" s="129"/>
      <c r="O987" s="129"/>
      <c r="P987" s="129"/>
      <c r="Q987" s="129"/>
      <c r="R987" s="129"/>
      <c r="S987" s="129"/>
      <c r="T987" s="129"/>
      <c r="U987" s="129"/>
      <c r="V987" s="129"/>
      <c r="W987" s="129"/>
      <c r="X987" s="129"/>
      <c r="Y987" s="129"/>
      <c r="Z987" s="129"/>
      <c r="AA987" s="129"/>
      <c r="AW987" s="11"/>
      <c r="BR987" s="11"/>
      <c r="CQ987" s="11"/>
      <c r="CR987" s="11"/>
      <c r="CX987" s="11"/>
      <c r="CY987" s="11"/>
      <c r="DB987" s="11"/>
      <c r="DC987" s="11"/>
      <c r="DD987" s="11"/>
      <c r="DF987" s="11"/>
      <c r="DG987" s="11"/>
      <c r="DJ987" s="11"/>
      <c r="DK987" s="11"/>
      <c r="DL987" s="11"/>
      <c r="DN987" s="11"/>
      <c r="DO987" s="11"/>
      <c r="DR987" s="11"/>
      <c r="DS987" s="11"/>
      <c r="DT987" s="11"/>
    </row>
    <row r="988" spans="1:124" x14ac:dyDescent="0.25">
      <c r="A988" s="100"/>
      <c r="E988" s="129"/>
      <c r="F988" s="129"/>
      <c r="G988" s="129"/>
      <c r="I988" s="129"/>
      <c r="J988" s="129"/>
      <c r="K988" s="129"/>
      <c r="L988" s="129"/>
      <c r="M988" s="129"/>
      <c r="N988" s="129"/>
      <c r="O988" s="129"/>
      <c r="P988" s="129"/>
      <c r="Q988" s="129"/>
      <c r="R988" s="129"/>
      <c r="S988" s="129"/>
      <c r="T988" s="129"/>
      <c r="U988" s="129"/>
      <c r="V988" s="129"/>
      <c r="W988" s="129"/>
      <c r="X988" s="129"/>
      <c r="Y988" s="129"/>
      <c r="Z988" s="129"/>
      <c r="AA988" s="129"/>
      <c r="AW988" s="11"/>
      <c r="BR988" s="11"/>
      <c r="CQ988" s="11"/>
      <c r="CR988" s="11"/>
      <c r="CX988" s="11"/>
      <c r="CY988" s="11"/>
      <c r="DB988" s="11"/>
      <c r="DC988" s="11"/>
      <c r="DD988" s="11"/>
      <c r="DF988" s="11"/>
      <c r="DG988" s="11"/>
      <c r="DJ988" s="11"/>
      <c r="DK988" s="11"/>
      <c r="DL988" s="11"/>
      <c r="DN988" s="11"/>
      <c r="DO988" s="11"/>
      <c r="DR988" s="11"/>
      <c r="DS988" s="11"/>
      <c r="DT988" s="11"/>
    </row>
    <row r="989" spans="1:124" x14ac:dyDescent="0.25">
      <c r="A989" s="100"/>
      <c r="E989" s="129"/>
      <c r="F989" s="129"/>
      <c r="G989" s="129"/>
      <c r="I989" s="129"/>
      <c r="J989" s="129"/>
      <c r="K989" s="129"/>
      <c r="L989" s="129"/>
      <c r="M989" s="129"/>
      <c r="N989" s="129"/>
      <c r="O989" s="129"/>
      <c r="P989" s="129"/>
      <c r="Q989" s="129"/>
      <c r="R989" s="129"/>
      <c r="S989" s="129"/>
      <c r="T989" s="129"/>
      <c r="U989" s="129"/>
      <c r="V989" s="129"/>
      <c r="W989" s="129"/>
      <c r="X989" s="129"/>
      <c r="Y989" s="129"/>
      <c r="Z989" s="129"/>
      <c r="AA989" s="129"/>
      <c r="AW989" s="11"/>
      <c r="BR989" s="11"/>
      <c r="CQ989" s="11"/>
      <c r="CR989" s="11"/>
      <c r="CX989" s="11"/>
      <c r="CY989" s="11"/>
      <c r="DB989" s="11"/>
      <c r="DC989" s="11"/>
      <c r="DD989" s="11"/>
      <c r="DF989" s="11"/>
      <c r="DG989" s="11"/>
      <c r="DJ989" s="11"/>
      <c r="DK989" s="11"/>
      <c r="DL989" s="11"/>
      <c r="DN989" s="11"/>
      <c r="DO989" s="11"/>
      <c r="DR989" s="11"/>
      <c r="DS989" s="11"/>
      <c r="DT989" s="11"/>
    </row>
    <row r="990" spans="1:124" x14ac:dyDescent="0.25">
      <c r="A990" s="100"/>
      <c r="E990" s="129"/>
      <c r="F990" s="129"/>
      <c r="G990" s="129"/>
      <c r="I990" s="129"/>
      <c r="J990" s="129"/>
      <c r="K990" s="129"/>
      <c r="L990" s="129"/>
      <c r="M990" s="129"/>
      <c r="N990" s="129"/>
      <c r="O990" s="129"/>
      <c r="P990" s="129"/>
      <c r="Q990" s="129"/>
      <c r="R990" s="129"/>
      <c r="S990" s="129"/>
      <c r="T990" s="129"/>
      <c r="U990" s="129"/>
      <c r="V990" s="129"/>
      <c r="W990" s="129"/>
      <c r="X990" s="129"/>
      <c r="Y990" s="129"/>
      <c r="Z990" s="129"/>
      <c r="AA990" s="129"/>
      <c r="AW990" s="11"/>
      <c r="BR990" s="11"/>
      <c r="CQ990" s="11"/>
      <c r="CR990" s="11"/>
      <c r="CX990" s="11"/>
      <c r="CY990" s="11"/>
      <c r="DB990" s="11"/>
      <c r="DC990" s="11"/>
      <c r="DD990" s="11"/>
      <c r="DF990" s="11"/>
      <c r="DG990" s="11"/>
      <c r="DJ990" s="11"/>
      <c r="DK990" s="11"/>
      <c r="DL990" s="11"/>
      <c r="DN990" s="11"/>
      <c r="DO990" s="11"/>
      <c r="DR990" s="11"/>
      <c r="DS990" s="11"/>
      <c r="DT990" s="11"/>
    </row>
    <row r="991" spans="1:124" x14ac:dyDescent="0.25">
      <c r="A991" s="100"/>
      <c r="E991" s="129"/>
      <c r="F991" s="129"/>
      <c r="G991" s="129"/>
      <c r="I991" s="129"/>
      <c r="J991" s="129"/>
      <c r="K991" s="129"/>
      <c r="L991" s="129"/>
      <c r="M991" s="129"/>
      <c r="N991" s="129"/>
      <c r="O991" s="129"/>
      <c r="P991" s="129"/>
      <c r="Q991" s="129"/>
      <c r="R991" s="129"/>
      <c r="S991" s="129"/>
      <c r="T991" s="129"/>
      <c r="U991" s="129"/>
      <c r="V991" s="129"/>
      <c r="W991" s="129"/>
      <c r="X991" s="129"/>
      <c r="Y991" s="129"/>
      <c r="Z991" s="129"/>
      <c r="AA991" s="129"/>
      <c r="AW991" s="11"/>
      <c r="BR991" s="11"/>
      <c r="CQ991" s="11"/>
      <c r="CR991" s="11"/>
      <c r="CX991" s="11"/>
      <c r="CY991" s="11"/>
      <c r="DB991" s="11"/>
      <c r="DC991" s="11"/>
      <c r="DD991" s="11"/>
      <c r="DF991" s="11"/>
      <c r="DG991" s="11"/>
      <c r="DJ991" s="11"/>
      <c r="DK991" s="11"/>
      <c r="DL991" s="11"/>
      <c r="DN991" s="11"/>
      <c r="DO991" s="11"/>
      <c r="DR991" s="11"/>
      <c r="DS991" s="11"/>
      <c r="DT991" s="11"/>
    </row>
    <row r="992" spans="1:124" x14ac:dyDescent="0.25">
      <c r="A992" s="100"/>
      <c r="E992" s="129"/>
      <c r="F992" s="129"/>
      <c r="G992" s="129"/>
      <c r="I992" s="129"/>
      <c r="J992" s="129"/>
      <c r="K992" s="129"/>
      <c r="L992" s="129"/>
      <c r="M992" s="129"/>
      <c r="N992" s="129"/>
      <c r="O992" s="129"/>
      <c r="P992" s="129"/>
      <c r="Q992" s="129"/>
      <c r="R992" s="129"/>
      <c r="S992" s="129"/>
      <c r="T992" s="129"/>
      <c r="U992" s="129"/>
      <c r="V992" s="129"/>
      <c r="W992" s="129"/>
      <c r="X992" s="129"/>
      <c r="Y992" s="129"/>
      <c r="Z992" s="129"/>
      <c r="AA992" s="129"/>
      <c r="AW992" s="11"/>
      <c r="BR992" s="11"/>
      <c r="CQ992" s="11"/>
      <c r="CR992" s="11"/>
      <c r="CX992" s="11"/>
      <c r="CY992" s="11"/>
      <c r="DB992" s="11"/>
      <c r="DC992" s="11"/>
      <c r="DD992" s="11"/>
      <c r="DF992" s="11"/>
      <c r="DG992" s="11"/>
      <c r="DJ992" s="11"/>
      <c r="DK992" s="11"/>
      <c r="DL992" s="11"/>
      <c r="DN992" s="11"/>
      <c r="DO992" s="11"/>
      <c r="DR992" s="11"/>
      <c r="DS992" s="11"/>
      <c r="DT992" s="11"/>
    </row>
    <row r="993" spans="1:124" x14ac:dyDescent="0.25">
      <c r="A993" s="100"/>
      <c r="E993" s="129"/>
      <c r="F993" s="129"/>
      <c r="G993" s="129"/>
      <c r="I993" s="129"/>
      <c r="J993" s="129"/>
      <c r="K993" s="129"/>
      <c r="L993" s="129"/>
      <c r="M993" s="129"/>
      <c r="N993" s="129"/>
      <c r="O993" s="129"/>
      <c r="P993" s="129"/>
      <c r="Q993" s="129"/>
      <c r="R993" s="129"/>
      <c r="S993" s="129"/>
      <c r="T993" s="129"/>
      <c r="U993" s="129"/>
      <c r="V993" s="129"/>
      <c r="W993" s="129"/>
      <c r="X993" s="129"/>
      <c r="Y993" s="129"/>
      <c r="Z993" s="129"/>
      <c r="AA993" s="129"/>
      <c r="AW993" s="11"/>
      <c r="BR993" s="11"/>
      <c r="CQ993" s="11"/>
      <c r="CR993" s="11"/>
      <c r="CX993" s="11"/>
      <c r="CY993" s="11"/>
      <c r="DB993" s="11"/>
      <c r="DC993" s="11"/>
      <c r="DD993" s="11"/>
      <c r="DF993" s="11"/>
      <c r="DG993" s="11"/>
      <c r="DJ993" s="11"/>
      <c r="DK993" s="11"/>
      <c r="DL993" s="11"/>
      <c r="DN993" s="11"/>
      <c r="DO993" s="11"/>
      <c r="DR993" s="11"/>
      <c r="DS993" s="11"/>
      <c r="DT993" s="11"/>
    </row>
    <row r="994" spans="1:124" x14ac:dyDescent="0.25">
      <c r="A994" s="100"/>
      <c r="E994" s="129"/>
      <c r="F994" s="129"/>
      <c r="G994" s="129"/>
      <c r="I994" s="129"/>
      <c r="J994" s="129"/>
      <c r="K994" s="129"/>
      <c r="L994" s="129"/>
      <c r="M994" s="129"/>
      <c r="N994" s="129"/>
      <c r="O994" s="129"/>
      <c r="P994" s="129"/>
      <c r="Q994" s="129"/>
      <c r="R994" s="129"/>
      <c r="S994" s="129"/>
      <c r="T994" s="129"/>
      <c r="U994" s="129"/>
      <c r="V994" s="129"/>
      <c r="W994" s="129"/>
      <c r="X994" s="129"/>
      <c r="Y994" s="129"/>
      <c r="Z994" s="129"/>
      <c r="AA994" s="129"/>
      <c r="AW994" s="11"/>
      <c r="BR994" s="11"/>
      <c r="CQ994" s="11"/>
      <c r="CR994" s="11"/>
      <c r="CX994" s="11"/>
      <c r="CY994" s="11"/>
      <c r="DB994" s="11"/>
      <c r="DC994" s="11"/>
      <c r="DD994" s="11"/>
      <c r="DF994" s="11"/>
      <c r="DG994" s="11"/>
      <c r="DJ994" s="11"/>
      <c r="DK994" s="11"/>
      <c r="DL994" s="11"/>
      <c r="DN994" s="11"/>
      <c r="DO994" s="11"/>
      <c r="DR994" s="11"/>
      <c r="DS994" s="11"/>
      <c r="DT994" s="11"/>
    </row>
    <row r="995" spans="1:124" x14ac:dyDescent="0.25">
      <c r="A995" s="100"/>
      <c r="E995" s="129"/>
      <c r="F995" s="129"/>
      <c r="G995" s="129"/>
      <c r="I995" s="129"/>
      <c r="J995" s="129"/>
      <c r="K995" s="129"/>
      <c r="L995" s="129"/>
      <c r="M995" s="129"/>
      <c r="N995" s="129"/>
      <c r="O995" s="129"/>
      <c r="P995" s="129"/>
      <c r="Q995" s="129"/>
      <c r="R995" s="129"/>
      <c r="S995" s="129"/>
      <c r="T995" s="129"/>
      <c r="U995" s="129"/>
      <c r="V995" s="129"/>
      <c r="W995" s="129"/>
      <c r="X995" s="129"/>
      <c r="Y995" s="129"/>
      <c r="Z995" s="129"/>
      <c r="AA995" s="129"/>
      <c r="AW995" s="11"/>
      <c r="BR995" s="11"/>
      <c r="CQ995" s="11"/>
      <c r="CR995" s="11"/>
      <c r="CX995" s="11"/>
      <c r="CY995" s="11"/>
      <c r="DB995" s="11"/>
      <c r="DC995" s="11"/>
      <c r="DD995" s="11"/>
      <c r="DF995" s="11"/>
      <c r="DG995" s="11"/>
      <c r="DJ995" s="11"/>
      <c r="DK995" s="11"/>
      <c r="DL995" s="11"/>
      <c r="DN995" s="11"/>
      <c r="DO995" s="11"/>
      <c r="DR995" s="11"/>
      <c r="DS995" s="11"/>
      <c r="DT995" s="11"/>
    </row>
    <row r="996" spans="1:124" x14ac:dyDescent="0.25">
      <c r="A996" s="100"/>
      <c r="E996" s="129"/>
      <c r="F996" s="129"/>
      <c r="G996" s="129"/>
      <c r="I996" s="129"/>
      <c r="J996" s="129"/>
      <c r="K996" s="129"/>
      <c r="L996" s="129"/>
      <c r="M996" s="129"/>
      <c r="N996" s="129"/>
      <c r="O996" s="129"/>
      <c r="P996" s="129"/>
      <c r="Q996" s="129"/>
      <c r="R996" s="129"/>
      <c r="S996" s="129"/>
      <c r="T996" s="129"/>
      <c r="U996" s="129"/>
      <c r="V996" s="129"/>
      <c r="W996" s="129"/>
      <c r="X996" s="129"/>
      <c r="Y996" s="129"/>
      <c r="Z996" s="129"/>
      <c r="AA996" s="129"/>
      <c r="AW996" s="11"/>
      <c r="BR996" s="11"/>
      <c r="CQ996" s="11"/>
      <c r="CR996" s="11"/>
      <c r="CX996" s="11"/>
      <c r="CY996" s="11"/>
      <c r="DB996" s="11"/>
      <c r="DC996" s="11"/>
      <c r="DD996" s="11"/>
      <c r="DF996" s="11"/>
      <c r="DG996" s="11"/>
      <c r="DJ996" s="11"/>
      <c r="DK996" s="11"/>
      <c r="DL996" s="11"/>
      <c r="DN996" s="11"/>
      <c r="DO996" s="11"/>
      <c r="DR996" s="11"/>
      <c r="DS996" s="11"/>
      <c r="DT996" s="11"/>
    </row>
    <row r="997" spans="1:124" x14ac:dyDescent="0.25">
      <c r="A997" s="100"/>
      <c r="E997" s="129"/>
      <c r="F997" s="129"/>
      <c r="G997" s="129"/>
      <c r="I997" s="129"/>
      <c r="J997" s="129"/>
      <c r="K997" s="129"/>
      <c r="L997" s="129"/>
      <c r="M997" s="129"/>
      <c r="N997" s="129"/>
      <c r="O997" s="129"/>
      <c r="P997" s="129"/>
      <c r="Q997" s="129"/>
      <c r="R997" s="129"/>
      <c r="S997" s="129"/>
      <c r="T997" s="129"/>
      <c r="U997" s="129"/>
      <c r="V997" s="129"/>
      <c r="W997" s="129"/>
      <c r="X997" s="129"/>
      <c r="Y997" s="129"/>
      <c r="Z997" s="129"/>
      <c r="AA997" s="129"/>
      <c r="AW997" s="11"/>
      <c r="BR997" s="11"/>
      <c r="CQ997" s="11"/>
      <c r="CR997" s="11"/>
      <c r="CX997" s="11"/>
      <c r="CY997" s="11"/>
      <c r="DB997" s="11"/>
      <c r="DC997" s="11"/>
      <c r="DD997" s="11"/>
      <c r="DF997" s="11"/>
      <c r="DG997" s="11"/>
      <c r="DJ997" s="11"/>
      <c r="DK997" s="11"/>
      <c r="DL997" s="11"/>
      <c r="DN997" s="11"/>
      <c r="DO997" s="11"/>
      <c r="DR997" s="11"/>
      <c r="DS997" s="11"/>
      <c r="DT997" s="11"/>
    </row>
    <row r="998" spans="1:124" x14ac:dyDescent="0.25">
      <c r="A998" s="100"/>
      <c r="E998" s="129"/>
      <c r="F998" s="129"/>
      <c r="G998" s="129"/>
      <c r="I998" s="129"/>
      <c r="J998" s="129"/>
      <c r="K998" s="129"/>
      <c r="L998" s="129"/>
      <c r="M998" s="129"/>
      <c r="N998" s="129"/>
      <c r="O998" s="129"/>
      <c r="P998" s="129"/>
      <c r="Q998" s="129"/>
      <c r="R998" s="129"/>
      <c r="S998" s="129"/>
      <c r="T998" s="129"/>
      <c r="U998" s="129"/>
      <c r="V998" s="129"/>
      <c r="W998" s="129"/>
      <c r="X998" s="129"/>
      <c r="Y998" s="129"/>
      <c r="Z998" s="129"/>
      <c r="AA998" s="129"/>
      <c r="AW998" s="11"/>
      <c r="BR998" s="11"/>
      <c r="CQ998" s="11"/>
      <c r="CR998" s="11"/>
      <c r="CX998" s="11"/>
      <c r="CY998" s="11"/>
      <c r="DB998" s="11"/>
      <c r="DC998" s="11"/>
      <c r="DD998" s="11"/>
      <c r="DF998" s="11"/>
      <c r="DG998" s="11"/>
      <c r="DJ998" s="11"/>
      <c r="DK998" s="11"/>
      <c r="DL998" s="11"/>
      <c r="DN998" s="11"/>
      <c r="DO998" s="11"/>
      <c r="DR998" s="11"/>
      <c r="DS998" s="11"/>
      <c r="DT998" s="11"/>
    </row>
    <row r="999" spans="1:124" x14ac:dyDescent="0.25">
      <c r="A999" s="100"/>
      <c r="E999" s="129"/>
      <c r="F999" s="129"/>
      <c r="G999" s="129"/>
      <c r="I999" s="129"/>
      <c r="J999" s="129"/>
      <c r="K999" s="129"/>
      <c r="L999" s="129"/>
      <c r="M999" s="129"/>
      <c r="N999" s="129"/>
      <c r="O999" s="129"/>
      <c r="P999" s="129"/>
      <c r="Q999" s="129"/>
      <c r="R999" s="129"/>
      <c r="S999" s="129"/>
      <c r="T999" s="129"/>
      <c r="U999" s="129"/>
      <c r="V999" s="129"/>
      <c r="W999" s="129"/>
      <c r="X999" s="129"/>
      <c r="Y999" s="129"/>
      <c r="Z999" s="129"/>
      <c r="AA999" s="129"/>
      <c r="AW999" s="11"/>
      <c r="BR999" s="11"/>
      <c r="CQ999" s="11"/>
      <c r="CR999" s="11"/>
      <c r="CX999" s="11"/>
      <c r="CY999" s="11"/>
      <c r="DB999" s="11"/>
      <c r="DC999" s="11"/>
      <c r="DD999" s="11"/>
      <c r="DF999" s="11"/>
      <c r="DG999" s="11"/>
      <c r="DJ999" s="11"/>
      <c r="DK999" s="11"/>
      <c r="DL999" s="11"/>
      <c r="DN999" s="11"/>
      <c r="DO999" s="11"/>
      <c r="DR999" s="11"/>
      <c r="DS999" s="11"/>
      <c r="DT999" s="11"/>
    </row>
    <row r="1000" spans="1:124" x14ac:dyDescent="0.25">
      <c r="A1000" s="100"/>
      <c r="E1000" s="129"/>
      <c r="F1000" s="129"/>
      <c r="G1000" s="129"/>
      <c r="I1000" s="129"/>
      <c r="J1000" s="129"/>
      <c r="K1000" s="129"/>
      <c r="L1000" s="129"/>
      <c r="M1000" s="129"/>
      <c r="N1000" s="129"/>
      <c r="O1000" s="129"/>
      <c r="P1000" s="129"/>
      <c r="Q1000" s="129"/>
      <c r="R1000" s="129"/>
      <c r="S1000" s="129"/>
      <c r="T1000" s="129"/>
      <c r="U1000" s="129"/>
      <c r="V1000" s="129"/>
      <c r="W1000" s="129"/>
      <c r="X1000" s="129"/>
      <c r="Y1000" s="129"/>
      <c r="Z1000" s="129"/>
      <c r="AA1000" s="129"/>
      <c r="AW1000" s="11"/>
      <c r="BR1000" s="11"/>
      <c r="CQ1000" s="11"/>
      <c r="CR1000" s="11"/>
      <c r="CX1000" s="11"/>
      <c r="CY1000" s="11"/>
      <c r="DB1000" s="11"/>
      <c r="DC1000" s="11"/>
      <c r="DD1000" s="11"/>
      <c r="DF1000" s="11"/>
      <c r="DG1000" s="11"/>
      <c r="DJ1000" s="11"/>
      <c r="DK1000" s="11"/>
      <c r="DL1000" s="11"/>
      <c r="DN1000" s="11"/>
      <c r="DO1000" s="11"/>
      <c r="DR1000" s="11"/>
      <c r="DS1000" s="11"/>
      <c r="DT1000" s="11"/>
    </row>
    <row r="1001" spans="1:124" x14ac:dyDescent="0.25">
      <c r="A1001" s="100"/>
      <c r="E1001" s="129"/>
      <c r="F1001" s="129"/>
      <c r="G1001" s="129"/>
      <c r="I1001" s="129"/>
      <c r="J1001" s="129"/>
      <c r="K1001" s="129"/>
      <c r="L1001" s="129"/>
      <c r="M1001" s="129"/>
      <c r="N1001" s="129"/>
      <c r="O1001" s="129"/>
      <c r="P1001" s="129"/>
      <c r="Q1001" s="129"/>
      <c r="R1001" s="129"/>
      <c r="S1001" s="129"/>
      <c r="T1001" s="129"/>
      <c r="U1001" s="129"/>
      <c r="V1001" s="129"/>
      <c r="W1001" s="129"/>
      <c r="X1001" s="129"/>
      <c r="Y1001" s="129"/>
      <c r="Z1001" s="129"/>
      <c r="AA1001" s="129"/>
      <c r="AW1001" s="11"/>
      <c r="BR1001" s="11"/>
      <c r="CQ1001" s="11"/>
      <c r="CR1001" s="11"/>
      <c r="CX1001" s="11"/>
      <c r="CY1001" s="11"/>
      <c r="DB1001" s="11"/>
      <c r="DC1001" s="11"/>
      <c r="DD1001" s="11"/>
      <c r="DF1001" s="11"/>
      <c r="DG1001" s="11"/>
      <c r="DJ1001" s="11"/>
      <c r="DK1001" s="11"/>
      <c r="DL1001" s="11"/>
      <c r="DN1001" s="11"/>
      <c r="DO1001" s="11"/>
      <c r="DR1001" s="11"/>
      <c r="DS1001" s="11"/>
      <c r="DT1001" s="11"/>
    </row>
  </sheetData>
  <mergeCells count="3">
    <mergeCell ref="A3:BR3"/>
    <mergeCell ref="AB1:BR1"/>
    <mergeCell ref="AB2:BR2"/>
  </mergeCells>
  <pageMargins left="0" right="0" top="0.39370078740157483" bottom="0.39370078740157483" header="0.31496062992125984" footer="0.31496062992125984"/>
  <pageSetup paperSize="9" scale="6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DT456"/>
  <sheetViews>
    <sheetView zoomScale="70" zoomScaleNormal="70" workbookViewId="0">
      <pane xSplit="9" ySplit="5" topLeftCell="J15" activePane="bottomRight" state="frozen"/>
      <selection activeCell="J488" sqref="J488"/>
      <selection pane="topRight" activeCell="J488" sqref="J488"/>
      <selection pane="bottomLeft" activeCell="J488" sqref="J488"/>
      <selection pane="bottomRight" activeCell="J488" sqref="J488"/>
    </sheetView>
  </sheetViews>
  <sheetFormatPr defaultRowHeight="15" x14ac:dyDescent="0.25"/>
  <cols>
    <col min="1" max="1" width="23.28515625" style="11" customWidth="1"/>
    <col min="2" max="4" width="4" style="11" hidden="1" customWidth="1"/>
    <col min="5" max="5" width="4.5703125" style="10" hidden="1" customWidth="1"/>
    <col min="6" max="7" width="4.28515625" style="10" customWidth="1"/>
    <col min="8" max="8" width="9.28515625" style="2" customWidth="1"/>
    <col min="9" max="9" width="5" style="11" customWidth="1"/>
    <col min="10" max="10" width="14.42578125" style="11" customWidth="1"/>
    <col min="11" max="11" width="14.28515625" style="11" customWidth="1"/>
    <col min="12" max="12" width="14.42578125" style="11" customWidth="1"/>
    <col min="13" max="13" width="12.85546875" style="11" customWidth="1"/>
    <col min="14" max="14" width="14.42578125" style="11" customWidth="1"/>
    <col min="15" max="15" width="15.28515625" style="11" customWidth="1"/>
    <col min="16" max="16" width="14.42578125" style="11" customWidth="1"/>
    <col min="17" max="17" width="12.7109375" style="11" customWidth="1"/>
    <col min="18" max="20" width="14.42578125" style="11" customWidth="1"/>
    <col min="21" max="21" width="12.85546875" style="11" customWidth="1"/>
    <col min="22" max="24" width="14.28515625" style="11" customWidth="1"/>
    <col min="25" max="25" width="9.28515625" style="11" customWidth="1"/>
    <col min="26" max="26" width="8.28515625" style="11" customWidth="1"/>
    <col min="27" max="27" width="16.28515625" style="11" hidden="1" customWidth="1"/>
    <col min="28" max="28" width="16.7109375" style="11" customWidth="1"/>
    <col min="29" max="31" width="15" style="11" hidden="1" customWidth="1"/>
    <col min="32" max="32" width="16.140625" style="11" customWidth="1"/>
    <col min="33" max="35" width="15" style="11" hidden="1" customWidth="1"/>
    <col min="36" max="36" width="16.140625" style="11" customWidth="1"/>
    <col min="37" max="39" width="15" style="11" hidden="1" customWidth="1"/>
    <col min="40" max="40" width="15" style="11" customWidth="1"/>
    <col min="41" max="43" width="15" style="11" hidden="1" customWidth="1"/>
    <col min="44" max="44" width="16.140625" style="11" customWidth="1"/>
    <col min="45" max="47" width="15" style="11" customWidth="1"/>
    <col min="48" max="48" width="5.85546875" style="203" customWidth="1"/>
    <col min="49" max="56" width="15" style="11" customWidth="1"/>
    <col min="57" max="57" width="16.140625" style="11" customWidth="1"/>
    <col min="58" max="64" width="15" style="11" customWidth="1"/>
    <col min="65" max="65" width="16.140625" style="11" customWidth="1"/>
    <col min="66" max="68" width="15" style="11" customWidth="1"/>
    <col min="69" max="69" width="6.5703125" style="203" customWidth="1"/>
    <col min="70" max="77" width="15" style="11" customWidth="1"/>
    <col min="78" max="78" width="16.140625" style="11" customWidth="1"/>
    <col min="79" max="85" width="15" style="11" customWidth="1"/>
    <col min="86" max="86" width="16.140625" style="11" customWidth="1"/>
    <col min="87" max="89" width="15" style="11" customWidth="1"/>
    <col min="90" max="90" width="9.140625" style="203"/>
    <col min="91" max="94" width="9.140625" style="11"/>
    <col min="95" max="95" width="11.42578125" style="11" bestFit="1" customWidth="1"/>
    <col min="96" max="96" width="9.140625" style="11"/>
    <col min="97" max="124" width="9.28515625" style="11" bestFit="1" customWidth="1"/>
    <col min="125" max="208" width="9.140625" style="11"/>
    <col min="209" max="209" width="1.42578125" style="11" customWidth="1"/>
    <col min="210" max="210" width="59.5703125" style="11" customWidth="1"/>
    <col min="211" max="211" width="9.140625" style="11" customWidth="1"/>
    <col min="212" max="213" width="3.85546875" style="11" customWidth="1"/>
    <col min="214" max="214" width="10.5703125" style="11" customWidth="1"/>
    <col min="215" max="215" width="3.85546875" style="11" customWidth="1"/>
    <col min="216" max="218" width="14.42578125" style="11" customWidth="1"/>
    <col min="219" max="219" width="4.140625" style="11" customWidth="1"/>
    <col min="220" max="220" width="15" style="11" customWidth="1"/>
    <col min="221" max="222" width="9.140625" style="11" customWidth="1"/>
    <col min="223" max="223" width="11.5703125" style="11" customWidth="1"/>
    <col min="224" max="224" width="18.140625" style="11" customWidth="1"/>
    <col min="225" max="225" width="13.140625" style="11" customWidth="1"/>
    <col min="226" max="226" width="12.28515625" style="11" customWidth="1"/>
    <col min="227" max="464" width="9.140625" style="11"/>
    <col min="465" max="465" width="1.42578125" style="11" customWidth="1"/>
    <col min="466" max="466" width="59.5703125" style="11" customWidth="1"/>
    <col min="467" max="467" width="9.140625" style="11" customWidth="1"/>
    <col min="468" max="469" width="3.85546875" style="11" customWidth="1"/>
    <col min="470" max="470" width="10.5703125" style="11" customWidth="1"/>
    <col min="471" max="471" width="3.85546875" style="11" customWidth="1"/>
    <col min="472" max="474" width="14.42578125" style="11" customWidth="1"/>
    <col min="475" max="475" width="4.140625" style="11" customWidth="1"/>
    <col min="476" max="476" width="15" style="11" customWidth="1"/>
    <col min="477" max="478" width="9.140625" style="11" customWidth="1"/>
    <col min="479" max="479" width="11.5703125" style="11" customWidth="1"/>
    <col min="480" max="480" width="18.140625" style="11" customWidth="1"/>
    <col min="481" max="481" width="13.140625" style="11" customWidth="1"/>
    <col min="482" max="482" width="12.28515625" style="11" customWidth="1"/>
    <col min="483" max="720" width="9.140625" style="11"/>
    <col min="721" max="721" width="1.42578125" style="11" customWidth="1"/>
    <col min="722" max="722" width="59.5703125" style="11" customWidth="1"/>
    <col min="723" max="723" width="9.140625" style="11" customWidth="1"/>
    <col min="724" max="725" width="3.85546875" style="11" customWidth="1"/>
    <col min="726" max="726" width="10.5703125" style="11" customWidth="1"/>
    <col min="727" max="727" width="3.85546875" style="11" customWidth="1"/>
    <col min="728" max="730" width="14.42578125" style="11" customWidth="1"/>
    <col min="731" max="731" width="4.140625" style="11" customWidth="1"/>
    <col min="732" max="732" width="15" style="11" customWidth="1"/>
    <col min="733" max="734" width="9.140625" style="11" customWidth="1"/>
    <col min="735" max="735" width="11.5703125" style="11" customWidth="1"/>
    <col min="736" max="736" width="18.140625" style="11" customWidth="1"/>
    <col min="737" max="737" width="13.140625" style="11" customWidth="1"/>
    <col min="738" max="738" width="12.28515625" style="11" customWidth="1"/>
    <col min="739" max="976" width="9.140625" style="11"/>
    <col min="977" max="977" width="1.42578125" style="11" customWidth="1"/>
    <col min="978" max="978" width="59.5703125" style="11" customWidth="1"/>
    <col min="979" max="979" width="9.140625" style="11" customWidth="1"/>
    <col min="980" max="981" width="3.85546875" style="11" customWidth="1"/>
    <col min="982" max="982" width="10.5703125" style="11" customWidth="1"/>
    <col min="983" max="983" width="3.85546875" style="11" customWidth="1"/>
    <col min="984" max="986" width="14.42578125" style="11" customWidth="1"/>
    <col min="987" max="987" width="4.140625" style="11" customWidth="1"/>
    <col min="988" max="988" width="15" style="11" customWidth="1"/>
    <col min="989" max="990" width="9.140625" style="11" customWidth="1"/>
    <col min="991" max="991" width="11.5703125" style="11" customWidth="1"/>
    <col min="992" max="992" width="18.140625" style="11" customWidth="1"/>
    <col min="993" max="993" width="13.140625" style="11" customWidth="1"/>
    <col min="994" max="994" width="12.28515625" style="11" customWidth="1"/>
    <col min="995" max="1232" width="9.140625" style="11"/>
    <col min="1233" max="1233" width="1.42578125" style="11" customWidth="1"/>
    <col min="1234" max="1234" width="59.5703125" style="11" customWidth="1"/>
    <col min="1235" max="1235" width="9.140625" style="11" customWidth="1"/>
    <col min="1236" max="1237" width="3.85546875" style="11" customWidth="1"/>
    <col min="1238" max="1238" width="10.5703125" style="11" customWidth="1"/>
    <col min="1239" max="1239" width="3.85546875" style="11" customWidth="1"/>
    <col min="1240" max="1242" width="14.42578125" style="11" customWidth="1"/>
    <col min="1243" max="1243" width="4.140625" style="11" customWidth="1"/>
    <col min="1244" max="1244" width="15" style="11" customWidth="1"/>
    <col min="1245" max="1246" width="9.140625" style="11" customWidth="1"/>
    <col min="1247" max="1247" width="11.5703125" style="11" customWidth="1"/>
    <col min="1248" max="1248" width="18.140625" style="11" customWidth="1"/>
    <col min="1249" max="1249" width="13.140625" style="11" customWidth="1"/>
    <col min="1250" max="1250" width="12.28515625" style="11" customWidth="1"/>
    <col min="1251" max="1488" width="9.140625" style="11"/>
    <col min="1489" max="1489" width="1.42578125" style="11" customWidth="1"/>
    <col min="1490" max="1490" width="59.5703125" style="11" customWidth="1"/>
    <col min="1491" max="1491" width="9.140625" style="11" customWidth="1"/>
    <col min="1492" max="1493" width="3.85546875" style="11" customWidth="1"/>
    <col min="1494" max="1494" width="10.5703125" style="11" customWidth="1"/>
    <col min="1495" max="1495" width="3.85546875" style="11" customWidth="1"/>
    <col min="1496" max="1498" width="14.42578125" style="11" customWidth="1"/>
    <col min="1499" max="1499" width="4.140625" style="11" customWidth="1"/>
    <col min="1500" max="1500" width="15" style="11" customWidth="1"/>
    <col min="1501" max="1502" width="9.140625" style="11" customWidth="1"/>
    <col min="1503" max="1503" width="11.5703125" style="11" customWidth="1"/>
    <col min="1504" max="1504" width="18.140625" style="11" customWidth="1"/>
    <col min="1505" max="1505" width="13.140625" style="11" customWidth="1"/>
    <col min="1506" max="1506" width="12.28515625" style="11" customWidth="1"/>
    <col min="1507" max="1744" width="9.140625" style="11"/>
    <col min="1745" max="1745" width="1.42578125" style="11" customWidth="1"/>
    <col min="1746" max="1746" width="59.5703125" style="11" customWidth="1"/>
    <col min="1747" max="1747" width="9.140625" style="11" customWidth="1"/>
    <col min="1748" max="1749" width="3.85546875" style="11" customWidth="1"/>
    <col min="1750" max="1750" width="10.5703125" style="11" customWidth="1"/>
    <col min="1751" max="1751" width="3.85546875" style="11" customWidth="1"/>
    <col min="1752" max="1754" width="14.42578125" style="11" customWidth="1"/>
    <col min="1755" max="1755" width="4.140625" style="11" customWidth="1"/>
    <col min="1756" max="1756" width="15" style="11" customWidth="1"/>
    <col min="1757" max="1758" width="9.140625" style="11" customWidth="1"/>
    <col min="1759" max="1759" width="11.5703125" style="11" customWidth="1"/>
    <col min="1760" max="1760" width="18.140625" style="11" customWidth="1"/>
    <col min="1761" max="1761" width="13.140625" style="11" customWidth="1"/>
    <col min="1762" max="1762" width="12.28515625" style="11" customWidth="1"/>
    <col min="1763" max="2000" width="9.140625" style="11"/>
    <col min="2001" max="2001" width="1.42578125" style="11" customWidth="1"/>
    <col min="2002" max="2002" width="59.5703125" style="11" customWidth="1"/>
    <col min="2003" max="2003" width="9.140625" style="11" customWidth="1"/>
    <col min="2004" max="2005" width="3.85546875" style="11" customWidth="1"/>
    <col min="2006" max="2006" width="10.5703125" style="11" customWidth="1"/>
    <col min="2007" max="2007" width="3.85546875" style="11" customWidth="1"/>
    <col min="2008" max="2010" width="14.42578125" style="11" customWidth="1"/>
    <col min="2011" max="2011" width="4.140625" style="11" customWidth="1"/>
    <col min="2012" max="2012" width="15" style="11" customWidth="1"/>
    <col min="2013" max="2014" width="9.140625" style="11" customWidth="1"/>
    <col min="2015" max="2015" width="11.5703125" style="11" customWidth="1"/>
    <col min="2016" max="2016" width="18.140625" style="11" customWidth="1"/>
    <col min="2017" max="2017" width="13.140625" style="11" customWidth="1"/>
    <col min="2018" max="2018" width="12.28515625" style="11" customWidth="1"/>
    <col min="2019" max="2256" width="9.140625" style="11"/>
    <col min="2257" max="2257" width="1.42578125" style="11" customWidth="1"/>
    <col min="2258" max="2258" width="59.5703125" style="11" customWidth="1"/>
    <col min="2259" max="2259" width="9.140625" style="11" customWidth="1"/>
    <col min="2260" max="2261" width="3.85546875" style="11" customWidth="1"/>
    <col min="2262" max="2262" width="10.5703125" style="11" customWidth="1"/>
    <col min="2263" max="2263" width="3.85546875" style="11" customWidth="1"/>
    <col min="2264" max="2266" width="14.42578125" style="11" customWidth="1"/>
    <col min="2267" max="2267" width="4.140625" style="11" customWidth="1"/>
    <col min="2268" max="2268" width="15" style="11" customWidth="1"/>
    <col min="2269" max="2270" width="9.140625" style="11" customWidth="1"/>
    <col min="2271" max="2271" width="11.5703125" style="11" customWidth="1"/>
    <col min="2272" max="2272" width="18.140625" style="11" customWidth="1"/>
    <col min="2273" max="2273" width="13.140625" style="11" customWidth="1"/>
    <col min="2274" max="2274" width="12.28515625" style="11" customWidth="1"/>
    <col min="2275" max="2512" width="9.140625" style="11"/>
    <col min="2513" max="2513" width="1.42578125" style="11" customWidth="1"/>
    <col min="2514" max="2514" width="59.5703125" style="11" customWidth="1"/>
    <col min="2515" max="2515" width="9.140625" style="11" customWidth="1"/>
    <col min="2516" max="2517" width="3.85546875" style="11" customWidth="1"/>
    <col min="2518" max="2518" width="10.5703125" style="11" customWidth="1"/>
    <col min="2519" max="2519" width="3.85546875" style="11" customWidth="1"/>
    <col min="2520" max="2522" width="14.42578125" style="11" customWidth="1"/>
    <col min="2523" max="2523" width="4.140625" style="11" customWidth="1"/>
    <col min="2524" max="2524" width="15" style="11" customWidth="1"/>
    <col min="2525" max="2526" width="9.140625" style="11" customWidth="1"/>
    <col min="2527" max="2527" width="11.5703125" style="11" customWidth="1"/>
    <col min="2528" max="2528" width="18.140625" style="11" customWidth="1"/>
    <col min="2529" max="2529" width="13.140625" style="11" customWidth="1"/>
    <col min="2530" max="2530" width="12.28515625" style="11" customWidth="1"/>
    <col min="2531" max="2768" width="9.140625" style="11"/>
    <col min="2769" max="2769" width="1.42578125" style="11" customWidth="1"/>
    <col min="2770" max="2770" width="59.5703125" style="11" customWidth="1"/>
    <col min="2771" max="2771" width="9.140625" style="11" customWidth="1"/>
    <col min="2772" max="2773" width="3.85546875" style="11" customWidth="1"/>
    <col min="2774" max="2774" width="10.5703125" style="11" customWidth="1"/>
    <col min="2775" max="2775" width="3.85546875" style="11" customWidth="1"/>
    <col min="2776" max="2778" width="14.42578125" style="11" customWidth="1"/>
    <col min="2779" max="2779" width="4.140625" style="11" customWidth="1"/>
    <col min="2780" max="2780" width="15" style="11" customWidth="1"/>
    <col min="2781" max="2782" width="9.140625" style="11" customWidth="1"/>
    <col min="2783" max="2783" width="11.5703125" style="11" customWidth="1"/>
    <col min="2784" max="2784" width="18.140625" style="11" customWidth="1"/>
    <col min="2785" max="2785" width="13.140625" style="11" customWidth="1"/>
    <col min="2786" max="2786" width="12.28515625" style="11" customWidth="1"/>
    <col min="2787" max="3024" width="9.140625" style="11"/>
    <col min="3025" max="3025" width="1.42578125" style="11" customWidth="1"/>
    <col min="3026" max="3026" width="59.5703125" style="11" customWidth="1"/>
    <col min="3027" max="3027" width="9.140625" style="11" customWidth="1"/>
    <col min="3028" max="3029" width="3.85546875" style="11" customWidth="1"/>
    <col min="3030" max="3030" width="10.5703125" style="11" customWidth="1"/>
    <col min="3031" max="3031" width="3.85546875" style="11" customWidth="1"/>
    <col min="3032" max="3034" width="14.42578125" style="11" customWidth="1"/>
    <col min="3035" max="3035" width="4.140625" style="11" customWidth="1"/>
    <col min="3036" max="3036" width="15" style="11" customWidth="1"/>
    <col min="3037" max="3038" width="9.140625" style="11" customWidth="1"/>
    <col min="3039" max="3039" width="11.5703125" style="11" customWidth="1"/>
    <col min="3040" max="3040" width="18.140625" style="11" customWidth="1"/>
    <col min="3041" max="3041" width="13.140625" style="11" customWidth="1"/>
    <col min="3042" max="3042" width="12.28515625" style="11" customWidth="1"/>
    <col min="3043" max="3280" width="9.140625" style="11"/>
    <col min="3281" max="3281" width="1.42578125" style="11" customWidth="1"/>
    <col min="3282" max="3282" width="59.5703125" style="11" customWidth="1"/>
    <col min="3283" max="3283" width="9.140625" style="11" customWidth="1"/>
    <col min="3284" max="3285" width="3.85546875" style="11" customWidth="1"/>
    <col min="3286" max="3286" width="10.5703125" style="11" customWidth="1"/>
    <col min="3287" max="3287" width="3.85546875" style="11" customWidth="1"/>
    <col min="3288" max="3290" width="14.42578125" style="11" customWidth="1"/>
    <col min="3291" max="3291" width="4.140625" style="11" customWidth="1"/>
    <col min="3292" max="3292" width="15" style="11" customWidth="1"/>
    <col min="3293" max="3294" width="9.140625" style="11" customWidth="1"/>
    <col min="3295" max="3295" width="11.5703125" style="11" customWidth="1"/>
    <col min="3296" max="3296" width="18.140625" style="11" customWidth="1"/>
    <col min="3297" max="3297" width="13.140625" style="11" customWidth="1"/>
    <col min="3298" max="3298" width="12.28515625" style="11" customWidth="1"/>
    <col min="3299" max="3536" width="9.140625" style="11"/>
    <col min="3537" max="3537" width="1.42578125" style="11" customWidth="1"/>
    <col min="3538" max="3538" width="59.5703125" style="11" customWidth="1"/>
    <col min="3539" max="3539" width="9.140625" style="11" customWidth="1"/>
    <col min="3540" max="3541" width="3.85546875" style="11" customWidth="1"/>
    <col min="3542" max="3542" width="10.5703125" style="11" customWidth="1"/>
    <col min="3543" max="3543" width="3.85546875" style="11" customWidth="1"/>
    <col min="3544" max="3546" width="14.42578125" style="11" customWidth="1"/>
    <col min="3547" max="3547" width="4.140625" style="11" customWidth="1"/>
    <col min="3548" max="3548" width="15" style="11" customWidth="1"/>
    <col min="3549" max="3550" width="9.140625" style="11" customWidth="1"/>
    <col min="3551" max="3551" width="11.5703125" style="11" customWidth="1"/>
    <col min="3552" max="3552" width="18.140625" style="11" customWidth="1"/>
    <col min="3553" max="3553" width="13.140625" style="11" customWidth="1"/>
    <col min="3554" max="3554" width="12.28515625" style="11" customWidth="1"/>
    <col min="3555" max="3792" width="9.140625" style="11"/>
    <col min="3793" max="3793" width="1.42578125" style="11" customWidth="1"/>
    <col min="3794" max="3794" width="59.5703125" style="11" customWidth="1"/>
    <col min="3795" max="3795" width="9.140625" style="11" customWidth="1"/>
    <col min="3796" max="3797" width="3.85546875" style="11" customWidth="1"/>
    <col min="3798" max="3798" width="10.5703125" style="11" customWidth="1"/>
    <col min="3799" max="3799" width="3.85546875" style="11" customWidth="1"/>
    <col min="3800" max="3802" width="14.42578125" style="11" customWidth="1"/>
    <col min="3803" max="3803" width="4.140625" style="11" customWidth="1"/>
    <col min="3804" max="3804" width="15" style="11" customWidth="1"/>
    <col min="3805" max="3806" width="9.140625" style="11" customWidth="1"/>
    <col min="3807" max="3807" width="11.5703125" style="11" customWidth="1"/>
    <col min="3808" max="3808" width="18.140625" style="11" customWidth="1"/>
    <col min="3809" max="3809" width="13.140625" style="11" customWidth="1"/>
    <col min="3810" max="3810" width="12.28515625" style="11" customWidth="1"/>
    <col min="3811" max="4048" width="9.140625" style="11"/>
    <col min="4049" max="4049" width="1.42578125" style="11" customWidth="1"/>
    <col min="4050" max="4050" width="59.5703125" style="11" customWidth="1"/>
    <col min="4051" max="4051" width="9.140625" style="11" customWidth="1"/>
    <col min="4052" max="4053" width="3.85546875" style="11" customWidth="1"/>
    <col min="4054" max="4054" width="10.5703125" style="11" customWidth="1"/>
    <col min="4055" max="4055" width="3.85546875" style="11" customWidth="1"/>
    <col min="4056" max="4058" width="14.42578125" style="11" customWidth="1"/>
    <col min="4059" max="4059" width="4.140625" style="11" customWidth="1"/>
    <col min="4060" max="4060" width="15" style="11" customWidth="1"/>
    <col min="4061" max="4062" width="9.140625" style="11" customWidth="1"/>
    <col min="4063" max="4063" width="11.5703125" style="11" customWidth="1"/>
    <col min="4064" max="4064" width="18.140625" style="11" customWidth="1"/>
    <col min="4065" max="4065" width="13.140625" style="11" customWidth="1"/>
    <col min="4066" max="4066" width="12.28515625" style="11" customWidth="1"/>
    <col min="4067" max="4304" width="9.140625" style="11"/>
    <col min="4305" max="4305" width="1.42578125" style="11" customWidth="1"/>
    <col min="4306" max="4306" width="59.5703125" style="11" customWidth="1"/>
    <col min="4307" max="4307" width="9.140625" style="11" customWidth="1"/>
    <col min="4308" max="4309" width="3.85546875" style="11" customWidth="1"/>
    <col min="4310" max="4310" width="10.5703125" style="11" customWidth="1"/>
    <col min="4311" max="4311" width="3.85546875" style="11" customWidth="1"/>
    <col min="4312" max="4314" width="14.42578125" style="11" customWidth="1"/>
    <col min="4315" max="4315" width="4.140625" style="11" customWidth="1"/>
    <col min="4316" max="4316" width="15" style="11" customWidth="1"/>
    <col min="4317" max="4318" width="9.140625" style="11" customWidth="1"/>
    <col min="4319" max="4319" width="11.5703125" style="11" customWidth="1"/>
    <col min="4320" max="4320" width="18.140625" style="11" customWidth="1"/>
    <col min="4321" max="4321" width="13.140625" style="11" customWidth="1"/>
    <col min="4322" max="4322" width="12.28515625" style="11" customWidth="1"/>
    <col min="4323" max="4560" width="9.140625" style="11"/>
    <col min="4561" max="4561" width="1.42578125" style="11" customWidth="1"/>
    <col min="4562" max="4562" width="59.5703125" style="11" customWidth="1"/>
    <col min="4563" max="4563" width="9.140625" style="11" customWidth="1"/>
    <col min="4564" max="4565" width="3.85546875" style="11" customWidth="1"/>
    <col min="4566" max="4566" width="10.5703125" style="11" customWidth="1"/>
    <col min="4567" max="4567" width="3.85546875" style="11" customWidth="1"/>
    <col min="4568" max="4570" width="14.42578125" style="11" customWidth="1"/>
    <col min="4571" max="4571" width="4.140625" style="11" customWidth="1"/>
    <col min="4572" max="4572" width="15" style="11" customWidth="1"/>
    <col min="4573" max="4574" width="9.140625" style="11" customWidth="1"/>
    <col min="4575" max="4575" width="11.5703125" style="11" customWidth="1"/>
    <col min="4576" max="4576" width="18.140625" style="11" customWidth="1"/>
    <col min="4577" max="4577" width="13.140625" style="11" customWidth="1"/>
    <col min="4578" max="4578" width="12.28515625" style="11" customWidth="1"/>
    <col min="4579" max="4816" width="9.140625" style="11"/>
    <col min="4817" max="4817" width="1.42578125" style="11" customWidth="1"/>
    <col min="4818" max="4818" width="59.5703125" style="11" customWidth="1"/>
    <col min="4819" max="4819" width="9.140625" style="11" customWidth="1"/>
    <col min="4820" max="4821" width="3.85546875" style="11" customWidth="1"/>
    <col min="4822" max="4822" width="10.5703125" style="11" customWidth="1"/>
    <col min="4823" max="4823" width="3.85546875" style="11" customWidth="1"/>
    <col min="4824" max="4826" width="14.42578125" style="11" customWidth="1"/>
    <col min="4827" max="4827" width="4.140625" style="11" customWidth="1"/>
    <col min="4828" max="4828" width="15" style="11" customWidth="1"/>
    <col min="4829" max="4830" width="9.140625" style="11" customWidth="1"/>
    <col min="4831" max="4831" width="11.5703125" style="11" customWidth="1"/>
    <col min="4832" max="4832" width="18.140625" style="11" customWidth="1"/>
    <col min="4833" max="4833" width="13.140625" style="11" customWidth="1"/>
    <col min="4834" max="4834" width="12.28515625" style="11" customWidth="1"/>
    <col min="4835" max="5072" width="9.140625" style="11"/>
    <col min="5073" max="5073" width="1.42578125" style="11" customWidth="1"/>
    <col min="5074" max="5074" width="59.5703125" style="11" customWidth="1"/>
    <col min="5075" max="5075" width="9.140625" style="11" customWidth="1"/>
    <col min="5076" max="5077" width="3.85546875" style="11" customWidth="1"/>
    <col min="5078" max="5078" width="10.5703125" style="11" customWidth="1"/>
    <col min="5079" max="5079" width="3.85546875" style="11" customWidth="1"/>
    <col min="5080" max="5082" width="14.42578125" style="11" customWidth="1"/>
    <col min="5083" max="5083" width="4.140625" style="11" customWidth="1"/>
    <col min="5084" max="5084" width="15" style="11" customWidth="1"/>
    <col min="5085" max="5086" width="9.140625" style="11" customWidth="1"/>
    <col min="5087" max="5087" width="11.5703125" style="11" customWidth="1"/>
    <col min="5088" max="5088" width="18.140625" style="11" customWidth="1"/>
    <col min="5089" max="5089" width="13.140625" style="11" customWidth="1"/>
    <col min="5090" max="5090" width="12.28515625" style="11" customWidth="1"/>
    <col min="5091" max="5328" width="9.140625" style="11"/>
    <col min="5329" max="5329" width="1.42578125" style="11" customWidth="1"/>
    <col min="5330" max="5330" width="59.5703125" style="11" customWidth="1"/>
    <col min="5331" max="5331" width="9.140625" style="11" customWidth="1"/>
    <col min="5332" max="5333" width="3.85546875" style="11" customWidth="1"/>
    <col min="5334" max="5334" width="10.5703125" style="11" customWidth="1"/>
    <col min="5335" max="5335" width="3.85546875" style="11" customWidth="1"/>
    <col min="5336" max="5338" width="14.42578125" style="11" customWidth="1"/>
    <col min="5339" max="5339" width="4.140625" style="11" customWidth="1"/>
    <col min="5340" max="5340" width="15" style="11" customWidth="1"/>
    <col min="5341" max="5342" width="9.140625" style="11" customWidth="1"/>
    <col min="5343" max="5343" width="11.5703125" style="11" customWidth="1"/>
    <col min="5344" max="5344" width="18.140625" style="11" customWidth="1"/>
    <col min="5345" max="5345" width="13.140625" style="11" customWidth="1"/>
    <col min="5346" max="5346" width="12.28515625" style="11" customWidth="1"/>
    <col min="5347" max="5584" width="9.140625" style="11"/>
    <col min="5585" max="5585" width="1.42578125" style="11" customWidth="1"/>
    <col min="5586" max="5586" width="59.5703125" style="11" customWidth="1"/>
    <col min="5587" max="5587" width="9.140625" style="11" customWidth="1"/>
    <col min="5588" max="5589" width="3.85546875" style="11" customWidth="1"/>
    <col min="5590" max="5590" width="10.5703125" style="11" customWidth="1"/>
    <col min="5591" max="5591" width="3.85546875" style="11" customWidth="1"/>
    <col min="5592" max="5594" width="14.42578125" style="11" customWidth="1"/>
    <col min="5595" max="5595" width="4.140625" style="11" customWidth="1"/>
    <col min="5596" max="5596" width="15" style="11" customWidth="1"/>
    <col min="5597" max="5598" width="9.140625" style="11" customWidth="1"/>
    <col min="5599" max="5599" width="11.5703125" style="11" customWidth="1"/>
    <col min="5600" max="5600" width="18.140625" style="11" customWidth="1"/>
    <col min="5601" max="5601" width="13.140625" style="11" customWidth="1"/>
    <col min="5602" max="5602" width="12.28515625" style="11" customWidth="1"/>
    <col min="5603" max="5840" width="9.140625" style="11"/>
    <col min="5841" max="5841" width="1.42578125" style="11" customWidth="1"/>
    <col min="5842" max="5842" width="59.5703125" style="11" customWidth="1"/>
    <col min="5843" max="5843" width="9.140625" style="11" customWidth="1"/>
    <col min="5844" max="5845" width="3.85546875" style="11" customWidth="1"/>
    <col min="5846" max="5846" width="10.5703125" style="11" customWidth="1"/>
    <col min="5847" max="5847" width="3.85546875" style="11" customWidth="1"/>
    <col min="5848" max="5850" width="14.42578125" style="11" customWidth="1"/>
    <col min="5851" max="5851" width="4.140625" style="11" customWidth="1"/>
    <col min="5852" max="5852" width="15" style="11" customWidth="1"/>
    <col min="5853" max="5854" width="9.140625" style="11" customWidth="1"/>
    <col min="5855" max="5855" width="11.5703125" style="11" customWidth="1"/>
    <col min="5856" max="5856" width="18.140625" style="11" customWidth="1"/>
    <col min="5857" max="5857" width="13.140625" style="11" customWidth="1"/>
    <col min="5858" max="5858" width="12.28515625" style="11" customWidth="1"/>
    <col min="5859" max="6096" width="9.140625" style="11"/>
    <col min="6097" max="6097" width="1.42578125" style="11" customWidth="1"/>
    <col min="6098" max="6098" width="59.5703125" style="11" customWidth="1"/>
    <col min="6099" max="6099" width="9.140625" style="11" customWidth="1"/>
    <col min="6100" max="6101" width="3.85546875" style="11" customWidth="1"/>
    <col min="6102" max="6102" width="10.5703125" style="11" customWidth="1"/>
    <col min="6103" max="6103" width="3.85546875" style="11" customWidth="1"/>
    <col min="6104" max="6106" width="14.42578125" style="11" customWidth="1"/>
    <col min="6107" max="6107" width="4.140625" style="11" customWidth="1"/>
    <col min="6108" max="6108" width="15" style="11" customWidth="1"/>
    <col min="6109" max="6110" width="9.140625" style="11" customWidth="1"/>
    <col min="6111" max="6111" width="11.5703125" style="11" customWidth="1"/>
    <col min="6112" max="6112" width="18.140625" style="11" customWidth="1"/>
    <col min="6113" max="6113" width="13.140625" style="11" customWidth="1"/>
    <col min="6114" max="6114" width="12.28515625" style="11" customWidth="1"/>
    <col min="6115" max="6352" width="9.140625" style="11"/>
    <col min="6353" max="6353" width="1.42578125" style="11" customWidth="1"/>
    <col min="6354" max="6354" width="59.5703125" style="11" customWidth="1"/>
    <col min="6355" max="6355" width="9.140625" style="11" customWidth="1"/>
    <col min="6356" max="6357" width="3.85546875" style="11" customWidth="1"/>
    <col min="6358" max="6358" width="10.5703125" style="11" customWidth="1"/>
    <col min="6359" max="6359" width="3.85546875" style="11" customWidth="1"/>
    <col min="6360" max="6362" width="14.42578125" style="11" customWidth="1"/>
    <col min="6363" max="6363" width="4.140625" style="11" customWidth="1"/>
    <col min="6364" max="6364" width="15" style="11" customWidth="1"/>
    <col min="6365" max="6366" width="9.140625" style="11" customWidth="1"/>
    <col min="6367" max="6367" width="11.5703125" style="11" customWidth="1"/>
    <col min="6368" max="6368" width="18.140625" style="11" customWidth="1"/>
    <col min="6369" max="6369" width="13.140625" style="11" customWidth="1"/>
    <col min="6370" max="6370" width="12.28515625" style="11" customWidth="1"/>
    <col min="6371" max="6608" width="9.140625" style="11"/>
    <col min="6609" max="6609" width="1.42578125" style="11" customWidth="1"/>
    <col min="6610" max="6610" width="59.5703125" style="11" customWidth="1"/>
    <col min="6611" max="6611" width="9.140625" style="11" customWidth="1"/>
    <col min="6612" max="6613" width="3.85546875" style="11" customWidth="1"/>
    <col min="6614" max="6614" width="10.5703125" style="11" customWidth="1"/>
    <col min="6615" max="6615" width="3.85546875" style="11" customWidth="1"/>
    <col min="6616" max="6618" width="14.42578125" style="11" customWidth="1"/>
    <col min="6619" max="6619" width="4.140625" style="11" customWidth="1"/>
    <col min="6620" max="6620" width="15" style="11" customWidth="1"/>
    <col min="6621" max="6622" width="9.140625" style="11" customWidth="1"/>
    <col min="6623" max="6623" width="11.5703125" style="11" customWidth="1"/>
    <col min="6624" max="6624" width="18.140625" style="11" customWidth="1"/>
    <col min="6625" max="6625" width="13.140625" style="11" customWidth="1"/>
    <col min="6626" max="6626" width="12.28515625" style="11" customWidth="1"/>
    <col min="6627" max="6864" width="9.140625" style="11"/>
    <col min="6865" max="6865" width="1.42578125" style="11" customWidth="1"/>
    <col min="6866" max="6866" width="59.5703125" style="11" customWidth="1"/>
    <col min="6867" max="6867" width="9.140625" style="11" customWidth="1"/>
    <col min="6868" max="6869" width="3.85546875" style="11" customWidth="1"/>
    <col min="6870" max="6870" width="10.5703125" style="11" customWidth="1"/>
    <col min="6871" max="6871" width="3.85546875" style="11" customWidth="1"/>
    <col min="6872" max="6874" width="14.42578125" style="11" customWidth="1"/>
    <col min="6875" max="6875" width="4.140625" style="11" customWidth="1"/>
    <col min="6876" max="6876" width="15" style="11" customWidth="1"/>
    <col min="6877" max="6878" width="9.140625" style="11" customWidth="1"/>
    <col min="6879" max="6879" width="11.5703125" style="11" customWidth="1"/>
    <col min="6880" max="6880" width="18.140625" style="11" customWidth="1"/>
    <col min="6881" max="6881" width="13.140625" style="11" customWidth="1"/>
    <col min="6882" max="6882" width="12.28515625" style="11" customWidth="1"/>
    <col min="6883" max="7120" width="9.140625" style="11"/>
    <col min="7121" max="7121" width="1.42578125" style="11" customWidth="1"/>
    <col min="7122" max="7122" width="59.5703125" style="11" customWidth="1"/>
    <col min="7123" max="7123" width="9.140625" style="11" customWidth="1"/>
    <col min="7124" max="7125" width="3.85546875" style="11" customWidth="1"/>
    <col min="7126" max="7126" width="10.5703125" style="11" customWidth="1"/>
    <col min="7127" max="7127" width="3.85546875" style="11" customWidth="1"/>
    <col min="7128" max="7130" width="14.42578125" style="11" customWidth="1"/>
    <col min="7131" max="7131" width="4.140625" style="11" customWidth="1"/>
    <col min="7132" max="7132" width="15" style="11" customWidth="1"/>
    <col min="7133" max="7134" width="9.140625" style="11" customWidth="1"/>
    <col min="7135" max="7135" width="11.5703125" style="11" customWidth="1"/>
    <col min="7136" max="7136" width="18.140625" style="11" customWidth="1"/>
    <col min="7137" max="7137" width="13.140625" style="11" customWidth="1"/>
    <col min="7138" max="7138" width="12.28515625" style="11" customWidth="1"/>
    <col min="7139" max="7376" width="9.140625" style="11"/>
    <col min="7377" max="7377" width="1.42578125" style="11" customWidth="1"/>
    <col min="7378" max="7378" width="59.5703125" style="11" customWidth="1"/>
    <col min="7379" max="7379" width="9.140625" style="11" customWidth="1"/>
    <col min="7380" max="7381" width="3.85546875" style="11" customWidth="1"/>
    <col min="7382" max="7382" width="10.5703125" style="11" customWidth="1"/>
    <col min="7383" max="7383" width="3.85546875" style="11" customWidth="1"/>
    <col min="7384" max="7386" width="14.42578125" style="11" customWidth="1"/>
    <col min="7387" max="7387" width="4.140625" style="11" customWidth="1"/>
    <col min="7388" max="7388" width="15" style="11" customWidth="1"/>
    <col min="7389" max="7390" width="9.140625" style="11" customWidth="1"/>
    <col min="7391" max="7391" width="11.5703125" style="11" customWidth="1"/>
    <col min="7392" max="7392" width="18.140625" style="11" customWidth="1"/>
    <col min="7393" max="7393" width="13.140625" style="11" customWidth="1"/>
    <col min="7394" max="7394" width="12.28515625" style="11" customWidth="1"/>
    <col min="7395" max="7632" width="9.140625" style="11"/>
    <col min="7633" max="7633" width="1.42578125" style="11" customWidth="1"/>
    <col min="7634" max="7634" width="59.5703125" style="11" customWidth="1"/>
    <col min="7635" max="7635" width="9.140625" style="11" customWidth="1"/>
    <col min="7636" max="7637" width="3.85546875" style="11" customWidth="1"/>
    <col min="7638" max="7638" width="10.5703125" style="11" customWidth="1"/>
    <col min="7639" max="7639" width="3.85546875" style="11" customWidth="1"/>
    <col min="7640" max="7642" width="14.42578125" style="11" customWidth="1"/>
    <col min="7643" max="7643" width="4.140625" style="11" customWidth="1"/>
    <col min="7644" max="7644" width="15" style="11" customWidth="1"/>
    <col min="7645" max="7646" width="9.140625" style="11" customWidth="1"/>
    <col min="7647" max="7647" width="11.5703125" style="11" customWidth="1"/>
    <col min="7648" max="7648" width="18.140625" style="11" customWidth="1"/>
    <col min="7649" max="7649" width="13.140625" style="11" customWidth="1"/>
    <col min="7650" max="7650" width="12.28515625" style="11" customWidth="1"/>
    <col min="7651" max="7888" width="9.140625" style="11"/>
    <col min="7889" max="7889" width="1.42578125" style="11" customWidth="1"/>
    <col min="7890" max="7890" width="59.5703125" style="11" customWidth="1"/>
    <col min="7891" max="7891" width="9.140625" style="11" customWidth="1"/>
    <col min="7892" max="7893" width="3.85546875" style="11" customWidth="1"/>
    <col min="7894" max="7894" width="10.5703125" style="11" customWidth="1"/>
    <col min="7895" max="7895" width="3.85546875" style="11" customWidth="1"/>
    <col min="7896" max="7898" width="14.42578125" style="11" customWidth="1"/>
    <col min="7899" max="7899" width="4.140625" style="11" customWidth="1"/>
    <col min="7900" max="7900" width="15" style="11" customWidth="1"/>
    <col min="7901" max="7902" width="9.140625" style="11" customWidth="1"/>
    <col min="7903" max="7903" width="11.5703125" style="11" customWidth="1"/>
    <col min="7904" max="7904" width="18.140625" style="11" customWidth="1"/>
    <col min="7905" max="7905" width="13.140625" style="11" customWidth="1"/>
    <col min="7906" max="7906" width="12.28515625" style="11" customWidth="1"/>
    <col min="7907" max="8144" width="9.140625" style="11"/>
    <col min="8145" max="8145" width="1.42578125" style="11" customWidth="1"/>
    <col min="8146" max="8146" width="59.5703125" style="11" customWidth="1"/>
    <col min="8147" max="8147" width="9.140625" style="11" customWidth="1"/>
    <col min="8148" max="8149" width="3.85546875" style="11" customWidth="1"/>
    <col min="8150" max="8150" width="10.5703125" style="11" customWidth="1"/>
    <col min="8151" max="8151" width="3.85546875" style="11" customWidth="1"/>
    <col min="8152" max="8154" width="14.42578125" style="11" customWidth="1"/>
    <col min="8155" max="8155" width="4.140625" style="11" customWidth="1"/>
    <col min="8156" max="8156" width="15" style="11" customWidth="1"/>
    <col min="8157" max="8158" width="9.140625" style="11" customWidth="1"/>
    <col min="8159" max="8159" width="11.5703125" style="11" customWidth="1"/>
    <col min="8160" max="8160" width="18.140625" style="11" customWidth="1"/>
    <col min="8161" max="8161" width="13.140625" style="11" customWidth="1"/>
    <col min="8162" max="8162" width="12.28515625" style="11" customWidth="1"/>
    <col min="8163" max="8400" width="9.140625" style="11"/>
    <col min="8401" max="8401" width="1.42578125" style="11" customWidth="1"/>
    <col min="8402" max="8402" width="59.5703125" style="11" customWidth="1"/>
    <col min="8403" max="8403" width="9.140625" style="11" customWidth="1"/>
    <col min="8404" max="8405" width="3.85546875" style="11" customWidth="1"/>
    <col min="8406" max="8406" width="10.5703125" style="11" customWidth="1"/>
    <col min="8407" max="8407" width="3.85546875" style="11" customWidth="1"/>
    <col min="8408" max="8410" width="14.42578125" style="11" customWidth="1"/>
    <col min="8411" max="8411" width="4.140625" style="11" customWidth="1"/>
    <col min="8412" max="8412" width="15" style="11" customWidth="1"/>
    <col min="8413" max="8414" width="9.140625" style="11" customWidth="1"/>
    <col min="8415" max="8415" width="11.5703125" style="11" customWidth="1"/>
    <col min="8416" max="8416" width="18.140625" style="11" customWidth="1"/>
    <col min="8417" max="8417" width="13.140625" style="11" customWidth="1"/>
    <col min="8418" max="8418" width="12.28515625" style="11" customWidth="1"/>
    <col min="8419" max="8656" width="9.140625" style="11"/>
    <col min="8657" max="8657" width="1.42578125" style="11" customWidth="1"/>
    <col min="8658" max="8658" width="59.5703125" style="11" customWidth="1"/>
    <col min="8659" max="8659" width="9.140625" style="11" customWidth="1"/>
    <col min="8660" max="8661" width="3.85546875" style="11" customWidth="1"/>
    <col min="8662" max="8662" width="10.5703125" style="11" customWidth="1"/>
    <col min="8663" max="8663" width="3.85546875" style="11" customWidth="1"/>
    <col min="8664" max="8666" width="14.42578125" style="11" customWidth="1"/>
    <col min="8667" max="8667" width="4.140625" style="11" customWidth="1"/>
    <col min="8668" max="8668" width="15" style="11" customWidth="1"/>
    <col min="8669" max="8670" width="9.140625" style="11" customWidth="1"/>
    <col min="8671" max="8671" width="11.5703125" style="11" customWidth="1"/>
    <col min="8672" max="8672" width="18.140625" style="11" customWidth="1"/>
    <col min="8673" max="8673" width="13.140625" style="11" customWidth="1"/>
    <col min="8674" max="8674" width="12.28515625" style="11" customWidth="1"/>
    <col min="8675" max="8912" width="9.140625" style="11"/>
    <col min="8913" max="8913" width="1.42578125" style="11" customWidth="1"/>
    <col min="8914" max="8914" width="59.5703125" style="11" customWidth="1"/>
    <col min="8915" max="8915" width="9.140625" style="11" customWidth="1"/>
    <col min="8916" max="8917" width="3.85546875" style="11" customWidth="1"/>
    <col min="8918" max="8918" width="10.5703125" style="11" customWidth="1"/>
    <col min="8919" max="8919" width="3.85546875" style="11" customWidth="1"/>
    <col min="8920" max="8922" width="14.42578125" style="11" customWidth="1"/>
    <col min="8923" max="8923" width="4.140625" style="11" customWidth="1"/>
    <col min="8924" max="8924" width="15" style="11" customWidth="1"/>
    <col min="8925" max="8926" width="9.140625" style="11" customWidth="1"/>
    <col min="8927" max="8927" width="11.5703125" style="11" customWidth="1"/>
    <col min="8928" max="8928" width="18.140625" style="11" customWidth="1"/>
    <col min="8929" max="8929" width="13.140625" style="11" customWidth="1"/>
    <col min="8930" max="8930" width="12.28515625" style="11" customWidth="1"/>
    <col min="8931" max="9168" width="9.140625" style="11"/>
    <col min="9169" max="9169" width="1.42578125" style="11" customWidth="1"/>
    <col min="9170" max="9170" width="59.5703125" style="11" customWidth="1"/>
    <col min="9171" max="9171" width="9.140625" style="11" customWidth="1"/>
    <col min="9172" max="9173" width="3.85546875" style="11" customWidth="1"/>
    <col min="9174" max="9174" width="10.5703125" style="11" customWidth="1"/>
    <col min="9175" max="9175" width="3.85546875" style="11" customWidth="1"/>
    <col min="9176" max="9178" width="14.42578125" style="11" customWidth="1"/>
    <col min="9179" max="9179" width="4.140625" style="11" customWidth="1"/>
    <col min="9180" max="9180" width="15" style="11" customWidth="1"/>
    <col min="9181" max="9182" width="9.140625" style="11" customWidth="1"/>
    <col min="9183" max="9183" width="11.5703125" style="11" customWidth="1"/>
    <col min="9184" max="9184" width="18.140625" style="11" customWidth="1"/>
    <col min="9185" max="9185" width="13.140625" style="11" customWidth="1"/>
    <col min="9186" max="9186" width="12.28515625" style="11" customWidth="1"/>
    <col min="9187" max="9424" width="9.140625" style="11"/>
    <col min="9425" max="9425" width="1.42578125" style="11" customWidth="1"/>
    <col min="9426" max="9426" width="59.5703125" style="11" customWidth="1"/>
    <col min="9427" max="9427" width="9.140625" style="11" customWidth="1"/>
    <col min="9428" max="9429" width="3.85546875" style="11" customWidth="1"/>
    <col min="9430" max="9430" width="10.5703125" style="11" customWidth="1"/>
    <col min="9431" max="9431" width="3.85546875" style="11" customWidth="1"/>
    <col min="9432" max="9434" width="14.42578125" style="11" customWidth="1"/>
    <col min="9435" max="9435" width="4.140625" style="11" customWidth="1"/>
    <col min="9436" max="9436" width="15" style="11" customWidth="1"/>
    <col min="9437" max="9438" width="9.140625" style="11" customWidth="1"/>
    <col min="9439" max="9439" width="11.5703125" style="11" customWidth="1"/>
    <col min="9440" max="9440" width="18.140625" style="11" customWidth="1"/>
    <col min="9441" max="9441" width="13.140625" style="11" customWidth="1"/>
    <col min="9442" max="9442" width="12.28515625" style="11" customWidth="1"/>
    <col min="9443" max="9680" width="9.140625" style="11"/>
    <col min="9681" max="9681" width="1.42578125" style="11" customWidth="1"/>
    <col min="9682" max="9682" width="59.5703125" style="11" customWidth="1"/>
    <col min="9683" max="9683" width="9.140625" style="11" customWidth="1"/>
    <col min="9684" max="9685" width="3.85546875" style="11" customWidth="1"/>
    <col min="9686" max="9686" width="10.5703125" style="11" customWidth="1"/>
    <col min="9687" max="9687" width="3.85546875" style="11" customWidth="1"/>
    <col min="9688" max="9690" width="14.42578125" style="11" customWidth="1"/>
    <col min="9691" max="9691" width="4.140625" style="11" customWidth="1"/>
    <col min="9692" max="9692" width="15" style="11" customWidth="1"/>
    <col min="9693" max="9694" width="9.140625" style="11" customWidth="1"/>
    <col min="9695" max="9695" width="11.5703125" style="11" customWidth="1"/>
    <col min="9696" max="9696" width="18.140625" style="11" customWidth="1"/>
    <col min="9697" max="9697" width="13.140625" style="11" customWidth="1"/>
    <col min="9698" max="9698" width="12.28515625" style="11" customWidth="1"/>
    <col min="9699" max="9936" width="9.140625" style="11"/>
    <col min="9937" max="9937" width="1.42578125" style="11" customWidth="1"/>
    <col min="9938" max="9938" width="59.5703125" style="11" customWidth="1"/>
    <col min="9939" max="9939" width="9.140625" style="11" customWidth="1"/>
    <col min="9940" max="9941" width="3.85546875" style="11" customWidth="1"/>
    <col min="9942" max="9942" width="10.5703125" style="11" customWidth="1"/>
    <col min="9943" max="9943" width="3.85546875" style="11" customWidth="1"/>
    <col min="9944" max="9946" width="14.42578125" style="11" customWidth="1"/>
    <col min="9947" max="9947" width="4.140625" style="11" customWidth="1"/>
    <col min="9948" max="9948" width="15" style="11" customWidth="1"/>
    <col min="9949" max="9950" width="9.140625" style="11" customWidth="1"/>
    <col min="9951" max="9951" width="11.5703125" style="11" customWidth="1"/>
    <col min="9952" max="9952" width="18.140625" style="11" customWidth="1"/>
    <col min="9953" max="9953" width="13.140625" style="11" customWidth="1"/>
    <col min="9954" max="9954" width="12.28515625" style="11" customWidth="1"/>
    <col min="9955" max="10192" width="9.140625" style="11"/>
    <col min="10193" max="10193" width="1.42578125" style="11" customWidth="1"/>
    <col min="10194" max="10194" width="59.5703125" style="11" customWidth="1"/>
    <col min="10195" max="10195" width="9.140625" style="11" customWidth="1"/>
    <col min="10196" max="10197" width="3.85546875" style="11" customWidth="1"/>
    <col min="10198" max="10198" width="10.5703125" style="11" customWidth="1"/>
    <col min="10199" max="10199" width="3.85546875" style="11" customWidth="1"/>
    <col min="10200" max="10202" width="14.42578125" style="11" customWidth="1"/>
    <col min="10203" max="10203" width="4.140625" style="11" customWidth="1"/>
    <col min="10204" max="10204" width="15" style="11" customWidth="1"/>
    <col min="10205" max="10206" width="9.140625" style="11" customWidth="1"/>
    <col min="10207" max="10207" width="11.5703125" style="11" customWidth="1"/>
    <col min="10208" max="10208" width="18.140625" style="11" customWidth="1"/>
    <col min="10209" max="10209" width="13.140625" style="11" customWidth="1"/>
    <col min="10210" max="10210" width="12.28515625" style="11" customWidth="1"/>
    <col min="10211" max="10448" width="9.140625" style="11"/>
    <col min="10449" max="10449" width="1.42578125" style="11" customWidth="1"/>
    <col min="10450" max="10450" width="59.5703125" style="11" customWidth="1"/>
    <col min="10451" max="10451" width="9.140625" style="11" customWidth="1"/>
    <col min="10452" max="10453" width="3.85546875" style="11" customWidth="1"/>
    <col min="10454" max="10454" width="10.5703125" style="11" customWidth="1"/>
    <col min="10455" max="10455" width="3.85546875" style="11" customWidth="1"/>
    <col min="10456" max="10458" width="14.42578125" style="11" customWidth="1"/>
    <col min="10459" max="10459" width="4.140625" style="11" customWidth="1"/>
    <col min="10460" max="10460" width="15" style="11" customWidth="1"/>
    <col min="10461" max="10462" width="9.140625" style="11" customWidth="1"/>
    <col min="10463" max="10463" width="11.5703125" style="11" customWidth="1"/>
    <col min="10464" max="10464" width="18.140625" style="11" customWidth="1"/>
    <col min="10465" max="10465" width="13.140625" style="11" customWidth="1"/>
    <col min="10466" max="10466" width="12.28515625" style="11" customWidth="1"/>
    <col min="10467" max="10704" width="9.140625" style="11"/>
    <col min="10705" max="10705" width="1.42578125" style="11" customWidth="1"/>
    <col min="10706" max="10706" width="59.5703125" style="11" customWidth="1"/>
    <col min="10707" max="10707" width="9.140625" style="11" customWidth="1"/>
    <col min="10708" max="10709" width="3.85546875" style="11" customWidth="1"/>
    <col min="10710" max="10710" width="10.5703125" style="11" customWidth="1"/>
    <col min="10711" max="10711" width="3.85546875" style="11" customWidth="1"/>
    <col min="10712" max="10714" width="14.42578125" style="11" customWidth="1"/>
    <col min="10715" max="10715" width="4.140625" style="11" customWidth="1"/>
    <col min="10716" max="10716" width="15" style="11" customWidth="1"/>
    <col min="10717" max="10718" width="9.140625" style="11" customWidth="1"/>
    <col min="10719" max="10719" width="11.5703125" style="11" customWidth="1"/>
    <col min="10720" max="10720" width="18.140625" style="11" customWidth="1"/>
    <col min="10721" max="10721" width="13.140625" style="11" customWidth="1"/>
    <col min="10722" max="10722" width="12.28515625" style="11" customWidth="1"/>
    <col min="10723" max="10960" width="9.140625" style="11"/>
    <col min="10961" max="10961" width="1.42578125" style="11" customWidth="1"/>
    <col min="10962" max="10962" width="59.5703125" style="11" customWidth="1"/>
    <col min="10963" max="10963" width="9.140625" style="11" customWidth="1"/>
    <col min="10964" max="10965" width="3.85546875" style="11" customWidth="1"/>
    <col min="10966" max="10966" width="10.5703125" style="11" customWidth="1"/>
    <col min="10967" max="10967" width="3.85546875" style="11" customWidth="1"/>
    <col min="10968" max="10970" width="14.42578125" style="11" customWidth="1"/>
    <col min="10971" max="10971" width="4.140625" style="11" customWidth="1"/>
    <col min="10972" max="10972" width="15" style="11" customWidth="1"/>
    <col min="10973" max="10974" width="9.140625" style="11" customWidth="1"/>
    <col min="10975" max="10975" width="11.5703125" style="11" customWidth="1"/>
    <col min="10976" max="10976" width="18.140625" style="11" customWidth="1"/>
    <col min="10977" max="10977" width="13.140625" style="11" customWidth="1"/>
    <col min="10978" max="10978" width="12.28515625" style="11" customWidth="1"/>
    <col min="10979" max="11216" width="9.140625" style="11"/>
    <col min="11217" max="11217" width="1.42578125" style="11" customWidth="1"/>
    <col min="11218" max="11218" width="59.5703125" style="11" customWidth="1"/>
    <col min="11219" max="11219" width="9.140625" style="11" customWidth="1"/>
    <col min="11220" max="11221" width="3.85546875" style="11" customWidth="1"/>
    <col min="11222" max="11222" width="10.5703125" style="11" customWidth="1"/>
    <col min="11223" max="11223" width="3.85546875" style="11" customWidth="1"/>
    <col min="11224" max="11226" width="14.42578125" style="11" customWidth="1"/>
    <col min="11227" max="11227" width="4.140625" style="11" customWidth="1"/>
    <col min="11228" max="11228" width="15" style="11" customWidth="1"/>
    <col min="11229" max="11230" width="9.140625" style="11" customWidth="1"/>
    <col min="11231" max="11231" width="11.5703125" style="11" customWidth="1"/>
    <col min="11232" max="11232" width="18.140625" style="11" customWidth="1"/>
    <col min="11233" max="11233" width="13.140625" style="11" customWidth="1"/>
    <col min="11234" max="11234" width="12.28515625" style="11" customWidth="1"/>
    <col min="11235" max="11472" width="9.140625" style="11"/>
    <col min="11473" max="11473" width="1.42578125" style="11" customWidth="1"/>
    <col min="11474" max="11474" width="59.5703125" style="11" customWidth="1"/>
    <col min="11475" max="11475" width="9.140625" style="11" customWidth="1"/>
    <col min="11476" max="11477" width="3.85546875" style="11" customWidth="1"/>
    <col min="11478" max="11478" width="10.5703125" style="11" customWidth="1"/>
    <col min="11479" max="11479" width="3.85546875" style="11" customWidth="1"/>
    <col min="11480" max="11482" width="14.42578125" style="11" customWidth="1"/>
    <col min="11483" max="11483" width="4.140625" style="11" customWidth="1"/>
    <col min="11484" max="11484" width="15" style="11" customWidth="1"/>
    <col min="11485" max="11486" width="9.140625" style="11" customWidth="1"/>
    <col min="11487" max="11487" width="11.5703125" style="11" customWidth="1"/>
    <col min="11488" max="11488" width="18.140625" style="11" customWidth="1"/>
    <col min="11489" max="11489" width="13.140625" style="11" customWidth="1"/>
    <col min="11490" max="11490" width="12.28515625" style="11" customWidth="1"/>
    <col min="11491" max="11728" width="9.140625" style="11"/>
    <col min="11729" max="11729" width="1.42578125" style="11" customWidth="1"/>
    <col min="11730" max="11730" width="59.5703125" style="11" customWidth="1"/>
    <col min="11731" max="11731" width="9.140625" style="11" customWidth="1"/>
    <col min="11732" max="11733" width="3.85546875" style="11" customWidth="1"/>
    <col min="11734" max="11734" width="10.5703125" style="11" customWidth="1"/>
    <col min="11735" max="11735" width="3.85546875" style="11" customWidth="1"/>
    <col min="11736" max="11738" width="14.42578125" style="11" customWidth="1"/>
    <col min="11739" max="11739" width="4.140625" style="11" customWidth="1"/>
    <col min="11740" max="11740" width="15" style="11" customWidth="1"/>
    <col min="11741" max="11742" width="9.140625" style="11" customWidth="1"/>
    <col min="11743" max="11743" width="11.5703125" style="11" customWidth="1"/>
    <col min="11744" max="11744" width="18.140625" style="11" customWidth="1"/>
    <col min="11745" max="11745" width="13.140625" style="11" customWidth="1"/>
    <col min="11746" max="11746" width="12.28515625" style="11" customWidth="1"/>
    <col min="11747" max="11984" width="9.140625" style="11"/>
    <col min="11985" max="11985" width="1.42578125" style="11" customWidth="1"/>
    <col min="11986" max="11986" width="59.5703125" style="11" customWidth="1"/>
    <col min="11987" max="11987" width="9.140625" style="11" customWidth="1"/>
    <col min="11988" max="11989" width="3.85546875" style="11" customWidth="1"/>
    <col min="11990" max="11990" width="10.5703125" style="11" customWidth="1"/>
    <col min="11991" max="11991" width="3.85546875" style="11" customWidth="1"/>
    <col min="11992" max="11994" width="14.42578125" style="11" customWidth="1"/>
    <col min="11995" max="11995" width="4.140625" style="11" customWidth="1"/>
    <col min="11996" max="11996" width="15" style="11" customWidth="1"/>
    <col min="11997" max="11998" width="9.140625" style="11" customWidth="1"/>
    <col min="11999" max="11999" width="11.5703125" style="11" customWidth="1"/>
    <col min="12000" max="12000" width="18.140625" style="11" customWidth="1"/>
    <col min="12001" max="12001" width="13.140625" style="11" customWidth="1"/>
    <col min="12002" max="12002" width="12.28515625" style="11" customWidth="1"/>
    <col min="12003" max="12240" width="9.140625" style="11"/>
    <col min="12241" max="12241" width="1.42578125" style="11" customWidth="1"/>
    <col min="12242" max="12242" width="59.5703125" style="11" customWidth="1"/>
    <col min="12243" max="12243" width="9.140625" style="11" customWidth="1"/>
    <col min="12244" max="12245" width="3.85546875" style="11" customWidth="1"/>
    <col min="12246" max="12246" width="10.5703125" style="11" customWidth="1"/>
    <col min="12247" max="12247" width="3.85546875" style="11" customWidth="1"/>
    <col min="12248" max="12250" width="14.42578125" style="11" customWidth="1"/>
    <col min="12251" max="12251" width="4.140625" style="11" customWidth="1"/>
    <col min="12252" max="12252" width="15" style="11" customWidth="1"/>
    <col min="12253" max="12254" width="9.140625" style="11" customWidth="1"/>
    <col min="12255" max="12255" width="11.5703125" style="11" customWidth="1"/>
    <col min="12256" max="12256" width="18.140625" style="11" customWidth="1"/>
    <col min="12257" max="12257" width="13.140625" style="11" customWidth="1"/>
    <col min="12258" max="12258" width="12.28515625" style="11" customWidth="1"/>
    <col min="12259" max="12496" width="9.140625" style="11"/>
    <col min="12497" max="12497" width="1.42578125" style="11" customWidth="1"/>
    <col min="12498" max="12498" width="59.5703125" style="11" customWidth="1"/>
    <col min="12499" max="12499" width="9.140625" style="11" customWidth="1"/>
    <col min="12500" max="12501" width="3.85546875" style="11" customWidth="1"/>
    <col min="12502" max="12502" width="10.5703125" style="11" customWidth="1"/>
    <col min="12503" max="12503" width="3.85546875" style="11" customWidth="1"/>
    <col min="12504" max="12506" width="14.42578125" style="11" customWidth="1"/>
    <col min="12507" max="12507" width="4.140625" style="11" customWidth="1"/>
    <col min="12508" max="12508" width="15" style="11" customWidth="1"/>
    <col min="12509" max="12510" width="9.140625" style="11" customWidth="1"/>
    <col min="12511" max="12511" width="11.5703125" style="11" customWidth="1"/>
    <col min="12512" max="12512" width="18.140625" style="11" customWidth="1"/>
    <col min="12513" max="12513" width="13.140625" style="11" customWidth="1"/>
    <col min="12514" max="12514" width="12.28515625" style="11" customWidth="1"/>
    <col min="12515" max="12752" width="9.140625" style="11"/>
    <col min="12753" max="12753" width="1.42578125" style="11" customWidth="1"/>
    <col min="12754" max="12754" width="59.5703125" style="11" customWidth="1"/>
    <col min="12755" max="12755" width="9.140625" style="11" customWidth="1"/>
    <col min="12756" max="12757" width="3.85546875" style="11" customWidth="1"/>
    <col min="12758" max="12758" width="10.5703125" style="11" customWidth="1"/>
    <col min="12759" max="12759" width="3.85546875" style="11" customWidth="1"/>
    <col min="12760" max="12762" width="14.42578125" style="11" customWidth="1"/>
    <col min="12763" max="12763" width="4.140625" style="11" customWidth="1"/>
    <col min="12764" max="12764" width="15" style="11" customWidth="1"/>
    <col min="12765" max="12766" width="9.140625" style="11" customWidth="1"/>
    <col min="12767" max="12767" width="11.5703125" style="11" customWidth="1"/>
    <col min="12768" max="12768" width="18.140625" style="11" customWidth="1"/>
    <col min="12769" max="12769" width="13.140625" style="11" customWidth="1"/>
    <col min="12770" max="12770" width="12.28515625" style="11" customWidth="1"/>
    <col min="12771" max="13008" width="9.140625" style="11"/>
    <col min="13009" max="13009" width="1.42578125" style="11" customWidth="1"/>
    <col min="13010" max="13010" width="59.5703125" style="11" customWidth="1"/>
    <col min="13011" max="13011" width="9.140625" style="11" customWidth="1"/>
    <col min="13012" max="13013" width="3.85546875" style="11" customWidth="1"/>
    <col min="13014" max="13014" width="10.5703125" style="11" customWidth="1"/>
    <col min="13015" max="13015" width="3.85546875" style="11" customWidth="1"/>
    <col min="13016" max="13018" width="14.42578125" style="11" customWidth="1"/>
    <col min="13019" max="13019" width="4.140625" style="11" customWidth="1"/>
    <col min="13020" max="13020" width="15" style="11" customWidth="1"/>
    <col min="13021" max="13022" width="9.140625" style="11" customWidth="1"/>
    <col min="13023" max="13023" width="11.5703125" style="11" customWidth="1"/>
    <col min="13024" max="13024" width="18.140625" style="11" customWidth="1"/>
    <col min="13025" max="13025" width="13.140625" style="11" customWidth="1"/>
    <col min="13026" max="13026" width="12.28515625" style="11" customWidth="1"/>
    <col min="13027" max="13264" width="9.140625" style="11"/>
    <col min="13265" max="13265" width="1.42578125" style="11" customWidth="1"/>
    <col min="13266" max="13266" width="59.5703125" style="11" customWidth="1"/>
    <col min="13267" max="13267" width="9.140625" style="11" customWidth="1"/>
    <col min="13268" max="13269" width="3.85546875" style="11" customWidth="1"/>
    <col min="13270" max="13270" width="10.5703125" style="11" customWidth="1"/>
    <col min="13271" max="13271" width="3.85546875" style="11" customWidth="1"/>
    <col min="13272" max="13274" width="14.42578125" style="11" customWidth="1"/>
    <col min="13275" max="13275" width="4.140625" style="11" customWidth="1"/>
    <col min="13276" max="13276" width="15" style="11" customWidth="1"/>
    <col min="13277" max="13278" width="9.140625" style="11" customWidth="1"/>
    <col min="13279" max="13279" width="11.5703125" style="11" customWidth="1"/>
    <col min="13280" max="13280" width="18.140625" style="11" customWidth="1"/>
    <col min="13281" max="13281" width="13.140625" style="11" customWidth="1"/>
    <col min="13282" max="13282" width="12.28515625" style="11" customWidth="1"/>
    <col min="13283" max="13520" width="9.140625" style="11"/>
    <col min="13521" max="13521" width="1.42578125" style="11" customWidth="1"/>
    <col min="13522" max="13522" width="59.5703125" style="11" customWidth="1"/>
    <col min="13523" max="13523" width="9.140625" style="11" customWidth="1"/>
    <col min="13524" max="13525" width="3.85546875" style="11" customWidth="1"/>
    <col min="13526" max="13526" width="10.5703125" style="11" customWidth="1"/>
    <col min="13527" max="13527" width="3.85546875" style="11" customWidth="1"/>
    <col min="13528" max="13530" width="14.42578125" style="11" customWidth="1"/>
    <col min="13531" max="13531" width="4.140625" style="11" customWidth="1"/>
    <col min="13532" max="13532" width="15" style="11" customWidth="1"/>
    <col min="13533" max="13534" width="9.140625" style="11" customWidth="1"/>
    <col min="13535" max="13535" width="11.5703125" style="11" customWidth="1"/>
    <col min="13536" max="13536" width="18.140625" style="11" customWidth="1"/>
    <col min="13537" max="13537" width="13.140625" style="11" customWidth="1"/>
    <col min="13538" max="13538" width="12.28515625" style="11" customWidth="1"/>
    <col min="13539" max="13776" width="9.140625" style="11"/>
    <col min="13777" max="13777" width="1.42578125" style="11" customWidth="1"/>
    <col min="13778" max="13778" width="59.5703125" style="11" customWidth="1"/>
    <col min="13779" max="13779" width="9.140625" style="11" customWidth="1"/>
    <col min="13780" max="13781" width="3.85546875" style="11" customWidth="1"/>
    <col min="13782" max="13782" width="10.5703125" style="11" customWidth="1"/>
    <col min="13783" max="13783" width="3.85546875" style="11" customWidth="1"/>
    <col min="13784" max="13786" width="14.42578125" style="11" customWidth="1"/>
    <col min="13787" max="13787" width="4.140625" style="11" customWidth="1"/>
    <col min="13788" max="13788" width="15" style="11" customWidth="1"/>
    <col min="13789" max="13790" width="9.140625" style="11" customWidth="1"/>
    <col min="13791" max="13791" width="11.5703125" style="11" customWidth="1"/>
    <col min="13792" max="13792" width="18.140625" style="11" customWidth="1"/>
    <col min="13793" max="13793" width="13.140625" style="11" customWidth="1"/>
    <col min="13794" max="13794" width="12.28515625" style="11" customWidth="1"/>
    <col min="13795" max="14032" width="9.140625" style="11"/>
    <col min="14033" max="14033" width="1.42578125" style="11" customWidth="1"/>
    <col min="14034" max="14034" width="59.5703125" style="11" customWidth="1"/>
    <col min="14035" max="14035" width="9.140625" style="11" customWidth="1"/>
    <col min="14036" max="14037" width="3.85546875" style="11" customWidth="1"/>
    <col min="14038" max="14038" width="10.5703125" style="11" customWidth="1"/>
    <col min="14039" max="14039" width="3.85546875" style="11" customWidth="1"/>
    <col min="14040" max="14042" width="14.42578125" style="11" customWidth="1"/>
    <col min="14043" max="14043" width="4.140625" style="11" customWidth="1"/>
    <col min="14044" max="14044" width="15" style="11" customWidth="1"/>
    <col min="14045" max="14046" width="9.140625" style="11" customWidth="1"/>
    <col min="14047" max="14047" width="11.5703125" style="11" customWidth="1"/>
    <col min="14048" max="14048" width="18.140625" style="11" customWidth="1"/>
    <col min="14049" max="14049" width="13.140625" style="11" customWidth="1"/>
    <col min="14050" max="14050" width="12.28515625" style="11" customWidth="1"/>
    <col min="14051" max="14288" width="9.140625" style="11"/>
    <col min="14289" max="14289" width="1.42578125" style="11" customWidth="1"/>
    <col min="14290" max="14290" width="59.5703125" style="11" customWidth="1"/>
    <col min="14291" max="14291" width="9.140625" style="11" customWidth="1"/>
    <col min="14292" max="14293" width="3.85546875" style="11" customWidth="1"/>
    <col min="14294" max="14294" width="10.5703125" style="11" customWidth="1"/>
    <col min="14295" max="14295" width="3.85546875" style="11" customWidth="1"/>
    <col min="14296" max="14298" width="14.42578125" style="11" customWidth="1"/>
    <col min="14299" max="14299" width="4.140625" style="11" customWidth="1"/>
    <col min="14300" max="14300" width="15" style="11" customWidth="1"/>
    <col min="14301" max="14302" width="9.140625" style="11" customWidth="1"/>
    <col min="14303" max="14303" width="11.5703125" style="11" customWidth="1"/>
    <col min="14304" max="14304" width="18.140625" style="11" customWidth="1"/>
    <col min="14305" max="14305" width="13.140625" style="11" customWidth="1"/>
    <col min="14306" max="14306" width="12.28515625" style="11" customWidth="1"/>
    <col min="14307" max="14544" width="9.140625" style="11"/>
    <col min="14545" max="14545" width="1.42578125" style="11" customWidth="1"/>
    <col min="14546" max="14546" width="59.5703125" style="11" customWidth="1"/>
    <col min="14547" max="14547" width="9.140625" style="11" customWidth="1"/>
    <col min="14548" max="14549" width="3.85546875" style="11" customWidth="1"/>
    <col min="14550" max="14550" width="10.5703125" style="11" customWidth="1"/>
    <col min="14551" max="14551" width="3.85546875" style="11" customWidth="1"/>
    <col min="14552" max="14554" width="14.42578125" style="11" customWidth="1"/>
    <col min="14555" max="14555" width="4.140625" style="11" customWidth="1"/>
    <col min="14556" max="14556" width="15" style="11" customWidth="1"/>
    <col min="14557" max="14558" width="9.140625" style="11" customWidth="1"/>
    <col min="14559" max="14559" width="11.5703125" style="11" customWidth="1"/>
    <col min="14560" max="14560" width="18.140625" style="11" customWidth="1"/>
    <col min="14561" max="14561" width="13.140625" style="11" customWidth="1"/>
    <col min="14562" max="14562" width="12.28515625" style="11" customWidth="1"/>
    <col min="14563" max="14800" width="9.140625" style="11"/>
    <col min="14801" max="14801" width="1.42578125" style="11" customWidth="1"/>
    <col min="14802" max="14802" width="59.5703125" style="11" customWidth="1"/>
    <col min="14803" max="14803" width="9.140625" style="11" customWidth="1"/>
    <col min="14804" max="14805" width="3.85546875" style="11" customWidth="1"/>
    <col min="14806" max="14806" width="10.5703125" style="11" customWidth="1"/>
    <col min="14807" max="14807" width="3.85546875" style="11" customWidth="1"/>
    <col min="14808" max="14810" width="14.42578125" style="11" customWidth="1"/>
    <col min="14811" max="14811" width="4.140625" style="11" customWidth="1"/>
    <col min="14812" max="14812" width="15" style="11" customWidth="1"/>
    <col min="14813" max="14814" width="9.140625" style="11" customWidth="1"/>
    <col min="14815" max="14815" width="11.5703125" style="11" customWidth="1"/>
    <col min="14816" max="14816" width="18.140625" style="11" customWidth="1"/>
    <col min="14817" max="14817" width="13.140625" style="11" customWidth="1"/>
    <col min="14818" max="14818" width="12.28515625" style="11" customWidth="1"/>
    <col min="14819" max="15056" width="9.140625" style="11"/>
    <col min="15057" max="15057" width="1.42578125" style="11" customWidth="1"/>
    <col min="15058" max="15058" width="59.5703125" style="11" customWidth="1"/>
    <col min="15059" max="15059" width="9.140625" style="11" customWidth="1"/>
    <col min="15060" max="15061" width="3.85546875" style="11" customWidth="1"/>
    <col min="15062" max="15062" width="10.5703125" style="11" customWidth="1"/>
    <col min="15063" max="15063" width="3.85546875" style="11" customWidth="1"/>
    <col min="15064" max="15066" width="14.42578125" style="11" customWidth="1"/>
    <col min="15067" max="15067" width="4.140625" style="11" customWidth="1"/>
    <col min="15068" max="15068" width="15" style="11" customWidth="1"/>
    <col min="15069" max="15070" width="9.140625" style="11" customWidth="1"/>
    <col min="15071" max="15071" width="11.5703125" style="11" customWidth="1"/>
    <col min="15072" max="15072" width="18.140625" style="11" customWidth="1"/>
    <col min="15073" max="15073" width="13.140625" style="11" customWidth="1"/>
    <col min="15074" max="15074" width="12.28515625" style="11" customWidth="1"/>
    <col min="15075" max="15312" width="9.140625" style="11"/>
    <col min="15313" max="15313" width="1.42578125" style="11" customWidth="1"/>
    <col min="15314" max="15314" width="59.5703125" style="11" customWidth="1"/>
    <col min="15315" max="15315" width="9.140625" style="11" customWidth="1"/>
    <col min="15316" max="15317" width="3.85546875" style="11" customWidth="1"/>
    <col min="15318" max="15318" width="10.5703125" style="11" customWidth="1"/>
    <col min="15319" max="15319" width="3.85546875" style="11" customWidth="1"/>
    <col min="15320" max="15322" width="14.42578125" style="11" customWidth="1"/>
    <col min="15323" max="15323" width="4.140625" style="11" customWidth="1"/>
    <col min="15324" max="15324" width="15" style="11" customWidth="1"/>
    <col min="15325" max="15326" width="9.140625" style="11" customWidth="1"/>
    <col min="15327" max="15327" width="11.5703125" style="11" customWidth="1"/>
    <col min="15328" max="15328" width="18.140625" style="11" customWidth="1"/>
    <col min="15329" max="15329" width="13.140625" style="11" customWidth="1"/>
    <col min="15330" max="15330" width="12.28515625" style="11" customWidth="1"/>
    <col min="15331" max="15568" width="9.140625" style="11"/>
    <col min="15569" max="15569" width="1.42578125" style="11" customWidth="1"/>
    <col min="15570" max="15570" width="59.5703125" style="11" customWidth="1"/>
    <col min="15571" max="15571" width="9.140625" style="11" customWidth="1"/>
    <col min="15572" max="15573" width="3.85546875" style="11" customWidth="1"/>
    <col min="15574" max="15574" width="10.5703125" style="11" customWidth="1"/>
    <col min="15575" max="15575" width="3.85546875" style="11" customWidth="1"/>
    <col min="15576" max="15578" width="14.42578125" style="11" customWidth="1"/>
    <col min="15579" max="15579" width="4.140625" style="11" customWidth="1"/>
    <col min="15580" max="15580" width="15" style="11" customWidth="1"/>
    <col min="15581" max="15582" width="9.140625" style="11" customWidth="1"/>
    <col min="15583" max="15583" width="11.5703125" style="11" customWidth="1"/>
    <col min="15584" max="15584" width="18.140625" style="11" customWidth="1"/>
    <col min="15585" max="15585" width="13.140625" style="11" customWidth="1"/>
    <col min="15586" max="15586" width="12.28515625" style="11" customWidth="1"/>
    <col min="15587" max="15824" width="9.140625" style="11"/>
    <col min="15825" max="15825" width="1.42578125" style="11" customWidth="1"/>
    <col min="15826" max="15826" width="59.5703125" style="11" customWidth="1"/>
    <col min="15827" max="15827" width="9.140625" style="11" customWidth="1"/>
    <col min="15828" max="15829" width="3.85546875" style="11" customWidth="1"/>
    <col min="15830" max="15830" width="10.5703125" style="11" customWidth="1"/>
    <col min="15831" max="15831" width="3.85546875" style="11" customWidth="1"/>
    <col min="15832" max="15834" width="14.42578125" style="11" customWidth="1"/>
    <col min="15835" max="15835" width="4.140625" style="11" customWidth="1"/>
    <col min="15836" max="15836" width="15" style="11" customWidth="1"/>
    <col min="15837" max="15838" width="9.140625" style="11" customWidth="1"/>
    <col min="15839" max="15839" width="11.5703125" style="11" customWidth="1"/>
    <col min="15840" max="15840" width="18.140625" style="11" customWidth="1"/>
    <col min="15841" max="15841" width="13.140625" style="11" customWidth="1"/>
    <col min="15842" max="15842" width="12.28515625" style="11" customWidth="1"/>
    <col min="15843" max="16080" width="9.140625" style="11"/>
    <col min="16081" max="16081" width="1.42578125" style="11" customWidth="1"/>
    <col min="16082" max="16082" width="59.5703125" style="11" customWidth="1"/>
    <col min="16083" max="16083" width="9.140625" style="11" customWidth="1"/>
    <col min="16084" max="16085" width="3.85546875" style="11" customWidth="1"/>
    <col min="16086" max="16086" width="10.5703125" style="11" customWidth="1"/>
    <col min="16087" max="16087" width="3.85546875" style="11" customWidth="1"/>
    <col min="16088" max="16090" width="14.42578125" style="11" customWidth="1"/>
    <col min="16091" max="16091" width="4.140625" style="11" customWidth="1"/>
    <col min="16092" max="16092" width="15" style="11" customWidth="1"/>
    <col min="16093" max="16094" width="9.140625" style="11" customWidth="1"/>
    <col min="16095" max="16095" width="11.5703125" style="11" customWidth="1"/>
    <col min="16096" max="16096" width="18.140625" style="11" customWidth="1"/>
    <col min="16097" max="16097" width="13.140625" style="11" customWidth="1"/>
    <col min="16098" max="16098" width="12.28515625" style="11" customWidth="1"/>
    <col min="16099" max="16384" width="9.140625" style="11"/>
  </cols>
  <sheetData>
    <row r="1" spans="1:90" s="12" customFormat="1" ht="35.25" customHeight="1" x14ac:dyDescent="0.25">
      <c r="A1" s="11"/>
      <c r="E1" s="13"/>
      <c r="F1" s="13"/>
      <c r="G1" s="153"/>
      <c r="H1" s="2"/>
      <c r="I1" s="2"/>
      <c r="J1" s="2"/>
      <c r="K1" s="2"/>
      <c r="L1" s="2"/>
      <c r="M1" s="2"/>
      <c r="N1" s="2"/>
      <c r="O1" s="2"/>
      <c r="P1" s="2"/>
      <c r="Q1" s="2"/>
      <c r="R1" s="2"/>
      <c r="S1" s="2"/>
      <c r="T1" s="2"/>
      <c r="U1" s="2"/>
      <c r="V1" s="2"/>
      <c r="W1" s="2"/>
      <c r="X1" s="2"/>
      <c r="Y1" s="2"/>
      <c r="Z1" s="2"/>
      <c r="AA1" s="2"/>
      <c r="AB1" s="308" t="s">
        <v>291</v>
      </c>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08"/>
      <c r="BE1" s="308"/>
      <c r="BF1" s="308"/>
      <c r="BG1" s="308"/>
      <c r="BH1" s="308"/>
      <c r="BI1" s="308"/>
      <c r="BJ1" s="308"/>
      <c r="BK1" s="308"/>
      <c r="BL1" s="308"/>
      <c r="BM1" s="308"/>
      <c r="BN1" s="308"/>
      <c r="BO1" s="308"/>
      <c r="BP1" s="308"/>
      <c r="BQ1" s="308"/>
      <c r="BR1" s="308"/>
      <c r="BS1" s="308"/>
      <c r="BT1" s="308"/>
      <c r="BU1" s="308"/>
      <c r="BV1" s="308"/>
      <c r="BW1" s="308"/>
      <c r="BX1" s="308"/>
      <c r="BY1" s="308"/>
      <c r="BZ1" s="308"/>
      <c r="CA1" s="2"/>
      <c r="CB1" s="2"/>
      <c r="CC1" s="2"/>
      <c r="CD1" s="2"/>
      <c r="CE1" s="2"/>
      <c r="CF1" s="2"/>
      <c r="CG1" s="2"/>
      <c r="CH1" s="2"/>
      <c r="CI1" s="2"/>
      <c r="CJ1" s="2"/>
      <c r="CK1" s="2"/>
      <c r="CL1" s="207"/>
    </row>
    <row r="2" spans="1:90" s="12" customFormat="1" ht="34.5" customHeight="1" x14ac:dyDescent="0.25">
      <c r="A2" s="11"/>
      <c r="E2" s="13"/>
      <c r="F2" s="13"/>
      <c r="G2" s="51"/>
      <c r="H2" s="14"/>
      <c r="I2" s="14"/>
      <c r="J2" s="14"/>
      <c r="K2" s="14"/>
      <c r="L2" s="14"/>
      <c r="M2" s="14"/>
      <c r="N2" s="14"/>
      <c r="O2" s="14"/>
      <c r="P2" s="14"/>
      <c r="Q2" s="14"/>
      <c r="R2" s="14"/>
      <c r="S2" s="14"/>
      <c r="T2" s="14"/>
      <c r="U2" s="14"/>
      <c r="V2" s="14"/>
      <c r="W2" s="14"/>
      <c r="X2" s="14"/>
      <c r="Y2" s="14"/>
      <c r="Z2" s="14"/>
      <c r="AA2" s="14"/>
      <c r="AB2" s="308" t="s">
        <v>357</v>
      </c>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c r="BE2" s="308"/>
      <c r="BF2" s="308"/>
      <c r="BG2" s="308"/>
      <c r="BH2" s="308"/>
      <c r="BI2" s="308"/>
      <c r="BJ2" s="308"/>
      <c r="BK2" s="308"/>
      <c r="BL2" s="308"/>
      <c r="BM2" s="308"/>
      <c r="BN2" s="308"/>
      <c r="BO2" s="308"/>
      <c r="BP2" s="308"/>
      <c r="BQ2" s="308"/>
      <c r="BR2" s="308"/>
      <c r="BS2" s="308"/>
      <c r="BT2" s="308"/>
      <c r="BU2" s="308"/>
      <c r="BV2" s="308"/>
      <c r="BW2" s="308"/>
      <c r="BX2" s="308"/>
      <c r="BY2" s="308"/>
      <c r="BZ2" s="308"/>
      <c r="CA2" s="14"/>
      <c r="CB2" s="14"/>
      <c r="CC2" s="14"/>
      <c r="CD2" s="14"/>
      <c r="CE2" s="14"/>
      <c r="CF2" s="14"/>
      <c r="CG2" s="14"/>
      <c r="CH2" s="14"/>
      <c r="CI2" s="14"/>
      <c r="CJ2" s="14"/>
      <c r="CK2" s="14"/>
      <c r="CL2" s="207"/>
    </row>
    <row r="3" spans="1:90" ht="33" customHeight="1" x14ac:dyDescent="0.25">
      <c r="A3" s="309" t="s">
        <v>358</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09"/>
      <c r="AH3" s="309"/>
      <c r="AI3" s="309"/>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309"/>
      <c r="BK3" s="309"/>
      <c r="BL3" s="309"/>
      <c r="BM3" s="309"/>
      <c r="BN3" s="309"/>
      <c r="BO3" s="309"/>
      <c r="BP3" s="309"/>
      <c r="BQ3" s="309"/>
      <c r="BR3" s="309"/>
      <c r="BS3" s="309"/>
      <c r="BT3" s="309"/>
      <c r="BU3" s="309"/>
      <c r="BV3" s="309"/>
      <c r="BW3" s="309"/>
      <c r="BX3" s="309"/>
      <c r="BY3" s="309"/>
      <c r="BZ3" s="309"/>
      <c r="CA3" s="179"/>
      <c r="CB3" s="179"/>
      <c r="CC3" s="179"/>
      <c r="CD3" s="179"/>
      <c r="CE3" s="179"/>
      <c r="CF3" s="179"/>
      <c r="CG3" s="179"/>
      <c r="CH3" s="179"/>
      <c r="CI3" s="179"/>
      <c r="CJ3" s="179"/>
      <c r="CK3" s="179"/>
    </row>
    <row r="4" spans="1:90" s="32" customFormat="1" ht="44.25" customHeight="1" x14ac:dyDescent="0.25">
      <c r="A4" s="30"/>
      <c r="B4" s="30"/>
      <c r="C4" s="30"/>
      <c r="D4" s="30"/>
      <c r="E4" s="31"/>
      <c r="F4" s="31"/>
      <c r="G4" s="31"/>
      <c r="H4" s="41"/>
      <c r="I4" s="30"/>
      <c r="J4" s="270"/>
      <c r="K4" s="270"/>
      <c r="L4" s="270"/>
      <c r="M4" s="270"/>
      <c r="N4" s="270"/>
      <c r="O4" s="270"/>
      <c r="P4" s="270"/>
      <c r="Q4" s="270"/>
      <c r="R4" s="270"/>
      <c r="S4" s="270"/>
      <c r="T4" s="270"/>
      <c r="U4" s="270"/>
      <c r="V4" s="270"/>
      <c r="W4" s="270"/>
      <c r="X4" s="270"/>
      <c r="Y4" s="270"/>
      <c r="Z4" s="270"/>
      <c r="AA4" s="270"/>
      <c r="AB4" s="84" t="e">
        <f>AB10+AB36+AB39+AB65+AB76+#REF!</f>
        <v>#REF!</v>
      </c>
      <c r="AC4" s="84" t="e">
        <f>AC10+AC36+AC39+AC65+AC76+#REF!</f>
        <v>#REF!</v>
      </c>
      <c r="AD4" s="84" t="e">
        <f>AD10+AD36+AD39+AD65+AD76+#REF!</f>
        <v>#REF!</v>
      </c>
      <c r="AE4" s="84" t="e">
        <f>AE10+AE36+AE39+AE65+AE76+#REF!</f>
        <v>#REF!</v>
      </c>
      <c r="AF4" s="84" t="e">
        <f>AF10+AF36+AF39+AF65+AF76+#REF!</f>
        <v>#REF!</v>
      </c>
      <c r="AG4" s="84" t="e">
        <f>AG10+AG36+AG39+AG65+AG76+#REF!</f>
        <v>#REF!</v>
      </c>
      <c r="AH4" s="84" t="e">
        <f>AH10+AH36+AH39+AH65+AH76+#REF!</f>
        <v>#REF!</v>
      </c>
      <c r="AI4" s="84" t="e">
        <f>AI10+AI36+AI39+AI65+AI76+#REF!</f>
        <v>#REF!</v>
      </c>
      <c r="AJ4" s="84"/>
      <c r="AK4" s="84"/>
      <c r="AL4" s="84"/>
      <c r="AM4" s="84"/>
      <c r="AN4" s="84" t="e">
        <f>AN10+AN36+AN39+AN65+AN76+#REF!</f>
        <v>#REF!</v>
      </c>
      <c r="AO4" s="84" t="e">
        <f>AO10+AO36+AO39+AO65+AO76+#REF!</f>
        <v>#REF!</v>
      </c>
      <c r="AP4" s="84" t="e">
        <f>AP10+AP36+AP39+AP65+AP76+#REF!</f>
        <v>#REF!</v>
      </c>
      <c r="AQ4" s="84" t="e">
        <f>AQ10+AQ36+AQ39+AQ65+AQ76+#REF!</f>
        <v>#REF!</v>
      </c>
      <c r="AR4" s="84"/>
      <c r="AS4" s="84"/>
      <c r="AT4" s="84"/>
      <c r="AU4" s="84"/>
      <c r="AV4" s="204"/>
      <c r="AW4" s="84"/>
      <c r="AX4" s="84"/>
      <c r="AY4" s="84"/>
      <c r="AZ4" s="84"/>
      <c r="BA4" s="84"/>
      <c r="BB4" s="84"/>
      <c r="BC4" s="84"/>
      <c r="BD4" s="84"/>
      <c r="BE4" s="84"/>
      <c r="BF4" s="84"/>
      <c r="BG4" s="84"/>
      <c r="BH4" s="84"/>
      <c r="BI4" s="84"/>
      <c r="BJ4" s="84"/>
      <c r="BK4" s="84"/>
      <c r="BL4" s="84"/>
      <c r="BM4" s="84"/>
      <c r="BN4" s="84"/>
      <c r="BO4" s="84"/>
      <c r="BP4" s="84"/>
      <c r="BQ4" s="204"/>
      <c r="BR4" s="84"/>
      <c r="BS4" s="84"/>
      <c r="BT4" s="84"/>
      <c r="BU4" s="84"/>
      <c r="BV4" s="84"/>
      <c r="BW4" s="84"/>
      <c r="BX4" s="84"/>
      <c r="BY4" s="84"/>
      <c r="BZ4" s="84" t="s">
        <v>235</v>
      </c>
      <c r="CA4" s="84"/>
      <c r="CB4" s="84"/>
      <c r="CC4" s="84"/>
      <c r="CD4" s="84"/>
      <c r="CE4" s="84"/>
      <c r="CF4" s="84"/>
      <c r="CG4" s="84"/>
      <c r="CH4" s="84" t="s">
        <v>235</v>
      </c>
      <c r="CI4" s="84"/>
      <c r="CJ4" s="84"/>
      <c r="CK4" s="84"/>
      <c r="CL4" s="208"/>
    </row>
    <row r="5" spans="1:90" ht="32.25" customHeight="1" x14ac:dyDescent="0.25">
      <c r="A5" s="152" t="s">
        <v>0</v>
      </c>
      <c r="B5" s="152"/>
      <c r="C5" s="152"/>
      <c r="D5" s="152"/>
      <c r="E5" s="152" t="s">
        <v>1</v>
      </c>
      <c r="F5" s="3" t="s">
        <v>2</v>
      </c>
      <c r="G5" s="3" t="s">
        <v>3</v>
      </c>
      <c r="H5" s="4" t="s">
        <v>4</v>
      </c>
      <c r="I5" s="3" t="s">
        <v>5</v>
      </c>
      <c r="J5" s="271" t="s">
        <v>350</v>
      </c>
      <c r="K5" s="236" t="s">
        <v>314</v>
      </c>
      <c r="L5" s="236" t="s">
        <v>315</v>
      </c>
      <c r="M5" s="236" t="s">
        <v>316</v>
      </c>
      <c r="N5" s="271" t="s">
        <v>361</v>
      </c>
      <c r="O5" s="236" t="s">
        <v>314</v>
      </c>
      <c r="P5" s="236" t="s">
        <v>315</v>
      </c>
      <c r="Q5" s="236" t="s">
        <v>316</v>
      </c>
      <c r="R5" s="271" t="s">
        <v>521</v>
      </c>
      <c r="S5" s="236" t="s">
        <v>314</v>
      </c>
      <c r="T5" s="236" t="s">
        <v>315</v>
      </c>
      <c r="U5" s="236" t="s">
        <v>316</v>
      </c>
      <c r="V5" s="273" t="s">
        <v>527</v>
      </c>
      <c r="W5" s="236" t="s">
        <v>314</v>
      </c>
      <c r="X5" s="236" t="s">
        <v>315</v>
      </c>
      <c r="Y5" s="236" t="s">
        <v>316</v>
      </c>
      <c r="Z5" s="236" t="s">
        <v>528</v>
      </c>
      <c r="AA5" s="3"/>
      <c r="AB5" s="152" t="s">
        <v>292</v>
      </c>
      <c r="AC5" s="152" t="s">
        <v>314</v>
      </c>
      <c r="AD5" s="152" t="s">
        <v>315</v>
      </c>
      <c r="AE5" s="152" t="s">
        <v>316</v>
      </c>
      <c r="AF5" s="75" t="s">
        <v>368</v>
      </c>
      <c r="AG5" s="75" t="s">
        <v>314</v>
      </c>
      <c r="AH5" s="75" t="s">
        <v>315</v>
      </c>
      <c r="AI5" s="75" t="s">
        <v>316</v>
      </c>
      <c r="AJ5" s="75" t="s">
        <v>365</v>
      </c>
      <c r="AK5" s="75" t="s">
        <v>314</v>
      </c>
      <c r="AL5" s="75" t="s">
        <v>315</v>
      </c>
      <c r="AM5" s="75" t="s">
        <v>316</v>
      </c>
      <c r="AN5" s="75" t="s">
        <v>386</v>
      </c>
      <c r="AO5" s="75" t="s">
        <v>314</v>
      </c>
      <c r="AP5" s="75" t="s">
        <v>315</v>
      </c>
      <c r="AQ5" s="75" t="s">
        <v>316</v>
      </c>
      <c r="AR5" s="75" t="s">
        <v>387</v>
      </c>
      <c r="AS5" s="75" t="s">
        <v>314</v>
      </c>
      <c r="AT5" s="75" t="s">
        <v>315</v>
      </c>
      <c r="AU5" s="75" t="s">
        <v>316</v>
      </c>
      <c r="AV5" s="190"/>
      <c r="AW5" s="3" t="s">
        <v>293</v>
      </c>
      <c r="AX5" s="152" t="s">
        <v>314</v>
      </c>
      <c r="AY5" s="152" t="s">
        <v>315</v>
      </c>
      <c r="AZ5" s="152" t="s">
        <v>316</v>
      </c>
      <c r="BA5" s="75" t="s">
        <v>368</v>
      </c>
      <c r="BB5" s="75" t="s">
        <v>314</v>
      </c>
      <c r="BC5" s="75" t="s">
        <v>315</v>
      </c>
      <c r="BD5" s="75" t="s">
        <v>316</v>
      </c>
      <c r="BE5" s="75" t="s">
        <v>367</v>
      </c>
      <c r="BF5" s="75" t="s">
        <v>314</v>
      </c>
      <c r="BG5" s="75" t="s">
        <v>315</v>
      </c>
      <c r="BH5" s="75" t="s">
        <v>316</v>
      </c>
      <c r="BI5" s="211" t="s">
        <v>395</v>
      </c>
      <c r="BJ5" s="231" t="s">
        <v>314</v>
      </c>
      <c r="BK5" s="231" t="s">
        <v>315</v>
      </c>
      <c r="BL5" s="231" t="s">
        <v>316</v>
      </c>
      <c r="BM5" s="231" t="s">
        <v>394</v>
      </c>
      <c r="BN5" s="75" t="s">
        <v>314</v>
      </c>
      <c r="BO5" s="75" t="s">
        <v>315</v>
      </c>
      <c r="BP5" s="75" t="s">
        <v>316</v>
      </c>
      <c r="BQ5" s="190"/>
      <c r="BR5" s="3" t="s">
        <v>351</v>
      </c>
      <c r="BS5" s="75" t="s">
        <v>314</v>
      </c>
      <c r="BT5" s="75" t="s">
        <v>315</v>
      </c>
      <c r="BU5" s="53" t="s">
        <v>316</v>
      </c>
      <c r="BV5" s="75" t="s">
        <v>368</v>
      </c>
      <c r="BW5" s="75" t="s">
        <v>314</v>
      </c>
      <c r="BX5" s="75" t="s">
        <v>315</v>
      </c>
      <c r="BY5" s="75" t="s">
        <v>316</v>
      </c>
      <c r="BZ5" s="75" t="s">
        <v>366</v>
      </c>
      <c r="CA5" s="75" t="s">
        <v>314</v>
      </c>
      <c r="CB5" s="75" t="s">
        <v>315</v>
      </c>
      <c r="CC5" s="75" t="s">
        <v>316</v>
      </c>
      <c r="CD5" s="211" t="s">
        <v>396</v>
      </c>
      <c r="CE5" s="231" t="s">
        <v>314</v>
      </c>
      <c r="CF5" s="231" t="s">
        <v>315</v>
      </c>
      <c r="CG5" s="231" t="s">
        <v>316</v>
      </c>
      <c r="CH5" s="231" t="s">
        <v>397</v>
      </c>
      <c r="CI5" s="75" t="s">
        <v>314</v>
      </c>
      <c r="CJ5" s="75" t="s">
        <v>315</v>
      </c>
      <c r="CK5" s="75" t="s">
        <v>316</v>
      </c>
    </row>
    <row r="6" spans="1:90" ht="30" x14ac:dyDescent="0.25">
      <c r="A6" s="155" t="s">
        <v>10</v>
      </c>
      <c r="B6" s="156"/>
      <c r="C6" s="156"/>
      <c r="D6" s="156"/>
      <c r="E6" s="152">
        <v>854</v>
      </c>
      <c r="F6" s="3" t="s">
        <v>11</v>
      </c>
      <c r="G6" s="3"/>
      <c r="H6" s="4"/>
      <c r="I6" s="3"/>
      <c r="J6" s="21">
        <f t="shared" ref="J6:Y6" si="0">J7+J13+J58+J62+J80+J84</f>
        <v>35166725</v>
      </c>
      <c r="K6" s="21">
        <f t="shared" si="0"/>
        <v>1618525</v>
      </c>
      <c r="L6" s="21">
        <f t="shared" si="0"/>
        <v>33525100</v>
      </c>
      <c r="M6" s="21">
        <f t="shared" si="0"/>
        <v>23100</v>
      </c>
      <c r="N6" s="21">
        <f t="shared" si="0"/>
        <v>32672591</v>
      </c>
      <c r="O6" s="21">
        <f t="shared" si="0"/>
        <v>1570072</v>
      </c>
      <c r="P6" s="21">
        <f t="shared" si="0"/>
        <v>31079419</v>
      </c>
      <c r="Q6" s="21">
        <f t="shared" si="0"/>
        <v>23100</v>
      </c>
      <c r="R6" s="21">
        <f t="shared" si="0"/>
        <v>35720564</v>
      </c>
      <c r="S6" s="21">
        <f t="shared" si="0"/>
        <v>1569723</v>
      </c>
      <c r="T6" s="21">
        <f t="shared" si="0"/>
        <v>34127741</v>
      </c>
      <c r="U6" s="21">
        <f t="shared" si="0"/>
        <v>23100</v>
      </c>
      <c r="V6" s="21">
        <f t="shared" si="0"/>
        <v>502526</v>
      </c>
      <c r="W6" s="21">
        <f t="shared" si="0"/>
        <v>-658864</v>
      </c>
      <c r="X6" s="21">
        <f t="shared" si="0"/>
        <v>1161390</v>
      </c>
      <c r="Y6" s="21">
        <f t="shared" si="0"/>
        <v>0</v>
      </c>
      <c r="Z6" s="277">
        <f t="shared" ref="Z6:Z11" si="1">J6/AB6*100</f>
        <v>103.00251139232735</v>
      </c>
      <c r="AA6" s="21"/>
      <c r="AB6" s="21">
        <f t="shared" ref="AB6:AU6" si="2">AB7+AB13+AB58+AB62+AB80+AB84</f>
        <v>34141619</v>
      </c>
      <c r="AC6" s="21">
        <f t="shared" si="2"/>
        <v>1755009</v>
      </c>
      <c r="AD6" s="21">
        <f t="shared" si="2"/>
        <v>32363710</v>
      </c>
      <c r="AE6" s="21">
        <f t="shared" si="2"/>
        <v>22900</v>
      </c>
      <c r="AF6" s="21">
        <f t="shared" si="2"/>
        <v>899872.77</v>
      </c>
      <c r="AG6" s="21">
        <f t="shared" si="2"/>
        <v>0</v>
      </c>
      <c r="AH6" s="21">
        <f t="shared" si="2"/>
        <v>899872.77</v>
      </c>
      <c r="AI6" s="21">
        <f t="shared" si="2"/>
        <v>0</v>
      </c>
      <c r="AJ6" s="21">
        <f t="shared" si="2"/>
        <v>35041491.769999996</v>
      </c>
      <c r="AK6" s="21">
        <f t="shared" si="2"/>
        <v>1755009</v>
      </c>
      <c r="AL6" s="21">
        <f t="shared" si="2"/>
        <v>33263582.77</v>
      </c>
      <c r="AM6" s="21">
        <f t="shared" si="2"/>
        <v>22900</v>
      </c>
      <c r="AN6" s="21">
        <f t="shared" si="2"/>
        <v>-92632.74</v>
      </c>
      <c r="AO6" s="21">
        <f t="shared" si="2"/>
        <v>0</v>
      </c>
      <c r="AP6" s="21">
        <f t="shared" si="2"/>
        <v>-92632.74</v>
      </c>
      <c r="AQ6" s="21">
        <f t="shared" si="2"/>
        <v>0</v>
      </c>
      <c r="AR6" s="21">
        <f t="shared" si="2"/>
        <v>34948859.030000001</v>
      </c>
      <c r="AS6" s="21">
        <f t="shared" si="2"/>
        <v>1755009</v>
      </c>
      <c r="AT6" s="21">
        <f t="shared" si="2"/>
        <v>33170950.030000001</v>
      </c>
      <c r="AU6" s="21">
        <f t="shared" si="2"/>
        <v>22900</v>
      </c>
      <c r="AV6" s="205">
        <f t="shared" ref="AV6:AV83" si="3">AJ6-AK6-AL6-AM6</f>
        <v>-3.7252902984619141E-9</v>
      </c>
      <c r="AW6" s="21">
        <f t="shared" ref="AW6:BP6" si="4">AW7+AW13+AW58+AW62+AW80+AW84</f>
        <v>35605846</v>
      </c>
      <c r="AX6" s="21">
        <f t="shared" si="4"/>
        <v>766252</v>
      </c>
      <c r="AY6" s="21">
        <f t="shared" si="4"/>
        <v>34816694</v>
      </c>
      <c r="AZ6" s="21">
        <f t="shared" si="4"/>
        <v>22900</v>
      </c>
      <c r="BA6" s="21">
        <f t="shared" si="4"/>
        <v>1.63</v>
      </c>
      <c r="BB6" s="21">
        <f t="shared" si="4"/>
        <v>0</v>
      </c>
      <c r="BC6" s="21">
        <f t="shared" si="4"/>
        <v>1.63</v>
      </c>
      <c r="BD6" s="21">
        <f t="shared" si="4"/>
        <v>0</v>
      </c>
      <c r="BE6" s="21">
        <f t="shared" si="4"/>
        <v>35605847.630000003</v>
      </c>
      <c r="BF6" s="21">
        <f t="shared" si="4"/>
        <v>766252</v>
      </c>
      <c r="BG6" s="21">
        <f t="shared" si="4"/>
        <v>34816695.630000003</v>
      </c>
      <c r="BH6" s="21">
        <f t="shared" si="4"/>
        <v>22900</v>
      </c>
      <c r="BI6" s="21">
        <f t="shared" si="4"/>
        <v>0</v>
      </c>
      <c r="BJ6" s="21">
        <f t="shared" si="4"/>
        <v>0</v>
      </c>
      <c r="BK6" s="21">
        <f t="shared" si="4"/>
        <v>0</v>
      </c>
      <c r="BL6" s="21">
        <f t="shared" si="4"/>
        <v>0</v>
      </c>
      <c r="BM6" s="21">
        <f t="shared" si="4"/>
        <v>35605847.630000003</v>
      </c>
      <c r="BN6" s="21">
        <f t="shared" si="4"/>
        <v>766252</v>
      </c>
      <c r="BO6" s="21">
        <f t="shared" si="4"/>
        <v>34816695.630000003</v>
      </c>
      <c r="BP6" s="21">
        <f t="shared" si="4"/>
        <v>22900</v>
      </c>
      <c r="BQ6" s="205">
        <f t="shared" ref="BQ6:BQ83" si="5">BE6-BF6-BG6-BH6</f>
        <v>0</v>
      </c>
      <c r="BR6" s="21">
        <f t="shared" ref="BR6:CK6" si="6">BR7+BR13+BR58+BR62+BR80+BR84</f>
        <v>38243224</v>
      </c>
      <c r="BS6" s="21">
        <f t="shared" si="6"/>
        <v>720049</v>
      </c>
      <c r="BT6" s="21">
        <f t="shared" si="6"/>
        <v>37500275</v>
      </c>
      <c r="BU6" s="21">
        <f t="shared" si="6"/>
        <v>22900</v>
      </c>
      <c r="BV6" s="21">
        <f t="shared" si="6"/>
        <v>3.37</v>
      </c>
      <c r="BW6" s="21">
        <f t="shared" si="6"/>
        <v>0</v>
      </c>
      <c r="BX6" s="21">
        <f t="shared" si="6"/>
        <v>3.37</v>
      </c>
      <c r="BY6" s="21">
        <f t="shared" si="6"/>
        <v>0</v>
      </c>
      <c r="BZ6" s="21">
        <f t="shared" si="6"/>
        <v>38243227.370000005</v>
      </c>
      <c r="CA6" s="21">
        <f t="shared" si="6"/>
        <v>720049</v>
      </c>
      <c r="CB6" s="21">
        <f t="shared" si="6"/>
        <v>37500278.370000005</v>
      </c>
      <c r="CC6" s="21">
        <f t="shared" si="6"/>
        <v>22900</v>
      </c>
      <c r="CD6" s="21">
        <f t="shared" si="6"/>
        <v>-92632.74</v>
      </c>
      <c r="CE6" s="21">
        <f t="shared" si="6"/>
        <v>0</v>
      </c>
      <c r="CF6" s="21">
        <f t="shared" si="6"/>
        <v>-92632.74</v>
      </c>
      <c r="CG6" s="21">
        <f t="shared" si="6"/>
        <v>0</v>
      </c>
      <c r="CH6" s="21">
        <f t="shared" si="6"/>
        <v>38150594.629999995</v>
      </c>
      <c r="CI6" s="21">
        <f t="shared" si="6"/>
        <v>720049</v>
      </c>
      <c r="CJ6" s="21">
        <f t="shared" si="6"/>
        <v>37407645.629999995</v>
      </c>
      <c r="CK6" s="21">
        <f t="shared" si="6"/>
        <v>22900</v>
      </c>
      <c r="CL6" s="206">
        <f>BZ6-CA6-CB6-CC6</f>
        <v>0</v>
      </c>
    </row>
    <row r="7" spans="1:90" ht="27.75" customHeight="1" x14ac:dyDescent="0.25">
      <c r="A7" s="155" t="s">
        <v>145</v>
      </c>
      <c r="B7" s="156"/>
      <c r="C7" s="156"/>
      <c r="D7" s="156"/>
      <c r="E7" s="152">
        <v>854</v>
      </c>
      <c r="F7" s="3" t="s">
        <v>11</v>
      </c>
      <c r="G7" s="3" t="s">
        <v>46</v>
      </c>
      <c r="H7" s="4"/>
      <c r="I7" s="3"/>
      <c r="J7" s="21">
        <f t="shared" ref="J7:Y7" si="7">J8</f>
        <v>357700</v>
      </c>
      <c r="K7" s="21">
        <f t="shared" si="7"/>
        <v>0</v>
      </c>
      <c r="L7" s="21">
        <f t="shared" si="7"/>
        <v>357700</v>
      </c>
      <c r="M7" s="21">
        <f t="shared" si="7"/>
        <v>0</v>
      </c>
      <c r="N7" s="21">
        <f t="shared" si="7"/>
        <v>323900</v>
      </c>
      <c r="O7" s="21">
        <f t="shared" si="7"/>
        <v>0</v>
      </c>
      <c r="P7" s="21">
        <f t="shared" si="7"/>
        <v>323900</v>
      </c>
      <c r="Q7" s="21">
        <f t="shared" si="7"/>
        <v>0</v>
      </c>
      <c r="R7" s="21">
        <f t="shared" si="7"/>
        <v>323900</v>
      </c>
      <c r="S7" s="21">
        <f t="shared" si="7"/>
        <v>0</v>
      </c>
      <c r="T7" s="21">
        <f t="shared" si="7"/>
        <v>323900</v>
      </c>
      <c r="U7" s="21">
        <f t="shared" si="7"/>
        <v>0</v>
      </c>
      <c r="V7" s="21">
        <f t="shared" si="7"/>
        <v>3500</v>
      </c>
      <c r="W7" s="21">
        <f t="shared" si="7"/>
        <v>0</v>
      </c>
      <c r="X7" s="21">
        <f t="shared" si="7"/>
        <v>3500</v>
      </c>
      <c r="Y7" s="21">
        <f t="shared" si="7"/>
        <v>0</v>
      </c>
      <c r="Z7" s="278">
        <f t="shared" si="1"/>
        <v>100.98814229249011</v>
      </c>
      <c r="AA7" s="21"/>
      <c r="AB7" s="21">
        <f t="shared" ref="AB7:CK7" si="8">AB8</f>
        <v>354200</v>
      </c>
      <c r="AC7" s="21">
        <f t="shared" si="8"/>
        <v>0</v>
      </c>
      <c r="AD7" s="21">
        <f t="shared" si="8"/>
        <v>354200</v>
      </c>
      <c r="AE7" s="21">
        <f t="shared" si="8"/>
        <v>0</v>
      </c>
      <c r="AF7" s="21">
        <f t="shared" si="8"/>
        <v>0</v>
      </c>
      <c r="AG7" s="21">
        <f t="shared" si="8"/>
        <v>0</v>
      </c>
      <c r="AH7" s="21">
        <f t="shared" si="8"/>
        <v>0</v>
      </c>
      <c r="AI7" s="21">
        <f t="shared" si="8"/>
        <v>0</v>
      </c>
      <c r="AJ7" s="21">
        <f t="shared" si="8"/>
        <v>354200</v>
      </c>
      <c r="AK7" s="21">
        <f t="shared" si="8"/>
        <v>0</v>
      </c>
      <c r="AL7" s="21">
        <f t="shared" si="8"/>
        <v>354200</v>
      </c>
      <c r="AM7" s="21">
        <f t="shared" si="8"/>
        <v>0</v>
      </c>
      <c r="AN7" s="21">
        <f t="shared" si="8"/>
        <v>0</v>
      </c>
      <c r="AO7" s="21">
        <f t="shared" si="8"/>
        <v>0</v>
      </c>
      <c r="AP7" s="21">
        <f t="shared" si="8"/>
        <v>0</v>
      </c>
      <c r="AQ7" s="21">
        <f t="shared" si="8"/>
        <v>0</v>
      </c>
      <c r="AR7" s="21">
        <f t="shared" si="8"/>
        <v>354200</v>
      </c>
      <c r="AS7" s="21">
        <f t="shared" si="8"/>
        <v>0</v>
      </c>
      <c r="AT7" s="21">
        <f t="shared" si="8"/>
        <v>354200</v>
      </c>
      <c r="AU7" s="21">
        <f t="shared" si="8"/>
        <v>0</v>
      </c>
      <c r="AV7" s="205">
        <f t="shared" si="3"/>
        <v>0</v>
      </c>
      <c r="AW7" s="21">
        <f t="shared" si="8"/>
        <v>354200</v>
      </c>
      <c r="AX7" s="21">
        <f t="shared" si="8"/>
        <v>0</v>
      </c>
      <c r="AY7" s="21">
        <f t="shared" si="8"/>
        <v>354200</v>
      </c>
      <c r="AZ7" s="21">
        <f t="shared" si="8"/>
        <v>0</v>
      </c>
      <c r="BA7" s="21">
        <f t="shared" si="8"/>
        <v>0</v>
      </c>
      <c r="BB7" s="21">
        <f t="shared" si="8"/>
        <v>0</v>
      </c>
      <c r="BC7" s="21">
        <f t="shared" si="8"/>
        <v>0</v>
      </c>
      <c r="BD7" s="21">
        <f t="shared" si="8"/>
        <v>0</v>
      </c>
      <c r="BE7" s="21">
        <f t="shared" si="8"/>
        <v>354200</v>
      </c>
      <c r="BF7" s="21">
        <f t="shared" si="8"/>
        <v>0</v>
      </c>
      <c r="BG7" s="21">
        <f t="shared" si="8"/>
        <v>354200</v>
      </c>
      <c r="BH7" s="21">
        <f t="shared" si="8"/>
        <v>0</v>
      </c>
      <c r="BI7" s="21">
        <f t="shared" si="8"/>
        <v>0</v>
      </c>
      <c r="BJ7" s="21">
        <f t="shared" si="8"/>
        <v>0</v>
      </c>
      <c r="BK7" s="21">
        <f t="shared" si="8"/>
        <v>0</v>
      </c>
      <c r="BL7" s="21">
        <f t="shared" si="8"/>
        <v>0</v>
      </c>
      <c r="BM7" s="21">
        <f t="shared" si="8"/>
        <v>354200</v>
      </c>
      <c r="BN7" s="21">
        <f t="shared" si="8"/>
        <v>0</v>
      </c>
      <c r="BO7" s="21">
        <f t="shared" si="8"/>
        <v>354200</v>
      </c>
      <c r="BP7" s="21">
        <f t="shared" si="8"/>
        <v>0</v>
      </c>
      <c r="BQ7" s="205">
        <f t="shared" si="5"/>
        <v>0</v>
      </c>
      <c r="BR7" s="21">
        <f t="shared" si="8"/>
        <v>354200</v>
      </c>
      <c r="BS7" s="21">
        <f t="shared" si="8"/>
        <v>0</v>
      </c>
      <c r="BT7" s="21">
        <f t="shared" si="8"/>
        <v>354200</v>
      </c>
      <c r="BU7" s="21">
        <f t="shared" si="8"/>
        <v>0</v>
      </c>
      <c r="BV7" s="21">
        <f t="shared" si="8"/>
        <v>0</v>
      </c>
      <c r="BW7" s="21">
        <f t="shared" si="8"/>
        <v>0</v>
      </c>
      <c r="BX7" s="21">
        <f t="shared" si="8"/>
        <v>0</v>
      </c>
      <c r="BY7" s="21">
        <f t="shared" si="8"/>
        <v>0</v>
      </c>
      <c r="BZ7" s="21">
        <f t="shared" si="8"/>
        <v>354200</v>
      </c>
      <c r="CA7" s="21">
        <f t="shared" si="8"/>
        <v>0</v>
      </c>
      <c r="CB7" s="21">
        <f t="shared" si="8"/>
        <v>354200</v>
      </c>
      <c r="CC7" s="21">
        <f t="shared" si="8"/>
        <v>0</v>
      </c>
      <c r="CD7" s="21">
        <f t="shared" si="8"/>
        <v>0</v>
      </c>
      <c r="CE7" s="21">
        <f t="shared" si="8"/>
        <v>0</v>
      </c>
      <c r="CF7" s="21">
        <f t="shared" si="8"/>
        <v>0</v>
      </c>
      <c r="CG7" s="21">
        <f t="shared" si="8"/>
        <v>0</v>
      </c>
      <c r="CH7" s="21">
        <f t="shared" si="8"/>
        <v>354200</v>
      </c>
      <c r="CI7" s="21">
        <f t="shared" si="8"/>
        <v>0</v>
      </c>
      <c r="CJ7" s="21">
        <f t="shared" si="8"/>
        <v>354200</v>
      </c>
      <c r="CK7" s="21">
        <f t="shared" si="8"/>
        <v>0</v>
      </c>
      <c r="CL7" s="206">
        <f t="shared" ref="CL7:CL83" si="9">BZ7-CA7-CB7-CC7</f>
        <v>0</v>
      </c>
    </row>
    <row r="8" spans="1:90" ht="27.75" customHeight="1" x14ac:dyDescent="0.25">
      <c r="A8" s="155" t="s">
        <v>19</v>
      </c>
      <c r="B8" s="152"/>
      <c r="C8" s="152"/>
      <c r="D8" s="152"/>
      <c r="E8" s="152">
        <v>854</v>
      </c>
      <c r="F8" s="3" t="s">
        <v>16</v>
      </c>
      <c r="G8" s="3" t="s">
        <v>46</v>
      </c>
      <c r="H8" s="175" t="s">
        <v>146</v>
      </c>
      <c r="I8" s="3"/>
      <c r="J8" s="21">
        <f t="shared" ref="J8:R8" si="10">J9+J11</f>
        <v>357700</v>
      </c>
      <c r="K8" s="21">
        <f t="shared" ref="K8:M8" si="11">K9+K11</f>
        <v>0</v>
      </c>
      <c r="L8" s="21">
        <f t="shared" si="11"/>
        <v>357700</v>
      </c>
      <c r="M8" s="21">
        <f t="shared" si="11"/>
        <v>0</v>
      </c>
      <c r="N8" s="21">
        <f t="shared" si="10"/>
        <v>323900</v>
      </c>
      <c r="O8" s="21">
        <f t="shared" ref="O8:Q8" si="12">O9+O11</f>
        <v>0</v>
      </c>
      <c r="P8" s="21">
        <f t="shared" si="12"/>
        <v>323900</v>
      </c>
      <c r="Q8" s="21">
        <f t="shared" si="12"/>
        <v>0</v>
      </c>
      <c r="R8" s="21">
        <f t="shared" si="10"/>
        <v>323900</v>
      </c>
      <c r="S8" s="21">
        <f t="shared" ref="S8:U8" si="13">S9+S11</f>
        <v>0</v>
      </c>
      <c r="T8" s="21">
        <f t="shared" si="13"/>
        <v>323900</v>
      </c>
      <c r="U8" s="21">
        <f t="shared" si="13"/>
        <v>0</v>
      </c>
      <c r="V8" s="21">
        <f t="shared" ref="V8:Y8" si="14">V9+V11</f>
        <v>3500</v>
      </c>
      <c r="W8" s="21">
        <f t="shared" si="14"/>
        <v>0</v>
      </c>
      <c r="X8" s="21">
        <f t="shared" si="14"/>
        <v>3500</v>
      </c>
      <c r="Y8" s="21">
        <f t="shared" si="14"/>
        <v>0</v>
      </c>
      <c r="Z8" s="278">
        <f t="shared" si="1"/>
        <v>100.98814229249011</v>
      </c>
      <c r="AA8" s="21"/>
      <c r="AB8" s="21">
        <f t="shared" ref="AB8:BU8" si="15">AB9+AB11</f>
        <v>354200</v>
      </c>
      <c r="AC8" s="21">
        <f t="shared" si="15"/>
        <v>0</v>
      </c>
      <c r="AD8" s="21">
        <f t="shared" si="15"/>
        <v>354200</v>
      </c>
      <c r="AE8" s="21">
        <f t="shared" si="15"/>
        <v>0</v>
      </c>
      <c r="AF8" s="21">
        <f t="shared" ref="AF8:AM8" si="16">AF9+AF11</f>
        <v>0</v>
      </c>
      <c r="AG8" s="21">
        <f t="shared" si="16"/>
        <v>0</v>
      </c>
      <c r="AH8" s="21">
        <f t="shared" si="16"/>
        <v>0</v>
      </c>
      <c r="AI8" s="21">
        <f t="shared" si="16"/>
        <v>0</v>
      </c>
      <c r="AJ8" s="21">
        <f t="shared" si="16"/>
        <v>354200</v>
      </c>
      <c r="AK8" s="21">
        <f t="shared" si="16"/>
        <v>0</v>
      </c>
      <c r="AL8" s="21">
        <f t="shared" si="16"/>
        <v>354200</v>
      </c>
      <c r="AM8" s="21">
        <f t="shared" si="16"/>
        <v>0</v>
      </c>
      <c r="AN8" s="21">
        <f t="shared" ref="AN8:AU8" si="17">AN9+AN11</f>
        <v>0</v>
      </c>
      <c r="AO8" s="21">
        <f t="shared" si="17"/>
        <v>0</v>
      </c>
      <c r="AP8" s="21">
        <f t="shared" si="17"/>
        <v>0</v>
      </c>
      <c r="AQ8" s="21">
        <f t="shared" si="17"/>
        <v>0</v>
      </c>
      <c r="AR8" s="21">
        <f t="shared" si="17"/>
        <v>354200</v>
      </c>
      <c r="AS8" s="21">
        <f t="shared" si="17"/>
        <v>0</v>
      </c>
      <c r="AT8" s="21">
        <f t="shared" si="17"/>
        <v>354200</v>
      </c>
      <c r="AU8" s="21">
        <f t="shared" si="17"/>
        <v>0</v>
      </c>
      <c r="AV8" s="205">
        <f t="shared" si="3"/>
        <v>0</v>
      </c>
      <c r="AW8" s="21">
        <f t="shared" si="15"/>
        <v>354200</v>
      </c>
      <c r="AX8" s="21">
        <f t="shared" si="15"/>
        <v>0</v>
      </c>
      <c r="AY8" s="21">
        <f t="shared" si="15"/>
        <v>354200</v>
      </c>
      <c r="AZ8" s="21">
        <f t="shared" si="15"/>
        <v>0</v>
      </c>
      <c r="BA8" s="21">
        <f t="shared" ref="BA8:BH8" si="18">BA9+BA11</f>
        <v>0</v>
      </c>
      <c r="BB8" s="21">
        <f t="shared" si="18"/>
        <v>0</v>
      </c>
      <c r="BC8" s="21">
        <f t="shared" si="18"/>
        <v>0</v>
      </c>
      <c r="BD8" s="21">
        <f t="shared" si="18"/>
        <v>0</v>
      </c>
      <c r="BE8" s="21">
        <f t="shared" si="18"/>
        <v>354200</v>
      </c>
      <c r="BF8" s="21">
        <f t="shared" si="18"/>
        <v>0</v>
      </c>
      <c r="BG8" s="21">
        <f t="shared" si="18"/>
        <v>354200</v>
      </c>
      <c r="BH8" s="21">
        <f t="shared" si="18"/>
        <v>0</v>
      </c>
      <c r="BI8" s="21">
        <f t="shared" ref="BI8:BP8" si="19">BI9+BI11</f>
        <v>0</v>
      </c>
      <c r="BJ8" s="21">
        <f t="shared" si="19"/>
        <v>0</v>
      </c>
      <c r="BK8" s="21">
        <f t="shared" si="19"/>
        <v>0</v>
      </c>
      <c r="BL8" s="21">
        <f t="shared" si="19"/>
        <v>0</v>
      </c>
      <c r="BM8" s="21">
        <f t="shared" si="19"/>
        <v>354200</v>
      </c>
      <c r="BN8" s="21">
        <f t="shared" si="19"/>
        <v>0</v>
      </c>
      <c r="BO8" s="21">
        <f t="shared" si="19"/>
        <v>354200</v>
      </c>
      <c r="BP8" s="21">
        <f t="shared" si="19"/>
        <v>0</v>
      </c>
      <c r="BQ8" s="205">
        <f t="shared" si="5"/>
        <v>0</v>
      </c>
      <c r="BR8" s="21">
        <f t="shared" si="15"/>
        <v>354200</v>
      </c>
      <c r="BS8" s="21">
        <f t="shared" si="15"/>
        <v>0</v>
      </c>
      <c r="BT8" s="21">
        <f t="shared" si="15"/>
        <v>354200</v>
      </c>
      <c r="BU8" s="21">
        <f t="shared" si="15"/>
        <v>0</v>
      </c>
      <c r="BV8" s="21">
        <f t="shared" ref="BV8:CC8" si="20">BV9+BV11</f>
        <v>0</v>
      </c>
      <c r="BW8" s="21">
        <f t="shared" si="20"/>
        <v>0</v>
      </c>
      <c r="BX8" s="21">
        <f t="shared" si="20"/>
        <v>0</v>
      </c>
      <c r="BY8" s="21">
        <f t="shared" si="20"/>
        <v>0</v>
      </c>
      <c r="BZ8" s="21">
        <f t="shared" si="20"/>
        <v>354200</v>
      </c>
      <c r="CA8" s="21">
        <f t="shared" si="20"/>
        <v>0</v>
      </c>
      <c r="CB8" s="21">
        <f t="shared" si="20"/>
        <v>354200</v>
      </c>
      <c r="CC8" s="21">
        <f t="shared" si="20"/>
        <v>0</v>
      </c>
      <c r="CD8" s="21">
        <f t="shared" ref="CD8:CK8" si="21">CD9+CD11</f>
        <v>0</v>
      </c>
      <c r="CE8" s="21">
        <f t="shared" si="21"/>
        <v>0</v>
      </c>
      <c r="CF8" s="21">
        <f t="shared" si="21"/>
        <v>0</v>
      </c>
      <c r="CG8" s="21">
        <f t="shared" si="21"/>
        <v>0</v>
      </c>
      <c r="CH8" s="21">
        <f t="shared" si="21"/>
        <v>354200</v>
      </c>
      <c r="CI8" s="21">
        <f t="shared" si="21"/>
        <v>0</v>
      </c>
      <c r="CJ8" s="21">
        <f t="shared" si="21"/>
        <v>354200</v>
      </c>
      <c r="CK8" s="21">
        <f t="shared" si="21"/>
        <v>0</v>
      </c>
      <c r="CL8" s="206">
        <f t="shared" si="9"/>
        <v>0</v>
      </c>
    </row>
    <row r="9" spans="1:90" ht="27.75" customHeight="1" x14ac:dyDescent="0.25">
      <c r="A9" s="155" t="s">
        <v>15</v>
      </c>
      <c r="B9" s="152"/>
      <c r="C9" s="152"/>
      <c r="D9" s="152"/>
      <c r="E9" s="152">
        <v>854</v>
      </c>
      <c r="F9" s="3" t="s">
        <v>11</v>
      </c>
      <c r="G9" s="3" t="s">
        <v>46</v>
      </c>
      <c r="H9" s="175" t="s">
        <v>146</v>
      </c>
      <c r="I9" s="3" t="s">
        <v>17</v>
      </c>
      <c r="J9" s="21">
        <f t="shared" ref="J9:Y9" si="22">J10</f>
        <v>301300</v>
      </c>
      <c r="K9" s="21">
        <f t="shared" si="22"/>
        <v>0</v>
      </c>
      <c r="L9" s="21">
        <f t="shared" si="22"/>
        <v>301300</v>
      </c>
      <c r="M9" s="21">
        <f t="shared" si="22"/>
        <v>0</v>
      </c>
      <c r="N9" s="21">
        <f t="shared" si="22"/>
        <v>301300</v>
      </c>
      <c r="O9" s="21">
        <f t="shared" si="22"/>
        <v>0</v>
      </c>
      <c r="P9" s="21">
        <f t="shared" si="22"/>
        <v>301300</v>
      </c>
      <c r="Q9" s="21">
        <f t="shared" si="22"/>
        <v>0</v>
      </c>
      <c r="R9" s="21">
        <f t="shared" si="22"/>
        <v>301300</v>
      </c>
      <c r="S9" s="21">
        <f t="shared" si="22"/>
        <v>0</v>
      </c>
      <c r="T9" s="21">
        <f t="shared" si="22"/>
        <v>301300</v>
      </c>
      <c r="U9" s="21">
        <f t="shared" si="22"/>
        <v>0</v>
      </c>
      <c r="V9" s="21">
        <f t="shared" si="22"/>
        <v>3000</v>
      </c>
      <c r="W9" s="21">
        <f t="shared" si="22"/>
        <v>0</v>
      </c>
      <c r="X9" s="21">
        <f t="shared" si="22"/>
        <v>3000</v>
      </c>
      <c r="Y9" s="21">
        <f t="shared" si="22"/>
        <v>0</v>
      </c>
      <c r="Z9" s="278">
        <f t="shared" si="1"/>
        <v>101.00569896077774</v>
      </c>
      <c r="AA9" s="21"/>
      <c r="AB9" s="21">
        <f t="shared" ref="AB9:CK9" si="23">AB10</f>
        <v>298300</v>
      </c>
      <c r="AC9" s="21">
        <f t="shared" si="23"/>
        <v>0</v>
      </c>
      <c r="AD9" s="21">
        <f t="shared" si="23"/>
        <v>298300</v>
      </c>
      <c r="AE9" s="21">
        <f t="shared" si="23"/>
        <v>0</v>
      </c>
      <c r="AF9" s="21">
        <f t="shared" si="23"/>
        <v>0</v>
      </c>
      <c r="AG9" s="21">
        <f t="shared" si="23"/>
        <v>0</v>
      </c>
      <c r="AH9" s="21">
        <f t="shared" si="23"/>
        <v>0</v>
      </c>
      <c r="AI9" s="21">
        <f t="shared" si="23"/>
        <v>0</v>
      </c>
      <c r="AJ9" s="21">
        <f t="shared" si="23"/>
        <v>298300</v>
      </c>
      <c r="AK9" s="21">
        <f t="shared" si="23"/>
        <v>0</v>
      </c>
      <c r="AL9" s="21">
        <f t="shared" si="23"/>
        <v>298300</v>
      </c>
      <c r="AM9" s="21">
        <f t="shared" si="23"/>
        <v>0</v>
      </c>
      <c r="AN9" s="21">
        <f t="shared" si="23"/>
        <v>0</v>
      </c>
      <c r="AO9" s="21">
        <f t="shared" si="23"/>
        <v>0</v>
      </c>
      <c r="AP9" s="21">
        <f t="shared" si="23"/>
        <v>0</v>
      </c>
      <c r="AQ9" s="21">
        <f t="shared" si="23"/>
        <v>0</v>
      </c>
      <c r="AR9" s="21">
        <f t="shared" si="23"/>
        <v>298300</v>
      </c>
      <c r="AS9" s="21">
        <f t="shared" si="23"/>
        <v>0</v>
      </c>
      <c r="AT9" s="21">
        <f t="shared" si="23"/>
        <v>298300</v>
      </c>
      <c r="AU9" s="21">
        <f t="shared" si="23"/>
        <v>0</v>
      </c>
      <c r="AV9" s="205">
        <f t="shared" si="3"/>
        <v>0</v>
      </c>
      <c r="AW9" s="21">
        <f t="shared" si="23"/>
        <v>298300</v>
      </c>
      <c r="AX9" s="21">
        <f t="shared" si="23"/>
        <v>0</v>
      </c>
      <c r="AY9" s="21">
        <f t="shared" si="23"/>
        <v>298300</v>
      </c>
      <c r="AZ9" s="21">
        <f t="shared" si="23"/>
        <v>0</v>
      </c>
      <c r="BA9" s="21">
        <f t="shared" si="23"/>
        <v>0</v>
      </c>
      <c r="BB9" s="21">
        <f t="shared" si="23"/>
        <v>0</v>
      </c>
      <c r="BC9" s="21">
        <f t="shared" si="23"/>
        <v>0</v>
      </c>
      <c r="BD9" s="21">
        <f t="shared" si="23"/>
        <v>0</v>
      </c>
      <c r="BE9" s="21">
        <f t="shared" si="23"/>
        <v>298300</v>
      </c>
      <c r="BF9" s="21">
        <f t="shared" si="23"/>
        <v>0</v>
      </c>
      <c r="BG9" s="21">
        <f t="shared" si="23"/>
        <v>298300</v>
      </c>
      <c r="BH9" s="21">
        <f t="shared" si="23"/>
        <v>0</v>
      </c>
      <c r="BI9" s="21">
        <f t="shared" si="23"/>
        <v>0</v>
      </c>
      <c r="BJ9" s="21">
        <f t="shared" si="23"/>
        <v>0</v>
      </c>
      <c r="BK9" s="21">
        <f t="shared" si="23"/>
        <v>0</v>
      </c>
      <c r="BL9" s="21">
        <f t="shared" si="23"/>
        <v>0</v>
      </c>
      <c r="BM9" s="21">
        <f t="shared" si="23"/>
        <v>298300</v>
      </c>
      <c r="BN9" s="21">
        <f t="shared" si="23"/>
        <v>0</v>
      </c>
      <c r="BO9" s="21">
        <f t="shared" si="23"/>
        <v>298300</v>
      </c>
      <c r="BP9" s="21">
        <f t="shared" si="23"/>
        <v>0</v>
      </c>
      <c r="BQ9" s="205">
        <f t="shared" si="5"/>
        <v>0</v>
      </c>
      <c r="BR9" s="21">
        <f t="shared" si="23"/>
        <v>298300</v>
      </c>
      <c r="BS9" s="21">
        <f t="shared" si="23"/>
        <v>0</v>
      </c>
      <c r="BT9" s="21">
        <f t="shared" si="23"/>
        <v>298300</v>
      </c>
      <c r="BU9" s="21">
        <f t="shared" si="23"/>
        <v>0</v>
      </c>
      <c r="BV9" s="21">
        <f t="shared" si="23"/>
        <v>0</v>
      </c>
      <c r="BW9" s="21">
        <f t="shared" si="23"/>
        <v>0</v>
      </c>
      <c r="BX9" s="21">
        <f t="shared" si="23"/>
        <v>0</v>
      </c>
      <c r="BY9" s="21">
        <f t="shared" si="23"/>
        <v>0</v>
      </c>
      <c r="BZ9" s="21">
        <f t="shared" si="23"/>
        <v>298300</v>
      </c>
      <c r="CA9" s="21">
        <f t="shared" si="23"/>
        <v>0</v>
      </c>
      <c r="CB9" s="21">
        <f t="shared" si="23"/>
        <v>298300</v>
      </c>
      <c r="CC9" s="21">
        <f t="shared" si="23"/>
        <v>0</v>
      </c>
      <c r="CD9" s="21">
        <f t="shared" si="23"/>
        <v>0</v>
      </c>
      <c r="CE9" s="21">
        <f t="shared" si="23"/>
        <v>0</v>
      </c>
      <c r="CF9" s="21">
        <f t="shared" si="23"/>
        <v>0</v>
      </c>
      <c r="CG9" s="21">
        <f t="shared" si="23"/>
        <v>0</v>
      </c>
      <c r="CH9" s="21">
        <f t="shared" si="23"/>
        <v>298300</v>
      </c>
      <c r="CI9" s="21">
        <f t="shared" si="23"/>
        <v>0</v>
      </c>
      <c r="CJ9" s="21">
        <f t="shared" si="23"/>
        <v>298300</v>
      </c>
      <c r="CK9" s="21">
        <f t="shared" si="23"/>
        <v>0</v>
      </c>
      <c r="CL9" s="206">
        <f t="shared" si="9"/>
        <v>0</v>
      </c>
    </row>
    <row r="10" spans="1:90" ht="27.75" customHeight="1" x14ac:dyDescent="0.25">
      <c r="A10" s="155" t="s">
        <v>8</v>
      </c>
      <c r="B10" s="152"/>
      <c r="C10" s="152"/>
      <c r="D10" s="152"/>
      <c r="E10" s="152">
        <v>854</v>
      </c>
      <c r="F10" s="3" t="s">
        <v>11</v>
      </c>
      <c r="G10" s="3" t="s">
        <v>46</v>
      </c>
      <c r="H10" s="175" t="s">
        <v>146</v>
      </c>
      <c r="I10" s="3" t="s">
        <v>18</v>
      </c>
      <c r="J10" s="21">
        <f>'6.ВС'!J460</f>
        <v>301300</v>
      </c>
      <c r="K10" s="21">
        <f>'6.ВС'!K460</f>
        <v>0</v>
      </c>
      <c r="L10" s="21">
        <f>'6.ВС'!L460</f>
        <v>301300</v>
      </c>
      <c r="M10" s="21">
        <f>'6.ВС'!M460</f>
        <v>0</v>
      </c>
      <c r="N10" s="21">
        <f>'6.ВС'!N460</f>
        <v>301300</v>
      </c>
      <c r="O10" s="21">
        <f>'6.ВС'!O460</f>
        <v>0</v>
      </c>
      <c r="P10" s="21">
        <f>'6.ВС'!P460</f>
        <v>301300</v>
      </c>
      <c r="Q10" s="21">
        <f>'6.ВС'!Q460</f>
        <v>0</v>
      </c>
      <c r="R10" s="21">
        <f>'6.ВС'!R460</f>
        <v>301300</v>
      </c>
      <c r="S10" s="21">
        <f>'6.ВС'!S460</f>
        <v>0</v>
      </c>
      <c r="T10" s="21">
        <f>'6.ВС'!T460</f>
        <v>301300</v>
      </c>
      <c r="U10" s="21">
        <f>'6.ВС'!U460</f>
        <v>0</v>
      </c>
      <c r="V10" s="21">
        <f>'6.ВС'!V460</f>
        <v>3000</v>
      </c>
      <c r="W10" s="21">
        <f>'6.ВС'!W460</f>
        <v>0</v>
      </c>
      <c r="X10" s="21">
        <f>'6.ВС'!X460</f>
        <v>3000</v>
      </c>
      <c r="Y10" s="21">
        <f>'6.ВС'!Y460</f>
        <v>0</v>
      </c>
      <c r="Z10" s="276">
        <f t="shared" si="1"/>
        <v>101.00569896077774</v>
      </c>
      <c r="AA10" s="21"/>
      <c r="AB10" s="21">
        <f>'6.ВС'!AB460</f>
        <v>298300</v>
      </c>
      <c r="AC10" s="21">
        <f>'6.ВС'!AC460</f>
        <v>0</v>
      </c>
      <c r="AD10" s="21">
        <f>'6.ВС'!AD460</f>
        <v>298300</v>
      </c>
      <c r="AE10" s="21">
        <f>'6.ВС'!AE460</f>
        <v>0</v>
      </c>
      <c r="AF10" s="21">
        <f>'6.ВС'!AF460</f>
        <v>0</v>
      </c>
      <c r="AG10" s="21">
        <f>'6.ВС'!AG460</f>
        <v>0</v>
      </c>
      <c r="AH10" s="21">
        <f>'6.ВС'!AH460</f>
        <v>0</v>
      </c>
      <c r="AI10" s="21">
        <f>'6.ВС'!AI460</f>
        <v>0</v>
      </c>
      <c r="AJ10" s="21">
        <f>'6.ВС'!AJ460</f>
        <v>298300</v>
      </c>
      <c r="AK10" s="21">
        <f>'6.ВС'!AK460</f>
        <v>0</v>
      </c>
      <c r="AL10" s="21">
        <f>'6.ВС'!AL460</f>
        <v>298300</v>
      </c>
      <c r="AM10" s="21">
        <f>'6.ВС'!AM460</f>
        <v>0</v>
      </c>
      <c r="AN10" s="21">
        <f>'6.ВС'!AN460</f>
        <v>0</v>
      </c>
      <c r="AO10" s="21">
        <f>'6.ВС'!AO460</f>
        <v>0</v>
      </c>
      <c r="AP10" s="21">
        <f>'6.ВС'!AP460</f>
        <v>0</v>
      </c>
      <c r="AQ10" s="21">
        <f>'6.ВС'!AQ460</f>
        <v>0</v>
      </c>
      <c r="AR10" s="21">
        <f>'6.ВС'!AR460</f>
        <v>298300</v>
      </c>
      <c r="AS10" s="21">
        <f>'6.ВС'!AS460</f>
        <v>0</v>
      </c>
      <c r="AT10" s="21">
        <f>'6.ВС'!AT460</f>
        <v>298300</v>
      </c>
      <c r="AU10" s="21">
        <f>'6.ВС'!AU460</f>
        <v>0</v>
      </c>
      <c r="AV10" s="205">
        <f t="shared" si="3"/>
        <v>0</v>
      </c>
      <c r="AW10" s="21">
        <f>'6.ВС'!AW460</f>
        <v>298300</v>
      </c>
      <c r="AX10" s="21">
        <f>'6.ВС'!AX460</f>
        <v>0</v>
      </c>
      <c r="AY10" s="21">
        <f>'6.ВС'!AY460</f>
        <v>298300</v>
      </c>
      <c r="AZ10" s="21">
        <f>'6.ВС'!AZ460</f>
        <v>0</v>
      </c>
      <c r="BA10" s="21">
        <f>'6.ВС'!BA460</f>
        <v>0</v>
      </c>
      <c r="BB10" s="21">
        <f>'6.ВС'!BB460</f>
        <v>0</v>
      </c>
      <c r="BC10" s="21">
        <f>'6.ВС'!BC460</f>
        <v>0</v>
      </c>
      <c r="BD10" s="21">
        <f>'6.ВС'!BD460</f>
        <v>0</v>
      </c>
      <c r="BE10" s="21">
        <f>'6.ВС'!BE460</f>
        <v>298300</v>
      </c>
      <c r="BF10" s="21">
        <f>'6.ВС'!BF460</f>
        <v>0</v>
      </c>
      <c r="BG10" s="21">
        <f>'6.ВС'!BG460</f>
        <v>298300</v>
      </c>
      <c r="BH10" s="21">
        <f>'6.ВС'!BH460</f>
        <v>0</v>
      </c>
      <c r="BI10" s="21">
        <f>'6.ВС'!BI460</f>
        <v>0</v>
      </c>
      <c r="BJ10" s="21">
        <f>'6.ВС'!BJ460</f>
        <v>0</v>
      </c>
      <c r="BK10" s="21">
        <f>'6.ВС'!BK460</f>
        <v>0</v>
      </c>
      <c r="BL10" s="21">
        <f>'6.ВС'!BL460</f>
        <v>0</v>
      </c>
      <c r="BM10" s="21">
        <f>'6.ВС'!BM460</f>
        <v>298300</v>
      </c>
      <c r="BN10" s="21">
        <f>'6.ВС'!BN460</f>
        <v>0</v>
      </c>
      <c r="BO10" s="21">
        <f>'6.ВС'!BO460</f>
        <v>298300</v>
      </c>
      <c r="BP10" s="21">
        <f>'6.ВС'!BP460</f>
        <v>0</v>
      </c>
      <c r="BQ10" s="205">
        <f t="shared" si="5"/>
        <v>0</v>
      </c>
      <c r="BR10" s="21">
        <f>'6.ВС'!BR460</f>
        <v>298300</v>
      </c>
      <c r="BS10" s="21">
        <f>'6.ВС'!BS460</f>
        <v>0</v>
      </c>
      <c r="BT10" s="21">
        <f>'6.ВС'!BT460</f>
        <v>298300</v>
      </c>
      <c r="BU10" s="21">
        <f>'6.ВС'!BU460</f>
        <v>0</v>
      </c>
      <c r="BV10" s="21">
        <f>'6.ВС'!BV460</f>
        <v>0</v>
      </c>
      <c r="BW10" s="21">
        <f>'6.ВС'!BW460</f>
        <v>0</v>
      </c>
      <c r="BX10" s="21">
        <f>'6.ВС'!BX460</f>
        <v>0</v>
      </c>
      <c r="BY10" s="21">
        <f>'6.ВС'!BY460</f>
        <v>0</v>
      </c>
      <c r="BZ10" s="21">
        <f>'6.ВС'!BZ460</f>
        <v>298300</v>
      </c>
      <c r="CA10" s="21">
        <f>'6.ВС'!CA460</f>
        <v>0</v>
      </c>
      <c r="CB10" s="21">
        <f>'6.ВС'!CB460</f>
        <v>298300</v>
      </c>
      <c r="CC10" s="21">
        <f>'6.ВС'!CC460</f>
        <v>0</v>
      </c>
      <c r="CD10" s="21">
        <f>'6.ВС'!CD460</f>
        <v>0</v>
      </c>
      <c r="CE10" s="21">
        <f>'6.ВС'!CE460</f>
        <v>0</v>
      </c>
      <c r="CF10" s="21">
        <f>'6.ВС'!CF460</f>
        <v>0</v>
      </c>
      <c r="CG10" s="21">
        <f>'6.ВС'!CG460</f>
        <v>0</v>
      </c>
      <c r="CH10" s="21">
        <f>'6.ВС'!CH460</f>
        <v>298300</v>
      </c>
      <c r="CI10" s="21">
        <f>'6.ВС'!CI460</f>
        <v>0</v>
      </c>
      <c r="CJ10" s="21">
        <f>'6.ВС'!CJ460</f>
        <v>298300</v>
      </c>
      <c r="CK10" s="21">
        <f>'6.ВС'!CK460</f>
        <v>0</v>
      </c>
      <c r="CL10" s="206">
        <f t="shared" si="9"/>
        <v>0</v>
      </c>
    </row>
    <row r="11" spans="1:90" ht="27.75" customHeight="1" x14ac:dyDescent="0.25">
      <c r="A11" s="156" t="s">
        <v>20</v>
      </c>
      <c r="B11" s="152"/>
      <c r="C11" s="152"/>
      <c r="D11" s="152"/>
      <c r="E11" s="152">
        <v>854</v>
      </c>
      <c r="F11" s="3" t="s">
        <v>11</v>
      </c>
      <c r="G11" s="3" t="s">
        <v>46</v>
      </c>
      <c r="H11" s="175" t="s">
        <v>146</v>
      </c>
      <c r="I11" s="3" t="s">
        <v>21</v>
      </c>
      <c r="J11" s="21">
        <f t="shared" ref="J11:Y11" si="24">J12</f>
        <v>56400</v>
      </c>
      <c r="K11" s="21">
        <f t="shared" si="24"/>
        <v>0</v>
      </c>
      <c r="L11" s="21">
        <f t="shared" si="24"/>
        <v>56400</v>
      </c>
      <c r="M11" s="21">
        <f t="shared" si="24"/>
        <v>0</v>
      </c>
      <c r="N11" s="21">
        <f t="shared" si="24"/>
        <v>22600</v>
      </c>
      <c r="O11" s="21">
        <f t="shared" si="24"/>
        <v>0</v>
      </c>
      <c r="P11" s="21">
        <f t="shared" si="24"/>
        <v>22600</v>
      </c>
      <c r="Q11" s="21">
        <f t="shared" si="24"/>
        <v>0</v>
      </c>
      <c r="R11" s="21">
        <f t="shared" si="24"/>
        <v>22600</v>
      </c>
      <c r="S11" s="21">
        <f t="shared" si="24"/>
        <v>0</v>
      </c>
      <c r="T11" s="21">
        <f t="shared" si="24"/>
        <v>22600</v>
      </c>
      <c r="U11" s="21">
        <f t="shared" si="24"/>
        <v>0</v>
      </c>
      <c r="V11" s="21">
        <f t="shared" si="24"/>
        <v>500</v>
      </c>
      <c r="W11" s="21">
        <f t="shared" si="24"/>
        <v>0</v>
      </c>
      <c r="X11" s="21">
        <f t="shared" si="24"/>
        <v>500</v>
      </c>
      <c r="Y11" s="21">
        <f t="shared" si="24"/>
        <v>0</v>
      </c>
      <c r="Z11" s="276">
        <f t="shared" si="1"/>
        <v>100.89445438282647</v>
      </c>
      <c r="AA11" s="21"/>
      <c r="AB11" s="21">
        <f t="shared" ref="AB11:CK11" si="25">AB12</f>
        <v>55900</v>
      </c>
      <c r="AC11" s="21">
        <f t="shared" si="25"/>
        <v>0</v>
      </c>
      <c r="AD11" s="21">
        <f t="shared" si="25"/>
        <v>55900</v>
      </c>
      <c r="AE11" s="21">
        <f t="shared" si="25"/>
        <v>0</v>
      </c>
      <c r="AF11" s="21">
        <f t="shared" si="25"/>
        <v>0</v>
      </c>
      <c r="AG11" s="21">
        <f t="shared" si="25"/>
        <v>0</v>
      </c>
      <c r="AH11" s="21">
        <f t="shared" si="25"/>
        <v>0</v>
      </c>
      <c r="AI11" s="21">
        <f t="shared" si="25"/>
        <v>0</v>
      </c>
      <c r="AJ11" s="21">
        <f t="shared" si="25"/>
        <v>55900</v>
      </c>
      <c r="AK11" s="21">
        <f t="shared" si="25"/>
        <v>0</v>
      </c>
      <c r="AL11" s="21">
        <f t="shared" si="25"/>
        <v>55900</v>
      </c>
      <c r="AM11" s="21">
        <f t="shared" si="25"/>
        <v>0</v>
      </c>
      <c r="AN11" s="21">
        <f t="shared" si="25"/>
        <v>0</v>
      </c>
      <c r="AO11" s="21">
        <f t="shared" si="25"/>
        <v>0</v>
      </c>
      <c r="AP11" s="21">
        <f t="shared" si="25"/>
        <v>0</v>
      </c>
      <c r="AQ11" s="21">
        <f t="shared" si="25"/>
        <v>0</v>
      </c>
      <c r="AR11" s="21">
        <f t="shared" si="25"/>
        <v>55900</v>
      </c>
      <c r="AS11" s="21">
        <f t="shared" si="25"/>
        <v>0</v>
      </c>
      <c r="AT11" s="21">
        <f t="shared" si="25"/>
        <v>55900</v>
      </c>
      <c r="AU11" s="21">
        <f t="shared" si="25"/>
        <v>0</v>
      </c>
      <c r="AV11" s="205">
        <f t="shared" si="3"/>
        <v>0</v>
      </c>
      <c r="AW11" s="21">
        <f t="shared" si="25"/>
        <v>55900</v>
      </c>
      <c r="AX11" s="21">
        <f t="shared" si="25"/>
        <v>0</v>
      </c>
      <c r="AY11" s="21">
        <f t="shared" si="25"/>
        <v>55900</v>
      </c>
      <c r="AZ11" s="21">
        <f t="shared" si="25"/>
        <v>0</v>
      </c>
      <c r="BA11" s="21">
        <f t="shared" si="25"/>
        <v>0</v>
      </c>
      <c r="BB11" s="21">
        <f t="shared" si="25"/>
        <v>0</v>
      </c>
      <c r="BC11" s="21">
        <f t="shared" si="25"/>
        <v>0</v>
      </c>
      <c r="BD11" s="21">
        <f t="shared" si="25"/>
        <v>0</v>
      </c>
      <c r="BE11" s="21">
        <f t="shared" si="25"/>
        <v>55900</v>
      </c>
      <c r="BF11" s="21">
        <f t="shared" si="25"/>
        <v>0</v>
      </c>
      <c r="BG11" s="21">
        <f t="shared" si="25"/>
        <v>55900</v>
      </c>
      <c r="BH11" s="21">
        <f t="shared" si="25"/>
        <v>0</v>
      </c>
      <c r="BI11" s="21">
        <f t="shared" si="25"/>
        <v>0</v>
      </c>
      <c r="BJ11" s="21">
        <f t="shared" si="25"/>
        <v>0</v>
      </c>
      <c r="BK11" s="21">
        <f t="shared" si="25"/>
        <v>0</v>
      </c>
      <c r="BL11" s="21">
        <f t="shared" si="25"/>
        <v>0</v>
      </c>
      <c r="BM11" s="21">
        <f t="shared" si="25"/>
        <v>55900</v>
      </c>
      <c r="BN11" s="21">
        <f t="shared" si="25"/>
        <v>0</v>
      </c>
      <c r="BO11" s="21">
        <f t="shared" si="25"/>
        <v>55900</v>
      </c>
      <c r="BP11" s="21">
        <f t="shared" si="25"/>
        <v>0</v>
      </c>
      <c r="BQ11" s="205">
        <f t="shared" si="5"/>
        <v>0</v>
      </c>
      <c r="BR11" s="21">
        <f t="shared" si="25"/>
        <v>55900</v>
      </c>
      <c r="BS11" s="21">
        <f t="shared" si="25"/>
        <v>0</v>
      </c>
      <c r="BT11" s="21">
        <f t="shared" si="25"/>
        <v>55900</v>
      </c>
      <c r="BU11" s="21">
        <f t="shared" si="25"/>
        <v>0</v>
      </c>
      <c r="BV11" s="21">
        <f t="shared" si="25"/>
        <v>0</v>
      </c>
      <c r="BW11" s="21">
        <f t="shared" si="25"/>
        <v>0</v>
      </c>
      <c r="BX11" s="21">
        <f t="shared" si="25"/>
        <v>0</v>
      </c>
      <c r="BY11" s="21">
        <f t="shared" si="25"/>
        <v>0</v>
      </c>
      <c r="BZ11" s="21">
        <f t="shared" si="25"/>
        <v>55900</v>
      </c>
      <c r="CA11" s="21">
        <f t="shared" si="25"/>
        <v>0</v>
      </c>
      <c r="CB11" s="21">
        <f t="shared" si="25"/>
        <v>55900</v>
      </c>
      <c r="CC11" s="21">
        <f t="shared" si="25"/>
        <v>0</v>
      </c>
      <c r="CD11" s="21">
        <f t="shared" si="25"/>
        <v>0</v>
      </c>
      <c r="CE11" s="21">
        <f t="shared" si="25"/>
        <v>0</v>
      </c>
      <c r="CF11" s="21">
        <f t="shared" si="25"/>
        <v>0</v>
      </c>
      <c r="CG11" s="21">
        <f t="shared" si="25"/>
        <v>0</v>
      </c>
      <c r="CH11" s="21">
        <f t="shared" si="25"/>
        <v>55900</v>
      </c>
      <c r="CI11" s="21">
        <f t="shared" si="25"/>
        <v>0</v>
      </c>
      <c r="CJ11" s="21">
        <f t="shared" si="25"/>
        <v>55900</v>
      </c>
      <c r="CK11" s="21">
        <f t="shared" si="25"/>
        <v>0</v>
      </c>
      <c r="CL11" s="206">
        <f t="shared" si="9"/>
        <v>0</v>
      </c>
    </row>
    <row r="12" spans="1:90" ht="27.75" customHeight="1" x14ac:dyDescent="0.25">
      <c r="A12" s="156" t="s">
        <v>9</v>
      </c>
      <c r="B12" s="152"/>
      <c r="C12" s="152"/>
      <c r="D12" s="152"/>
      <c r="E12" s="152">
        <v>854</v>
      </c>
      <c r="F12" s="3" t="s">
        <v>11</v>
      </c>
      <c r="G12" s="3" t="s">
        <v>46</v>
      </c>
      <c r="H12" s="175" t="s">
        <v>146</v>
      </c>
      <c r="I12" s="3" t="s">
        <v>22</v>
      </c>
      <c r="J12" s="21">
        <f>'6.ВС'!J462</f>
        <v>56400</v>
      </c>
      <c r="K12" s="21">
        <f>'6.ВС'!K462</f>
        <v>0</v>
      </c>
      <c r="L12" s="21">
        <f>'6.ВС'!L462</f>
        <v>56400</v>
      </c>
      <c r="M12" s="21">
        <f>'6.ВС'!M462</f>
        <v>0</v>
      </c>
      <c r="N12" s="21">
        <f>'6.ВС'!N462</f>
        <v>22600</v>
      </c>
      <c r="O12" s="21">
        <f>'6.ВС'!O462</f>
        <v>0</v>
      </c>
      <c r="P12" s="21">
        <f>'6.ВС'!P462</f>
        <v>22600</v>
      </c>
      <c r="Q12" s="21">
        <f>'6.ВС'!Q462</f>
        <v>0</v>
      </c>
      <c r="R12" s="21">
        <f>'6.ВС'!R462</f>
        <v>22600</v>
      </c>
      <c r="S12" s="21">
        <f>'6.ВС'!S462</f>
        <v>0</v>
      </c>
      <c r="T12" s="21">
        <f>'6.ВС'!T462</f>
        <v>22600</v>
      </c>
      <c r="U12" s="21">
        <f>'6.ВС'!U462</f>
        <v>0</v>
      </c>
      <c r="V12" s="21">
        <f>'6.ВС'!V462</f>
        <v>500</v>
      </c>
      <c r="W12" s="21">
        <f>'6.ВС'!W462</f>
        <v>0</v>
      </c>
      <c r="X12" s="21">
        <f>'6.ВС'!X462</f>
        <v>500</v>
      </c>
      <c r="Y12" s="21">
        <f>'6.ВС'!Y462</f>
        <v>0</v>
      </c>
      <c r="Z12" s="278">
        <f>J12/AB12*100</f>
        <v>100.89445438282647</v>
      </c>
      <c r="AA12" s="21"/>
      <c r="AB12" s="21">
        <f>'6.ВС'!AB462</f>
        <v>55900</v>
      </c>
      <c r="AC12" s="21">
        <f>'6.ВС'!AC462</f>
        <v>0</v>
      </c>
      <c r="AD12" s="21">
        <f>'6.ВС'!AD462</f>
        <v>55900</v>
      </c>
      <c r="AE12" s="21">
        <f>'6.ВС'!AE462</f>
        <v>0</v>
      </c>
      <c r="AF12" s="21">
        <f>'6.ВС'!AF462</f>
        <v>0</v>
      </c>
      <c r="AG12" s="21">
        <f>'6.ВС'!AG462</f>
        <v>0</v>
      </c>
      <c r="AH12" s="21">
        <f>'6.ВС'!AH462</f>
        <v>0</v>
      </c>
      <c r="AI12" s="21">
        <f>'6.ВС'!AI462</f>
        <v>0</v>
      </c>
      <c r="AJ12" s="21">
        <f>'6.ВС'!AJ462</f>
        <v>55900</v>
      </c>
      <c r="AK12" s="21">
        <f>'6.ВС'!AK462</f>
        <v>0</v>
      </c>
      <c r="AL12" s="21">
        <f>'6.ВС'!AL462</f>
        <v>55900</v>
      </c>
      <c r="AM12" s="21">
        <f>'6.ВС'!AM462</f>
        <v>0</v>
      </c>
      <c r="AN12" s="21">
        <f>'6.ВС'!AN462</f>
        <v>0</v>
      </c>
      <c r="AO12" s="21">
        <f>'6.ВС'!AO462</f>
        <v>0</v>
      </c>
      <c r="AP12" s="21">
        <f>'6.ВС'!AP462</f>
        <v>0</v>
      </c>
      <c r="AQ12" s="21">
        <f>'6.ВС'!AQ462</f>
        <v>0</v>
      </c>
      <c r="AR12" s="21">
        <f>'6.ВС'!AR462</f>
        <v>55900</v>
      </c>
      <c r="AS12" s="21">
        <f>'6.ВС'!AS462</f>
        <v>0</v>
      </c>
      <c r="AT12" s="21">
        <f>'6.ВС'!AT462</f>
        <v>55900</v>
      </c>
      <c r="AU12" s="21">
        <f>'6.ВС'!AU462</f>
        <v>0</v>
      </c>
      <c r="AV12" s="205">
        <f t="shared" si="3"/>
        <v>0</v>
      </c>
      <c r="AW12" s="21">
        <f>'6.ВС'!AW462</f>
        <v>55900</v>
      </c>
      <c r="AX12" s="21">
        <f>'6.ВС'!AX462</f>
        <v>0</v>
      </c>
      <c r="AY12" s="21">
        <f>'6.ВС'!AY462</f>
        <v>55900</v>
      </c>
      <c r="AZ12" s="21">
        <f>'6.ВС'!AZ462</f>
        <v>0</v>
      </c>
      <c r="BA12" s="21">
        <f>'6.ВС'!BA462</f>
        <v>0</v>
      </c>
      <c r="BB12" s="21">
        <f>'6.ВС'!BB462</f>
        <v>0</v>
      </c>
      <c r="BC12" s="21">
        <f>'6.ВС'!BC462</f>
        <v>0</v>
      </c>
      <c r="BD12" s="21">
        <f>'6.ВС'!BD462</f>
        <v>0</v>
      </c>
      <c r="BE12" s="21">
        <f>'6.ВС'!BE462</f>
        <v>55900</v>
      </c>
      <c r="BF12" s="21">
        <f>'6.ВС'!BF462</f>
        <v>0</v>
      </c>
      <c r="BG12" s="21">
        <f>'6.ВС'!BG462</f>
        <v>55900</v>
      </c>
      <c r="BH12" s="21">
        <f>'6.ВС'!BH462</f>
        <v>0</v>
      </c>
      <c r="BI12" s="21">
        <f>'6.ВС'!BI462</f>
        <v>0</v>
      </c>
      <c r="BJ12" s="21">
        <f>'6.ВС'!BJ462</f>
        <v>0</v>
      </c>
      <c r="BK12" s="21">
        <f>'6.ВС'!BK462</f>
        <v>0</v>
      </c>
      <c r="BL12" s="21">
        <f>'6.ВС'!BL462</f>
        <v>0</v>
      </c>
      <c r="BM12" s="21">
        <f>'6.ВС'!BM462</f>
        <v>55900</v>
      </c>
      <c r="BN12" s="21">
        <f>'6.ВС'!BN462</f>
        <v>0</v>
      </c>
      <c r="BO12" s="21">
        <f>'6.ВС'!BO462</f>
        <v>55900</v>
      </c>
      <c r="BP12" s="21">
        <f>'6.ВС'!BP462</f>
        <v>0</v>
      </c>
      <c r="BQ12" s="205">
        <f t="shared" si="5"/>
        <v>0</v>
      </c>
      <c r="BR12" s="21">
        <f>'6.ВС'!BR462</f>
        <v>55900</v>
      </c>
      <c r="BS12" s="21">
        <f>'6.ВС'!BS462</f>
        <v>0</v>
      </c>
      <c r="BT12" s="21">
        <f>'6.ВС'!BT462</f>
        <v>55900</v>
      </c>
      <c r="BU12" s="21">
        <f>'6.ВС'!BU462</f>
        <v>0</v>
      </c>
      <c r="BV12" s="21">
        <f>'6.ВС'!BV462</f>
        <v>0</v>
      </c>
      <c r="BW12" s="21">
        <f>'6.ВС'!BW462</f>
        <v>0</v>
      </c>
      <c r="BX12" s="21">
        <f>'6.ВС'!BX462</f>
        <v>0</v>
      </c>
      <c r="BY12" s="21">
        <f>'6.ВС'!BY462</f>
        <v>0</v>
      </c>
      <c r="BZ12" s="21">
        <f>'6.ВС'!BZ462</f>
        <v>55900</v>
      </c>
      <c r="CA12" s="21">
        <f>'6.ВС'!CA462</f>
        <v>0</v>
      </c>
      <c r="CB12" s="21">
        <f>'6.ВС'!CB462</f>
        <v>55900</v>
      </c>
      <c r="CC12" s="21">
        <f>'6.ВС'!CC462</f>
        <v>0</v>
      </c>
      <c r="CD12" s="21">
        <f>'6.ВС'!CD462</f>
        <v>0</v>
      </c>
      <c r="CE12" s="21">
        <f>'6.ВС'!CE462</f>
        <v>0</v>
      </c>
      <c r="CF12" s="21">
        <f>'6.ВС'!CF462</f>
        <v>0</v>
      </c>
      <c r="CG12" s="21">
        <f>'6.ВС'!CG462</f>
        <v>0</v>
      </c>
      <c r="CH12" s="21">
        <f>'6.ВС'!CH462</f>
        <v>55900</v>
      </c>
      <c r="CI12" s="21">
        <f>'6.ВС'!CI462</f>
        <v>0</v>
      </c>
      <c r="CJ12" s="21">
        <f>'6.ВС'!CJ462</f>
        <v>55900</v>
      </c>
      <c r="CK12" s="21">
        <f>'6.ВС'!CK462</f>
        <v>0</v>
      </c>
      <c r="CL12" s="206">
        <f t="shared" si="9"/>
        <v>0</v>
      </c>
    </row>
    <row r="13" spans="1:90" ht="27.75" customHeight="1" x14ac:dyDescent="0.25">
      <c r="A13" s="155" t="s">
        <v>12</v>
      </c>
      <c r="B13" s="156"/>
      <c r="C13" s="156"/>
      <c r="D13" s="156"/>
      <c r="E13" s="152">
        <v>851</v>
      </c>
      <c r="F13" s="3" t="s">
        <v>11</v>
      </c>
      <c r="G13" s="3" t="s">
        <v>13</v>
      </c>
      <c r="H13" s="4"/>
      <c r="I13" s="3"/>
      <c r="J13" s="21">
        <f>J14+J19+J24+J29+J34+J37+J55+J46+J49+J52</f>
        <v>24133140</v>
      </c>
      <c r="K13" s="21">
        <f t="shared" ref="K13:U13" si="26">K14+K19+K24+K29+K34+K37+K55+K46+K49+K52</f>
        <v>1566940</v>
      </c>
      <c r="L13" s="21">
        <f t="shared" si="26"/>
        <v>22563500</v>
      </c>
      <c r="M13" s="21">
        <f t="shared" si="26"/>
        <v>2700</v>
      </c>
      <c r="N13" s="21">
        <f t="shared" si="26"/>
        <v>20291440</v>
      </c>
      <c r="O13" s="21">
        <f t="shared" si="26"/>
        <v>1566940</v>
      </c>
      <c r="P13" s="21">
        <f t="shared" si="26"/>
        <v>18721800</v>
      </c>
      <c r="Q13" s="21">
        <f t="shared" si="26"/>
        <v>2700</v>
      </c>
      <c r="R13" s="21">
        <f t="shared" si="26"/>
        <v>20291440</v>
      </c>
      <c r="S13" s="21">
        <f t="shared" si="26"/>
        <v>1566940</v>
      </c>
      <c r="T13" s="21">
        <f t="shared" si="26"/>
        <v>18721800</v>
      </c>
      <c r="U13" s="21">
        <f t="shared" si="26"/>
        <v>2700</v>
      </c>
      <c r="V13" s="21">
        <f t="shared" ref="V13:BA13" si="27">V14+V29+V34+V37+V55+V46+V49+V52</f>
        <v>86656</v>
      </c>
      <c r="W13" s="21">
        <f t="shared" si="27"/>
        <v>-389144</v>
      </c>
      <c r="X13" s="21">
        <f t="shared" si="27"/>
        <v>475800</v>
      </c>
      <c r="Y13" s="21">
        <f t="shared" si="27"/>
        <v>0</v>
      </c>
      <c r="Z13" s="21">
        <f t="shared" si="27"/>
        <v>1059.1637657947831</v>
      </c>
      <c r="AA13" s="21">
        <f t="shared" si="27"/>
        <v>0</v>
      </c>
      <c r="AB13" s="21">
        <f t="shared" si="27"/>
        <v>23523904</v>
      </c>
      <c r="AC13" s="21">
        <f t="shared" si="27"/>
        <v>1433704</v>
      </c>
      <c r="AD13" s="21">
        <f t="shared" si="27"/>
        <v>22087700</v>
      </c>
      <c r="AE13" s="21">
        <f t="shared" si="27"/>
        <v>2500</v>
      </c>
      <c r="AF13" s="21">
        <f t="shared" si="27"/>
        <v>534116.77</v>
      </c>
      <c r="AG13" s="21">
        <f t="shared" si="27"/>
        <v>0</v>
      </c>
      <c r="AH13" s="21">
        <f t="shared" si="27"/>
        <v>534116.77</v>
      </c>
      <c r="AI13" s="21">
        <f t="shared" si="27"/>
        <v>0</v>
      </c>
      <c r="AJ13" s="21">
        <f t="shared" si="27"/>
        <v>24058020.77</v>
      </c>
      <c r="AK13" s="21">
        <f t="shared" si="27"/>
        <v>1433704</v>
      </c>
      <c r="AL13" s="21">
        <f t="shared" si="27"/>
        <v>22621816.77</v>
      </c>
      <c r="AM13" s="21">
        <f t="shared" si="27"/>
        <v>2500</v>
      </c>
      <c r="AN13" s="21">
        <f t="shared" si="27"/>
        <v>0</v>
      </c>
      <c r="AO13" s="21">
        <f t="shared" si="27"/>
        <v>0</v>
      </c>
      <c r="AP13" s="21">
        <f t="shared" si="27"/>
        <v>0</v>
      </c>
      <c r="AQ13" s="21">
        <f t="shared" si="27"/>
        <v>0</v>
      </c>
      <c r="AR13" s="21">
        <f t="shared" si="27"/>
        <v>24058020.77</v>
      </c>
      <c r="AS13" s="21">
        <f t="shared" si="27"/>
        <v>1433704</v>
      </c>
      <c r="AT13" s="21">
        <f t="shared" si="27"/>
        <v>22621816.77</v>
      </c>
      <c r="AU13" s="21">
        <f t="shared" si="27"/>
        <v>2500</v>
      </c>
      <c r="AV13" s="21">
        <f t="shared" si="27"/>
        <v>0</v>
      </c>
      <c r="AW13" s="21">
        <f t="shared" si="27"/>
        <v>22607252</v>
      </c>
      <c r="AX13" s="21">
        <f t="shared" si="27"/>
        <v>717052</v>
      </c>
      <c r="AY13" s="21">
        <f t="shared" si="27"/>
        <v>21887700</v>
      </c>
      <c r="AZ13" s="21">
        <f t="shared" si="27"/>
        <v>2500</v>
      </c>
      <c r="BA13" s="21">
        <f t="shared" si="27"/>
        <v>0</v>
      </c>
      <c r="BB13" s="21">
        <f t="shared" ref="BB13:CG13" si="28">BB14+BB29+BB34+BB37+BB55+BB46+BB49+BB52</f>
        <v>0</v>
      </c>
      <c r="BC13" s="21">
        <f t="shared" si="28"/>
        <v>0</v>
      </c>
      <c r="BD13" s="21">
        <f t="shared" si="28"/>
        <v>0</v>
      </c>
      <c r="BE13" s="21">
        <f t="shared" si="28"/>
        <v>22607252</v>
      </c>
      <c r="BF13" s="21">
        <f t="shared" si="28"/>
        <v>717052</v>
      </c>
      <c r="BG13" s="21">
        <f t="shared" si="28"/>
        <v>21887700</v>
      </c>
      <c r="BH13" s="21">
        <f t="shared" si="28"/>
        <v>2500</v>
      </c>
      <c r="BI13" s="21">
        <f t="shared" si="28"/>
        <v>0</v>
      </c>
      <c r="BJ13" s="21">
        <f t="shared" si="28"/>
        <v>0</v>
      </c>
      <c r="BK13" s="21">
        <f t="shared" si="28"/>
        <v>0</v>
      </c>
      <c r="BL13" s="21">
        <f t="shared" si="28"/>
        <v>0</v>
      </c>
      <c r="BM13" s="21">
        <f t="shared" si="28"/>
        <v>22607252</v>
      </c>
      <c r="BN13" s="21">
        <f t="shared" si="28"/>
        <v>717052</v>
      </c>
      <c r="BO13" s="21">
        <f t="shared" si="28"/>
        <v>21887700</v>
      </c>
      <c r="BP13" s="21">
        <f t="shared" si="28"/>
        <v>2500</v>
      </c>
      <c r="BQ13" s="21">
        <f t="shared" si="28"/>
        <v>0</v>
      </c>
      <c r="BR13" s="21">
        <f t="shared" si="28"/>
        <v>22607252</v>
      </c>
      <c r="BS13" s="21">
        <f t="shared" si="28"/>
        <v>717052</v>
      </c>
      <c r="BT13" s="21">
        <f t="shared" si="28"/>
        <v>21887700</v>
      </c>
      <c r="BU13" s="21">
        <f t="shared" si="28"/>
        <v>2500</v>
      </c>
      <c r="BV13" s="21">
        <f t="shared" si="28"/>
        <v>0</v>
      </c>
      <c r="BW13" s="21">
        <f t="shared" si="28"/>
        <v>0</v>
      </c>
      <c r="BX13" s="21">
        <f t="shared" si="28"/>
        <v>0</v>
      </c>
      <c r="BY13" s="21">
        <f t="shared" si="28"/>
        <v>0</v>
      </c>
      <c r="BZ13" s="21">
        <f t="shared" si="28"/>
        <v>22607252</v>
      </c>
      <c r="CA13" s="21">
        <f t="shared" si="28"/>
        <v>717052</v>
      </c>
      <c r="CB13" s="21">
        <f t="shared" si="28"/>
        <v>21887700</v>
      </c>
      <c r="CC13" s="21">
        <f t="shared" si="28"/>
        <v>2500</v>
      </c>
      <c r="CD13" s="21">
        <f t="shared" si="28"/>
        <v>0</v>
      </c>
      <c r="CE13" s="21">
        <f t="shared" si="28"/>
        <v>0</v>
      </c>
      <c r="CF13" s="21">
        <f t="shared" si="28"/>
        <v>0</v>
      </c>
      <c r="CG13" s="21">
        <f t="shared" si="28"/>
        <v>0</v>
      </c>
      <c r="CH13" s="21">
        <f t="shared" ref="CH13:CK13" si="29">CH14+CH29+CH34+CH37+CH55+CH46+CH49+CH52</f>
        <v>22607252</v>
      </c>
      <c r="CI13" s="21">
        <f t="shared" si="29"/>
        <v>717052</v>
      </c>
      <c r="CJ13" s="21">
        <f t="shared" si="29"/>
        <v>21887700</v>
      </c>
      <c r="CK13" s="21">
        <f t="shared" si="29"/>
        <v>2500</v>
      </c>
      <c r="CL13" s="21">
        <f>CL14+CL34+CL37+CL55+CL46+CL49+CL52</f>
        <v>0</v>
      </c>
    </row>
    <row r="14" spans="1:90" ht="27.75" customHeight="1" x14ac:dyDescent="0.25">
      <c r="A14" s="87" t="s">
        <v>542</v>
      </c>
      <c r="B14" s="236"/>
      <c r="C14" s="236"/>
      <c r="D14" s="236"/>
      <c r="E14" s="4">
        <v>851</v>
      </c>
      <c r="F14" s="3" t="s">
        <v>11</v>
      </c>
      <c r="G14" s="3" t="s">
        <v>13</v>
      </c>
      <c r="H14" s="283" t="s">
        <v>536</v>
      </c>
      <c r="I14" s="3"/>
      <c r="J14" s="21">
        <f>J15+J17</f>
        <v>783270</v>
      </c>
      <c r="K14" s="21">
        <f t="shared" ref="K14:Y14" si="30">K15+K17</f>
        <v>783270</v>
      </c>
      <c r="L14" s="21">
        <f t="shared" si="30"/>
        <v>0</v>
      </c>
      <c r="M14" s="21">
        <f t="shared" si="30"/>
        <v>0</v>
      </c>
      <c r="N14" s="21">
        <f t="shared" si="30"/>
        <v>783270</v>
      </c>
      <c r="O14" s="21">
        <f t="shared" si="30"/>
        <v>783270</v>
      </c>
      <c r="P14" s="21">
        <f t="shared" si="30"/>
        <v>0</v>
      </c>
      <c r="Q14" s="21">
        <f t="shared" si="30"/>
        <v>0</v>
      </c>
      <c r="R14" s="21">
        <f t="shared" si="30"/>
        <v>783270</v>
      </c>
      <c r="S14" s="21">
        <f t="shared" si="30"/>
        <v>783270</v>
      </c>
      <c r="T14" s="21">
        <f t="shared" si="30"/>
        <v>0</v>
      </c>
      <c r="U14" s="21">
        <f t="shared" si="30"/>
        <v>0</v>
      </c>
      <c r="V14" s="21">
        <f t="shared" si="30"/>
        <v>-411350</v>
      </c>
      <c r="W14" s="21">
        <f t="shared" si="30"/>
        <v>-411350</v>
      </c>
      <c r="X14" s="21">
        <f t="shared" si="30"/>
        <v>0</v>
      </c>
      <c r="Y14" s="21">
        <f t="shared" si="30"/>
        <v>0</v>
      </c>
      <c r="Z14" s="21">
        <f t="shared" ref="Z14:BV14" si="31">Z15+Z17+Z19</f>
        <v>233.47913355305013</v>
      </c>
      <c r="AA14" s="21">
        <f t="shared" si="31"/>
        <v>0</v>
      </c>
      <c r="AB14" s="21">
        <f t="shared" si="31"/>
        <v>1194820</v>
      </c>
      <c r="AC14" s="21">
        <f t="shared" si="31"/>
        <v>1194820</v>
      </c>
      <c r="AD14" s="21">
        <f t="shared" si="31"/>
        <v>0</v>
      </c>
      <c r="AE14" s="21">
        <f t="shared" si="31"/>
        <v>0</v>
      </c>
      <c r="AF14" s="21">
        <f t="shared" si="31"/>
        <v>0</v>
      </c>
      <c r="AG14" s="21">
        <f t="shared" si="31"/>
        <v>0</v>
      </c>
      <c r="AH14" s="21">
        <f t="shared" si="31"/>
        <v>0</v>
      </c>
      <c r="AI14" s="21">
        <f t="shared" si="31"/>
        <v>0</v>
      </c>
      <c r="AJ14" s="21">
        <f t="shared" si="31"/>
        <v>1194820</v>
      </c>
      <c r="AK14" s="21">
        <f t="shared" si="31"/>
        <v>1194820</v>
      </c>
      <c r="AL14" s="21">
        <f t="shared" si="31"/>
        <v>0</v>
      </c>
      <c r="AM14" s="21">
        <f t="shared" si="31"/>
        <v>0</v>
      </c>
      <c r="AN14" s="21">
        <f t="shared" si="31"/>
        <v>0</v>
      </c>
      <c r="AO14" s="21">
        <f t="shared" si="31"/>
        <v>0</v>
      </c>
      <c r="AP14" s="21">
        <f t="shared" si="31"/>
        <v>0</v>
      </c>
      <c r="AQ14" s="21">
        <f t="shared" si="31"/>
        <v>0</v>
      </c>
      <c r="AR14" s="21">
        <f t="shared" si="31"/>
        <v>1194820</v>
      </c>
      <c r="AS14" s="21">
        <f t="shared" si="31"/>
        <v>1194820</v>
      </c>
      <c r="AT14" s="21">
        <f t="shared" si="31"/>
        <v>0</v>
      </c>
      <c r="AU14" s="21">
        <f t="shared" si="31"/>
        <v>0</v>
      </c>
      <c r="AV14" s="21">
        <f t="shared" si="31"/>
        <v>0</v>
      </c>
      <c r="AW14" s="21">
        <f t="shared" si="31"/>
        <v>478168</v>
      </c>
      <c r="AX14" s="21">
        <f t="shared" si="31"/>
        <v>478168</v>
      </c>
      <c r="AY14" s="21">
        <f t="shared" si="31"/>
        <v>0</v>
      </c>
      <c r="AZ14" s="21">
        <f t="shared" si="31"/>
        <v>0</v>
      </c>
      <c r="BA14" s="21">
        <f t="shared" si="31"/>
        <v>0</v>
      </c>
      <c r="BB14" s="21">
        <f t="shared" si="31"/>
        <v>0</v>
      </c>
      <c r="BC14" s="21">
        <f t="shared" si="31"/>
        <v>0</v>
      </c>
      <c r="BD14" s="21">
        <f t="shared" si="31"/>
        <v>0</v>
      </c>
      <c r="BE14" s="21">
        <f t="shared" si="31"/>
        <v>478168</v>
      </c>
      <c r="BF14" s="21">
        <f t="shared" si="31"/>
        <v>478168</v>
      </c>
      <c r="BG14" s="21">
        <f t="shared" si="31"/>
        <v>0</v>
      </c>
      <c r="BH14" s="21">
        <f t="shared" si="31"/>
        <v>0</v>
      </c>
      <c r="BI14" s="21">
        <f t="shared" si="31"/>
        <v>0</v>
      </c>
      <c r="BJ14" s="21">
        <f t="shared" si="31"/>
        <v>0</v>
      </c>
      <c r="BK14" s="21">
        <f t="shared" si="31"/>
        <v>0</v>
      </c>
      <c r="BL14" s="21">
        <f t="shared" si="31"/>
        <v>0</v>
      </c>
      <c r="BM14" s="21">
        <f t="shared" si="31"/>
        <v>478168</v>
      </c>
      <c r="BN14" s="21">
        <f t="shared" si="31"/>
        <v>478168</v>
      </c>
      <c r="BO14" s="21">
        <f t="shared" si="31"/>
        <v>0</v>
      </c>
      <c r="BP14" s="21">
        <f t="shared" si="31"/>
        <v>0</v>
      </c>
      <c r="BQ14" s="21">
        <f t="shared" si="31"/>
        <v>0</v>
      </c>
      <c r="BR14" s="21">
        <f t="shared" si="31"/>
        <v>478168</v>
      </c>
      <c r="BS14" s="21">
        <f t="shared" si="31"/>
        <v>478168</v>
      </c>
      <c r="BT14" s="21">
        <f t="shared" si="31"/>
        <v>0</v>
      </c>
      <c r="BU14" s="21">
        <f t="shared" si="31"/>
        <v>0</v>
      </c>
      <c r="BV14" s="21">
        <f t="shared" si="31"/>
        <v>0</v>
      </c>
      <c r="BW14" s="21">
        <f t="shared" ref="BW14:CL14" si="32">BW15+BW17+BW19</f>
        <v>0</v>
      </c>
      <c r="BX14" s="21">
        <f t="shared" si="32"/>
        <v>0</v>
      </c>
      <c r="BY14" s="21">
        <f t="shared" si="32"/>
        <v>0</v>
      </c>
      <c r="BZ14" s="21">
        <f t="shared" si="32"/>
        <v>478168</v>
      </c>
      <c r="CA14" s="21">
        <f t="shared" si="32"/>
        <v>478168</v>
      </c>
      <c r="CB14" s="21">
        <f t="shared" si="32"/>
        <v>0</v>
      </c>
      <c r="CC14" s="21">
        <f t="shared" si="32"/>
        <v>0</v>
      </c>
      <c r="CD14" s="21">
        <f t="shared" si="32"/>
        <v>0</v>
      </c>
      <c r="CE14" s="21">
        <f t="shared" si="32"/>
        <v>0</v>
      </c>
      <c r="CF14" s="21">
        <f t="shared" si="32"/>
        <v>0</v>
      </c>
      <c r="CG14" s="21">
        <f t="shared" si="32"/>
        <v>0</v>
      </c>
      <c r="CH14" s="21">
        <f t="shared" si="32"/>
        <v>478168</v>
      </c>
      <c r="CI14" s="21">
        <f t="shared" si="32"/>
        <v>478168</v>
      </c>
      <c r="CJ14" s="21">
        <f t="shared" si="32"/>
        <v>0</v>
      </c>
      <c r="CK14" s="21">
        <f t="shared" si="32"/>
        <v>0</v>
      </c>
      <c r="CL14" s="21">
        <f t="shared" si="32"/>
        <v>0</v>
      </c>
    </row>
    <row r="15" spans="1:90" ht="27.75" customHeight="1" x14ac:dyDescent="0.25">
      <c r="A15" s="87" t="s">
        <v>15</v>
      </c>
      <c r="B15" s="236"/>
      <c r="C15" s="236"/>
      <c r="D15" s="236"/>
      <c r="E15" s="4">
        <v>851</v>
      </c>
      <c r="F15" s="3" t="s">
        <v>11</v>
      </c>
      <c r="G15" s="3" t="s">
        <v>13</v>
      </c>
      <c r="H15" s="283" t="s">
        <v>536</v>
      </c>
      <c r="I15" s="3" t="s">
        <v>17</v>
      </c>
      <c r="J15" s="21">
        <f t="shared" ref="J15:Y15" si="33">J16</f>
        <v>430300</v>
      </c>
      <c r="K15" s="21">
        <f t="shared" si="33"/>
        <v>430300</v>
      </c>
      <c r="L15" s="21">
        <f t="shared" si="33"/>
        <v>0</v>
      </c>
      <c r="M15" s="21">
        <f t="shared" si="33"/>
        <v>0</v>
      </c>
      <c r="N15" s="21">
        <f t="shared" si="33"/>
        <v>430300</v>
      </c>
      <c r="O15" s="21">
        <f t="shared" si="33"/>
        <v>430300</v>
      </c>
      <c r="P15" s="21">
        <f t="shared" si="33"/>
        <v>0</v>
      </c>
      <c r="Q15" s="21">
        <f t="shared" si="33"/>
        <v>0</v>
      </c>
      <c r="R15" s="21">
        <f t="shared" si="33"/>
        <v>430300</v>
      </c>
      <c r="S15" s="21">
        <f t="shared" si="33"/>
        <v>430300</v>
      </c>
      <c r="T15" s="21">
        <f t="shared" si="33"/>
        <v>0</v>
      </c>
      <c r="U15" s="21">
        <f t="shared" si="33"/>
        <v>0</v>
      </c>
      <c r="V15" s="21">
        <f t="shared" si="33"/>
        <v>-280300</v>
      </c>
      <c r="W15" s="21">
        <f t="shared" si="33"/>
        <v>-280300</v>
      </c>
      <c r="X15" s="21">
        <f t="shared" si="33"/>
        <v>0</v>
      </c>
      <c r="Y15" s="21">
        <f t="shared" si="33"/>
        <v>0</v>
      </c>
      <c r="Z15" s="21">
        <f t="shared" ref="Z15:BU15" si="34">Z16</f>
        <v>60.55446101885731</v>
      </c>
      <c r="AA15" s="21">
        <f t="shared" si="34"/>
        <v>0</v>
      </c>
      <c r="AB15" s="21">
        <f t="shared" si="34"/>
        <v>710600</v>
      </c>
      <c r="AC15" s="21">
        <f t="shared" si="34"/>
        <v>710600</v>
      </c>
      <c r="AD15" s="21">
        <f t="shared" si="34"/>
        <v>0</v>
      </c>
      <c r="AE15" s="21">
        <f t="shared" si="34"/>
        <v>0</v>
      </c>
      <c r="AF15" s="21">
        <f t="shared" si="34"/>
        <v>0</v>
      </c>
      <c r="AG15" s="21">
        <f t="shared" si="34"/>
        <v>0</v>
      </c>
      <c r="AH15" s="21">
        <f t="shared" si="34"/>
        <v>0</v>
      </c>
      <c r="AI15" s="21">
        <f t="shared" si="34"/>
        <v>0</v>
      </c>
      <c r="AJ15" s="21">
        <f t="shared" si="34"/>
        <v>710600</v>
      </c>
      <c r="AK15" s="21">
        <f t="shared" si="34"/>
        <v>710600</v>
      </c>
      <c r="AL15" s="21">
        <f t="shared" si="34"/>
        <v>0</v>
      </c>
      <c r="AM15" s="21">
        <f t="shared" si="34"/>
        <v>0</v>
      </c>
      <c r="AN15" s="21">
        <f t="shared" si="34"/>
        <v>0</v>
      </c>
      <c r="AO15" s="21">
        <f t="shared" si="34"/>
        <v>0</v>
      </c>
      <c r="AP15" s="21">
        <f t="shared" si="34"/>
        <v>0</v>
      </c>
      <c r="AQ15" s="21">
        <f t="shared" si="34"/>
        <v>0</v>
      </c>
      <c r="AR15" s="21">
        <f t="shared" si="34"/>
        <v>710600</v>
      </c>
      <c r="AS15" s="21">
        <f t="shared" si="34"/>
        <v>710600</v>
      </c>
      <c r="AT15" s="21">
        <f t="shared" si="34"/>
        <v>0</v>
      </c>
      <c r="AU15" s="21">
        <f t="shared" si="34"/>
        <v>0</v>
      </c>
      <c r="AV15" s="21">
        <f t="shared" si="34"/>
        <v>0</v>
      </c>
      <c r="AW15" s="21">
        <f t="shared" si="34"/>
        <v>284200</v>
      </c>
      <c r="AX15" s="21">
        <f t="shared" si="34"/>
        <v>284200</v>
      </c>
      <c r="AY15" s="21">
        <f t="shared" si="34"/>
        <v>0</v>
      </c>
      <c r="AZ15" s="21">
        <f t="shared" si="34"/>
        <v>0</v>
      </c>
      <c r="BA15" s="21">
        <f t="shared" si="34"/>
        <v>0</v>
      </c>
      <c r="BB15" s="21">
        <f t="shared" si="34"/>
        <v>0</v>
      </c>
      <c r="BC15" s="21">
        <f t="shared" si="34"/>
        <v>0</v>
      </c>
      <c r="BD15" s="21">
        <f t="shared" si="34"/>
        <v>0</v>
      </c>
      <c r="BE15" s="21">
        <f t="shared" si="34"/>
        <v>284200</v>
      </c>
      <c r="BF15" s="21">
        <f t="shared" si="34"/>
        <v>284200</v>
      </c>
      <c r="BG15" s="21">
        <f t="shared" si="34"/>
        <v>0</v>
      </c>
      <c r="BH15" s="21">
        <f t="shared" si="34"/>
        <v>0</v>
      </c>
      <c r="BI15" s="21">
        <f t="shared" si="34"/>
        <v>0</v>
      </c>
      <c r="BJ15" s="21">
        <f t="shared" si="34"/>
        <v>0</v>
      </c>
      <c r="BK15" s="21">
        <f t="shared" si="34"/>
        <v>0</v>
      </c>
      <c r="BL15" s="21">
        <f t="shared" si="34"/>
        <v>0</v>
      </c>
      <c r="BM15" s="21">
        <f t="shared" si="34"/>
        <v>284200</v>
      </c>
      <c r="BN15" s="21">
        <f t="shared" si="34"/>
        <v>284200</v>
      </c>
      <c r="BO15" s="21">
        <f t="shared" si="34"/>
        <v>0</v>
      </c>
      <c r="BP15" s="21">
        <f t="shared" si="34"/>
        <v>0</v>
      </c>
      <c r="BQ15" s="21">
        <f t="shared" si="34"/>
        <v>0</v>
      </c>
      <c r="BR15" s="21">
        <f t="shared" si="34"/>
        <v>284200</v>
      </c>
      <c r="BS15" s="21">
        <f t="shared" si="34"/>
        <v>284200</v>
      </c>
      <c r="BT15" s="21">
        <f t="shared" si="34"/>
        <v>0</v>
      </c>
      <c r="BU15" s="21">
        <f t="shared" si="34"/>
        <v>0</v>
      </c>
      <c r="BV15" s="21">
        <f t="shared" ref="BV15:CL15" si="35">BV16</f>
        <v>0</v>
      </c>
      <c r="BW15" s="21">
        <f t="shared" si="35"/>
        <v>0</v>
      </c>
      <c r="BX15" s="21">
        <f t="shared" si="35"/>
        <v>0</v>
      </c>
      <c r="BY15" s="21">
        <f t="shared" si="35"/>
        <v>0</v>
      </c>
      <c r="BZ15" s="21">
        <f t="shared" si="35"/>
        <v>284200</v>
      </c>
      <c r="CA15" s="21">
        <f t="shared" si="35"/>
        <v>284200</v>
      </c>
      <c r="CB15" s="21">
        <f t="shared" si="35"/>
        <v>0</v>
      </c>
      <c r="CC15" s="21">
        <f t="shared" si="35"/>
        <v>0</v>
      </c>
      <c r="CD15" s="21">
        <f t="shared" si="35"/>
        <v>0</v>
      </c>
      <c r="CE15" s="21">
        <f t="shared" si="35"/>
        <v>0</v>
      </c>
      <c r="CF15" s="21">
        <f t="shared" si="35"/>
        <v>0</v>
      </c>
      <c r="CG15" s="21">
        <f t="shared" si="35"/>
        <v>0</v>
      </c>
      <c r="CH15" s="21">
        <f t="shared" si="35"/>
        <v>284200</v>
      </c>
      <c r="CI15" s="21">
        <f t="shared" si="35"/>
        <v>284200</v>
      </c>
      <c r="CJ15" s="21">
        <f t="shared" si="35"/>
        <v>0</v>
      </c>
      <c r="CK15" s="21">
        <f t="shared" si="35"/>
        <v>0</v>
      </c>
      <c r="CL15" s="21">
        <f t="shared" si="35"/>
        <v>0</v>
      </c>
    </row>
    <row r="16" spans="1:90" ht="27.75" customHeight="1" x14ac:dyDescent="0.25">
      <c r="A16" s="87" t="s">
        <v>298</v>
      </c>
      <c r="B16" s="236"/>
      <c r="C16" s="236"/>
      <c r="D16" s="236"/>
      <c r="E16" s="4">
        <v>851</v>
      </c>
      <c r="F16" s="3" t="s">
        <v>11</v>
      </c>
      <c r="G16" s="3" t="s">
        <v>13</v>
      </c>
      <c r="H16" s="283" t="s">
        <v>536</v>
      </c>
      <c r="I16" s="3" t="s">
        <v>18</v>
      </c>
      <c r="J16" s="21">
        <f>'6.ВС'!J12</f>
        <v>430300</v>
      </c>
      <c r="K16" s="21">
        <f>'6.ВС'!K12</f>
        <v>430300</v>
      </c>
      <c r="L16" s="21">
        <f>'6.ВС'!L12</f>
        <v>0</v>
      </c>
      <c r="M16" s="21">
        <f>'6.ВС'!M12</f>
        <v>0</v>
      </c>
      <c r="N16" s="21">
        <f>'6.ВС'!N12</f>
        <v>430300</v>
      </c>
      <c r="O16" s="21">
        <f>'6.ВС'!O12</f>
        <v>430300</v>
      </c>
      <c r="P16" s="21">
        <f>'6.ВС'!P12</f>
        <v>0</v>
      </c>
      <c r="Q16" s="21">
        <f>'6.ВС'!Q12</f>
        <v>0</v>
      </c>
      <c r="R16" s="21">
        <f>'6.ВС'!R12</f>
        <v>430300</v>
      </c>
      <c r="S16" s="21">
        <f>'6.ВС'!S12</f>
        <v>430300</v>
      </c>
      <c r="T16" s="21">
        <f>'6.ВС'!T12</f>
        <v>0</v>
      </c>
      <c r="U16" s="21">
        <f>'6.ВС'!U12</f>
        <v>0</v>
      </c>
      <c r="V16" s="21">
        <f>'6.ВС'!V12</f>
        <v>-280300</v>
      </c>
      <c r="W16" s="21">
        <f>'6.ВС'!W12</f>
        <v>-280300</v>
      </c>
      <c r="X16" s="21">
        <f>'6.ВС'!X12</f>
        <v>0</v>
      </c>
      <c r="Y16" s="21">
        <f>'6.ВС'!Y12</f>
        <v>0</v>
      </c>
      <c r="Z16" s="21">
        <f>'6.ВС'!Z12</f>
        <v>60.55446101885731</v>
      </c>
      <c r="AA16" s="21">
        <f>'6.ВС'!AA12</f>
        <v>0</v>
      </c>
      <c r="AB16" s="21">
        <f>'6.ВС'!AB12</f>
        <v>710600</v>
      </c>
      <c r="AC16" s="21">
        <f>'6.ВС'!AC12</f>
        <v>710600</v>
      </c>
      <c r="AD16" s="21">
        <f>'6.ВС'!AD12</f>
        <v>0</v>
      </c>
      <c r="AE16" s="21">
        <f>'6.ВС'!AE12</f>
        <v>0</v>
      </c>
      <c r="AF16" s="21">
        <f>'6.ВС'!AF12</f>
        <v>0</v>
      </c>
      <c r="AG16" s="21">
        <f>'6.ВС'!AG12</f>
        <v>0</v>
      </c>
      <c r="AH16" s="21">
        <f>'6.ВС'!AH12</f>
        <v>0</v>
      </c>
      <c r="AI16" s="21">
        <f>'6.ВС'!AI12</f>
        <v>0</v>
      </c>
      <c r="AJ16" s="21">
        <f>'6.ВС'!AJ12</f>
        <v>710600</v>
      </c>
      <c r="AK16" s="21">
        <f>'6.ВС'!AK12</f>
        <v>710600</v>
      </c>
      <c r="AL16" s="21">
        <f>'6.ВС'!AL12</f>
        <v>0</v>
      </c>
      <c r="AM16" s="21">
        <f>'6.ВС'!AM12</f>
        <v>0</v>
      </c>
      <c r="AN16" s="21">
        <f>'6.ВС'!AN12</f>
        <v>0</v>
      </c>
      <c r="AO16" s="21">
        <f>'6.ВС'!AO12</f>
        <v>0</v>
      </c>
      <c r="AP16" s="21">
        <f>'6.ВС'!AP12</f>
        <v>0</v>
      </c>
      <c r="AQ16" s="21">
        <f>'6.ВС'!AQ12</f>
        <v>0</v>
      </c>
      <c r="AR16" s="21">
        <f>'6.ВС'!AR12</f>
        <v>710600</v>
      </c>
      <c r="AS16" s="21">
        <f>'6.ВС'!AS12</f>
        <v>710600</v>
      </c>
      <c r="AT16" s="21">
        <f>'6.ВС'!AT12</f>
        <v>0</v>
      </c>
      <c r="AU16" s="21">
        <f>'6.ВС'!AU12</f>
        <v>0</v>
      </c>
      <c r="AV16" s="21">
        <f>'6.ВС'!AV12</f>
        <v>0</v>
      </c>
      <c r="AW16" s="21">
        <f>'6.ВС'!AW12</f>
        <v>284200</v>
      </c>
      <c r="AX16" s="21">
        <f>'6.ВС'!AX12</f>
        <v>284200</v>
      </c>
      <c r="AY16" s="21">
        <f>'6.ВС'!AY12</f>
        <v>0</v>
      </c>
      <c r="AZ16" s="21">
        <f>'6.ВС'!AZ17</f>
        <v>0</v>
      </c>
      <c r="BA16" s="21">
        <f>'6.ВС'!BA17</f>
        <v>0</v>
      </c>
      <c r="BB16" s="21">
        <f>'6.ВС'!BB17</f>
        <v>0</v>
      </c>
      <c r="BC16" s="21">
        <f>'6.ВС'!BC17</f>
        <v>0</v>
      </c>
      <c r="BD16" s="21">
        <f>'6.ВС'!BD17</f>
        <v>0</v>
      </c>
      <c r="BE16" s="21">
        <f>'6.ВС'!BE17</f>
        <v>284200</v>
      </c>
      <c r="BF16" s="21">
        <f>'6.ВС'!BF17</f>
        <v>284200</v>
      </c>
      <c r="BG16" s="21">
        <f>'6.ВС'!BG17</f>
        <v>0</v>
      </c>
      <c r="BH16" s="21">
        <f>'6.ВС'!BH17</f>
        <v>0</v>
      </c>
      <c r="BI16" s="21">
        <f>'6.ВС'!BI17</f>
        <v>0</v>
      </c>
      <c r="BJ16" s="21">
        <f>'6.ВС'!BJ17</f>
        <v>0</v>
      </c>
      <c r="BK16" s="21">
        <f>'6.ВС'!BK17</f>
        <v>0</v>
      </c>
      <c r="BL16" s="21">
        <f>'6.ВС'!BL17</f>
        <v>0</v>
      </c>
      <c r="BM16" s="21">
        <f>'6.ВС'!BM17</f>
        <v>284200</v>
      </c>
      <c r="BN16" s="21">
        <f>'6.ВС'!BN17</f>
        <v>284200</v>
      </c>
      <c r="BO16" s="21">
        <f>'6.ВС'!BO17</f>
        <v>0</v>
      </c>
      <c r="BP16" s="21">
        <f>'6.ВС'!BP17</f>
        <v>0</v>
      </c>
      <c r="BQ16" s="21">
        <f>'6.ВС'!BQ17</f>
        <v>0</v>
      </c>
      <c r="BR16" s="21">
        <f>'6.ВС'!BR17</f>
        <v>284200</v>
      </c>
      <c r="BS16" s="21">
        <f>'6.ВС'!BS17</f>
        <v>284200</v>
      </c>
      <c r="BT16" s="21">
        <f>'6.ВС'!BT17</f>
        <v>0</v>
      </c>
      <c r="BU16" s="21">
        <f>'6.ВС'!BU17</f>
        <v>0</v>
      </c>
      <c r="BV16" s="21">
        <f>'6.ВС'!BV17</f>
        <v>0</v>
      </c>
      <c r="BW16" s="21">
        <f>'6.ВС'!BW17</f>
        <v>0</v>
      </c>
      <c r="BX16" s="21">
        <f>'6.ВС'!BX17</f>
        <v>0</v>
      </c>
      <c r="BY16" s="21">
        <f>'6.ВС'!BY17</f>
        <v>0</v>
      </c>
      <c r="BZ16" s="21">
        <f>'6.ВС'!BZ17</f>
        <v>284200</v>
      </c>
      <c r="CA16" s="21">
        <f>'6.ВС'!CA17</f>
        <v>284200</v>
      </c>
      <c r="CB16" s="21">
        <f>'6.ВС'!CB17</f>
        <v>0</v>
      </c>
      <c r="CC16" s="21">
        <f>'6.ВС'!CC17</f>
        <v>0</v>
      </c>
      <c r="CD16" s="21">
        <f>'6.ВС'!CD17</f>
        <v>0</v>
      </c>
      <c r="CE16" s="21">
        <f>'6.ВС'!CE17</f>
        <v>0</v>
      </c>
      <c r="CF16" s="21">
        <f>'6.ВС'!CF17</f>
        <v>0</v>
      </c>
      <c r="CG16" s="21">
        <f>'6.ВС'!CG17</f>
        <v>0</v>
      </c>
      <c r="CH16" s="21">
        <f>'6.ВС'!CH17</f>
        <v>284200</v>
      </c>
      <c r="CI16" s="21">
        <f>'6.ВС'!CI17</f>
        <v>284200</v>
      </c>
      <c r="CJ16" s="21">
        <f>'6.ВС'!CJ17</f>
        <v>0</v>
      </c>
      <c r="CK16" s="21">
        <f>'6.ВС'!CK17</f>
        <v>0</v>
      </c>
      <c r="CL16" s="21">
        <f>'6.ВС'!CL17</f>
        <v>0</v>
      </c>
    </row>
    <row r="17" spans="1:90" ht="27.75" customHeight="1" x14ac:dyDescent="0.25">
      <c r="A17" s="87" t="s">
        <v>20</v>
      </c>
      <c r="B17" s="236"/>
      <c r="C17" s="236"/>
      <c r="D17" s="236"/>
      <c r="E17" s="4">
        <v>851</v>
      </c>
      <c r="F17" s="3" t="s">
        <v>11</v>
      </c>
      <c r="G17" s="3" t="s">
        <v>13</v>
      </c>
      <c r="H17" s="283" t="s">
        <v>536</v>
      </c>
      <c r="I17" s="3" t="s">
        <v>21</v>
      </c>
      <c r="J17" s="21">
        <f t="shared" ref="J17:Y17" si="36">J18</f>
        <v>352970</v>
      </c>
      <c r="K17" s="21">
        <f t="shared" si="36"/>
        <v>352970</v>
      </c>
      <c r="L17" s="21">
        <f t="shared" si="36"/>
        <v>0</v>
      </c>
      <c r="M17" s="21">
        <f t="shared" si="36"/>
        <v>0</v>
      </c>
      <c r="N17" s="21">
        <f t="shared" si="36"/>
        <v>352970</v>
      </c>
      <c r="O17" s="21">
        <f t="shared" si="36"/>
        <v>352970</v>
      </c>
      <c r="P17" s="21">
        <f t="shared" si="36"/>
        <v>0</v>
      </c>
      <c r="Q17" s="21">
        <f t="shared" si="36"/>
        <v>0</v>
      </c>
      <c r="R17" s="21">
        <f t="shared" si="36"/>
        <v>352970</v>
      </c>
      <c r="S17" s="21">
        <f t="shared" si="36"/>
        <v>352970</v>
      </c>
      <c r="T17" s="21">
        <f t="shared" si="36"/>
        <v>0</v>
      </c>
      <c r="U17" s="21">
        <f t="shared" si="36"/>
        <v>0</v>
      </c>
      <c r="V17" s="21">
        <f t="shared" si="36"/>
        <v>-131050</v>
      </c>
      <c r="W17" s="21">
        <f t="shared" si="36"/>
        <v>-131050</v>
      </c>
      <c r="X17" s="21">
        <f t="shared" si="36"/>
        <v>0</v>
      </c>
      <c r="Y17" s="21">
        <f t="shared" si="36"/>
        <v>0</v>
      </c>
      <c r="Z17" s="21">
        <f t="shared" ref="Z17:BU17" si="37">Z18</f>
        <v>72.924672534192808</v>
      </c>
      <c r="AA17" s="21">
        <f t="shared" si="37"/>
        <v>0</v>
      </c>
      <c r="AB17" s="21">
        <f t="shared" si="37"/>
        <v>484020</v>
      </c>
      <c r="AC17" s="21">
        <f t="shared" si="37"/>
        <v>484020</v>
      </c>
      <c r="AD17" s="21">
        <f t="shared" si="37"/>
        <v>0</v>
      </c>
      <c r="AE17" s="21">
        <f t="shared" si="37"/>
        <v>0</v>
      </c>
      <c r="AF17" s="21">
        <f t="shared" si="37"/>
        <v>0</v>
      </c>
      <c r="AG17" s="21">
        <f t="shared" si="37"/>
        <v>0</v>
      </c>
      <c r="AH17" s="21">
        <f t="shared" si="37"/>
        <v>0</v>
      </c>
      <c r="AI17" s="21">
        <f t="shared" si="37"/>
        <v>0</v>
      </c>
      <c r="AJ17" s="21">
        <f t="shared" si="37"/>
        <v>484020</v>
      </c>
      <c r="AK17" s="21">
        <f t="shared" si="37"/>
        <v>484020</v>
      </c>
      <c r="AL17" s="21">
        <f t="shared" si="37"/>
        <v>0</v>
      </c>
      <c r="AM17" s="21">
        <f t="shared" si="37"/>
        <v>0</v>
      </c>
      <c r="AN17" s="21">
        <f t="shared" si="37"/>
        <v>0</v>
      </c>
      <c r="AO17" s="21">
        <f t="shared" si="37"/>
        <v>0</v>
      </c>
      <c r="AP17" s="21">
        <f t="shared" si="37"/>
        <v>0</v>
      </c>
      <c r="AQ17" s="21">
        <f t="shared" si="37"/>
        <v>0</v>
      </c>
      <c r="AR17" s="21">
        <f t="shared" si="37"/>
        <v>484020</v>
      </c>
      <c r="AS17" s="21">
        <f t="shared" si="37"/>
        <v>484020</v>
      </c>
      <c r="AT17" s="21">
        <f t="shared" si="37"/>
        <v>0</v>
      </c>
      <c r="AU17" s="21">
        <f t="shared" si="37"/>
        <v>0</v>
      </c>
      <c r="AV17" s="21">
        <f t="shared" si="37"/>
        <v>0</v>
      </c>
      <c r="AW17" s="21">
        <f t="shared" si="37"/>
        <v>193768</v>
      </c>
      <c r="AX17" s="21">
        <f t="shared" si="37"/>
        <v>193768</v>
      </c>
      <c r="AY17" s="21">
        <f t="shared" si="37"/>
        <v>0</v>
      </c>
      <c r="AZ17" s="21">
        <f t="shared" si="37"/>
        <v>0</v>
      </c>
      <c r="BA17" s="21">
        <f t="shared" si="37"/>
        <v>0</v>
      </c>
      <c r="BB17" s="21">
        <f t="shared" si="37"/>
        <v>0</v>
      </c>
      <c r="BC17" s="21">
        <f t="shared" si="37"/>
        <v>0</v>
      </c>
      <c r="BD17" s="21">
        <f t="shared" si="37"/>
        <v>0</v>
      </c>
      <c r="BE17" s="21">
        <f t="shared" si="37"/>
        <v>193768</v>
      </c>
      <c r="BF17" s="21">
        <f t="shared" si="37"/>
        <v>193768</v>
      </c>
      <c r="BG17" s="21">
        <f t="shared" si="37"/>
        <v>0</v>
      </c>
      <c r="BH17" s="21">
        <f t="shared" si="37"/>
        <v>0</v>
      </c>
      <c r="BI17" s="21">
        <f t="shared" si="37"/>
        <v>0</v>
      </c>
      <c r="BJ17" s="21">
        <f t="shared" si="37"/>
        <v>0</v>
      </c>
      <c r="BK17" s="21">
        <f t="shared" si="37"/>
        <v>0</v>
      </c>
      <c r="BL17" s="21">
        <f t="shared" si="37"/>
        <v>0</v>
      </c>
      <c r="BM17" s="21">
        <f t="shared" si="37"/>
        <v>193768</v>
      </c>
      <c r="BN17" s="21">
        <f t="shared" si="37"/>
        <v>193768</v>
      </c>
      <c r="BO17" s="21">
        <f t="shared" si="37"/>
        <v>0</v>
      </c>
      <c r="BP17" s="21">
        <f t="shared" si="37"/>
        <v>0</v>
      </c>
      <c r="BQ17" s="21">
        <f t="shared" si="37"/>
        <v>0</v>
      </c>
      <c r="BR17" s="21">
        <f t="shared" si="37"/>
        <v>193768</v>
      </c>
      <c r="BS17" s="21">
        <f t="shared" si="37"/>
        <v>193768</v>
      </c>
      <c r="BT17" s="21">
        <f t="shared" si="37"/>
        <v>0</v>
      </c>
      <c r="BU17" s="21">
        <f t="shared" si="37"/>
        <v>0</v>
      </c>
      <c r="BV17" s="21">
        <f t="shared" ref="BV17:CL17" si="38">BV18</f>
        <v>0</v>
      </c>
      <c r="BW17" s="21">
        <f t="shared" si="38"/>
        <v>0</v>
      </c>
      <c r="BX17" s="21">
        <f t="shared" si="38"/>
        <v>0</v>
      </c>
      <c r="BY17" s="21">
        <f t="shared" si="38"/>
        <v>0</v>
      </c>
      <c r="BZ17" s="21">
        <f t="shared" si="38"/>
        <v>193768</v>
      </c>
      <c r="CA17" s="21">
        <f t="shared" si="38"/>
        <v>193768</v>
      </c>
      <c r="CB17" s="21">
        <f t="shared" si="38"/>
        <v>0</v>
      </c>
      <c r="CC17" s="21">
        <f t="shared" si="38"/>
        <v>0</v>
      </c>
      <c r="CD17" s="21">
        <f t="shared" si="38"/>
        <v>0</v>
      </c>
      <c r="CE17" s="21">
        <f t="shared" si="38"/>
        <v>0</v>
      </c>
      <c r="CF17" s="21">
        <f t="shared" si="38"/>
        <v>0</v>
      </c>
      <c r="CG17" s="21">
        <f t="shared" si="38"/>
        <v>0</v>
      </c>
      <c r="CH17" s="21">
        <f t="shared" si="38"/>
        <v>193768</v>
      </c>
      <c r="CI17" s="21">
        <f t="shared" si="38"/>
        <v>193768</v>
      </c>
      <c r="CJ17" s="21">
        <f t="shared" si="38"/>
        <v>0</v>
      </c>
      <c r="CK17" s="21">
        <f t="shared" si="38"/>
        <v>0</v>
      </c>
      <c r="CL17" s="21">
        <f t="shared" si="38"/>
        <v>0</v>
      </c>
    </row>
    <row r="18" spans="1:90" ht="27.75" customHeight="1" x14ac:dyDescent="0.25">
      <c r="A18" s="87" t="s">
        <v>9</v>
      </c>
      <c r="B18" s="236"/>
      <c r="C18" s="236"/>
      <c r="D18" s="236"/>
      <c r="E18" s="4">
        <v>851</v>
      </c>
      <c r="F18" s="3" t="s">
        <v>11</v>
      </c>
      <c r="G18" s="3" t="s">
        <v>13</v>
      </c>
      <c r="H18" s="283" t="s">
        <v>536</v>
      </c>
      <c r="I18" s="3" t="s">
        <v>22</v>
      </c>
      <c r="J18" s="21">
        <f>'6.ВС'!J14</f>
        <v>352970</v>
      </c>
      <c r="K18" s="21">
        <f>'6.ВС'!K14</f>
        <v>352970</v>
      </c>
      <c r="L18" s="21">
        <f>'6.ВС'!L14</f>
        <v>0</v>
      </c>
      <c r="M18" s="21">
        <f>'6.ВС'!M14</f>
        <v>0</v>
      </c>
      <c r="N18" s="21">
        <f>'6.ВС'!N14</f>
        <v>352970</v>
      </c>
      <c r="O18" s="21">
        <f>'6.ВС'!O14</f>
        <v>352970</v>
      </c>
      <c r="P18" s="21">
        <f>'6.ВС'!P14</f>
        <v>0</v>
      </c>
      <c r="Q18" s="21">
        <f>'6.ВС'!Q14</f>
        <v>0</v>
      </c>
      <c r="R18" s="21">
        <f>'6.ВС'!R14</f>
        <v>352970</v>
      </c>
      <c r="S18" s="21">
        <f>'6.ВС'!S14</f>
        <v>352970</v>
      </c>
      <c r="T18" s="21">
        <f>'6.ВС'!T14</f>
        <v>0</v>
      </c>
      <c r="U18" s="21">
        <f>'6.ВС'!U14</f>
        <v>0</v>
      </c>
      <c r="V18" s="21">
        <f>'6.ВС'!V14</f>
        <v>-131050</v>
      </c>
      <c r="W18" s="21">
        <f>'6.ВС'!W14</f>
        <v>-131050</v>
      </c>
      <c r="X18" s="21">
        <f>'6.ВС'!X14</f>
        <v>0</v>
      </c>
      <c r="Y18" s="21">
        <f>'6.ВС'!Y14</f>
        <v>0</v>
      </c>
      <c r="Z18" s="21">
        <f>'6.ВС'!Z14</f>
        <v>72.924672534192808</v>
      </c>
      <c r="AA18" s="21">
        <f>'6.ВС'!AA14</f>
        <v>0</v>
      </c>
      <c r="AB18" s="21">
        <f>'6.ВС'!AB14</f>
        <v>484020</v>
      </c>
      <c r="AC18" s="21">
        <f>'6.ВС'!AC14</f>
        <v>484020</v>
      </c>
      <c r="AD18" s="21">
        <f>'6.ВС'!AD14</f>
        <v>0</v>
      </c>
      <c r="AE18" s="21">
        <f>'6.ВС'!AE14</f>
        <v>0</v>
      </c>
      <c r="AF18" s="21">
        <f>'6.ВС'!AF14</f>
        <v>0</v>
      </c>
      <c r="AG18" s="21">
        <f>'6.ВС'!AG14</f>
        <v>0</v>
      </c>
      <c r="AH18" s="21">
        <f>'6.ВС'!AH14</f>
        <v>0</v>
      </c>
      <c r="AI18" s="21">
        <f>'6.ВС'!AI14</f>
        <v>0</v>
      </c>
      <c r="AJ18" s="21">
        <f>'6.ВС'!AJ14</f>
        <v>484020</v>
      </c>
      <c r="AK18" s="21">
        <f>'6.ВС'!AK14</f>
        <v>484020</v>
      </c>
      <c r="AL18" s="21">
        <f>'6.ВС'!AL14</f>
        <v>0</v>
      </c>
      <c r="AM18" s="21">
        <f>'6.ВС'!AM14</f>
        <v>0</v>
      </c>
      <c r="AN18" s="21">
        <f>'6.ВС'!AN14</f>
        <v>0</v>
      </c>
      <c r="AO18" s="21">
        <f>'6.ВС'!AO14</f>
        <v>0</v>
      </c>
      <c r="AP18" s="21">
        <f>'6.ВС'!AP14</f>
        <v>0</v>
      </c>
      <c r="AQ18" s="21">
        <f>'6.ВС'!AQ14</f>
        <v>0</v>
      </c>
      <c r="AR18" s="21">
        <f>'6.ВС'!AR14</f>
        <v>484020</v>
      </c>
      <c r="AS18" s="21">
        <f>'6.ВС'!AS14</f>
        <v>484020</v>
      </c>
      <c r="AT18" s="21">
        <f>'6.ВС'!AT14</f>
        <v>0</v>
      </c>
      <c r="AU18" s="21">
        <f>'6.ВС'!AU14</f>
        <v>0</v>
      </c>
      <c r="AV18" s="21">
        <f>'6.ВС'!AV14</f>
        <v>0</v>
      </c>
      <c r="AW18" s="21">
        <f>'6.ВС'!AW14</f>
        <v>193768</v>
      </c>
      <c r="AX18" s="21">
        <f>'6.ВС'!AX14</f>
        <v>193768</v>
      </c>
      <c r="AY18" s="21">
        <f>'6.ВС'!AY14</f>
        <v>0</v>
      </c>
      <c r="AZ18" s="21">
        <f>'6.ВС'!AZ14</f>
        <v>0</v>
      </c>
      <c r="BA18" s="21">
        <f>'6.ВС'!BA14</f>
        <v>0</v>
      </c>
      <c r="BB18" s="21">
        <f>'6.ВС'!BB14</f>
        <v>0</v>
      </c>
      <c r="BC18" s="21">
        <f>'6.ВС'!BC14</f>
        <v>0</v>
      </c>
      <c r="BD18" s="21">
        <f>'6.ВС'!BD14</f>
        <v>0</v>
      </c>
      <c r="BE18" s="21">
        <f>'6.ВС'!BE14</f>
        <v>193768</v>
      </c>
      <c r="BF18" s="21">
        <f>'6.ВС'!BF19</f>
        <v>193768</v>
      </c>
      <c r="BG18" s="21">
        <f>'6.ВС'!BG19</f>
        <v>0</v>
      </c>
      <c r="BH18" s="21">
        <f>'6.ВС'!BH19</f>
        <v>0</v>
      </c>
      <c r="BI18" s="21">
        <f>'6.ВС'!BI19</f>
        <v>0</v>
      </c>
      <c r="BJ18" s="21">
        <f>'6.ВС'!BJ19</f>
        <v>0</v>
      </c>
      <c r="BK18" s="21">
        <f>'6.ВС'!BK19</f>
        <v>0</v>
      </c>
      <c r="BL18" s="21">
        <f>'6.ВС'!BL19</f>
        <v>0</v>
      </c>
      <c r="BM18" s="21">
        <f>'6.ВС'!BM19</f>
        <v>193768</v>
      </c>
      <c r="BN18" s="21">
        <f>'6.ВС'!BN19</f>
        <v>193768</v>
      </c>
      <c r="BO18" s="21">
        <f>'6.ВС'!BO19</f>
        <v>0</v>
      </c>
      <c r="BP18" s="21">
        <f>'6.ВС'!BP19</f>
        <v>0</v>
      </c>
      <c r="BQ18" s="21">
        <f>'6.ВС'!BQ19</f>
        <v>0</v>
      </c>
      <c r="BR18" s="21">
        <f>'6.ВС'!BR19</f>
        <v>193768</v>
      </c>
      <c r="BS18" s="21">
        <f>'6.ВС'!BS19</f>
        <v>193768</v>
      </c>
      <c r="BT18" s="21">
        <f>'6.ВС'!BT19</f>
        <v>0</v>
      </c>
      <c r="BU18" s="21">
        <f>'6.ВС'!BU19</f>
        <v>0</v>
      </c>
      <c r="BV18" s="21">
        <f>'6.ВС'!BV19</f>
        <v>0</v>
      </c>
      <c r="BW18" s="21">
        <f>'6.ВС'!BW19</f>
        <v>0</v>
      </c>
      <c r="BX18" s="21">
        <f>'6.ВС'!BX19</f>
        <v>0</v>
      </c>
      <c r="BY18" s="21">
        <f>'6.ВС'!BY19</f>
        <v>0</v>
      </c>
      <c r="BZ18" s="21">
        <f>'6.ВС'!BZ19</f>
        <v>193768</v>
      </c>
      <c r="CA18" s="21">
        <f>'6.ВС'!CA19</f>
        <v>193768</v>
      </c>
      <c r="CB18" s="21">
        <f>'6.ВС'!CB19</f>
        <v>0</v>
      </c>
      <c r="CC18" s="21">
        <f>'6.ВС'!CC19</f>
        <v>0</v>
      </c>
      <c r="CD18" s="21">
        <f>'6.ВС'!CD19</f>
        <v>0</v>
      </c>
      <c r="CE18" s="21">
        <f>'6.ВС'!CE19</f>
        <v>0</v>
      </c>
      <c r="CF18" s="21">
        <f>'6.ВС'!CF19</f>
        <v>0</v>
      </c>
      <c r="CG18" s="21">
        <f>'6.ВС'!CG19</f>
        <v>0</v>
      </c>
      <c r="CH18" s="21">
        <f>'6.ВС'!CH19</f>
        <v>193768</v>
      </c>
      <c r="CI18" s="21">
        <f>'6.ВС'!CI19</f>
        <v>193768</v>
      </c>
      <c r="CJ18" s="21">
        <f>'6.ВС'!CJ19</f>
        <v>0</v>
      </c>
      <c r="CK18" s="21">
        <f>'6.ВС'!CK19</f>
        <v>0</v>
      </c>
      <c r="CL18" s="21">
        <f>'6.ВС'!CL19</f>
        <v>0</v>
      </c>
    </row>
    <row r="19" spans="1:90" ht="27.75" customHeight="1" x14ac:dyDescent="0.25">
      <c r="A19" s="87" t="s">
        <v>543</v>
      </c>
      <c r="B19" s="236"/>
      <c r="C19" s="236"/>
      <c r="D19" s="236"/>
      <c r="E19" s="4">
        <v>851</v>
      </c>
      <c r="F19" s="3" t="s">
        <v>11</v>
      </c>
      <c r="G19" s="3" t="s">
        <v>13</v>
      </c>
      <c r="H19" s="283" t="s">
        <v>537</v>
      </c>
      <c r="I19" s="3"/>
      <c r="J19" s="21">
        <f>J20+J22</f>
        <v>522380</v>
      </c>
      <c r="K19" s="21">
        <f t="shared" ref="K19:Y19" si="39">K20+K22</f>
        <v>522380</v>
      </c>
      <c r="L19" s="21">
        <f t="shared" si="39"/>
        <v>0</v>
      </c>
      <c r="M19" s="21">
        <f t="shared" si="39"/>
        <v>0</v>
      </c>
      <c r="N19" s="21">
        <f t="shared" si="39"/>
        <v>522380</v>
      </c>
      <c r="O19" s="21">
        <f t="shared" si="39"/>
        <v>522380</v>
      </c>
      <c r="P19" s="21">
        <f t="shared" si="39"/>
        <v>0</v>
      </c>
      <c r="Q19" s="21">
        <f t="shared" si="39"/>
        <v>0</v>
      </c>
      <c r="R19" s="21">
        <f t="shared" si="39"/>
        <v>522380</v>
      </c>
      <c r="S19" s="21">
        <f t="shared" si="39"/>
        <v>522380</v>
      </c>
      <c r="T19" s="21">
        <f t="shared" si="39"/>
        <v>0</v>
      </c>
      <c r="U19" s="21">
        <f t="shared" si="39"/>
        <v>0</v>
      </c>
      <c r="V19" s="21">
        <f t="shared" si="39"/>
        <v>-672240</v>
      </c>
      <c r="W19" s="21">
        <f t="shared" si="39"/>
        <v>-672240</v>
      </c>
      <c r="X19" s="21">
        <f t="shared" si="39"/>
        <v>0</v>
      </c>
      <c r="Y19" s="21">
        <f t="shared" si="39"/>
        <v>0</v>
      </c>
      <c r="Z19" s="21">
        <f>'6.ВС'!Z23</f>
        <v>100</v>
      </c>
      <c r="AA19" s="21">
        <f>'6.ВС'!AA23</f>
        <v>0</v>
      </c>
      <c r="AB19" s="21">
        <f>'6.ВС'!AB23</f>
        <v>200</v>
      </c>
      <c r="AC19" s="21">
        <f>'6.ВС'!AC23</f>
        <v>200</v>
      </c>
      <c r="AD19" s="21">
        <f>'6.ВС'!AD23</f>
        <v>0</v>
      </c>
      <c r="AE19" s="21">
        <f>'6.ВС'!AE23</f>
        <v>0</v>
      </c>
      <c r="AF19" s="21">
        <f>'6.ВС'!AF23</f>
        <v>0</v>
      </c>
      <c r="AG19" s="21">
        <f>'6.ВС'!AG23</f>
        <v>0</v>
      </c>
      <c r="AH19" s="21">
        <f>'6.ВС'!AH23</f>
        <v>0</v>
      </c>
      <c r="AI19" s="21">
        <f>'6.ВС'!AI23</f>
        <v>0</v>
      </c>
      <c r="AJ19" s="21">
        <f>'6.ВС'!AJ23</f>
        <v>200</v>
      </c>
      <c r="AK19" s="21">
        <f>'6.ВС'!AK23</f>
        <v>200</v>
      </c>
      <c r="AL19" s="21">
        <f>'6.ВС'!AL23</f>
        <v>0</v>
      </c>
      <c r="AM19" s="21">
        <f>'6.ВС'!AM23</f>
        <v>0</v>
      </c>
      <c r="AN19" s="21">
        <f>'6.ВС'!AN23</f>
        <v>0</v>
      </c>
      <c r="AO19" s="21">
        <f>'6.ВС'!AO23</f>
        <v>0</v>
      </c>
      <c r="AP19" s="21">
        <f>'6.ВС'!AP23</f>
        <v>0</v>
      </c>
      <c r="AQ19" s="21">
        <f>'6.ВС'!AQ23</f>
        <v>0</v>
      </c>
      <c r="AR19" s="21">
        <f>'6.ВС'!AR23</f>
        <v>200</v>
      </c>
      <c r="AS19" s="21">
        <f>'6.ВС'!AS23</f>
        <v>200</v>
      </c>
      <c r="AT19" s="21">
        <f>'6.ВС'!AT23</f>
        <v>0</v>
      </c>
      <c r="AU19" s="21">
        <f>'6.ВС'!AU23</f>
        <v>0</v>
      </c>
      <c r="AV19" s="21">
        <f>'6.ВС'!AV23</f>
        <v>0</v>
      </c>
      <c r="AW19" s="21">
        <f>'6.ВС'!AW23</f>
        <v>200</v>
      </c>
      <c r="AX19" s="21">
        <f>'6.ВС'!AX23</f>
        <v>200</v>
      </c>
      <c r="AY19" s="21">
        <f>'6.ВС'!AY23</f>
        <v>0</v>
      </c>
      <c r="AZ19" s="21">
        <f>'6.ВС'!AZ23</f>
        <v>0</v>
      </c>
      <c r="BA19" s="21">
        <f>'6.ВС'!BA23</f>
        <v>0</v>
      </c>
      <c r="BB19" s="21">
        <f>'6.ВС'!BB23</f>
        <v>0</v>
      </c>
      <c r="BC19" s="21">
        <f>'6.ВС'!BC23</f>
        <v>0</v>
      </c>
      <c r="BD19" s="21">
        <f>'6.ВС'!BD23</f>
        <v>0</v>
      </c>
      <c r="BE19" s="21">
        <f>'6.ВС'!BE23</f>
        <v>200</v>
      </c>
      <c r="BF19" s="21">
        <f>'6.ВС'!BF23</f>
        <v>200</v>
      </c>
      <c r="BG19" s="21">
        <f>'6.ВС'!BG23</f>
        <v>0</v>
      </c>
      <c r="BH19" s="21">
        <f>'6.ВС'!BH23</f>
        <v>0</v>
      </c>
      <c r="BI19" s="21">
        <f>'6.ВС'!BI23</f>
        <v>0</v>
      </c>
      <c r="BJ19" s="21">
        <f>'6.ВС'!BJ23</f>
        <v>0</v>
      </c>
      <c r="BK19" s="21">
        <f>'6.ВС'!BK23</f>
        <v>0</v>
      </c>
      <c r="BL19" s="21">
        <f>'6.ВС'!BL23</f>
        <v>0</v>
      </c>
      <c r="BM19" s="21">
        <f>'6.ВС'!BM23</f>
        <v>200</v>
      </c>
      <c r="BN19" s="21">
        <f>'6.ВС'!BN23</f>
        <v>200</v>
      </c>
      <c r="BO19" s="21">
        <f>'6.ВС'!BO23</f>
        <v>0</v>
      </c>
      <c r="BP19" s="21">
        <f>'6.ВС'!BP23</f>
        <v>0</v>
      </c>
      <c r="BQ19" s="21">
        <f>'6.ВС'!BQ23</f>
        <v>0</v>
      </c>
      <c r="BR19" s="21">
        <f>'6.ВС'!BR23</f>
        <v>200</v>
      </c>
      <c r="BS19" s="21">
        <f>'6.ВС'!BS23</f>
        <v>200</v>
      </c>
      <c r="BT19" s="21">
        <f>'6.ВС'!BT23</f>
        <v>0</v>
      </c>
      <c r="BU19" s="21">
        <f>'6.ВС'!BU23</f>
        <v>0</v>
      </c>
      <c r="BV19" s="21">
        <f>'6.ВС'!BV23</f>
        <v>0</v>
      </c>
      <c r="BW19" s="21">
        <f>'6.ВС'!BW23</f>
        <v>0</v>
      </c>
      <c r="BX19" s="21">
        <f>'6.ВС'!BX23</f>
        <v>0</v>
      </c>
      <c r="BY19" s="21">
        <f>'6.ВС'!BY23</f>
        <v>0</v>
      </c>
      <c r="BZ19" s="21">
        <f>'6.ВС'!BZ23</f>
        <v>200</v>
      </c>
      <c r="CA19" s="21">
        <f>'6.ВС'!CA23</f>
        <v>200</v>
      </c>
      <c r="CB19" s="21">
        <f>'6.ВС'!CB23</f>
        <v>0</v>
      </c>
      <c r="CC19" s="21">
        <f>'6.ВС'!CC23</f>
        <v>0</v>
      </c>
      <c r="CD19" s="21">
        <f>'6.ВС'!CD23</f>
        <v>0</v>
      </c>
      <c r="CE19" s="21">
        <f>'6.ВС'!CE23</f>
        <v>0</v>
      </c>
      <c r="CF19" s="21">
        <f>'6.ВС'!CF23</f>
        <v>0</v>
      </c>
      <c r="CG19" s="21">
        <f>'6.ВС'!CG23</f>
        <v>0</v>
      </c>
      <c r="CH19" s="21">
        <f>'6.ВС'!CH23</f>
        <v>200</v>
      </c>
      <c r="CI19" s="21">
        <f>'6.ВС'!CI23</f>
        <v>200</v>
      </c>
      <c r="CJ19" s="21">
        <f>'6.ВС'!CJ23</f>
        <v>0</v>
      </c>
      <c r="CK19" s="21">
        <f>'6.ВС'!CK23</f>
        <v>0</v>
      </c>
      <c r="CL19" s="21">
        <f>'6.ВС'!CL23</f>
        <v>0</v>
      </c>
    </row>
    <row r="20" spans="1:90" ht="27.75" customHeight="1" x14ac:dyDescent="0.25">
      <c r="A20" s="87" t="s">
        <v>15</v>
      </c>
      <c r="B20" s="236"/>
      <c r="C20" s="236"/>
      <c r="D20" s="236"/>
      <c r="E20" s="4">
        <v>851</v>
      </c>
      <c r="F20" s="3" t="s">
        <v>11</v>
      </c>
      <c r="G20" s="3" t="s">
        <v>13</v>
      </c>
      <c r="H20" s="283" t="s">
        <v>537</v>
      </c>
      <c r="I20" s="3" t="s">
        <v>17</v>
      </c>
      <c r="J20" s="21">
        <f t="shared" ref="J20:Y20" si="40">J21</f>
        <v>286300</v>
      </c>
      <c r="K20" s="21">
        <f t="shared" si="40"/>
        <v>286300</v>
      </c>
      <c r="L20" s="21">
        <f t="shared" si="40"/>
        <v>0</v>
      </c>
      <c r="M20" s="21">
        <f t="shared" si="40"/>
        <v>0</v>
      </c>
      <c r="N20" s="21">
        <f t="shared" si="40"/>
        <v>286300</v>
      </c>
      <c r="O20" s="21">
        <f t="shared" si="40"/>
        <v>286300</v>
      </c>
      <c r="P20" s="21">
        <f t="shared" si="40"/>
        <v>0</v>
      </c>
      <c r="Q20" s="21">
        <f t="shared" si="40"/>
        <v>0</v>
      </c>
      <c r="R20" s="21">
        <f t="shared" si="40"/>
        <v>286300</v>
      </c>
      <c r="S20" s="21">
        <f t="shared" si="40"/>
        <v>286300</v>
      </c>
      <c r="T20" s="21">
        <f t="shared" si="40"/>
        <v>0</v>
      </c>
      <c r="U20" s="21">
        <f t="shared" si="40"/>
        <v>0</v>
      </c>
      <c r="V20" s="21">
        <f t="shared" si="40"/>
        <v>-424300</v>
      </c>
      <c r="W20" s="21">
        <f t="shared" si="40"/>
        <v>-424300</v>
      </c>
      <c r="X20" s="21">
        <f t="shared" si="40"/>
        <v>0</v>
      </c>
      <c r="Y20" s="21">
        <f t="shared" si="40"/>
        <v>0</v>
      </c>
      <c r="Z20" s="21">
        <f>'6.ВС'!Z24</f>
        <v>100</v>
      </c>
      <c r="AA20" s="21">
        <f>'6.ВС'!AA24</f>
        <v>0</v>
      </c>
      <c r="AB20" s="21">
        <f>'6.ВС'!AB24</f>
        <v>200</v>
      </c>
      <c r="AC20" s="21">
        <f>'6.ВС'!AC24</f>
        <v>200</v>
      </c>
      <c r="AD20" s="21">
        <f>'6.ВС'!AD24</f>
        <v>0</v>
      </c>
      <c r="AE20" s="21">
        <f>'6.ВС'!AE24</f>
        <v>0</v>
      </c>
      <c r="AF20" s="21">
        <f>'6.ВС'!AF24</f>
        <v>0</v>
      </c>
      <c r="AG20" s="21">
        <f>'6.ВС'!AG24</f>
        <v>0</v>
      </c>
      <c r="AH20" s="21">
        <f>'6.ВС'!AH24</f>
        <v>0</v>
      </c>
      <c r="AI20" s="21">
        <f>'6.ВС'!AI24</f>
        <v>0</v>
      </c>
      <c r="AJ20" s="21">
        <f>'6.ВС'!AJ24</f>
        <v>200</v>
      </c>
      <c r="AK20" s="21">
        <f>'6.ВС'!AK24</f>
        <v>200</v>
      </c>
      <c r="AL20" s="21">
        <f>'6.ВС'!AL24</f>
        <v>0</v>
      </c>
      <c r="AM20" s="21">
        <f>'6.ВС'!AM24</f>
        <v>0</v>
      </c>
      <c r="AN20" s="21">
        <f>'6.ВС'!AN24</f>
        <v>0</v>
      </c>
      <c r="AO20" s="21">
        <f>'6.ВС'!AO24</f>
        <v>0</v>
      </c>
      <c r="AP20" s="21">
        <f>'6.ВС'!AP24</f>
        <v>0</v>
      </c>
      <c r="AQ20" s="21">
        <f>'6.ВС'!AQ24</f>
        <v>0</v>
      </c>
      <c r="AR20" s="21">
        <f>'6.ВС'!AR24</f>
        <v>200</v>
      </c>
      <c r="AS20" s="21">
        <f>'6.ВС'!AS24</f>
        <v>200</v>
      </c>
      <c r="AT20" s="21">
        <f>'6.ВС'!AT24</f>
        <v>0</v>
      </c>
      <c r="AU20" s="21">
        <f>'6.ВС'!AU24</f>
        <v>0</v>
      </c>
      <c r="AV20" s="21">
        <f>'6.ВС'!AV24</f>
        <v>0</v>
      </c>
      <c r="AW20" s="21">
        <f>'6.ВС'!AW24</f>
        <v>200</v>
      </c>
      <c r="AX20" s="21">
        <f>'6.ВС'!AX24</f>
        <v>200</v>
      </c>
      <c r="AY20" s="21">
        <f>'6.ВС'!AY24</f>
        <v>0</v>
      </c>
      <c r="AZ20" s="21">
        <f>'6.ВС'!AZ24</f>
        <v>0</v>
      </c>
      <c r="BA20" s="21">
        <f>'6.ВС'!BA24</f>
        <v>0</v>
      </c>
      <c r="BB20" s="21">
        <f>'6.ВС'!BB24</f>
        <v>0</v>
      </c>
      <c r="BC20" s="21">
        <f>'6.ВС'!BC24</f>
        <v>0</v>
      </c>
      <c r="BD20" s="21">
        <f>'6.ВС'!BD24</f>
        <v>0</v>
      </c>
      <c r="BE20" s="21">
        <f>'6.ВС'!BE24</f>
        <v>200</v>
      </c>
      <c r="BF20" s="21">
        <f>'6.ВС'!BF24</f>
        <v>200</v>
      </c>
      <c r="BG20" s="21">
        <f>'6.ВС'!BG24</f>
        <v>0</v>
      </c>
      <c r="BH20" s="21">
        <f>'6.ВС'!BH24</f>
        <v>0</v>
      </c>
      <c r="BI20" s="21">
        <f>'6.ВС'!BI24</f>
        <v>0</v>
      </c>
      <c r="BJ20" s="21">
        <f>'6.ВС'!BJ24</f>
        <v>0</v>
      </c>
      <c r="BK20" s="21">
        <f>'6.ВС'!BK24</f>
        <v>0</v>
      </c>
      <c r="BL20" s="21">
        <f>'6.ВС'!BL24</f>
        <v>0</v>
      </c>
      <c r="BM20" s="21">
        <f>'6.ВС'!BM24</f>
        <v>200</v>
      </c>
      <c r="BN20" s="21">
        <f>'6.ВС'!BN24</f>
        <v>200</v>
      </c>
      <c r="BO20" s="21">
        <f>'6.ВС'!BO24</f>
        <v>0</v>
      </c>
      <c r="BP20" s="21">
        <f>'6.ВС'!BP24</f>
        <v>0</v>
      </c>
      <c r="BQ20" s="21">
        <f>'6.ВС'!BQ24</f>
        <v>0</v>
      </c>
      <c r="BR20" s="21">
        <f>'6.ВС'!BR24</f>
        <v>200</v>
      </c>
      <c r="BS20" s="21">
        <f>'6.ВС'!BS24</f>
        <v>200</v>
      </c>
      <c r="BT20" s="21">
        <f>'6.ВС'!BT24</f>
        <v>0</v>
      </c>
      <c r="BU20" s="21">
        <f>'6.ВС'!BU24</f>
        <v>0</v>
      </c>
      <c r="BV20" s="21">
        <f>'6.ВС'!BV24</f>
        <v>0</v>
      </c>
      <c r="BW20" s="21">
        <f>'6.ВС'!BW24</f>
        <v>0</v>
      </c>
      <c r="BX20" s="21">
        <f>'6.ВС'!BX24</f>
        <v>0</v>
      </c>
      <c r="BY20" s="21">
        <f>'6.ВС'!BY24</f>
        <v>0</v>
      </c>
      <c r="BZ20" s="21">
        <f>'6.ВС'!BZ24</f>
        <v>200</v>
      </c>
      <c r="CA20" s="21">
        <f>'6.ВС'!CA24</f>
        <v>200</v>
      </c>
      <c r="CB20" s="21">
        <f>'6.ВС'!CB24</f>
        <v>0</v>
      </c>
      <c r="CC20" s="21">
        <f>'6.ВС'!CC24</f>
        <v>0</v>
      </c>
      <c r="CD20" s="21">
        <f>'6.ВС'!CD24</f>
        <v>0</v>
      </c>
      <c r="CE20" s="21">
        <f>'6.ВС'!CE24</f>
        <v>0</v>
      </c>
      <c r="CF20" s="21">
        <f>'6.ВС'!CF24</f>
        <v>0</v>
      </c>
      <c r="CG20" s="21">
        <f>'6.ВС'!CG24</f>
        <v>0</v>
      </c>
      <c r="CH20" s="21">
        <f>'6.ВС'!CH24</f>
        <v>200</v>
      </c>
      <c r="CI20" s="21">
        <f>'6.ВС'!CI24</f>
        <v>200</v>
      </c>
      <c r="CJ20" s="21">
        <f>'6.ВС'!CJ24</f>
        <v>0</v>
      </c>
      <c r="CK20" s="21">
        <f>'6.ВС'!CK24</f>
        <v>0</v>
      </c>
      <c r="CL20" s="21">
        <f>'6.ВС'!CL24</f>
        <v>0</v>
      </c>
    </row>
    <row r="21" spans="1:90" ht="27.75" customHeight="1" x14ac:dyDescent="0.25">
      <c r="A21" s="87" t="s">
        <v>298</v>
      </c>
      <c r="B21" s="236"/>
      <c r="C21" s="236"/>
      <c r="D21" s="236"/>
      <c r="E21" s="4">
        <v>851</v>
      </c>
      <c r="F21" s="3" t="s">
        <v>11</v>
      </c>
      <c r="G21" s="3" t="s">
        <v>13</v>
      </c>
      <c r="H21" s="283" t="s">
        <v>537</v>
      </c>
      <c r="I21" s="3" t="s">
        <v>18</v>
      </c>
      <c r="J21" s="21">
        <f>'6.ВС'!J17</f>
        <v>286300</v>
      </c>
      <c r="K21" s="21">
        <f>'6.ВС'!K17</f>
        <v>286300</v>
      </c>
      <c r="L21" s="21">
        <f>'6.ВС'!L17</f>
        <v>0</v>
      </c>
      <c r="M21" s="21">
        <f>'6.ВС'!M17</f>
        <v>0</v>
      </c>
      <c r="N21" s="21">
        <f>'6.ВС'!N17</f>
        <v>286300</v>
      </c>
      <c r="O21" s="21">
        <f>'6.ВС'!O17</f>
        <v>286300</v>
      </c>
      <c r="P21" s="21">
        <f>'6.ВС'!P17</f>
        <v>0</v>
      </c>
      <c r="Q21" s="21">
        <f>'6.ВС'!Q17</f>
        <v>0</v>
      </c>
      <c r="R21" s="21">
        <f>'6.ВС'!R17</f>
        <v>286300</v>
      </c>
      <c r="S21" s="21">
        <f>'6.ВС'!S17</f>
        <v>286300</v>
      </c>
      <c r="T21" s="21">
        <f>'6.ВС'!T17</f>
        <v>0</v>
      </c>
      <c r="U21" s="21">
        <f>'6.ВС'!U17</f>
        <v>0</v>
      </c>
      <c r="V21" s="21">
        <f>'6.ВС'!V17</f>
        <v>-424300</v>
      </c>
      <c r="W21" s="21">
        <f>'6.ВС'!W17</f>
        <v>-424300</v>
      </c>
      <c r="X21" s="21">
        <f>'6.ВС'!X17</f>
        <v>0</v>
      </c>
      <c r="Y21" s="21">
        <f>'6.ВС'!Y17</f>
        <v>0</v>
      </c>
      <c r="Z21" s="21">
        <f>'6.ВС'!Z17</f>
        <v>40.289895862651278</v>
      </c>
      <c r="AA21" s="21">
        <f>'6.ВС'!AA17</f>
        <v>0</v>
      </c>
      <c r="AB21" s="21">
        <f>'6.ВС'!AB17</f>
        <v>710600</v>
      </c>
      <c r="AC21" s="21">
        <f>'6.ВС'!AC17</f>
        <v>710600</v>
      </c>
      <c r="AD21" s="21">
        <f>'6.ВС'!AD17</f>
        <v>0</v>
      </c>
      <c r="AE21" s="21">
        <f>'6.ВС'!AE17</f>
        <v>0</v>
      </c>
      <c r="AF21" s="21">
        <f>'6.ВС'!AF17</f>
        <v>0</v>
      </c>
      <c r="AG21" s="21">
        <f>'6.ВС'!AG17</f>
        <v>0</v>
      </c>
      <c r="AH21" s="21">
        <f>'6.ВС'!AH17</f>
        <v>0</v>
      </c>
      <c r="AI21" s="21">
        <f>'6.ВС'!AI17</f>
        <v>0</v>
      </c>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row>
    <row r="22" spans="1:90" ht="27.75" customHeight="1" x14ac:dyDescent="0.25">
      <c r="A22" s="87" t="s">
        <v>20</v>
      </c>
      <c r="B22" s="236"/>
      <c r="C22" s="236"/>
      <c r="D22" s="236"/>
      <c r="E22" s="4">
        <v>851</v>
      </c>
      <c r="F22" s="3" t="s">
        <v>11</v>
      </c>
      <c r="G22" s="3" t="s">
        <v>13</v>
      </c>
      <c r="H22" s="283" t="s">
        <v>537</v>
      </c>
      <c r="I22" s="3" t="s">
        <v>21</v>
      </c>
      <c r="J22" s="21">
        <f t="shared" ref="J22:Y22" si="41">J23</f>
        <v>236080</v>
      </c>
      <c r="K22" s="21">
        <f t="shared" si="41"/>
        <v>236080</v>
      </c>
      <c r="L22" s="21">
        <f t="shared" si="41"/>
        <v>0</v>
      </c>
      <c r="M22" s="21">
        <f t="shared" si="41"/>
        <v>0</v>
      </c>
      <c r="N22" s="21">
        <f t="shared" si="41"/>
        <v>236080</v>
      </c>
      <c r="O22" s="21">
        <f t="shared" si="41"/>
        <v>236080</v>
      </c>
      <c r="P22" s="21">
        <f t="shared" si="41"/>
        <v>0</v>
      </c>
      <c r="Q22" s="21">
        <f t="shared" si="41"/>
        <v>0</v>
      </c>
      <c r="R22" s="21">
        <f t="shared" si="41"/>
        <v>236080</v>
      </c>
      <c r="S22" s="21">
        <f t="shared" si="41"/>
        <v>236080</v>
      </c>
      <c r="T22" s="21">
        <f t="shared" si="41"/>
        <v>0</v>
      </c>
      <c r="U22" s="21">
        <f t="shared" si="41"/>
        <v>0</v>
      </c>
      <c r="V22" s="21">
        <f t="shared" si="41"/>
        <v>-247940</v>
      </c>
      <c r="W22" s="21">
        <f t="shared" si="41"/>
        <v>-247940</v>
      </c>
      <c r="X22" s="21">
        <f t="shared" si="41"/>
        <v>0</v>
      </c>
      <c r="Y22" s="21">
        <f t="shared" si="41"/>
        <v>0</v>
      </c>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row>
    <row r="23" spans="1:90" ht="27.75" customHeight="1" x14ac:dyDescent="0.25">
      <c r="A23" s="87" t="s">
        <v>9</v>
      </c>
      <c r="B23" s="236"/>
      <c r="C23" s="236"/>
      <c r="D23" s="236"/>
      <c r="E23" s="4">
        <v>851</v>
      </c>
      <c r="F23" s="3" t="s">
        <v>11</v>
      </c>
      <c r="G23" s="3" t="s">
        <v>13</v>
      </c>
      <c r="H23" s="283" t="s">
        <v>537</v>
      </c>
      <c r="I23" s="3" t="s">
        <v>22</v>
      </c>
      <c r="J23" s="21">
        <f>'6.ВС'!J19</f>
        <v>236080</v>
      </c>
      <c r="K23" s="21">
        <f>'6.ВС'!K19</f>
        <v>236080</v>
      </c>
      <c r="L23" s="21">
        <f>'6.ВС'!L19</f>
        <v>0</v>
      </c>
      <c r="M23" s="21">
        <f>'6.ВС'!M19</f>
        <v>0</v>
      </c>
      <c r="N23" s="21">
        <f>'6.ВС'!N19</f>
        <v>236080</v>
      </c>
      <c r="O23" s="21">
        <f>'6.ВС'!O19</f>
        <v>236080</v>
      </c>
      <c r="P23" s="21">
        <f>'6.ВС'!P19</f>
        <v>0</v>
      </c>
      <c r="Q23" s="21">
        <f>'6.ВС'!Q19</f>
        <v>0</v>
      </c>
      <c r="R23" s="21">
        <f>'6.ВС'!R19</f>
        <v>236080</v>
      </c>
      <c r="S23" s="21">
        <f>'6.ВС'!S19</f>
        <v>236080</v>
      </c>
      <c r="T23" s="21">
        <f>'6.ВС'!T19</f>
        <v>0</v>
      </c>
      <c r="U23" s="21">
        <f>'6.ВС'!U19</f>
        <v>0</v>
      </c>
      <c r="V23" s="21">
        <f>'6.ВС'!V19</f>
        <v>-247940</v>
      </c>
      <c r="W23" s="21">
        <f>'6.ВС'!W19</f>
        <v>-247940</v>
      </c>
      <c r="X23" s="21">
        <f>'6.ВС'!X19</f>
        <v>0</v>
      </c>
      <c r="Y23" s="21">
        <f>'6.ВС'!Y19</f>
        <v>0</v>
      </c>
      <c r="Z23" s="21">
        <f>'6.ВС'!Z19</f>
        <v>48.774844014710133</v>
      </c>
      <c r="AA23" s="21">
        <f>'6.ВС'!AA19</f>
        <v>0</v>
      </c>
      <c r="AB23" s="21">
        <f>'6.ВС'!AB19</f>
        <v>484020</v>
      </c>
      <c r="AC23" s="21">
        <f>'6.ВС'!AC19</f>
        <v>484020</v>
      </c>
      <c r="AD23" s="21">
        <f>'6.ВС'!AD19</f>
        <v>0</v>
      </c>
      <c r="AE23" s="21">
        <f>'6.ВС'!AE19</f>
        <v>0</v>
      </c>
      <c r="AF23" s="21">
        <f>'6.ВС'!AF19</f>
        <v>0</v>
      </c>
      <c r="AG23" s="21">
        <f>'6.ВС'!AG19</f>
        <v>0</v>
      </c>
      <c r="AH23" s="21">
        <f>'6.ВС'!AH19</f>
        <v>0</v>
      </c>
      <c r="AI23" s="21">
        <f>'6.ВС'!AI19</f>
        <v>0</v>
      </c>
      <c r="AJ23" s="21">
        <f>'6.ВС'!AJ19</f>
        <v>484020</v>
      </c>
      <c r="AK23" s="21">
        <f>'6.ВС'!AK19</f>
        <v>484020</v>
      </c>
      <c r="AL23" s="21">
        <f>'6.ВС'!AL19</f>
        <v>0</v>
      </c>
      <c r="AM23" s="21">
        <f>'6.ВС'!AM19</f>
        <v>0</v>
      </c>
      <c r="AN23" s="21">
        <f>'6.ВС'!AN19</f>
        <v>0</v>
      </c>
      <c r="AO23" s="21">
        <f>'6.ВС'!AO19</f>
        <v>0</v>
      </c>
      <c r="AP23" s="21">
        <f>'6.ВС'!AP19</f>
        <v>0</v>
      </c>
      <c r="AQ23" s="21">
        <f>'6.ВС'!AQ19</f>
        <v>0</v>
      </c>
      <c r="AR23" s="21">
        <f>'6.ВС'!AR19</f>
        <v>484020</v>
      </c>
      <c r="AS23" s="21">
        <f>'6.ВС'!AS19</f>
        <v>484020</v>
      </c>
      <c r="AT23" s="21">
        <f>'6.ВС'!AT19</f>
        <v>0</v>
      </c>
      <c r="AU23" s="21">
        <f>'6.ВС'!AU19</f>
        <v>0</v>
      </c>
      <c r="AV23" s="21">
        <f>'6.ВС'!AV19</f>
        <v>0</v>
      </c>
      <c r="AW23" s="21">
        <f>'6.ВС'!AW19</f>
        <v>193768</v>
      </c>
      <c r="AX23" s="21">
        <f>'6.ВС'!AX19</f>
        <v>193768</v>
      </c>
      <c r="AY23" s="21">
        <f>'6.ВС'!AY19</f>
        <v>0</v>
      </c>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row>
    <row r="24" spans="1:90" ht="27.75" customHeight="1" x14ac:dyDescent="0.25">
      <c r="A24" s="87" t="s">
        <v>544</v>
      </c>
      <c r="B24" s="236"/>
      <c r="C24" s="236"/>
      <c r="D24" s="236"/>
      <c r="E24" s="4">
        <v>851</v>
      </c>
      <c r="F24" s="3" t="s">
        <v>11</v>
      </c>
      <c r="G24" s="3" t="s">
        <v>13</v>
      </c>
      <c r="H24" s="283" t="s">
        <v>538</v>
      </c>
      <c r="I24" s="3"/>
      <c r="J24" s="21">
        <f>J25+J27</f>
        <v>400</v>
      </c>
      <c r="K24" s="21">
        <f t="shared" ref="K24:U24" si="42">K25+K27</f>
        <v>200</v>
      </c>
      <c r="L24" s="21">
        <f t="shared" si="42"/>
        <v>0</v>
      </c>
      <c r="M24" s="21">
        <f t="shared" si="42"/>
        <v>200</v>
      </c>
      <c r="N24" s="21">
        <f t="shared" si="42"/>
        <v>400</v>
      </c>
      <c r="O24" s="21">
        <f t="shared" si="42"/>
        <v>200</v>
      </c>
      <c r="P24" s="21">
        <f t="shared" si="42"/>
        <v>0</v>
      </c>
      <c r="Q24" s="21">
        <f t="shared" si="42"/>
        <v>200</v>
      </c>
      <c r="R24" s="21">
        <f t="shared" si="42"/>
        <v>400</v>
      </c>
      <c r="S24" s="21">
        <f t="shared" si="42"/>
        <v>200</v>
      </c>
      <c r="T24" s="21">
        <f t="shared" si="42"/>
        <v>0</v>
      </c>
      <c r="U24" s="21">
        <f t="shared" si="42"/>
        <v>200</v>
      </c>
      <c r="V24" s="21">
        <f t="shared" ref="V24:Y24" si="43">V27</f>
        <v>0</v>
      </c>
      <c r="W24" s="21">
        <f t="shared" si="43"/>
        <v>0</v>
      </c>
      <c r="X24" s="21">
        <f t="shared" si="43"/>
        <v>0</v>
      </c>
      <c r="Y24" s="21">
        <f t="shared" si="43"/>
        <v>0</v>
      </c>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row>
    <row r="25" spans="1:90" ht="27.75" customHeight="1" x14ac:dyDescent="0.25">
      <c r="A25" s="87" t="s">
        <v>20</v>
      </c>
      <c r="B25" s="236"/>
      <c r="C25" s="236"/>
      <c r="D25" s="236"/>
      <c r="E25" s="4">
        <v>851</v>
      </c>
      <c r="F25" s="3" t="s">
        <v>11</v>
      </c>
      <c r="G25" s="3" t="s">
        <v>13</v>
      </c>
      <c r="H25" s="283" t="s">
        <v>538</v>
      </c>
      <c r="I25" s="3" t="s">
        <v>21</v>
      </c>
      <c r="J25" s="21">
        <f>J26</f>
        <v>200</v>
      </c>
      <c r="K25" s="21">
        <f t="shared" ref="K25:U25" si="44">K26</f>
        <v>0</v>
      </c>
      <c r="L25" s="21">
        <f t="shared" si="44"/>
        <v>0</v>
      </c>
      <c r="M25" s="21">
        <f t="shared" si="44"/>
        <v>200</v>
      </c>
      <c r="N25" s="21">
        <f t="shared" si="44"/>
        <v>200</v>
      </c>
      <c r="O25" s="21">
        <f t="shared" si="44"/>
        <v>0</v>
      </c>
      <c r="P25" s="21">
        <f t="shared" si="44"/>
        <v>0</v>
      </c>
      <c r="Q25" s="21">
        <f t="shared" si="44"/>
        <v>200</v>
      </c>
      <c r="R25" s="21">
        <f t="shared" si="44"/>
        <v>200</v>
      </c>
      <c r="S25" s="21">
        <f t="shared" si="44"/>
        <v>0</v>
      </c>
      <c r="T25" s="21">
        <f t="shared" si="44"/>
        <v>0</v>
      </c>
      <c r="U25" s="21">
        <f t="shared" si="44"/>
        <v>200</v>
      </c>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row>
    <row r="26" spans="1:90" ht="27.75" customHeight="1" x14ac:dyDescent="0.25">
      <c r="A26" s="87" t="s">
        <v>9</v>
      </c>
      <c r="B26" s="236"/>
      <c r="C26" s="236"/>
      <c r="D26" s="236"/>
      <c r="E26" s="4">
        <v>851</v>
      </c>
      <c r="F26" s="3" t="s">
        <v>11</v>
      </c>
      <c r="G26" s="3" t="s">
        <v>13</v>
      </c>
      <c r="H26" s="283" t="s">
        <v>538</v>
      </c>
      <c r="I26" s="3" t="s">
        <v>22</v>
      </c>
      <c r="J26" s="21">
        <f>'6.ВС'!J22</f>
        <v>200</v>
      </c>
      <c r="K26" s="21">
        <f>'6.ВС'!K22</f>
        <v>0</v>
      </c>
      <c r="L26" s="21">
        <f>'6.ВС'!L22</f>
        <v>0</v>
      </c>
      <c r="M26" s="21">
        <f>'6.ВС'!M22</f>
        <v>200</v>
      </c>
      <c r="N26" s="21">
        <f>'6.ВС'!N22</f>
        <v>200</v>
      </c>
      <c r="O26" s="21">
        <f>'6.ВС'!O22</f>
        <v>0</v>
      </c>
      <c r="P26" s="21">
        <f>'6.ВС'!P22</f>
        <v>0</v>
      </c>
      <c r="Q26" s="21">
        <f>'6.ВС'!Q22</f>
        <v>200</v>
      </c>
      <c r="R26" s="21">
        <f>'6.ВС'!R22</f>
        <v>200</v>
      </c>
      <c r="S26" s="21">
        <f>'6.ВС'!S22</f>
        <v>0</v>
      </c>
      <c r="T26" s="21">
        <f>'6.ВС'!T22</f>
        <v>0</v>
      </c>
      <c r="U26" s="21">
        <f>'6.ВС'!U22</f>
        <v>200</v>
      </c>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row>
    <row r="27" spans="1:90" ht="27.75" customHeight="1" x14ac:dyDescent="0.25">
      <c r="A27" s="87" t="s">
        <v>34</v>
      </c>
      <c r="B27" s="303"/>
      <c r="C27" s="303"/>
      <c r="D27" s="303"/>
      <c r="E27" s="4">
        <v>851</v>
      </c>
      <c r="F27" s="3" t="s">
        <v>11</v>
      </c>
      <c r="G27" s="3" t="s">
        <v>13</v>
      </c>
      <c r="H27" s="283" t="s">
        <v>538</v>
      </c>
      <c r="I27" s="3" t="s">
        <v>35</v>
      </c>
      <c r="J27" s="21">
        <f t="shared" ref="J27:Y27" si="45">J28</f>
        <v>200</v>
      </c>
      <c r="K27" s="21">
        <f t="shared" si="45"/>
        <v>200</v>
      </c>
      <c r="L27" s="21">
        <f t="shared" si="45"/>
        <v>0</v>
      </c>
      <c r="M27" s="21">
        <f t="shared" si="45"/>
        <v>0</v>
      </c>
      <c r="N27" s="21">
        <f t="shared" si="45"/>
        <v>200</v>
      </c>
      <c r="O27" s="21">
        <f t="shared" si="45"/>
        <v>200</v>
      </c>
      <c r="P27" s="21">
        <f t="shared" si="45"/>
        <v>0</v>
      </c>
      <c r="Q27" s="21">
        <f t="shared" si="45"/>
        <v>0</v>
      </c>
      <c r="R27" s="21">
        <f t="shared" si="45"/>
        <v>200</v>
      </c>
      <c r="S27" s="21">
        <f t="shared" si="45"/>
        <v>200</v>
      </c>
      <c r="T27" s="21">
        <f t="shared" si="45"/>
        <v>0</v>
      </c>
      <c r="U27" s="21">
        <f t="shared" si="45"/>
        <v>0</v>
      </c>
      <c r="V27" s="21">
        <f t="shared" si="45"/>
        <v>0</v>
      </c>
      <c r="W27" s="21">
        <f t="shared" si="45"/>
        <v>0</v>
      </c>
      <c r="X27" s="21">
        <f t="shared" si="45"/>
        <v>0</v>
      </c>
      <c r="Y27" s="21">
        <f t="shared" si="45"/>
        <v>0</v>
      </c>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row>
    <row r="28" spans="1:90" ht="27.75" customHeight="1" x14ac:dyDescent="0.25">
      <c r="A28" s="87" t="s">
        <v>36</v>
      </c>
      <c r="B28" s="303"/>
      <c r="C28" s="303"/>
      <c r="D28" s="303"/>
      <c r="E28" s="4">
        <v>851</v>
      </c>
      <c r="F28" s="3" t="s">
        <v>11</v>
      </c>
      <c r="G28" s="3" t="s">
        <v>13</v>
      </c>
      <c r="H28" s="283" t="s">
        <v>538</v>
      </c>
      <c r="I28" s="3" t="s">
        <v>37</v>
      </c>
      <c r="J28" s="21">
        <f>'6.ВС'!J24</f>
        <v>200</v>
      </c>
      <c r="K28" s="21">
        <f>'6.ВС'!K24</f>
        <v>200</v>
      </c>
      <c r="L28" s="21">
        <f>'6.ВС'!L24</f>
        <v>0</v>
      </c>
      <c r="M28" s="21">
        <f>'6.ВС'!M24</f>
        <v>0</v>
      </c>
      <c r="N28" s="21">
        <f>'6.ВС'!N24</f>
        <v>200</v>
      </c>
      <c r="O28" s="21">
        <f>'6.ВС'!O24</f>
        <v>200</v>
      </c>
      <c r="P28" s="21">
        <f>'6.ВС'!P24</f>
        <v>0</v>
      </c>
      <c r="Q28" s="21">
        <f>'6.ВС'!Q24</f>
        <v>0</v>
      </c>
      <c r="R28" s="21">
        <f>'6.ВС'!R24</f>
        <v>200</v>
      </c>
      <c r="S28" s="21">
        <f>'6.ВС'!S24</f>
        <v>200</v>
      </c>
      <c r="T28" s="21">
        <f>'6.ВС'!T24</f>
        <v>0</v>
      </c>
      <c r="U28" s="21">
        <f>'6.ВС'!U24</f>
        <v>0</v>
      </c>
      <c r="V28" s="21">
        <f>'6.ВС'!V24</f>
        <v>0</v>
      </c>
      <c r="W28" s="21">
        <f>'6.ВС'!W24</f>
        <v>0</v>
      </c>
      <c r="X28" s="21">
        <f>'6.ВС'!X24</f>
        <v>0</v>
      </c>
      <c r="Y28" s="21">
        <f>'6.ВС'!Y24</f>
        <v>0</v>
      </c>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row>
    <row r="29" spans="1:90" ht="27.75" customHeight="1" x14ac:dyDescent="0.25">
      <c r="A29" s="285" t="s">
        <v>65</v>
      </c>
      <c r="B29" s="280"/>
      <c r="C29" s="280"/>
      <c r="D29" s="280"/>
      <c r="E29" s="236">
        <v>851</v>
      </c>
      <c r="F29" s="287" t="s">
        <v>11</v>
      </c>
      <c r="G29" s="287" t="s">
        <v>13</v>
      </c>
      <c r="H29" s="288" t="s">
        <v>422</v>
      </c>
      <c r="I29" s="289"/>
      <c r="J29" s="215">
        <f t="shared" ref="J29" si="46">J30+J32</f>
        <v>261090</v>
      </c>
      <c r="K29" s="21">
        <f t="shared" ref="K29:BV29" si="47">K30+K32</f>
        <v>261090</v>
      </c>
      <c r="L29" s="21">
        <f t="shared" si="47"/>
        <v>0</v>
      </c>
      <c r="M29" s="21">
        <f t="shared" si="47"/>
        <v>0</v>
      </c>
      <c r="N29" s="21">
        <f t="shared" si="47"/>
        <v>261090</v>
      </c>
      <c r="O29" s="21">
        <f t="shared" si="47"/>
        <v>261090</v>
      </c>
      <c r="P29" s="21">
        <f t="shared" si="47"/>
        <v>0</v>
      </c>
      <c r="Q29" s="21">
        <f t="shared" si="47"/>
        <v>0</v>
      </c>
      <c r="R29" s="21">
        <f t="shared" si="47"/>
        <v>261090</v>
      </c>
      <c r="S29" s="21">
        <f t="shared" si="47"/>
        <v>261090</v>
      </c>
      <c r="T29" s="21">
        <f t="shared" si="47"/>
        <v>0</v>
      </c>
      <c r="U29" s="21">
        <f t="shared" si="47"/>
        <v>0</v>
      </c>
      <c r="V29" s="21">
        <f t="shared" si="47"/>
        <v>22206</v>
      </c>
      <c r="W29" s="21">
        <f t="shared" si="47"/>
        <v>22206</v>
      </c>
      <c r="X29" s="21">
        <f t="shared" si="47"/>
        <v>0</v>
      </c>
      <c r="Y29" s="21">
        <f t="shared" si="47"/>
        <v>0</v>
      </c>
      <c r="Z29" s="21">
        <f t="shared" si="47"/>
        <v>222.41823186109781</v>
      </c>
      <c r="AA29" s="21">
        <f t="shared" si="47"/>
        <v>0</v>
      </c>
      <c r="AB29" s="21">
        <f t="shared" si="47"/>
        <v>238884</v>
      </c>
      <c r="AC29" s="21">
        <f t="shared" si="47"/>
        <v>238884</v>
      </c>
      <c r="AD29" s="21">
        <f t="shared" si="47"/>
        <v>0</v>
      </c>
      <c r="AE29" s="21">
        <f t="shared" si="47"/>
        <v>0</v>
      </c>
      <c r="AF29" s="21">
        <f t="shared" si="47"/>
        <v>0</v>
      </c>
      <c r="AG29" s="21">
        <f t="shared" si="47"/>
        <v>0</v>
      </c>
      <c r="AH29" s="21">
        <f t="shared" si="47"/>
        <v>0</v>
      </c>
      <c r="AI29" s="21">
        <f t="shared" si="47"/>
        <v>0</v>
      </c>
      <c r="AJ29" s="21">
        <f t="shared" si="47"/>
        <v>238884</v>
      </c>
      <c r="AK29" s="21">
        <f t="shared" si="47"/>
        <v>238884</v>
      </c>
      <c r="AL29" s="21">
        <f t="shared" si="47"/>
        <v>0</v>
      </c>
      <c r="AM29" s="21">
        <f t="shared" si="47"/>
        <v>0</v>
      </c>
      <c r="AN29" s="21">
        <f t="shared" si="47"/>
        <v>0</v>
      </c>
      <c r="AO29" s="21">
        <f t="shared" si="47"/>
        <v>0</v>
      </c>
      <c r="AP29" s="21">
        <f t="shared" si="47"/>
        <v>0</v>
      </c>
      <c r="AQ29" s="21">
        <f t="shared" si="47"/>
        <v>0</v>
      </c>
      <c r="AR29" s="21">
        <f t="shared" si="47"/>
        <v>238884</v>
      </c>
      <c r="AS29" s="21">
        <f t="shared" si="47"/>
        <v>238884</v>
      </c>
      <c r="AT29" s="21">
        <f t="shared" si="47"/>
        <v>0</v>
      </c>
      <c r="AU29" s="21">
        <f t="shared" si="47"/>
        <v>0</v>
      </c>
      <c r="AV29" s="21">
        <f t="shared" si="47"/>
        <v>0</v>
      </c>
      <c r="AW29" s="21">
        <f t="shared" si="47"/>
        <v>238884</v>
      </c>
      <c r="AX29" s="21">
        <f t="shared" si="47"/>
        <v>238884</v>
      </c>
      <c r="AY29" s="21">
        <f t="shared" si="47"/>
        <v>0</v>
      </c>
      <c r="AZ29" s="21">
        <f t="shared" si="47"/>
        <v>0</v>
      </c>
      <c r="BA29" s="21">
        <f t="shared" si="47"/>
        <v>0</v>
      </c>
      <c r="BB29" s="21">
        <f t="shared" si="47"/>
        <v>0</v>
      </c>
      <c r="BC29" s="21">
        <f t="shared" si="47"/>
        <v>0</v>
      </c>
      <c r="BD29" s="21">
        <f t="shared" si="47"/>
        <v>0</v>
      </c>
      <c r="BE29" s="21">
        <f t="shared" si="47"/>
        <v>238884</v>
      </c>
      <c r="BF29" s="21">
        <f t="shared" si="47"/>
        <v>238884</v>
      </c>
      <c r="BG29" s="21">
        <f t="shared" si="47"/>
        <v>0</v>
      </c>
      <c r="BH29" s="21">
        <f t="shared" si="47"/>
        <v>0</v>
      </c>
      <c r="BI29" s="21">
        <f t="shared" si="47"/>
        <v>0</v>
      </c>
      <c r="BJ29" s="21">
        <f t="shared" si="47"/>
        <v>0</v>
      </c>
      <c r="BK29" s="21">
        <f t="shared" si="47"/>
        <v>0</v>
      </c>
      <c r="BL29" s="21">
        <f t="shared" si="47"/>
        <v>0</v>
      </c>
      <c r="BM29" s="21">
        <f t="shared" si="47"/>
        <v>238884</v>
      </c>
      <c r="BN29" s="21">
        <f t="shared" si="47"/>
        <v>238884</v>
      </c>
      <c r="BO29" s="21">
        <f t="shared" si="47"/>
        <v>0</v>
      </c>
      <c r="BP29" s="21">
        <f t="shared" si="47"/>
        <v>0</v>
      </c>
      <c r="BQ29" s="21">
        <f t="shared" si="47"/>
        <v>0</v>
      </c>
      <c r="BR29" s="21">
        <f t="shared" si="47"/>
        <v>238884</v>
      </c>
      <c r="BS29" s="21">
        <f t="shared" si="47"/>
        <v>238884</v>
      </c>
      <c r="BT29" s="21">
        <f t="shared" si="47"/>
        <v>0</v>
      </c>
      <c r="BU29" s="21">
        <f t="shared" si="47"/>
        <v>0</v>
      </c>
      <c r="BV29" s="21">
        <f t="shared" si="47"/>
        <v>0</v>
      </c>
      <c r="BW29" s="21">
        <f t="shared" ref="BW29:CL29" si="48">BW30+BW32</f>
        <v>0</v>
      </c>
      <c r="BX29" s="21">
        <f t="shared" si="48"/>
        <v>0</v>
      </c>
      <c r="BY29" s="21">
        <f t="shared" si="48"/>
        <v>0</v>
      </c>
      <c r="BZ29" s="21">
        <f t="shared" si="48"/>
        <v>238884</v>
      </c>
      <c r="CA29" s="21">
        <f t="shared" si="48"/>
        <v>238884</v>
      </c>
      <c r="CB29" s="21">
        <f t="shared" si="48"/>
        <v>0</v>
      </c>
      <c r="CC29" s="21">
        <f t="shared" si="48"/>
        <v>0</v>
      </c>
      <c r="CD29" s="21">
        <f t="shared" si="48"/>
        <v>0</v>
      </c>
      <c r="CE29" s="21">
        <f t="shared" si="48"/>
        <v>0</v>
      </c>
      <c r="CF29" s="21">
        <f t="shared" si="48"/>
        <v>0</v>
      </c>
      <c r="CG29" s="21">
        <f t="shared" si="48"/>
        <v>0</v>
      </c>
      <c r="CH29" s="21">
        <f t="shared" si="48"/>
        <v>238884</v>
      </c>
      <c r="CI29" s="21">
        <f t="shared" si="48"/>
        <v>238884</v>
      </c>
      <c r="CJ29" s="21">
        <f t="shared" si="48"/>
        <v>0</v>
      </c>
      <c r="CK29" s="21">
        <f t="shared" si="48"/>
        <v>0</v>
      </c>
      <c r="CL29" s="21">
        <f t="shared" si="48"/>
        <v>0</v>
      </c>
    </row>
    <row r="30" spans="1:90" ht="27.75" customHeight="1" x14ac:dyDescent="0.25">
      <c r="A30" s="285" t="s">
        <v>15</v>
      </c>
      <c r="B30" s="280"/>
      <c r="C30" s="280"/>
      <c r="D30" s="280"/>
      <c r="E30" s="236">
        <v>851</v>
      </c>
      <c r="F30" s="287" t="s">
        <v>11</v>
      </c>
      <c r="G30" s="287" t="s">
        <v>13</v>
      </c>
      <c r="H30" s="288" t="s">
        <v>422</v>
      </c>
      <c r="I30" s="287" t="s">
        <v>17</v>
      </c>
      <c r="J30" s="215">
        <f t="shared" ref="J30:BU30" si="49">J31</f>
        <v>143200</v>
      </c>
      <c r="K30" s="21">
        <f t="shared" si="49"/>
        <v>143200</v>
      </c>
      <c r="L30" s="21">
        <f t="shared" si="49"/>
        <v>0</v>
      </c>
      <c r="M30" s="21">
        <f t="shared" si="49"/>
        <v>0</v>
      </c>
      <c r="N30" s="21">
        <f t="shared" si="49"/>
        <v>143200</v>
      </c>
      <c r="O30" s="21">
        <f t="shared" si="49"/>
        <v>143200</v>
      </c>
      <c r="P30" s="21">
        <f t="shared" si="49"/>
        <v>0</v>
      </c>
      <c r="Q30" s="21">
        <f t="shared" si="49"/>
        <v>0</v>
      </c>
      <c r="R30" s="21">
        <f t="shared" si="49"/>
        <v>143200</v>
      </c>
      <c r="S30" s="21">
        <f t="shared" si="49"/>
        <v>143200</v>
      </c>
      <c r="T30" s="21">
        <f t="shared" si="49"/>
        <v>0</v>
      </c>
      <c r="U30" s="21">
        <f t="shared" si="49"/>
        <v>0</v>
      </c>
      <c r="V30" s="21">
        <f t="shared" si="49"/>
        <v>1400</v>
      </c>
      <c r="W30" s="21">
        <f t="shared" si="49"/>
        <v>1400</v>
      </c>
      <c r="X30" s="21">
        <f t="shared" si="49"/>
        <v>0</v>
      </c>
      <c r="Y30" s="21">
        <f t="shared" si="49"/>
        <v>0</v>
      </c>
      <c r="Z30" s="21">
        <f t="shared" si="49"/>
        <v>100.98730606488012</v>
      </c>
      <c r="AA30" s="21">
        <f t="shared" si="49"/>
        <v>0</v>
      </c>
      <c r="AB30" s="21">
        <f t="shared" si="49"/>
        <v>141800</v>
      </c>
      <c r="AC30" s="21">
        <f t="shared" si="49"/>
        <v>141800</v>
      </c>
      <c r="AD30" s="21">
        <f t="shared" si="49"/>
        <v>0</v>
      </c>
      <c r="AE30" s="21">
        <f t="shared" si="49"/>
        <v>0</v>
      </c>
      <c r="AF30" s="21">
        <f t="shared" si="49"/>
        <v>0</v>
      </c>
      <c r="AG30" s="21">
        <f t="shared" si="49"/>
        <v>0</v>
      </c>
      <c r="AH30" s="21">
        <f t="shared" si="49"/>
        <v>0</v>
      </c>
      <c r="AI30" s="21">
        <f t="shared" si="49"/>
        <v>0</v>
      </c>
      <c r="AJ30" s="21">
        <f t="shared" si="49"/>
        <v>141800</v>
      </c>
      <c r="AK30" s="21">
        <f t="shared" si="49"/>
        <v>141800</v>
      </c>
      <c r="AL30" s="21">
        <f t="shared" si="49"/>
        <v>0</v>
      </c>
      <c r="AM30" s="21">
        <f t="shared" si="49"/>
        <v>0</v>
      </c>
      <c r="AN30" s="21">
        <f t="shared" si="49"/>
        <v>0</v>
      </c>
      <c r="AO30" s="21">
        <f t="shared" si="49"/>
        <v>0</v>
      </c>
      <c r="AP30" s="21">
        <f t="shared" si="49"/>
        <v>0</v>
      </c>
      <c r="AQ30" s="21">
        <f t="shared" si="49"/>
        <v>0</v>
      </c>
      <c r="AR30" s="21">
        <f t="shared" si="49"/>
        <v>141800</v>
      </c>
      <c r="AS30" s="21">
        <f t="shared" si="49"/>
        <v>141800</v>
      </c>
      <c r="AT30" s="21">
        <f t="shared" si="49"/>
        <v>0</v>
      </c>
      <c r="AU30" s="21">
        <f t="shared" si="49"/>
        <v>0</v>
      </c>
      <c r="AV30" s="21">
        <f t="shared" si="49"/>
        <v>0</v>
      </c>
      <c r="AW30" s="21">
        <f t="shared" si="49"/>
        <v>141800</v>
      </c>
      <c r="AX30" s="21">
        <f t="shared" si="49"/>
        <v>141800</v>
      </c>
      <c r="AY30" s="21">
        <f t="shared" si="49"/>
        <v>0</v>
      </c>
      <c r="AZ30" s="21">
        <f t="shared" si="49"/>
        <v>0</v>
      </c>
      <c r="BA30" s="21">
        <f t="shared" si="49"/>
        <v>0</v>
      </c>
      <c r="BB30" s="21">
        <f t="shared" si="49"/>
        <v>0</v>
      </c>
      <c r="BC30" s="21">
        <f t="shared" si="49"/>
        <v>0</v>
      </c>
      <c r="BD30" s="21">
        <f t="shared" si="49"/>
        <v>0</v>
      </c>
      <c r="BE30" s="21">
        <f t="shared" si="49"/>
        <v>141800</v>
      </c>
      <c r="BF30" s="21">
        <f t="shared" si="49"/>
        <v>141800</v>
      </c>
      <c r="BG30" s="21">
        <f t="shared" si="49"/>
        <v>0</v>
      </c>
      <c r="BH30" s="21">
        <f t="shared" si="49"/>
        <v>0</v>
      </c>
      <c r="BI30" s="21">
        <f t="shared" si="49"/>
        <v>0</v>
      </c>
      <c r="BJ30" s="21">
        <f t="shared" si="49"/>
        <v>0</v>
      </c>
      <c r="BK30" s="21">
        <f t="shared" si="49"/>
        <v>0</v>
      </c>
      <c r="BL30" s="21">
        <f t="shared" si="49"/>
        <v>0</v>
      </c>
      <c r="BM30" s="21">
        <f t="shared" si="49"/>
        <v>141800</v>
      </c>
      <c r="BN30" s="21">
        <f t="shared" si="49"/>
        <v>141800</v>
      </c>
      <c r="BO30" s="21">
        <f t="shared" si="49"/>
        <v>0</v>
      </c>
      <c r="BP30" s="21">
        <f t="shared" si="49"/>
        <v>0</v>
      </c>
      <c r="BQ30" s="21">
        <f t="shared" si="49"/>
        <v>0</v>
      </c>
      <c r="BR30" s="21">
        <f t="shared" si="49"/>
        <v>141800</v>
      </c>
      <c r="BS30" s="21">
        <f t="shared" si="49"/>
        <v>141800</v>
      </c>
      <c r="BT30" s="21">
        <f t="shared" si="49"/>
        <v>0</v>
      </c>
      <c r="BU30" s="21">
        <f t="shared" si="49"/>
        <v>0</v>
      </c>
      <c r="BV30" s="21">
        <f t="shared" ref="BV30:CL30" si="50">BV31</f>
        <v>0</v>
      </c>
      <c r="BW30" s="21">
        <f t="shared" si="50"/>
        <v>0</v>
      </c>
      <c r="BX30" s="21">
        <f t="shared" si="50"/>
        <v>0</v>
      </c>
      <c r="BY30" s="21">
        <f t="shared" si="50"/>
        <v>0</v>
      </c>
      <c r="BZ30" s="21">
        <f t="shared" si="50"/>
        <v>141800</v>
      </c>
      <c r="CA30" s="21">
        <f t="shared" si="50"/>
        <v>141800</v>
      </c>
      <c r="CB30" s="21">
        <f t="shared" si="50"/>
        <v>0</v>
      </c>
      <c r="CC30" s="21">
        <f t="shared" si="50"/>
        <v>0</v>
      </c>
      <c r="CD30" s="21">
        <f t="shared" si="50"/>
        <v>0</v>
      </c>
      <c r="CE30" s="21">
        <f t="shared" si="50"/>
        <v>0</v>
      </c>
      <c r="CF30" s="21">
        <f t="shared" si="50"/>
        <v>0</v>
      </c>
      <c r="CG30" s="21">
        <f t="shared" si="50"/>
        <v>0</v>
      </c>
      <c r="CH30" s="21">
        <f t="shared" si="50"/>
        <v>141800</v>
      </c>
      <c r="CI30" s="21">
        <f t="shared" si="50"/>
        <v>141800</v>
      </c>
      <c r="CJ30" s="21">
        <f t="shared" si="50"/>
        <v>0</v>
      </c>
      <c r="CK30" s="21">
        <f t="shared" si="50"/>
        <v>0</v>
      </c>
      <c r="CL30" s="21">
        <f t="shared" si="50"/>
        <v>0</v>
      </c>
    </row>
    <row r="31" spans="1:90" ht="27.75" customHeight="1" x14ac:dyDescent="0.25">
      <c r="A31" s="285" t="s">
        <v>8</v>
      </c>
      <c r="B31" s="279"/>
      <c r="C31" s="279"/>
      <c r="D31" s="279"/>
      <c r="E31" s="236">
        <v>851</v>
      </c>
      <c r="F31" s="287" t="s">
        <v>11</v>
      </c>
      <c r="G31" s="287" t="s">
        <v>13</v>
      </c>
      <c r="H31" s="288" t="s">
        <v>422</v>
      </c>
      <c r="I31" s="287" t="s">
        <v>18</v>
      </c>
      <c r="J31" s="215">
        <f>'6.ВС'!J27</f>
        <v>143200</v>
      </c>
      <c r="K31" s="21">
        <f>'6.ВС'!K27</f>
        <v>143200</v>
      </c>
      <c r="L31" s="21">
        <f>'6.ВС'!L27</f>
        <v>0</v>
      </c>
      <c r="M31" s="21">
        <f>'6.ВС'!M27</f>
        <v>0</v>
      </c>
      <c r="N31" s="21">
        <f>'6.ВС'!N27</f>
        <v>143200</v>
      </c>
      <c r="O31" s="21">
        <f>'6.ВС'!O27</f>
        <v>143200</v>
      </c>
      <c r="P31" s="21">
        <f>'6.ВС'!P27</f>
        <v>0</v>
      </c>
      <c r="Q31" s="21">
        <f>'6.ВС'!Q27</f>
        <v>0</v>
      </c>
      <c r="R31" s="21">
        <f>'6.ВС'!R27</f>
        <v>143200</v>
      </c>
      <c r="S31" s="21">
        <f>'6.ВС'!S27</f>
        <v>143200</v>
      </c>
      <c r="T31" s="21">
        <f>'6.ВС'!T27</f>
        <v>0</v>
      </c>
      <c r="U31" s="21">
        <f>'6.ВС'!U27</f>
        <v>0</v>
      </c>
      <c r="V31" s="21">
        <f>'6.ВС'!V27</f>
        <v>1400</v>
      </c>
      <c r="W31" s="21">
        <f>'6.ВС'!W27</f>
        <v>1400</v>
      </c>
      <c r="X31" s="21">
        <f>'6.ВС'!X27</f>
        <v>0</v>
      </c>
      <c r="Y31" s="21">
        <f>'6.ВС'!Y27</f>
        <v>0</v>
      </c>
      <c r="Z31" s="21">
        <f>'6.ВС'!Z27</f>
        <v>100.98730606488012</v>
      </c>
      <c r="AA31" s="21">
        <f>'6.ВС'!AA27</f>
        <v>0</v>
      </c>
      <c r="AB31" s="21">
        <f>'6.ВС'!AB27</f>
        <v>141800</v>
      </c>
      <c r="AC31" s="21">
        <f>'6.ВС'!AC27</f>
        <v>141800</v>
      </c>
      <c r="AD31" s="21">
        <f>'6.ВС'!AD27</f>
        <v>0</v>
      </c>
      <c r="AE31" s="21">
        <f>'6.ВС'!AE27</f>
        <v>0</v>
      </c>
      <c r="AF31" s="21">
        <f>'6.ВС'!AF27</f>
        <v>0</v>
      </c>
      <c r="AG31" s="21">
        <f>'6.ВС'!AG27</f>
        <v>0</v>
      </c>
      <c r="AH31" s="21">
        <f>'6.ВС'!AH27</f>
        <v>0</v>
      </c>
      <c r="AI31" s="21">
        <f>'6.ВС'!AI27</f>
        <v>0</v>
      </c>
      <c r="AJ31" s="21">
        <f>'6.ВС'!AJ27</f>
        <v>141800</v>
      </c>
      <c r="AK31" s="21">
        <f>'6.ВС'!AK27</f>
        <v>141800</v>
      </c>
      <c r="AL31" s="21">
        <f>'6.ВС'!AL27</f>
        <v>0</v>
      </c>
      <c r="AM31" s="21">
        <f>'6.ВС'!AM27</f>
        <v>0</v>
      </c>
      <c r="AN31" s="21">
        <f>'6.ВС'!AN27</f>
        <v>0</v>
      </c>
      <c r="AO31" s="21">
        <f>'6.ВС'!AO27</f>
        <v>0</v>
      </c>
      <c r="AP31" s="21">
        <f>'6.ВС'!AP27</f>
        <v>0</v>
      </c>
      <c r="AQ31" s="21">
        <f>'6.ВС'!AQ27</f>
        <v>0</v>
      </c>
      <c r="AR31" s="21">
        <f>'6.ВС'!AR27</f>
        <v>141800</v>
      </c>
      <c r="AS31" s="21">
        <f>'6.ВС'!AS27</f>
        <v>141800</v>
      </c>
      <c r="AT31" s="21">
        <f>'6.ВС'!AT27</f>
        <v>0</v>
      </c>
      <c r="AU31" s="21">
        <f>'6.ВС'!AU27</f>
        <v>0</v>
      </c>
      <c r="AV31" s="21">
        <f>'6.ВС'!AV27</f>
        <v>0</v>
      </c>
      <c r="AW31" s="21">
        <f>'6.ВС'!AW27</f>
        <v>141800</v>
      </c>
      <c r="AX31" s="21">
        <f>'6.ВС'!AX27</f>
        <v>141800</v>
      </c>
      <c r="AY31" s="21">
        <f>'6.ВС'!AY27</f>
        <v>0</v>
      </c>
      <c r="AZ31" s="21">
        <f>'6.ВС'!AZ27</f>
        <v>0</v>
      </c>
      <c r="BA31" s="21">
        <f>'6.ВС'!BA27</f>
        <v>0</v>
      </c>
      <c r="BB31" s="21">
        <f>'6.ВС'!BB27</f>
        <v>0</v>
      </c>
      <c r="BC31" s="21">
        <f>'6.ВС'!BC27</f>
        <v>0</v>
      </c>
      <c r="BD31" s="21">
        <f>'6.ВС'!BD27</f>
        <v>0</v>
      </c>
      <c r="BE31" s="21">
        <f>'6.ВС'!BE27</f>
        <v>141800</v>
      </c>
      <c r="BF31" s="21">
        <f>'6.ВС'!BF27</f>
        <v>141800</v>
      </c>
      <c r="BG31" s="21">
        <f>'6.ВС'!BG27</f>
        <v>0</v>
      </c>
      <c r="BH31" s="21">
        <f>'6.ВС'!BH27</f>
        <v>0</v>
      </c>
      <c r="BI31" s="21">
        <f>'6.ВС'!BI27</f>
        <v>0</v>
      </c>
      <c r="BJ31" s="21">
        <f>'6.ВС'!BJ27</f>
        <v>0</v>
      </c>
      <c r="BK31" s="21">
        <f>'6.ВС'!BK27</f>
        <v>0</v>
      </c>
      <c r="BL31" s="21">
        <f>'6.ВС'!BL27</f>
        <v>0</v>
      </c>
      <c r="BM31" s="21">
        <f>'6.ВС'!BM27</f>
        <v>141800</v>
      </c>
      <c r="BN31" s="21">
        <f>'6.ВС'!BN27</f>
        <v>141800</v>
      </c>
      <c r="BO31" s="21">
        <f>'6.ВС'!BO27</f>
        <v>0</v>
      </c>
      <c r="BP31" s="21">
        <f>'6.ВС'!BP27</f>
        <v>0</v>
      </c>
      <c r="BQ31" s="21">
        <f>'6.ВС'!BQ27</f>
        <v>0</v>
      </c>
      <c r="BR31" s="21">
        <f>'6.ВС'!BR27</f>
        <v>141800</v>
      </c>
      <c r="BS31" s="21">
        <f>'6.ВС'!BS27</f>
        <v>141800</v>
      </c>
      <c r="BT31" s="21">
        <f>'6.ВС'!BT27</f>
        <v>0</v>
      </c>
      <c r="BU31" s="21">
        <f>'6.ВС'!BU27</f>
        <v>0</v>
      </c>
      <c r="BV31" s="21">
        <f>'6.ВС'!BV27</f>
        <v>0</v>
      </c>
      <c r="BW31" s="21">
        <f>'6.ВС'!BW27</f>
        <v>0</v>
      </c>
      <c r="BX31" s="21">
        <f>'6.ВС'!BX27</f>
        <v>0</v>
      </c>
      <c r="BY31" s="21">
        <f>'6.ВС'!BY27</f>
        <v>0</v>
      </c>
      <c r="BZ31" s="21">
        <f>'6.ВС'!BZ27</f>
        <v>141800</v>
      </c>
      <c r="CA31" s="21">
        <f>'6.ВС'!CA27</f>
        <v>141800</v>
      </c>
      <c r="CB31" s="21">
        <f>'6.ВС'!CB27</f>
        <v>0</v>
      </c>
      <c r="CC31" s="21">
        <f>'6.ВС'!CC27</f>
        <v>0</v>
      </c>
      <c r="CD31" s="21">
        <f>'6.ВС'!CD27</f>
        <v>0</v>
      </c>
      <c r="CE31" s="21">
        <f>'6.ВС'!CE27</f>
        <v>0</v>
      </c>
      <c r="CF31" s="21">
        <f>'6.ВС'!CF27</f>
        <v>0</v>
      </c>
      <c r="CG31" s="21">
        <f>'6.ВС'!CG27</f>
        <v>0</v>
      </c>
      <c r="CH31" s="21">
        <f>'6.ВС'!CH27</f>
        <v>141800</v>
      </c>
      <c r="CI31" s="21">
        <f>'6.ВС'!CI27</f>
        <v>141800</v>
      </c>
      <c r="CJ31" s="21">
        <f>'6.ВС'!CJ27</f>
        <v>0</v>
      </c>
      <c r="CK31" s="21">
        <f>'6.ВС'!CK27</f>
        <v>0</v>
      </c>
      <c r="CL31" s="21">
        <f>'6.ВС'!CL27</f>
        <v>0</v>
      </c>
    </row>
    <row r="32" spans="1:90" ht="27.75" customHeight="1" x14ac:dyDescent="0.25">
      <c r="A32" s="286" t="s">
        <v>20</v>
      </c>
      <c r="B32" s="279"/>
      <c r="C32" s="279"/>
      <c r="D32" s="279"/>
      <c r="E32" s="236">
        <v>851</v>
      </c>
      <c r="F32" s="287" t="s">
        <v>11</v>
      </c>
      <c r="G32" s="287" t="s">
        <v>13</v>
      </c>
      <c r="H32" s="288" t="s">
        <v>422</v>
      </c>
      <c r="I32" s="287" t="s">
        <v>21</v>
      </c>
      <c r="J32" s="215">
        <f t="shared" ref="J32:BU32" si="51">J33</f>
        <v>117890</v>
      </c>
      <c r="K32" s="21">
        <f t="shared" si="51"/>
        <v>117890</v>
      </c>
      <c r="L32" s="21">
        <f t="shared" si="51"/>
        <v>0</v>
      </c>
      <c r="M32" s="21">
        <f t="shared" si="51"/>
        <v>0</v>
      </c>
      <c r="N32" s="21">
        <f t="shared" si="51"/>
        <v>117890</v>
      </c>
      <c r="O32" s="21">
        <f t="shared" si="51"/>
        <v>117890</v>
      </c>
      <c r="P32" s="21">
        <f t="shared" si="51"/>
        <v>0</v>
      </c>
      <c r="Q32" s="21">
        <f t="shared" si="51"/>
        <v>0</v>
      </c>
      <c r="R32" s="21">
        <f t="shared" si="51"/>
        <v>117890</v>
      </c>
      <c r="S32" s="21">
        <f t="shared" si="51"/>
        <v>117890</v>
      </c>
      <c r="T32" s="21">
        <f t="shared" si="51"/>
        <v>0</v>
      </c>
      <c r="U32" s="21">
        <f t="shared" si="51"/>
        <v>0</v>
      </c>
      <c r="V32" s="21">
        <f t="shared" si="51"/>
        <v>20806</v>
      </c>
      <c r="W32" s="21">
        <f t="shared" si="51"/>
        <v>20806</v>
      </c>
      <c r="X32" s="21">
        <f t="shared" si="51"/>
        <v>0</v>
      </c>
      <c r="Y32" s="21">
        <f t="shared" si="51"/>
        <v>0</v>
      </c>
      <c r="Z32" s="21">
        <f t="shared" si="51"/>
        <v>121.43092579621771</v>
      </c>
      <c r="AA32" s="21">
        <f t="shared" si="51"/>
        <v>0</v>
      </c>
      <c r="AB32" s="21">
        <f t="shared" si="51"/>
        <v>97084</v>
      </c>
      <c r="AC32" s="21">
        <f t="shared" si="51"/>
        <v>97084</v>
      </c>
      <c r="AD32" s="21">
        <f t="shared" si="51"/>
        <v>0</v>
      </c>
      <c r="AE32" s="21">
        <f t="shared" si="51"/>
        <v>0</v>
      </c>
      <c r="AF32" s="21">
        <f t="shared" si="51"/>
        <v>0</v>
      </c>
      <c r="AG32" s="21">
        <f t="shared" si="51"/>
        <v>0</v>
      </c>
      <c r="AH32" s="21">
        <f t="shared" si="51"/>
        <v>0</v>
      </c>
      <c r="AI32" s="21">
        <f t="shared" si="51"/>
        <v>0</v>
      </c>
      <c r="AJ32" s="21">
        <f t="shared" si="51"/>
        <v>97084</v>
      </c>
      <c r="AK32" s="21">
        <f t="shared" si="51"/>
        <v>97084</v>
      </c>
      <c r="AL32" s="21">
        <f t="shared" si="51"/>
        <v>0</v>
      </c>
      <c r="AM32" s="21">
        <f t="shared" si="51"/>
        <v>0</v>
      </c>
      <c r="AN32" s="21">
        <f t="shared" si="51"/>
        <v>0</v>
      </c>
      <c r="AO32" s="21">
        <f t="shared" si="51"/>
        <v>0</v>
      </c>
      <c r="AP32" s="21">
        <f t="shared" si="51"/>
        <v>0</v>
      </c>
      <c r="AQ32" s="21">
        <f t="shared" si="51"/>
        <v>0</v>
      </c>
      <c r="AR32" s="21">
        <f t="shared" si="51"/>
        <v>97084</v>
      </c>
      <c r="AS32" s="21">
        <f t="shared" si="51"/>
        <v>97084</v>
      </c>
      <c r="AT32" s="21">
        <f t="shared" si="51"/>
        <v>0</v>
      </c>
      <c r="AU32" s="21">
        <f t="shared" si="51"/>
        <v>0</v>
      </c>
      <c r="AV32" s="21">
        <f t="shared" si="51"/>
        <v>0</v>
      </c>
      <c r="AW32" s="21">
        <f t="shared" si="51"/>
        <v>97084</v>
      </c>
      <c r="AX32" s="21">
        <f t="shared" si="51"/>
        <v>97084</v>
      </c>
      <c r="AY32" s="21">
        <f t="shared" si="51"/>
        <v>0</v>
      </c>
      <c r="AZ32" s="21">
        <f t="shared" si="51"/>
        <v>0</v>
      </c>
      <c r="BA32" s="21">
        <f t="shared" si="51"/>
        <v>0</v>
      </c>
      <c r="BB32" s="21">
        <f t="shared" si="51"/>
        <v>0</v>
      </c>
      <c r="BC32" s="21">
        <f t="shared" si="51"/>
        <v>0</v>
      </c>
      <c r="BD32" s="21">
        <f t="shared" si="51"/>
        <v>0</v>
      </c>
      <c r="BE32" s="21">
        <f t="shared" si="51"/>
        <v>97084</v>
      </c>
      <c r="BF32" s="21">
        <f t="shared" si="51"/>
        <v>97084</v>
      </c>
      <c r="BG32" s="21">
        <f t="shared" si="51"/>
        <v>0</v>
      </c>
      <c r="BH32" s="21">
        <f t="shared" si="51"/>
        <v>0</v>
      </c>
      <c r="BI32" s="21">
        <f t="shared" si="51"/>
        <v>0</v>
      </c>
      <c r="BJ32" s="21">
        <f t="shared" si="51"/>
        <v>0</v>
      </c>
      <c r="BK32" s="21">
        <f t="shared" si="51"/>
        <v>0</v>
      </c>
      <c r="BL32" s="21">
        <f t="shared" si="51"/>
        <v>0</v>
      </c>
      <c r="BM32" s="21">
        <f t="shared" si="51"/>
        <v>97084</v>
      </c>
      <c r="BN32" s="21">
        <f t="shared" si="51"/>
        <v>97084</v>
      </c>
      <c r="BO32" s="21">
        <f t="shared" si="51"/>
        <v>0</v>
      </c>
      <c r="BP32" s="21">
        <f t="shared" si="51"/>
        <v>0</v>
      </c>
      <c r="BQ32" s="21">
        <f t="shared" si="51"/>
        <v>0</v>
      </c>
      <c r="BR32" s="21">
        <f t="shared" si="51"/>
        <v>97084</v>
      </c>
      <c r="BS32" s="21">
        <f t="shared" si="51"/>
        <v>97084</v>
      </c>
      <c r="BT32" s="21">
        <f t="shared" si="51"/>
        <v>0</v>
      </c>
      <c r="BU32" s="21">
        <f t="shared" si="51"/>
        <v>0</v>
      </c>
      <c r="BV32" s="21">
        <f t="shared" ref="BV32:CL32" si="52">BV33</f>
        <v>0</v>
      </c>
      <c r="BW32" s="21">
        <f t="shared" si="52"/>
        <v>0</v>
      </c>
      <c r="BX32" s="21">
        <f t="shared" si="52"/>
        <v>0</v>
      </c>
      <c r="BY32" s="21">
        <f t="shared" si="52"/>
        <v>0</v>
      </c>
      <c r="BZ32" s="21">
        <f t="shared" si="52"/>
        <v>97084</v>
      </c>
      <c r="CA32" s="21">
        <f t="shared" si="52"/>
        <v>97084</v>
      </c>
      <c r="CB32" s="21">
        <f t="shared" si="52"/>
        <v>0</v>
      </c>
      <c r="CC32" s="21">
        <f t="shared" si="52"/>
        <v>0</v>
      </c>
      <c r="CD32" s="21">
        <f t="shared" si="52"/>
        <v>0</v>
      </c>
      <c r="CE32" s="21">
        <f t="shared" si="52"/>
        <v>0</v>
      </c>
      <c r="CF32" s="21">
        <f t="shared" si="52"/>
        <v>0</v>
      </c>
      <c r="CG32" s="21">
        <f t="shared" si="52"/>
        <v>0</v>
      </c>
      <c r="CH32" s="21">
        <f t="shared" si="52"/>
        <v>97084</v>
      </c>
      <c r="CI32" s="21">
        <f t="shared" si="52"/>
        <v>97084</v>
      </c>
      <c r="CJ32" s="21">
        <f t="shared" si="52"/>
        <v>0</v>
      </c>
      <c r="CK32" s="21">
        <f t="shared" si="52"/>
        <v>0</v>
      </c>
      <c r="CL32" s="21">
        <f t="shared" si="52"/>
        <v>0</v>
      </c>
    </row>
    <row r="33" spans="1:90" ht="27.75" customHeight="1" x14ac:dyDescent="0.25">
      <c r="A33" s="286" t="s">
        <v>9</v>
      </c>
      <c r="B33" s="280"/>
      <c r="C33" s="280"/>
      <c r="D33" s="280"/>
      <c r="E33" s="236">
        <v>851</v>
      </c>
      <c r="F33" s="287" t="s">
        <v>11</v>
      </c>
      <c r="G33" s="287" t="s">
        <v>13</v>
      </c>
      <c r="H33" s="288" t="s">
        <v>422</v>
      </c>
      <c r="I33" s="287" t="s">
        <v>22</v>
      </c>
      <c r="J33" s="215">
        <f>'6.ВС'!J29</f>
        <v>117890</v>
      </c>
      <c r="K33" s="21">
        <f>'6.ВС'!K29</f>
        <v>117890</v>
      </c>
      <c r="L33" s="21">
        <f>'6.ВС'!L29</f>
        <v>0</v>
      </c>
      <c r="M33" s="21">
        <f>'6.ВС'!M29</f>
        <v>0</v>
      </c>
      <c r="N33" s="21">
        <f>'6.ВС'!N29</f>
        <v>117890</v>
      </c>
      <c r="O33" s="21">
        <f>'6.ВС'!O29</f>
        <v>117890</v>
      </c>
      <c r="P33" s="21">
        <f>'6.ВС'!P29</f>
        <v>0</v>
      </c>
      <c r="Q33" s="21">
        <f>'6.ВС'!Q29</f>
        <v>0</v>
      </c>
      <c r="R33" s="21">
        <f>'6.ВС'!R29</f>
        <v>117890</v>
      </c>
      <c r="S33" s="21">
        <f>'6.ВС'!S29</f>
        <v>117890</v>
      </c>
      <c r="T33" s="21">
        <f>'6.ВС'!T29</f>
        <v>0</v>
      </c>
      <c r="U33" s="21">
        <f>'6.ВС'!U29</f>
        <v>0</v>
      </c>
      <c r="V33" s="21">
        <f>'6.ВС'!V29</f>
        <v>20806</v>
      </c>
      <c r="W33" s="21">
        <f>'6.ВС'!W29</f>
        <v>20806</v>
      </c>
      <c r="X33" s="21">
        <f>'6.ВС'!X29</f>
        <v>0</v>
      </c>
      <c r="Y33" s="21">
        <f>'6.ВС'!Y29</f>
        <v>0</v>
      </c>
      <c r="Z33" s="21">
        <f>'6.ВС'!Z29</f>
        <v>121.43092579621771</v>
      </c>
      <c r="AA33" s="21">
        <f>'6.ВС'!AA29</f>
        <v>0</v>
      </c>
      <c r="AB33" s="21">
        <f>'6.ВС'!AB29</f>
        <v>97084</v>
      </c>
      <c r="AC33" s="21">
        <f>'6.ВС'!AC29</f>
        <v>97084</v>
      </c>
      <c r="AD33" s="21">
        <f>'6.ВС'!AD29</f>
        <v>0</v>
      </c>
      <c r="AE33" s="21">
        <f>'6.ВС'!AE29</f>
        <v>0</v>
      </c>
      <c r="AF33" s="21">
        <f>'6.ВС'!AF29</f>
        <v>0</v>
      </c>
      <c r="AG33" s="21">
        <f>'6.ВС'!AG29</f>
        <v>0</v>
      </c>
      <c r="AH33" s="21">
        <f>'6.ВС'!AH29</f>
        <v>0</v>
      </c>
      <c r="AI33" s="21">
        <f>'6.ВС'!AI29</f>
        <v>0</v>
      </c>
      <c r="AJ33" s="21">
        <f>'6.ВС'!AJ29</f>
        <v>97084</v>
      </c>
      <c r="AK33" s="21">
        <f>'6.ВС'!AK29</f>
        <v>97084</v>
      </c>
      <c r="AL33" s="21">
        <f>'6.ВС'!AL29</f>
        <v>0</v>
      </c>
      <c r="AM33" s="21">
        <f>'6.ВС'!AM29</f>
        <v>0</v>
      </c>
      <c r="AN33" s="21">
        <f>'6.ВС'!AN29</f>
        <v>0</v>
      </c>
      <c r="AO33" s="21">
        <f>'6.ВС'!AO29</f>
        <v>0</v>
      </c>
      <c r="AP33" s="21">
        <f>'6.ВС'!AP29</f>
        <v>0</v>
      </c>
      <c r="AQ33" s="21">
        <f>'6.ВС'!AQ29</f>
        <v>0</v>
      </c>
      <c r="AR33" s="21">
        <f>'6.ВС'!AR29</f>
        <v>97084</v>
      </c>
      <c r="AS33" s="21">
        <f>'6.ВС'!AS29</f>
        <v>97084</v>
      </c>
      <c r="AT33" s="21">
        <f>'6.ВС'!AT29</f>
        <v>0</v>
      </c>
      <c r="AU33" s="21">
        <f>'6.ВС'!AU29</f>
        <v>0</v>
      </c>
      <c r="AV33" s="21">
        <f>'6.ВС'!AV29</f>
        <v>0</v>
      </c>
      <c r="AW33" s="21">
        <f>'6.ВС'!AW29</f>
        <v>97084</v>
      </c>
      <c r="AX33" s="21">
        <f>'6.ВС'!AX29</f>
        <v>97084</v>
      </c>
      <c r="AY33" s="21">
        <f>'6.ВС'!AY29</f>
        <v>0</v>
      </c>
      <c r="AZ33" s="21">
        <f>'6.ВС'!AZ29</f>
        <v>0</v>
      </c>
      <c r="BA33" s="21">
        <f>'6.ВС'!BA29</f>
        <v>0</v>
      </c>
      <c r="BB33" s="21">
        <f>'6.ВС'!BB29</f>
        <v>0</v>
      </c>
      <c r="BC33" s="21">
        <f>'6.ВС'!BC29</f>
        <v>0</v>
      </c>
      <c r="BD33" s="21">
        <f>'6.ВС'!BD29</f>
        <v>0</v>
      </c>
      <c r="BE33" s="21">
        <f>'6.ВС'!BE29</f>
        <v>97084</v>
      </c>
      <c r="BF33" s="21">
        <f>'6.ВС'!BF29</f>
        <v>97084</v>
      </c>
      <c r="BG33" s="21">
        <f>'6.ВС'!BG29</f>
        <v>0</v>
      </c>
      <c r="BH33" s="21">
        <f>'6.ВС'!BH29</f>
        <v>0</v>
      </c>
      <c r="BI33" s="21">
        <f>'6.ВС'!BI29</f>
        <v>0</v>
      </c>
      <c r="BJ33" s="21">
        <f>'6.ВС'!BJ29</f>
        <v>0</v>
      </c>
      <c r="BK33" s="21">
        <f>'6.ВС'!BK29</f>
        <v>0</v>
      </c>
      <c r="BL33" s="21">
        <f>'6.ВС'!BL29</f>
        <v>0</v>
      </c>
      <c r="BM33" s="21">
        <f>'6.ВС'!BM29</f>
        <v>97084</v>
      </c>
      <c r="BN33" s="21">
        <f>'6.ВС'!BN29</f>
        <v>97084</v>
      </c>
      <c r="BO33" s="21">
        <f>'6.ВС'!BO29</f>
        <v>0</v>
      </c>
      <c r="BP33" s="21">
        <f>'6.ВС'!BP29</f>
        <v>0</v>
      </c>
      <c r="BQ33" s="21">
        <f>'6.ВС'!BQ29</f>
        <v>0</v>
      </c>
      <c r="BR33" s="21">
        <f>'6.ВС'!BR29</f>
        <v>97084</v>
      </c>
      <c r="BS33" s="21">
        <f>'6.ВС'!BS29</f>
        <v>97084</v>
      </c>
      <c r="BT33" s="21">
        <f>'6.ВС'!BT29</f>
        <v>0</v>
      </c>
      <c r="BU33" s="21">
        <f>'6.ВС'!BU29</f>
        <v>0</v>
      </c>
      <c r="BV33" s="21">
        <f>'6.ВС'!BV29</f>
        <v>0</v>
      </c>
      <c r="BW33" s="21">
        <f>'6.ВС'!BW29</f>
        <v>0</v>
      </c>
      <c r="BX33" s="21">
        <f>'6.ВС'!BX29</f>
        <v>0</v>
      </c>
      <c r="BY33" s="21">
        <f>'6.ВС'!BY29</f>
        <v>0</v>
      </c>
      <c r="BZ33" s="21">
        <f>'6.ВС'!BZ29</f>
        <v>97084</v>
      </c>
      <c r="CA33" s="21">
        <f>'6.ВС'!CA29</f>
        <v>97084</v>
      </c>
      <c r="CB33" s="21">
        <f>'6.ВС'!CB29</f>
        <v>0</v>
      </c>
      <c r="CC33" s="21">
        <f>'6.ВС'!CC29</f>
        <v>0</v>
      </c>
      <c r="CD33" s="21">
        <f>'6.ВС'!CD29</f>
        <v>0</v>
      </c>
      <c r="CE33" s="21">
        <f>'6.ВС'!CE29</f>
        <v>0</v>
      </c>
      <c r="CF33" s="21">
        <f>'6.ВС'!CF29</f>
        <v>0</v>
      </c>
      <c r="CG33" s="21">
        <f>'6.ВС'!CG29</f>
        <v>0</v>
      </c>
      <c r="CH33" s="21">
        <f>'6.ВС'!CH29</f>
        <v>97084</v>
      </c>
      <c r="CI33" s="21">
        <f>'6.ВС'!CI29</f>
        <v>97084</v>
      </c>
      <c r="CJ33" s="21">
        <f>'6.ВС'!CJ29</f>
        <v>0</v>
      </c>
      <c r="CK33" s="21">
        <f>'6.ВС'!CK29</f>
        <v>0</v>
      </c>
      <c r="CL33" s="21">
        <f>'6.ВС'!CL29</f>
        <v>0</v>
      </c>
    </row>
    <row r="34" spans="1:90" ht="27.75" customHeight="1" x14ac:dyDescent="0.25">
      <c r="A34" s="155" t="s">
        <v>14</v>
      </c>
      <c r="B34" s="156"/>
      <c r="C34" s="156"/>
      <c r="D34" s="156"/>
      <c r="E34" s="152">
        <v>851</v>
      </c>
      <c r="F34" s="3" t="s">
        <v>11</v>
      </c>
      <c r="G34" s="3" t="s">
        <v>13</v>
      </c>
      <c r="H34" s="267" t="s">
        <v>403</v>
      </c>
      <c r="I34" s="3"/>
      <c r="J34" s="21">
        <f t="shared" ref="J34:Y35" si="53">J35</f>
        <v>1505600</v>
      </c>
      <c r="K34" s="21">
        <f t="shared" si="53"/>
        <v>0</v>
      </c>
      <c r="L34" s="21">
        <f t="shared" si="53"/>
        <v>1505600</v>
      </c>
      <c r="M34" s="21">
        <f t="shared" si="53"/>
        <v>0</v>
      </c>
      <c r="N34" s="21">
        <f t="shared" si="53"/>
        <v>1505600</v>
      </c>
      <c r="O34" s="21">
        <f t="shared" si="53"/>
        <v>0</v>
      </c>
      <c r="P34" s="21">
        <f t="shared" si="53"/>
        <v>1505600</v>
      </c>
      <c r="Q34" s="21">
        <f t="shared" si="53"/>
        <v>0</v>
      </c>
      <c r="R34" s="21">
        <f t="shared" si="53"/>
        <v>1505600</v>
      </c>
      <c r="S34" s="21">
        <f t="shared" si="53"/>
        <v>0</v>
      </c>
      <c r="T34" s="21">
        <f t="shared" si="53"/>
        <v>1505600</v>
      </c>
      <c r="U34" s="21">
        <f t="shared" si="53"/>
        <v>0</v>
      </c>
      <c r="V34" s="21">
        <f t="shared" si="53"/>
        <v>14900</v>
      </c>
      <c r="W34" s="21">
        <f t="shared" si="53"/>
        <v>0</v>
      </c>
      <c r="X34" s="21">
        <f t="shared" si="53"/>
        <v>14900</v>
      </c>
      <c r="Y34" s="21">
        <f t="shared" si="53"/>
        <v>0</v>
      </c>
      <c r="Z34" s="276">
        <f t="shared" ref="Z34:Z89" si="54">J34/AB34*100</f>
        <v>100.99953042194943</v>
      </c>
      <c r="AA34" s="21"/>
      <c r="AB34" s="21">
        <f t="shared" ref="AB34:BV35" si="55">AB35</f>
        <v>1490700</v>
      </c>
      <c r="AC34" s="21">
        <f t="shared" si="55"/>
        <v>0</v>
      </c>
      <c r="AD34" s="21">
        <f t="shared" si="55"/>
        <v>1490700</v>
      </c>
      <c r="AE34" s="21">
        <f t="shared" si="55"/>
        <v>0</v>
      </c>
      <c r="AF34" s="21">
        <f t="shared" si="55"/>
        <v>0</v>
      </c>
      <c r="AG34" s="21">
        <f t="shared" si="55"/>
        <v>0</v>
      </c>
      <c r="AH34" s="21">
        <f t="shared" si="55"/>
        <v>0</v>
      </c>
      <c r="AI34" s="21">
        <f t="shared" si="55"/>
        <v>0</v>
      </c>
      <c r="AJ34" s="21">
        <f t="shared" si="55"/>
        <v>1490700</v>
      </c>
      <c r="AK34" s="21">
        <f t="shared" si="55"/>
        <v>0</v>
      </c>
      <c r="AL34" s="21">
        <f t="shared" si="55"/>
        <v>1490700</v>
      </c>
      <c r="AM34" s="21">
        <f t="shared" si="55"/>
        <v>0</v>
      </c>
      <c r="AN34" s="21">
        <f t="shared" si="55"/>
        <v>0</v>
      </c>
      <c r="AO34" s="21">
        <f t="shared" si="55"/>
        <v>0</v>
      </c>
      <c r="AP34" s="21">
        <f t="shared" si="55"/>
        <v>0</v>
      </c>
      <c r="AQ34" s="21">
        <f t="shared" si="55"/>
        <v>0</v>
      </c>
      <c r="AR34" s="21">
        <f t="shared" si="55"/>
        <v>1490700</v>
      </c>
      <c r="AS34" s="21">
        <f t="shared" si="55"/>
        <v>0</v>
      </c>
      <c r="AT34" s="21">
        <f t="shared" si="55"/>
        <v>1490700</v>
      </c>
      <c r="AU34" s="21">
        <f t="shared" si="55"/>
        <v>0</v>
      </c>
      <c r="AV34" s="205">
        <f t="shared" si="3"/>
        <v>0</v>
      </c>
      <c r="AW34" s="21">
        <f t="shared" si="55"/>
        <v>1490700</v>
      </c>
      <c r="AX34" s="21">
        <f t="shared" si="55"/>
        <v>0</v>
      </c>
      <c r="AY34" s="21">
        <f t="shared" si="55"/>
        <v>1490700</v>
      </c>
      <c r="AZ34" s="21">
        <f t="shared" si="55"/>
        <v>0</v>
      </c>
      <c r="BA34" s="21">
        <f t="shared" si="55"/>
        <v>0</v>
      </c>
      <c r="BB34" s="21">
        <f t="shared" si="55"/>
        <v>0</v>
      </c>
      <c r="BC34" s="21">
        <f t="shared" si="55"/>
        <v>0</v>
      </c>
      <c r="BD34" s="21">
        <f t="shared" si="55"/>
        <v>0</v>
      </c>
      <c r="BE34" s="21">
        <f t="shared" si="55"/>
        <v>1490700</v>
      </c>
      <c r="BF34" s="21">
        <f t="shared" si="55"/>
        <v>0</v>
      </c>
      <c r="BG34" s="21">
        <f t="shared" si="55"/>
        <v>1490700</v>
      </c>
      <c r="BH34" s="21">
        <f t="shared" si="55"/>
        <v>0</v>
      </c>
      <c r="BI34" s="21">
        <f t="shared" si="55"/>
        <v>0</v>
      </c>
      <c r="BJ34" s="21">
        <f t="shared" si="55"/>
        <v>0</v>
      </c>
      <c r="BK34" s="21">
        <f t="shared" si="55"/>
        <v>0</v>
      </c>
      <c r="BL34" s="21">
        <f t="shared" si="55"/>
        <v>0</v>
      </c>
      <c r="BM34" s="21">
        <f t="shared" si="55"/>
        <v>1490700</v>
      </c>
      <c r="BN34" s="21">
        <f t="shared" si="55"/>
        <v>0</v>
      </c>
      <c r="BO34" s="21">
        <f t="shared" si="55"/>
        <v>1490700</v>
      </c>
      <c r="BP34" s="21">
        <f t="shared" si="55"/>
        <v>0</v>
      </c>
      <c r="BQ34" s="205">
        <f t="shared" si="5"/>
        <v>0</v>
      </c>
      <c r="BR34" s="21">
        <f t="shared" si="55"/>
        <v>1490700</v>
      </c>
      <c r="BS34" s="21">
        <f t="shared" si="55"/>
        <v>0</v>
      </c>
      <c r="BT34" s="21">
        <f t="shared" si="55"/>
        <v>1490700</v>
      </c>
      <c r="BU34" s="21">
        <f t="shared" si="55"/>
        <v>0</v>
      </c>
      <c r="BV34" s="21">
        <f t="shared" si="55"/>
        <v>0</v>
      </c>
      <c r="BW34" s="21">
        <f t="shared" ref="BV34:CK35" si="56">BW35</f>
        <v>0</v>
      </c>
      <c r="BX34" s="21">
        <f t="shared" si="56"/>
        <v>0</v>
      </c>
      <c r="BY34" s="21">
        <f t="shared" si="56"/>
        <v>0</v>
      </c>
      <c r="BZ34" s="21">
        <f t="shared" si="56"/>
        <v>1490700</v>
      </c>
      <c r="CA34" s="21">
        <f t="shared" si="56"/>
        <v>0</v>
      </c>
      <c r="CB34" s="21">
        <f t="shared" si="56"/>
        <v>1490700</v>
      </c>
      <c r="CC34" s="21">
        <f t="shared" si="56"/>
        <v>0</v>
      </c>
      <c r="CD34" s="21">
        <f t="shared" si="56"/>
        <v>0</v>
      </c>
      <c r="CE34" s="21">
        <f t="shared" si="56"/>
        <v>0</v>
      </c>
      <c r="CF34" s="21">
        <f t="shared" si="56"/>
        <v>0</v>
      </c>
      <c r="CG34" s="21">
        <f t="shared" si="56"/>
        <v>0</v>
      </c>
      <c r="CH34" s="21">
        <f t="shared" si="56"/>
        <v>1490700</v>
      </c>
      <c r="CI34" s="21">
        <f t="shared" si="56"/>
        <v>0</v>
      </c>
      <c r="CJ34" s="21">
        <f t="shared" si="56"/>
        <v>1490700</v>
      </c>
      <c r="CK34" s="21">
        <f t="shared" si="56"/>
        <v>0</v>
      </c>
      <c r="CL34" s="206">
        <f t="shared" si="9"/>
        <v>0</v>
      </c>
    </row>
    <row r="35" spans="1:90" ht="27.75" customHeight="1" x14ac:dyDescent="0.25">
      <c r="A35" s="155" t="s">
        <v>15</v>
      </c>
      <c r="B35" s="156"/>
      <c r="C35" s="156"/>
      <c r="D35" s="156"/>
      <c r="E35" s="152">
        <v>851</v>
      </c>
      <c r="F35" s="3" t="s">
        <v>16</v>
      </c>
      <c r="G35" s="3" t="s">
        <v>13</v>
      </c>
      <c r="H35" s="267" t="s">
        <v>403</v>
      </c>
      <c r="I35" s="3" t="s">
        <v>17</v>
      </c>
      <c r="J35" s="21">
        <f t="shared" si="53"/>
        <v>1505600</v>
      </c>
      <c r="K35" s="21">
        <f t="shared" si="53"/>
        <v>0</v>
      </c>
      <c r="L35" s="21">
        <f t="shared" si="53"/>
        <v>1505600</v>
      </c>
      <c r="M35" s="21">
        <f t="shared" si="53"/>
        <v>0</v>
      </c>
      <c r="N35" s="21">
        <f t="shared" si="53"/>
        <v>1505600</v>
      </c>
      <c r="O35" s="21">
        <f t="shared" si="53"/>
        <v>0</v>
      </c>
      <c r="P35" s="21">
        <f t="shared" si="53"/>
        <v>1505600</v>
      </c>
      <c r="Q35" s="21">
        <f t="shared" si="53"/>
        <v>0</v>
      </c>
      <c r="R35" s="21">
        <f t="shared" si="53"/>
        <v>1505600</v>
      </c>
      <c r="S35" s="21">
        <f t="shared" si="53"/>
        <v>0</v>
      </c>
      <c r="T35" s="21">
        <f t="shared" si="53"/>
        <v>1505600</v>
      </c>
      <c r="U35" s="21">
        <f t="shared" si="53"/>
        <v>0</v>
      </c>
      <c r="V35" s="21">
        <f t="shared" si="53"/>
        <v>14900</v>
      </c>
      <c r="W35" s="21">
        <f t="shared" si="53"/>
        <v>0</v>
      </c>
      <c r="X35" s="21">
        <f t="shared" si="53"/>
        <v>14900</v>
      </c>
      <c r="Y35" s="21">
        <f t="shared" si="53"/>
        <v>0</v>
      </c>
      <c r="Z35" s="276">
        <f t="shared" si="54"/>
        <v>100.99953042194943</v>
      </c>
      <c r="AA35" s="21"/>
      <c r="AB35" s="21">
        <f t="shared" si="55"/>
        <v>1490700</v>
      </c>
      <c r="AC35" s="21">
        <f t="shared" si="55"/>
        <v>0</v>
      </c>
      <c r="AD35" s="21">
        <f t="shared" si="55"/>
        <v>1490700</v>
      </c>
      <c r="AE35" s="21">
        <f t="shared" si="55"/>
        <v>0</v>
      </c>
      <c r="AF35" s="21">
        <f t="shared" si="55"/>
        <v>0</v>
      </c>
      <c r="AG35" s="21">
        <f t="shared" si="55"/>
        <v>0</v>
      </c>
      <c r="AH35" s="21">
        <f t="shared" si="55"/>
        <v>0</v>
      </c>
      <c r="AI35" s="21">
        <f t="shared" si="55"/>
        <v>0</v>
      </c>
      <c r="AJ35" s="21">
        <f t="shared" si="55"/>
        <v>1490700</v>
      </c>
      <c r="AK35" s="21">
        <f t="shared" si="55"/>
        <v>0</v>
      </c>
      <c r="AL35" s="21">
        <f t="shared" si="55"/>
        <v>1490700</v>
      </c>
      <c r="AM35" s="21">
        <f t="shared" si="55"/>
        <v>0</v>
      </c>
      <c r="AN35" s="21">
        <f t="shared" si="55"/>
        <v>0</v>
      </c>
      <c r="AO35" s="21">
        <f t="shared" si="55"/>
        <v>0</v>
      </c>
      <c r="AP35" s="21">
        <f t="shared" si="55"/>
        <v>0</v>
      </c>
      <c r="AQ35" s="21">
        <f t="shared" si="55"/>
        <v>0</v>
      </c>
      <c r="AR35" s="21">
        <f t="shared" si="55"/>
        <v>1490700</v>
      </c>
      <c r="AS35" s="21">
        <f t="shared" si="55"/>
        <v>0</v>
      </c>
      <c r="AT35" s="21">
        <f t="shared" si="55"/>
        <v>1490700</v>
      </c>
      <c r="AU35" s="21">
        <f t="shared" si="55"/>
        <v>0</v>
      </c>
      <c r="AV35" s="205">
        <f t="shared" si="3"/>
        <v>0</v>
      </c>
      <c r="AW35" s="21">
        <f t="shared" si="55"/>
        <v>1490700</v>
      </c>
      <c r="AX35" s="21">
        <f t="shared" si="55"/>
        <v>0</v>
      </c>
      <c r="AY35" s="21">
        <f t="shared" si="55"/>
        <v>1490700</v>
      </c>
      <c r="AZ35" s="21">
        <f t="shared" si="55"/>
        <v>0</v>
      </c>
      <c r="BA35" s="21">
        <f t="shared" si="55"/>
        <v>0</v>
      </c>
      <c r="BB35" s="21">
        <f t="shared" si="55"/>
        <v>0</v>
      </c>
      <c r="BC35" s="21">
        <f t="shared" si="55"/>
        <v>0</v>
      </c>
      <c r="BD35" s="21">
        <f t="shared" si="55"/>
        <v>0</v>
      </c>
      <c r="BE35" s="21">
        <f t="shared" si="55"/>
        <v>1490700</v>
      </c>
      <c r="BF35" s="21">
        <f t="shared" si="55"/>
        <v>0</v>
      </c>
      <c r="BG35" s="21">
        <f t="shared" si="55"/>
        <v>1490700</v>
      </c>
      <c r="BH35" s="21">
        <f t="shared" si="55"/>
        <v>0</v>
      </c>
      <c r="BI35" s="21">
        <f t="shared" si="55"/>
        <v>0</v>
      </c>
      <c r="BJ35" s="21">
        <f t="shared" si="55"/>
        <v>0</v>
      </c>
      <c r="BK35" s="21">
        <f t="shared" si="55"/>
        <v>0</v>
      </c>
      <c r="BL35" s="21">
        <f t="shared" si="55"/>
        <v>0</v>
      </c>
      <c r="BM35" s="21">
        <f t="shared" si="55"/>
        <v>1490700</v>
      </c>
      <c r="BN35" s="21">
        <f t="shared" si="55"/>
        <v>0</v>
      </c>
      <c r="BO35" s="21">
        <f t="shared" si="55"/>
        <v>1490700</v>
      </c>
      <c r="BP35" s="21">
        <f t="shared" si="55"/>
        <v>0</v>
      </c>
      <c r="BQ35" s="205">
        <f t="shared" si="5"/>
        <v>0</v>
      </c>
      <c r="BR35" s="21">
        <f t="shared" si="55"/>
        <v>1490700</v>
      </c>
      <c r="BS35" s="21">
        <f t="shared" si="55"/>
        <v>0</v>
      </c>
      <c r="BT35" s="21">
        <f t="shared" si="55"/>
        <v>1490700</v>
      </c>
      <c r="BU35" s="21">
        <f t="shared" si="55"/>
        <v>0</v>
      </c>
      <c r="BV35" s="21">
        <f t="shared" si="56"/>
        <v>0</v>
      </c>
      <c r="BW35" s="21">
        <f t="shared" si="56"/>
        <v>0</v>
      </c>
      <c r="BX35" s="21">
        <f t="shared" si="56"/>
        <v>0</v>
      </c>
      <c r="BY35" s="21">
        <f t="shared" si="56"/>
        <v>0</v>
      </c>
      <c r="BZ35" s="21">
        <f t="shared" si="56"/>
        <v>1490700</v>
      </c>
      <c r="CA35" s="21">
        <f t="shared" si="56"/>
        <v>0</v>
      </c>
      <c r="CB35" s="21">
        <f t="shared" si="56"/>
        <v>1490700</v>
      </c>
      <c r="CC35" s="21">
        <f t="shared" si="56"/>
        <v>0</v>
      </c>
      <c r="CD35" s="21">
        <f t="shared" si="56"/>
        <v>0</v>
      </c>
      <c r="CE35" s="21">
        <f t="shared" si="56"/>
        <v>0</v>
      </c>
      <c r="CF35" s="21">
        <f t="shared" si="56"/>
        <v>0</v>
      </c>
      <c r="CG35" s="21">
        <f t="shared" si="56"/>
        <v>0</v>
      </c>
      <c r="CH35" s="21">
        <f t="shared" si="56"/>
        <v>1490700</v>
      </c>
      <c r="CI35" s="21">
        <f t="shared" si="56"/>
        <v>0</v>
      </c>
      <c r="CJ35" s="21">
        <f t="shared" si="56"/>
        <v>1490700</v>
      </c>
      <c r="CK35" s="21">
        <f t="shared" si="56"/>
        <v>0</v>
      </c>
      <c r="CL35" s="206">
        <f t="shared" si="9"/>
        <v>0</v>
      </c>
    </row>
    <row r="36" spans="1:90" ht="27.75" customHeight="1" x14ac:dyDescent="0.25">
      <c r="A36" s="155" t="s">
        <v>8</v>
      </c>
      <c r="B36" s="155"/>
      <c r="C36" s="155"/>
      <c r="D36" s="155"/>
      <c r="E36" s="152">
        <v>851</v>
      </c>
      <c r="F36" s="3" t="s">
        <v>11</v>
      </c>
      <c r="G36" s="3" t="s">
        <v>13</v>
      </c>
      <c r="H36" s="267" t="s">
        <v>403</v>
      </c>
      <c r="I36" s="3" t="s">
        <v>18</v>
      </c>
      <c r="J36" s="21">
        <f>'6.ВС'!J32</f>
        <v>1505600</v>
      </c>
      <c r="K36" s="21">
        <f>'6.ВС'!K32</f>
        <v>0</v>
      </c>
      <c r="L36" s="21">
        <f>'6.ВС'!L32</f>
        <v>1505600</v>
      </c>
      <c r="M36" s="21">
        <f>'6.ВС'!M32</f>
        <v>0</v>
      </c>
      <c r="N36" s="21">
        <f>'6.ВС'!N32</f>
        <v>1505600</v>
      </c>
      <c r="O36" s="21">
        <f>'6.ВС'!O32</f>
        <v>0</v>
      </c>
      <c r="P36" s="21">
        <f>'6.ВС'!P32</f>
        <v>1505600</v>
      </c>
      <c r="Q36" s="21">
        <f>'6.ВС'!Q32</f>
        <v>0</v>
      </c>
      <c r="R36" s="21">
        <f>'6.ВС'!R32</f>
        <v>1505600</v>
      </c>
      <c r="S36" s="21">
        <f>'6.ВС'!S32</f>
        <v>0</v>
      </c>
      <c r="T36" s="21">
        <f>'6.ВС'!T32</f>
        <v>1505600</v>
      </c>
      <c r="U36" s="21">
        <f>'6.ВС'!U32</f>
        <v>0</v>
      </c>
      <c r="V36" s="21">
        <f>'6.ВС'!V32</f>
        <v>14900</v>
      </c>
      <c r="W36" s="21">
        <f>'6.ВС'!W32</f>
        <v>0</v>
      </c>
      <c r="X36" s="21">
        <f>'6.ВС'!X32</f>
        <v>14900</v>
      </c>
      <c r="Y36" s="21">
        <f>'6.ВС'!Y32</f>
        <v>0</v>
      </c>
      <c r="Z36" s="276">
        <f t="shared" si="54"/>
        <v>100.99953042194943</v>
      </c>
      <c r="AA36" s="21"/>
      <c r="AB36" s="21">
        <f>'6.ВС'!AB32</f>
        <v>1490700</v>
      </c>
      <c r="AC36" s="21">
        <f>'6.ВС'!AC32</f>
        <v>0</v>
      </c>
      <c r="AD36" s="21">
        <f>'6.ВС'!AD32</f>
        <v>1490700</v>
      </c>
      <c r="AE36" s="21">
        <f>'6.ВС'!AE32</f>
        <v>0</v>
      </c>
      <c r="AF36" s="21">
        <f>'6.ВС'!AF32</f>
        <v>0</v>
      </c>
      <c r="AG36" s="21">
        <f>'6.ВС'!AG32</f>
        <v>0</v>
      </c>
      <c r="AH36" s="21">
        <f>'6.ВС'!AH32</f>
        <v>0</v>
      </c>
      <c r="AI36" s="21">
        <f>'6.ВС'!AI32</f>
        <v>0</v>
      </c>
      <c r="AJ36" s="21">
        <f>'6.ВС'!AJ32</f>
        <v>1490700</v>
      </c>
      <c r="AK36" s="21">
        <f>'6.ВС'!AK32</f>
        <v>0</v>
      </c>
      <c r="AL36" s="21">
        <f>'6.ВС'!AL32</f>
        <v>1490700</v>
      </c>
      <c r="AM36" s="21">
        <f>'6.ВС'!AM32</f>
        <v>0</v>
      </c>
      <c r="AN36" s="21">
        <f>'6.ВС'!AN32</f>
        <v>0</v>
      </c>
      <c r="AO36" s="21">
        <f>'6.ВС'!AO32</f>
        <v>0</v>
      </c>
      <c r="AP36" s="21">
        <f>'6.ВС'!AP32</f>
        <v>0</v>
      </c>
      <c r="AQ36" s="21">
        <f>'6.ВС'!AQ32</f>
        <v>0</v>
      </c>
      <c r="AR36" s="21">
        <f>'6.ВС'!AR32</f>
        <v>1490700</v>
      </c>
      <c r="AS36" s="21">
        <f>'6.ВС'!AS32</f>
        <v>0</v>
      </c>
      <c r="AT36" s="21">
        <f>'6.ВС'!AT32</f>
        <v>1490700</v>
      </c>
      <c r="AU36" s="21">
        <f>'6.ВС'!AU32</f>
        <v>0</v>
      </c>
      <c r="AV36" s="205">
        <f t="shared" si="3"/>
        <v>0</v>
      </c>
      <c r="AW36" s="21">
        <f>'6.ВС'!AW32</f>
        <v>1490700</v>
      </c>
      <c r="AX36" s="21">
        <f>'6.ВС'!AX32</f>
        <v>0</v>
      </c>
      <c r="AY36" s="21">
        <f>'6.ВС'!AY32</f>
        <v>1490700</v>
      </c>
      <c r="AZ36" s="21">
        <f>'6.ВС'!AZ32</f>
        <v>0</v>
      </c>
      <c r="BA36" s="21">
        <f>'6.ВС'!BA32</f>
        <v>0</v>
      </c>
      <c r="BB36" s="21">
        <f>'6.ВС'!BB32</f>
        <v>0</v>
      </c>
      <c r="BC36" s="21">
        <f>'6.ВС'!BC32</f>
        <v>0</v>
      </c>
      <c r="BD36" s="21">
        <f>'6.ВС'!BD32</f>
        <v>0</v>
      </c>
      <c r="BE36" s="21">
        <f>'6.ВС'!BE32</f>
        <v>1490700</v>
      </c>
      <c r="BF36" s="21">
        <f>'6.ВС'!BF32</f>
        <v>0</v>
      </c>
      <c r="BG36" s="21">
        <f>'6.ВС'!BG32</f>
        <v>1490700</v>
      </c>
      <c r="BH36" s="21">
        <f>'6.ВС'!BH32</f>
        <v>0</v>
      </c>
      <c r="BI36" s="21">
        <f>'6.ВС'!BI32</f>
        <v>0</v>
      </c>
      <c r="BJ36" s="21">
        <f>'6.ВС'!BJ32</f>
        <v>0</v>
      </c>
      <c r="BK36" s="21">
        <f>'6.ВС'!BK32</f>
        <v>0</v>
      </c>
      <c r="BL36" s="21">
        <f>'6.ВС'!BL32</f>
        <v>0</v>
      </c>
      <c r="BM36" s="21">
        <f>'6.ВС'!BM32</f>
        <v>1490700</v>
      </c>
      <c r="BN36" s="21">
        <f>'6.ВС'!BN32</f>
        <v>0</v>
      </c>
      <c r="BO36" s="21">
        <f>'6.ВС'!BO32</f>
        <v>1490700</v>
      </c>
      <c r="BP36" s="21">
        <f>'6.ВС'!BP32</f>
        <v>0</v>
      </c>
      <c r="BQ36" s="205">
        <f t="shared" si="5"/>
        <v>0</v>
      </c>
      <c r="BR36" s="21">
        <f>'6.ВС'!BR32</f>
        <v>1490700</v>
      </c>
      <c r="BS36" s="21">
        <f>'6.ВС'!BS32</f>
        <v>0</v>
      </c>
      <c r="BT36" s="21">
        <f>'6.ВС'!BT32</f>
        <v>1490700</v>
      </c>
      <c r="BU36" s="21">
        <f>'6.ВС'!BU32</f>
        <v>0</v>
      </c>
      <c r="BV36" s="21">
        <f>'6.ВС'!BV32</f>
        <v>0</v>
      </c>
      <c r="BW36" s="21">
        <f>'6.ВС'!BW32</f>
        <v>0</v>
      </c>
      <c r="BX36" s="21">
        <f>'6.ВС'!BX32</f>
        <v>0</v>
      </c>
      <c r="BY36" s="21">
        <f>'6.ВС'!BY32</f>
        <v>0</v>
      </c>
      <c r="BZ36" s="21">
        <f>'6.ВС'!BZ32</f>
        <v>1490700</v>
      </c>
      <c r="CA36" s="21">
        <f>'6.ВС'!CA32</f>
        <v>0</v>
      </c>
      <c r="CB36" s="21">
        <f>'6.ВС'!CB32</f>
        <v>1490700</v>
      </c>
      <c r="CC36" s="21">
        <f>'6.ВС'!CC32</f>
        <v>0</v>
      </c>
      <c r="CD36" s="21">
        <f>'6.ВС'!CD32</f>
        <v>0</v>
      </c>
      <c r="CE36" s="21">
        <f>'6.ВС'!CE32</f>
        <v>0</v>
      </c>
      <c r="CF36" s="21">
        <f>'6.ВС'!CF32</f>
        <v>0</v>
      </c>
      <c r="CG36" s="21">
        <f>'6.ВС'!CG32</f>
        <v>0</v>
      </c>
      <c r="CH36" s="21">
        <f>'6.ВС'!CH32</f>
        <v>1490700</v>
      </c>
      <c r="CI36" s="21">
        <f>'6.ВС'!CI32</f>
        <v>0</v>
      </c>
      <c r="CJ36" s="21">
        <f>'6.ВС'!CJ32</f>
        <v>1490700</v>
      </c>
      <c r="CK36" s="21">
        <f>'6.ВС'!CK32</f>
        <v>0</v>
      </c>
      <c r="CL36" s="206">
        <f t="shared" si="9"/>
        <v>0</v>
      </c>
    </row>
    <row r="37" spans="1:90" ht="27.75" customHeight="1" x14ac:dyDescent="0.25">
      <c r="A37" s="155" t="s">
        <v>19</v>
      </c>
      <c r="B37" s="155"/>
      <c r="C37" s="152"/>
      <c r="D37" s="152"/>
      <c r="E37" s="152">
        <v>851</v>
      </c>
      <c r="F37" s="3" t="s">
        <v>16</v>
      </c>
      <c r="G37" s="3" t="s">
        <v>13</v>
      </c>
      <c r="H37" s="267" t="s">
        <v>404</v>
      </c>
      <c r="I37" s="3"/>
      <c r="J37" s="21">
        <f t="shared" ref="J37:R37" si="57">J38+J40+J42+J44</f>
        <v>20792900</v>
      </c>
      <c r="K37" s="21">
        <f t="shared" ref="K37:M37" si="58">K38+K40+K42+K44</f>
        <v>0</v>
      </c>
      <c r="L37" s="21">
        <f t="shared" si="58"/>
        <v>20792900</v>
      </c>
      <c r="M37" s="21">
        <f t="shared" si="58"/>
        <v>0</v>
      </c>
      <c r="N37" s="21">
        <f t="shared" si="57"/>
        <v>17216200</v>
      </c>
      <c r="O37" s="21">
        <f t="shared" ref="O37:Q37" si="59">O38+O40+O42+O44</f>
        <v>0</v>
      </c>
      <c r="P37" s="21">
        <f t="shared" si="59"/>
        <v>17216200</v>
      </c>
      <c r="Q37" s="21">
        <f t="shared" si="59"/>
        <v>0</v>
      </c>
      <c r="R37" s="21">
        <f t="shared" si="57"/>
        <v>17216200</v>
      </c>
      <c r="S37" s="21">
        <f t="shared" ref="S37:U37" si="60">S38+S40+S42+S44</f>
        <v>0</v>
      </c>
      <c r="T37" s="21">
        <f t="shared" si="60"/>
        <v>17216200</v>
      </c>
      <c r="U37" s="21">
        <f t="shared" si="60"/>
        <v>0</v>
      </c>
      <c r="V37" s="21">
        <f t="shared" ref="V37:Y37" si="61">V38+V40+V42+V44</f>
        <v>460900</v>
      </c>
      <c r="W37" s="21">
        <f t="shared" si="61"/>
        <v>0</v>
      </c>
      <c r="X37" s="21">
        <f t="shared" si="61"/>
        <v>460900</v>
      </c>
      <c r="Y37" s="21">
        <f t="shared" si="61"/>
        <v>0</v>
      </c>
      <c r="Z37" s="276">
        <f t="shared" si="54"/>
        <v>102.26686995868582</v>
      </c>
      <c r="AA37" s="21"/>
      <c r="AB37" s="21">
        <f>AB38+AB40+AB42+AB44</f>
        <v>20332000</v>
      </c>
      <c r="AC37" s="21">
        <f t="shared" ref="AC37:CC37" si="62">AC38+AC40+AC42+AC44</f>
        <v>0</v>
      </c>
      <c r="AD37" s="21">
        <f t="shared" si="62"/>
        <v>20332000</v>
      </c>
      <c r="AE37" s="21">
        <f t="shared" si="62"/>
        <v>0</v>
      </c>
      <c r="AF37" s="21">
        <f t="shared" si="62"/>
        <v>534116.77</v>
      </c>
      <c r="AG37" s="21">
        <f t="shared" si="62"/>
        <v>0</v>
      </c>
      <c r="AH37" s="21">
        <f t="shared" si="62"/>
        <v>534116.77</v>
      </c>
      <c r="AI37" s="21">
        <f t="shared" si="62"/>
        <v>0</v>
      </c>
      <c r="AJ37" s="21">
        <f t="shared" si="62"/>
        <v>20866116.77</v>
      </c>
      <c r="AK37" s="21">
        <f t="shared" si="62"/>
        <v>0</v>
      </c>
      <c r="AL37" s="21">
        <f t="shared" si="62"/>
        <v>20866116.77</v>
      </c>
      <c r="AM37" s="21">
        <f t="shared" si="62"/>
        <v>0</v>
      </c>
      <c r="AN37" s="21">
        <f t="shared" ref="AN37:AU37" si="63">AN38+AN40+AN42+AN44</f>
        <v>0</v>
      </c>
      <c r="AO37" s="21">
        <f t="shared" si="63"/>
        <v>0</v>
      </c>
      <c r="AP37" s="21">
        <f t="shared" si="63"/>
        <v>0</v>
      </c>
      <c r="AQ37" s="21">
        <f t="shared" si="63"/>
        <v>0</v>
      </c>
      <c r="AR37" s="21">
        <f t="shared" si="63"/>
        <v>20866116.77</v>
      </c>
      <c r="AS37" s="21">
        <f t="shared" si="63"/>
        <v>0</v>
      </c>
      <c r="AT37" s="21">
        <f t="shared" si="63"/>
        <v>20866116.77</v>
      </c>
      <c r="AU37" s="21">
        <f t="shared" si="63"/>
        <v>0</v>
      </c>
      <c r="AV37" s="205">
        <f t="shared" si="3"/>
        <v>0</v>
      </c>
      <c r="AW37" s="21">
        <f t="shared" si="62"/>
        <v>20332000</v>
      </c>
      <c r="AX37" s="21">
        <f t="shared" si="62"/>
        <v>0</v>
      </c>
      <c r="AY37" s="21">
        <f t="shared" si="62"/>
        <v>20332000</v>
      </c>
      <c r="AZ37" s="21">
        <f t="shared" si="62"/>
        <v>0</v>
      </c>
      <c r="BA37" s="21">
        <f t="shared" si="62"/>
        <v>0</v>
      </c>
      <c r="BB37" s="21">
        <f t="shared" si="62"/>
        <v>0</v>
      </c>
      <c r="BC37" s="21">
        <f t="shared" si="62"/>
        <v>0</v>
      </c>
      <c r="BD37" s="21">
        <f t="shared" si="62"/>
        <v>0</v>
      </c>
      <c r="BE37" s="21">
        <f t="shared" si="62"/>
        <v>20332000</v>
      </c>
      <c r="BF37" s="21">
        <f t="shared" si="62"/>
        <v>0</v>
      </c>
      <c r="BG37" s="21">
        <f t="shared" si="62"/>
        <v>20332000</v>
      </c>
      <c r="BH37" s="21">
        <f t="shared" si="62"/>
        <v>0</v>
      </c>
      <c r="BI37" s="21">
        <f t="shared" ref="BI37:BP37" si="64">BI38+BI40+BI42+BI44</f>
        <v>0</v>
      </c>
      <c r="BJ37" s="21">
        <f t="shared" si="64"/>
        <v>0</v>
      </c>
      <c r="BK37" s="21">
        <f t="shared" si="64"/>
        <v>0</v>
      </c>
      <c r="BL37" s="21">
        <f t="shared" si="64"/>
        <v>0</v>
      </c>
      <c r="BM37" s="21">
        <f t="shared" si="64"/>
        <v>20332000</v>
      </c>
      <c r="BN37" s="21">
        <f t="shared" si="64"/>
        <v>0</v>
      </c>
      <c r="BO37" s="21">
        <f t="shared" si="64"/>
        <v>20332000</v>
      </c>
      <c r="BP37" s="21">
        <f t="shared" si="64"/>
        <v>0</v>
      </c>
      <c r="BQ37" s="205">
        <f t="shared" si="5"/>
        <v>0</v>
      </c>
      <c r="BR37" s="21">
        <f t="shared" si="62"/>
        <v>20332000</v>
      </c>
      <c r="BS37" s="21">
        <f t="shared" si="62"/>
        <v>0</v>
      </c>
      <c r="BT37" s="21">
        <f t="shared" si="62"/>
        <v>20332000</v>
      </c>
      <c r="BU37" s="21">
        <f t="shared" si="62"/>
        <v>0</v>
      </c>
      <c r="BV37" s="21">
        <f t="shared" si="62"/>
        <v>0</v>
      </c>
      <c r="BW37" s="21">
        <f t="shared" si="62"/>
        <v>0</v>
      </c>
      <c r="BX37" s="21">
        <f t="shared" si="62"/>
        <v>0</v>
      </c>
      <c r="BY37" s="21">
        <f t="shared" si="62"/>
        <v>0</v>
      </c>
      <c r="BZ37" s="21">
        <f t="shared" si="62"/>
        <v>20332000</v>
      </c>
      <c r="CA37" s="21">
        <f t="shared" si="62"/>
        <v>0</v>
      </c>
      <c r="CB37" s="21">
        <f t="shared" si="62"/>
        <v>20332000</v>
      </c>
      <c r="CC37" s="21">
        <f t="shared" si="62"/>
        <v>0</v>
      </c>
      <c r="CD37" s="21">
        <f t="shared" ref="CD37:CK37" si="65">CD38+CD40+CD42+CD44</f>
        <v>0</v>
      </c>
      <c r="CE37" s="21">
        <f t="shared" si="65"/>
        <v>0</v>
      </c>
      <c r="CF37" s="21">
        <f t="shared" si="65"/>
        <v>0</v>
      </c>
      <c r="CG37" s="21">
        <f t="shared" si="65"/>
        <v>0</v>
      </c>
      <c r="CH37" s="21">
        <f t="shared" si="65"/>
        <v>20332000</v>
      </c>
      <c r="CI37" s="21">
        <f t="shared" si="65"/>
        <v>0</v>
      </c>
      <c r="CJ37" s="21">
        <f t="shared" si="65"/>
        <v>20332000</v>
      </c>
      <c r="CK37" s="21">
        <f t="shared" si="65"/>
        <v>0</v>
      </c>
      <c r="CL37" s="206">
        <f t="shared" si="9"/>
        <v>0</v>
      </c>
    </row>
    <row r="38" spans="1:90" ht="27.75" customHeight="1" x14ac:dyDescent="0.25">
      <c r="A38" s="155" t="s">
        <v>15</v>
      </c>
      <c r="B38" s="152"/>
      <c r="C38" s="152"/>
      <c r="D38" s="152"/>
      <c r="E38" s="152">
        <v>851</v>
      </c>
      <c r="F38" s="3" t="s">
        <v>11</v>
      </c>
      <c r="G38" s="3" t="s">
        <v>13</v>
      </c>
      <c r="H38" s="267" t="s">
        <v>404</v>
      </c>
      <c r="I38" s="3" t="s">
        <v>17</v>
      </c>
      <c r="J38" s="21">
        <f t="shared" ref="J38:Y38" si="66">J39</f>
        <v>15979000</v>
      </c>
      <c r="K38" s="21">
        <f t="shared" si="66"/>
        <v>0</v>
      </c>
      <c r="L38" s="21">
        <f t="shared" si="66"/>
        <v>15979000</v>
      </c>
      <c r="M38" s="21">
        <f t="shared" si="66"/>
        <v>0</v>
      </c>
      <c r="N38" s="21">
        <f t="shared" si="66"/>
        <v>15979000</v>
      </c>
      <c r="O38" s="21">
        <f t="shared" si="66"/>
        <v>0</v>
      </c>
      <c r="P38" s="21">
        <f t="shared" si="66"/>
        <v>15979000</v>
      </c>
      <c r="Q38" s="21">
        <f t="shared" si="66"/>
        <v>0</v>
      </c>
      <c r="R38" s="21">
        <f t="shared" si="66"/>
        <v>15979000</v>
      </c>
      <c r="S38" s="21">
        <f t="shared" si="66"/>
        <v>0</v>
      </c>
      <c r="T38" s="21">
        <f t="shared" si="66"/>
        <v>15979000</v>
      </c>
      <c r="U38" s="21">
        <f t="shared" si="66"/>
        <v>0</v>
      </c>
      <c r="V38" s="21">
        <f t="shared" si="66"/>
        <v>417900</v>
      </c>
      <c r="W38" s="21">
        <f t="shared" si="66"/>
        <v>0</v>
      </c>
      <c r="X38" s="21">
        <f t="shared" si="66"/>
        <v>417900</v>
      </c>
      <c r="Y38" s="21">
        <f t="shared" si="66"/>
        <v>0</v>
      </c>
      <c r="Z38" s="276">
        <f t="shared" si="54"/>
        <v>102.68554279581778</v>
      </c>
      <c r="AA38" s="21"/>
      <c r="AB38" s="21">
        <f t="shared" ref="AB38:CK38" si="67">AB39</f>
        <v>15561100</v>
      </c>
      <c r="AC38" s="21">
        <f t="shared" si="67"/>
        <v>0</v>
      </c>
      <c r="AD38" s="21">
        <f t="shared" si="67"/>
        <v>15561100</v>
      </c>
      <c r="AE38" s="21">
        <f t="shared" si="67"/>
        <v>0</v>
      </c>
      <c r="AF38" s="21">
        <f t="shared" si="67"/>
        <v>0</v>
      </c>
      <c r="AG38" s="21">
        <f t="shared" si="67"/>
        <v>0</v>
      </c>
      <c r="AH38" s="21">
        <f t="shared" si="67"/>
        <v>0</v>
      </c>
      <c r="AI38" s="21">
        <f t="shared" si="67"/>
        <v>0</v>
      </c>
      <c r="AJ38" s="21">
        <f t="shared" si="67"/>
        <v>15561100</v>
      </c>
      <c r="AK38" s="21">
        <f t="shared" si="67"/>
        <v>0</v>
      </c>
      <c r="AL38" s="21">
        <f t="shared" si="67"/>
        <v>15561100</v>
      </c>
      <c r="AM38" s="21">
        <f t="shared" si="67"/>
        <v>0</v>
      </c>
      <c r="AN38" s="21">
        <f t="shared" si="67"/>
        <v>0</v>
      </c>
      <c r="AO38" s="21">
        <f t="shared" si="67"/>
        <v>0</v>
      </c>
      <c r="AP38" s="21">
        <f t="shared" si="67"/>
        <v>0</v>
      </c>
      <c r="AQ38" s="21">
        <f t="shared" si="67"/>
        <v>0</v>
      </c>
      <c r="AR38" s="21">
        <f t="shared" si="67"/>
        <v>15561100</v>
      </c>
      <c r="AS38" s="21">
        <f t="shared" si="67"/>
        <v>0</v>
      </c>
      <c r="AT38" s="21">
        <f t="shared" si="67"/>
        <v>15561100</v>
      </c>
      <c r="AU38" s="21">
        <f t="shared" si="67"/>
        <v>0</v>
      </c>
      <c r="AV38" s="205">
        <f t="shared" si="3"/>
        <v>0</v>
      </c>
      <c r="AW38" s="21">
        <f t="shared" si="67"/>
        <v>15561100</v>
      </c>
      <c r="AX38" s="21">
        <f t="shared" si="67"/>
        <v>0</v>
      </c>
      <c r="AY38" s="21">
        <f t="shared" si="67"/>
        <v>15561100</v>
      </c>
      <c r="AZ38" s="21">
        <f t="shared" si="67"/>
        <v>0</v>
      </c>
      <c r="BA38" s="21">
        <f t="shared" si="67"/>
        <v>0</v>
      </c>
      <c r="BB38" s="21">
        <f t="shared" si="67"/>
        <v>0</v>
      </c>
      <c r="BC38" s="21">
        <f t="shared" si="67"/>
        <v>0</v>
      </c>
      <c r="BD38" s="21">
        <f t="shared" si="67"/>
        <v>0</v>
      </c>
      <c r="BE38" s="21">
        <f t="shared" si="67"/>
        <v>15561100</v>
      </c>
      <c r="BF38" s="21">
        <f t="shared" si="67"/>
        <v>0</v>
      </c>
      <c r="BG38" s="21">
        <f t="shared" si="67"/>
        <v>15561100</v>
      </c>
      <c r="BH38" s="21">
        <f t="shared" si="67"/>
        <v>0</v>
      </c>
      <c r="BI38" s="21">
        <f t="shared" si="67"/>
        <v>0</v>
      </c>
      <c r="BJ38" s="21">
        <f t="shared" si="67"/>
        <v>0</v>
      </c>
      <c r="BK38" s="21">
        <f t="shared" si="67"/>
        <v>0</v>
      </c>
      <c r="BL38" s="21">
        <f t="shared" si="67"/>
        <v>0</v>
      </c>
      <c r="BM38" s="21">
        <f t="shared" si="67"/>
        <v>15561100</v>
      </c>
      <c r="BN38" s="21">
        <f t="shared" si="67"/>
        <v>0</v>
      </c>
      <c r="BO38" s="21">
        <f t="shared" si="67"/>
        <v>15561100</v>
      </c>
      <c r="BP38" s="21">
        <f t="shared" si="67"/>
        <v>0</v>
      </c>
      <c r="BQ38" s="205">
        <f t="shared" si="5"/>
        <v>0</v>
      </c>
      <c r="BR38" s="21">
        <f t="shared" si="67"/>
        <v>15561100</v>
      </c>
      <c r="BS38" s="21">
        <f t="shared" si="67"/>
        <v>0</v>
      </c>
      <c r="BT38" s="21">
        <f t="shared" si="67"/>
        <v>15561100</v>
      </c>
      <c r="BU38" s="21">
        <f t="shared" si="67"/>
        <v>0</v>
      </c>
      <c r="BV38" s="21">
        <f t="shared" si="67"/>
        <v>0</v>
      </c>
      <c r="BW38" s="21">
        <f t="shared" si="67"/>
        <v>0</v>
      </c>
      <c r="BX38" s="21">
        <f t="shared" si="67"/>
        <v>0</v>
      </c>
      <c r="BY38" s="21">
        <f t="shared" si="67"/>
        <v>0</v>
      </c>
      <c r="BZ38" s="21">
        <f t="shared" si="67"/>
        <v>15561100</v>
      </c>
      <c r="CA38" s="21">
        <f t="shared" si="67"/>
        <v>0</v>
      </c>
      <c r="CB38" s="21">
        <f t="shared" si="67"/>
        <v>15561100</v>
      </c>
      <c r="CC38" s="21">
        <f t="shared" si="67"/>
        <v>0</v>
      </c>
      <c r="CD38" s="21">
        <f t="shared" si="67"/>
        <v>0</v>
      </c>
      <c r="CE38" s="21">
        <f t="shared" si="67"/>
        <v>0</v>
      </c>
      <c r="CF38" s="21">
        <f t="shared" si="67"/>
        <v>0</v>
      </c>
      <c r="CG38" s="21">
        <f t="shared" si="67"/>
        <v>0</v>
      </c>
      <c r="CH38" s="21">
        <f t="shared" si="67"/>
        <v>15561100</v>
      </c>
      <c r="CI38" s="21">
        <f t="shared" si="67"/>
        <v>0</v>
      </c>
      <c r="CJ38" s="21">
        <f t="shared" si="67"/>
        <v>15561100</v>
      </c>
      <c r="CK38" s="21">
        <f t="shared" si="67"/>
        <v>0</v>
      </c>
      <c r="CL38" s="206">
        <f t="shared" si="9"/>
        <v>0</v>
      </c>
    </row>
    <row r="39" spans="1:90" ht="27.75" customHeight="1" x14ac:dyDescent="0.25">
      <c r="A39" s="155" t="s">
        <v>8</v>
      </c>
      <c r="B39" s="152"/>
      <c r="C39" s="152"/>
      <c r="D39" s="152"/>
      <c r="E39" s="152">
        <v>851</v>
      </c>
      <c r="F39" s="3" t="s">
        <v>11</v>
      </c>
      <c r="G39" s="3" t="s">
        <v>13</v>
      </c>
      <c r="H39" s="267" t="s">
        <v>404</v>
      </c>
      <c r="I39" s="3" t="s">
        <v>18</v>
      </c>
      <c r="J39" s="21">
        <f>'6.ВС'!J35</f>
        <v>15979000</v>
      </c>
      <c r="K39" s="21">
        <f>'6.ВС'!K35</f>
        <v>0</v>
      </c>
      <c r="L39" s="21">
        <f>'6.ВС'!L35</f>
        <v>15979000</v>
      </c>
      <c r="M39" s="21">
        <f>'6.ВС'!M35</f>
        <v>0</v>
      </c>
      <c r="N39" s="21">
        <f>'6.ВС'!N35</f>
        <v>15979000</v>
      </c>
      <c r="O39" s="21">
        <f>'6.ВС'!O35</f>
        <v>0</v>
      </c>
      <c r="P39" s="21">
        <f>'6.ВС'!P35</f>
        <v>15979000</v>
      </c>
      <c r="Q39" s="21">
        <f>'6.ВС'!Q35</f>
        <v>0</v>
      </c>
      <c r="R39" s="21">
        <f>'6.ВС'!R35</f>
        <v>15979000</v>
      </c>
      <c r="S39" s="21">
        <f>'6.ВС'!S35</f>
        <v>0</v>
      </c>
      <c r="T39" s="21">
        <f>'6.ВС'!T35</f>
        <v>15979000</v>
      </c>
      <c r="U39" s="21">
        <f>'6.ВС'!U35</f>
        <v>0</v>
      </c>
      <c r="V39" s="21">
        <f>'6.ВС'!V35</f>
        <v>417900</v>
      </c>
      <c r="W39" s="21">
        <f>'6.ВС'!W35</f>
        <v>0</v>
      </c>
      <c r="X39" s="21">
        <f>'6.ВС'!X35</f>
        <v>417900</v>
      </c>
      <c r="Y39" s="21">
        <f>'6.ВС'!Y35</f>
        <v>0</v>
      </c>
      <c r="Z39" s="276">
        <f t="shared" si="54"/>
        <v>102.68554279581778</v>
      </c>
      <c r="AA39" s="21"/>
      <c r="AB39" s="21">
        <f>'6.ВС'!AB35</f>
        <v>15561100</v>
      </c>
      <c r="AC39" s="21">
        <f>'6.ВС'!AC35</f>
        <v>0</v>
      </c>
      <c r="AD39" s="21">
        <f>'6.ВС'!AD35</f>
        <v>15561100</v>
      </c>
      <c r="AE39" s="21">
        <f>'6.ВС'!AE35</f>
        <v>0</v>
      </c>
      <c r="AF39" s="21">
        <f>'6.ВС'!AF35</f>
        <v>0</v>
      </c>
      <c r="AG39" s="21">
        <f>'6.ВС'!AG35</f>
        <v>0</v>
      </c>
      <c r="AH39" s="21">
        <f>'6.ВС'!AH35</f>
        <v>0</v>
      </c>
      <c r="AI39" s="21">
        <f>'6.ВС'!AI35</f>
        <v>0</v>
      </c>
      <c r="AJ39" s="21">
        <f>'6.ВС'!AJ35</f>
        <v>15561100</v>
      </c>
      <c r="AK39" s="21">
        <f>'6.ВС'!AK35</f>
        <v>0</v>
      </c>
      <c r="AL39" s="21">
        <f>'6.ВС'!AL35</f>
        <v>15561100</v>
      </c>
      <c r="AM39" s="21">
        <f>'6.ВС'!AM35</f>
        <v>0</v>
      </c>
      <c r="AN39" s="21">
        <f>'6.ВС'!AN35</f>
        <v>0</v>
      </c>
      <c r="AO39" s="21">
        <f>'6.ВС'!AO35</f>
        <v>0</v>
      </c>
      <c r="AP39" s="21">
        <f>'6.ВС'!AP35</f>
        <v>0</v>
      </c>
      <c r="AQ39" s="21">
        <f>'6.ВС'!AQ35</f>
        <v>0</v>
      </c>
      <c r="AR39" s="21">
        <f>'6.ВС'!AR35</f>
        <v>15561100</v>
      </c>
      <c r="AS39" s="21">
        <f>'6.ВС'!AS35</f>
        <v>0</v>
      </c>
      <c r="AT39" s="21">
        <f>'6.ВС'!AT35</f>
        <v>15561100</v>
      </c>
      <c r="AU39" s="21">
        <f>'6.ВС'!AU35</f>
        <v>0</v>
      </c>
      <c r="AV39" s="205">
        <f t="shared" si="3"/>
        <v>0</v>
      </c>
      <c r="AW39" s="21">
        <f>'6.ВС'!AW35</f>
        <v>15561100</v>
      </c>
      <c r="AX39" s="21">
        <f>'6.ВС'!AX35</f>
        <v>0</v>
      </c>
      <c r="AY39" s="21">
        <f>'6.ВС'!AY35</f>
        <v>15561100</v>
      </c>
      <c r="AZ39" s="21">
        <f>'6.ВС'!AZ35</f>
        <v>0</v>
      </c>
      <c r="BA39" s="21">
        <f>'6.ВС'!BA35</f>
        <v>0</v>
      </c>
      <c r="BB39" s="21">
        <f>'6.ВС'!BB35</f>
        <v>0</v>
      </c>
      <c r="BC39" s="21">
        <f>'6.ВС'!BC35</f>
        <v>0</v>
      </c>
      <c r="BD39" s="21">
        <f>'6.ВС'!BD35</f>
        <v>0</v>
      </c>
      <c r="BE39" s="21">
        <f>'6.ВС'!BE35</f>
        <v>15561100</v>
      </c>
      <c r="BF39" s="21">
        <f>'6.ВС'!BF35</f>
        <v>0</v>
      </c>
      <c r="BG39" s="21">
        <f>'6.ВС'!BG35</f>
        <v>15561100</v>
      </c>
      <c r="BH39" s="21">
        <f>'6.ВС'!BH35</f>
        <v>0</v>
      </c>
      <c r="BI39" s="21">
        <f>'6.ВС'!BI35</f>
        <v>0</v>
      </c>
      <c r="BJ39" s="21">
        <f>'6.ВС'!BJ35</f>
        <v>0</v>
      </c>
      <c r="BK39" s="21">
        <f>'6.ВС'!BK35</f>
        <v>0</v>
      </c>
      <c r="BL39" s="21">
        <f>'6.ВС'!BL35</f>
        <v>0</v>
      </c>
      <c r="BM39" s="21">
        <f>'6.ВС'!BM35</f>
        <v>15561100</v>
      </c>
      <c r="BN39" s="21">
        <f>'6.ВС'!BN35</f>
        <v>0</v>
      </c>
      <c r="BO39" s="21">
        <f>'6.ВС'!BO35</f>
        <v>15561100</v>
      </c>
      <c r="BP39" s="21">
        <f>'6.ВС'!BP35</f>
        <v>0</v>
      </c>
      <c r="BQ39" s="205">
        <f t="shared" si="5"/>
        <v>0</v>
      </c>
      <c r="BR39" s="21">
        <f>'6.ВС'!BR35</f>
        <v>15561100</v>
      </c>
      <c r="BS39" s="21">
        <f>'6.ВС'!BS35</f>
        <v>0</v>
      </c>
      <c r="BT39" s="21">
        <f>'6.ВС'!BT35</f>
        <v>15561100</v>
      </c>
      <c r="BU39" s="21">
        <f>'6.ВС'!BU35</f>
        <v>0</v>
      </c>
      <c r="BV39" s="21">
        <f>'6.ВС'!BV35</f>
        <v>0</v>
      </c>
      <c r="BW39" s="21">
        <f>'6.ВС'!BW35</f>
        <v>0</v>
      </c>
      <c r="BX39" s="21">
        <f>'6.ВС'!BX35</f>
        <v>0</v>
      </c>
      <c r="BY39" s="21">
        <f>'6.ВС'!BY35</f>
        <v>0</v>
      </c>
      <c r="BZ39" s="21">
        <f>'6.ВС'!BZ35</f>
        <v>15561100</v>
      </c>
      <c r="CA39" s="21">
        <f>'6.ВС'!CA35</f>
        <v>0</v>
      </c>
      <c r="CB39" s="21">
        <f>'6.ВС'!CB35</f>
        <v>15561100</v>
      </c>
      <c r="CC39" s="21">
        <f>'6.ВС'!CC35</f>
        <v>0</v>
      </c>
      <c r="CD39" s="21">
        <f>'6.ВС'!CD35</f>
        <v>0</v>
      </c>
      <c r="CE39" s="21">
        <f>'6.ВС'!CE35</f>
        <v>0</v>
      </c>
      <c r="CF39" s="21">
        <f>'6.ВС'!CF35</f>
        <v>0</v>
      </c>
      <c r="CG39" s="21">
        <f>'6.ВС'!CG35</f>
        <v>0</v>
      </c>
      <c r="CH39" s="21">
        <f>'6.ВС'!CH35</f>
        <v>15561100</v>
      </c>
      <c r="CI39" s="21">
        <f>'6.ВС'!CI35</f>
        <v>0</v>
      </c>
      <c r="CJ39" s="21">
        <f>'6.ВС'!CJ35</f>
        <v>15561100</v>
      </c>
      <c r="CK39" s="21">
        <f>'6.ВС'!CK35</f>
        <v>0</v>
      </c>
      <c r="CL39" s="206">
        <f t="shared" si="9"/>
        <v>0</v>
      </c>
    </row>
    <row r="40" spans="1:90" ht="27.75" customHeight="1" x14ac:dyDescent="0.25">
      <c r="A40" s="156" t="s">
        <v>20</v>
      </c>
      <c r="B40" s="152"/>
      <c r="C40" s="152"/>
      <c r="D40" s="152"/>
      <c r="E40" s="152">
        <v>851</v>
      </c>
      <c r="F40" s="3" t="s">
        <v>11</v>
      </c>
      <c r="G40" s="3" t="s">
        <v>13</v>
      </c>
      <c r="H40" s="267" t="s">
        <v>404</v>
      </c>
      <c r="I40" s="3" t="s">
        <v>21</v>
      </c>
      <c r="J40" s="21">
        <f t="shared" ref="J40:Y40" si="68">J41</f>
        <v>4721600</v>
      </c>
      <c r="K40" s="21">
        <f t="shared" si="68"/>
        <v>0</v>
      </c>
      <c r="L40" s="21">
        <f t="shared" si="68"/>
        <v>4721600</v>
      </c>
      <c r="M40" s="21">
        <f t="shared" si="68"/>
        <v>0</v>
      </c>
      <c r="N40" s="21">
        <f t="shared" si="68"/>
        <v>1191000</v>
      </c>
      <c r="O40" s="21">
        <f t="shared" si="68"/>
        <v>0</v>
      </c>
      <c r="P40" s="21">
        <f t="shared" si="68"/>
        <v>1191000</v>
      </c>
      <c r="Q40" s="21">
        <f t="shared" si="68"/>
        <v>0</v>
      </c>
      <c r="R40" s="21">
        <f t="shared" si="68"/>
        <v>1191000</v>
      </c>
      <c r="S40" s="21">
        <f t="shared" si="68"/>
        <v>0</v>
      </c>
      <c r="T40" s="21">
        <f t="shared" si="68"/>
        <v>1191000</v>
      </c>
      <c r="U40" s="21">
        <f t="shared" si="68"/>
        <v>0</v>
      </c>
      <c r="V40" s="21">
        <f t="shared" si="68"/>
        <v>50700</v>
      </c>
      <c r="W40" s="21">
        <f t="shared" si="68"/>
        <v>0</v>
      </c>
      <c r="X40" s="21">
        <f t="shared" si="68"/>
        <v>50700</v>
      </c>
      <c r="Y40" s="21">
        <f t="shared" si="68"/>
        <v>0</v>
      </c>
      <c r="Z40" s="276">
        <f t="shared" si="54"/>
        <v>101.08544391873086</v>
      </c>
      <c r="AA40" s="21"/>
      <c r="AB40" s="21">
        <f t="shared" ref="AB40:CK40" si="69">AB41</f>
        <v>4670900</v>
      </c>
      <c r="AC40" s="21">
        <f t="shared" si="69"/>
        <v>0</v>
      </c>
      <c r="AD40" s="21">
        <f t="shared" si="69"/>
        <v>4670900</v>
      </c>
      <c r="AE40" s="21">
        <f t="shared" si="69"/>
        <v>0</v>
      </c>
      <c r="AF40" s="21">
        <f t="shared" si="69"/>
        <v>457924</v>
      </c>
      <c r="AG40" s="21">
        <f t="shared" si="69"/>
        <v>0</v>
      </c>
      <c r="AH40" s="21">
        <f t="shared" si="69"/>
        <v>457924</v>
      </c>
      <c r="AI40" s="21">
        <f t="shared" si="69"/>
        <v>0</v>
      </c>
      <c r="AJ40" s="21">
        <f t="shared" si="69"/>
        <v>5128824</v>
      </c>
      <c r="AK40" s="21">
        <f t="shared" si="69"/>
        <v>0</v>
      </c>
      <c r="AL40" s="21">
        <f t="shared" si="69"/>
        <v>5128824</v>
      </c>
      <c r="AM40" s="21">
        <f t="shared" si="69"/>
        <v>0</v>
      </c>
      <c r="AN40" s="21">
        <f t="shared" si="69"/>
        <v>0</v>
      </c>
      <c r="AO40" s="21">
        <f t="shared" si="69"/>
        <v>0</v>
      </c>
      <c r="AP40" s="21">
        <f t="shared" si="69"/>
        <v>0</v>
      </c>
      <c r="AQ40" s="21">
        <f t="shared" si="69"/>
        <v>0</v>
      </c>
      <c r="AR40" s="21">
        <f t="shared" si="69"/>
        <v>5128824</v>
      </c>
      <c r="AS40" s="21">
        <f t="shared" si="69"/>
        <v>0</v>
      </c>
      <c r="AT40" s="21">
        <f t="shared" si="69"/>
        <v>5128824</v>
      </c>
      <c r="AU40" s="21">
        <f t="shared" si="69"/>
        <v>0</v>
      </c>
      <c r="AV40" s="205">
        <f t="shared" si="3"/>
        <v>0</v>
      </c>
      <c r="AW40" s="21">
        <f t="shared" si="69"/>
        <v>4670900</v>
      </c>
      <c r="AX40" s="21">
        <f t="shared" si="69"/>
        <v>0</v>
      </c>
      <c r="AY40" s="21">
        <f t="shared" si="69"/>
        <v>4670900</v>
      </c>
      <c r="AZ40" s="21">
        <f t="shared" si="69"/>
        <v>0</v>
      </c>
      <c r="BA40" s="21">
        <f t="shared" si="69"/>
        <v>0</v>
      </c>
      <c r="BB40" s="21">
        <f t="shared" si="69"/>
        <v>0</v>
      </c>
      <c r="BC40" s="21">
        <f t="shared" si="69"/>
        <v>0</v>
      </c>
      <c r="BD40" s="21">
        <f t="shared" si="69"/>
        <v>0</v>
      </c>
      <c r="BE40" s="21">
        <f t="shared" si="69"/>
        <v>4670900</v>
      </c>
      <c r="BF40" s="21">
        <f t="shared" si="69"/>
        <v>0</v>
      </c>
      <c r="BG40" s="21">
        <f t="shared" si="69"/>
        <v>4670900</v>
      </c>
      <c r="BH40" s="21">
        <f t="shared" si="69"/>
        <v>0</v>
      </c>
      <c r="BI40" s="21">
        <f t="shared" si="69"/>
        <v>0</v>
      </c>
      <c r="BJ40" s="21">
        <f t="shared" si="69"/>
        <v>0</v>
      </c>
      <c r="BK40" s="21">
        <f t="shared" si="69"/>
        <v>0</v>
      </c>
      <c r="BL40" s="21">
        <f t="shared" si="69"/>
        <v>0</v>
      </c>
      <c r="BM40" s="21">
        <f t="shared" si="69"/>
        <v>4670900</v>
      </c>
      <c r="BN40" s="21">
        <f t="shared" si="69"/>
        <v>0</v>
      </c>
      <c r="BO40" s="21">
        <f t="shared" si="69"/>
        <v>4670900</v>
      </c>
      <c r="BP40" s="21">
        <f t="shared" si="69"/>
        <v>0</v>
      </c>
      <c r="BQ40" s="205">
        <f t="shared" si="5"/>
        <v>0</v>
      </c>
      <c r="BR40" s="21">
        <f t="shared" si="69"/>
        <v>4670900</v>
      </c>
      <c r="BS40" s="21">
        <f t="shared" si="69"/>
        <v>0</v>
      </c>
      <c r="BT40" s="21">
        <f t="shared" si="69"/>
        <v>4670900</v>
      </c>
      <c r="BU40" s="21">
        <f t="shared" si="69"/>
        <v>0</v>
      </c>
      <c r="BV40" s="21">
        <f t="shared" si="69"/>
        <v>0</v>
      </c>
      <c r="BW40" s="21">
        <f t="shared" si="69"/>
        <v>0</v>
      </c>
      <c r="BX40" s="21">
        <f t="shared" si="69"/>
        <v>0</v>
      </c>
      <c r="BY40" s="21">
        <f t="shared" si="69"/>
        <v>0</v>
      </c>
      <c r="BZ40" s="21">
        <f t="shared" si="69"/>
        <v>4670900</v>
      </c>
      <c r="CA40" s="21">
        <f t="shared" si="69"/>
        <v>0</v>
      </c>
      <c r="CB40" s="21">
        <f t="shared" si="69"/>
        <v>4670900</v>
      </c>
      <c r="CC40" s="21">
        <f t="shared" si="69"/>
        <v>0</v>
      </c>
      <c r="CD40" s="21">
        <f t="shared" si="69"/>
        <v>0</v>
      </c>
      <c r="CE40" s="21">
        <f t="shared" si="69"/>
        <v>0</v>
      </c>
      <c r="CF40" s="21">
        <f t="shared" si="69"/>
        <v>0</v>
      </c>
      <c r="CG40" s="21">
        <f t="shared" si="69"/>
        <v>0</v>
      </c>
      <c r="CH40" s="21">
        <f t="shared" si="69"/>
        <v>4670900</v>
      </c>
      <c r="CI40" s="21">
        <f t="shared" si="69"/>
        <v>0</v>
      </c>
      <c r="CJ40" s="21">
        <f t="shared" si="69"/>
        <v>4670900</v>
      </c>
      <c r="CK40" s="21">
        <f t="shared" si="69"/>
        <v>0</v>
      </c>
      <c r="CL40" s="206">
        <f t="shared" si="9"/>
        <v>0</v>
      </c>
    </row>
    <row r="41" spans="1:90" ht="27.75" customHeight="1" x14ac:dyDescent="0.25">
      <c r="A41" s="156" t="s">
        <v>9</v>
      </c>
      <c r="B41" s="152"/>
      <c r="C41" s="152"/>
      <c r="D41" s="152"/>
      <c r="E41" s="152">
        <v>851</v>
      </c>
      <c r="F41" s="3" t="s">
        <v>11</v>
      </c>
      <c r="G41" s="3" t="s">
        <v>13</v>
      </c>
      <c r="H41" s="267" t="s">
        <v>404</v>
      </c>
      <c r="I41" s="3" t="s">
        <v>22</v>
      </c>
      <c r="J41" s="21">
        <f>'6.ВС'!J37</f>
        <v>4721600</v>
      </c>
      <c r="K41" s="21">
        <f>'6.ВС'!K37</f>
        <v>0</v>
      </c>
      <c r="L41" s="21">
        <f>'6.ВС'!L37</f>
        <v>4721600</v>
      </c>
      <c r="M41" s="21">
        <f>'6.ВС'!M37</f>
        <v>0</v>
      </c>
      <c r="N41" s="21">
        <f>'6.ВС'!N37</f>
        <v>1191000</v>
      </c>
      <c r="O41" s="21">
        <f>'6.ВС'!O37</f>
        <v>0</v>
      </c>
      <c r="P41" s="21">
        <f>'6.ВС'!P37</f>
        <v>1191000</v>
      </c>
      <c r="Q41" s="21">
        <f>'6.ВС'!Q37</f>
        <v>0</v>
      </c>
      <c r="R41" s="21">
        <f>'6.ВС'!R37</f>
        <v>1191000</v>
      </c>
      <c r="S41" s="21">
        <f>'6.ВС'!S37</f>
        <v>0</v>
      </c>
      <c r="T41" s="21">
        <f>'6.ВС'!T37</f>
        <v>1191000</v>
      </c>
      <c r="U41" s="21">
        <f>'6.ВС'!U37</f>
        <v>0</v>
      </c>
      <c r="V41" s="21">
        <f>'6.ВС'!V37</f>
        <v>50700</v>
      </c>
      <c r="W41" s="21">
        <f>'6.ВС'!W37</f>
        <v>0</v>
      </c>
      <c r="X41" s="21">
        <f>'6.ВС'!X37</f>
        <v>50700</v>
      </c>
      <c r="Y41" s="21">
        <f>'6.ВС'!Y37</f>
        <v>0</v>
      </c>
      <c r="Z41" s="276">
        <f t="shared" si="54"/>
        <v>101.08544391873086</v>
      </c>
      <c r="AA41" s="21"/>
      <c r="AB41" s="21">
        <f>'6.ВС'!AB37</f>
        <v>4670900</v>
      </c>
      <c r="AC41" s="21">
        <f>'6.ВС'!AC37</f>
        <v>0</v>
      </c>
      <c r="AD41" s="21">
        <f>'6.ВС'!AD37</f>
        <v>4670900</v>
      </c>
      <c r="AE41" s="21">
        <f>'6.ВС'!AE37</f>
        <v>0</v>
      </c>
      <c r="AF41" s="21">
        <f>'6.ВС'!AF37</f>
        <v>457924</v>
      </c>
      <c r="AG41" s="21">
        <f>'6.ВС'!AG37</f>
        <v>0</v>
      </c>
      <c r="AH41" s="21">
        <f>'6.ВС'!AH37</f>
        <v>457924</v>
      </c>
      <c r="AI41" s="21">
        <f>'6.ВС'!AI37</f>
        <v>0</v>
      </c>
      <c r="AJ41" s="21">
        <f>'6.ВС'!AJ37</f>
        <v>5128824</v>
      </c>
      <c r="AK41" s="21">
        <f>'6.ВС'!AK37</f>
        <v>0</v>
      </c>
      <c r="AL41" s="21">
        <f>'6.ВС'!AL37</f>
        <v>5128824</v>
      </c>
      <c r="AM41" s="21">
        <f>'6.ВС'!AM37</f>
        <v>0</v>
      </c>
      <c r="AN41" s="21">
        <f>'6.ВС'!AN37</f>
        <v>0</v>
      </c>
      <c r="AO41" s="21">
        <f>'6.ВС'!AO37</f>
        <v>0</v>
      </c>
      <c r="AP41" s="21">
        <f>'6.ВС'!AP37</f>
        <v>0</v>
      </c>
      <c r="AQ41" s="21">
        <f>'6.ВС'!AQ37</f>
        <v>0</v>
      </c>
      <c r="AR41" s="21">
        <f>'6.ВС'!AR37</f>
        <v>5128824</v>
      </c>
      <c r="AS41" s="21">
        <f>'6.ВС'!AS37</f>
        <v>0</v>
      </c>
      <c r="AT41" s="21">
        <f>'6.ВС'!AT37</f>
        <v>5128824</v>
      </c>
      <c r="AU41" s="21">
        <f>'6.ВС'!AU37</f>
        <v>0</v>
      </c>
      <c r="AV41" s="205">
        <f t="shared" si="3"/>
        <v>0</v>
      </c>
      <c r="AW41" s="21">
        <f>'6.ВС'!AW37</f>
        <v>4670900</v>
      </c>
      <c r="AX41" s="21">
        <f>'6.ВС'!AX37</f>
        <v>0</v>
      </c>
      <c r="AY41" s="21">
        <f>'6.ВС'!AY37</f>
        <v>4670900</v>
      </c>
      <c r="AZ41" s="21">
        <f>'6.ВС'!AZ37</f>
        <v>0</v>
      </c>
      <c r="BA41" s="21">
        <f>'6.ВС'!BA37</f>
        <v>0</v>
      </c>
      <c r="BB41" s="21">
        <f>'6.ВС'!BB37</f>
        <v>0</v>
      </c>
      <c r="BC41" s="21">
        <f>'6.ВС'!BC37</f>
        <v>0</v>
      </c>
      <c r="BD41" s="21">
        <f>'6.ВС'!BD37</f>
        <v>0</v>
      </c>
      <c r="BE41" s="21">
        <f>'6.ВС'!BE37</f>
        <v>4670900</v>
      </c>
      <c r="BF41" s="21">
        <f>'6.ВС'!BF37</f>
        <v>0</v>
      </c>
      <c r="BG41" s="21">
        <f>'6.ВС'!BG37</f>
        <v>4670900</v>
      </c>
      <c r="BH41" s="21">
        <f>'6.ВС'!BH37</f>
        <v>0</v>
      </c>
      <c r="BI41" s="21">
        <f>'6.ВС'!BI37</f>
        <v>0</v>
      </c>
      <c r="BJ41" s="21">
        <f>'6.ВС'!BJ37</f>
        <v>0</v>
      </c>
      <c r="BK41" s="21">
        <f>'6.ВС'!BK37</f>
        <v>0</v>
      </c>
      <c r="BL41" s="21">
        <f>'6.ВС'!BL37</f>
        <v>0</v>
      </c>
      <c r="BM41" s="21">
        <f>'6.ВС'!BM37</f>
        <v>4670900</v>
      </c>
      <c r="BN41" s="21">
        <f>'6.ВС'!BN37</f>
        <v>0</v>
      </c>
      <c r="BO41" s="21">
        <f>'6.ВС'!BO37</f>
        <v>4670900</v>
      </c>
      <c r="BP41" s="21">
        <f>'6.ВС'!BP37</f>
        <v>0</v>
      </c>
      <c r="BQ41" s="205">
        <f t="shared" si="5"/>
        <v>0</v>
      </c>
      <c r="BR41" s="21">
        <f>'6.ВС'!BR37</f>
        <v>4670900</v>
      </c>
      <c r="BS41" s="21">
        <f>'6.ВС'!BS37</f>
        <v>0</v>
      </c>
      <c r="BT41" s="21">
        <f>'6.ВС'!BT37</f>
        <v>4670900</v>
      </c>
      <c r="BU41" s="21">
        <f>'6.ВС'!BU37</f>
        <v>0</v>
      </c>
      <c r="BV41" s="21">
        <f>'6.ВС'!BV37</f>
        <v>0</v>
      </c>
      <c r="BW41" s="21">
        <f>'6.ВС'!BW37</f>
        <v>0</v>
      </c>
      <c r="BX41" s="21">
        <f>'6.ВС'!BX37</f>
        <v>0</v>
      </c>
      <c r="BY41" s="21">
        <f>'6.ВС'!BY37</f>
        <v>0</v>
      </c>
      <c r="BZ41" s="21">
        <f>'6.ВС'!BZ37</f>
        <v>4670900</v>
      </c>
      <c r="CA41" s="21">
        <f>'6.ВС'!CA37</f>
        <v>0</v>
      </c>
      <c r="CB41" s="21">
        <f>'6.ВС'!CB37</f>
        <v>4670900</v>
      </c>
      <c r="CC41" s="21">
        <f>'6.ВС'!CC37</f>
        <v>0</v>
      </c>
      <c r="CD41" s="21">
        <f>'6.ВС'!CD37</f>
        <v>0</v>
      </c>
      <c r="CE41" s="21">
        <f>'6.ВС'!CE37</f>
        <v>0</v>
      </c>
      <c r="CF41" s="21">
        <f>'6.ВС'!CF37</f>
        <v>0</v>
      </c>
      <c r="CG41" s="21">
        <f>'6.ВС'!CG37</f>
        <v>0</v>
      </c>
      <c r="CH41" s="21">
        <f>'6.ВС'!CH37</f>
        <v>4670900</v>
      </c>
      <c r="CI41" s="21">
        <f>'6.ВС'!CI37</f>
        <v>0</v>
      </c>
      <c r="CJ41" s="21">
        <f>'6.ВС'!CJ37</f>
        <v>4670900</v>
      </c>
      <c r="CK41" s="21">
        <f>'6.ВС'!CK37</f>
        <v>0</v>
      </c>
      <c r="CL41" s="206">
        <f t="shared" si="9"/>
        <v>0</v>
      </c>
    </row>
    <row r="42" spans="1:90" ht="27.75" customHeight="1" x14ac:dyDescent="0.25">
      <c r="A42" s="131" t="s">
        <v>96</v>
      </c>
      <c r="B42" s="152"/>
      <c r="C42" s="152"/>
      <c r="D42" s="152"/>
      <c r="E42" s="67">
        <v>851</v>
      </c>
      <c r="F42" s="99" t="s">
        <v>11</v>
      </c>
      <c r="G42" s="99" t="s">
        <v>13</v>
      </c>
      <c r="H42" s="267" t="s">
        <v>404</v>
      </c>
      <c r="I42" s="99" t="s">
        <v>97</v>
      </c>
      <c r="J42" s="21">
        <f t="shared" ref="J42:Y42" si="70">J43</f>
        <v>0</v>
      </c>
      <c r="K42" s="21">
        <f t="shared" si="70"/>
        <v>0</v>
      </c>
      <c r="L42" s="21">
        <f t="shared" si="70"/>
        <v>0</v>
      </c>
      <c r="M42" s="21">
        <f t="shared" si="70"/>
        <v>0</v>
      </c>
      <c r="N42" s="21">
        <f t="shared" si="70"/>
        <v>0</v>
      </c>
      <c r="O42" s="21">
        <f t="shared" si="70"/>
        <v>0</v>
      </c>
      <c r="P42" s="21">
        <f t="shared" si="70"/>
        <v>0</v>
      </c>
      <c r="Q42" s="21">
        <f t="shared" si="70"/>
        <v>0</v>
      </c>
      <c r="R42" s="21">
        <f t="shared" si="70"/>
        <v>0</v>
      </c>
      <c r="S42" s="21">
        <f t="shared" si="70"/>
        <v>0</v>
      </c>
      <c r="T42" s="21">
        <f t="shared" si="70"/>
        <v>0</v>
      </c>
      <c r="U42" s="21">
        <f t="shared" si="70"/>
        <v>0</v>
      </c>
      <c r="V42" s="21">
        <f t="shared" si="70"/>
        <v>0</v>
      </c>
      <c r="W42" s="21">
        <f t="shared" si="70"/>
        <v>0</v>
      </c>
      <c r="X42" s="21">
        <f t="shared" si="70"/>
        <v>0</v>
      </c>
      <c r="Y42" s="21">
        <f t="shared" si="70"/>
        <v>0</v>
      </c>
      <c r="Z42" s="276" t="e">
        <f t="shared" si="54"/>
        <v>#DIV/0!</v>
      </c>
      <c r="AA42" s="21"/>
      <c r="AB42" s="21">
        <f>AB43</f>
        <v>0</v>
      </c>
      <c r="AC42" s="21">
        <f t="shared" ref="AC42:AU42" si="71">AC43</f>
        <v>0</v>
      </c>
      <c r="AD42" s="21">
        <f t="shared" si="71"/>
        <v>0</v>
      </c>
      <c r="AE42" s="21">
        <f t="shared" si="71"/>
        <v>0</v>
      </c>
      <c r="AF42" s="21">
        <f t="shared" si="71"/>
        <v>76192.77</v>
      </c>
      <c r="AG42" s="21">
        <f t="shared" si="71"/>
        <v>0</v>
      </c>
      <c r="AH42" s="21">
        <f t="shared" si="71"/>
        <v>76192.77</v>
      </c>
      <c r="AI42" s="21">
        <f t="shared" si="71"/>
        <v>0</v>
      </c>
      <c r="AJ42" s="21">
        <f t="shared" si="71"/>
        <v>76192.77</v>
      </c>
      <c r="AK42" s="21">
        <f t="shared" si="71"/>
        <v>0</v>
      </c>
      <c r="AL42" s="21">
        <f t="shared" si="71"/>
        <v>76192.77</v>
      </c>
      <c r="AM42" s="21">
        <f t="shared" si="71"/>
        <v>0</v>
      </c>
      <c r="AN42" s="21">
        <f t="shared" si="71"/>
        <v>0</v>
      </c>
      <c r="AO42" s="21">
        <f t="shared" si="71"/>
        <v>0</v>
      </c>
      <c r="AP42" s="21">
        <f t="shared" si="71"/>
        <v>0</v>
      </c>
      <c r="AQ42" s="21">
        <f t="shared" si="71"/>
        <v>0</v>
      </c>
      <c r="AR42" s="21">
        <f t="shared" si="71"/>
        <v>76192.77</v>
      </c>
      <c r="AS42" s="21">
        <f t="shared" si="71"/>
        <v>0</v>
      </c>
      <c r="AT42" s="21">
        <f t="shared" si="71"/>
        <v>76192.77</v>
      </c>
      <c r="AU42" s="21">
        <f t="shared" si="71"/>
        <v>0</v>
      </c>
      <c r="AV42" s="205">
        <f t="shared" si="3"/>
        <v>0</v>
      </c>
      <c r="AW42" s="21"/>
      <c r="AX42" s="21"/>
      <c r="AY42" s="21"/>
      <c r="AZ42" s="21"/>
      <c r="BA42" s="21"/>
      <c r="BB42" s="21"/>
      <c r="BC42" s="21"/>
      <c r="BD42" s="21"/>
      <c r="BE42" s="21"/>
      <c r="BF42" s="21"/>
      <c r="BG42" s="21"/>
      <c r="BH42" s="21"/>
      <c r="BI42" s="21"/>
      <c r="BJ42" s="21"/>
      <c r="BK42" s="21"/>
      <c r="BL42" s="21"/>
      <c r="BM42" s="21"/>
      <c r="BN42" s="21"/>
      <c r="BO42" s="21"/>
      <c r="BP42" s="21"/>
      <c r="BQ42" s="205">
        <f t="shared" si="5"/>
        <v>0</v>
      </c>
      <c r="BR42" s="21"/>
      <c r="BS42" s="21"/>
      <c r="BT42" s="21"/>
      <c r="BU42" s="21"/>
      <c r="BV42" s="21"/>
      <c r="BW42" s="21"/>
      <c r="BX42" s="21"/>
      <c r="BY42" s="21"/>
      <c r="BZ42" s="21"/>
      <c r="CA42" s="21"/>
      <c r="CB42" s="21"/>
      <c r="CC42" s="21"/>
      <c r="CD42" s="21"/>
      <c r="CE42" s="21"/>
      <c r="CF42" s="21"/>
      <c r="CG42" s="21"/>
      <c r="CH42" s="21"/>
      <c r="CI42" s="21"/>
      <c r="CJ42" s="21"/>
      <c r="CK42" s="21"/>
      <c r="CL42" s="206">
        <f t="shared" si="9"/>
        <v>0</v>
      </c>
    </row>
    <row r="43" spans="1:90" ht="27.75" customHeight="1" x14ac:dyDescent="0.25">
      <c r="A43" s="131" t="s">
        <v>98</v>
      </c>
      <c r="B43" s="152"/>
      <c r="C43" s="152"/>
      <c r="D43" s="152"/>
      <c r="E43" s="67">
        <v>851</v>
      </c>
      <c r="F43" s="99" t="s">
        <v>11</v>
      </c>
      <c r="G43" s="99" t="s">
        <v>13</v>
      </c>
      <c r="H43" s="267" t="s">
        <v>404</v>
      </c>
      <c r="I43" s="99" t="s">
        <v>99</v>
      </c>
      <c r="J43" s="21">
        <f>'6.ВС'!J39</f>
        <v>0</v>
      </c>
      <c r="K43" s="21">
        <f>'6.ВС'!K39</f>
        <v>0</v>
      </c>
      <c r="L43" s="21">
        <f>'6.ВС'!L39</f>
        <v>0</v>
      </c>
      <c r="M43" s="21">
        <f>'6.ВС'!M39</f>
        <v>0</v>
      </c>
      <c r="N43" s="21">
        <f>'6.ВС'!N39</f>
        <v>0</v>
      </c>
      <c r="O43" s="21">
        <f>'6.ВС'!O39</f>
        <v>0</v>
      </c>
      <c r="P43" s="21">
        <f>'6.ВС'!P39</f>
        <v>0</v>
      </c>
      <c r="Q43" s="21">
        <f>'6.ВС'!Q39</f>
        <v>0</v>
      </c>
      <c r="R43" s="21">
        <f>'6.ВС'!R39</f>
        <v>0</v>
      </c>
      <c r="S43" s="21">
        <f>'6.ВС'!S39</f>
        <v>0</v>
      </c>
      <c r="T43" s="21">
        <f>'6.ВС'!T39</f>
        <v>0</v>
      </c>
      <c r="U43" s="21">
        <f>'6.ВС'!U39</f>
        <v>0</v>
      </c>
      <c r="V43" s="21">
        <f>'6.ВС'!V39</f>
        <v>0</v>
      </c>
      <c r="W43" s="21">
        <f>'6.ВС'!W39</f>
        <v>0</v>
      </c>
      <c r="X43" s="21">
        <f>'6.ВС'!X39</f>
        <v>0</v>
      </c>
      <c r="Y43" s="21">
        <f>'6.ВС'!Y39</f>
        <v>0</v>
      </c>
      <c r="Z43" s="276" t="e">
        <f t="shared" si="54"/>
        <v>#DIV/0!</v>
      </c>
      <c r="AA43" s="21"/>
      <c r="AB43" s="21">
        <f>'6.ВС'!AB39</f>
        <v>0</v>
      </c>
      <c r="AC43" s="21">
        <f>'6.ВС'!AC39</f>
        <v>0</v>
      </c>
      <c r="AD43" s="21">
        <f>'6.ВС'!AD39</f>
        <v>0</v>
      </c>
      <c r="AE43" s="21">
        <f>'6.ВС'!AE39</f>
        <v>0</v>
      </c>
      <c r="AF43" s="21">
        <f>'6.ВС'!AF39</f>
        <v>76192.77</v>
      </c>
      <c r="AG43" s="21">
        <f>'6.ВС'!AG39</f>
        <v>0</v>
      </c>
      <c r="AH43" s="21">
        <f>'6.ВС'!AH39</f>
        <v>76192.77</v>
      </c>
      <c r="AI43" s="21">
        <f>'6.ВС'!AI39</f>
        <v>0</v>
      </c>
      <c r="AJ43" s="21">
        <f>'6.ВС'!AJ39</f>
        <v>76192.77</v>
      </c>
      <c r="AK43" s="21">
        <f>'6.ВС'!AK39</f>
        <v>0</v>
      </c>
      <c r="AL43" s="21">
        <f>'6.ВС'!AL39</f>
        <v>76192.77</v>
      </c>
      <c r="AM43" s="21">
        <f>'6.ВС'!AM39</f>
        <v>0</v>
      </c>
      <c r="AN43" s="21">
        <f>'6.ВС'!AN39</f>
        <v>0</v>
      </c>
      <c r="AO43" s="21">
        <f>'6.ВС'!AO39</f>
        <v>0</v>
      </c>
      <c r="AP43" s="21">
        <f>'6.ВС'!AP39</f>
        <v>0</v>
      </c>
      <c r="AQ43" s="21">
        <f>'6.ВС'!AQ39</f>
        <v>0</v>
      </c>
      <c r="AR43" s="21">
        <f>'6.ВС'!AR39</f>
        <v>76192.77</v>
      </c>
      <c r="AS43" s="21">
        <f>'6.ВС'!AS39</f>
        <v>0</v>
      </c>
      <c r="AT43" s="21">
        <f>'6.ВС'!AT39</f>
        <v>76192.77</v>
      </c>
      <c r="AU43" s="21">
        <f>'6.ВС'!AU39</f>
        <v>0</v>
      </c>
      <c r="AV43" s="205">
        <f t="shared" si="3"/>
        <v>0</v>
      </c>
      <c r="AW43" s="21"/>
      <c r="AX43" s="21"/>
      <c r="AY43" s="21"/>
      <c r="AZ43" s="21"/>
      <c r="BA43" s="21"/>
      <c r="BB43" s="21"/>
      <c r="BC43" s="21"/>
      <c r="BD43" s="21"/>
      <c r="BE43" s="21"/>
      <c r="BF43" s="21"/>
      <c r="BG43" s="21"/>
      <c r="BH43" s="21"/>
      <c r="BI43" s="21"/>
      <c r="BJ43" s="21"/>
      <c r="BK43" s="21"/>
      <c r="BL43" s="21"/>
      <c r="BM43" s="21"/>
      <c r="BN43" s="21"/>
      <c r="BO43" s="21"/>
      <c r="BP43" s="21"/>
      <c r="BQ43" s="205">
        <f t="shared" si="5"/>
        <v>0</v>
      </c>
      <c r="BR43" s="21"/>
      <c r="BS43" s="21"/>
      <c r="BT43" s="21"/>
      <c r="BU43" s="21"/>
      <c r="BV43" s="21"/>
      <c r="BW43" s="21"/>
      <c r="BX43" s="21"/>
      <c r="BY43" s="21"/>
      <c r="BZ43" s="21"/>
      <c r="CA43" s="21"/>
      <c r="CB43" s="21"/>
      <c r="CC43" s="21"/>
      <c r="CD43" s="21"/>
      <c r="CE43" s="21"/>
      <c r="CF43" s="21"/>
      <c r="CG43" s="21"/>
      <c r="CH43" s="21"/>
      <c r="CI43" s="21"/>
      <c r="CJ43" s="21"/>
      <c r="CK43" s="21"/>
      <c r="CL43" s="206">
        <f t="shared" si="9"/>
        <v>0</v>
      </c>
    </row>
    <row r="44" spans="1:90" ht="27.75" customHeight="1" x14ac:dyDescent="0.25">
      <c r="A44" s="156" t="s">
        <v>23</v>
      </c>
      <c r="B44" s="152"/>
      <c r="C44" s="152"/>
      <c r="D44" s="152"/>
      <c r="E44" s="152">
        <v>851</v>
      </c>
      <c r="F44" s="3" t="s">
        <v>11</v>
      </c>
      <c r="G44" s="3" t="s">
        <v>13</v>
      </c>
      <c r="H44" s="267" t="s">
        <v>404</v>
      </c>
      <c r="I44" s="3" t="s">
        <v>24</v>
      </c>
      <c r="J44" s="21">
        <f t="shared" ref="J44:Y44" si="72">J45</f>
        <v>92300</v>
      </c>
      <c r="K44" s="21">
        <f t="shared" si="72"/>
        <v>0</v>
      </c>
      <c r="L44" s="21">
        <f t="shared" si="72"/>
        <v>92300</v>
      </c>
      <c r="M44" s="21">
        <f t="shared" si="72"/>
        <v>0</v>
      </c>
      <c r="N44" s="21">
        <f t="shared" si="72"/>
        <v>46200</v>
      </c>
      <c r="O44" s="21">
        <f t="shared" si="72"/>
        <v>0</v>
      </c>
      <c r="P44" s="21">
        <f t="shared" si="72"/>
        <v>46200</v>
      </c>
      <c r="Q44" s="21">
        <f t="shared" si="72"/>
        <v>0</v>
      </c>
      <c r="R44" s="21">
        <f t="shared" si="72"/>
        <v>46200</v>
      </c>
      <c r="S44" s="21">
        <f t="shared" si="72"/>
        <v>0</v>
      </c>
      <c r="T44" s="21">
        <f t="shared" si="72"/>
        <v>46200</v>
      </c>
      <c r="U44" s="21">
        <f t="shared" si="72"/>
        <v>0</v>
      </c>
      <c r="V44" s="21">
        <f t="shared" si="72"/>
        <v>-7700</v>
      </c>
      <c r="W44" s="21">
        <f t="shared" si="72"/>
        <v>0</v>
      </c>
      <c r="X44" s="21">
        <f t="shared" si="72"/>
        <v>-7700</v>
      </c>
      <c r="Y44" s="21">
        <f t="shared" si="72"/>
        <v>0</v>
      </c>
      <c r="Z44" s="276">
        <f t="shared" si="54"/>
        <v>92.300000000000011</v>
      </c>
      <c r="AA44" s="21"/>
      <c r="AB44" s="21">
        <f t="shared" ref="AB44:CK44" si="73">AB45</f>
        <v>100000</v>
      </c>
      <c r="AC44" s="21">
        <f t="shared" si="73"/>
        <v>0</v>
      </c>
      <c r="AD44" s="21">
        <f t="shared" si="73"/>
        <v>100000</v>
      </c>
      <c r="AE44" s="21">
        <f t="shared" si="73"/>
        <v>0</v>
      </c>
      <c r="AF44" s="21">
        <f t="shared" si="73"/>
        <v>0</v>
      </c>
      <c r="AG44" s="21">
        <f t="shared" si="73"/>
        <v>0</v>
      </c>
      <c r="AH44" s="21">
        <f t="shared" si="73"/>
        <v>0</v>
      </c>
      <c r="AI44" s="21">
        <f t="shared" si="73"/>
        <v>0</v>
      </c>
      <c r="AJ44" s="21">
        <f t="shared" si="73"/>
        <v>100000</v>
      </c>
      <c r="AK44" s="21">
        <f t="shared" si="73"/>
        <v>0</v>
      </c>
      <c r="AL44" s="21">
        <f t="shared" si="73"/>
        <v>100000</v>
      </c>
      <c r="AM44" s="21">
        <f t="shared" si="73"/>
        <v>0</v>
      </c>
      <c r="AN44" s="21">
        <f t="shared" si="73"/>
        <v>0</v>
      </c>
      <c r="AO44" s="21">
        <f t="shared" si="73"/>
        <v>0</v>
      </c>
      <c r="AP44" s="21">
        <f t="shared" si="73"/>
        <v>0</v>
      </c>
      <c r="AQ44" s="21">
        <f t="shared" si="73"/>
        <v>0</v>
      </c>
      <c r="AR44" s="21">
        <f t="shared" si="73"/>
        <v>100000</v>
      </c>
      <c r="AS44" s="21">
        <f t="shared" si="73"/>
        <v>0</v>
      </c>
      <c r="AT44" s="21">
        <f t="shared" si="73"/>
        <v>100000</v>
      </c>
      <c r="AU44" s="21">
        <f t="shared" si="73"/>
        <v>0</v>
      </c>
      <c r="AV44" s="205">
        <f t="shared" si="3"/>
        <v>0</v>
      </c>
      <c r="AW44" s="21">
        <f t="shared" si="73"/>
        <v>100000</v>
      </c>
      <c r="AX44" s="21">
        <f t="shared" si="73"/>
        <v>0</v>
      </c>
      <c r="AY44" s="21">
        <f t="shared" si="73"/>
        <v>100000</v>
      </c>
      <c r="AZ44" s="21">
        <f t="shared" si="73"/>
        <v>0</v>
      </c>
      <c r="BA44" s="21">
        <f t="shared" si="73"/>
        <v>0</v>
      </c>
      <c r="BB44" s="21">
        <f t="shared" si="73"/>
        <v>0</v>
      </c>
      <c r="BC44" s="21">
        <f t="shared" si="73"/>
        <v>0</v>
      </c>
      <c r="BD44" s="21">
        <f t="shared" si="73"/>
        <v>0</v>
      </c>
      <c r="BE44" s="21">
        <f t="shared" si="73"/>
        <v>100000</v>
      </c>
      <c r="BF44" s="21">
        <f t="shared" si="73"/>
        <v>0</v>
      </c>
      <c r="BG44" s="21">
        <f t="shared" si="73"/>
        <v>100000</v>
      </c>
      <c r="BH44" s="21">
        <f t="shared" si="73"/>
        <v>0</v>
      </c>
      <c r="BI44" s="21">
        <f t="shared" si="73"/>
        <v>0</v>
      </c>
      <c r="BJ44" s="21">
        <f t="shared" si="73"/>
        <v>0</v>
      </c>
      <c r="BK44" s="21">
        <f t="shared" si="73"/>
        <v>0</v>
      </c>
      <c r="BL44" s="21">
        <f t="shared" si="73"/>
        <v>0</v>
      </c>
      <c r="BM44" s="21">
        <f t="shared" si="73"/>
        <v>100000</v>
      </c>
      <c r="BN44" s="21">
        <f t="shared" si="73"/>
        <v>0</v>
      </c>
      <c r="BO44" s="21">
        <f t="shared" si="73"/>
        <v>100000</v>
      </c>
      <c r="BP44" s="21">
        <f t="shared" si="73"/>
        <v>0</v>
      </c>
      <c r="BQ44" s="205">
        <f t="shared" si="5"/>
        <v>0</v>
      </c>
      <c r="BR44" s="21">
        <f t="shared" si="73"/>
        <v>100000</v>
      </c>
      <c r="BS44" s="21">
        <f t="shared" si="73"/>
        <v>0</v>
      </c>
      <c r="BT44" s="21">
        <f t="shared" si="73"/>
        <v>100000</v>
      </c>
      <c r="BU44" s="21">
        <f t="shared" si="73"/>
        <v>0</v>
      </c>
      <c r="BV44" s="21">
        <f t="shared" si="73"/>
        <v>0</v>
      </c>
      <c r="BW44" s="21">
        <f t="shared" si="73"/>
        <v>0</v>
      </c>
      <c r="BX44" s="21">
        <f t="shared" si="73"/>
        <v>0</v>
      </c>
      <c r="BY44" s="21">
        <f t="shared" si="73"/>
        <v>0</v>
      </c>
      <c r="BZ44" s="21">
        <f t="shared" si="73"/>
        <v>100000</v>
      </c>
      <c r="CA44" s="21">
        <f t="shared" si="73"/>
        <v>0</v>
      </c>
      <c r="CB44" s="21">
        <f t="shared" si="73"/>
        <v>100000</v>
      </c>
      <c r="CC44" s="21">
        <f t="shared" si="73"/>
        <v>0</v>
      </c>
      <c r="CD44" s="21">
        <f t="shared" si="73"/>
        <v>0</v>
      </c>
      <c r="CE44" s="21">
        <f t="shared" si="73"/>
        <v>0</v>
      </c>
      <c r="CF44" s="21">
        <f t="shared" si="73"/>
        <v>0</v>
      </c>
      <c r="CG44" s="21">
        <f t="shared" si="73"/>
        <v>0</v>
      </c>
      <c r="CH44" s="21">
        <f t="shared" si="73"/>
        <v>100000</v>
      </c>
      <c r="CI44" s="21">
        <f t="shared" si="73"/>
        <v>0</v>
      </c>
      <c r="CJ44" s="21">
        <f t="shared" si="73"/>
        <v>100000</v>
      </c>
      <c r="CK44" s="21">
        <f t="shared" si="73"/>
        <v>0</v>
      </c>
      <c r="CL44" s="206">
        <f t="shared" si="9"/>
        <v>0</v>
      </c>
    </row>
    <row r="45" spans="1:90" ht="27.75" customHeight="1" x14ac:dyDescent="0.25">
      <c r="A45" s="156" t="s">
        <v>25</v>
      </c>
      <c r="B45" s="152"/>
      <c r="C45" s="152"/>
      <c r="D45" s="152"/>
      <c r="E45" s="152">
        <v>851</v>
      </c>
      <c r="F45" s="3" t="s">
        <v>11</v>
      </c>
      <c r="G45" s="3" t="s">
        <v>13</v>
      </c>
      <c r="H45" s="267" t="s">
        <v>404</v>
      </c>
      <c r="I45" s="3" t="s">
        <v>26</v>
      </c>
      <c r="J45" s="21">
        <f>'6.ВС'!J41</f>
        <v>92300</v>
      </c>
      <c r="K45" s="21">
        <f>'6.ВС'!K41</f>
        <v>0</v>
      </c>
      <c r="L45" s="21">
        <f>'6.ВС'!L41</f>
        <v>92300</v>
      </c>
      <c r="M45" s="21">
        <f>'6.ВС'!M41</f>
        <v>0</v>
      </c>
      <c r="N45" s="21">
        <f>'6.ВС'!N41</f>
        <v>46200</v>
      </c>
      <c r="O45" s="21">
        <f>'6.ВС'!O41</f>
        <v>0</v>
      </c>
      <c r="P45" s="21">
        <f>'6.ВС'!P41</f>
        <v>46200</v>
      </c>
      <c r="Q45" s="21">
        <f>'6.ВС'!Q41</f>
        <v>0</v>
      </c>
      <c r="R45" s="21">
        <f>'6.ВС'!R41</f>
        <v>46200</v>
      </c>
      <c r="S45" s="21">
        <f>'6.ВС'!S41</f>
        <v>0</v>
      </c>
      <c r="T45" s="21">
        <f>'6.ВС'!T41</f>
        <v>46200</v>
      </c>
      <c r="U45" s="21">
        <f>'6.ВС'!U41</f>
        <v>0</v>
      </c>
      <c r="V45" s="21">
        <f>'6.ВС'!V41</f>
        <v>-7700</v>
      </c>
      <c r="W45" s="21">
        <f>'6.ВС'!W41</f>
        <v>0</v>
      </c>
      <c r="X45" s="21">
        <f>'6.ВС'!X41</f>
        <v>-7700</v>
      </c>
      <c r="Y45" s="21">
        <f>'6.ВС'!Y41</f>
        <v>0</v>
      </c>
      <c r="Z45" s="276">
        <f t="shared" si="54"/>
        <v>92.300000000000011</v>
      </c>
      <c r="AA45" s="21"/>
      <c r="AB45" s="21">
        <f>'6.ВС'!AB41</f>
        <v>100000</v>
      </c>
      <c r="AC45" s="21">
        <f>'6.ВС'!AC41</f>
        <v>0</v>
      </c>
      <c r="AD45" s="21">
        <f>'6.ВС'!AD41</f>
        <v>100000</v>
      </c>
      <c r="AE45" s="21">
        <f>'6.ВС'!AE41</f>
        <v>0</v>
      </c>
      <c r="AF45" s="21">
        <f>'6.ВС'!AF41</f>
        <v>0</v>
      </c>
      <c r="AG45" s="21">
        <f>'6.ВС'!AG41</f>
        <v>0</v>
      </c>
      <c r="AH45" s="21">
        <f>'6.ВС'!AH41</f>
        <v>0</v>
      </c>
      <c r="AI45" s="21">
        <f>'6.ВС'!AI41</f>
        <v>0</v>
      </c>
      <c r="AJ45" s="21">
        <f>'6.ВС'!AJ41</f>
        <v>100000</v>
      </c>
      <c r="AK45" s="21">
        <f>'6.ВС'!AK41</f>
        <v>0</v>
      </c>
      <c r="AL45" s="21">
        <f>'6.ВС'!AL41</f>
        <v>100000</v>
      </c>
      <c r="AM45" s="21">
        <f>'6.ВС'!AM41</f>
        <v>0</v>
      </c>
      <c r="AN45" s="21">
        <f>'6.ВС'!AN41</f>
        <v>0</v>
      </c>
      <c r="AO45" s="21">
        <f>'6.ВС'!AO41</f>
        <v>0</v>
      </c>
      <c r="AP45" s="21">
        <f>'6.ВС'!AP41</f>
        <v>0</v>
      </c>
      <c r="AQ45" s="21">
        <f>'6.ВС'!AQ41</f>
        <v>0</v>
      </c>
      <c r="AR45" s="21">
        <f>'6.ВС'!AR41</f>
        <v>100000</v>
      </c>
      <c r="AS45" s="21">
        <f>'6.ВС'!AS41</f>
        <v>0</v>
      </c>
      <c r="AT45" s="21">
        <f>'6.ВС'!AT41</f>
        <v>100000</v>
      </c>
      <c r="AU45" s="21">
        <f>'6.ВС'!AU41</f>
        <v>0</v>
      </c>
      <c r="AV45" s="205">
        <f t="shared" si="3"/>
        <v>0</v>
      </c>
      <c r="AW45" s="21">
        <f>'6.ВС'!AW41</f>
        <v>100000</v>
      </c>
      <c r="AX45" s="21">
        <f>'6.ВС'!AX41</f>
        <v>0</v>
      </c>
      <c r="AY45" s="21">
        <f>'6.ВС'!AY41</f>
        <v>100000</v>
      </c>
      <c r="AZ45" s="21">
        <f>'6.ВС'!AZ41</f>
        <v>0</v>
      </c>
      <c r="BA45" s="21">
        <f>'6.ВС'!BA41</f>
        <v>0</v>
      </c>
      <c r="BB45" s="21">
        <f>'6.ВС'!BB41</f>
        <v>0</v>
      </c>
      <c r="BC45" s="21">
        <f>'6.ВС'!BC41</f>
        <v>0</v>
      </c>
      <c r="BD45" s="21">
        <f>'6.ВС'!BD41</f>
        <v>0</v>
      </c>
      <c r="BE45" s="21">
        <f>'6.ВС'!BE41</f>
        <v>100000</v>
      </c>
      <c r="BF45" s="21">
        <f>'6.ВС'!BF41</f>
        <v>0</v>
      </c>
      <c r="BG45" s="21">
        <f>'6.ВС'!BG41</f>
        <v>100000</v>
      </c>
      <c r="BH45" s="21">
        <f>'6.ВС'!BH41</f>
        <v>0</v>
      </c>
      <c r="BI45" s="21">
        <f>'6.ВС'!BI41</f>
        <v>0</v>
      </c>
      <c r="BJ45" s="21">
        <f>'6.ВС'!BJ41</f>
        <v>0</v>
      </c>
      <c r="BK45" s="21">
        <f>'6.ВС'!BK41</f>
        <v>0</v>
      </c>
      <c r="BL45" s="21">
        <f>'6.ВС'!BL41</f>
        <v>0</v>
      </c>
      <c r="BM45" s="21">
        <f>'6.ВС'!BM41</f>
        <v>100000</v>
      </c>
      <c r="BN45" s="21">
        <f>'6.ВС'!BN41</f>
        <v>0</v>
      </c>
      <c r="BO45" s="21">
        <f>'6.ВС'!BO41</f>
        <v>100000</v>
      </c>
      <c r="BP45" s="21">
        <f>'6.ВС'!BP41</f>
        <v>0</v>
      </c>
      <c r="BQ45" s="205">
        <f t="shared" si="5"/>
        <v>0</v>
      </c>
      <c r="BR45" s="21">
        <f>'6.ВС'!BR41</f>
        <v>100000</v>
      </c>
      <c r="BS45" s="21">
        <f>'6.ВС'!BS41</f>
        <v>0</v>
      </c>
      <c r="BT45" s="21">
        <f>'6.ВС'!BT41</f>
        <v>100000</v>
      </c>
      <c r="BU45" s="21">
        <f>'6.ВС'!BU41</f>
        <v>0</v>
      </c>
      <c r="BV45" s="21">
        <f>'6.ВС'!BV41</f>
        <v>0</v>
      </c>
      <c r="BW45" s="21">
        <f>'6.ВС'!BW41</f>
        <v>0</v>
      </c>
      <c r="BX45" s="21">
        <f>'6.ВС'!BX41</f>
        <v>0</v>
      </c>
      <c r="BY45" s="21">
        <f>'6.ВС'!BY41</f>
        <v>0</v>
      </c>
      <c r="BZ45" s="21">
        <f>'6.ВС'!BZ41</f>
        <v>100000</v>
      </c>
      <c r="CA45" s="21">
        <f>'6.ВС'!CA41</f>
        <v>0</v>
      </c>
      <c r="CB45" s="21">
        <f>'6.ВС'!CB41</f>
        <v>100000</v>
      </c>
      <c r="CC45" s="21">
        <f>'6.ВС'!CC41</f>
        <v>0</v>
      </c>
      <c r="CD45" s="21">
        <f>'6.ВС'!CD41</f>
        <v>0</v>
      </c>
      <c r="CE45" s="21">
        <f>'6.ВС'!CE41</f>
        <v>0</v>
      </c>
      <c r="CF45" s="21">
        <f>'6.ВС'!CF41</f>
        <v>0</v>
      </c>
      <c r="CG45" s="21">
        <f>'6.ВС'!CG41</f>
        <v>0</v>
      </c>
      <c r="CH45" s="21">
        <f>'6.ВС'!CH41</f>
        <v>100000</v>
      </c>
      <c r="CI45" s="21">
        <f>'6.ВС'!CI41</f>
        <v>0</v>
      </c>
      <c r="CJ45" s="21">
        <f>'6.ВС'!CJ41</f>
        <v>100000</v>
      </c>
      <c r="CK45" s="21">
        <f>'6.ВС'!CK41</f>
        <v>0</v>
      </c>
      <c r="CL45" s="206">
        <f t="shared" si="9"/>
        <v>0</v>
      </c>
    </row>
    <row r="46" spans="1:90" ht="27.75" customHeight="1" x14ac:dyDescent="0.25">
      <c r="A46" s="155" t="s">
        <v>520</v>
      </c>
      <c r="B46" s="155"/>
      <c r="C46" s="156"/>
      <c r="D46" s="156"/>
      <c r="E46" s="152">
        <v>851</v>
      </c>
      <c r="F46" s="3" t="s">
        <v>11</v>
      </c>
      <c r="G46" s="3" t="s">
        <v>13</v>
      </c>
      <c r="H46" s="267" t="s">
        <v>405</v>
      </c>
      <c r="I46" s="3"/>
      <c r="J46" s="21">
        <f t="shared" ref="J46:Y47" si="74">J47</f>
        <v>100000</v>
      </c>
      <c r="K46" s="21">
        <f t="shared" si="74"/>
        <v>0</v>
      </c>
      <c r="L46" s="21">
        <f t="shared" si="74"/>
        <v>100000</v>
      </c>
      <c r="M46" s="21">
        <f t="shared" si="74"/>
        <v>0</v>
      </c>
      <c r="N46" s="21">
        <f t="shared" si="74"/>
        <v>0</v>
      </c>
      <c r="O46" s="21">
        <f t="shared" si="74"/>
        <v>0</v>
      </c>
      <c r="P46" s="21">
        <f t="shared" si="74"/>
        <v>0</v>
      </c>
      <c r="Q46" s="21">
        <f t="shared" si="74"/>
        <v>0</v>
      </c>
      <c r="R46" s="21">
        <f t="shared" si="74"/>
        <v>0</v>
      </c>
      <c r="S46" s="21">
        <f t="shared" si="74"/>
        <v>0</v>
      </c>
      <c r="T46" s="21">
        <f t="shared" si="74"/>
        <v>0</v>
      </c>
      <c r="U46" s="21">
        <f t="shared" si="74"/>
        <v>0</v>
      </c>
      <c r="V46" s="21">
        <f t="shared" si="74"/>
        <v>0</v>
      </c>
      <c r="W46" s="21">
        <f t="shared" si="74"/>
        <v>0</v>
      </c>
      <c r="X46" s="21">
        <f t="shared" si="74"/>
        <v>0</v>
      </c>
      <c r="Y46" s="21">
        <f t="shared" si="74"/>
        <v>0</v>
      </c>
      <c r="Z46" s="276">
        <f t="shared" si="54"/>
        <v>100</v>
      </c>
      <c r="AA46" s="21"/>
      <c r="AB46" s="21">
        <f t="shared" ref="AB46:BV47" si="75">AB47</f>
        <v>100000</v>
      </c>
      <c r="AC46" s="21">
        <f t="shared" si="75"/>
        <v>0</v>
      </c>
      <c r="AD46" s="21">
        <f t="shared" si="75"/>
        <v>100000</v>
      </c>
      <c r="AE46" s="21">
        <f t="shared" si="75"/>
        <v>0</v>
      </c>
      <c r="AF46" s="21">
        <f t="shared" si="75"/>
        <v>0</v>
      </c>
      <c r="AG46" s="21">
        <f t="shared" si="75"/>
        <v>0</v>
      </c>
      <c r="AH46" s="21">
        <f t="shared" si="75"/>
        <v>0</v>
      </c>
      <c r="AI46" s="21">
        <f t="shared" si="75"/>
        <v>0</v>
      </c>
      <c r="AJ46" s="21">
        <f t="shared" si="75"/>
        <v>100000</v>
      </c>
      <c r="AK46" s="21">
        <f t="shared" si="75"/>
        <v>0</v>
      </c>
      <c r="AL46" s="21">
        <f t="shared" si="75"/>
        <v>100000</v>
      </c>
      <c r="AM46" s="21">
        <f t="shared" si="75"/>
        <v>0</v>
      </c>
      <c r="AN46" s="21">
        <f t="shared" si="75"/>
        <v>0</v>
      </c>
      <c r="AO46" s="21">
        <f t="shared" si="75"/>
        <v>0</v>
      </c>
      <c r="AP46" s="21">
        <f t="shared" si="75"/>
        <v>0</v>
      </c>
      <c r="AQ46" s="21">
        <f t="shared" si="75"/>
        <v>0</v>
      </c>
      <c r="AR46" s="21">
        <f t="shared" si="75"/>
        <v>100000</v>
      </c>
      <c r="AS46" s="21">
        <f t="shared" si="75"/>
        <v>0</v>
      </c>
      <c r="AT46" s="21">
        <f t="shared" si="75"/>
        <v>100000</v>
      </c>
      <c r="AU46" s="21">
        <f t="shared" si="75"/>
        <v>0</v>
      </c>
      <c r="AV46" s="205">
        <f t="shared" si="3"/>
        <v>0</v>
      </c>
      <c r="AW46" s="21">
        <f t="shared" si="75"/>
        <v>0</v>
      </c>
      <c r="AX46" s="21">
        <f t="shared" si="75"/>
        <v>0</v>
      </c>
      <c r="AY46" s="21">
        <f t="shared" si="75"/>
        <v>0</v>
      </c>
      <c r="AZ46" s="21">
        <f t="shared" si="75"/>
        <v>0</v>
      </c>
      <c r="BA46" s="21">
        <f t="shared" si="75"/>
        <v>0</v>
      </c>
      <c r="BB46" s="21">
        <f t="shared" si="75"/>
        <v>0</v>
      </c>
      <c r="BC46" s="21">
        <f t="shared" si="75"/>
        <v>0</v>
      </c>
      <c r="BD46" s="21">
        <f t="shared" si="75"/>
        <v>0</v>
      </c>
      <c r="BE46" s="21">
        <f t="shared" si="75"/>
        <v>0</v>
      </c>
      <c r="BF46" s="21">
        <f t="shared" si="75"/>
        <v>0</v>
      </c>
      <c r="BG46" s="21">
        <f t="shared" si="75"/>
        <v>0</v>
      </c>
      <c r="BH46" s="21">
        <f t="shared" si="75"/>
        <v>0</v>
      </c>
      <c r="BI46" s="21">
        <f t="shared" si="75"/>
        <v>0</v>
      </c>
      <c r="BJ46" s="21">
        <f t="shared" si="75"/>
        <v>0</v>
      </c>
      <c r="BK46" s="21">
        <f t="shared" si="75"/>
        <v>0</v>
      </c>
      <c r="BL46" s="21">
        <f t="shared" si="75"/>
        <v>0</v>
      </c>
      <c r="BM46" s="21">
        <f t="shared" si="75"/>
        <v>0</v>
      </c>
      <c r="BN46" s="21">
        <f t="shared" si="75"/>
        <v>0</v>
      </c>
      <c r="BO46" s="21">
        <f t="shared" si="75"/>
        <v>0</v>
      </c>
      <c r="BP46" s="21">
        <f t="shared" si="75"/>
        <v>0</v>
      </c>
      <c r="BQ46" s="205">
        <f t="shared" si="5"/>
        <v>0</v>
      </c>
      <c r="BR46" s="21">
        <f t="shared" si="75"/>
        <v>0</v>
      </c>
      <c r="BS46" s="21">
        <f t="shared" si="75"/>
        <v>0</v>
      </c>
      <c r="BT46" s="21">
        <f t="shared" si="75"/>
        <v>0</v>
      </c>
      <c r="BU46" s="21">
        <f t="shared" si="75"/>
        <v>0</v>
      </c>
      <c r="BV46" s="21">
        <f t="shared" si="75"/>
        <v>0</v>
      </c>
      <c r="BW46" s="21">
        <f t="shared" ref="BV46:CK47" si="76">BW47</f>
        <v>0</v>
      </c>
      <c r="BX46" s="21">
        <f t="shared" si="76"/>
        <v>0</v>
      </c>
      <c r="BY46" s="21">
        <f t="shared" si="76"/>
        <v>0</v>
      </c>
      <c r="BZ46" s="21">
        <f t="shared" si="76"/>
        <v>0</v>
      </c>
      <c r="CA46" s="21">
        <f t="shared" si="76"/>
        <v>0</v>
      </c>
      <c r="CB46" s="21">
        <f t="shared" si="76"/>
        <v>0</v>
      </c>
      <c r="CC46" s="21">
        <f t="shared" si="76"/>
        <v>0</v>
      </c>
      <c r="CD46" s="21">
        <f t="shared" si="76"/>
        <v>0</v>
      </c>
      <c r="CE46" s="21">
        <f t="shared" si="76"/>
        <v>0</v>
      </c>
      <c r="CF46" s="21">
        <f t="shared" si="76"/>
        <v>0</v>
      </c>
      <c r="CG46" s="21">
        <f t="shared" si="76"/>
        <v>0</v>
      </c>
      <c r="CH46" s="21">
        <f t="shared" si="76"/>
        <v>0</v>
      </c>
      <c r="CI46" s="21">
        <f t="shared" si="76"/>
        <v>0</v>
      </c>
      <c r="CJ46" s="21">
        <f t="shared" si="76"/>
        <v>0</v>
      </c>
      <c r="CK46" s="21">
        <f t="shared" si="76"/>
        <v>0</v>
      </c>
      <c r="CL46" s="206">
        <f t="shared" si="9"/>
        <v>0</v>
      </c>
    </row>
    <row r="47" spans="1:90" ht="27.75" customHeight="1" x14ac:dyDescent="0.25">
      <c r="A47" s="156" t="s">
        <v>20</v>
      </c>
      <c r="B47" s="156"/>
      <c r="C47" s="156"/>
      <c r="D47" s="156"/>
      <c r="E47" s="152">
        <v>851</v>
      </c>
      <c r="F47" s="3" t="s">
        <v>11</v>
      </c>
      <c r="G47" s="3" t="s">
        <v>13</v>
      </c>
      <c r="H47" s="267" t="s">
        <v>405</v>
      </c>
      <c r="I47" s="3" t="s">
        <v>21</v>
      </c>
      <c r="J47" s="21">
        <f t="shared" si="74"/>
        <v>100000</v>
      </c>
      <c r="K47" s="21">
        <f t="shared" si="74"/>
        <v>0</v>
      </c>
      <c r="L47" s="21">
        <f t="shared" si="74"/>
        <v>100000</v>
      </c>
      <c r="M47" s="21">
        <f t="shared" si="74"/>
        <v>0</v>
      </c>
      <c r="N47" s="21">
        <f t="shared" si="74"/>
        <v>0</v>
      </c>
      <c r="O47" s="21">
        <f t="shared" si="74"/>
        <v>0</v>
      </c>
      <c r="P47" s="21">
        <f t="shared" si="74"/>
        <v>0</v>
      </c>
      <c r="Q47" s="21">
        <f t="shared" si="74"/>
        <v>0</v>
      </c>
      <c r="R47" s="21">
        <f t="shared" si="74"/>
        <v>0</v>
      </c>
      <c r="S47" s="21">
        <f t="shared" si="74"/>
        <v>0</v>
      </c>
      <c r="T47" s="21">
        <f t="shared" si="74"/>
        <v>0</v>
      </c>
      <c r="U47" s="21">
        <f t="shared" si="74"/>
        <v>0</v>
      </c>
      <c r="V47" s="21">
        <f t="shared" si="74"/>
        <v>0</v>
      </c>
      <c r="W47" s="21">
        <f t="shared" si="74"/>
        <v>0</v>
      </c>
      <c r="X47" s="21">
        <f t="shared" si="74"/>
        <v>0</v>
      </c>
      <c r="Y47" s="21">
        <f t="shared" si="74"/>
        <v>0</v>
      </c>
      <c r="Z47" s="276">
        <f t="shared" si="54"/>
        <v>100</v>
      </c>
      <c r="AA47" s="21"/>
      <c r="AB47" s="21">
        <f t="shared" si="75"/>
        <v>100000</v>
      </c>
      <c r="AC47" s="21">
        <f t="shared" si="75"/>
        <v>0</v>
      </c>
      <c r="AD47" s="21">
        <f t="shared" si="75"/>
        <v>100000</v>
      </c>
      <c r="AE47" s="21">
        <f t="shared" si="75"/>
        <v>0</v>
      </c>
      <c r="AF47" s="21">
        <f t="shared" si="75"/>
        <v>0</v>
      </c>
      <c r="AG47" s="21">
        <f t="shared" si="75"/>
        <v>0</v>
      </c>
      <c r="AH47" s="21">
        <f t="shared" si="75"/>
        <v>0</v>
      </c>
      <c r="AI47" s="21">
        <f t="shared" si="75"/>
        <v>0</v>
      </c>
      <c r="AJ47" s="21">
        <f t="shared" si="75"/>
        <v>100000</v>
      </c>
      <c r="AK47" s="21">
        <f t="shared" si="75"/>
        <v>0</v>
      </c>
      <c r="AL47" s="21">
        <f t="shared" si="75"/>
        <v>100000</v>
      </c>
      <c r="AM47" s="21">
        <f t="shared" si="75"/>
        <v>0</v>
      </c>
      <c r="AN47" s="21">
        <f t="shared" si="75"/>
        <v>0</v>
      </c>
      <c r="AO47" s="21">
        <f t="shared" si="75"/>
        <v>0</v>
      </c>
      <c r="AP47" s="21">
        <f t="shared" si="75"/>
        <v>0</v>
      </c>
      <c r="AQ47" s="21">
        <f t="shared" si="75"/>
        <v>0</v>
      </c>
      <c r="AR47" s="21">
        <f t="shared" si="75"/>
        <v>100000</v>
      </c>
      <c r="AS47" s="21">
        <f t="shared" si="75"/>
        <v>0</v>
      </c>
      <c r="AT47" s="21">
        <f t="shared" si="75"/>
        <v>100000</v>
      </c>
      <c r="AU47" s="21">
        <f t="shared" si="75"/>
        <v>0</v>
      </c>
      <c r="AV47" s="205">
        <f t="shared" si="3"/>
        <v>0</v>
      </c>
      <c r="AW47" s="21">
        <f t="shared" si="75"/>
        <v>0</v>
      </c>
      <c r="AX47" s="21">
        <f t="shared" si="75"/>
        <v>0</v>
      </c>
      <c r="AY47" s="21">
        <f t="shared" si="75"/>
        <v>0</v>
      </c>
      <c r="AZ47" s="21">
        <f t="shared" si="75"/>
        <v>0</v>
      </c>
      <c r="BA47" s="21">
        <f t="shared" si="75"/>
        <v>0</v>
      </c>
      <c r="BB47" s="21">
        <f t="shared" si="75"/>
        <v>0</v>
      </c>
      <c r="BC47" s="21">
        <f t="shared" si="75"/>
        <v>0</v>
      </c>
      <c r="BD47" s="21">
        <f t="shared" si="75"/>
        <v>0</v>
      </c>
      <c r="BE47" s="21">
        <f t="shared" si="75"/>
        <v>0</v>
      </c>
      <c r="BF47" s="21">
        <f t="shared" si="75"/>
        <v>0</v>
      </c>
      <c r="BG47" s="21">
        <f t="shared" si="75"/>
        <v>0</v>
      </c>
      <c r="BH47" s="21">
        <f t="shared" si="75"/>
        <v>0</v>
      </c>
      <c r="BI47" s="21">
        <f t="shared" si="75"/>
        <v>0</v>
      </c>
      <c r="BJ47" s="21">
        <f t="shared" si="75"/>
        <v>0</v>
      </c>
      <c r="BK47" s="21">
        <f t="shared" si="75"/>
        <v>0</v>
      </c>
      <c r="BL47" s="21">
        <f t="shared" si="75"/>
        <v>0</v>
      </c>
      <c r="BM47" s="21">
        <f t="shared" si="75"/>
        <v>0</v>
      </c>
      <c r="BN47" s="21">
        <f t="shared" si="75"/>
        <v>0</v>
      </c>
      <c r="BO47" s="21">
        <f t="shared" si="75"/>
        <v>0</v>
      </c>
      <c r="BP47" s="21">
        <f t="shared" si="75"/>
        <v>0</v>
      </c>
      <c r="BQ47" s="205">
        <f t="shared" si="5"/>
        <v>0</v>
      </c>
      <c r="BR47" s="21">
        <f t="shared" si="75"/>
        <v>0</v>
      </c>
      <c r="BS47" s="21">
        <f t="shared" si="75"/>
        <v>0</v>
      </c>
      <c r="BT47" s="21">
        <f t="shared" si="75"/>
        <v>0</v>
      </c>
      <c r="BU47" s="21">
        <f t="shared" si="75"/>
        <v>0</v>
      </c>
      <c r="BV47" s="21">
        <f t="shared" si="76"/>
        <v>0</v>
      </c>
      <c r="BW47" s="21">
        <f t="shared" si="76"/>
        <v>0</v>
      </c>
      <c r="BX47" s="21">
        <f t="shared" si="76"/>
        <v>0</v>
      </c>
      <c r="BY47" s="21">
        <f t="shared" si="76"/>
        <v>0</v>
      </c>
      <c r="BZ47" s="21">
        <f t="shared" si="76"/>
        <v>0</v>
      </c>
      <c r="CA47" s="21">
        <f t="shared" si="76"/>
        <v>0</v>
      </c>
      <c r="CB47" s="21">
        <f t="shared" si="76"/>
        <v>0</v>
      </c>
      <c r="CC47" s="21">
        <f t="shared" si="76"/>
        <v>0</v>
      </c>
      <c r="CD47" s="21">
        <f t="shared" si="76"/>
        <v>0</v>
      </c>
      <c r="CE47" s="21">
        <f t="shared" si="76"/>
        <v>0</v>
      </c>
      <c r="CF47" s="21">
        <f t="shared" si="76"/>
        <v>0</v>
      </c>
      <c r="CG47" s="21">
        <f t="shared" si="76"/>
        <v>0</v>
      </c>
      <c r="CH47" s="21">
        <f t="shared" si="76"/>
        <v>0</v>
      </c>
      <c r="CI47" s="21">
        <f t="shared" si="76"/>
        <v>0</v>
      </c>
      <c r="CJ47" s="21">
        <f t="shared" si="76"/>
        <v>0</v>
      </c>
      <c r="CK47" s="21">
        <f t="shared" si="76"/>
        <v>0</v>
      </c>
      <c r="CL47" s="206">
        <f t="shared" si="9"/>
        <v>0</v>
      </c>
    </row>
    <row r="48" spans="1:90" ht="27.75" customHeight="1" x14ac:dyDescent="0.25">
      <c r="A48" s="156" t="s">
        <v>9</v>
      </c>
      <c r="B48" s="156"/>
      <c r="C48" s="156"/>
      <c r="D48" s="156"/>
      <c r="E48" s="152">
        <v>851</v>
      </c>
      <c r="F48" s="3" t="s">
        <v>11</v>
      </c>
      <c r="G48" s="3" t="s">
        <v>13</v>
      </c>
      <c r="H48" s="267" t="s">
        <v>405</v>
      </c>
      <c r="I48" s="3" t="s">
        <v>22</v>
      </c>
      <c r="J48" s="21">
        <f>'6.ВС'!J44</f>
        <v>100000</v>
      </c>
      <c r="K48" s="21">
        <f>'6.ВС'!K44</f>
        <v>0</v>
      </c>
      <c r="L48" s="21">
        <f>'6.ВС'!L44</f>
        <v>100000</v>
      </c>
      <c r="M48" s="21">
        <f>'6.ВС'!M44</f>
        <v>0</v>
      </c>
      <c r="N48" s="21">
        <f>'6.ВС'!N44</f>
        <v>0</v>
      </c>
      <c r="O48" s="21">
        <f>'6.ВС'!O44</f>
        <v>0</v>
      </c>
      <c r="P48" s="21">
        <f>'6.ВС'!P44</f>
        <v>0</v>
      </c>
      <c r="Q48" s="21">
        <f>'6.ВС'!Q44</f>
        <v>0</v>
      </c>
      <c r="R48" s="21">
        <f>'6.ВС'!R44</f>
        <v>0</v>
      </c>
      <c r="S48" s="21">
        <f>'6.ВС'!S44</f>
        <v>0</v>
      </c>
      <c r="T48" s="21">
        <f>'6.ВС'!T44</f>
        <v>0</v>
      </c>
      <c r="U48" s="21">
        <f>'6.ВС'!U44</f>
        <v>0</v>
      </c>
      <c r="V48" s="21">
        <f>'6.ВС'!V44</f>
        <v>0</v>
      </c>
      <c r="W48" s="21">
        <f>'6.ВС'!W44</f>
        <v>0</v>
      </c>
      <c r="X48" s="21">
        <f>'6.ВС'!X44</f>
        <v>0</v>
      </c>
      <c r="Y48" s="21">
        <f>'6.ВС'!Y44</f>
        <v>0</v>
      </c>
      <c r="Z48" s="276">
        <f t="shared" si="54"/>
        <v>100</v>
      </c>
      <c r="AA48" s="21"/>
      <c r="AB48" s="21">
        <f>'6.ВС'!AB44</f>
        <v>100000</v>
      </c>
      <c r="AC48" s="21">
        <f>'6.ВС'!AC44</f>
        <v>0</v>
      </c>
      <c r="AD48" s="21">
        <f>'6.ВС'!AD44</f>
        <v>100000</v>
      </c>
      <c r="AE48" s="21">
        <f>'6.ВС'!AE44</f>
        <v>0</v>
      </c>
      <c r="AF48" s="21">
        <f>'6.ВС'!AF44</f>
        <v>0</v>
      </c>
      <c r="AG48" s="21">
        <f>'6.ВС'!AG44</f>
        <v>0</v>
      </c>
      <c r="AH48" s="21">
        <f>'6.ВС'!AH44</f>
        <v>0</v>
      </c>
      <c r="AI48" s="21">
        <f>'6.ВС'!AI44</f>
        <v>0</v>
      </c>
      <c r="AJ48" s="21">
        <f>'6.ВС'!AJ44</f>
        <v>100000</v>
      </c>
      <c r="AK48" s="21">
        <f>'6.ВС'!AK44</f>
        <v>0</v>
      </c>
      <c r="AL48" s="21">
        <f>'6.ВС'!AL44</f>
        <v>100000</v>
      </c>
      <c r="AM48" s="21">
        <f>'6.ВС'!AM44</f>
        <v>0</v>
      </c>
      <c r="AN48" s="21">
        <f>'6.ВС'!AN44</f>
        <v>0</v>
      </c>
      <c r="AO48" s="21">
        <f>'6.ВС'!AO44</f>
        <v>0</v>
      </c>
      <c r="AP48" s="21">
        <f>'6.ВС'!AP44</f>
        <v>0</v>
      </c>
      <c r="AQ48" s="21">
        <f>'6.ВС'!AQ44</f>
        <v>0</v>
      </c>
      <c r="AR48" s="21">
        <f>'6.ВС'!AR44</f>
        <v>100000</v>
      </c>
      <c r="AS48" s="21">
        <f>'6.ВС'!AS44</f>
        <v>0</v>
      </c>
      <c r="AT48" s="21">
        <f>'6.ВС'!AT44</f>
        <v>100000</v>
      </c>
      <c r="AU48" s="21">
        <f>'6.ВС'!AU44</f>
        <v>0</v>
      </c>
      <c r="AV48" s="205">
        <f t="shared" si="3"/>
        <v>0</v>
      </c>
      <c r="AW48" s="21">
        <f>'6.ВС'!AW44</f>
        <v>0</v>
      </c>
      <c r="AX48" s="21">
        <f>'6.ВС'!AX44</f>
        <v>0</v>
      </c>
      <c r="AY48" s="21">
        <f>'6.ВС'!AY44</f>
        <v>0</v>
      </c>
      <c r="AZ48" s="21">
        <f>'6.ВС'!AZ44</f>
        <v>0</v>
      </c>
      <c r="BA48" s="21">
        <f>'6.ВС'!BA44</f>
        <v>0</v>
      </c>
      <c r="BB48" s="21">
        <f>'6.ВС'!BB44</f>
        <v>0</v>
      </c>
      <c r="BC48" s="21">
        <f>'6.ВС'!BC44</f>
        <v>0</v>
      </c>
      <c r="BD48" s="21">
        <f>'6.ВС'!BD44</f>
        <v>0</v>
      </c>
      <c r="BE48" s="21">
        <f>'6.ВС'!BE44</f>
        <v>0</v>
      </c>
      <c r="BF48" s="21">
        <f>'6.ВС'!BF44</f>
        <v>0</v>
      </c>
      <c r="BG48" s="21">
        <f>'6.ВС'!BG44</f>
        <v>0</v>
      </c>
      <c r="BH48" s="21">
        <f>'6.ВС'!BH44</f>
        <v>0</v>
      </c>
      <c r="BI48" s="21">
        <f>'6.ВС'!BI44</f>
        <v>0</v>
      </c>
      <c r="BJ48" s="21">
        <f>'6.ВС'!BJ44</f>
        <v>0</v>
      </c>
      <c r="BK48" s="21">
        <f>'6.ВС'!BK44</f>
        <v>0</v>
      </c>
      <c r="BL48" s="21">
        <f>'6.ВС'!BL44</f>
        <v>0</v>
      </c>
      <c r="BM48" s="21">
        <f>'6.ВС'!BM44</f>
        <v>0</v>
      </c>
      <c r="BN48" s="21">
        <f>'6.ВС'!BN44</f>
        <v>0</v>
      </c>
      <c r="BO48" s="21">
        <f>'6.ВС'!BO44</f>
        <v>0</v>
      </c>
      <c r="BP48" s="21">
        <f>'6.ВС'!BP44</f>
        <v>0</v>
      </c>
      <c r="BQ48" s="205">
        <f t="shared" si="5"/>
        <v>0</v>
      </c>
      <c r="BR48" s="21">
        <f>'6.ВС'!BR44</f>
        <v>0</v>
      </c>
      <c r="BS48" s="21">
        <f>'6.ВС'!BS44</f>
        <v>0</v>
      </c>
      <c r="BT48" s="21">
        <f>'6.ВС'!BT44</f>
        <v>0</v>
      </c>
      <c r="BU48" s="21">
        <f>'6.ВС'!BU44</f>
        <v>0</v>
      </c>
      <c r="BV48" s="21">
        <f>'6.ВС'!BV44</f>
        <v>0</v>
      </c>
      <c r="BW48" s="21">
        <f>'6.ВС'!BW44</f>
        <v>0</v>
      </c>
      <c r="BX48" s="21">
        <f>'6.ВС'!BX44</f>
        <v>0</v>
      </c>
      <c r="BY48" s="21">
        <f>'6.ВС'!BY44</f>
        <v>0</v>
      </c>
      <c r="BZ48" s="21">
        <f>'6.ВС'!BZ44</f>
        <v>0</v>
      </c>
      <c r="CA48" s="21">
        <f>'6.ВС'!CA44</f>
        <v>0</v>
      </c>
      <c r="CB48" s="21">
        <f>'6.ВС'!CB44</f>
        <v>0</v>
      </c>
      <c r="CC48" s="21">
        <f>'6.ВС'!CC44</f>
        <v>0</v>
      </c>
      <c r="CD48" s="21">
        <f>'6.ВС'!CD44</f>
        <v>0</v>
      </c>
      <c r="CE48" s="21">
        <f>'6.ВС'!CE44</f>
        <v>0</v>
      </c>
      <c r="CF48" s="21">
        <f>'6.ВС'!CF44</f>
        <v>0</v>
      </c>
      <c r="CG48" s="21">
        <f>'6.ВС'!CG44</f>
        <v>0</v>
      </c>
      <c r="CH48" s="21">
        <f>'6.ВС'!CH44</f>
        <v>0</v>
      </c>
      <c r="CI48" s="21">
        <f>'6.ВС'!CI44</f>
        <v>0</v>
      </c>
      <c r="CJ48" s="21">
        <f>'6.ВС'!CJ44</f>
        <v>0</v>
      </c>
      <c r="CK48" s="21">
        <f>'6.ВС'!CK44</f>
        <v>0</v>
      </c>
      <c r="CL48" s="206">
        <f t="shared" si="9"/>
        <v>0</v>
      </c>
    </row>
    <row r="49" spans="1:90" ht="27.75" customHeight="1" x14ac:dyDescent="0.25">
      <c r="A49" s="155" t="s">
        <v>363</v>
      </c>
      <c r="B49" s="155"/>
      <c r="C49" s="155"/>
      <c r="D49" s="155"/>
      <c r="E49" s="152">
        <v>851</v>
      </c>
      <c r="F49" s="3" t="s">
        <v>11</v>
      </c>
      <c r="G49" s="3" t="s">
        <v>13</v>
      </c>
      <c r="H49" s="267" t="s">
        <v>406</v>
      </c>
      <c r="I49" s="3"/>
      <c r="J49" s="21">
        <f t="shared" ref="J49:Y50" si="77">J50</f>
        <v>100000</v>
      </c>
      <c r="K49" s="21">
        <f t="shared" si="77"/>
        <v>0</v>
      </c>
      <c r="L49" s="21">
        <f t="shared" si="77"/>
        <v>100000</v>
      </c>
      <c r="M49" s="21">
        <f t="shared" si="77"/>
        <v>0</v>
      </c>
      <c r="N49" s="21">
        <f t="shared" si="77"/>
        <v>0</v>
      </c>
      <c r="O49" s="21">
        <f t="shared" si="77"/>
        <v>0</v>
      </c>
      <c r="P49" s="21">
        <f t="shared" si="77"/>
        <v>0</v>
      </c>
      <c r="Q49" s="21">
        <f t="shared" si="77"/>
        <v>0</v>
      </c>
      <c r="R49" s="21">
        <f t="shared" si="77"/>
        <v>0</v>
      </c>
      <c r="S49" s="21">
        <f t="shared" si="77"/>
        <v>0</v>
      </c>
      <c r="T49" s="21">
        <f t="shared" si="77"/>
        <v>0</v>
      </c>
      <c r="U49" s="21">
        <f t="shared" si="77"/>
        <v>0</v>
      </c>
      <c r="V49" s="21">
        <f t="shared" si="77"/>
        <v>0</v>
      </c>
      <c r="W49" s="21">
        <f t="shared" si="77"/>
        <v>0</v>
      </c>
      <c r="X49" s="21">
        <f t="shared" si="77"/>
        <v>0</v>
      </c>
      <c r="Y49" s="21">
        <f t="shared" si="77"/>
        <v>0</v>
      </c>
      <c r="Z49" s="276">
        <f t="shared" si="54"/>
        <v>100</v>
      </c>
      <c r="AA49" s="21"/>
      <c r="AB49" s="21">
        <f t="shared" ref="AB49:BV50" si="78">AB50</f>
        <v>100000</v>
      </c>
      <c r="AC49" s="21">
        <f t="shared" si="78"/>
        <v>0</v>
      </c>
      <c r="AD49" s="21">
        <f t="shared" si="78"/>
        <v>100000</v>
      </c>
      <c r="AE49" s="21">
        <f t="shared" si="78"/>
        <v>0</v>
      </c>
      <c r="AF49" s="21">
        <f t="shared" si="78"/>
        <v>0</v>
      </c>
      <c r="AG49" s="21">
        <f t="shared" si="78"/>
        <v>0</v>
      </c>
      <c r="AH49" s="21">
        <f t="shared" si="78"/>
        <v>0</v>
      </c>
      <c r="AI49" s="21">
        <f t="shared" si="78"/>
        <v>0</v>
      </c>
      <c r="AJ49" s="21">
        <f t="shared" si="78"/>
        <v>100000</v>
      </c>
      <c r="AK49" s="21">
        <f t="shared" si="78"/>
        <v>0</v>
      </c>
      <c r="AL49" s="21">
        <f t="shared" si="78"/>
        <v>100000</v>
      </c>
      <c r="AM49" s="21">
        <f t="shared" si="78"/>
        <v>0</v>
      </c>
      <c r="AN49" s="21">
        <f t="shared" si="78"/>
        <v>0</v>
      </c>
      <c r="AO49" s="21">
        <f t="shared" si="78"/>
        <v>0</v>
      </c>
      <c r="AP49" s="21">
        <f t="shared" si="78"/>
        <v>0</v>
      </c>
      <c r="AQ49" s="21">
        <f t="shared" si="78"/>
        <v>0</v>
      </c>
      <c r="AR49" s="21">
        <f t="shared" si="78"/>
        <v>100000</v>
      </c>
      <c r="AS49" s="21">
        <f t="shared" si="78"/>
        <v>0</v>
      </c>
      <c r="AT49" s="21">
        <f t="shared" si="78"/>
        <v>100000</v>
      </c>
      <c r="AU49" s="21">
        <f t="shared" si="78"/>
        <v>0</v>
      </c>
      <c r="AV49" s="205">
        <f t="shared" si="3"/>
        <v>0</v>
      </c>
      <c r="AW49" s="21">
        <f t="shared" si="78"/>
        <v>0</v>
      </c>
      <c r="AX49" s="21">
        <f t="shared" si="78"/>
        <v>0</v>
      </c>
      <c r="AY49" s="21">
        <f t="shared" si="78"/>
        <v>0</v>
      </c>
      <c r="AZ49" s="21">
        <f t="shared" si="78"/>
        <v>0</v>
      </c>
      <c r="BA49" s="21">
        <f t="shared" si="78"/>
        <v>0</v>
      </c>
      <c r="BB49" s="21">
        <f t="shared" si="78"/>
        <v>0</v>
      </c>
      <c r="BC49" s="21">
        <f t="shared" si="78"/>
        <v>0</v>
      </c>
      <c r="BD49" s="21">
        <f t="shared" si="78"/>
        <v>0</v>
      </c>
      <c r="BE49" s="21">
        <f t="shared" si="78"/>
        <v>0</v>
      </c>
      <c r="BF49" s="21">
        <f t="shared" si="78"/>
        <v>0</v>
      </c>
      <c r="BG49" s="21">
        <f t="shared" si="78"/>
        <v>0</v>
      </c>
      <c r="BH49" s="21">
        <f t="shared" si="78"/>
        <v>0</v>
      </c>
      <c r="BI49" s="21">
        <f t="shared" si="78"/>
        <v>0</v>
      </c>
      <c r="BJ49" s="21">
        <f t="shared" si="78"/>
        <v>0</v>
      </c>
      <c r="BK49" s="21">
        <f t="shared" si="78"/>
        <v>0</v>
      </c>
      <c r="BL49" s="21">
        <f t="shared" si="78"/>
        <v>0</v>
      </c>
      <c r="BM49" s="21">
        <f t="shared" si="78"/>
        <v>0</v>
      </c>
      <c r="BN49" s="21">
        <f t="shared" si="78"/>
        <v>0</v>
      </c>
      <c r="BO49" s="21">
        <f t="shared" si="78"/>
        <v>0</v>
      </c>
      <c r="BP49" s="21">
        <f t="shared" si="78"/>
        <v>0</v>
      </c>
      <c r="BQ49" s="205">
        <f t="shared" si="5"/>
        <v>0</v>
      </c>
      <c r="BR49" s="21">
        <f t="shared" si="78"/>
        <v>0</v>
      </c>
      <c r="BS49" s="21">
        <f t="shared" si="78"/>
        <v>0</v>
      </c>
      <c r="BT49" s="21">
        <f t="shared" si="78"/>
        <v>0</v>
      </c>
      <c r="BU49" s="21">
        <f t="shared" si="78"/>
        <v>0</v>
      </c>
      <c r="BV49" s="21">
        <f t="shared" si="78"/>
        <v>0</v>
      </c>
      <c r="BW49" s="21">
        <f t="shared" ref="BV49:CK50" si="79">BW50</f>
        <v>0</v>
      </c>
      <c r="BX49" s="21">
        <f t="shared" si="79"/>
        <v>0</v>
      </c>
      <c r="BY49" s="21">
        <f t="shared" si="79"/>
        <v>0</v>
      </c>
      <c r="BZ49" s="21">
        <f t="shared" si="79"/>
        <v>0</v>
      </c>
      <c r="CA49" s="21">
        <f t="shared" si="79"/>
        <v>0</v>
      </c>
      <c r="CB49" s="21">
        <f t="shared" si="79"/>
        <v>0</v>
      </c>
      <c r="CC49" s="21">
        <f t="shared" si="79"/>
        <v>0</v>
      </c>
      <c r="CD49" s="21">
        <f t="shared" si="79"/>
        <v>0</v>
      </c>
      <c r="CE49" s="21">
        <f t="shared" si="79"/>
        <v>0</v>
      </c>
      <c r="CF49" s="21">
        <f t="shared" si="79"/>
        <v>0</v>
      </c>
      <c r="CG49" s="21">
        <f t="shared" si="79"/>
        <v>0</v>
      </c>
      <c r="CH49" s="21">
        <f t="shared" si="79"/>
        <v>0</v>
      </c>
      <c r="CI49" s="21">
        <f t="shared" si="79"/>
        <v>0</v>
      </c>
      <c r="CJ49" s="21">
        <f t="shared" si="79"/>
        <v>0</v>
      </c>
      <c r="CK49" s="21">
        <f t="shared" si="79"/>
        <v>0</v>
      </c>
      <c r="CL49" s="206">
        <f t="shared" si="9"/>
        <v>0</v>
      </c>
    </row>
    <row r="50" spans="1:90" ht="27.75" customHeight="1" x14ac:dyDescent="0.25">
      <c r="A50" s="1" t="s">
        <v>20</v>
      </c>
      <c r="B50" s="156"/>
      <c r="C50" s="156"/>
      <c r="D50" s="156"/>
      <c r="E50" s="152">
        <v>851</v>
      </c>
      <c r="F50" s="3" t="s">
        <v>11</v>
      </c>
      <c r="G50" s="3" t="s">
        <v>13</v>
      </c>
      <c r="H50" s="267" t="s">
        <v>406</v>
      </c>
      <c r="I50" s="3" t="s">
        <v>21</v>
      </c>
      <c r="J50" s="21">
        <f t="shared" si="77"/>
        <v>100000</v>
      </c>
      <c r="K50" s="21">
        <f t="shared" si="77"/>
        <v>0</v>
      </c>
      <c r="L50" s="21">
        <f t="shared" si="77"/>
        <v>100000</v>
      </c>
      <c r="M50" s="21">
        <f t="shared" si="77"/>
        <v>0</v>
      </c>
      <c r="N50" s="21">
        <f t="shared" si="77"/>
        <v>0</v>
      </c>
      <c r="O50" s="21">
        <f t="shared" si="77"/>
        <v>0</v>
      </c>
      <c r="P50" s="21">
        <f t="shared" si="77"/>
        <v>0</v>
      </c>
      <c r="Q50" s="21">
        <f t="shared" si="77"/>
        <v>0</v>
      </c>
      <c r="R50" s="21">
        <f t="shared" si="77"/>
        <v>0</v>
      </c>
      <c r="S50" s="21">
        <f t="shared" si="77"/>
        <v>0</v>
      </c>
      <c r="T50" s="21">
        <f t="shared" si="77"/>
        <v>0</v>
      </c>
      <c r="U50" s="21">
        <f t="shared" si="77"/>
        <v>0</v>
      </c>
      <c r="V50" s="21">
        <f t="shared" si="77"/>
        <v>0</v>
      </c>
      <c r="W50" s="21">
        <f t="shared" si="77"/>
        <v>0</v>
      </c>
      <c r="X50" s="21">
        <f t="shared" si="77"/>
        <v>0</v>
      </c>
      <c r="Y50" s="21">
        <f t="shared" si="77"/>
        <v>0</v>
      </c>
      <c r="Z50" s="276">
        <f t="shared" si="54"/>
        <v>100</v>
      </c>
      <c r="AA50" s="21"/>
      <c r="AB50" s="21">
        <f t="shared" si="78"/>
        <v>100000</v>
      </c>
      <c r="AC50" s="21">
        <f t="shared" si="78"/>
        <v>0</v>
      </c>
      <c r="AD50" s="21">
        <f t="shared" si="78"/>
        <v>100000</v>
      </c>
      <c r="AE50" s="21">
        <f t="shared" si="78"/>
        <v>0</v>
      </c>
      <c r="AF50" s="21">
        <f t="shared" si="78"/>
        <v>0</v>
      </c>
      <c r="AG50" s="21">
        <f t="shared" si="78"/>
        <v>0</v>
      </c>
      <c r="AH50" s="21">
        <f t="shared" si="78"/>
        <v>0</v>
      </c>
      <c r="AI50" s="21">
        <f t="shared" si="78"/>
        <v>0</v>
      </c>
      <c r="AJ50" s="21">
        <f t="shared" si="78"/>
        <v>100000</v>
      </c>
      <c r="AK50" s="21">
        <f t="shared" si="78"/>
        <v>0</v>
      </c>
      <c r="AL50" s="21">
        <f t="shared" si="78"/>
        <v>100000</v>
      </c>
      <c r="AM50" s="21">
        <f t="shared" si="78"/>
        <v>0</v>
      </c>
      <c r="AN50" s="21">
        <f t="shared" si="78"/>
        <v>0</v>
      </c>
      <c r="AO50" s="21">
        <f t="shared" si="78"/>
        <v>0</v>
      </c>
      <c r="AP50" s="21">
        <f t="shared" si="78"/>
        <v>0</v>
      </c>
      <c r="AQ50" s="21">
        <f t="shared" si="78"/>
        <v>0</v>
      </c>
      <c r="AR50" s="21">
        <f t="shared" si="78"/>
        <v>100000</v>
      </c>
      <c r="AS50" s="21">
        <f t="shared" si="78"/>
        <v>0</v>
      </c>
      <c r="AT50" s="21">
        <f t="shared" si="78"/>
        <v>100000</v>
      </c>
      <c r="AU50" s="21">
        <f t="shared" si="78"/>
        <v>0</v>
      </c>
      <c r="AV50" s="205">
        <f t="shared" si="3"/>
        <v>0</v>
      </c>
      <c r="AW50" s="21">
        <f t="shared" si="78"/>
        <v>0</v>
      </c>
      <c r="AX50" s="21">
        <f t="shared" si="78"/>
        <v>0</v>
      </c>
      <c r="AY50" s="21">
        <f t="shared" si="78"/>
        <v>0</v>
      </c>
      <c r="AZ50" s="21">
        <f t="shared" si="78"/>
        <v>0</v>
      </c>
      <c r="BA50" s="21">
        <f t="shared" si="78"/>
        <v>0</v>
      </c>
      <c r="BB50" s="21">
        <f t="shared" si="78"/>
        <v>0</v>
      </c>
      <c r="BC50" s="21">
        <f t="shared" si="78"/>
        <v>0</v>
      </c>
      <c r="BD50" s="21">
        <f t="shared" si="78"/>
        <v>0</v>
      </c>
      <c r="BE50" s="21">
        <f t="shared" si="78"/>
        <v>0</v>
      </c>
      <c r="BF50" s="21">
        <f t="shared" si="78"/>
        <v>0</v>
      </c>
      <c r="BG50" s="21">
        <f t="shared" si="78"/>
        <v>0</v>
      </c>
      <c r="BH50" s="21">
        <f t="shared" si="78"/>
        <v>0</v>
      </c>
      <c r="BI50" s="21">
        <f t="shared" si="78"/>
        <v>0</v>
      </c>
      <c r="BJ50" s="21">
        <f t="shared" si="78"/>
        <v>0</v>
      </c>
      <c r="BK50" s="21">
        <f t="shared" si="78"/>
        <v>0</v>
      </c>
      <c r="BL50" s="21">
        <f t="shared" si="78"/>
        <v>0</v>
      </c>
      <c r="BM50" s="21">
        <f t="shared" si="78"/>
        <v>0</v>
      </c>
      <c r="BN50" s="21">
        <f t="shared" si="78"/>
        <v>0</v>
      </c>
      <c r="BO50" s="21">
        <f t="shared" si="78"/>
        <v>0</v>
      </c>
      <c r="BP50" s="21">
        <f t="shared" si="78"/>
        <v>0</v>
      </c>
      <c r="BQ50" s="205">
        <f t="shared" si="5"/>
        <v>0</v>
      </c>
      <c r="BR50" s="21">
        <f t="shared" si="78"/>
        <v>0</v>
      </c>
      <c r="BS50" s="21">
        <f t="shared" si="78"/>
        <v>0</v>
      </c>
      <c r="BT50" s="21">
        <f t="shared" si="78"/>
        <v>0</v>
      </c>
      <c r="BU50" s="21">
        <f t="shared" si="78"/>
        <v>0</v>
      </c>
      <c r="BV50" s="21">
        <f t="shared" si="79"/>
        <v>0</v>
      </c>
      <c r="BW50" s="21">
        <f t="shared" si="79"/>
        <v>0</v>
      </c>
      <c r="BX50" s="21">
        <f t="shared" si="79"/>
        <v>0</v>
      </c>
      <c r="BY50" s="21">
        <f t="shared" si="79"/>
        <v>0</v>
      </c>
      <c r="BZ50" s="21">
        <f t="shared" si="79"/>
        <v>0</v>
      </c>
      <c r="CA50" s="21">
        <f t="shared" si="79"/>
        <v>0</v>
      </c>
      <c r="CB50" s="21">
        <f t="shared" si="79"/>
        <v>0</v>
      </c>
      <c r="CC50" s="21">
        <f t="shared" si="79"/>
        <v>0</v>
      </c>
      <c r="CD50" s="21">
        <f t="shared" si="79"/>
        <v>0</v>
      </c>
      <c r="CE50" s="21">
        <f t="shared" si="79"/>
        <v>0</v>
      </c>
      <c r="CF50" s="21">
        <f t="shared" si="79"/>
        <v>0</v>
      </c>
      <c r="CG50" s="21">
        <f t="shared" si="79"/>
        <v>0</v>
      </c>
      <c r="CH50" s="21">
        <f t="shared" si="79"/>
        <v>0</v>
      </c>
      <c r="CI50" s="21">
        <f t="shared" si="79"/>
        <v>0</v>
      </c>
      <c r="CJ50" s="21">
        <f t="shared" si="79"/>
        <v>0</v>
      </c>
      <c r="CK50" s="21">
        <f t="shared" si="79"/>
        <v>0</v>
      </c>
      <c r="CL50" s="206">
        <f t="shared" si="9"/>
        <v>0</v>
      </c>
    </row>
    <row r="51" spans="1:90" ht="27.75" customHeight="1" x14ac:dyDescent="0.25">
      <c r="A51" s="1" t="s">
        <v>9</v>
      </c>
      <c r="B51" s="156"/>
      <c r="C51" s="156"/>
      <c r="D51" s="156"/>
      <c r="E51" s="152">
        <v>851</v>
      </c>
      <c r="F51" s="3" t="s">
        <v>11</v>
      </c>
      <c r="G51" s="3" t="s">
        <v>13</v>
      </c>
      <c r="H51" s="267" t="s">
        <v>406</v>
      </c>
      <c r="I51" s="3" t="s">
        <v>22</v>
      </c>
      <c r="J51" s="21">
        <f>'6.ВС'!J47</f>
        <v>100000</v>
      </c>
      <c r="K51" s="21">
        <f>'6.ВС'!K47</f>
        <v>0</v>
      </c>
      <c r="L51" s="21">
        <f>'6.ВС'!L47</f>
        <v>100000</v>
      </c>
      <c r="M51" s="21">
        <f>'6.ВС'!M47</f>
        <v>0</v>
      </c>
      <c r="N51" s="21">
        <f>'6.ВС'!N47</f>
        <v>0</v>
      </c>
      <c r="O51" s="21">
        <f>'6.ВС'!O47</f>
        <v>0</v>
      </c>
      <c r="P51" s="21">
        <f>'6.ВС'!P47</f>
        <v>0</v>
      </c>
      <c r="Q51" s="21">
        <f>'6.ВС'!Q47</f>
        <v>0</v>
      </c>
      <c r="R51" s="21">
        <f>'6.ВС'!R47</f>
        <v>0</v>
      </c>
      <c r="S51" s="21">
        <f>'6.ВС'!S47</f>
        <v>0</v>
      </c>
      <c r="T51" s="21">
        <f>'6.ВС'!T47</f>
        <v>0</v>
      </c>
      <c r="U51" s="21">
        <f>'6.ВС'!U47</f>
        <v>0</v>
      </c>
      <c r="V51" s="21">
        <f>'6.ВС'!V47</f>
        <v>0</v>
      </c>
      <c r="W51" s="21">
        <f>'6.ВС'!W47</f>
        <v>0</v>
      </c>
      <c r="X51" s="21">
        <f>'6.ВС'!X47</f>
        <v>0</v>
      </c>
      <c r="Y51" s="21">
        <f>'6.ВС'!Y47</f>
        <v>0</v>
      </c>
      <c r="Z51" s="276">
        <f t="shared" si="54"/>
        <v>100</v>
      </c>
      <c r="AA51" s="21"/>
      <c r="AB51" s="21">
        <f>'6.ВС'!AB47</f>
        <v>100000</v>
      </c>
      <c r="AC51" s="21">
        <f>'6.ВС'!AC47</f>
        <v>0</v>
      </c>
      <c r="AD51" s="21">
        <f>'6.ВС'!AD47</f>
        <v>100000</v>
      </c>
      <c r="AE51" s="21">
        <f>'6.ВС'!AE47</f>
        <v>0</v>
      </c>
      <c r="AF51" s="21">
        <f>'6.ВС'!AF47</f>
        <v>0</v>
      </c>
      <c r="AG51" s="21">
        <f>'6.ВС'!AG47</f>
        <v>0</v>
      </c>
      <c r="AH51" s="21">
        <f>'6.ВС'!AH47</f>
        <v>0</v>
      </c>
      <c r="AI51" s="21">
        <f>'6.ВС'!AI47</f>
        <v>0</v>
      </c>
      <c r="AJ51" s="21">
        <f>'6.ВС'!AJ47</f>
        <v>100000</v>
      </c>
      <c r="AK51" s="21">
        <f>'6.ВС'!AK47</f>
        <v>0</v>
      </c>
      <c r="AL51" s="21">
        <f>'6.ВС'!AL47</f>
        <v>100000</v>
      </c>
      <c r="AM51" s="21">
        <f>'6.ВС'!AM47</f>
        <v>0</v>
      </c>
      <c r="AN51" s="21">
        <f>'6.ВС'!AN47</f>
        <v>0</v>
      </c>
      <c r="AO51" s="21">
        <f>'6.ВС'!AO47</f>
        <v>0</v>
      </c>
      <c r="AP51" s="21">
        <f>'6.ВС'!AP47</f>
        <v>0</v>
      </c>
      <c r="AQ51" s="21">
        <f>'6.ВС'!AQ47</f>
        <v>0</v>
      </c>
      <c r="AR51" s="21">
        <f>'6.ВС'!AR47</f>
        <v>100000</v>
      </c>
      <c r="AS51" s="21">
        <f>'6.ВС'!AS47</f>
        <v>0</v>
      </c>
      <c r="AT51" s="21">
        <f>'6.ВС'!AT47</f>
        <v>100000</v>
      </c>
      <c r="AU51" s="21">
        <f>'6.ВС'!AU47</f>
        <v>0</v>
      </c>
      <c r="AV51" s="205">
        <f t="shared" si="3"/>
        <v>0</v>
      </c>
      <c r="AW51" s="21">
        <f>'6.ВС'!AW47</f>
        <v>0</v>
      </c>
      <c r="AX51" s="21">
        <f>'6.ВС'!AX47</f>
        <v>0</v>
      </c>
      <c r="AY51" s="21">
        <f>'6.ВС'!AY47</f>
        <v>0</v>
      </c>
      <c r="AZ51" s="21">
        <f>'6.ВС'!AZ47</f>
        <v>0</v>
      </c>
      <c r="BA51" s="21">
        <f>'6.ВС'!BA47</f>
        <v>0</v>
      </c>
      <c r="BB51" s="21">
        <f>'6.ВС'!BB47</f>
        <v>0</v>
      </c>
      <c r="BC51" s="21">
        <f>'6.ВС'!BC47</f>
        <v>0</v>
      </c>
      <c r="BD51" s="21">
        <f>'6.ВС'!BD47</f>
        <v>0</v>
      </c>
      <c r="BE51" s="21">
        <f>'6.ВС'!BE47</f>
        <v>0</v>
      </c>
      <c r="BF51" s="21">
        <f>'6.ВС'!BF47</f>
        <v>0</v>
      </c>
      <c r="BG51" s="21">
        <f>'6.ВС'!BG47</f>
        <v>0</v>
      </c>
      <c r="BH51" s="21">
        <f>'6.ВС'!BH47</f>
        <v>0</v>
      </c>
      <c r="BI51" s="21">
        <f>'6.ВС'!BI47</f>
        <v>0</v>
      </c>
      <c r="BJ51" s="21">
        <f>'6.ВС'!BJ47</f>
        <v>0</v>
      </c>
      <c r="BK51" s="21">
        <f>'6.ВС'!BK47</f>
        <v>0</v>
      </c>
      <c r="BL51" s="21">
        <f>'6.ВС'!BL47</f>
        <v>0</v>
      </c>
      <c r="BM51" s="21">
        <f>'6.ВС'!BM47</f>
        <v>0</v>
      </c>
      <c r="BN51" s="21">
        <f>'6.ВС'!BN47</f>
        <v>0</v>
      </c>
      <c r="BO51" s="21">
        <f>'6.ВС'!BO47</f>
        <v>0</v>
      </c>
      <c r="BP51" s="21">
        <f>'6.ВС'!BP47</f>
        <v>0</v>
      </c>
      <c r="BQ51" s="205">
        <f t="shared" si="5"/>
        <v>0</v>
      </c>
      <c r="BR51" s="21">
        <f>'6.ВС'!BR47</f>
        <v>0</v>
      </c>
      <c r="BS51" s="21">
        <f>'6.ВС'!BS47</f>
        <v>0</v>
      </c>
      <c r="BT51" s="21">
        <f>'6.ВС'!BT47</f>
        <v>0</v>
      </c>
      <c r="BU51" s="21">
        <f>'6.ВС'!BU47</f>
        <v>0</v>
      </c>
      <c r="BV51" s="21">
        <f>'6.ВС'!BV47</f>
        <v>0</v>
      </c>
      <c r="BW51" s="21">
        <f>'6.ВС'!BW47</f>
        <v>0</v>
      </c>
      <c r="BX51" s="21">
        <f>'6.ВС'!BX47</f>
        <v>0</v>
      </c>
      <c r="BY51" s="21">
        <f>'6.ВС'!BY47</f>
        <v>0</v>
      </c>
      <c r="BZ51" s="21">
        <f>'6.ВС'!BZ47</f>
        <v>0</v>
      </c>
      <c r="CA51" s="21">
        <f>'6.ВС'!CA47</f>
        <v>0</v>
      </c>
      <c r="CB51" s="21">
        <f>'6.ВС'!CB47</f>
        <v>0</v>
      </c>
      <c r="CC51" s="21">
        <f>'6.ВС'!CC47</f>
        <v>0</v>
      </c>
      <c r="CD51" s="21">
        <f>'6.ВС'!CD47</f>
        <v>0</v>
      </c>
      <c r="CE51" s="21">
        <f>'6.ВС'!CE47</f>
        <v>0</v>
      </c>
      <c r="CF51" s="21">
        <f>'6.ВС'!CF47</f>
        <v>0</v>
      </c>
      <c r="CG51" s="21">
        <f>'6.ВС'!CG47</f>
        <v>0</v>
      </c>
      <c r="CH51" s="21">
        <f>'6.ВС'!CH47</f>
        <v>0</v>
      </c>
      <c r="CI51" s="21">
        <f>'6.ВС'!CI47</f>
        <v>0</v>
      </c>
      <c r="CJ51" s="21">
        <f>'6.ВС'!CJ47</f>
        <v>0</v>
      </c>
      <c r="CK51" s="21">
        <f>'6.ВС'!CK47</f>
        <v>0</v>
      </c>
      <c r="CL51" s="206">
        <f t="shared" si="9"/>
        <v>0</v>
      </c>
    </row>
    <row r="52" spans="1:90" ht="27.75" customHeight="1" x14ac:dyDescent="0.25">
      <c r="A52" s="155" t="s">
        <v>28</v>
      </c>
      <c r="B52" s="155"/>
      <c r="C52" s="156"/>
      <c r="D52" s="156"/>
      <c r="E52" s="152">
        <v>851</v>
      </c>
      <c r="F52" s="3" t="s">
        <v>11</v>
      </c>
      <c r="G52" s="3" t="s">
        <v>13</v>
      </c>
      <c r="H52" s="267" t="s">
        <v>407</v>
      </c>
      <c r="I52" s="3"/>
      <c r="J52" s="21">
        <f t="shared" ref="J52:Y53" si="80">J53</f>
        <v>65000</v>
      </c>
      <c r="K52" s="21">
        <f t="shared" si="80"/>
        <v>0</v>
      </c>
      <c r="L52" s="21">
        <f t="shared" si="80"/>
        <v>65000</v>
      </c>
      <c r="M52" s="21">
        <f t="shared" si="80"/>
        <v>0</v>
      </c>
      <c r="N52" s="21">
        <f t="shared" si="80"/>
        <v>0</v>
      </c>
      <c r="O52" s="21">
        <f t="shared" si="80"/>
        <v>0</v>
      </c>
      <c r="P52" s="21">
        <f t="shared" si="80"/>
        <v>0</v>
      </c>
      <c r="Q52" s="21">
        <f t="shared" si="80"/>
        <v>0</v>
      </c>
      <c r="R52" s="21">
        <f t="shared" si="80"/>
        <v>0</v>
      </c>
      <c r="S52" s="21">
        <f t="shared" si="80"/>
        <v>0</v>
      </c>
      <c r="T52" s="21">
        <f t="shared" si="80"/>
        <v>0</v>
      </c>
      <c r="U52" s="21">
        <f t="shared" si="80"/>
        <v>0</v>
      </c>
      <c r="V52" s="21">
        <f t="shared" si="80"/>
        <v>0</v>
      </c>
      <c r="W52" s="21">
        <f t="shared" si="80"/>
        <v>0</v>
      </c>
      <c r="X52" s="21">
        <f t="shared" si="80"/>
        <v>0</v>
      </c>
      <c r="Y52" s="21">
        <f t="shared" si="80"/>
        <v>0</v>
      </c>
      <c r="Z52" s="276">
        <f t="shared" si="54"/>
        <v>100</v>
      </c>
      <c r="AA52" s="21"/>
      <c r="AB52" s="21">
        <f t="shared" ref="AB52:BV53" si="81">AB53</f>
        <v>65000</v>
      </c>
      <c r="AC52" s="21">
        <f t="shared" si="81"/>
        <v>0</v>
      </c>
      <c r="AD52" s="21">
        <f t="shared" si="81"/>
        <v>65000</v>
      </c>
      <c r="AE52" s="21">
        <f t="shared" si="81"/>
        <v>0</v>
      </c>
      <c r="AF52" s="21">
        <f t="shared" si="81"/>
        <v>0</v>
      </c>
      <c r="AG52" s="21">
        <f t="shared" si="81"/>
        <v>0</v>
      </c>
      <c r="AH52" s="21">
        <f t="shared" si="81"/>
        <v>0</v>
      </c>
      <c r="AI52" s="21">
        <f t="shared" si="81"/>
        <v>0</v>
      </c>
      <c r="AJ52" s="21">
        <f t="shared" si="81"/>
        <v>65000</v>
      </c>
      <c r="AK52" s="21">
        <f t="shared" si="81"/>
        <v>0</v>
      </c>
      <c r="AL52" s="21">
        <f t="shared" si="81"/>
        <v>65000</v>
      </c>
      <c r="AM52" s="21">
        <f t="shared" si="81"/>
        <v>0</v>
      </c>
      <c r="AN52" s="21">
        <f t="shared" si="81"/>
        <v>0</v>
      </c>
      <c r="AO52" s="21">
        <f t="shared" si="81"/>
        <v>0</v>
      </c>
      <c r="AP52" s="21">
        <f t="shared" si="81"/>
        <v>0</v>
      </c>
      <c r="AQ52" s="21">
        <f t="shared" si="81"/>
        <v>0</v>
      </c>
      <c r="AR52" s="21">
        <f t="shared" si="81"/>
        <v>65000</v>
      </c>
      <c r="AS52" s="21">
        <f t="shared" si="81"/>
        <v>0</v>
      </c>
      <c r="AT52" s="21">
        <f t="shared" si="81"/>
        <v>65000</v>
      </c>
      <c r="AU52" s="21">
        <f t="shared" si="81"/>
        <v>0</v>
      </c>
      <c r="AV52" s="205">
        <f t="shared" si="3"/>
        <v>0</v>
      </c>
      <c r="AW52" s="21">
        <f t="shared" si="81"/>
        <v>65000</v>
      </c>
      <c r="AX52" s="21">
        <f t="shared" si="81"/>
        <v>0</v>
      </c>
      <c r="AY52" s="21">
        <f t="shared" si="81"/>
        <v>65000</v>
      </c>
      <c r="AZ52" s="21">
        <f t="shared" si="81"/>
        <v>0</v>
      </c>
      <c r="BA52" s="21">
        <f t="shared" si="81"/>
        <v>0</v>
      </c>
      <c r="BB52" s="21">
        <f t="shared" si="81"/>
        <v>0</v>
      </c>
      <c r="BC52" s="21">
        <f t="shared" si="81"/>
        <v>0</v>
      </c>
      <c r="BD52" s="21">
        <f t="shared" si="81"/>
        <v>0</v>
      </c>
      <c r="BE52" s="21">
        <f t="shared" si="81"/>
        <v>65000</v>
      </c>
      <c r="BF52" s="21">
        <f t="shared" si="81"/>
        <v>0</v>
      </c>
      <c r="BG52" s="21">
        <f t="shared" si="81"/>
        <v>65000</v>
      </c>
      <c r="BH52" s="21">
        <f t="shared" si="81"/>
        <v>0</v>
      </c>
      <c r="BI52" s="21">
        <f t="shared" si="81"/>
        <v>0</v>
      </c>
      <c r="BJ52" s="21">
        <f t="shared" si="81"/>
        <v>0</v>
      </c>
      <c r="BK52" s="21">
        <f t="shared" si="81"/>
        <v>0</v>
      </c>
      <c r="BL52" s="21">
        <f t="shared" si="81"/>
        <v>0</v>
      </c>
      <c r="BM52" s="21">
        <f t="shared" si="81"/>
        <v>65000</v>
      </c>
      <c r="BN52" s="21">
        <f t="shared" si="81"/>
        <v>0</v>
      </c>
      <c r="BO52" s="21">
        <f t="shared" si="81"/>
        <v>65000</v>
      </c>
      <c r="BP52" s="21">
        <f t="shared" si="81"/>
        <v>0</v>
      </c>
      <c r="BQ52" s="205">
        <f t="shared" si="5"/>
        <v>0</v>
      </c>
      <c r="BR52" s="21">
        <f t="shared" si="81"/>
        <v>65000</v>
      </c>
      <c r="BS52" s="21">
        <f t="shared" si="81"/>
        <v>0</v>
      </c>
      <c r="BT52" s="21">
        <f t="shared" si="81"/>
        <v>65000</v>
      </c>
      <c r="BU52" s="21">
        <f t="shared" si="81"/>
        <v>0</v>
      </c>
      <c r="BV52" s="21">
        <f t="shared" si="81"/>
        <v>0</v>
      </c>
      <c r="BW52" s="21">
        <f t="shared" ref="BV52:CK53" si="82">BW53</f>
        <v>0</v>
      </c>
      <c r="BX52" s="21">
        <f t="shared" si="82"/>
        <v>0</v>
      </c>
      <c r="BY52" s="21">
        <f t="shared" si="82"/>
        <v>0</v>
      </c>
      <c r="BZ52" s="21">
        <f t="shared" si="82"/>
        <v>65000</v>
      </c>
      <c r="CA52" s="21">
        <f t="shared" si="82"/>
        <v>0</v>
      </c>
      <c r="CB52" s="21">
        <f t="shared" si="82"/>
        <v>65000</v>
      </c>
      <c r="CC52" s="21">
        <f t="shared" si="82"/>
        <v>0</v>
      </c>
      <c r="CD52" s="21">
        <f t="shared" si="82"/>
        <v>0</v>
      </c>
      <c r="CE52" s="21">
        <f t="shared" si="82"/>
        <v>0</v>
      </c>
      <c r="CF52" s="21">
        <f t="shared" si="82"/>
        <v>0</v>
      </c>
      <c r="CG52" s="21">
        <f t="shared" si="82"/>
        <v>0</v>
      </c>
      <c r="CH52" s="21">
        <f t="shared" si="82"/>
        <v>65000</v>
      </c>
      <c r="CI52" s="21">
        <f t="shared" si="82"/>
        <v>0</v>
      </c>
      <c r="CJ52" s="21">
        <f t="shared" si="82"/>
        <v>65000</v>
      </c>
      <c r="CK52" s="21">
        <f t="shared" si="82"/>
        <v>0</v>
      </c>
      <c r="CL52" s="206">
        <f t="shared" si="9"/>
        <v>0</v>
      </c>
    </row>
    <row r="53" spans="1:90" ht="27.75" customHeight="1" x14ac:dyDescent="0.25">
      <c r="A53" s="156" t="s">
        <v>23</v>
      </c>
      <c r="B53" s="156"/>
      <c r="C53" s="156"/>
      <c r="D53" s="156"/>
      <c r="E53" s="152">
        <v>851</v>
      </c>
      <c r="F53" s="3" t="s">
        <v>11</v>
      </c>
      <c r="G53" s="3" t="s">
        <v>13</v>
      </c>
      <c r="H53" s="267" t="s">
        <v>407</v>
      </c>
      <c r="I53" s="3" t="s">
        <v>24</v>
      </c>
      <c r="J53" s="21">
        <f t="shared" si="80"/>
        <v>65000</v>
      </c>
      <c r="K53" s="21">
        <f t="shared" si="80"/>
        <v>0</v>
      </c>
      <c r="L53" s="21">
        <f t="shared" si="80"/>
        <v>65000</v>
      </c>
      <c r="M53" s="21">
        <f t="shared" si="80"/>
        <v>0</v>
      </c>
      <c r="N53" s="21">
        <f t="shared" si="80"/>
        <v>0</v>
      </c>
      <c r="O53" s="21">
        <f t="shared" si="80"/>
        <v>0</v>
      </c>
      <c r="P53" s="21">
        <f t="shared" si="80"/>
        <v>0</v>
      </c>
      <c r="Q53" s="21">
        <f t="shared" si="80"/>
        <v>0</v>
      </c>
      <c r="R53" s="21">
        <f t="shared" si="80"/>
        <v>0</v>
      </c>
      <c r="S53" s="21">
        <f t="shared" si="80"/>
        <v>0</v>
      </c>
      <c r="T53" s="21">
        <f t="shared" si="80"/>
        <v>0</v>
      </c>
      <c r="U53" s="21">
        <f t="shared" si="80"/>
        <v>0</v>
      </c>
      <c r="V53" s="21">
        <f t="shared" si="80"/>
        <v>0</v>
      </c>
      <c r="W53" s="21">
        <f t="shared" si="80"/>
        <v>0</v>
      </c>
      <c r="X53" s="21">
        <f t="shared" si="80"/>
        <v>0</v>
      </c>
      <c r="Y53" s="21">
        <f t="shared" si="80"/>
        <v>0</v>
      </c>
      <c r="Z53" s="276">
        <f t="shared" si="54"/>
        <v>100</v>
      </c>
      <c r="AA53" s="21"/>
      <c r="AB53" s="21">
        <f t="shared" si="81"/>
        <v>65000</v>
      </c>
      <c r="AC53" s="21">
        <f t="shared" si="81"/>
        <v>0</v>
      </c>
      <c r="AD53" s="21">
        <f t="shared" si="81"/>
        <v>65000</v>
      </c>
      <c r="AE53" s="21">
        <f t="shared" si="81"/>
        <v>0</v>
      </c>
      <c r="AF53" s="21">
        <f t="shared" si="81"/>
        <v>0</v>
      </c>
      <c r="AG53" s="21">
        <f t="shared" si="81"/>
        <v>0</v>
      </c>
      <c r="AH53" s="21">
        <f t="shared" si="81"/>
        <v>0</v>
      </c>
      <c r="AI53" s="21">
        <f t="shared" si="81"/>
        <v>0</v>
      </c>
      <c r="AJ53" s="21">
        <f t="shared" si="81"/>
        <v>65000</v>
      </c>
      <c r="AK53" s="21">
        <f t="shared" si="81"/>
        <v>0</v>
      </c>
      <c r="AL53" s="21">
        <f t="shared" si="81"/>
        <v>65000</v>
      </c>
      <c r="AM53" s="21">
        <f t="shared" si="81"/>
        <v>0</v>
      </c>
      <c r="AN53" s="21">
        <f t="shared" si="81"/>
        <v>0</v>
      </c>
      <c r="AO53" s="21">
        <f t="shared" si="81"/>
        <v>0</v>
      </c>
      <c r="AP53" s="21">
        <f t="shared" si="81"/>
        <v>0</v>
      </c>
      <c r="AQ53" s="21">
        <f t="shared" si="81"/>
        <v>0</v>
      </c>
      <c r="AR53" s="21">
        <f t="shared" si="81"/>
        <v>65000</v>
      </c>
      <c r="AS53" s="21">
        <f t="shared" si="81"/>
        <v>0</v>
      </c>
      <c r="AT53" s="21">
        <f t="shared" si="81"/>
        <v>65000</v>
      </c>
      <c r="AU53" s="21">
        <f t="shared" si="81"/>
        <v>0</v>
      </c>
      <c r="AV53" s="205">
        <f t="shared" si="3"/>
        <v>0</v>
      </c>
      <c r="AW53" s="21">
        <f t="shared" si="81"/>
        <v>65000</v>
      </c>
      <c r="AX53" s="21">
        <f t="shared" si="81"/>
        <v>0</v>
      </c>
      <c r="AY53" s="21">
        <f t="shared" si="81"/>
        <v>65000</v>
      </c>
      <c r="AZ53" s="21">
        <f t="shared" si="81"/>
        <v>0</v>
      </c>
      <c r="BA53" s="21">
        <f t="shared" si="81"/>
        <v>0</v>
      </c>
      <c r="BB53" s="21">
        <f t="shared" si="81"/>
        <v>0</v>
      </c>
      <c r="BC53" s="21">
        <f t="shared" si="81"/>
        <v>0</v>
      </c>
      <c r="BD53" s="21">
        <f t="shared" si="81"/>
        <v>0</v>
      </c>
      <c r="BE53" s="21">
        <f t="shared" si="81"/>
        <v>65000</v>
      </c>
      <c r="BF53" s="21">
        <f t="shared" si="81"/>
        <v>0</v>
      </c>
      <c r="BG53" s="21">
        <f t="shared" si="81"/>
        <v>65000</v>
      </c>
      <c r="BH53" s="21">
        <f t="shared" si="81"/>
        <v>0</v>
      </c>
      <c r="BI53" s="21">
        <f t="shared" si="81"/>
        <v>0</v>
      </c>
      <c r="BJ53" s="21">
        <f t="shared" si="81"/>
        <v>0</v>
      </c>
      <c r="BK53" s="21">
        <f t="shared" si="81"/>
        <v>0</v>
      </c>
      <c r="BL53" s="21">
        <f t="shared" si="81"/>
        <v>0</v>
      </c>
      <c r="BM53" s="21">
        <f t="shared" si="81"/>
        <v>65000</v>
      </c>
      <c r="BN53" s="21">
        <f t="shared" si="81"/>
        <v>0</v>
      </c>
      <c r="BO53" s="21">
        <f t="shared" si="81"/>
        <v>65000</v>
      </c>
      <c r="BP53" s="21">
        <f t="shared" si="81"/>
        <v>0</v>
      </c>
      <c r="BQ53" s="205">
        <f t="shared" si="5"/>
        <v>0</v>
      </c>
      <c r="BR53" s="21">
        <f t="shared" si="81"/>
        <v>65000</v>
      </c>
      <c r="BS53" s="21">
        <f t="shared" si="81"/>
        <v>0</v>
      </c>
      <c r="BT53" s="21">
        <f t="shared" si="81"/>
        <v>65000</v>
      </c>
      <c r="BU53" s="21">
        <f t="shared" si="81"/>
        <v>0</v>
      </c>
      <c r="BV53" s="21">
        <f t="shared" si="82"/>
        <v>0</v>
      </c>
      <c r="BW53" s="21">
        <f t="shared" si="82"/>
        <v>0</v>
      </c>
      <c r="BX53" s="21">
        <f t="shared" si="82"/>
        <v>0</v>
      </c>
      <c r="BY53" s="21">
        <f t="shared" si="82"/>
        <v>0</v>
      </c>
      <c r="BZ53" s="21">
        <f t="shared" si="82"/>
        <v>65000</v>
      </c>
      <c r="CA53" s="21">
        <f t="shared" si="82"/>
        <v>0</v>
      </c>
      <c r="CB53" s="21">
        <f t="shared" si="82"/>
        <v>65000</v>
      </c>
      <c r="CC53" s="21">
        <f t="shared" si="82"/>
        <v>0</v>
      </c>
      <c r="CD53" s="21">
        <f t="shared" si="82"/>
        <v>0</v>
      </c>
      <c r="CE53" s="21">
        <f t="shared" si="82"/>
        <v>0</v>
      </c>
      <c r="CF53" s="21">
        <f t="shared" si="82"/>
        <v>0</v>
      </c>
      <c r="CG53" s="21">
        <f t="shared" si="82"/>
        <v>0</v>
      </c>
      <c r="CH53" s="21">
        <f t="shared" si="82"/>
        <v>65000</v>
      </c>
      <c r="CI53" s="21">
        <f t="shared" si="82"/>
        <v>0</v>
      </c>
      <c r="CJ53" s="21">
        <f t="shared" si="82"/>
        <v>65000</v>
      </c>
      <c r="CK53" s="21">
        <f t="shared" si="82"/>
        <v>0</v>
      </c>
      <c r="CL53" s="206">
        <f t="shared" si="9"/>
        <v>0</v>
      </c>
    </row>
    <row r="54" spans="1:90" ht="27.75" customHeight="1" x14ac:dyDescent="0.25">
      <c r="A54" s="156" t="s">
        <v>25</v>
      </c>
      <c r="B54" s="156"/>
      <c r="C54" s="156"/>
      <c r="D54" s="156"/>
      <c r="E54" s="152">
        <v>851</v>
      </c>
      <c r="F54" s="3" t="s">
        <v>11</v>
      </c>
      <c r="G54" s="3" t="s">
        <v>13</v>
      </c>
      <c r="H54" s="267" t="s">
        <v>407</v>
      </c>
      <c r="I54" s="3" t="s">
        <v>26</v>
      </c>
      <c r="J54" s="21">
        <f>'6.ВС'!J50</f>
        <v>65000</v>
      </c>
      <c r="K54" s="21">
        <f>'6.ВС'!K50</f>
        <v>0</v>
      </c>
      <c r="L54" s="21">
        <f>'6.ВС'!L50</f>
        <v>65000</v>
      </c>
      <c r="M54" s="21">
        <f>'6.ВС'!M50</f>
        <v>0</v>
      </c>
      <c r="N54" s="21">
        <f>'6.ВС'!N50</f>
        <v>0</v>
      </c>
      <c r="O54" s="21">
        <f>'6.ВС'!O50</f>
        <v>0</v>
      </c>
      <c r="P54" s="21">
        <f>'6.ВС'!P50</f>
        <v>0</v>
      </c>
      <c r="Q54" s="21">
        <f>'6.ВС'!Q50</f>
        <v>0</v>
      </c>
      <c r="R54" s="21">
        <f>'6.ВС'!R50</f>
        <v>0</v>
      </c>
      <c r="S54" s="21">
        <f>'6.ВС'!S50</f>
        <v>0</v>
      </c>
      <c r="T54" s="21">
        <f>'6.ВС'!T50</f>
        <v>0</v>
      </c>
      <c r="U54" s="21">
        <f>'6.ВС'!U50</f>
        <v>0</v>
      </c>
      <c r="V54" s="21">
        <f>'6.ВС'!V50</f>
        <v>0</v>
      </c>
      <c r="W54" s="21">
        <f>'6.ВС'!W50</f>
        <v>0</v>
      </c>
      <c r="X54" s="21">
        <f>'6.ВС'!X50</f>
        <v>0</v>
      </c>
      <c r="Y54" s="21">
        <f>'6.ВС'!Y50</f>
        <v>0</v>
      </c>
      <c r="Z54" s="276">
        <f t="shared" si="54"/>
        <v>100</v>
      </c>
      <c r="AA54" s="21"/>
      <c r="AB54" s="21">
        <f>'6.ВС'!AB50</f>
        <v>65000</v>
      </c>
      <c r="AC54" s="21">
        <f>'6.ВС'!AC50</f>
        <v>0</v>
      </c>
      <c r="AD54" s="21">
        <f>'6.ВС'!AD50</f>
        <v>65000</v>
      </c>
      <c r="AE54" s="21">
        <f>'6.ВС'!AE50</f>
        <v>0</v>
      </c>
      <c r="AF54" s="21">
        <f>'6.ВС'!AF50</f>
        <v>0</v>
      </c>
      <c r="AG54" s="21">
        <f>'6.ВС'!AG50</f>
        <v>0</v>
      </c>
      <c r="AH54" s="21">
        <f>'6.ВС'!AH50</f>
        <v>0</v>
      </c>
      <c r="AI54" s="21">
        <f>'6.ВС'!AI50</f>
        <v>0</v>
      </c>
      <c r="AJ54" s="21">
        <f>'6.ВС'!AJ50</f>
        <v>65000</v>
      </c>
      <c r="AK54" s="21">
        <f>'6.ВС'!AK50</f>
        <v>0</v>
      </c>
      <c r="AL54" s="21">
        <f>'6.ВС'!AL50</f>
        <v>65000</v>
      </c>
      <c r="AM54" s="21">
        <f>'6.ВС'!AM50</f>
        <v>0</v>
      </c>
      <c r="AN54" s="21">
        <f>'6.ВС'!AN50</f>
        <v>0</v>
      </c>
      <c r="AO54" s="21">
        <f>'6.ВС'!AO50</f>
        <v>0</v>
      </c>
      <c r="AP54" s="21">
        <f>'6.ВС'!AP50</f>
        <v>0</v>
      </c>
      <c r="AQ54" s="21">
        <f>'6.ВС'!AQ50</f>
        <v>0</v>
      </c>
      <c r="AR54" s="21">
        <f>'6.ВС'!AR50</f>
        <v>65000</v>
      </c>
      <c r="AS54" s="21">
        <f>'6.ВС'!AS50</f>
        <v>0</v>
      </c>
      <c r="AT54" s="21">
        <f>'6.ВС'!AT50</f>
        <v>65000</v>
      </c>
      <c r="AU54" s="21">
        <f>'6.ВС'!AU50</f>
        <v>0</v>
      </c>
      <c r="AV54" s="205">
        <f t="shared" si="3"/>
        <v>0</v>
      </c>
      <c r="AW54" s="21">
        <f>'6.ВС'!AW50</f>
        <v>65000</v>
      </c>
      <c r="AX54" s="21">
        <f>'6.ВС'!AX50</f>
        <v>0</v>
      </c>
      <c r="AY54" s="21">
        <f>'6.ВС'!AY50</f>
        <v>65000</v>
      </c>
      <c r="AZ54" s="21">
        <f>'6.ВС'!AZ50</f>
        <v>0</v>
      </c>
      <c r="BA54" s="21">
        <f>'6.ВС'!BA50</f>
        <v>0</v>
      </c>
      <c r="BB54" s="21">
        <f>'6.ВС'!BB50</f>
        <v>0</v>
      </c>
      <c r="BC54" s="21">
        <f>'6.ВС'!BC50</f>
        <v>0</v>
      </c>
      <c r="BD54" s="21">
        <f>'6.ВС'!BD50</f>
        <v>0</v>
      </c>
      <c r="BE54" s="21">
        <f>'6.ВС'!BE50</f>
        <v>65000</v>
      </c>
      <c r="BF54" s="21">
        <f>'6.ВС'!BF50</f>
        <v>0</v>
      </c>
      <c r="BG54" s="21">
        <f>'6.ВС'!BG50</f>
        <v>65000</v>
      </c>
      <c r="BH54" s="21">
        <f>'6.ВС'!BH50</f>
        <v>0</v>
      </c>
      <c r="BI54" s="21">
        <f>'6.ВС'!BI50</f>
        <v>0</v>
      </c>
      <c r="BJ54" s="21">
        <f>'6.ВС'!BJ50</f>
        <v>0</v>
      </c>
      <c r="BK54" s="21">
        <f>'6.ВС'!BK50</f>
        <v>0</v>
      </c>
      <c r="BL54" s="21">
        <f>'6.ВС'!BL50</f>
        <v>0</v>
      </c>
      <c r="BM54" s="21">
        <f>'6.ВС'!BM50</f>
        <v>65000</v>
      </c>
      <c r="BN54" s="21">
        <f>'6.ВС'!BN50</f>
        <v>0</v>
      </c>
      <c r="BO54" s="21">
        <f>'6.ВС'!BO50</f>
        <v>65000</v>
      </c>
      <c r="BP54" s="21">
        <f>'6.ВС'!BP50</f>
        <v>0</v>
      </c>
      <c r="BQ54" s="205">
        <f t="shared" si="5"/>
        <v>0</v>
      </c>
      <c r="BR54" s="21">
        <f>'6.ВС'!BR50</f>
        <v>65000</v>
      </c>
      <c r="BS54" s="21">
        <f>'6.ВС'!BS50</f>
        <v>0</v>
      </c>
      <c r="BT54" s="21">
        <f>'6.ВС'!BT50</f>
        <v>65000</v>
      </c>
      <c r="BU54" s="21">
        <f>'6.ВС'!BU50</f>
        <v>0</v>
      </c>
      <c r="BV54" s="21">
        <f>'6.ВС'!BV50</f>
        <v>0</v>
      </c>
      <c r="BW54" s="21">
        <f>'6.ВС'!BW50</f>
        <v>0</v>
      </c>
      <c r="BX54" s="21">
        <f>'6.ВС'!BX50</f>
        <v>0</v>
      </c>
      <c r="BY54" s="21">
        <f>'6.ВС'!BY50</f>
        <v>0</v>
      </c>
      <c r="BZ54" s="21">
        <f>'6.ВС'!BZ50</f>
        <v>65000</v>
      </c>
      <c r="CA54" s="21">
        <f>'6.ВС'!CA50</f>
        <v>0</v>
      </c>
      <c r="CB54" s="21">
        <f>'6.ВС'!CB50</f>
        <v>65000</v>
      </c>
      <c r="CC54" s="21">
        <f>'6.ВС'!CC50</f>
        <v>0</v>
      </c>
      <c r="CD54" s="21">
        <f>'6.ВС'!CD50</f>
        <v>0</v>
      </c>
      <c r="CE54" s="21">
        <f>'6.ВС'!CE50</f>
        <v>0</v>
      </c>
      <c r="CF54" s="21">
        <f>'6.ВС'!CF50</f>
        <v>0</v>
      </c>
      <c r="CG54" s="21">
        <f>'6.ВС'!CG50</f>
        <v>0</v>
      </c>
      <c r="CH54" s="21">
        <f>'6.ВС'!CH50</f>
        <v>65000</v>
      </c>
      <c r="CI54" s="21">
        <f>'6.ВС'!CI50</f>
        <v>0</v>
      </c>
      <c r="CJ54" s="21">
        <f>'6.ВС'!CJ50</f>
        <v>65000</v>
      </c>
      <c r="CK54" s="21">
        <f>'6.ВС'!CK50</f>
        <v>0</v>
      </c>
      <c r="CL54" s="206">
        <f t="shared" si="9"/>
        <v>0</v>
      </c>
    </row>
    <row r="55" spans="1:90" ht="27.75" customHeight="1" x14ac:dyDescent="0.25">
      <c r="A55" s="155" t="s">
        <v>27</v>
      </c>
      <c r="B55" s="155"/>
      <c r="C55" s="156"/>
      <c r="D55" s="156"/>
      <c r="E55" s="152">
        <v>851</v>
      </c>
      <c r="F55" s="3" t="s">
        <v>11</v>
      </c>
      <c r="G55" s="3" t="s">
        <v>13</v>
      </c>
      <c r="H55" s="267" t="s">
        <v>408</v>
      </c>
      <c r="I55" s="3"/>
      <c r="J55" s="21">
        <f t="shared" ref="J55:Y56" si="83">J56</f>
        <v>2500</v>
      </c>
      <c r="K55" s="21">
        <f t="shared" si="83"/>
        <v>0</v>
      </c>
      <c r="L55" s="21">
        <f t="shared" si="83"/>
        <v>0</v>
      </c>
      <c r="M55" s="21">
        <f t="shared" si="83"/>
        <v>2500</v>
      </c>
      <c r="N55" s="21">
        <f t="shared" si="83"/>
        <v>2500</v>
      </c>
      <c r="O55" s="21">
        <f t="shared" si="83"/>
        <v>0</v>
      </c>
      <c r="P55" s="21">
        <f t="shared" si="83"/>
        <v>0</v>
      </c>
      <c r="Q55" s="21">
        <f t="shared" si="83"/>
        <v>2500</v>
      </c>
      <c r="R55" s="21">
        <f t="shared" si="83"/>
        <v>2500</v>
      </c>
      <c r="S55" s="21">
        <f t="shared" si="83"/>
        <v>0</v>
      </c>
      <c r="T55" s="21">
        <f t="shared" si="83"/>
        <v>0</v>
      </c>
      <c r="U55" s="21">
        <f t="shared" si="83"/>
        <v>2500</v>
      </c>
      <c r="V55" s="21">
        <f t="shared" si="83"/>
        <v>0</v>
      </c>
      <c r="W55" s="21">
        <f t="shared" si="83"/>
        <v>0</v>
      </c>
      <c r="X55" s="21">
        <f t="shared" si="83"/>
        <v>0</v>
      </c>
      <c r="Y55" s="21">
        <f t="shared" si="83"/>
        <v>0</v>
      </c>
      <c r="Z55" s="276">
        <f t="shared" si="54"/>
        <v>100</v>
      </c>
      <c r="AA55" s="21"/>
      <c r="AB55" s="21">
        <f t="shared" ref="AB55:BV56" si="84">AB56</f>
        <v>2500</v>
      </c>
      <c r="AC55" s="21">
        <f t="shared" si="84"/>
        <v>0</v>
      </c>
      <c r="AD55" s="21">
        <f t="shared" si="84"/>
        <v>0</v>
      </c>
      <c r="AE55" s="21">
        <f t="shared" si="84"/>
        <v>2500</v>
      </c>
      <c r="AF55" s="21">
        <f t="shared" si="84"/>
        <v>0</v>
      </c>
      <c r="AG55" s="21">
        <f t="shared" si="84"/>
        <v>0</v>
      </c>
      <c r="AH55" s="21">
        <f t="shared" si="84"/>
        <v>0</v>
      </c>
      <c r="AI55" s="21">
        <f t="shared" si="84"/>
        <v>0</v>
      </c>
      <c r="AJ55" s="21">
        <f t="shared" si="84"/>
        <v>2500</v>
      </c>
      <c r="AK55" s="21">
        <f t="shared" si="84"/>
        <v>0</v>
      </c>
      <c r="AL55" s="21">
        <f t="shared" si="84"/>
        <v>0</v>
      </c>
      <c r="AM55" s="21">
        <f t="shared" si="84"/>
        <v>2500</v>
      </c>
      <c r="AN55" s="21">
        <f t="shared" si="84"/>
        <v>0</v>
      </c>
      <c r="AO55" s="21">
        <f t="shared" si="84"/>
        <v>0</v>
      </c>
      <c r="AP55" s="21">
        <f t="shared" si="84"/>
        <v>0</v>
      </c>
      <c r="AQ55" s="21">
        <f t="shared" si="84"/>
        <v>0</v>
      </c>
      <c r="AR55" s="21">
        <f t="shared" si="84"/>
        <v>2500</v>
      </c>
      <c r="AS55" s="21">
        <f t="shared" si="84"/>
        <v>0</v>
      </c>
      <c r="AT55" s="21">
        <f t="shared" si="84"/>
        <v>0</v>
      </c>
      <c r="AU55" s="21">
        <f t="shared" si="84"/>
        <v>2500</v>
      </c>
      <c r="AV55" s="205">
        <f t="shared" si="3"/>
        <v>0</v>
      </c>
      <c r="AW55" s="21">
        <f t="shared" si="84"/>
        <v>2500</v>
      </c>
      <c r="AX55" s="21">
        <f t="shared" si="84"/>
        <v>0</v>
      </c>
      <c r="AY55" s="21">
        <f t="shared" si="84"/>
        <v>0</v>
      </c>
      <c r="AZ55" s="21">
        <f t="shared" si="84"/>
        <v>2500</v>
      </c>
      <c r="BA55" s="21">
        <f t="shared" si="84"/>
        <v>0</v>
      </c>
      <c r="BB55" s="21">
        <f t="shared" si="84"/>
        <v>0</v>
      </c>
      <c r="BC55" s="21">
        <f t="shared" si="84"/>
        <v>0</v>
      </c>
      <c r="BD55" s="21">
        <f t="shared" si="84"/>
        <v>0</v>
      </c>
      <c r="BE55" s="21">
        <f t="shared" si="84"/>
        <v>2500</v>
      </c>
      <c r="BF55" s="21">
        <f t="shared" si="84"/>
        <v>0</v>
      </c>
      <c r="BG55" s="21">
        <f t="shared" si="84"/>
        <v>0</v>
      </c>
      <c r="BH55" s="21">
        <f t="shared" si="84"/>
        <v>2500</v>
      </c>
      <c r="BI55" s="21">
        <f t="shared" si="84"/>
        <v>0</v>
      </c>
      <c r="BJ55" s="21">
        <f t="shared" si="84"/>
        <v>0</v>
      </c>
      <c r="BK55" s="21">
        <f t="shared" si="84"/>
        <v>0</v>
      </c>
      <c r="BL55" s="21">
        <f t="shared" si="84"/>
        <v>0</v>
      </c>
      <c r="BM55" s="21">
        <f t="shared" si="84"/>
        <v>2500</v>
      </c>
      <c r="BN55" s="21">
        <f t="shared" si="84"/>
        <v>0</v>
      </c>
      <c r="BO55" s="21">
        <f t="shared" si="84"/>
        <v>0</v>
      </c>
      <c r="BP55" s="21">
        <f t="shared" si="84"/>
        <v>2500</v>
      </c>
      <c r="BQ55" s="205">
        <f t="shared" si="5"/>
        <v>0</v>
      </c>
      <c r="BR55" s="21">
        <f t="shared" si="84"/>
        <v>2500</v>
      </c>
      <c r="BS55" s="21">
        <f t="shared" si="84"/>
        <v>0</v>
      </c>
      <c r="BT55" s="21">
        <f t="shared" si="84"/>
        <v>0</v>
      </c>
      <c r="BU55" s="21">
        <f t="shared" si="84"/>
        <v>2500</v>
      </c>
      <c r="BV55" s="21">
        <f t="shared" si="84"/>
        <v>0</v>
      </c>
      <c r="BW55" s="21">
        <f t="shared" ref="BV55:CK56" si="85">BW56</f>
        <v>0</v>
      </c>
      <c r="BX55" s="21">
        <f t="shared" si="85"/>
        <v>0</v>
      </c>
      <c r="BY55" s="21">
        <f t="shared" si="85"/>
        <v>0</v>
      </c>
      <c r="BZ55" s="21">
        <f t="shared" si="85"/>
        <v>2500</v>
      </c>
      <c r="CA55" s="21">
        <f t="shared" si="85"/>
        <v>0</v>
      </c>
      <c r="CB55" s="21">
        <f t="shared" si="85"/>
        <v>0</v>
      </c>
      <c r="CC55" s="21">
        <f t="shared" si="85"/>
        <v>2500</v>
      </c>
      <c r="CD55" s="21">
        <f t="shared" si="85"/>
        <v>0</v>
      </c>
      <c r="CE55" s="21">
        <f t="shared" si="85"/>
        <v>0</v>
      </c>
      <c r="CF55" s="21">
        <f t="shared" si="85"/>
        <v>0</v>
      </c>
      <c r="CG55" s="21">
        <f t="shared" si="85"/>
        <v>0</v>
      </c>
      <c r="CH55" s="21">
        <f t="shared" si="85"/>
        <v>2500</v>
      </c>
      <c r="CI55" s="21">
        <f t="shared" si="85"/>
        <v>0</v>
      </c>
      <c r="CJ55" s="21">
        <f t="shared" si="85"/>
        <v>0</v>
      </c>
      <c r="CK55" s="21">
        <f t="shared" si="85"/>
        <v>2500</v>
      </c>
      <c r="CL55" s="206">
        <f t="shared" si="9"/>
        <v>0</v>
      </c>
    </row>
    <row r="56" spans="1:90" ht="27.75" customHeight="1" x14ac:dyDescent="0.25">
      <c r="A56" s="156" t="s">
        <v>20</v>
      </c>
      <c r="B56" s="155"/>
      <c r="C56" s="155"/>
      <c r="D56" s="155"/>
      <c r="E56" s="152">
        <v>851</v>
      </c>
      <c r="F56" s="3" t="s">
        <v>11</v>
      </c>
      <c r="G56" s="3" t="s">
        <v>13</v>
      </c>
      <c r="H56" s="267" t="s">
        <v>408</v>
      </c>
      <c r="I56" s="3" t="s">
        <v>21</v>
      </c>
      <c r="J56" s="21">
        <f t="shared" si="83"/>
        <v>2500</v>
      </c>
      <c r="K56" s="21">
        <f t="shared" si="83"/>
        <v>0</v>
      </c>
      <c r="L56" s="21">
        <f t="shared" si="83"/>
        <v>0</v>
      </c>
      <c r="M56" s="21">
        <f t="shared" si="83"/>
        <v>2500</v>
      </c>
      <c r="N56" s="21">
        <f t="shared" si="83"/>
        <v>2500</v>
      </c>
      <c r="O56" s="21">
        <f t="shared" si="83"/>
        <v>0</v>
      </c>
      <c r="P56" s="21">
        <f t="shared" si="83"/>
        <v>0</v>
      </c>
      <c r="Q56" s="21">
        <f t="shared" si="83"/>
        <v>2500</v>
      </c>
      <c r="R56" s="21">
        <f t="shared" si="83"/>
        <v>2500</v>
      </c>
      <c r="S56" s="21">
        <f t="shared" si="83"/>
        <v>0</v>
      </c>
      <c r="T56" s="21">
        <f t="shared" si="83"/>
        <v>0</v>
      </c>
      <c r="U56" s="21">
        <f t="shared" si="83"/>
        <v>2500</v>
      </c>
      <c r="V56" s="21">
        <f t="shared" si="83"/>
        <v>0</v>
      </c>
      <c r="W56" s="21">
        <f t="shared" si="83"/>
        <v>0</v>
      </c>
      <c r="X56" s="21">
        <f t="shared" si="83"/>
        <v>0</v>
      </c>
      <c r="Y56" s="21">
        <f t="shared" si="83"/>
        <v>0</v>
      </c>
      <c r="Z56" s="276">
        <f t="shared" si="54"/>
        <v>100</v>
      </c>
      <c r="AA56" s="21"/>
      <c r="AB56" s="21">
        <f t="shared" si="84"/>
        <v>2500</v>
      </c>
      <c r="AC56" s="21">
        <f t="shared" si="84"/>
        <v>0</v>
      </c>
      <c r="AD56" s="21">
        <f t="shared" si="84"/>
        <v>0</v>
      </c>
      <c r="AE56" s="21">
        <f t="shared" si="84"/>
        <v>2500</v>
      </c>
      <c r="AF56" s="21">
        <f t="shared" si="84"/>
        <v>0</v>
      </c>
      <c r="AG56" s="21">
        <f t="shared" si="84"/>
        <v>0</v>
      </c>
      <c r="AH56" s="21">
        <f t="shared" si="84"/>
        <v>0</v>
      </c>
      <c r="AI56" s="21">
        <f t="shared" si="84"/>
        <v>0</v>
      </c>
      <c r="AJ56" s="21">
        <f t="shared" si="84"/>
        <v>2500</v>
      </c>
      <c r="AK56" s="21">
        <f t="shared" si="84"/>
        <v>0</v>
      </c>
      <c r="AL56" s="21">
        <f t="shared" si="84"/>
        <v>0</v>
      </c>
      <c r="AM56" s="21">
        <f t="shared" si="84"/>
        <v>2500</v>
      </c>
      <c r="AN56" s="21">
        <f t="shared" si="84"/>
        <v>0</v>
      </c>
      <c r="AO56" s="21">
        <f t="shared" si="84"/>
        <v>0</v>
      </c>
      <c r="AP56" s="21">
        <f t="shared" si="84"/>
        <v>0</v>
      </c>
      <c r="AQ56" s="21">
        <f t="shared" si="84"/>
        <v>0</v>
      </c>
      <c r="AR56" s="21">
        <f t="shared" si="84"/>
        <v>2500</v>
      </c>
      <c r="AS56" s="21">
        <f t="shared" si="84"/>
        <v>0</v>
      </c>
      <c r="AT56" s="21">
        <f t="shared" si="84"/>
        <v>0</v>
      </c>
      <c r="AU56" s="21">
        <f t="shared" si="84"/>
        <v>2500</v>
      </c>
      <c r="AV56" s="205">
        <f t="shared" si="3"/>
        <v>0</v>
      </c>
      <c r="AW56" s="21">
        <f t="shared" si="84"/>
        <v>2500</v>
      </c>
      <c r="AX56" s="21">
        <f t="shared" si="84"/>
        <v>0</v>
      </c>
      <c r="AY56" s="21">
        <f t="shared" si="84"/>
        <v>0</v>
      </c>
      <c r="AZ56" s="21">
        <f t="shared" si="84"/>
        <v>2500</v>
      </c>
      <c r="BA56" s="21">
        <f t="shared" si="84"/>
        <v>0</v>
      </c>
      <c r="BB56" s="21">
        <f t="shared" si="84"/>
        <v>0</v>
      </c>
      <c r="BC56" s="21">
        <f t="shared" si="84"/>
        <v>0</v>
      </c>
      <c r="BD56" s="21">
        <f t="shared" si="84"/>
        <v>0</v>
      </c>
      <c r="BE56" s="21">
        <f t="shared" si="84"/>
        <v>2500</v>
      </c>
      <c r="BF56" s="21">
        <f t="shared" si="84"/>
        <v>0</v>
      </c>
      <c r="BG56" s="21">
        <f t="shared" si="84"/>
        <v>0</v>
      </c>
      <c r="BH56" s="21">
        <f t="shared" si="84"/>
        <v>2500</v>
      </c>
      <c r="BI56" s="21">
        <f t="shared" si="84"/>
        <v>0</v>
      </c>
      <c r="BJ56" s="21">
        <f t="shared" si="84"/>
        <v>0</v>
      </c>
      <c r="BK56" s="21">
        <f t="shared" si="84"/>
        <v>0</v>
      </c>
      <c r="BL56" s="21">
        <f t="shared" si="84"/>
        <v>0</v>
      </c>
      <c r="BM56" s="21">
        <f t="shared" si="84"/>
        <v>2500</v>
      </c>
      <c r="BN56" s="21">
        <f t="shared" si="84"/>
        <v>0</v>
      </c>
      <c r="BO56" s="21">
        <f t="shared" si="84"/>
        <v>0</v>
      </c>
      <c r="BP56" s="21">
        <f t="shared" si="84"/>
        <v>2500</v>
      </c>
      <c r="BQ56" s="205">
        <f t="shared" si="5"/>
        <v>0</v>
      </c>
      <c r="BR56" s="21">
        <f t="shared" si="84"/>
        <v>2500</v>
      </c>
      <c r="BS56" s="21">
        <f t="shared" si="84"/>
        <v>0</v>
      </c>
      <c r="BT56" s="21">
        <f t="shared" si="84"/>
        <v>0</v>
      </c>
      <c r="BU56" s="21">
        <f t="shared" si="84"/>
        <v>2500</v>
      </c>
      <c r="BV56" s="21">
        <f t="shared" si="85"/>
        <v>0</v>
      </c>
      <c r="BW56" s="21">
        <f t="shared" si="85"/>
        <v>0</v>
      </c>
      <c r="BX56" s="21">
        <f t="shared" si="85"/>
        <v>0</v>
      </c>
      <c r="BY56" s="21">
        <f t="shared" si="85"/>
        <v>0</v>
      </c>
      <c r="BZ56" s="21">
        <f t="shared" si="85"/>
        <v>2500</v>
      </c>
      <c r="CA56" s="21">
        <f t="shared" si="85"/>
        <v>0</v>
      </c>
      <c r="CB56" s="21">
        <f t="shared" si="85"/>
        <v>0</v>
      </c>
      <c r="CC56" s="21">
        <f t="shared" si="85"/>
        <v>2500</v>
      </c>
      <c r="CD56" s="21">
        <f t="shared" si="85"/>
        <v>0</v>
      </c>
      <c r="CE56" s="21">
        <f t="shared" si="85"/>
        <v>0</v>
      </c>
      <c r="CF56" s="21">
        <f t="shared" si="85"/>
        <v>0</v>
      </c>
      <c r="CG56" s="21">
        <f t="shared" si="85"/>
        <v>0</v>
      </c>
      <c r="CH56" s="21">
        <f t="shared" si="85"/>
        <v>2500</v>
      </c>
      <c r="CI56" s="21">
        <f t="shared" si="85"/>
        <v>0</v>
      </c>
      <c r="CJ56" s="21">
        <f t="shared" si="85"/>
        <v>0</v>
      </c>
      <c r="CK56" s="21">
        <f t="shared" si="85"/>
        <v>2500</v>
      </c>
      <c r="CL56" s="206">
        <f t="shared" si="9"/>
        <v>0</v>
      </c>
    </row>
    <row r="57" spans="1:90" ht="27.75" customHeight="1" x14ac:dyDescent="0.25">
      <c r="A57" s="156" t="s">
        <v>9</v>
      </c>
      <c r="B57" s="156"/>
      <c r="C57" s="156"/>
      <c r="D57" s="156"/>
      <c r="E57" s="152">
        <v>851</v>
      </c>
      <c r="F57" s="3" t="s">
        <v>11</v>
      </c>
      <c r="G57" s="3" t="s">
        <v>13</v>
      </c>
      <c r="H57" s="267" t="s">
        <v>408</v>
      </c>
      <c r="I57" s="3" t="s">
        <v>22</v>
      </c>
      <c r="J57" s="21">
        <f>'6.ВС'!J53</f>
        <v>2500</v>
      </c>
      <c r="K57" s="21">
        <f>'6.ВС'!K53</f>
        <v>0</v>
      </c>
      <c r="L57" s="21">
        <f>'6.ВС'!L53</f>
        <v>0</v>
      </c>
      <c r="M57" s="21">
        <f>'6.ВС'!M53</f>
        <v>2500</v>
      </c>
      <c r="N57" s="21">
        <f>'6.ВС'!N53</f>
        <v>2500</v>
      </c>
      <c r="O57" s="21">
        <f>'6.ВС'!O53</f>
        <v>0</v>
      </c>
      <c r="P57" s="21">
        <f>'6.ВС'!P53</f>
        <v>0</v>
      </c>
      <c r="Q57" s="21">
        <f>'6.ВС'!Q53</f>
        <v>2500</v>
      </c>
      <c r="R57" s="21">
        <f>'6.ВС'!R53</f>
        <v>2500</v>
      </c>
      <c r="S57" s="21">
        <f>'6.ВС'!S53</f>
        <v>0</v>
      </c>
      <c r="T57" s="21">
        <f>'6.ВС'!T53</f>
        <v>0</v>
      </c>
      <c r="U57" s="21">
        <f>'6.ВС'!U53</f>
        <v>2500</v>
      </c>
      <c r="V57" s="21">
        <f>'6.ВС'!V53</f>
        <v>0</v>
      </c>
      <c r="W57" s="21">
        <f>'6.ВС'!W53</f>
        <v>0</v>
      </c>
      <c r="X57" s="21">
        <f>'6.ВС'!X53</f>
        <v>0</v>
      </c>
      <c r="Y57" s="21">
        <f>'6.ВС'!Y53</f>
        <v>0</v>
      </c>
      <c r="Z57" s="276">
        <f t="shared" si="54"/>
        <v>100</v>
      </c>
      <c r="AA57" s="21"/>
      <c r="AB57" s="21">
        <f>'6.ВС'!AB53</f>
        <v>2500</v>
      </c>
      <c r="AC57" s="21">
        <f>'6.ВС'!AC53</f>
        <v>0</v>
      </c>
      <c r="AD57" s="21">
        <f>'6.ВС'!AD53</f>
        <v>0</v>
      </c>
      <c r="AE57" s="21">
        <f>'6.ВС'!AE53</f>
        <v>2500</v>
      </c>
      <c r="AF57" s="21">
        <f>'6.ВС'!AF53</f>
        <v>0</v>
      </c>
      <c r="AG57" s="21">
        <f>'6.ВС'!AG53</f>
        <v>0</v>
      </c>
      <c r="AH57" s="21">
        <f>'6.ВС'!AH53</f>
        <v>0</v>
      </c>
      <c r="AI57" s="21">
        <f>'6.ВС'!AI53</f>
        <v>0</v>
      </c>
      <c r="AJ57" s="21">
        <f>'6.ВС'!AJ53</f>
        <v>2500</v>
      </c>
      <c r="AK57" s="21">
        <f>'6.ВС'!AK53</f>
        <v>0</v>
      </c>
      <c r="AL57" s="21">
        <f>'6.ВС'!AL53</f>
        <v>0</v>
      </c>
      <c r="AM57" s="21">
        <f>'6.ВС'!AM53</f>
        <v>2500</v>
      </c>
      <c r="AN57" s="21">
        <f>'6.ВС'!AN53</f>
        <v>0</v>
      </c>
      <c r="AO57" s="21">
        <f>'6.ВС'!AO53</f>
        <v>0</v>
      </c>
      <c r="AP57" s="21">
        <f>'6.ВС'!AP53</f>
        <v>0</v>
      </c>
      <c r="AQ57" s="21">
        <f>'6.ВС'!AQ53</f>
        <v>0</v>
      </c>
      <c r="AR57" s="21">
        <f>'6.ВС'!AR53</f>
        <v>2500</v>
      </c>
      <c r="AS57" s="21">
        <f>'6.ВС'!AS53</f>
        <v>0</v>
      </c>
      <c r="AT57" s="21">
        <f>'6.ВС'!AT53</f>
        <v>0</v>
      </c>
      <c r="AU57" s="21">
        <f>'6.ВС'!AU53</f>
        <v>2500</v>
      </c>
      <c r="AV57" s="205">
        <f t="shared" si="3"/>
        <v>0</v>
      </c>
      <c r="AW57" s="21">
        <f>'6.ВС'!AW53</f>
        <v>2500</v>
      </c>
      <c r="AX57" s="21">
        <f>'6.ВС'!AX53</f>
        <v>0</v>
      </c>
      <c r="AY57" s="21">
        <f>'6.ВС'!AY53</f>
        <v>0</v>
      </c>
      <c r="AZ57" s="21">
        <f>'6.ВС'!AZ53</f>
        <v>2500</v>
      </c>
      <c r="BA57" s="21">
        <f>'6.ВС'!BA53</f>
        <v>0</v>
      </c>
      <c r="BB57" s="21">
        <f>'6.ВС'!BB53</f>
        <v>0</v>
      </c>
      <c r="BC57" s="21">
        <f>'6.ВС'!BC53</f>
        <v>0</v>
      </c>
      <c r="BD57" s="21">
        <f>'6.ВС'!BD53</f>
        <v>0</v>
      </c>
      <c r="BE57" s="21">
        <f>'6.ВС'!BE53</f>
        <v>2500</v>
      </c>
      <c r="BF57" s="21">
        <f>'6.ВС'!BF53</f>
        <v>0</v>
      </c>
      <c r="BG57" s="21">
        <f>'6.ВС'!BG53</f>
        <v>0</v>
      </c>
      <c r="BH57" s="21">
        <f>'6.ВС'!BH53</f>
        <v>2500</v>
      </c>
      <c r="BI57" s="21">
        <f>'6.ВС'!BI53</f>
        <v>0</v>
      </c>
      <c r="BJ57" s="21">
        <f>'6.ВС'!BJ53</f>
        <v>0</v>
      </c>
      <c r="BK57" s="21">
        <f>'6.ВС'!BK53</f>
        <v>0</v>
      </c>
      <c r="BL57" s="21">
        <f>'6.ВС'!BL53</f>
        <v>0</v>
      </c>
      <c r="BM57" s="21">
        <f>'6.ВС'!BM53</f>
        <v>2500</v>
      </c>
      <c r="BN57" s="21">
        <f>'6.ВС'!BN53</f>
        <v>0</v>
      </c>
      <c r="BO57" s="21">
        <f>'6.ВС'!BO53</f>
        <v>0</v>
      </c>
      <c r="BP57" s="21">
        <f>'6.ВС'!BP53</f>
        <v>2500</v>
      </c>
      <c r="BQ57" s="205">
        <f t="shared" si="5"/>
        <v>0</v>
      </c>
      <c r="BR57" s="21">
        <f>'6.ВС'!BR53</f>
        <v>2500</v>
      </c>
      <c r="BS57" s="21">
        <f>'6.ВС'!BS53</f>
        <v>0</v>
      </c>
      <c r="BT57" s="21">
        <f>'6.ВС'!BT53</f>
        <v>0</v>
      </c>
      <c r="BU57" s="21">
        <f>'6.ВС'!BU53</f>
        <v>2500</v>
      </c>
      <c r="BV57" s="21">
        <f>'6.ВС'!BV53</f>
        <v>0</v>
      </c>
      <c r="BW57" s="21">
        <f>'6.ВС'!BW53</f>
        <v>0</v>
      </c>
      <c r="BX57" s="21">
        <f>'6.ВС'!BX53</f>
        <v>0</v>
      </c>
      <c r="BY57" s="21">
        <f>'6.ВС'!BY53</f>
        <v>0</v>
      </c>
      <c r="BZ57" s="21">
        <f>'6.ВС'!BZ53</f>
        <v>2500</v>
      </c>
      <c r="CA57" s="21">
        <f>'6.ВС'!CA53</f>
        <v>0</v>
      </c>
      <c r="CB57" s="21">
        <f>'6.ВС'!CB53</f>
        <v>0</v>
      </c>
      <c r="CC57" s="21">
        <f>'6.ВС'!CC53</f>
        <v>2500</v>
      </c>
      <c r="CD57" s="21">
        <f>'6.ВС'!CD53</f>
        <v>0</v>
      </c>
      <c r="CE57" s="21">
        <f>'6.ВС'!CE53</f>
        <v>0</v>
      </c>
      <c r="CF57" s="21">
        <f>'6.ВС'!CF53</f>
        <v>0</v>
      </c>
      <c r="CG57" s="21">
        <f>'6.ВС'!CG53</f>
        <v>0</v>
      </c>
      <c r="CH57" s="21">
        <f>'6.ВС'!CH53</f>
        <v>2500</v>
      </c>
      <c r="CI57" s="21">
        <f>'6.ВС'!CI53</f>
        <v>0</v>
      </c>
      <c r="CJ57" s="21">
        <f>'6.ВС'!CJ53</f>
        <v>0</v>
      </c>
      <c r="CK57" s="21">
        <f>'6.ВС'!CK53</f>
        <v>2500</v>
      </c>
      <c r="CL57" s="206">
        <f t="shared" si="9"/>
        <v>0</v>
      </c>
    </row>
    <row r="58" spans="1:90" ht="27.75" customHeight="1" x14ac:dyDescent="0.25">
      <c r="A58" s="155" t="s">
        <v>29</v>
      </c>
      <c r="B58" s="156"/>
      <c r="C58" s="156"/>
      <c r="D58" s="156"/>
      <c r="E58" s="152">
        <v>851</v>
      </c>
      <c r="F58" s="3" t="s">
        <v>11</v>
      </c>
      <c r="G58" s="3" t="s">
        <v>30</v>
      </c>
      <c r="H58" s="4"/>
      <c r="I58" s="3"/>
      <c r="J58" s="21">
        <f t="shared" ref="J58:Y60" si="86">J59</f>
        <v>51585</v>
      </c>
      <c r="K58" s="21">
        <f t="shared" si="86"/>
        <v>51585</v>
      </c>
      <c r="L58" s="21">
        <f t="shared" si="86"/>
        <v>0</v>
      </c>
      <c r="M58" s="21">
        <f t="shared" si="86"/>
        <v>0</v>
      </c>
      <c r="N58" s="21">
        <f t="shared" si="86"/>
        <v>3132</v>
      </c>
      <c r="O58" s="21">
        <f t="shared" si="86"/>
        <v>3132</v>
      </c>
      <c r="P58" s="21">
        <f t="shared" si="86"/>
        <v>0</v>
      </c>
      <c r="Q58" s="21">
        <f t="shared" si="86"/>
        <v>0</v>
      </c>
      <c r="R58" s="21">
        <f t="shared" si="86"/>
        <v>2783</v>
      </c>
      <c r="S58" s="21">
        <f t="shared" si="86"/>
        <v>2783</v>
      </c>
      <c r="T58" s="21">
        <f t="shared" si="86"/>
        <v>0</v>
      </c>
      <c r="U58" s="21">
        <f t="shared" si="86"/>
        <v>0</v>
      </c>
      <c r="V58" s="21">
        <f t="shared" si="86"/>
        <v>44164</v>
      </c>
      <c r="W58" s="21">
        <f t="shared" si="86"/>
        <v>44164</v>
      </c>
      <c r="X58" s="21">
        <f t="shared" si="86"/>
        <v>0</v>
      </c>
      <c r="Y58" s="21">
        <f t="shared" si="86"/>
        <v>0</v>
      </c>
      <c r="Z58" s="276">
        <f t="shared" si="54"/>
        <v>695.1219512195122</v>
      </c>
      <c r="AA58" s="21"/>
      <c r="AB58" s="21">
        <f t="shared" ref="AB58:BV60" si="87">AB59</f>
        <v>7421</v>
      </c>
      <c r="AC58" s="21">
        <f t="shared" si="87"/>
        <v>7421</v>
      </c>
      <c r="AD58" s="21">
        <f t="shared" si="87"/>
        <v>0</v>
      </c>
      <c r="AE58" s="21">
        <f t="shared" si="87"/>
        <v>0</v>
      </c>
      <c r="AF58" s="21">
        <f t="shared" si="87"/>
        <v>0</v>
      </c>
      <c r="AG58" s="21">
        <f t="shared" si="87"/>
        <v>0</v>
      </c>
      <c r="AH58" s="21">
        <f t="shared" si="87"/>
        <v>0</v>
      </c>
      <c r="AI58" s="21">
        <f t="shared" si="87"/>
        <v>0</v>
      </c>
      <c r="AJ58" s="21">
        <f t="shared" si="87"/>
        <v>7421</v>
      </c>
      <c r="AK58" s="21">
        <f t="shared" si="87"/>
        <v>7421</v>
      </c>
      <c r="AL58" s="21">
        <f t="shared" si="87"/>
        <v>0</v>
      </c>
      <c r="AM58" s="21">
        <f t="shared" si="87"/>
        <v>0</v>
      </c>
      <c r="AN58" s="21">
        <f t="shared" si="87"/>
        <v>0</v>
      </c>
      <c r="AO58" s="21">
        <f t="shared" si="87"/>
        <v>0</v>
      </c>
      <c r="AP58" s="21">
        <f t="shared" si="87"/>
        <v>0</v>
      </c>
      <c r="AQ58" s="21">
        <f t="shared" si="87"/>
        <v>0</v>
      </c>
      <c r="AR58" s="21">
        <f t="shared" si="87"/>
        <v>7421</v>
      </c>
      <c r="AS58" s="21">
        <f t="shared" si="87"/>
        <v>7421</v>
      </c>
      <c r="AT58" s="21">
        <f t="shared" si="87"/>
        <v>0</v>
      </c>
      <c r="AU58" s="21">
        <f t="shared" si="87"/>
        <v>0</v>
      </c>
      <c r="AV58" s="205">
        <f t="shared" si="3"/>
        <v>0</v>
      </c>
      <c r="AW58" s="21">
        <f t="shared" si="87"/>
        <v>49200</v>
      </c>
      <c r="AX58" s="21">
        <f t="shared" si="87"/>
        <v>49200</v>
      </c>
      <c r="AY58" s="21">
        <f t="shared" si="87"/>
        <v>0</v>
      </c>
      <c r="AZ58" s="21">
        <f t="shared" si="87"/>
        <v>0</v>
      </c>
      <c r="BA58" s="21">
        <f t="shared" si="87"/>
        <v>0</v>
      </c>
      <c r="BB58" s="21">
        <f t="shared" si="87"/>
        <v>0</v>
      </c>
      <c r="BC58" s="21">
        <f t="shared" si="87"/>
        <v>0</v>
      </c>
      <c r="BD58" s="21">
        <f t="shared" si="87"/>
        <v>0</v>
      </c>
      <c r="BE58" s="21">
        <f t="shared" si="87"/>
        <v>49200</v>
      </c>
      <c r="BF58" s="21">
        <f t="shared" si="87"/>
        <v>49200</v>
      </c>
      <c r="BG58" s="21">
        <f t="shared" si="87"/>
        <v>0</v>
      </c>
      <c r="BH58" s="21">
        <f t="shared" si="87"/>
        <v>0</v>
      </c>
      <c r="BI58" s="21">
        <f t="shared" si="87"/>
        <v>0</v>
      </c>
      <c r="BJ58" s="21">
        <f t="shared" si="87"/>
        <v>0</v>
      </c>
      <c r="BK58" s="21">
        <f t="shared" si="87"/>
        <v>0</v>
      </c>
      <c r="BL58" s="21">
        <f t="shared" si="87"/>
        <v>0</v>
      </c>
      <c r="BM58" s="21">
        <f t="shared" si="87"/>
        <v>49200</v>
      </c>
      <c r="BN58" s="21">
        <f t="shared" si="87"/>
        <v>49200</v>
      </c>
      <c r="BO58" s="21">
        <f t="shared" si="87"/>
        <v>0</v>
      </c>
      <c r="BP58" s="21">
        <f t="shared" si="87"/>
        <v>0</v>
      </c>
      <c r="BQ58" s="205">
        <f t="shared" si="5"/>
        <v>0</v>
      </c>
      <c r="BR58" s="21">
        <f t="shared" si="87"/>
        <v>2997</v>
      </c>
      <c r="BS58" s="21">
        <f t="shared" si="87"/>
        <v>2997</v>
      </c>
      <c r="BT58" s="21">
        <f t="shared" si="87"/>
        <v>0</v>
      </c>
      <c r="BU58" s="21">
        <f t="shared" si="87"/>
        <v>0</v>
      </c>
      <c r="BV58" s="21">
        <f t="shared" si="87"/>
        <v>0</v>
      </c>
      <c r="BW58" s="21">
        <f t="shared" ref="BV58:CK60" si="88">BW59</f>
        <v>0</v>
      </c>
      <c r="BX58" s="21">
        <f t="shared" si="88"/>
        <v>0</v>
      </c>
      <c r="BY58" s="21">
        <f t="shared" si="88"/>
        <v>0</v>
      </c>
      <c r="BZ58" s="21">
        <f t="shared" si="88"/>
        <v>2997</v>
      </c>
      <c r="CA58" s="21">
        <f t="shared" si="88"/>
        <v>2997</v>
      </c>
      <c r="CB58" s="21">
        <f t="shared" si="88"/>
        <v>0</v>
      </c>
      <c r="CC58" s="21">
        <f t="shared" si="88"/>
        <v>0</v>
      </c>
      <c r="CD58" s="21">
        <f t="shared" si="88"/>
        <v>0</v>
      </c>
      <c r="CE58" s="21">
        <f t="shared" si="88"/>
        <v>0</v>
      </c>
      <c r="CF58" s="21">
        <f t="shared" si="88"/>
        <v>0</v>
      </c>
      <c r="CG58" s="21">
        <f t="shared" si="88"/>
        <v>0</v>
      </c>
      <c r="CH58" s="21">
        <f t="shared" si="88"/>
        <v>2997</v>
      </c>
      <c r="CI58" s="21">
        <f t="shared" si="88"/>
        <v>2997</v>
      </c>
      <c r="CJ58" s="21">
        <f t="shared" si="88"/>
        <v>0</v>
      </c>
      <c r="CK58" s="21">
        <f t="shared" si="88"/>
        <v>0</v>
      </c>
      <c r="CL58" s="206">
        <f t="shared" si="9"/>
        <v>0</v>
      </c>
    </row>
    <row r="59" spans="1:90" ht="27.75" customHeight="1" x14ac:dyDescent="0.25">
      <c r="A59" s="155" t="s">
        <v>31</v>
      </c>
      <c r="B59" s="156"/>
      <c r="C59" s="156"/>
      <c r="D59" s="156"/>
      <c r="E59" s="152">
        <v>851</v>
      </c>
      <c r="F59" s="3" t="s">
        <v>11</v>
      </c>
      <c r="G59" s="3" t="s">
        <v>30</v>
      </c>
      <c r="H59" s="267" t="s">
        <v>409</v>
      </c>
      <c r="I59" s="3"/>
      <c r="J59" s="21">
        <f t="shared" si="86"/>
        <v>51585</v>
      </c>
      <c r="K59" s="21">
        <f t="shared" si="86"/>
        <v>51585</v>
      </c>
      <c r="L59" s="21">
        <f t="shared" si="86"/>
        <v>0</v>
      </c>
      <c r="M59" s="21">
        <f t="shared" si="86"/>
        <v>0</v>
      </c>
      <c r="N59" s="21">
        <f t="shared" si="86"/>
        <v>3132</v>
      </c>
      <c r="O59" s="21">
        <f t="shared" si="86"/>
        <v>3132</v>
      </c>
      <c r="P59" s="21">
        <f t="shared" si="86"/>
        <v>0</v>
      </c>
      <c r="Q59" s="21">
        <f t="shared" si="86"/>
        <v>0</v>
      </c>
      <c r="R59" s="21">
        <f t="shared" si="86"/>
        <v>2783</v>
      </c>
      <c r="S59" s="21">
        <f t="shared" si="86"/>
        <v>2783</v>
      </c>
      <c r="T59" s="21">
        <f t="shared" si="86"/>
        <v>0</v>
      </c>
      <c r="U59" s="21">
        <f t="shared" si="86"/>
        <v>0</v>
      </c>
      <c r="V59" s="21">
        <f t="shared" si="86"/>
        <v>44164</v>
      </c>
      <c r="W59" s="21">
        <f t="shared" si="86"/>
        <v>44164</v>
      </c>
      <c r="X59" s="21">
        <f t="shared" si="86"/>
        <v>0</v>
      </c>
      <c r="Y59" s="21">
        <f t="shared" si="86"/>
        <v>0</v>
      </c>
      <c r="Z59" s="276">
        <f t="shared" si="54"/>
        <v>695.1219512195122</v>
      </c>
      <c r="AA59" s="21"/>
      <c r="AB59" s="21">
        <f t="shared" si="87"/>
        <v>7421</v>
      </c>
      <c r="AC59" s="21">
        <f t="shared" si="87"/>
        <v>7421</v>
      </c>
      <c r="AD59" s="21">
        <f t="shared" si="87"/>
        <v>0</v>
      </c>
      <c r="AE59" s="21">
        <f t="shared" si="87"/>
        <v>0</v>
      </c>
      <c r="AF59" s="21">
        <f t="shared" si="87"/>
        <v>0</v>
      </c>
      <c r="AG59" s="21">
        <f t="shared" si="87"/>
        <v>0</v>
      </c>
      <c r="AH59" s="21">
        <f t="shared" si="87"/>
        <v>0</v>
      </c>
      <c r="AI59" s="21">
        <f t="shared" si="87"/>
        <v>0</v>
      </c>
      <c r="AJ59" s="21">
        <f t="shared" si="87"/>
        <v>7421</v>
      </c>
      <c r="AK59" s="21">
        <f t="shared" si="87"/>
        <v>7421</v>
      </c>
      <c r="AL59" s="21">
        <f t="shared" si="87"/>
        <v>0</v>
      </c>
      <c r="AM59" s="21">
        <f t="shared" si="87"/>
        <v>0</v>
      </c>
      <c r="AN59" s="21">
        <f t="shared" si="87"/>
        <v>0</v>
      </c>
      <c r="AO59" s="21">
        <f t="shared" si="87"/>
        <v>0</v>
      </c>
      <c r="AP59" s="21">
        <f t="shared" si="87"/>
        <v>0</v>
      </c>
      <c r="AQ59" s="21">
        <f t="shared" si="87"/>
        <v>0</v>
      </c>
      <c r="AR59" s="21">
        <f t="shared" si="87"/>
        <v>7421</v>
      </c>
      <c r="AS59" s="21">
        <f t="shared" si="87"/>
        <v>7421</v>
      </c>
      <c r="AT59" s="21">
        <f t="shared" si="87"/>
        <v>0</v>
      </c>
      <c r="AU59" s="21">
        <f t="shared" si="87"/>
        <v>0</v>
      </c>
      <c r="AV59" s="205">
        <f t="shared" si="3"/>
        <v>0</v>
      </c>
      <c r="AW59" s="21">
        <f t="shared" si="87"/>
        <v>49200</v>
      </c>
      <c r="AX59" s="21">
        <f t="shared" si="87"/>
        <v>49200</v>
      </c>
      <c r="AY59" s="21">
        <f t="shared" si="87"/>
        <v>0</v>
      </c>
      <c r="AZ59" s="21">
        <f t="shared" si="87"/>
        <v>0</v>
      </c>
      <c r="BA59" s="21">
        <f t="shared" si="87"/>
        <v>0</v>
      </c>
      <c r="BB59" s="21">
        <f t="shared" si="87"/>
        <v>0</v>
      </c>
      <c r="BC59" s="21">
        <f t="shared" si="87"/>
        <v>0</v>
      </c>
      <c r="BD59" s="21">
        <f t="shared" si="87"/>
        <v>0</v>
      </c>
      <c r="BE59" s="21">
        <f t="shared" si="87"/>
        <v>49200</v>
      </c>
      <c r="BF59" s="21">
        <f t="shared" si="87"/>
        <v>49200</v>
      </c>
      <c r="BG59" s="21">
        <f t="shared" si="87"/>
        <v>0</v>
      </c>
      <c r="BH59" s="21">
        <f t="shared" si="87"/>
        <v>0</v>
      </c>
      <c r="BI59" s="21">
        <f t="shared" si="87"/>
        <v>0</v>
      </c>
      <c r="BJ59" s="21">
        <f t="shared" si="87"/>
        <v>0</v>
      </c>
      <c r="BK59" s="21">
        <f t="shared" si="87"/>
        <v>0</v>
      </c>
      <c r="BL59" s="21">
        <f t="shared" si="87"/>
        <v>0</v>
      </c>
      <c r="BM59" s="21">
        <f t="shared" si="87"/>
        <v>49200</v>
      </c>
      <c r="BN59" s="21">
        <f t="shared" si="87"/>
        <v>49200</v>
      </c>
      <c r="BO59" s="21">
        <f t="shared" si="87"/>
        <v>0</v>
      </c>
      <c r="BP59" s="21">
        <f t="shared" si="87"/>
        <v>0</v>
      </c>
      <c r="BQ59" s="205">
        <f t="shared" si="5"/>
        <v>0</v>
      </c>
      <c r="BR59" s="21">
        <f t="shared" si="87"/>
        <v>2997</v>
      </c>
      <c r="BS59" s="21">
        <f t="shared" si="87"/>
        <v>2997</v>
      </c>
      <c r="BT59" s="21">
        <f t="shared" si="87"/>
        <v>0</v>
      </c>
      <c r="BU59" s="21">
        <f t="shared" si="87"/>
        <v>0</v>
      </c>
      <c r="BV59" s="21">
        <f t="shared" si="88"/>
        <v>0</v>
      </c>
      <c r="BW59" s="21">
        <f t="shared" si="88"/>
        <v>0</v>
      </c>
      <c r="BX59" s="21">
        <f t="shared" si="88"/>
        <v>0</v>
      </c>
      <c r="BY59" s="21">
        <f t="shared" si="88"/>
        <v>0</v>
      </c>
      <c r="BZ59" s="21">
        <f t="shared" si="88"/>
        <v>2997</v>
      </c>
      <c r="CA59" s="21">
        <f t="shared" si="88"/>
        <v>2997</v>
      </c>
      <c r="CB59" s="21">
        <f t="shared" si="88"/>
        <v>0</v>
      </c>
      <c r="CC59" s="21">
        <f t="shared" si="88"/>
        <v>0</v>
      </c>
      <c r="CD59" s="21">
        <f t="shared" si="88"/>
        <v>0</v>
      </c>
      <c r="CE59" s="21">
        <f t="shared" si="88"/>
        <v>0</v>
      </c>
      <c r="CF59" s="21">
        <f t="shared" si="88"/>
        <v>0</v>
      </c>
      <c r="CG59" s="21">
        <f t="shared" si="88"/>
        <v>0</v>
      </c>
      <c r="CH59" s="21">
        <f t="shared" si="88"/>
        <v>2997</v>
      </c>
      <c r="CI59" s="21">
        <f t="shared" si="88"/>
        <v>2997</v>
      </c>
      <c r="CJ59" s="21">
        <f t="shared" si="88"/>
        <v>0</v>
      </c>
      <c r="CK59" s="21">
        <f t="shared" si="88"/>
        <v>0</v>
      </c>
      <c r="CL59" s="206">
        <f t="shared" si="9"/>
        <v>0</v>
      </c>
    </row>
    <row r="60" spans="1:90" ht="27.75" customHeight="1" x14ac:dyDescent="0.25">
      <c r="A60" s="156" t="s">
        <v>20</v>
      </c>
      <c r="B60" s="155"/>
      <c r="C60" s="155"/>
      <c r="D60" s="155"/>
      <c r="E60" s="152">
        <v>851</v>
      </c>
      <c r="F60" s="3" t="s">
        <v>11</v>
      </c>
      <c r="G60" s="3" t="s">
        <v>30</v>
      </c>
      <c r="H60" s="267" t="s">
        <v>409</v>
      </c>
      <c r="I60" s="3" t="s">
        <v>21</v>
      </c>
      <c r="J60" s="21">
        <f t="shared" si="86"/>
        <v>51585</v>
      </c>
      <c r="K60" s="21">
        <f t="shared" si="86"/>
        <v>51585</v>
      </c>
      <c r="L60" s="21">
        <f t="shared" si="86"/>
        <v>0</v>
      </c>
      <c r="M60" s="21">
        <f t="shared" si="86"/>
        <v>0</v>
      </c>
      <c r="N60" s="21">
        <f t="shared" si="86"/>
        <v>3132</v>
      </c>
      <c r="O60" s="21">
        <f t="shared" si="86"/>
        <v>3132</v>
      </c>
      <c r="P60" s="21">
        <f t="shared" si="86"/>
        <v>0</v>
      </c>
      <c r="Q60" s="21">
        <f t="shared" si="86"/>
        <v>0</v>
      </c>
      <c r="R60" s="21">
        <f t="shared" si="86"/>
        <v>2783</v>
      </c>
      <c r="S60" s="21">
        <f t="shared" si="86"/>
        <v>2783</v>
      </c>
      <c r="T60" s="21">
        <f t="shared" si="86"/>
        <v>0</v>
      </c>
      <c r="U60" s="21">
        <f t="shared" si="86"/>
        <v>0</v>
      </c>
      <c r="V60" s="21">
        <f t="shared" si="86"/>
        <v>44164</v>
      </c>
      <c r="W60" s="21">
        <f t="shared" si="86"/>
        <v>44164</v>
      </c>
      <c r="X60" s="21">
        <f t="shared" si="86"/>
        <v>0</v>
      </c>
      <c r="Y60" s="21">
        <f t="shared" si="86"/>
        <v>0</v>
      </c>
      <c r="Z60" s="276">
        <f t="shared" si="54"/>
        <v>695.1219512195122</v>
      </c>
      <c r="AA60" s="21"/>
      <c r="AB60" s="21">
        <f t="shared" si="87"/>
        <v>7421</v>
      </c>
      <c r="AC60" s="21">
        <f t="shared" si="87"/>
        <v>7421</v>
      </c>
      <c r="AD60" s="21">
        <f t="shared" si="87"/>
        <v>0</v>
      </c>
      <c r="AE60" s="21">
        <f t="shared" si="87"/>
        <v>0</v>
      </c>
      <c r="AF60" s="21">
        <f t="shared" si="87"/>
        <v>0</v>
      </c>
      <c r="AG60" s="21">
        <f t="shared" si="87"/>
        <v>0</v>
      </c>
      <c r="AH60" s="21">
        <f t="shared" si="87"/>
        <v>0</v>
      </c>
      <c r="AI60" s="21">
        <f t="shared" si="87"/>
        <v>0</v>
      </c>
      <c r="AJ60" s="21">
        <f t="shared" si="87"/>
        <v>7421</v>
      </c>
      <c r="AK60" s="21">
        <f t="shared" si="87"/>
        <v>7421</v>
      </c>
      <c r="AL60" s="21">
        <f t="shared" si="87"/>
        <v>0</v>
      </c>
      <c r="AM60" s="21">
        <f t="shared" si="87"/>
        <v>0</v>
      </c>
      <c r="AN60" s="21">
        <f t="shared" si="87"/>
        <v>0</v>
      </c>
      <c r="AO60" s="21">
        <f t="shared" si="87"/>
        <v>0</v>
      </c>
      <c r="AP60" s="21">
        <f t="shared" si="87"/>
        <v>0</v>
      </c>
      <c r="AQ60" s="21">
        <f t="shared" si="87"/>
        <v>0</v>
      </c>
      <c r="AR60" s="21">
        <f t="shared" si="87"/>
        <v>7421</v>
      </c>
      <c r="AS60" s="21">
        <f t="shared" si="87"/>
        <v>7421</v>
      </c>
      <c r="AT60" s="21">
        <f t="shared" si="87"/>
        <v>0</v>
      </c>
      <c r="AU60" s="21">
        <f t="shared" si="87"/>
        <v>0</v>
      </c>
      <c r="AV60" s="205">
        <f t="shared" si="3"/>
        <v>0</v>
      </c>
      <c r="AW60" s="21">
        <f t="shared" si="87"/>
        <v>49200</v>
      </c>
      <c r="AX60" s="21">
        <f t="shared" si="87"/>
        <v>49200</v>
      </c>
      <c r="AY60" s="21">
        <f t="shared" si="87"/>
        <v>0</v>
      </c>
      <c r="AZ60" s="21">
        <f t="shared" si="87"/>
        <v>0</v>
      </c>
      <c r="BA60" s="21">
        <f t="shared" si="87"/>
        <v>0</v>
      </c>
      <c r="BB60" s="21">
        <f t="shared" si="87"/>
        <v>0</v>
      </c>
      <c r="BC60" s="21">
        <f t="shared" si="87"/>
        <v>0</v>
      </c>
      <c r="BD60" s="21">
        <f t="shared" si="87"/>
        <v>0</v>
      </c>
      <c r="BE60" s="21">
        <f t="shared" si="87"/>
        <v>49200</v>
      </c>
      <c r="BF60" s="21">
        <f t="shared" si="87"/>
        <v>49200</v>
      </c>
      <c r="BG60" s="21">
        <f t="shared" si="87"/>
        <v>0</v>
      </c>
      <c r="BH60" s="21">
        <f t="shared" si="87"/>
        <v>0</v>
      </c>
      <c r="BI60" s="21">
        <f t="shared" si="87"/>
        <v>0</v>
      </c>
      <c r="BJ60" s="21">
        <f t="shared" si="87"/>
        <v>0</v>
      </c>
      <c r="BK60" s="21">
        <f t="shared" si="87"/>
        <v>0</v>
      </c>
      <c r="BL60" s="21">
        <f t="shared" si="87"/>
        <v>0</v>
      </c>
      <c r="BM60" s="21">
        <f t="shared" si="87"/>
        <v>49200</v>
      </c>
      <c r="BN60" s="21">
        <f t="shared" si="87"/>
        <v>49200</v>
      </c>
      <c r="BO60" s="21">
        <f t="shared" si="87"/>
        <v>0</v>
      </c>
      <c r="BP60" s="21">
        <f t="shared" si="87"/>
        <v>0</v>
      </c>
      <c r="BQ60" s="205">
        <f t="shared" si="5"/>
        <v>0</v>
      </c>
      <c r="BR60" s="21">
        <f t="shared" si="87"/>
        <v>2997</v>
      </c>
      <c r="BS60" s="21">
        <f t="shared" si="87"/>
        <v>2997</v>
      </c>
      <c r="BT60" s="21">
        <f t="shared" si="87"/>
        <v>0</v>
      </c>
      <c r="BU60" s="21">
        <f t="shared" si="87"/>
        <v>0</v>
      </c>
      <c r="BV60" s="21">
        <f t="shared" si="88"/>
        <v>0</v>
      </c>
      <c r="BW60" s="21">
        <f t="shared" si="88"/>
        <v>0</v>
      </c>
      <c r="BX60" s="21">
        <f t="shared" si="88"/>
        <v>0</v>
      </c>
      <c r="BY60" s="21">
        <f t="shared" si="88"/>
        <v>0</v>
      </c>
      <c r="BZ60" s="21">
        <f t="shared" si="88"/>
        <v>2997</v>
      </c>
      <c r="CA60" s="21">
        <f t="shared" si="88"/>
        <v>2997</v>
      </c>
      <c r="CB60" s="21">
        <f t="shared" si="88"/>
        <v>0</v>
      </c>
      <c r="CC60" s="21">
        <f t="shared" si="88"/>
        <v>0</v>
      </c>
      <c r="CD60" s="21">
        <f t="shared" si="88"/>
        <v>0</v>
      </c>
      <c r="CE60" s="21">
        <f t="shared" si="88"/>
        <v>0</v>
      </c>
      <c r="CF60" s="21">
        <f t="shared" si="88"/>
        <v>0</v>
      </c>
      <c r="CG60" s="21">
        <f t="shared" si="88"/>
        <v>0</v>
      </c>
      <c r="CH60" s="21">
        <f t="shared" si="88"/>
        <v>2997</v>
      </c>
      <c r="CI60" s="21">
        <f t="shared" si="88"/>
        <v>2997</v>
      </c>
      <c r="CJ60" s="21">
        <f t="shared" si="88"/>
        <v>0</v>
      </c>
      <c r="CK60" s="21">
        <f t="shared" si="88"/>
        <v>0</v>
      </c>
      <c r="CL60" s="206">
        <f t="shared" si="9"/>
        <v>0</v>
      </c>
    </row>
    <row r="61" spans="1:90" ht="27.75" customHeight="1" x14ac:dyDescent="0.25">
      <c r="A61" s="156" t="s">
        <v>9</v>
      </c>
      <c r="B61" s="156"/>
      <c r="C61" s="156"/>
      <c r="D61" s="156"/>
      <c r="E61" s="152">
        <v>851</v>
      </c>
      <c r="F61" s="3" t="s">
        <v>11</v>
      </c>
      <c r="G61" s="3" t="s">
        <v>30</v>
      </c>
      <c r="H61" s="267" t="s">
        <v>409</v>
      </c>
      <c r="I61" s="3" t="s">
        <v>22</v>
      </c>
      <c r="J61" s="21">
        <f>'6.ВС'!J57</f>
        <v>51585</v>
      </c>
      <c r="K61" s="21">
        <f>'6.ВС'!K57</f>
        <v>51585</v>
      </c>
      <c r="L61" s="21">
        <f>'6.ВС'!L57</f>
        <v>0</v>
      </c>
      <c r="M61" s="21">
        <f>'6.ВС'!M57</f>
        <v>0</v>
      </c>
      <c r="N61" s="21">
        <f>'6.ВС'!N57</f>
        <v>3132</v>
      </c>
      <c r="O61" s="21">
        <f>'6.ВС'!O57</f>
        <v>3132</v>
      </c>
      <c r="P61" s="21">
        <f>'6.ВС'!P57</f>
        <v>0</v>
      </c>
      <c r="Q61" s="21">
        <f>'6.ВС'!Q57</f>
        <v>0</v>
      </c>
      <c r="R61" s="21">
        <f>'6.ВС'!R57</f>
        <v>2783</v>
      </c>
      <c r="S61" s="21">
        <f>'6.ВС'!S57</f>
        <v>2783</v>
      </c>
      <c r="T61" s="21">
        <f>'6.ВС'!T57</f>
        <v>0</v>
      </c>
      <c r="U61" s="21">
        <f>'6.ВС'!U57</f>
        <v>0</v>
      </c>
      <c r="V61" s="21">
        <f>'6.ВС'!V57</f>
        <v>44164</v>
      </c>
      <c r="W61" s="21">
        <f>'6.ВС'!W57</f>
        <v>44164</v>
      </c>
      <c r="X61" s="21">
        <f>'6.ВС'!X57</f>
        <v>0</v>
      </c>
      <c r="Y61" s="21">
        <f>'6.ВС'!Y57</f>
        <v>0</v>
      </c>
      <c r="Z61" s="276">
        <f t="shared" si="54"/>
        <v>695.1219512195122</v>
      </c>
      <c r="AA61" s="21"/>
      <c r="AB61" s="21">
        <f>'6.ВС'!AB57</f>
        <v>7421</v>
      </c>
      <c r="AC61" s="21">
        <f>'6.ВС'!AC57</f>
        <v>7421</v>
      </c>
      <c r="AD61" s="21">
        <f>'6.ВС'!AD57</f>
        <v>0</v>
      </c>
      <c r="AE61" s="21">
        <f>'6.ВС'!AE57</f>
        <v>0</v>
      </c>
      <c r="AF61" s="21">
        <f>'6.ВС'!AF57</f>
        <v>0</v>
      </c>
      <c r="AG61" s="21">
        <f>'6.ВС'!AG57</f>
        <v>0</v>
      </c>
      <c r="AH61" s="21">
        <f>'6.ВС'!AH57</f>
        <v>0</v>
      </c>
      <c r="AI61" s="21">
        <f>'6.ВС'!AI57</f>
        <v>0</v>
      </c>
      <c r="AJ61" s="21">
        <f>'6.ВС'!AJ57</f>
        <v>7421</v>
      </c>
      <c r="AK61" s="21">
        <f>'6.ВС'!AK57</f>
        <v>7421</v>
      </c>
      <c r="AL61" s="21">
        <f>'6.ВС'!AL57</f>
        <v>0</v>
      </c>
      <c r="AM61" s="21">
        <f>'6.ВС'!AM57</f>
        <v>0</v>
      </c>
      <c r="AN61" s="21">
        <f>'6.ВС'!AN57</f>
        <v>0</v>
      </c>
      <c r="AO61" s="21">
        <f>'6.ВС'!AO57</f>
        <v>0</v>
      </c>
      <c r="AP61" s="21">
        <f>'6.ВС'!AP57</f>
        <v>0</v>
      </c>
      <c r="AQ61" s="21">
        <f>'6.ВС'!AQ57</f>
        <v>0</v>
      </c>
      <c r="AR61" s="21">
        <f>'6.ВС'!AR57</f>
        <v>7421</v>
      </c>
      <c r="AS61" s="21">
        <f>'6.ВС'!AS57</f>
        <v>7421</v>
      </c>
      <c r="AT61" s="21">
        <f>'6.ВС'!AT57</f>
        <v>0</v>
      </c>
      <c r="AU61" s="21">
        <f>'6.ВС'!AU57</f>
        <v>0</v>
      </c>
      <c r="AV61" s="205">
        <f t="shared" si="3"/>
        <v>0</v>
      </c>
      <c r="AW61" s="21">
        <f>'6.ВС'!AW57</f>
        <v>49200</v>
      </c>
      <c r="AX61" s="21">
        <f>'6.ВС'!AX57</f>
        <v>49200</v>
      </c>
      <c r="AY61" s="21">
        <f>'6.ВС'!AY57</f>
        <v>0</v>
      </c>
      <c r="AZ61" s="21">
        <f>'6.ВС'!AZ57</f>
        <v>0</v>
      </c>
      <c r="BA61" s="21">
        <f>'6.ВС'!BA57</f>
        <v>0</v>
      </c>
      <c r="BB61" s="21">
        <f>'6.ВС'!BB57</f>
        <v>0</v>
      </c>
      <c r="BC61" s="21">
        <f>'6.ВС'!BC57</f>
        <v>0</v>
      </c>
      <c r="BD61" s="21">
        <f>'6.ВС'!BD57</f>
        <v>0</v>
      </c>
      <c r="BE61" s="21">
        <f>'6.ВС'!BE57</f>
        <v>49200</v>
      </c>
      <c r="BF61" s="21">
        <f>'6.ВС'!BF57</f>
        <v>49200</v>
      </c>
      <c r="BG61" s="21">
        <f>'6.ВС'!BG57</f>
        <v>0</v>
      </c>
      <c r="BH61" s="21">
        <f>'6.ВС'!BH57</f>
        <v>0</v>
      </c>
      <c r="BI61" s="21">
        <f>'6.ВС'!BI57</f>
        <v>0</v>
      </c>
      <c r="BJ61" s="21">
        <f>'6.ВС'!BJ57</f>
        <v>0</v>
      </c>
      <c r="BK61" s="21">
        <f>'6.ВС'!BK57</f>
        <v>0</v>
      </c>
      <c r="BL61" s="21">
        <f>'6.ВС'!BL57</f>
        <v>0</v>
      </c>
      <c r="BM61" s="21">
        <f>'6.ВС'!BM57</f>
        <v>49200</v>
      </c>
      <c r="BN61" s="21">
        <f>'6.ВС'!BN57</f>
        <v>49200</v>
      </c>
      <c r="BO61" s="21">
        <f>'6.ВС'!BO57</f>
        <v>0</v>
      </c>
      <c r="BP61" s="21">
        <f>'6.ВС'!BP57</f>
        <v>0</v>
      </c>
      <c r="BQ61" s="205">
        <f t="shared" si="5"/>
        <v>0</v>
      </c>
      <c r="BR61" s="21">
        <f>'6.ВС'!BR57</f>
        <v>2997</v>
      </c>
      <c r="BS61" s="21">
        <f>'6.ВС'!BS57</f>
        <v>2997</v>
      </c>
      <c r="BT61" s="21">
        <f>'6.ВС'!BT57</f>
        <v>0</v>
      </c>
      <c r="BU61" s="21">
        <f>'6.ВС'!BU57</f>
        <v>0</v>
      </c>
      <c r="BV61" s="21">
        <f>'6.ВС'!BV57</f>
        <v>0</v>
      </c>
      <c r="BW61" s="21">
        <f>'6.ВС'!BW57</f>
        <v>0</v>
      </c>
      <c r="BX61" s="21">
        <f>'6.ВС'!BX57</f>
        <v>0</v>
      </c>
      <c r="BY61" s="21">
        <f>'6.ВС'!BY57</f>
        <v>0</v>
      </c>
      <c r="BZ61" s="21">
        <f>'6.ВС'!BZ57</f>
        <v>2997</v>
      </c>
      <c r="CA61" s="21">
        <f>'6.ВС'!CA57</f>
        <v>2997</v>
      </c>
      <c r="CB61" s="21">
        <f>'6.ВС'!CB57</f>
        <v>0</v>
      </c>
      <c r="CC61" s="21">
        <f>'6.ВС'!CC57</f>
        <v>0</v>
      </c>
      <c r="CD61" s="21">
        <f>'6.ВС'!CD57</f>
        <v>0</v>
      </c>
      <c r="CE61" s="21">
        <f>'6.ВС'!CE57</f>
        <v>0</v>
      </c>
      <c r="CF61" s="21">
        <f>'6.ВС'!CF57</f>
        <v>0</v>
      </c>
      <c r="CG61" s="21">
        <f>'6.ВС'!CG57</f>
        <v>0</v>
      </c>
      <c r="CH61" s="21">
        <f>'6.ВС'!CH57</f>
        <v>2997</v>
      </c>
      <c r="CI61" s="21">
        <f>'6.ВС'!CI57</f>
        <v>2997</v>
      </c>
      <c r="CJ61" s="21">
        <f>'6.ВС'!CJ57</f>
        <v>0</v>
      </c>
      <c r="CK61" s="21">
        <f>'6.ВС'!CK57</f>
        <v>0</v>
      </c>
      <c r="CL61" s="206">
        <f t="shared" si="9"/>
        <v>0</v>
      </c>
    </row>
    <row r="62" spans="1:90" ht="27.75" customHeight="1" x14ac:dyDescent="0.25">
      <c r="A62" s="155" t="s">
        <v>132</v>
      </c>
      <c r="B62" s="156"/>
      <c r="C62" s="156"/>
      <c r="D62" s="156"/>
      <c r="E62" s="5">
        <v>853</v>
      </c>
      <c r="F62" s="3" t="s">
        <v>11</v>
      </c>
      <c r="G62" s="3" t="s">
        <v>104</v>
      </c>
      <c r="H62" s="4"/>
      <c r="I62" s="3"/>
      <c r="J62" s="21">
        <f t="shared" ref="J62:R62" si="89">J63+J68+J71+J74+J77</f>
        <v>6489400</v>
      </c>
      <c r="K62" s="21">
        <f t="shared" ref="K62:M62" si="90">K63+K68+K71+K74+K77</f>
        <v>0</v>
      </c>
      <c r="L62" s="21">
        <f t="shared" si="90"/>
        <v>6469000</v>
      </c>
      <c r="M62" s="21">
        <f t="shared" si="90"/>
        <v>20400</v>
      </c>
      <c r="N62" s="21">
        <f t="shared" si="89"/>
        <v>6236700</v>
      </c>
      <c r="O62" s="21">
        <f t="shared" ref="O62:Q62" si="91">O63+O68+O71+O74+O77</f>
        <v>0</v>
      </c>
      <c r="P62" s="21">
        <f t="shared" si="91"/>
        <v>6216300</v>
      </c>
      <c r="Q62" s="21">
        <f t="shared" si="91"/>
        <v>20400</v>
      </c>
      <c r="R62" s="21">
        <f t="shared" si="89"/>
        <v>6236700</v>
      </c>
      <c r="S62" s="21">
        <f t="shared" ref="S62:U62" si="92">S63+S68+S71+S74+S77</f>
        <v>0</v>
      </c>
      <c r="T62" s="21">
        <f t="shared" si="92"/>
        <v>6216300</v>
      </c>
      <c r="U62" s="21">
        <f t="shared" si="92"/>
        <v>20400</v>
      </c>
      <c r="V62" s="21">
        <f t="shared" ref="V62:Y62" si="93">V63+V68+V71+V74+V77</f>
        <v>3600</v>
      </c>
      <c r="W62" s="21">
        <f t="shared" si="93"/>
        <v>0</v>
      </c>
      <c r="X62" s="21">
        <f t="shared" si="93"/>
        <v>3600</v>
      </c>
      <c r="Y62" s="21">
        <f t="shared" si="93"/>
        <v>0</v>
      </c>
      <c r="Z62" s="276">
        <f t="shared" si="54"/>
        <v>100.0555058743717</v>
      </c>
      <c r="AA62" s="21"/>
      <c r="AB62" s="21">
        <f t="shared" ref="AB62:BU62" si="94">AB63+AB68+AB71+AB74+AB77</f>
        <v>6485800</v>
      </c>
      <c r="AC62" s="21">
        <f t="shared" si="94"/>
        <v>0</v>
      </c>
      <c r="AD62" s="21">
        <f t="shared" si="94"/>
        <v>6465400</v>
      </c>
      <c r="AE62" s="21">
        <f t="shared" si="94"/>
        <v>20400</v>
      </c>
      <c r="AF62" s="21">
        <f t="shared" ref="AF62:AM62" si="95">AF63+AF68+AF71+AF74+AF77</f>
        <v>0</v>
      </c>
      <c r="AG62" s="21">
        <f t="shared" si="95"/>
        <v>0</v>
      </c>
      <c r="AH62" s="21">
        <f t="shared" si="95"/>
        <v>0</v>
      </c>
      <c r="AI62" s="21">
        <f t="shared" si="95"/>
        <v>0</v>
      </c>
      <c r="AJ62" s="21">
        <f t="shared" si="95"/>
        <v>6485800</v>
      </c>
      <c r="AK62" s="21">
        <f t="shared" si="95"/>
        <v>0</v>
      </c>
      <c r="AL62" s="21">
        <f t="shared" si="95"/>
        <v>6465400</v>
      </c>
      <c r="AM62" s="21">
        <f t="shared" si="95"/>
        <v>20400</v>
      </c>
      <c r="AN62" s="21">
        <f t="shared" ref="AN62:AU62" si="96">AN63+AN68+AN71+AN74+AN77</f>
        <v>0</v>
      </c>
      <c r="AO62" s="21">
        <f t="shared" si="96"/>
        <v>0</v>
      </c>
      <c r="AP62" s="21">
        <f t="shared" si="96"/>
        <v>0</v>
      </c>
      <c r="AQ62" s="21">
        <f t="shared" si="96"/>
        <v>0</v>
      </c>
      <c r="AR62" s="21">
        <f t="shared" si="96"/>
        <v>6485800</v>
      </c>
      <c r="AS62" s="21">
        <f t="shared" si="96"/>
        <v>0</v>
      </c>
      <c r="AT62" s="21">
        <f t="shared" si="96"/>
        <v>6465400</v>
      </c>
      <c r="AU62" s="21">
        <f t="shared" si="96"/>
        <v>20400</v>
      </c>
      <c r="AV62" s="205">
        <f t="shared" si="3"/>
        <v>0</v>
      </c>
      <c r="AW62" s="21">
        <f t="shared" si="94"/>
        <v>6471700</v>
      </c>
      <c r="AX62" s="21">
        <f t="shared" si="94"/>
        <v>0</v>
      </c>
      <c r="AY62" s="21">
        <f t="shared" si="94"/>
        <v>6451300</v>
      </c>
      <c r="AZ62" s="21">
        <f t="shared" si="94"/>
        <v>20400</v>
      </c>
      <c r="BA62" s="21">
        <f t="shared" ref="BA62:BH62" si="97">BA63+BA68+BA71+BA74+BA77</f>
        <v>0</v>
      </c>
      <c r="BB62" s="21">
        <f t="shared" si="97"/>
        <v>0</v>
      </c>
      <c r="BC62" s="21">
        <f t="shared" si="97"/>
        <v>0</v>
      </c>
      <c r="BD62" s="21">
        <f t="shared" si="97"/>
        <v>0</v>
      </c>
      <c r="BE62" s="21">
        <f t="shared" si="97"/>
        <v>6471700</v>
      </c>
      <c r="BF62" s="21">
        <f t="shared" si="97"/>
        <v>0</v>
      </c>
      <c r="BG62" s="21">
        <f t="shared" si="97"/>
        <v>6451300</v>
      </c>
      <c r="BH62" s="21">
        <f t="shared" si="97"/>
        <v>20400</v>
      </c>
      <c r="BI62" s="21">
        <f t="shared" ref="BI62:BP62" si="98">BI63+BI68+BI71+BI74+BI77</f>
        <v>0</v>
      </c>
      <c r="BJ62" s="21">
        <f t="shared" si="98"/>
        <v>0</v>
      </c>
      <c r="BK62" s="21">
        <f t="shared" si="98"/>
        <v>0</v>
      </c>
      <c r="BL62" s="21">
        <f t="shared" si="98"/>
        <v>0</v>
      </c>
      <c r="BM62" s="21">
        <f t="shared" si="98"/>
        <v>6471700</v>
      </c>
      <c r="BN62" s="21">
        <f t="shared" si="98"/>
        <v>0</v>
      </c>
      <c r="BO62" s="21">
        <f t="shared" si="98"/>
        <v>6451300</v>
      </c>
      <c r="BP62" s="21">
        <f t="shared" si="98"/>
        <v>20400</v>
      </c>
      <c r="BQ62" s="205">
        <f t="shared" si="5"/>
        <v>0</v>
      </c>
      <c r="BR62" s="21">
        <f t="shared" si="94"/>
        <v>6471700</v>
      </c>
      <c r="BS62" s="21">
        <f t="shared" si="94"/>
        <v>0</v>
      </c>
      <c r="BT62" s="21">
        <f t="shared" si="94"/>
        <v>6451300</v>
      </c>
      <c r="BU62" s="21">
        <f t="shared" si="94"/>
        <v>20400</v>
      </c>
      <c r="BV62" s="21">
        <f t="shared" ref="BV62:CC62" si="99">BV63+BV68+BV71+BV74+BV77</f>
        <v>0</v>
      </c>
      <c r="BW62" s="21">
        <f t="shared" si="99"/>
        <v>0</v>
      </c>
      <c r="BX62" s="21">
        <f t="shared" si="99"/>
        <v>0</v>
      </c>
      <c r="BY62" s="21">
        <f t="shared" si="99"/>
        <v>0</v>
      </c>
      <c r="BZ62" s="21">
        <f t="shared" si="99"/>
        <v>6471700</v>
      </c>
      <c r="CA62" s="21">
        <f t="shared" si="99"/>
        <v>0</v>
      </c>
      <c r="CB62" s="21">
        <f t="shared" si="99"/>
        <v>6451300</v>
      </c>
      <c r="CC62" s="21">
        <f t="shared" si="99"/>
        <v>20400</v>
      </c>
      <c r="CD62" s="21">
        <f t="shared" ref="CD62:CK62" si="100">CD63+CD68+CD71+CD74+CD77</f>
        <v>0</v>
      </c>
      <c r="CE62" s="21">
        <f t="shared" si="100"/>
        <v>0</v>
      </c>
      <c r="CF62" s="21">
        <f t="shared" si="100"/>
        <v>0</v>
      </c>
      <c r="CG62" s="21">
        <f t="shared" si="100"/>
        <v>0</v>
      </c>
      <c r="CH62" s="21">
        <f t="shared" si="100"/>
        <v>6471700</v>
      </c>
      <c r="CI62" s="21">
        <f t="shared" si="100"/>
        <v>0</v>
      </c>
      <c r="CJ62" s="21">
        <f t="shared" si="100"/>
        <v>6451300</v>
      </c>
      <c r="CK62" s="21">
        <f t="shared" si="100"/>
        <v>20400</v>
      </c>
      <c r="CL62" s="206">
        <f t="shared" si="9"/>
        <v>0</v>
      </c>
    </row>
    <row r="63" spans="1:90" ht="27.75" customHeight="1" x14ac:dyDescent="0.25">
      <c r="A63" s="155" t="s">
        <v>19</v>
      </c>
      <c r="B63" s="152"/>
      <c r="C63" s="152"/>
      <c r="D63" s="152"/>
      <c r="E63" s="5">
        <v>853</v>
      </c>
      <c r="F63" s="3" t="s">
        <v>16</v>
      </c>
      <c r="G63" s="3" t="s">
        <v>104</v>
      </c>
      <c r="H63" s="267" t="s">
        <v>493</v>
      </c>
      <c r="I63" s="3"/>
      <c r="J63" s="21">
        <f t="shared" ref="J63:R63" si="101">J64+J66</f>
        <v>5777900</v>
      </c>
      <c r="K63" s="21">
        <f t="shared" ref="K63:M63" si="102">K64+K66</f>
        <v>0</v>
      </c>
      <c r="L63" s="21">
        <f t="shared" si="102"/>
        <v>5777900</v>
      </c>
      <c r="M63" s="21">
        <f t="shared" si="102"/>
        <v>0</v>
      </c>
      <c r="N63" s="21">
        <f t="shared" si="101"/>
        <v>5547700</v>
      </c>
      <c r="O63" s="21">
        <f t="shared" ref="O63:Q63" si="103">O64+O66</f>
        <v>0</v>
      </c>
      <c r="P63" s="21">
        <f t="shared" si="103"/>
        <v>5547700</v>
      </c>
      <c r="Q63" s="21">
        <f t="shared" si="103"/>
        <v>0</v>
      </c>
      <c r="R63" s="21">
        <f t="shared" si="101"/>
        <v>5547700</v>
      </c>
      <c r="S63" s="21">
        <f t="shared" ref="S63:U63" si="104">S64+S66</f>
        <v>0</v>
      </c>
      <c r="T63" s="21">
        <f t="shared" si="104"/>
        <v>5547700</v>
      </c>
      <c r="U63" s="21">
        <f t="shared" si="104"/>
        <v>0</v>
      </c>
      <c r="V63" s="21">
        <f t="shared" ref="V63:Y63" si="105">V64+V66</f>
        <v>14900</v>
      </c>
      <c r="W63" s="21">
        <f t="shared" si="105"/>
        <v>0</v>
      </c>
      <c r="X63" s="21">
        <f t="shared" si="105"/>
        <v>14900</v>
      </c>
      <c r="Y63" s="21">
        <f t="shared" si="105"/>
        <v>0</v>
      </c>
      <c r="Z63" s="276">
        <f t="shared" si="54"/>
        <v>100.25854589623459</v>
      </c>
      <c r="AA63" s="21"/>
      <c r="AB63" s="21">
        <f t="shared" ref="AB63:BU63" si="106">AB64+AB66</f>
        <v>5763000</v>
      </c>
      <c r="AC63" s="21">
        <f t="shared" si="106"/>
        <v>0</v>
      </c>
      <c r="AD63" s="21">
        <f t="shared" si="106"/>
        <v>5763000</v>
      </c>
      <c r="AE63" s="21">
        <f t="shared" si="106"/>
        <v>0</v>
      </c>
      <c r="AF63" s="21">
        <f t="shared" ref="AF63:AM63" si="107">AF64+AF66</f>
        <v>0</v>
      </c>
      <c r="AG63" s="21">
        <f t="shared" si="107"/>
        <v>0</v>
      </c>
      <c r="AH63" s="21">
        <f t="shared" si="107"/>
        <v>0</v>
      </c>
      <c r="AI63" s="21">
        <f t="shared" si="107"/>
        <v>0</v>
      </c>
      <c r="AJ63" s="21">
        <f t="shared" si="107"/>
        <v>5763000</v>
      </c>
      <c r="AK63" s="21">
        <f t="shared" si="107"/>
        <v>0</v>
      </c>
      <c r="AL63" s="21">
        <f t="shared" si="107"/>
        <v>5763000</v>
      </c>
      <c r="AM63" s="21">
        <f t="shared" si="107"/>
        <v>0</v>
      </c>
      <c r="AN63" s="21">
        <f t="shared" ref="AN63:AU63" si="108">AN64+AN66</f>
        <v>0</v>
      </c>
      <c r="AO63" s="21">
        <f t="shared" si="108"/>
        <v>0</v>
      </c>
      <c r="AP63" s="21">
        <f t="shared" si="108"/>
        <v>0</v>
      </c>
      <c r="AQ63" s="21">
        <f t="shared" si="108"/>
        <v>0</v>
      </c>
      <c r="AR63" s="21">
        <f t="shared" si="108"/>
        <v>5763000</v>
      </c>
      <c r="AS63" s="21">
        <f t="shared" si="108"/>
        <v>0</v>
      </c>
      <c r="AT63" s="21">
        <f t="shared" si="108"/>
        <v>5763000</v>
      </c>
      <c r="AU63" s="21">
        <f t="shared" si="108"/>
        <v>0</v>
      </c>
      <c r="AV63" s="205">
        <f t="shared" si="3"/>
        <v>0</v>
      </c>
      <c r="AW63" s="21">
        <f t="shared" si="106"/>
        <v>5763000</v>
      </c>
      <c r="AX63" s="21">
        <f t="shared" si="106"/>
        <v>0</v>
      </c>
      <c r="AY63" s="21">
        <f t="shared" si="106"/>
        <v>5763000</v>
      </c>
      <c r="AZ63" s="21">
        <f t="shared" si="106"/>
        <v>0</v>
      </c>
      <c r="BA63" s="21">
        <f t="shared" ref="BA63:BH63" si="109">BA64+BA66</f>
        <v>0</v>
      </c>
      <c r="BB63" s="21">
        <f t="shared" si="109"/>
        <v>0</v>
      </c>
      <c r="BC63" s="21">
        <f t="shared" si="109"/>
        <v>0</v>
      </c>
      <c r="BD63" s="21">
        <f t="shared" si="109"/>
        <v>0</v>
      </c>
      <c r="BE63" s="21">
        <f t="shared" si="109"/>
        <v>5763000</v>
      </c>
      <c r="BF63" s="21">
        <f t="shared" si="109"/>
        <v>0</v>
      </c>
      <c r="BG63" s="21">
        <f t="shared" si="109"/>
        <v>5763000</v>
      </c>
      <c r="BH63" s="21">
        <f t="shared" si="109"/>
        <v>0</v>
      </c>
      <c r="BI63" s="21">
        <f t="shared" ref="BI63:BP63" si="110">BI64+BI66</f>
        <v>0</v>
      </c>
      <c r="BJ63" s="21">
        <f t="shared" si="110"/>
        <v>0</v>
      </c>
      <c r="BK63" s="21">
        <f t="shared" si="110"/>
        <v>0</v>
      </c>
      <c r="BL63" s="21">
        <f t="shared" si="110"/>
        <v>0</v>
      </c>
      <c r="BM63" s="21">
        <f t="shared" si="110"/>
        <v>5763000</v>
      </c>
      <c r="BN63" s="21">
        <f t="shared" si="110"/>
        <v>0</v>
      </c>
      <c r="BO63" s="21">
        <f t="shared" si="110"/>
        <v>5763000</v>
      </c>
      <c r="BP63" s="21">
        <f t="shared" si="110"/>
        <v>0</v>
      </c>
      <c r="BQ63" s="205">
        <f t="shared" si="5"/>
        <v>0</v>
      </c>
      <c r="BR63" s="21">
        <f t="shared" si="106"/>
        <v>5763000</v>
      </c>
      <c r="BS63" s="21">
        <f t="shared" si="106"/>
        <v>0</v>
      </c>
      <c r="BT63" s="21">
        <f t="shared" si="106"/>
        <v>5763000</v>
      </c>
      <c r="BU63" s="21">
        <f t="shared" si="106"/>
        <v>0</v>
      </c>
      <c r="BV63" s="21">
        <f t="shared" ref="BV63:CC63" si="111">BV64+BV66</f>
        <v>0</v>
      </c>
      <c r="BW63" s="21">
        <f t="shared" si="111"/>
        <v>0</v>
      </c>
      <c r="BX63" s="21">
        <f t="shared" si="111"/>
        <v>0</v>
      </c>
      <c r="BY63" s="21">
        <f t="shared" si="111"/>
        <v>0</v>
      </c>
      <c r="BZ63" s="21">
        <f t="shared" si="111"/>
        <v>5763000</v>
      </c>
      <c r="CA63" s="21">
        <f t="shared" si="111"/>
        <v>0</v>
      </c>
      <c r="CB63" s="21">
        <f t="shared" si="111"/>
        <v>5763000</v>
      </c>
      <c r="CC63" s="21">
        <f t="shared" si="111"/>
        <v>0</v>
      </c>
      <c r="CD63" s="21">
        <f t="shared" ref="CD63:CK63" si="112">CD64+CD66</f>
        <v>0</v>
      </c>
      <c r="CE63" s="21">
        <f t="shared" si="112"/>
        <v>0</v>
      </c>
      <c r="CF63" s="21">
        <f t="shared" si="112"/>
        <v>0</v>
      </c>
      <c r="CG63" s="21">
        <f t="shared" si="112"/>
        <v>0</v>
      </c>
      <c r="CH63" s="21">
        <f t="shared" si="112"/>
        <v>5763000</v>
      </c>
      <c r="CI63" s="21">
        <f t="shared" si="112"/>
        <v>0</v>
      </c>
      <c r="CJ63" s="21">
        <f t="shared" si="112"/>
        <v>5763000</v>
      </c>
      <c r="CK63" s="21">
        <f t="shared" si="112"/>
        <v>0</v>
      </c>
      <c r="CL63" s="206">
        <f t="shared" si="9"/>
        <v>0</v>
      </c>
    </row>
    <row r="64" spans="1:90" ht="27.75" customHeight="1" x14ac:dyDescent="0.25">
      <c r="A64" s="155" t="s">
        <v>15</v>
      </c>
      <c r="B64" s="152"/>
      <c r="C64" s="152"/>
      <c r="D64" s="152"/>
      <c r="E64" s="5">
        <v>853</v>
      </c>
      <c r="F64" s="3" t="s">
        <v>11</v>
      </c>
      <c r="G64" s="3" t="s">
        <v>104</v>
      </c>
      <c r="H64" s="267" t="s">
        <v>493</v>
      </c>
      <c r="I64" s="3" t="s">
        <v>17</v>
      </c>
      <c r="J64" s="21">
        <f t="shared" ref="J64:Y64" si="113">J65</f>
        <v>5510100</v>
      </c>
      <c r="K64" s="21">
        <f t="shared" si="113"/>
        <v>0</v>
      </c>
      <c r="L64" s="21">
        <f t="shared" si="113"/>
        <v>5510100</v>
      </c>
      <c r="M64" s="21">
        <f t="shared" si="113"/>
        <v>0</v>
      </c>
      <c r="N64" s="21">
        <f t="shared" si="113"/>
        <v>5510100</v>
      </c>
      <c r="O64" s="21">
        <f t="shared" si="113"/>
        <v>0</v>
      </c>
      <c r="P64" s="21">
        <f t="shared" si="113"/>
        <v>5510100</v>
      </c>
      <c r="Q64" s="21">
        <f t="shared" si="113"/>
        <v>0</v>
      </c>
      <c r="R64" s="21">
        <f t="shared" si="113"/>
        <v>5510100</v>
      </c>
      <c r="S64" s="21">
        <f t="shared" si="113"/>
        <v>0</v>
      </c>
      <c r="T64" s="21">
        <f t="shared" si="113"/>
        <v>5510100</v>
      </c>
      <c r="U64" s="21">
        <f t="shared" si="113"/>
        <v>0</v>
      </c>
      <c r="V64" s="21">
        <f t="shared" si="113"/>
        <v>49400</v>
      </c>
      <c r="W64" s="21">
        <f t="shared" si="113"/>
        <v>0</v>
      </c>
      <c r="X64" s="21">
        <f t="shared" si="113"/>
        <v>49400</v>
      </c>
      <c r="Y64" s="21">
        <f t="shared" si="113"/>
        <v>0</v>
      </c>
      <c r="Z64" s="276">
        <f t="shared" si="54"/>
        <v>100.90464592451518</v>
      </c>
      <c r="AA64" s="21"/>
      <c r="AB64" s="21">
        <f t="shared" ref="AB64:CK64" si="114">AB65</f>
        <v>5460700</v>
      </c>
      <c r="AC64" s="21">
        <f t="shared" si="114"/>
        <v>0</v>
      </c>
      <c r="AD64" s="21">
        <f t="shared" si="114"/>
        <v>5460700</v>
      </c>
      <c r="AE64" s="21">
        <f t="shared" si="114"/>
        <v>0</v>
      </c>
      <c r="AF64" s="21">
        <f t="shared" si="114"/>
        <v>0</v>
      </c>
      <c r="AG64" s="21">
        <f t="shared" si="114"/>
        <v>0</v>
      </c>
      <c r="AH64" s="21">
        <f t="shared" si="114"/>
        <v>0</v>
      </c>
      <c r="AI64" s="21">
        <f t="shared" si="114"/>
        <v>0</v>
      </c>
      <c r="AJ64" s="21">
        <f t="shared" si="114"/>
        <v>5460700</v>
      </c>
      <c r="AK64" s="21">
        <f t="shared" si="114"/>
        <v>0</v>
      </c>
      <c r="AL64" s="21">
        <f t="shared" si="114"/>
        <v>5460700</v>
      </c>
      <c r="AM64" s="21">
        <f t="shared" si="114"/>
        <v>0</v>
      </c>
      <c r="AN64" s="21">
        <f t="shared" si="114"/>
        <v>0</v>
      </c>
      <c r="AO64" s="21">
        <f t="shared" si="114"/>
        <v>0</v>
      </c>
      <c r="AP64" s="21">
        <f t="shared" si="114"/>
        <v>0</v>
      </c>
      <c r="AQ64" s="21">
        <f t="shared" si="114"/>
        <v>0</v>
      </c>
      <c r="AR64" s="21">
        <f t="shared" si="114"/>
        <v>5460700</v>
      </c>
      <c r="AS64" s="21">
        <f t="shared" si="114"/>
        <v>0</v>
      </c>
      <c r="AT64" s="21">
        <f t="shared" si="114"/>
        <v>5460700</v>
      </c>
      <c r="AU64" s="21">
        <f t="shared" si="114"/>
        <v>0</v>
      </c>
      <c r="AV64" s="205">
        <f t="shared" si="3"/>
        <v>0</v>
      </c>
      <c r="AW64" s="21">
        <f t="shared" si="114"/>
        <v>5460700</v>
      </c>
      <c r="AX64" s="21">
        <f t="shared" si="114"/>
        <v>0</v>
      </c>
      <c r="AY64" s="21">
        <f t="shared" si="114"/>
        <v>5460700</v>
      </c>
      <c r="AZ64" s="21">
        <f t="shared" si="114"/>
        <v>0</v>
      </c>
      <c r="BA64" s="21">
        <f t="shared" si="114"/>
        <v>0</v>
      </c>
      <c r="BB64" s="21">
        <f t="shared" si="114"/>
        <v>0</v>
      </c>
      <c r="BC64" s="21">
        <f t="shared" si="114"/>
        <v>0</v>
      </c>
      <c r="BD64" s="21">
        <f t="shared" si="114"/>
        <v>0</v>
      </c>
      <c r="BE64" s="21">
        <f t="shared" si="114"/>
        <v>5460700</v>
      </c>
      <c r="BF64" s="21">
        <f t="shared" si="114"/>
        <v>0</v>
      </c>
      <c r="BG64" s="21">
        <f t="shared" si="114"/>
        <v>5460700</v>
      </c>
      <c r="BH64" s="21">
        <f t="shared" si="114"/>
        <v>0</v>
      </c>
      <c r="BI64" s="21">
        <f t="shared" si="114"/>
        <v>0</v>
      </c>
      <c r="BJ64" s="21">
        <f t="shared" si="114"/>
        <v>0</v>
      </c>
      <c r="BK64" s="21">
        <f t="shared" si="114"/>
        <v>0</v>
      </c>
      <c r="BL64" s="21">
        <f t="shared" si="114"/>
        <v>0</v>
      </c>
      <c r="BM64" s="21">
        <f t="shared" si="114"/>
        <v>5460700</v>
      </c>
      <c r="BN64" s="21">
        <f t="shared" si="114"/>
        <v>0</v>
      </c>
      <c r="BO64" s="21">
        <f t="shared" si="114"/>
        <v>5460700</v>
      </c>
      <c r="BP64" s="21">
        <f t="shared" si="114"/>
        <v>0</v>
      </c>
      <c r="BQ64" s="205">
        <f t="shared" si="5"/>
        <v>0</v>
      </c>
      <c r="BR64" s="21">
        <f t="shared" si="114"/>
        <v>5460700</v>
      </c>
      <c r="BS64" s="21">
        <f t="shared" si="114"/>
        <v>0</v>
      </c>
      <c r="BT64" s="21">
        <f t="shared" si="114"/>
        <v>5460700</v>
      </c>
      <c r="BU64" s="21">
        <f t="shared" si="114"/>
        <v>0</v>
      </c>
      <c r="BV64" s="21">
        <f t="shared" si="114"/>
        <v>0</v>
      </c>
      <c r="BW64" s="21">
        <f t="shared" si="114"/>
        <v>0</v>
      </c>
      <c r="BX64" s="21">
        <f t="shared" si="114"/>
        <v>0</v>
      </c>
      <c r="BY64" s="21">
        <f t="shared" si="114"/>
        <v>0</v>
      </c>
      <c r="BZ64" s="21">
        <f t="shared" si="114"/>
        <v>5460700</v>
      </c>
      <c r="CA64" s="21">
        <f t="shared" si="114"/>
        <v>0</v>
      </c>
      <c r="CB64" s="21">
        <f t="shared" si="114"/>
        <v>5460700</v>
      </c>
      <c r="CC64" s="21">
        <f t="shared" si="114"/>
        <v>0</v>
      </c>
      <c r="CD64" s="21">
        <f t="shared" si="114"/>
        <v>0</v>
      </c>
      <c r="CE64" s="21">
        <f t="shared" si="114"/>
        <v>0</v>
      </c>
      <c r="CF64" s="21">
        <f t="shared" si="114"/>
        <v>0</v>
      </c>
      <c r="CG64" s="21">
        <f t="shared" si="114"/>
        <v>0</v>
      </c>
      <c r="CH64" s="21">
        <f t="shared" si="114"/>
        <v>5460700</v>
      </c>
      <c r="CI64" s="21">
        <f t="shared" si="114"/>
        <v>0</v>
      </c>
      <c r="CJ64" s="21">
        <f t="shared" si="114"/>
        <v>5460700</v>
      </c>
      <c r="CK64" s="21">
        <f t="shared" si="114"/>
        <v>0</v>
      </c>
      <c r="CL64" s="206">
        <f t="shared" si="9"/>
        <v>0</v>
      </c>
    </row>
    <row r="65" spans="1:90" ht="27.75" customHeight="1" x14ac:dyDescent="0.25">
      <c r="A65" s="155" t="s">
        <v>8</v>
      </c>
      <c r="B65" s="152"/>
      <c r="C65" s="152"/>
      <c r="D65" s="152"/>
      <c r="E65" s="5">
        <v>853</v>
      </c>
      <c r="F65" s="3" t="s">
        <v>11</v>
      </c>
      <c r="G65" s="3" t="s">
        <v>104</v>
      </c>
      <c r="H65" s="267" t="s">
        <v>493</v>
      </c>
      <c r="I65" s="3" t="s">
        <v>18</v>
      </c>
      <c r="J65" s="21">
        <f>'6.ВС'!J432</f>
        <v>5510100</v>
      </c>
      <c r="K65" s="21">
        <f>'6.ВС'!K432</f>
        <v>0</v>
      </c>
      <c r="L65" s="21">
        <f>'6.ВС'!L432</f>
        <v>5510100</v>
      </c>
      <c r="M65" s="21">
        <f>'6.ВС'!M432</f>
        <v>0</v>
      </c>
      <c r="N65" s="21">
        <f>'6.ВС'!N432</f>
        <v>5510100</v>
      </c>
      <c r="O65" s="21">
        <f>'6.ВС'!O432</f>
        <v>0</v>
      </c>
      <c r="P65" s="21">
        <f>'6.ВС'!P432</f>
        <v>5510100</v>
      </c>
      <c r="Q65" s="21">
        <f>'6.ВС'!Q432</f>
        <v>0</v>
      </c>
      <c r="R65" s="21">
        <f>'6.ВС'!R432</f>
        <v>5510100</v>
      </c>
      <c r="S65" s="21">
        <f>'6.ВС'!S432</f>
        <v>0</v>
      </c>
      <c r="T65" s="21">
        <f>'6.ВС'!T432</f>
        <v>5510100</v>
      </c>
      <c r="U65" s="21">
        <f>'6.ВС'!U432</f>
        <v>0</v>
      </c>
      <c r="V65" s="21">
        <f>'6.ВС'!V432</f>
        <v>49400</v>
      </c>
      <c r="W65" s="21">
        <f>'6.ВС'!W432</f>
        <v>0</v>
      </c>
      <c r="X65" s="21">
        <f>'6.ВС'!X432</f>
        <v>49400</v>
      </c>
      <c r="Y65" s="21">
        <f>'6.ВС'!Y432</f>
        <v>0</v>
      </c>
      <c r="Z65" s="276">
        <f t="shared" si="54"/>
        <v>100.90464592451518</v>
      </c>
      <c r="AA65" s="21"/>
      <c r="AB65" s="21">
        <f>'6.ВС'!AB432</f>
        <v>5460700</v>
      </c>
      <c r="AC65" s="21">
        <f>'6.ВС'!AC432</f>
        <v>0</v>
      </c>
      <c r="AD65" s="21">
        <f>'6.ВС'!AD432</f>
        <v>5460700</v>
      </c>
      <c r="AE65" s="21">
        <f>'6.ВС'!AE432</f>
        <v>0</v>
      </c>
      <c r="AF65" s="21">
        <f>'6.ВС'!AF432</f>
        <v>0</v>
      </c>
      <c r="AG65" s="21">
        <f>'6.ВС'!AG432</f>
        <v>0</v>
      </c>
      <c r="AH65" s="21">
        <f>'6.ВС'!AH432</f>
        <v>0</v>
      </c>
      <c r="AI65" s="21">
        <f>'6.ВС'!AI432</f>
        <v>0</v>
      </c>
      <c r="AJ65" s="21">
        <f>'6.ВС'!AJ432</f>
        <v>5460700</v>
      </c>
      <c r="AK65" s="21">
        <f>'6.ВС'!AK432</f>
        <v>0</v>
      </c>
      <c r="AL65" s="21">
        <f>'6.ВС'!AL432</f>
        <v>5460700</v>
      </c>
      <c r="AM65" s="21">
        <f>'6.ВС'!AM432</f>
        <v>0</v>
      </c>
      <c r="AN65" s="21">
        <f>'6.ВС'!AN432</f>
        <v>0</v>
      </c>
      <c r="AO65" s="21">
        <f>'6.ВС'!AO432</f>
        <v>0</v>
      </c>
      <c r="AP65" s="21">
        <f>'6.ВС'!AP432</f>
        <v>0</v>
      </c>
      <c r="AQ65" s="21">
        <f>'6.ВС'!AQ432</f>
        <v>0</v>
      </c>
      <c r="AR65" s="21">
        <f>'6.ВС'!AR432</f>
        <v>5460700</v>
      </c>
      <c r="AS65" s="21">
        <f>'6.ВС'!AS432</f>
        <v>0</v>
      </c>
      <c r="AT65" s="21">
        <f>'6.ВС'!AT432</f>
        <v>5460700</v>
      </c>
      <c r="AU65" s="21">
        <f>'6.ВС'!AU432</f>
        <v>0</v>
      </c>
      <c r="AV65" s="205">
        <f t="shared" si="3"/>
        <v>0</v>
      </c>
      <c r="AW65" s="21">
        <f>'6.ВС'!AW432</f>
        <v>5460700</v>
      </c>
      <c r="AX65" s="21">
        <f>'6.ВС'!AX432</f>
        <v>0</v>
      </c>
      <c r="AY65" s="21">
        <f>'6.ВС'!AY432</f>
        <v>5460700</v>
      </c>
      <c r="AZ65" s="21">
        <f>'6.ВС'!AZ432</f>
        <v>0</v>
      </c>
      <c r="BA65" s="21">
        <f>'6.ВС'!BA432</f>
        <v>0</v>
      </c>
      <c r="BB65" s="21">
        <f>'6.ВС'!BB432</f>
        <v>0</v>
      </c>
      <c r="BC65" s="21">
        <f>'6.ВС'!BC432</f>
        <v>0</v>
      </c>
      <c r="BD65" s="21">
        <f>'6.ВС'!BD432</f>
        <v>0</v>
      </c>
      <c r="BE65" s="21">
        <f>'6.ВС'!BE432</f>
        <v>5460700</v>
      </c>
      <c r="BF65" s="21">
        <f>'6.ВС'!BF432</f>
        <v>0</v>
      </c>
      <c r="BG65" s="21">
        <f>'6.ВС'!BG432</f>
        <v>5460700</v>
      </c>
      <c r="BH65" s="21">
        <f>'6.ВС'!BH432</f>
        <v>0</v>
      </c>
      <c r="BI65" s="21">
        <f>'6.ВС'!BI432</f>
        <v>0</v>
      </c>
      <c r="BJ65" s="21">
        <f>'6.ВС'!BJ432</f>
        <v>0</v>
      </c>
      <c r="BK65" s="21">
        <f>'6.ВС'!BK432</f>
        <v>0</v>
      </c>
      <c r="BL65" s="21">
        <f>'6.ВС'!BL432</f>
        <v>0</v>
      </c>
      <c r="BM65" s="21">
        <f>'6.ВС'!BM432</f>
        <v>5460700</v>
      </c>
      <c r="BN65" s="21">
        <f>'6.ВС'!BN432</f>
        <v>0</v>
      </c>
      <c r="BO65" s="21">
        <f>'6.ВС'!BO432</f>
        <v>5460700</v>
      </c>
      <c r="BP65" s="21">
        <f>'6.ВС'!BP432</f>
        <v>0</v>
      </c>
      <c r="BQ65" s="205">
        <f t="shared" si="5"/>
        <v>0</v>
      </c>
      <c r="BR65" s="21">
        <f>'6.ВС'!BR432</f>
        <v>5460700</v>
      </c>
      <c r="BS65" s="21">
        <f>'6.ВС'!BS432</f>
        <v>0</v>
      </c>
      <c r="BT65" s="21">
        <f>'6.ВС'!BT432</f>
        <v>5460700</v>
      </c>
      <c r="BU65" s="21">
        <f>'6.ВС'!BU432</f>
        <v>0</v>
      </c>
      <c r="BV65" s="21">
        <f>'6.ВС'!BV432</f>
        <v>0</v>
      </c>
      <c r="BW65" s="21">
        <f>'6.ВС'!BW432</f>
        <v>0</v>
      </c>
      <c r="BX65" s="21">
        <f>'6.ВС'!BX432</f>
        <v>0</v>
      </c>
      <c r="BY65" s="21">
        <f>'6.ВС'!BY432</f>
        <v>0</v>
      </c>
      <c r="BZ65" s="21">
        <f>'6.ВС'!BZ432</f>
        <v>5460700</v>
      </c>
      <c r="CA65" s="21">
        <f>'6.ВС'!CA432</f>
        <v>0</v>
      </c>
      <c r="CB65" s="21">
        <f>'6.ВС'!CB432</f>
        <v>5460700</v>
      </c>
      <c r="CC65" s="21">
        <f>'6.ВС'!CC432</f>
        <v>0</v>
      </c>
      <c r="CD65" s="21">
        <f>'6.ВС'!CD432</f>
        <v>0</v>
      </c>
      <c r="CE65" s="21">
        <f>'6.ВС'!CE432</f>
        <v>0</v>
      </c>
      <c r="CF65" s="21">
        <f>'6.ВС'!CF432</f>
        <v>0</v>
      </c>
      <c r="CG65" s="21">
        <f>'6.ВС'!CG432</f>
        <v>0</v>
      </c>
      <c r="CH65" s="21">
        <f>'6.ВС'!CH432</f>
        <v>5460700</v>
      </c>
      <c r="CI65" s="21">
        <f>'6.ВС'!CI432</f>
        <v>0</v>
      </c>
      <c r="CJ65" s="21">
        <f>'6.ВС'!CJ432</f>
        <v>5460700</v>
      </c>
      <c r="CK65" s="21">
        <f>'6.ВС'!CK432</f>
        <v>0</v>
      </c>
      <c r="CL65" s="206">
        <f t="shared" si="9"/>
        <v>0</v>
      </c>
    </row>
    <row r="66" spans="1:90" ht="27.75" customHeight="1" x14ac:dyDescent="0.25">
      <c r="A66" s="156" t="s">
        <v>20</v>
      </c>
      <c r="B66" s="152"/>
      <c r="C66" s="152"/>
      <c r="D66" s="152"/>
      <c r="E66" s="5">
        <v>853</v>
      </c>
      <c r="F66" s="3" t="s">
        <v>11</v>
      </c>
      <c r="G66" s="3" t="s">
        <v>104</v>
      </c>
      <c r="H66" s="267" t="s">
        <v>493</v>
      </c>
      <c r="I66" s="3" t="s">
        <v>21</v>
      </c>
      <c r="J66" s="21">
        <f t="shared" ref="J66:Y66" si="115">J67</f>
        <v>267800</v>
      </c>
      <c r="K66" s="21">
        <f t="shared" si="115"/>
        <v>0</v>
      </c>
      <c r="L66" s="21">
        <f t="shared" si="115"/>
        <v>267800</v>
      </c>
      <c r="M66" s="21">
        <f t="shared" si="115"/>
        <v>0</v>
      </c>
      <c r="N66" s="21">
        <f t="shared" si="115"/>
        <v>37600</v>
      </c>
      <c r="O66" s="21">
        <f t="shared" si="115"/>
        <v>0</v>
      </c>
      <c r="P66" s="21">
        <f t="shared" si="115"/>
        <v>37600</v>
      </c>
      <c r="Q66" s="21">
        <f t="shared" si="115"/>
        <v>0</v>
      </c>
      <c r="R66" s="21">
        <f t="shared" si="115"/>
        <v>37600</v>
      </c>
      <c r="S66" s="21">
        <f t="shared" si="115"/>
        <v>0</v>
      </c>
      <c r="T66" s="21">
        <f t="shared" si="115"/>
        <v>37600</v>
      </c>
      <c r="U66" s="21">
        <f t="shared" si="115"/>
        <v>0</v>
      </c>
      <c r="V66" s="21">
        <f t="shared" si="115"/>
        <v>-34500</v>
      </c>
      <c r="W66" s="21">
        <f t="shared" si="115"/>
        <v>0</v>
      </c>
      <c r="X66" s="21">
        <f t="shared" si="115"/>
        <v>-34500</v>
      </c>
      <c r="Y66" s="21">
        <f t="shared" si="115"/>
        <v>0</v>
      </c>
      <c r="Z66" s="276">
        <f t="shared" si="54"/>
        <v>88.587495865034739</v>
      </c>
      <c r="AA66" s="21"/>
      <c r="AB66" s="21">
        <f t="shared" ref="AB66:CK66" si="116">AB67</f>
        <v>302300</v>
      </c>
      <c r="AC66" s="21">
        <f t="shared" si="116"/>
        <v>0</v>
      </c>
      <c r="AD66" s="21">
        <f t="shared" si="116"/>
        <v>302300</v>
      </c>
      <c r="AE66" s="21">
        <f t="shared" si="116"/>
        <v>0</v>
      </c>
      <c r="AF66" s="21">
        <f t="shared" si="116"/>
        <v>0</v>
      </c>
      <c r="AG66" s="21">
        <f t="shared" si="116"/>
        <v>0</v>
      </c>
      <c r="AH66" s="21">
        <f t="shared" si="116"/>
        <v>0</v>
      </c>
      <c r="AI66" s="21">
        <f t="shared" si="116"/>
        <v>0</v>
      </c>
      <c r="AJ66" s="21">
        <f t="shared" si="116"/>
        <v>302300</v>
      </c>
      <c r="AK66" s="21">
        <f t="shared" si="116"/>
        <v>0</v>
      </c>
      <c r="AL66" s="21">
        <f t="shared" si="116"/>
        <v>302300</v>
      </c>
      <c r="AM66" s="21">
        <f t="shared" si="116"/>
        <v>0</v>
      </c>
      <c r="AN66" s="21">
        <f t="shared" si="116"/>
        <v>0</v>
      </c>
      <c r="AO66" s="21">
        <f t="shared" si="116"/>
        <v>0</v>
      </c>
      <c r="AP66" s="21">
        <f t="shared" si="116"/>
        <v>0</v>
      </c>
      <c r="AQ66" s="21">
        <f t="shared" si="116"/>
        <v>0</v>
      </c>
      <c r="AR66" s="21">
        <f t="shared" si="116"/>
        <v>302300</v>
      </c>
      <c r="AS66" s="21">
        <f t="shared" si="116"/>
        <v>0</v>
      </c>
      <c r="AT66" s="21">
        <f t="shared" si="116"/>
        <v>302300</v>
      </c>
      <c r="AU66" s="21">
        <f t="shared" si="116"/>
        <v>0</v>
      </c>
      <c r="AV66" s="205">
        <f t="shared" si="3"/>
        <v>0</v>
      </c>
      <c r="AW66" s="21">
        <f t="shared" si="116"/>
        <v>302300</v>
      </c>
      <c r="AX66" s="21">
        <f t="shared" si="116"/>
        <v>0</v>
      </c>
      <c r="AY66" s="21">
        <f t="shared" si="116"/>
        <v>302300</v>
      </c>
      <c r="AZ66" s="21">
        <f t="shared" si="116"/>
        <v>0</v>
      </c>
      <c r="BA66" s="21">
        <f t="shared" si="116"/>
        <v>0</v>
      </c>
      <c r="BB66" s="21">
        <f t="shared" si="116"/>
        <v>0</v>
      </c>
      <c r="BC66" s="21">
        <f t="shared" si="116"/>
        <v>0</v>
      </c>
      <c r="BD66" s="21">
        <f t="shared" si="116"/>
        <v>0</v>
      </c>
      <c r="BE66" s="21">
        <f t="shared" si="116"/>
        <v>302300</v>
      </c>
      <c r="BF66" s="21">
        <f t="shared" si="116"/>
        <v>0</v>
      </c>
      <c r="BG66" s="21">
        <f t="shared" si="116"/>
        <v>302300</v>
      </c>
      <c r="BH66" s="21">
        <f t="shared" si="116"/>
        <v>0</v>
      </c>
      <c r="BI66" s="21">
        <f t="shared" si="116"/>
        <v>0</v>
      </c>
      <c r="BJ66" s="21">
        <f t="shared" si="116"/>
        <v>0</v>
      </c>
      <c r="BK66" s="21">
        <f t="shared" si="116"/>
        <v>0</v>
      </c>
      <c r="BL66" s="21">
        <f t="shared" si="116"/>
        <v>0</v>
      </c>
      <c r="BM66" s="21">
        <f t="shared" si="116"/>
        <v>302300</v>
      </c>
      <c r="BN66" s="21">
        <f t="shared" si="116"/>
        <v>0</v>
      </c>
      <c r="BO66" s="21">
        <f t="shared" si="116"/>
        <v>302300</v>
      </c>
      <c r="BP66" s="21">
        <f t="shared" si="116"/>
        <v>0</v>
      </c>
      <c r="BQ66" s="205">
        <f t="shared" si="5"/>
        <v>0</v>
      </c>
      <c r="BR66" s="21">
        <f t="shared" si="116"/>
        <v>302300</v>
      </c>
      <c r="BS66" s="21">
        <f t="shared" si="116"/>
        <v>0</v>
      </c>
      <c r="BT66" s="21">
        <f t="shared" si="116"/>
        <v>302300</v>
      </c>
      <c r="BU66" s="21">
        <f t="shared" si="116"/>
        <v>0</v>
      </c>
      <c r="BV66" s="21">
        <f t="shared" si="116"/>
        <v>0</v>
      </c>
      <c r="BW66" s="21">
        <f t="shared" si="116"/>
        <v>0</v>
      </c>
      <c r="BX66" s="21">
        <f t="shared" si="116"/>
        <v>0</v>
      </c>
      <c r="BY66" s="21">
        <f t="shared" si="116"/>
        <v>0</v>
      </c>
      <c r="BZ66" s="21">
        <f t="shared" si="116"/>
        <v>302300</v>
      </c>
      <c r="CA66" s="21">
        <f t="shared" si="116"/>
        <v>0</v>
      </c>
      <c r="CB66" s="21">
        <f t="shared" si="116"/>
        <v>302300</v>
      </c>
      <c r="CC66" s="21">
        <f t="shared" si="116"/>
        <v>0</v>
      </c>
      <c r="CD66" s="21">
        <f t="shared" si="116"/>
        <v>0</v>
      </c>
      <c r="CE66" s="21">
        <f t="shared" si="116"/>
        <v>0</v>
      </c>
      <c r="CF66" s="21">
        <f t="shared" si="116"/>
        <v>0</v>
      </c>
      <c r="CG66" s="21">
        <f t="shared" si="116"/>
        <v>0</v>
      </c>
      <c r="CH66" s="21">
        <f t="shared" si="116"/>
        <v>302300</v>
      </c>
      <c r="CI66" s="21">
        <f t="shared" si="116"/>
        <v>0</v>
      </c>
      <c r="CJ66" s="21">
        <f t="shared" si="116"/>
        <v>302300</v>
      </c>
      <c r="CK66" s="21">
        <f t="shared" si="116"/>
        <v>0</v>
      </c>
      <c r="CL66" s="206">
        <f t="shared" si="9"/>
        <v>0</v>
      </c>
    </row>
    <row r="67" spans="1:90" ht="27.75" customHeight="1" x14ac:dyDescent="0.25">
      <c r="A67" s="156" t="s">
        <v>9</v>
      </c>
      <c r="B67" s="152"/>
      <c r="C67" s="152"/>
      <c r="D67" s="152"/>
      <c r="E67" s="5">
        <v>853</v>
      </c>
      <c r="F67" s="3" t="s">
        <v>11</v>
      </c>
      <c r="G67" s="3" t="s">
        <v>104</v>
      </c>
      <c r="H67" s="267" t="s">
        <v>493</v>
      </c>
      <c r="I67" s="3" t="s">
        <v>22</v>
      </c>
      <c r="J67" s="21">
        <f>'6.ВС'!J434</f>
        <v>267800</v>
      </c>
      <c r="K67" s="21">
        <f>'6.ВС'!K434</f>
        <v>0</v>
      </c>
      <c r="L67" s="21">
        <f>'6.ВС'!L434</f>
        <v>267800</v>
      </c>
      <c r="M67" s="21">
        <f>'6.ВС'!M434</f>
        <v>0</v>
      </c>
      <c r="N67" s="21">
        <f>'6.ВС'!N434</f>
        <v>37600</v>
      </c>
      <c r="O67" s="21">
        <f>'6.ВС'!O434</f>
        <v>0</v>
      </c>
      <c r="P67" s="21">
        <f>'6.ВС'!P434</f>
        <v>37600</v>
      </c>
      <c r="Q67" s="21">
        <f>'6.ВС'!Q434</f>
        <v>0</v>
      </c>
      <c r="R67" s="21">
        <f>'6.ВС'!R434</f>
        <v>37600</v>
      </c>
      <c r="S67" s="21">
        <f>'6.ВС'!S434</f>
        <v>0</v>
      </c>
      <c r="T67" s="21">
        <f>'6.ВС'!T434</f>
        <v>37600</v>
      </c>
      <c r="U67" s="21">
        <f>'6.ВС'!U434</f>
        <v>0</v>
      </c>
      <c r="V67" s="21">
        <f>'6.ВС'!V434</f>
        <v>-34500</v>
      </c>
      <c r="W67" s="21">
        <f>'6.ВС'!W434</f>
        <v>0</v>
      </c>
      <c r="X67" s="21">
        <f>'6.ВС'!X434</f>
        <v>-34500</v>
      </c>
      <c r="Y67" s="21">
        <f>'6.ВС'!Y434</f>
        <v>0</v>
      </c>
      <c r="Z67" s="276">
        <f t="shared" si="54"/>
        <v>88.587495865034739</v>
      </c>
      <c r="AA67" s="21"/>
      <c r="AB67" s="21">
        <f>'6.ВС'!AB434</f>
        <v>302300</v>
      </c>
      <c r="AC67" s="21">
        <f>'6.ВС'!AC434</f>
        <v>0</v>
      </c>
      <c r="AD67" s="21">
        <f>'6.ВС'!AD434</f>
        <v>302300</v>
      </c>
      <c r="AE67" s="21">
        <f>'6.ВС'!AE434</f>
        <v>0</v>
      </c>
      <c r="AF67" s="21">
        <f>'6.ВС'!AF434</f>
        <v>0</v>
      </c>
      <c r="AG67" s="21">
        <f>'6.ВС'!AG434</f>
        <v>0</v>
      </c>
      <c r="AH67" s="21">
        <f>'6.ВС'!AH434</f>
        <v>0</v>
      </c>
      <c r="AI67" s="21">
        <f>'6.ВС'!AI434</f>
        <v>0</v>
      </c>
      <c r="AJ67" s="21">
        <f>'6.ВС'!AJ434</f>
        <v>302300</v>
      </c>
      <c r="AK67" s="21">
        <f>'6.ВС'!AK434</f>
        <v>0</v>
      </c>
      <c r="AL67" s="21">
        <f>'6.ВС'!AL434</f>
        <v>302300</v>
      </c>
      <c r="AM67" s="21">
        <f>'6.ВС'!AM434</f>
        <v>0</v>
      </c>
      <c r="AN67" s="21">
        <f>'6.ВС'!AN434</f>
        <v>0</v>
      </c>
      <c r="AO67" s="21">
        <f>'6.ВС'!AO434</f>
        <v>0</v>
      </c>
      <c r="AP67" s="21">
        <f>'6.ВС'!AP434</f>
        <v>0</v>
      </c>
      <c r="AQ67" s="21">
        <f>'6.ВС'!AQ434</f>
        <v>0</v>
      </c>
      <c r="AR67" s="21">
        <f>'6.ВС'!AR434</f>
        <v>302300</v>
      </c>
      <c r="AS67" s="21">
        <f>'6.ВС'!AS434</f>
        <v>0</v>
      </c>
      <c r="AT67" s="21">
        <f>'6.ВС'!AT434</f>
        <v>302300</v>
      </c>
      <c r="AU67" s="21">
        <f>'6.ВС'!AU434</f>
        <v>0</v>
      </c>
      <c r="AV67" s="205">
        <f t="shared" si="3"/>
        <v>0</v>
      </c>
      <c r="AW67" s="21">
        <f>'6.ВС'!AW434</f>
        <v>302300</v>
      </c>
      <c r="AX67" s="21">
        <f>'6.ВС'!AX434</f>
        <v>0</v>
      </c>
      <c r="AY67" s="21">
        <f>'6.ВС'!AY434</f>
        <v>302300</v>
      </c>
      <c r="AZ67" s="21">
        <f>'6.ВС'!AZ434</f>
        <v>0</v>
      </c>
      <c r="BA67" s="21">
        <f>'6.ВС'!BA434</f>
        <v>0</v>
      </c>
      <c r="BB67" s="21">
        <f>'6.ВС'!BB434</f>
        <v>0</v>
      </c>
      <c r="BC67" s="21">
        <f>'6.ВС'!BC434</f>
        <v>0</v>
      </c>
      <c r="BD67" s="21">
        <f>'6.ВС'!BD434</f>
        <v>0</v>
      </c>
      <c r="BE67" s="21">
        <f>'6.ВС'!BE434</f>
        <v>302300</v>
      </c>
      <c r="BF67" s="21">
        <f>'6.ВС'!BF434</f>
        <v>0</v>
      </c>
      <c r="BG67" s="21">
        <f>'6.ВС'!BG434</f>
        <v>302300</v>
      </c>
      <c r="BH67" s="21">
        <f>'6.ВС'!BH434</f>
        <v>0</v>
      </c>
      <c r="BI67" s="21">
        <f>'6.ВС'!BI434</f>
        <v>0</v>
      </c>
      <c r="BJ67" s="21">
        <f>'6.ВС'!BJ434</f>
        <v>0</v>
      </c>
      <c r="BK67" s="21">
        <f>'6.ВС'!BK434</f>
        <v>0</v>
      </c>
      <c r="BL67" s="21">
        <f>'6.ВС'!BL434</f>
        <v>0</v>
      </c>
      <c r="BM67" s="21">
        <f>'6.ВС'!BM434</f>
        <v>302300</v>
      </c>
      <c r="BN67" s="21">
        <f>'6.ВС'!BN434</f>
        <v>0</v>
      </c>
      <c r="BO67" s="21">
        <f>'6.ВС'!BO434</f>
        <v>302300</v>
      </c>
      <c r="BP67" s="21">
        <f>'6.ВС'!BP434</f>
        <v>0</v>
      </c>
      <c r="BQ67" s="205">
        <f t="shared" si="5"/>
        <v>0</v>
      </c>
      <c r="BR67" s="21">
        <f>'6.ВС'!BR434</f>
        <v>302300</v>
      </c>
      <c r="BS67" s="21">
        <f>'6.ВС'!BS434</f>
        <v>0</v>
      </c>
      <c r="BT67" s="21">
        <f>'6.ВС'!BT434</f>
        <v>302300</v>
      </c>
      <c r="BU67" s="21">
        <f>'6.ВС'!BU434</f>
        <v>0</v>
      </c>
      <c r="BV67" s="21">
        <f>'6.ВС'!BV434</f>
        <v>0</v>
      </c>
      <c r="BW67" s="21">
        <f>'6.ВС'!BW434</f>
        <v>0</v>
      </c>
      <c r="BX67" s="21">
        <f>'6.ВС'!BX434</f>
        <v>0</v>
      </c>
      <c r="BY67" s="21">
        <f>'6.ВС'!BY434</f>
        <v>0</v>
      </c>
      <c r="BZ67" s="21">
        <f>'6.ВС'!BZ434</f>
        <v>302300</v>
      </c>
      <c r="CA67" s="21">
        <f>'6.ВС'!CA434</f>
        <v>0</v>
      </c>
      <c r="CB67" s="21">
        <f>'6.ВС'!CB434</f>
        <v>302300</v>
      </c>
      <c r="CC67" s="21">
        <f>'6.ВС'!CC434</f>
        <v>0</v>
      </c>
      <c r="CD67" s="21">
        <f>'6.ВС'!CD434</f>
        <v>0</v>
      </c>
      <c r="CE67" s="21">
        <f>'6.ВС'!CE434</f>
        <v>0</v>
      </c>
      <c r="CF67" s="21">
        <f>'6.ВС'!CF434</f>
        <v>0</v>
      </c>
      <c r="CG67" s="21">
        <f>'6.ВС'!CG434</f>
        <v>0</v>
      </c>
      <c r="CH67" s="21">
        <f>'6.ВС'!CH434</f>
        <v>302300</v>
      </c>
      <c r="CI67" s="21">
        <f>'6.ВС'!CI434</f>
        <v>0</v>
      </c>
      <c r="CJ67" s="21">
        <f>'6.ВС'!CJ434</f>
        <v>302300</v>
      </c>
      <c r="CK67" s="21">
        <f>'6.ВС'!CK434</f>
        <v>0</v>
      </c>
      <c r="CL67" s="206">
        <f t="shared" si="9"/>
        <v>0</v>
      </c>
    </row>
    <row r="68" spans="1:90" ht="27.75" customHeight="1" x14ac:dyDescent="0.25">
      <c r="A68" s="156" t="s">
        <v>261</v>
      </c>
      <c r="B68" s="152"/>
      <c r="C68" s="152"/>
      <c r="D68" s="152"/>
      <c r="E68" s="5"/>
      <c r="F68" s="3" t="s">
        <v>11</v>
      </c>
      <c r="G68" s="3" t="s">
        <v>104</v>
      </c>
      <c r="H68" s="267" t="s">
        <v>494</v>
      </c>
      <c r="I68" s="3"/>
      <c r="J68" s="21">
        <f t="shared" ref="J68:Y69" si="117">J69</f>
        <v>2400</v>
      </c>
      <c r="K68" s="21">
        <f t="shared" si="117"/>
        <v>0</v>
      </c>
      <c r="L68" s="21">
        <f t="shared" si="117"/>
        <v>0</v>
      </c>
      <c r="M68" s="21">
        <f t="shared" si="117"/>
        <v>2400</v>
      </c>
      <c r="N68" s="21">
        <f t="shared" si="117"/>
        <v>2400</v>
      </c>
      <c r="O68" s="21">
        <f t="shared" si="117"/>
        <v>0</v>
      </c>
      <c r="P68" s="21">
        <f t="shared" si="117"/>
        <v>0</v>
      </c>
      <c r="Q68" s="21">
        <f t="shared" si="117"/>
        <v>2400</v>
      </c>
      <c r="R68" s="21">
        <f t="shared" si="117"/>
        <v>2400</v>
      </c>
      <c r="S68" s="21">
        <f t="shared" si="117"/>
        <v>0</v>
      </c>
      <c r="T68" s="21">
        <f t="shared" si="117"/>
        <v>0</v>
      </c>
      <c r="U68" s="21">
        <f t="shared" si="117"/>
        <v>2400</v>
      </c>
      <c r="V68" s="21">
        <f t="shared" si="117"/>
        <v>0</v>
      </c>
      <c r="W68" s="21">
        <f t="shared" si="117"/>
        <v>0</v>
      </c>
      <c r="X68" s="21">
        <f t="shared" si="117"/>
        <v>0</v>
      </c>
      <c r="Y68" s="21">
        <f t="shared" si="117"/>
        <v>0</v>
      </c>
      <c r="Z68" s="276">
        <f t="shared" si="54"/>
        <v>100</v>
      </c>
      <c r="AA68" s="21"/>
      <c r="AB68" s="21">
        <f t="shared" ref="AB68:BV69" si="118">AB69</f>
        <v>2400</v>
      </c>
      <c r="AC68" s="21">
        <f t="shared" si="118"/>
        <v>0</v>
      </c>
      <c r="AD68" s="21">
        <f t="shared" si="118"/>
        <v>0</v>
      </c>
      <c r="AE68" s="21">
        <f t="shared" si="118"/>
        <v>2400</v>
      </c>
      <c r="AF68" s="21">
        <f t="shared" si="118"/>
        <v>0</v>
      </c>
      <c r="AG68" s="21">
        <f t="shared" si="118"/>
        <v>0</v>
      </c>
      <c r="AH68" s="21">
        <f t="shared" si="118"/>
        <v>0</v>
      </c>
      <c r="AI68" s="21">
        <f t="shared" si="118"/>
        <v>0</v>
      </c>
      <c r="AJ68" s="21">
        <f t="shared" si="118"/>
        <v>2400</v>
      </c>
      <c r="AK68" s="21">
        <f t="shared" si="118"/>
        <v>0</v>
      </c>
      <c r="AL68" s="21">
        <f t="shared" si="118"/>
        <v>0</v>
      </c>
      <c r="AM68" s="21">
        <f t="shared" si="118"/>
        <v>2400</v>
      </c>
      <c r="AN68" s="21">
        <f t="shared" si="118"/>
        <v>0</v>
      </c>
      <c r="AO68" s="21">
        <f t="shared" si="118"/>
        <v>0</v>
      </c>
      <c r="AP68" s="21">
        <f t="shared" si="118"/>
        <v>0</v>
      </c>
      <c r="AQ68" s="21">
        <f t="shared" si="118"/>
        <v>0</v>
      </c>
      <c r="AR68" s="21">
        <f t="shared" si="118"/>
        <v>2400</v>
      </c>
      <c r="AS68" s="21">
        <f t="shared" si="118"/>
        <v>0</v>
      </c>
      <c r="AT68" s="21">
        <f t="shared" si="118"/>
        <v>0</v>
      </c>
      <c r="AU68" s="21">
        <f t="shared" si="118"/>
        <v>2400</v>
      </c>
      <c r="AV68" s="205">
        <f t="shared" si="3"/>
        <v>0</v>
      </c>
      <c r="AW68" s="21">
        <f t="shared" si="118"/>
        <v>2400</v>
      </c>
      <c r="AX68" s="21">
        <f t="shared" si="118"/>
        <v>0</v>
      </c>
      <c r="AY68" s="21">
        <f t="shared" si="118"/>
        <v>0</v>
      </c>
      <c r="AZ68" s="21">
        <f t="shared" si="118"/>
        <v>2400</v>
      </c>
      <c r="BA68" s="21">
        <f t="shared" si="118"/>
        <v>0</v>
      </c>
      <c r="BB68" s="21">
        <f t="shared" si="118"/>
        <v>0</v>
      </c>
      <c r="BC68" s="21">
        <f t="shared" si="118"/>
        <v>0</v>
      </c>
      <c r="BD68" s="21">
        <f t="shared" si="118"/>
        <v>0</v>
      </c>
      <c r="BE68" s="21">
        <f t="shared" si="118"/>
        <v>2400</v>
      </c>
      <c r="BF68" s="21">
        <f t="shared" si="118"/>
        <v>0</v>
      </c>
      <c r="BG68" s="21">
        <f t="shared" si="118"/>
        <v>0</v>
      </c>
      <c r="BH68" s="21">
        <f t="shared" si="118"/>
        <v>2400</v>
      </c>
      <c r="BI68" s="21">
        <f t="shared" si="118"/>
        <v>0</v>
      </c>
      <c r="BJ68" s="21">
        <f t="shared" si="118"/>
        <v>0</v>
      </c>
      <c r="BK68" s="21">
        <f t="shared" si="118"/>
        <v>0</v>
      </c>
      <c r="BL68" s="21">
        <f t="shared" si="118"/>
        <v>0</v>
      </c>
      <c r="BM68" s="21">
        <f t="shared" si="118"/>
        <v>2400</v>
      </c>
      <c r="BN68" s="21">
        <f t="shared" si="118"/>
        <v>0</v>
      </c>
      <c r="BO68" s="21">
        <f t="shared" si="118"/>
        <v>0</v>
      </c>
      <c r="BP68" s="21">
        <f t="shared" si="118"/>
        <v>2400</v>
      </c>
      <c r="BQ68" s="205">
        <f t="shared" si="5"/>
        <v>0</v>
      </c>
      <c r="BR68" s="21">
        <f t="shared" si="118"/>
        <v>2400</v>
      </c>
      <c r="BS68" s="21">
        <f t="shared" si="118"/>
        <v>0</v>
      </c>
      <c r="BT68" s="21">
        <f t="shared" si="118"/>
        <v>0</v>
      </c>
      <c r="BU68" s="21">
        <f t="shared" si="118"/>
        <v>2400</v>
      </c>
      <c r="BV68" s="21">
        <f t="shared" si="118"/>
        <v>0</v>
      </c>
      <c r="BW68" s="21">
        <f t="shared" ref="BV68:CK69" si="119">BW69</f>
        <v>0</v>
      </c>
      <c r="BX68" s="21">
        <f t="shared" si="119"/>
        <v>0</v>
      </c>
      <c r="BY68" s="21">
        <f t="shared" si="119"/>
        <v>0</v>
      </c>
      <c r="BZ68" s="21">
        <f t="shared" si="119"/>
        <v>2400</v>
      </c>
      <c r="CA68" s="21">
        <f t="shared" si="119"/>
        <v>0</v>
      </c>
      <c r="CB68" s="21">
        <f t="shared" si="119"/>
        <v>0</v>
      </c>
      <c r="CC68" s="21">
        <f t="shared" si="119"/>
        <v>2400</v>
      </c>
      <c r="CD68" s="21">
        <f t="shared" si="119"/>
        <v>0</v>
      </c>
      <c r="CE68" s="21">
        <f t="shared" si="119"/>
        <v>0</v>
      </c>
      <c r="CF68" s="21">
        <f t="shared" si="119"/>
        <v>0</v>
      </c>
      <c r="CG68" s="21">
        <f t="shared" si="119"/>
        <v>0</v>
      </c>
      <c r="CH68" s="21">
        <f t="shared" si="119"/>
        <v>2400</v>
      </c>
      <c r="CI68" s="21">
        <f t="shared" si="119"/>
        <v>0</v>
      </c>
      <c r="CJ68" s="21">
        <f t="shared" si="119"/>
        <v>0</v>
      </c>
      <c r="CK68" s="21">
        <f t="shared" si="119"/>
        <v>2400</v>
      </c>
      <c r="CL68" s="206">
        <f t="shared" si="9"/>
        <v>0</v>
      </c>
    </row>
    <row r="69" spans="1:90" ht="27.75" customHeight="1" x14ac:dyDescent="0.25">
      <c r="A69" s="156" t="s">
        <v>20</v>
      </c>
      <c r="B69" s="152"/>
      <c r="C69" s="152"/>
      <c r="D69" s="152"/>
      <c r="E69" s="5"/>
      <c r="F69" s="3" t="s">
        <v>11</v>
      </c>
      <c r="G69" s="3" t="s">
        <v>104</v>
      </c>
      <c r="H69" s="267" t="s">
        <v>494</v>
      </c>
      <c r="I69" s="3" t="s">
        <v>21</v>
      </c>
      <c r="J69" s="21">
        <f t="shared" si="117"/>
        <v>2400</v>
      </c>
      <c r="K69" s="21">
        <f t="shared" si="117"/>
        <v>0</v>
      </c>
      <c r="L69" s="21">
        <f t="shared" si="117"/>
        <v>0</v>
      </c>
      <c r="M69" s="21">
        <f t="shared" si="117"/>
        <v>2400</v>
      </c>
      <c r="N69" s="21">
        <f t="shared" si="117"/>
        <v>2400</v>
      </c>
      <c r="O69" s="21">
        <f t="shared" si="117"/>
        <v>0</v>
      </c>
      <c r="P69" s="21">
        <f t="shared" si="117"/>
        <v>0</v>
      </c>
      <c r="Q69" s="21">
        <f t="shared" si="117"/>
        <v>2400</v>
      </c>
      <c r="R69" s="21">
        <f t="shared" si="117"/>
        <v>2400</v>
      </c>
      <c r="S69" s="21">
        <f t="shared" si="117"/>
        <v>0</v>
      </c>
      <c r="T69" s="21">
        <f t="shared" si="117"/>
        <v>0</v>
      </c>
      <c r="U69" s="21">
        <f t="shared" si="117"/>
        <v>2400</v>
      </c>
      <c r="V69" s="21">
        <f t="shared" si="117"/>
        <v>0</v>
      </c>
      <c r="W69" s="21">
        <f t="shared" si="117"/>
        <v>0</v>
      </c>
      <c r="X69" s="21">
        <f t="shared" si="117"/>
        <v>0</v>
      </c>
      <c r="Y69" s="21">
        <f t="shared" si="117"/>
        <v>0</v>
      </c>
      <c r="Z69" s="276">
        <f t="shared" si="54"/>
        <v>100</v>
      </c>
      <c r="AA69" s="21"/>
      <c r="AB69" s="21">
        <f t="shared" si="118"/>
        <v>2400</v>
      </c>
      <c r="AC69" s="21">
        <f t="shared" si="118"/>
        <v>0</v>
      </c>
      <c r="AD69" s="21">
        <f t="shared" si="118"/>
        <v>0</v>
      </c>
      <c r="AE69" s="21">
        <f t="shared" si="118"/>
        <v>2400</v>
      </c>
      <c r="AF69" s="21">
        <f t="shared" si="118"/>
        <v>0</v>
      </c>
      <c r="AG69" s="21">
        <f t="shared" si="118"/>
        <v>0</v>
      </c>
      <c r="AH69" s="21">
        <f t="shared" si="118"/>
        <v>0</v>
      </c>
      <c r="AI69" s="21">
        <f t="shared" si="118"/>
        <v>0</v>
      </c>
      <c r="AJ69" s="21">
        <f t="shared" si="118"/>
        <v>2400</v>
      </c>
      <c r="AK69" s="21">
        <f t="shared" si="118"/>
        <v>0</v>
      </c>
      <c r="AL69" s="21">
        <f t="shared" si="118"/>
        <v>0</v>
      </c>
      <c r="AM69" s="21">
        <f t="shared" si="118"/>
        <v>2400</v>
      </c>
      <c r="AN69" s="21">
        <f t="shared" si="118"/>
        <v>0</v>
      </c>
      <c r="AO69" s="21">
        <f t="shared" si="118"/>
        <v>0</v>
      </c>
      <c r="AP69" s="21">
        <f t="shared" si="118"/>
        <v>0</v>
      </c>
      <c r="AQ69" s="21">
        <f t="shared" si="118"/>
        <v>0</v>
      </c>
      <c r="AR69" s="21">
        <f t="shared" si="118"/>
        <v>2400</v>
      </c>
      <c r="AS69" s="21">
        <f t="shared" si="118"/>
        <v>0</v>
      </c>
      <c r="AT69" s="21">
        <f t="shared" si="118"/>
        <v>0</v>
      </c>
      <c r="AU69" s="21">
        <f t="shared" si="118"/>
        <v>2400</v>
      </c>
      <c r="AV69" s="205">
        <f t="shared" si="3"/>
        <v>0</v>
      </c>
      <c r="AW69" s="21">
        <f t="shared" si="118"/>
        <v>2400</v>
      </c>
      <c r="AX69" s="21">
        <f t="shared" si="118"/>
        <v>0</v>
      </c>
      <c r="AY69" s="21">
        <f t="shared" si="118"/>
        <v>0</v>
      </c>
      <c r="AZ69" s="21">
        <f t="shared" si="118"/>
        <v>2400</v>
      </c>
      <c r="BA69" s="21">
        <f t="shared" si="118"/>
        <v>0</v>
      </c>
      <c r="BB69" s="21">
        <f t="shared" si="118"/>
        <v>0</v>
      </c>
      <c r="BC69" s="21">
        <f t="shared" si="118"/>
        <v>0</v>
      </c>
      <c r="BD69" s="21">
        <f t="shared" si="118"/>
        <v>0</v>
      </c>
      <c r="BE69" s="21">
        <f t="shared" si="118"/>
        <v>2400</v>
      </c>
      <c r="BF69" s="21">
        <f t="shared" si="118"/>
        <v>0</v>
      </c>
      <c r="BG69" s="21">
        <f t="shared" si="118"/>
        <v>0</v>
      </c>
      <c r="BH69" s="21">
        <f t="shared" si="118"/>
        <v>2400</v>
      </c>
      <c r="BI69" s="21">
        <f t="shared" si="118"/>
        <v>0</v>
      </c>
      <c r="BJ69" s="21">
        <f t="shared" si="118"/>
        <v>0</v>
      </c>
      <c r="BK69" s="21">
        <f t="shared" si="118"/>
        <v>0</v>
      </c>
      <c r="BL69" s="21">
        <f t="shared" si="118"/>
        <v>0</v>
      </c>
      <c r="BM69" s="21">
        <f t="shared" si="118"/>
        <v>2400</v>
      </c>
      <c r="BN69" s="21">
        <f t="shared" si="118"/>
        <v>0</v>
      </c>
      <c r="BO69" s="21">
        <f t="shared" si="118"/>
        <v>0</v>
      </c>
      <c r="BP69" s="21">
        <f t="shared" si="118"/>
        <v>2400</v>
      </c>
      <c r="BQ69" s="205">
        <f t="shared" si="5"/>
        <v>0</v>
      </c>
      <c r="BR69" s="21">
        <f t="shared" si="118"/>
        <v>2400</v>
      </c>
      <c r="BS69" s="21">
        <f t="shared" si="118"/>
        <v>0</v>
      </c>
      <c r="BT69" s="21">
        <f t="shared" si="118"/>
        <v>0</v>
      </c>
      <c r="BU69" s="21">
        <f t="shared" si="118"/>
        <v>2400</v>
      </c>
      <c r="BV69" s="21">
        <f t="shared" si="119"/>
        <v>0</v>
      </c>
      <c r="BW69" s="21">
        <f t="shared" si="119"/>
        <v>0</v>
      </c>
      <c r="BX69" s="21">
        <f t="shared" si="119"/>
        <v>0</v>
      </c>
      <c r="BY69" s="21">
        <f t="shared" si="119"/>
        <v>0</v>
      </c>
      <c r="BZ69" s="21">
        <f t="shared" si="119"/>
        <v>2400</v>
      </c>
      <c r="CA69" s="21">
        <f t="shared" si="119"/>
        <v>0</v>
      </c>
      <c r="CB69" s="21">
        <f t="shared" si="119"/>
        <v>0</v>
      </c>
      <c r="CC69" s="21">
        <f t="shared" si="119"/>
        <v>2400</v>
      </c>
      <c r="CD69" s="21">
        <f t="shared" si="119"/>
        <v>0</v>
      </c>
      <c r="CE69" s="21">
        <f t="shared" si="119"/>
        <v>0</v>
      </c>
      <c r="CF69" s="21">
        <f t="shared" si="119"/>
        <v>0</v>
      </c>
      <c r="CG69" s="21">
        <f t="shared" si="119"/>
        <v>0</v>
      </c>
      <c r="CH69" s="21">
        <f t="shared" si="119"/>
        <v>2400</v>
      </c>
      <c r="CI69" s="21">
        <f t="shared" si="119"/>
        <v>0</v>
      </c>
      <c r="CJ69" s="21">
        <f t="shared" si="119"/>
        <v>0</v>
      </c>
      <c r="CK69" s="21">
        <f t="shared" si="119"/>
        <v>2400</v>
      </c>
      <c r="CL69" s="206">
        <f t="shared" si="9"/>
        <v>0</v>
      </c>
    </row>
    <row r="70" spans="1:90" ht="27.75" customHeight="1" x14ac:dyDescent="0.25">
      <c r="A70" s="156" t="s">
        <v>9</v>
      </c>
      <c r="B70" s="152"/>
      <c r="C70" s="152"/>
      <c r="D70" s="152"/>
      <c r="E70" s="5"/>
      <c r="F70" s="3" t="s">
        <v>11</v>
      </c>
      <c r="G70" s="3" t="s">
        <v>104</v>
      </c>
      <c r="H70" s="267" t="s">
        <v>494</v>
      </c>
      <c r="I70" s="3" t="s">
        <v>22</v>
      </c>
      <c r="J70" s="21">
        <f>'6.ВС'!J437</f>
        <v>2400</v>
      </c>
      <c r="K70" s="21">
        <f>'6.ВС'!K437</f>
        <v>0</v>
      </c>
      <c r="L70" s="21">
        <f>'6.ВС'!L437</f>
        <v>0</v>
      </c>
      <c r="M70" s="21">
        <f>'6.ВС'!M437</f>
        <v>2400</v>
      </c>
      <c r="N70" s="21">
        <f>'6.ВС'!N437</f>
        <v>2400</v>
      </c>
      <c r="O70" s="21">
        <f>'6.ВС'!O437</f>
        <v>0</v>
      </c>
      <c r="P70" s="21">
        <f>'6.ВС'!P437</f>
        <v>0</v>
      </c>
      <c r="Q70" s="21">
        <f>'6.ВС'!Q437</f>
        <v>2400</v>
      </c>
      <c r="R70" s="21">
        <f>'6.ВС'!R437</f>
        <v>2400</v>
      </c>
      <c r="S70" s="21">
        <f>'6.ВС'!S437</f>
        <v>0</v>
      </c>
      <c r="T70" s="21">
        <f>'6.ВС'!T437</f>
        <v>0</v>
      </c>
      <c r="U70" s="21">
        <f>'6.ВС'!U437</f>
        <v>2400</v>
      </c>
      <c r="V70" s="21">
        <f>'6.ВС'!V437</f>
        <v>0</v>
      </c>
      <c r="W70" s="21">
        <f>'6.ВС'!W437</f>
        <v>0</v>
      </c>
      <c r="X70" s="21">
        <f>'6.ВС'!X437</f>
        <v>0</v>
      </c>
      <c r="Y70" s="21">
        <f>'6.ВС'!Y437</f>
        <v>0</v>
      </c>
      <c r="Z70" s="276">
        <f t="shared" si="54"/>
        <v>100</v>
      </c>
      <c r="AA70" s="21"/>
      <c r="AB70" s="21">
        <f>'6.ВС'!AB437</f>
        <v>2400</v>
      </c>
      <c r="AC70" s="21">
        <f>'6.ВС'!AC437</f>
        <v>0</v>
      </c>
      <c r="AD70" s="21">
        <f>'6.ВС'!AD437</f>
        <v>0</v>
      </c>
      <c r="AE70" s="21">
        <f>'6.ВС'!AE437</f>
        <v>2400</v>
      </c>
      <c r="AF70" s="21">
        <f>'6.ВС'!AF437</f>
        <v>0</v>
      </c>
      <c r="AG70" s="21">
        <f>'6.ВС'!AG437</f>
        <v>0</v>
      </c>
      <c r="AH70" s="21">
        <f>'6.ВС'!AH437</f>
        <v>0</v>
      </c>
      <c r="AI70" s="21">
        <f>'6.ВС'!AI437</f>
        <v>0</v>
      </c>
      <c r="AJ70" s="21">
        <f>'6.ВС'!AJ437</f>
        <v>2400</v>
      </c>
      <c r="AK70" s="21">
        <f>'6.ВС'!AK437</f>
        <v>0</v>
      </c>
      <c r="AL70" s="21">
        <f>'6.ВС'!AL437</f>
        <v>0</v>
      </c>
      <c r="AM70" s="21">
        <f>'6.ВС'!AM437</f>
        <v>2400</v>
      </c>
      <c r="AN70" s="21">
        <f>'6.ВС'!AN437</f>
        <v>0</v>
      </c>
      <c r="AO70" s="21">
        <f>'6.ВС'!AO437</f>
        <v>0</v>
      </c>
      <c r="AP70" s="21">
        <f>'6.ВС'!AP437</f>
        <v>0</v>
      </c>
      <c r="AQ70" s="21">
        <f>'6.ВС'!AQ437</f>
        <v>0</v>
      </c>
      <c r="AR70" s="21">
        <f>'6.ВС'!AR437</f>
        <v>2400</v>
      </c>
      <c r="AS70" s="21">
        <f>'6.ВС'!AS437</f>
        <v>0</v>
      </c>
      <c r="AT70" s="21">
        <f>'6.ВС'!AT437</f>
        <v>0</v>
      </c>
      <c r="AU70" s="21">
        <f>'6.ВС'!AU437</f>
        <v>2400</v>
      </c>
      <c r="AV70" s="205">
        <f t="shared" si="3"/>
        <v>0</v>
      </c>
      <c r="AW70" s="21">
        <f>'6.ВС'!AW437</f>
        <v>2400</v>
      </c>
      <c r="AX70" s="21">
        <f>'6.ВС'!AX437</f>
        <v>0</v>
      </c>
      <c r="AY70" s="21">
        <f>'6.ВС'!AY437</f>
        <v>0</v>
      </c>
      <c r="AZ70" s="21">
        <f>'6.ВС'!AZ437</f>
        <v>2400</v>
      </c>
      <c r="BA70" s="21">
        <f>'6.ВС'!BA437</f>
        <v>0</v>
      </c>
      <c r="BB70" s="21">
        <f>'6.ВС'!BB437</f>
        <v>0</v>
      </c>
      <c r="BC70" s="21">
        <f>'6.ВС'!BC437</f>
        <v>0</v>
      </c>
      <c r="BD70" s="21">
        <f>'6.ВС'!BD437</f>
        <v>0</v>
      </c>
      <c r="BE70" s="21">
        <f>'6.ВС'!BE437</f>
        <v>2400</v>
      </c>
      <c r="BF70" s="21">
        <f>'6.ВС'!BF437</f>
        <v>0</v>
      </c>
      <c r="BG70" s="21">
        <f>'6.ВС'!BG437</f>
        <v>0</v>
      </c>
      <c r="BH70" s="21">
        <f>'6.ВС'!BH437</f>
        <v>2400</v>
      </c>
      <c r="BI70" s="21">
        <f>'6.ВС'!BI437</f>
        <v>0</v>
      </c>
      <c r="BJ70" s="21">
        <f>'6.ВС'!BJ437</f>
        <v>0</v>
      </c>
      <c r="BK70" s="21">
        <f>'6.ВС'!BK437</f>
        <v>0</v>
      </c>
      <c r="BL70" s="21">
        <f>'6.ВС'!BL437</f>
        <v>0</v>
      </c>
      <c r="BM70" s="21">
        <f>'6.ВС'!BM437</f>
        <v>2400</v>
      </c>
      <c r="BN70" s="21">
        <f>'6.ВС'!BN437</f>
        <v>0</v>
      </c>
      <c r="BO70" s="21">
        <f>'6.ВС'!BO437</f>
        <v>0</v>
      </c>
      <c r="BP70" s="21">
        <f>'6.ВС'!BP437</f>
        <v>2400</v>
      </c>
      <c r="BQ70" s="205">
        <f t="shared" si="5"/>
        <v>0</v>
      </c>
      <c r="BR70" s="21">
        <f>'6.ВС'!BR437</f>
        <v>2400</v>
      </c>
      <c r="BS70" s="21">
        <f>'6.ВС'!BS437</f>
        <v>0</v>
      </c>
      <c r="BT70" s="21">
        <f>'6.ВС'!BT437</f>
        <v>0</v>
      </c>
      <c r="BU70" s="21">
        <f>'6.ВС'!BU437</f>
        <v>2400</v>
      </c>
      <c r="BV70" s="21">
        <f>'6.ВС'!BV437</f>
        <v>0</v>
      </c>
      <c r="BW70" s="21">
        <f>'6.ВС'!BW437</f>
        <v>0</v>
      </c>
      <c r="BX70" s="21">
        <f>'6.ВС'!BX437</f>
        <v>0</v>
      </c>
      <c r="BY70" s="21">
        <f>'6.ВС'!BY437</f>
        <v>0</v>
      </c>
      <c r="BZ70" s="21">
        <f>'6.ВС'!BZ437</f>
        <v>2400</v>
      </c>
      <c r="CA70" s="21">
        <f>'6.ВС'!CA437</f>
        <v>0</v>
      </c>
      <c r="CB70" s="21">
        <f>'6.ВС'!CB437</f>
        <v>0</v>
      </c>
      <c r="CC70" s="21">
        <f>'6.ВС'!CC437</f>
        <v>2400</v>
      </c>
      <c r="CD70" s="21">
        <f>'6.ВС'!CD437</f>
        <v>0</v>
      </c>
      <c r="CE70" s="21">
        <f>'6.ВС'!CE437</f>
        <v>0</v>
      </c>
      <c r="CF70" s="21">
        <f>'6.ВС'!CF437</f>
        <v>0</v>
      </c>
      <c r="CG70" s="21">
        <f>'6.ВС'!CG437</f>
        <v>0</v>
      </c>
      <c r="CH70" s="21">
        <f>'6.ВС'!CH437</f>
        <v>2400</v>
      </c>
      <c r="CI70" s="21">
        <f>'6.ВС'!CI437</f>
        <v>0</v>
      </c>
      <c r="CJ70" s="21">
        <f>'6.ВС'!CJ437</f>
        <v>0</v>
      </c>
      <c r="CK70" s="21">
        <f>'6.ВС'!CK437</f>
        <v>2400</v>
      </c>
      <c r="CL70" s="206">
        <f t="shared" si="9"/>
        <v>0</v>
      </c>
    </row>
    <row r="71" spans="1:90" ht="27.75" customHeight="1" x14ac:dyDescent="0.25">
      <c r="A71" s="155" t="s">
        <v>19</v>
      </c>
      <c r="B71" s="156"/>
      <c r="C71" s="156"/>
      <c r="D71" s="156"/>
      <c r="E71" s="152">
        <v>857</v>
      </c>
      <c r="F71" s="3" t="s">
        <v>11</v>
      </c>
      <c r="G71" s="3" t="s">
        <v>104</v>
      </c>
      <c r="H71" s="4" t="s">
        <v>146</v>
      </c>
      <c r="I71" s="3"/>
      <c r="J71" s="21">
        <f t="shared" ref="J71:Y72" si="120">J72</f>
        <v>20500</v>
      </c>
      <c r="K71" s="21">
        <f t="shared" si="120"/>
        <v>0</v>
      </c>
      <c r="L71" s="21">
        <f t="shared" si="120"/>
        <v>20500</v>
      </c>
      <c r="M71" s="21">
        <f t="shared" si="120"/>
        <v>0</v>
      </c>
      <c r="N71" s="21">
        <f t="shared" si="120"/>
        <v>0</v>
      </c>
      <c r="O71" s="21">
        <f t="shared" si="120"/>
        <v>0</v>
      </c>
      <c r="P71" s="21">
        <f t="shared" si="120"/>
        <v>0</v>
      </c>
      <c r="Q71" s="21">
        <f t="shared" si="120"/>
        <v>0</v>
      </c>
      <c r="R71" s="21">
        <f t="shared" si="120"/>
        <v>0</v>
      </c>
      <c r="S71" s="21">
        <f t="shared" si="120"/>
        <v>0</v>
      </c>
      <c r="T71" s="21">
        <f t="shared" si="120"/>
        <v>0</v>
      </c>
      <c r="U71" s="21">
        <f t="shared" si="120"/>
        <v>0</v>
      </c>
      <c r="V71" s="21">
        <f t="shared" si="120"/>
        <v>-3900</v>
      </c>
      <c r="W71" s="21">
        <f t="shared" si="120"/>
        <v>0</v>
      </c>
      <c r="X71" s="21">
        <f t="shared" si="120"/>
        <v>-3900</v>
      </c>
      <c r="Y71" s="21">
        <f t="shared" si="120"/>
        <v>0</v>
      </c>
      <c r="Z71" s="276">
        <f t="shared" si="54"/>
        <v>84.016393442622956</v>
      </c>
      <c r="AA71" s="21"/>
      <c r="AB71" s="21">
        <f t="shared" ref="AB71:BV72" si="121">AB72</f>
        <v>24400</v>
      </c>
      <c r="AC71" s="21">
        <f t="shared" si="121"/>
        <v>0</v>
      </c>
      <c r="AD71" s="21">
        <f t="shared" si="121"/>
        <v>24400</v>
      </c>
      <c r="AE71" s="21">
        <f t="shared" si="121"/>
        <v>0</v>
      </c>
      <c r="AF71" s="21">
        <f t="shared" si="121"/>
        <v>0</v>
      </c>
      <c r="AG71" s="21">
        <f t="shared" si="121"/>
        <v>0</v>
      </c>
      <c r="AH71" s="21">
        <f t="shared" si="121"/>
        <v>0</v>
      </c>
      <c r="AI71" s="21">
        <f t="shared" si="121"/>
        <v>0</v>
      </c>
      <c r="AJ71" s="21">
        <f t="shared" si="121"/>
        <v>24400</v>
      </c>
      <c r="AK71" s="21">
        <f t="shared" si="121"/>
        <v>0</v>
      </c>
      <c r="AL71" s="21">
        <f t="shared" si="121"/>
        <v>24400</v>
      </c>
      <c r="AM71" s="21">
        <f t="shared" si="121"/>
        <v>0</v>
      </c>
      <c r="AN71" s="21">
        <f t="shared" si="121"/>
        <v>0</v>
      </c>
      <c r="AO71" s="21">
        <f t="shared" si="121"/>
        <v>0</v>
      </c>
      <c r="AP71" s="21">
        <f t="shared" si="121"/>
        <v>0</v>
      </c>
      <c r="AQ71" s="21">
        <f t="shared" si="121"/>
        <v>0</v>
      </c>
      <c r="AR71" s="21">
        <f t="shared" si="121"/>
        <v>24400</v>
      </c>
      <c r="AS71" s="21">
        <f t="shared" si="121"/>
        <v>0</v>
      </c>
      <c r="AT71" s="21">
        <f t="shared" si="121"/>
        <v>24400</v>
      </c>
      <c r="AU71" s="21">
        <f t="shared" si="121"/>
        <v>0</v>
      </c>
      <c r="AV71" s="205">
        <f t="shared" si="3"/>
        <v>0</v>
      </c>
      <c r="AW71" s="21">
        <f t="shared" si="121"/>
        <v>24400</v>
      </c>
      <c r="AX71" s="21">
        <f t="shared" si="121"/>
        <v>0</v>
      </c>
      <c r="AY71" s="21">
        <f t="shared" si="121"/>
        <v>24400</v>
      </c>
      <c r="AZ71" s="21">
        <f t="shared" si="121"/>
        <v>0</v>
      </c>
      <c r="BA71" s="21">
        <f t="shared" si="121"/>
        <v>0</v>
      </c>
      <c r="BB71" s="21">
        <f t="shared" si="121"/>
        <v>0</v>
      </c>
      <c r="BC71" s="21">
        <f t="shared" si="121"/>
        <v>0</v>
      </c>
      <c r="BD71" s="21">
        <f t="shared" si="121"/>
        <v>0</v>
      </c>
      <c r="BE71" s="21">
        <f t="shared" si="121"/>
        <v>24400</v>
      </c>
      <c r="BF71" s="21">
        <f t="shared" si="121"/>
        <v>0</v>
      </c>
      <c r="BG71" s="21">
        <f t="shared" si="121"/>
        <v>24400</v>
      </c>
      <c r="BH71" s="21">
        <f t="shared" si="121"/>
        <v>0</v>
      </c>
      <c r="BI71" s="21">
        <f t="shared" si="121"/>
        <v>0</v>
      </c>
      <c r="BJ71" s="21">
        <f t="shared" si="121"/>
        <v>0</v>
      </c>
      <c r="BK71" s="21">
        <f t="shared" si="121"/>
        <v>0</v>
      </c>
      <c r="BL71" s="21">
        <f t="shared" si="121"/>
        <v>0</v>
      </c>
      <c r="BM71" s="21">
        <f t="shared" si="121"/>
        <v>24400</v>
      </c>
      <c r="BN71" s="21">
        <f t="shared" si="121"/>
        <v>0</v>
      </c>
      <c r="BO71" s="21">
        <f t="shared" si="121"/>
        <v>24400</v>
      </c>
      <c r="BP71" s="21">
        <f t="shared" si="121"/>
        <v>0</v>
      </c>
      <c r="BQ71" s="205">
        <f t="shared" si="5"/>
        <v>0</v>
      </c>
      <c r="BR71" s="21">
        <f t="shared" si="121"/>
        <v>24400</v>
      </c>
      <c r="BS71" s="21">
        <f t="shared" si="121"/>
        <v>0</v>
      </c>
      <c r="BT71" s="21">
        <f t="shared" si="121"/>
        <v>24400</v>
      </c>
      <c r="BU71" s="21">
        <f t="shared" si="121"/>
        <v>0</v>
      </c>
      <c r="BV71" s="21">
        <f t="shared" si="121"/>
        <v>0</v>
      </c>
      <c r="BW71" s="21">
        <f t="shared" ref="BV71:CK72" si="122">BW72</f>
        <v>0</v>
      </c>
      <c r="BX71" s="21">
        <f t="shared" si="122"/>
        <v>0</v>
      </c>
      <c r="BY71" s="21">
        <f t="shared" si="122"/>
        <v>0</v>
      </c>
      <c r="BZ71" s="21">
        <f t="shared" si="122"/>
        <v>24400</v>
      </c>
      <c r="CA71" s="21">
        <f t="shared" si="122"/>
        <v>0</v>
      </c>
      <c r="CB71" s="21">
        <f t="shared" si="122"/>
        <v>24400</v>
      </c>
      <c r="CC71" s="21">
        <f t="shared" si="122"/>
        <v>0</v>
      </c>
      <c r="CD71" s="21">
        <f t="shared" si="122"/>
        <v>0</v>
      </c>
      <c r="CE71" s="21">
        <f t="shared" si="122"/>
        <v>0</v>
      </c>
      <c r="CF71" s="21">
        <f t="shared" si="122"/>
        <v>0</v>
      </c>
      <c r="CG71" s="21">
        <f t="shared" si="122"/>
        <v>0</v>
      </c>
      <c r="CH71" s="21">
        <f t="shared" si="122"/>
        <v>24400</v>
      </c>
      <c r="CI71" s="21">
        <f t="shared" si="122"/>
        <v>0</v>
      </c>
      <c r="CJ71" s="21">
        <f t="shared" si="122"/>
        <v>24400</v>
      </c>
      <c r="CK71" s="21">
        <f t="shared" si="122"/>
        <v>0</v>
      </c>
      <c r="CL71" s="206">
        <f t="shared" si="9"/>
        <v>0</v>
      </c>
    </row>
    <row r="72" spans="1:90" ht="27.75" customHeight="1" x14ac:dyDescent="0.25">
      <c r="A72" s="156" t="s">
        <v>20</v>
      </c>
      <c r="B72" s="155"/>
      <c r="C72" s="155"/>
      <c r="D72" s="3" t="s">
        <v>11</v>
      </c>
      <c r="E72" s="152">
        <v>857</v>
      </c>
      <c r="F72" s="3" t="s">
        <v>11</v>
      </c>
      <c r="G72" s="3" t="s">
        <v>104</v>
      </c>
      <c r="H72" s="4" t="s">
        <v>146</v>
      </c>
      <c r="I72" s="3" t="s">
        <v>21</v>
      </c>
      <c r="J72" s="21">
        <f t="shared" si="120"/>
        <v>20500</v>
      </c>
      <c r="K72" s="21">
        <f t="shared" si="120"/>
        <v>0</v>
      </c>
      <c r="L72" s="21">
        <f t="shared" si="120"/>
        <v>20500</v>
      </c>
      <c r="M72" s="21">
        <f t="shared" si="120"/>
        <v>0</v>
      </c>
      <c r="N72" s="21">
        <f t="shared" si="120"/>
        <v>0</v>
      </c>
      <c r="O72" s="21">
        <f t="shared" si="120"/>
        <v>0</v>
      </c>
      <c r="P72" s="21">
        <f t="shared" si="120"/>
        <v>0</v>
      </c>
      <c r="Q72" s="21">
        <f t="shared" si="120"/>
        <v>0</v>
      </c>
      <c r="R72" s="21">
        <f t="shared" si="120"/>
        <v>0</v>
      </c>
      <c r="S72" s="21">
        <f t="shared" si="120"/>
        <v>0</v>
      </c>
      <c r="T72" s="21">
        <f t="shared" si="120"/>
        <v>0</v>
      </c>
      <c r="U72" s="21">
        <f t="shared" si="120"/>
        <v>0</v>
      </c>
      <c r="V72" s="21">
        <f t="shared" si="120"/>
        <v>-3900</v>
      </c>
      <c r="W72" s="21">
        <f t="shared" si="120"/>
        <v>0</v>
      </c>
      <c r="X72" s="21">
        <f t="shared" si="120"/>
        <v>-3900</v>
      </c>
      <c r="Y72" s="21">
        <f t="shared" si="120"/>
        <v>0</v>
      </c>
      <c r="Z72" s="276">
        <f t="shared" si="54"/>
        <v>84.016393442622956</v>
      </c>
      <c r="AA72" s="21"/>
      <c r="AB72" s="21">
        <f t="shared" si="121"/>
        <v>24400</v>
      </c>
      <c r="AC72" s="21">
        <f t="shared" si="121"/>
        <v>0</v>
      </c>
      <c r="AD72" s="21">
        <f t="shared" si="121"/>
        <v>24400</v>
      </c>
      <c r="AE72" s="21">
        <f t="shared" si="121"/>
        <v>0</v>
      </c>
      <c r="AF72" s="21">
        <f t="shared" si="121"/>
        <v>0</v>
      </c>
      <c r="AG72" s="21">
        <f t="shared" si="121"/>
        <v>0</v>
      </c>
      <c r="AH72" s="21">
        <f t="shared" si="121"/>
        <v>0</v>
      </c>
      <c r="AI72" s="21">
        <f t="shared" si="121"/>
        <v>0</v>
      </c>
      <c r="AJ72" s="21">
        <f t="shared" si="121"/>
        <v>24400</v>
      </c>
      <c r="AK72" s="21">
        <f t="shared" si="121"/>
        <v>0</v>
      </c>
      <c r="AL72" s="21">
        <f t="shared" si="121"/>
        <v>24400</v>
      </c>
      <c r="AM72" s="21">
        <f t="shared" si="121"/>
        <v>0</v>
      </c>
      <c r="AN72" s="21">
        <f t="shared" si="121"/>
        <v>0</v>
      </c>
      <c r="AO72" s="21">
        <f t="shared" si="121"/>
        <v>0</v>
      </c>
      <c r="AP72" s="21">
        <f t="shared" si="121"/>
        <v>0</v>
      </c>
      <c r="AQ72" s="21">
        <f t="shared" si="121"/>
        <v>0</v>
      </c>
      <c r="AR72" s="21">
        <f t="shared" si="121"/>
        <v>24400</v>
      </c>
      <c r="AS72" s="21">
        <f t="shared" si="121"/>
        <v>0</v>
      </c>
      <c r="AT72" s="21">
        <f t="shared" si="121"/>
        <v>24400</v>
      </c>
      <c r="AU72" s="21">
        <f t="shared" si="121"/>
        <v>0</v>
      </c>
      <c r="AV72" s="205">
        <f t="shared" si="3"/>
        <v>0</v>
      </c>
      <c r="AW72" s="21">
        <f t="shared" si="121"/>
        <v>24400</v>
      </c>
      <c r="AX72" s="21">
        <f t="shared" si="121"/>
        <v>0</v>
      </c>
      <c r="AY72" s="21">
        <f t="shared" si="121"/>
        <v>24400</v>
      </c>
      <c r="AZ72" s="21">
        <f t="shared" si="121"/>
        <v>0</v>
      </c>
      <c r="BA72" s="21">
        <f t="shared" si="121"/>
        <v>0</v>
      </c>
      <c r="BB72" s="21">
        <f t="shared" si="121"/>
        <v>0</v>
      </c>
      <c r="BC72" s="21">
        <f t="shared" si="121"/>
        <v>0</v>
      </c>
      <c r="BD72" s="21">
        <f t="shared" si="121"/>
        <v>0</v>
      </c>
      <c r="BE72" s="21">
        <f t="shared" si="121"/>
        <v>24400</v>
      </c>
      <c r="BF72" s="21">
        <f t="shared" si="121"/>
        <v>0</v>
      </c>
      <c r="BG72" s="21">
        <f t="shared" si="121"/>
        <v>24400</v>
      </c>
      <c r="BH72" s="21">
        <f t="shared" si="121"/>
        <v>0</v>
      </c>
      <c r="BI72" s="21">
        <f t="shared" si="121"/>
        <v>0</v>
      </c>
      <c r="BJ72" s="21">
        <f t="shared" si="121"/>
        <v>0</v>
      </c>
      <c r="BK72" s="21">
        <f t="shared" si="121"/>
        <v>0</v>
      </c>
      <c r="BL72" s="21">
        <f t="shared" si="121"/>
        <v>0</v>
      </c>
      <c r="BM72" s="21">
        <f t="shared" si="121"/>
        <v>24400</v>
      </c>
      <c r="BN72" s="21">
        <f t="shared" si="121"/>
        <v>0</v>
      </c>
      <c r="BO72" s="21">
        <f t="shared" si="121"/>
        <v>24400</v>
      </c>
      <c r="BP72" s="21">
        <f t="shared" si="121"/>
        <v>0</v>
      </c>
      <c r="BQ72" s="205">
        <f t="shared" si="5"/>
        <v>0</v>
      </c>
      <c r="BR72" s="21">
        <f t="shared" si="121"/>
        <v>24400</v>
      </c>
      <c r="BS72" s="21">
        <f t="shared" si="121"/>
        <v>0</v>
      </c>
      <c r="BT72" s="21">
        <f t="shared" si="121"/>
        <v>24400</v>
      </c>
      <c r="BU72" s="21">
        <f t="shared" si="121"/>
        <v>0</v>
      </c>
      <c r="BV72" s="21">
        <f t="shared" si="122"/>
        <v>0</v>
      </c>
      <c r="BW72" s="21">
        <f t="shared" si="122"/>
        <v>0</v>
      </c>
      <c r="BX72" s="21">
        <f t="shared" si="122"/>
        <v>0</v>
      </c>
      <c r="BY72" s="21">
        <f t="shared" si="122"/>
        <v>0</v>
      </c>
      <c r="BZ72" s="21">
        <f t="shared" si="122"/>
        <v>24400</v>
      </c>
      <c r="CA72" s="21">
        <f t="shared" si="122"/>
        <v>0</v>
      </c>
      <c r="CB72" s="21">
        <f t="shared" si="122"/>
        <v>24400</v>
      </c>
      <c r="CC72" s="21">
        <f t="shared" si="122"/>
        <v>0</v>
      </c>
      <c r="CD72" s="21">
        <f t="shared" si="122"/>
        <v>0</v>
      </c>
      <c r="CE72" s="21">
        <f t="shared" si="122"/>
        <v>0</v>
      </c>
      <c r="CF72" s="21">
        <f t="shared" si="122"/>
        <v>0</v>
      </c>
      <c r="CG72" s="21">
        <f t="shared" si="122"/>
        <v>0</v>
      </c>
      <c r="CH72" s="21">
        <f t="shared" si="122"/>
        <v>24400</v>
      </c>
      <c r="CI72" s="21">
        <f t="shared" si="122"/>
        <v>0</v>
      </c>
      <c r="CJ72" s="21">
        <f t="shared" si="122"/>
        <v>24400</v>
      </c>
      <c r="CK72" s="21">
        <f t="shared" si="122"/>
        <v>0</v>
      </c>
      <c r="CL72" s="206">
        <f t="shared" si="9"/>
        <v>0</v>
      </c>
    </row>
    <row r="73" spans="1:90" ht="27.75" customHeight="1" x14ac:dyDescent="0.25">
      <c r="A73" s="156" t="s">
        <v>9</v>
      </c>
      <c r="B73" s="156"/>
      <c r="C73" s="156"/>
      <c r="D73" s="3" t="s">
        <v>11</v>
      </c>
      <c r="E73" s="152">
        <v>857</v>
      </c>
      <c r="F73" s="3" t="s">
        <v>11</v>
      </c>
      <c r="G73" s="3" t="s">
        <v>104</v>
      </c>
      <c r="H73" s="4" t="s">
        <v>146</v>
      </c>
      <c r="I73" s="3" t="s">
        <v>22</v>
      </c>
      <c r="J73" s="21">
        <f>'6.ВС'!J468</f>
        <v>20500</v>
      </c>
      <c r="K73" s="21">
        <f>'6.ВС'!K468</f>
        <v>0</v>
      </c>
      <c r="L73" s="21">
        <f>'6.ВС'!L468</f>
        <v>20500</v>
      </c>
      <c r="M73" s="21">
        <f>'6.ВС'!M468</f>
        <v>0</v>
      </c>
      <c r="N73" s="21">
        <f>'6.ВС'!N468</f>
        <v>0</v>
      </c>
      <c r="O73" s="21">
        <f>'6.ВС'!O468</f>
        <v>0</v>
      </c>
      <c r="P73" s="21">
        <f>'6.ВС'!P468</f>
        <v>0</v>
      </c>
      <c r="Q73" s="21">
        <f>'6.ВС'!Q468</f>
        <v>0</v>
      </c>
      <c r="R73" s="21">
        <f>'6.ВС'!R468</f>
        <v>0</v>
      </c>
      <c r="S73" s="21">
        <f>'6.ВС'!S468</f>
        <v>0</v>
      </c>
      <c r="T73" s="21">
        <f>'6.ВС'!T468</f>
        <v>0</v>
      </c>
      <c r="U73" s="21">
        <f>'6.ВС'!U468</f>
        <v>0</v>
      </c>
      <c r="V73" s="21">
        <f>'6.ВС'!V468</f>
        <v>-3900</v>
      </c>
      <c r="W73" s="21">
        <f>'6.ВС'!W468</f>
        <v>0</v>
      </c>
      <c r="X73" s="21">
        <f>'6.ВС'!X468</f>
        <v>-3900</v>
      </c>
      <c r="Y73" s="21">
        <f>'6.ВС'!Y468</f>
        <v>0</v>
      </c>
      <c r="Z73" s="276">
        <f t="shared" si="54"/>
        <v>84.016393442622956</v>
      </c>
      <c r="AA73" s="21"/>
      <c r="AB73" s="21">
        <f>'6.ВС'!AB468</f>
        <v>24400</v>
      </c>
      <c r="AC73" s="21">
        <f>'6.ВС'!AC468</f>
        <v>0</v>
      </c>
      <c r="AD73" s="21">
        <f>'6.ВС'!AD468</f>
        <v>24400</v>
      </c>
      <c r="AE73" s="21">
        <f>'6.ВС'!AE468</f>
        <v>0</v>
      </c>
      <c r="AF73" s="21">
        <f>'6.ВС'!AF468</f>
        <v>0</v>
      </c>
      <c r="AG73" s="21">
        <f>'6.ВС'!AG468</f>
        <v>0</v>
      </c>
      <c r="AH73" s="21">
        <f>'6.ВС'!AH468</f>
        <v>0</v>
      </c>
      <c r="AI73" s="21">
        <f>'6.ВС'!AI468</f>
        <v>0</v>
      </c>
      <c r="AJ73" s="21">
        <f>'6.ВС'!AJ468</f>
        <v>24400</v>
      </c>
      <c r="AK73" s="21">
        <f>'6.ВС'!AK468</f>
        <v>0</v>
      </c>
      <c r="AL73" s="21">
        <f>'6.ВС'!AL468</f>
        <v>24400</v>
      </c>
      <c r="AM73" s="21">
        <f>'6.ВС'!AM468</f>
        <v>0</v>
      </c>
      <c r="AN73" s="21">
        <f>'6.ВС'!AN468</f>
        <v>0</v>
      </c>
      <c r="AO73" s="21">
        <f>'6.ВС'!AO468</f>
        <v>0</v>
      </c>
      <c r="AP73" s="21">
        <f>'6.ВС'!AP468</f>
        <v>0</v>
      </c>
      <c r="AQ73" s="21">
        <f>'6.ВС'!AQ468</f>
        <v>0</v>
      </c>
      <c r="AR73" s="21">
        <f>'6.ВС'!AR468</f>
        <v>24400</v>
      </c>
      <c r="AS73" s="21">
        <f>'6.ВС'!AS468</f>
        <v>0</v>
      </c>
      <c r="AT73" s="21">
        <f>'6.ВС'!AT468</f>
        <v>24400</v>
      </c>
      <c r="AU73" s="21">
        <f>'6.ВС'!AU468</f>
        <v>0</v>
      </c>
      <c r="AV73" s="205">
        <f t="shared" si="3"/>
        <v>0</v>
      </c>
      <c r="AW73" s="21">
        <f>'6.ВС'!AW468</f>
        <v>24400</v>
      </c>
      <c r="AX73" s="21">
        <f>'6.ВС'!AX468</f>
        <v>0</v>
      </c>
      <c r="AY73" s="21">
        <f>'6.ВС'!AY468</f>
        <v>24400</v>
      </c>
      <c r="AZ73" s="21">
        <f>'6.ВС'!AZ468</f>
        <v>0</v>
      </c>
      <c r="BA73" s="21">
        <f>'6.ВС'!BA468</f>
        <v>0</v>
      </c>
      <c r="BB73" s="21">
        <f>'6.ВС'!BB468</f>
        <v>0</v>
      </c>
      <c r="BC73" s="21">
        <f>'6.ВС'!BC468</f>
        <v>0</v>
      </c>
      <c r="BD73" s="21">
        <f>'6.ВС'!BD468</f>
        <v>0</v>
      </c>
      <c r="BE73" s="21">
        <f>'6.ВС'!BE468</f>
        <v>24400</v>
      </c>
      <c r="BF73" s="21">
        <f>'6.ВС'!BF468</f>
        <v>0</v>
      </c>
      <c r="BG73" s="21">
        <f>'6.ВС'!BG468</f>
        <v>24400</v>
      </c>
      <c r="BH73" s="21">
        <f>'6.ВС'!BH468</f>
        <v>0</v>
      </c>
      <c r="BI73" s="21">
        <f>'6.ВС'!BI468</f>
        <v>0</v>
      </c>
      <c r="BJ73" s="21">
        <f>'6.ВС'!BJ468</f>
        <v>0</v>
      </c>
      <c r="BK73" s="21">
        <f>'6.ВС'!BK468</f>
        <v>0</v>
      </c>
      <c r="BL73" s="21">
        <f>'6.ВС'!BL468</f>
        <v>0</v>
      </c>
      <c r="BM73" s="21">
        <f>'6.ВС'!BM468</f>
        <v>24400</v>
      </c>
      <c r="BN73" s="21">
        <f>'6.ВС'!BN468</f>
        <v>0</v>
      </c>
      <c r="BO73" s="21">
        <f>'6.ВС'!BO468</f>
        <v>24400</v>
      </c>
      <c r="BP73" s="21">
        <f>'6.ВС'!BP468</f>
        <v>0</v>
      </c>
      <c r="BQ73" s="205">
        <f t="shared" si="5"/>
        <v>0</v>
      </c>
      <c r="BR73" s="21">
        <f>'6.ВС'!BR468</f>
        <v>24400</v>
      </c>
      <c r="BS73" s="21">
        <f>'6.ВС'!BS468</f>
        <v>0</v>
      </c>
      <c r="BT73" s="21">
        <f>'6.ВС'!BT468</f>
        <v>24400</v>
      </c>
      <c r="BU73" s="21">
        <f>'6.ВС'!BU468</f>
        <v>0</v>
      </c>
      <c r="BV73" s="21">
        <f>'6.ВС'!BV468</f>
        <v>0</v>
      </c>
      <c r="BW73" s="21">
        <f>'6.ВС'!BW468</f>
        <v>0</v>
      </c>
      <c r="BX73" s="21">
        <f>'6.ВС'!BX468</f>
        <v>0</v>
      </c>
      <c r="BY73" s="21">
        <f>'6.ВС'!BY468</f>
        <v>0</v>
      </c>
      <c r="BZ73" s="21">
        <f>'6.ВС'!BZ468</f>
        <v>24400</v>
      </c>
      <c r="CA73" s="21">
        <f>'6.ВС'!CA468</f>
        <v>0</v>
      </c>
      <c r="CB73" s="21">
        <f>'6.ВС'!CB468</f>
        <v>24400</v>
      </c>
      <c r="CC73" s="21">
        <f>'6.ВС'!CC468</f>
        <v>0</v>
      </c>
      <c r="CD73" s="21">
        <f>'6.ВС'!CD468</f>
        <v>0</v>
      </c>
      <c r="CE73" s="21">
        <f>'6.ВС'!CE468</f>
        <v>0</v>
      </c>
      <c r="CF73" s="21">
        <f>'6.ВС'!CF468</f>
        <v>0</v>
      </c>
      <c r="CG73" s="21">
        <f>'6.ВС'!CG468</f>
        <v>0</v>
      </c>
      <c r="CH73" s="21">
        <f>'6.ВС'!CH468</f>
        <v>24400</v>
      </c>
      <c r="CI73" s="21">
        <f>'6.ВС'!CI468</f>
        <v>0</v>
      </c>
      <c r="CJ73" s="21">
        <f>'6.ВС'!CJ468</f>
        <v>24400</v>
      </c>
      <c r="CK73" s="21">
        <f>'6.ВС'!CK468</f>
        <v>0</v>
      </c>
      <c r="CL73" s="206">
        <f t="shared" si="9"/>
        <v>0</v>
      </c>
    </row>
    <row r="74" spans="1:90" ht="27.75" customHeight="1" x14ac:dyDescent="0.25">
      <c r="A74" s="155" t="s">
        <v>148</v>
      </c>
      <c r="B74" s="156"/>
      <c r="C74" s="156"/>
      <c r="D74" s="156"/>
      <c r="E74" s="152">
        <v>857</v>
      </c>
      <c r="F74" s="3" t="s">
        <v>11</v>
      </c>
      <c r="G74" s="3" t="s">
        <v>104</v>
      </c>
      <c r="H74" s="4" t="s">
        <v>149</v>
      </c>
      <c r="I74" s="3"/>
      <c r="J74" s="21">
        <f t="shared" ref="J74:Y75" si="123">J75</f>
        <v>670600</v>
      </c>
      <c r="K74" s="21">
        <f t="shared" si="123"/>
        <v>0</v>
      </c>
      <c r="L74" s="21">
        <f t="shared" si="123"/>
        <v>670600</v>
      </c>
      <c r="M74" s="21">
        <f t="shared" si="123"/>
        <v>0</v>
      </c>
      <c r="N74" s="21">
        <f t="shared" si="123"/>
        <v>668600</v>
      </c>
      <c r="O74" s="21">
        <f t="shared" si="123"/>
        <v>0</v>
      </c>
      <c r="P74" s="21">
        <f t="shared" si="123"/>
        <v>668600</v>
      </c>
      <c r="Q74" s="21">
        <f t="shared" si="123"/>
        <v>0</v>
      </c>
      <c r="R74" s="21">
        <f t="shared" si="123"/>
        <v>668600</v>
      </c>
      <c r="S74" s="21">
        <f t="shared" si="123"/>
        <v>0</v>
      </c>
      <c r="T74" s="21">
        <f t="shared" si="123"/>
        <v>668600</v>
      </c>
      <c r="U74" s="21">
        <f t="shared" si="123"/>
        <v>0</v>
      </c>
      <c r="V74" s="21">
        <f t="shared" si="123"/>
        <v>-7400</v>
      </c>
      <c r="W74" s="21">
        <f t="shared" si="123"/>
        <v>0</v>
      </c>
      <c r="X74" s="21">
        <f t="shared" si="123"/>
        <v>-7400</v>
      </c>
      <c r="Y74" s="21">
        <f t="shared" si="123"/>
        <v>0</v>
      </c>
      <c r="Z74" s="276">
        <f t="shared" si="54"/>
        <v>98.908554572271385</v>
      </c>
      <c r="AA74" s="21"/>
      <c r="AB74" s="21">
        <f t="shared" ref="AB74:BV75" si="124">AB75</f>
        <v>678000</v>
      </c>
      <c r="AC74" s="21">
        <f t="shared" si="124"/>
        <v>0</v>
      </c>
      <c r="AD74" s="21">
        <f t="shared" si="124"/>
        <v>678000</v>
      </c>
      <c r="AE74" s="21">
        <f t="shared" si="124"/>
        <v>0</v>
      </c>
      <c r="AF74" s="21">
        <f t="shared" si="124"/>
        <v>0</v>
      </c>
      <c r="AG74" s="21">
        <f t="shared" si="124"/>
        <v>0</v>
      </c>
      <c r="AH74" s="21">
        <f t="shared" si="124"/>
        <v>0</v>
      </c>
      <c r="AI74" s="21">
        <f t="shared" si="124"/>
        <v>0</v>
      </c>
      <c r="AJ74" s="21">
        <f t="shared" si="124"/>
        <v>678000</v>
      </c>
      <c r="AK74" s="21">
        <f t="shared" si="124"/>
        <v>0</v>
      </c>
      <c r="AL74" s="21">
        <f t="shared" si="124"/>
        <v>678000</v>
      </c>
      <c r="AM74" s="21">
        <f t="shared" si="124"/>
        <v>0</v>
      </c>
      <c r="AN74" s="21">
        <f t="shared" si="124"/>
        <v>0</v>
      </c>
      <c r="AO74" s="21">
        <f t="shared" si="124"/>
        <v>0</v>
      </c>
      <c r="AP74" s="21">
        <f t="shared" si="124"/>
        <v>0</v>
      </c>
      <c r="AQ74" s="21">
        <f t="shared" si="124"/>
        <v>0</v>
      </c>
      <c r="AR74" s="21">
        <f t="shared" si="124"/>
        <v>678000</v>
      </c>
      <c r="AS74" s="21">
        <f t="shared" si="124"/>
        <v>0</v>
      </c>
      <c r="AT74" s="21">
        <f t="shared" si="124"/>
        <v>678000</v>
      </c>
      <c r="AU74" s="21">
        <f t="shared" si="124"/>
        <v>0</v>
      </c>
      <c r="AV74" s="205">
        <f t="shared" si="3"/>
        <v>0</v>
      </c>
      <c r="AW74" s="21">
        <f t="shared" si="124"/>
        <v>663900</v>
      </c>
      <c r="AX74" s="21">
        <f t="shared" si="124"/>
        <v>0</v>
      </c>
      <c r="AY74" s="21">
        <f t="shared" si="124"/>
        <v>663900</v>
      </c>
      <c r="AZ74" s="21">
        <f t="shared" si="124"/>
        <v>0</v>
      </c>
      <c r="BA74" s="21">
        <f t="shared" si="124"/>
        <v>0</v>
      </c>
      <c r="BB74" s="21">
        <f t="shared" si="124"/>
        <v>0</v>
      </c>
      <c r="BC74" s="21">
        <f t="shared" si="124"/>
        <v>0</v>
      </c>
      <c r="BD74" s="21">
        <f t="shared" si="124"/>
        <v>0</v>
      </c>
      <c r="BE74" s="21">
        <f t="shared" si="124"/>
        <v>663900</v>
      </c>
      <c r="BF74" s="21">
        <f t="shared" si="124"/>
        <v>0</v>
      </c>
      <c r="BG74" s="21">
        <f t="shared" si="124"/>
        <v>663900</v>
      </c>
      <c r="BH74" s="21">
        <f t="shared" si="124"/>
        <v>0</v>
      </c>
      <c r="BI74" s="21">
        <f t="shared" si="124"/>
        <v>0</v>
      </c>
      <c r="BJ74" s="21">
        <f t="shared" si="124"/>
        <v>0</v>
      </c>
      <c r="BK74" s="21">
        <f t="shared" si="124"/>
        <v>0</v>
      </c>
      <c r="BL74" s="21">
        <f t="shared" si="124"/>
        <v>0</v>
      </c>
      <c r="BM74" s="21">
        <f t="shared" si="124"/>
        <v>663900</v>
      </c>
      <c r="BN74" s="21">
        <f t="shared" si="124"/>
        <v>0</v>
      </c>
      <c r="BO74" s="21">
        <f t="shared" si="124"/>
        <v>663900</v>
      </c>
      <c r="BP74" s="21">
        <f t="shared" si="124"/>
        <v>0</v>
      </c>
      <c r="BQ74" s="205">
        <f t="shared" si="5"/>
        <v>0</v>
      </c>
      <c r="BR74" s="21">
        <f t="shared" si="124"/>
        <v>663900</v>
      </c>
      <c r="BS74" s="21">
        <f t="shared" si="124"/>
        <v>0</v>
      </c>
      <c r="BT74" s="21">
        <f t="shared" si="124"/>
        <v>663900</v>
      </c>
      <c r="BU74" s="21">
        <f t="shared" si="124"/>
        <v>0</v>
      </c>
      <c r="BV74" s="21">
        <f t="shared" si="124"/>
        <v>0</v>
      </c>
      <c r="BW74" s="21">
        <f t="shared" ref="BV74:CK75" si="125">BW75</f>
        <v>0</v>
      </c>
      <c r="BX74" s="21">
        <f t="shared" si="125"/>
        <v>0</v>
      </c>
      <c r="BY74" s="21">
        <f t="shared" si="125"/>
        <v>0</v>
      </c>
      <c r="BZ74" s="21">
        <f t="shared" si="125"/>
        <v>663900</v>
      </c>
      <c r="CA74" s="21">
        <f t="shared" si="125"/>
        <v>0</v>
      </c>
      <c r="CB74" s="21">
        <f t="shared" si="125"/>
        <v>663900</v>
      </c>
      <c r="CC74" s="21">
        <f t="shared" si="125"/>
        <v>0</v>
      </c>
      <c r="CD74" s="21">
        <f t="shared" si="125"/>
        <v>0</v>
      </c>
      <c r="CE74" s="21">
        <f t="shared" si="125"/>
        <v>0</v>
      </c>
      <c r="CF74" s="21">
        <f t="shared" si="125"/>
        <v>0</v>
      </c>
      <c r="CG74" s="21">
        <f t="shared" si="125"/>
        <v>0</v>
      </c>
      <c r="CH74" s="21">
        <f t="shared" si="125"/>
        <v>663900</v>
      </c>
      <c r="CI74" s="21">
        <f t="shared" si="125"/>
        <v>0</v>
      </c>
      <c r="CJ74" s="21">
        <f t="shared" si="125"/>
        <v>663900</v>
      </c>
      <c r="CK74" s="21">
        <f t="shared" si="125"/>
        <v>0</v>
      </c>
      <c r="CL74" s="206">
        <f t="shared" si="9"/>
        <v>0</v>
      </c>
    </row>
    <row r="75" spans="1:90" ht="27.75" customHeight="1" x14ac:dyDescent="0.25">
      <c r="A75" s="155" t="s">
        <v>15</v>
      </c>
      <c r="B75" s="156"/>
      <c r="C75" s="156"/>
      <c r="D75" s="156"/>
      <c r="E75" s="152">
        <v>857</v>
      </c>
      <c r="F75" s="3" t="s">
        <v>16</v>
      </c>
      <c r="G75" s="3" t="s">
        <v>104</v>
      </c>
      <c r="H75" s="4" t="s">
        <v>149</v>
      </c>
      <c r="I75" s="3" t="s">
        <v>17</v>
      </c>
      <c r="J75" s="21">
        <f t="shared" si="123"/>
        <v>670600</v>
      </c>
      <c r="K75" s="21">
        <f t="shared" si="123"/>
        <v>0</v>
      </c>
      <c r="L75" s="21">
        <f t="shared" si="123"/>
        <v>670600</v>
      </c>
      <c r="M75" s="21">
        <f t="shared" si="123"/>
        <v>0</v>
      </c>
      <c r="N75" s="21">
        <f t="shared" si="123"/>
        <v>668600</v>
      </c>
      <c r="O75" s="21">
        <f t="shared" si="123"/>
        <v>0</v>
      </c>
      <c r="P75" s="21">
        <f t="shared" si="123"/>
        <v>668600</v>
      </c>
      <c r="Q75" s="21">
        <f t="shared" si="123"/>
        <v>0</v>
      </c>
      <c r="R75" s="21">
        <f t="shared" si="123"/>
        <v>668600</v>
      </c>
      <c r="S75" s="21">
        <f t="shared" si="123"/>
        <v>0</v>
      </c>
      <c r="T75" s="21">
        <f t="shared" si="123"/>
        <v>668600</v>
      </c>
      <c r="U75" s="21">
        <f t="shared" si="123"/>
        <v>0</v>
      </c>
      <c r="V75" s="21">
        <f t="shared" si="123"/>
        <v>-7400</v>
      </c>
      <c r="W75" s="21">
        <f t="shared" si="123"/>
        <v>0</v>
      </c>
      <c r="X75" s="21">
        <f t="shared" si="123"/>
        <v>-7400</v>
      </c>
      <c r="Y75" s="21">
        <f t="shared" si="123"/>
        <v>0</v>
      </c>
      <c r="Z75" s="276">
        <f t="shared" si="54"/>
        <v>98.908554572271385</v>
      </c>
      <c r="AA75" s="21"/>
      <c r="AB75" s="21">
        <f t="shared" si="124"/>
        <v>678000</v>
      </c>
      <c r="AC75" s="21">
        <f t="shared" si="124"/>
        <v>0</v>
      </c>
      <c r="AD75" s="21">
        <f t="shared" si="124"/>
        <v>678000</v>
      </c>
      <c r="AE75" s="21">
        <f t="shared" si="124"/>
        <v>0</v>
      </c>
      <c r="AF75" s="21">
        <f t="shared" si="124"/>
        <v>0</v>
      </c>
      <c r="AG75" s="21">
        <f t="shared" si="124"/>
        <v>0</v>
      </c>
      <c r="AH75" s="21">
        <f t="shared" si="124"/>
        <v>0</v>
      </c>
      <c r="AI75" s="21">
        <f t="shared" si="124"/>
        <v>0</v>
      </c>
      <c r="AJ75" s="21">
        <f t="shared" si="124"/>
        <v>678000</v>
      </c>
      <c r="AK75" s="21">
        <f t="shared" si="124"/>
        <v>0</v>
      </c>
      <c r="AL75" s="21">
        <f t="shared" si="124"/>
        <v>678000</v>
      </c>
      <c r="AM75" s="21">
        <f t="shared" si="124"/>
        <v>0</v>
      </c>
      <c r="AN75" s="21">
        <f t="shared" si="124"/>
        <v>0</v>
      </c>
      <c r="AO75" s="21">
        <f t="shared" si="124"/>
        <v>0</v>
      </c>
      <c r="AP75" s="21">
        <f t="shared" si="124"/>
        <v>0</v>
      </c>
      <c r="AQ75" s="21">
        <f t="shared" si="124"/>
        <v>0</v>
      </c>
      <c r="AR75" s="21">
        <f t="shared" si="124"/>
        <v>678000</v>
      </c>
      <c r="AS75" s="21">
        <f t="shared" si="124"/>
        <v>0</v>
      </c>
      <c r="AT75" s="21">
        <f t="shared" si="124"/>
        <v>678000</v>
      </c>
      <c r="AU75" s="21">
        <f t="shared" si="124"/>
        <v>0</v>
      </c>
      <c r="AV75" s="205">
        <f t="shared" si="3"/>
        <v>0</v>
      </c>
      <c r="AW75" s="21">
        <f t="shared" si="124"/>
        <v>663900</v>
      </c>
      <c r="AX75" s="21">
        <f t="shared" si="124"/>
        <v>0</v>
      </c>
      <c r="AY75" s="21">
        <f t="shared" si="124"/>
        <v>663900</v>
      </c>
      <c r="AZ75" s="21">
        <f t="shared" si="124"/>
        <v>0</v>
      </c>
      <c r="BA75" s="21">
        <f t="shared" si="124"/>
        <v>0</v>
      </c>
      <c r="BB75" s="21">
        <f t="shared" si="124"/>
        <v>0</v>
      </c>
      <c r="BC75" s="21">
        <f t="shared" si="124"/>
        <v>0</v>
      </c>
      <c r="BD75" s="21">
        <f t="shared" si="124"/>
        <v>0</v>
      </c>
      <c r="BE75" s="21">
        <f t="shared" si="124"/>
        <v>663900</v>
      </c>
      <c r="BF75" s="21">
        <f t="shared" si="124"/>
        <v>0</v>
      </c>
      <c r="BG75" s="21">
        <f t="shared" si="124"/>
        <v>663900</v>
      </c>
      <c r="BH75" s="21">
        <f t="shared" si="124"/>
        <v>0</v>
      </c>
      <c r="BI75" s="21">
        <f t="shared" si="124"/>
        <v>0</v>
      </c>
      <c r="BJ75" s="21">
        <f t="shared" si="124"/>
        <v>0</v>
      </c>
      <c r="BK75" s="21">
        <f t="shared" si="124"/>
        <v>0</v>
      </c>
      <c r="BL75" s="21">
        <f t="shared" si="124"/>
        <v>0</v>
      </c>
      <c r="BM75" s="21">
        <f t="shared" si="124"/>
        <v>663900</v>
      </c>
      <c r="BN75" s="21">
        <f t="shared" si="124"/>
        <v>0</v>
      </c>
      <c r="BO75" s="21">
        <f t="shared" si="124"/>
        <v>663900</v>
      </c>
      <c r="BP75" s="21">
        <f t="shared" si="124"/>
        <v>0</v>
      </c>
      <c r="BQ75" s="205">
        <f t="shared" si="5"/>
        <v>0</v>
      </c>
      <c r="BR75" s="21">
        <f t="shared" si="124"/>
        <v>663900</v>
      </c>
      <c r="BS75" s="21">
        <f t="shared" si="124"/>
        <v>0</v>
      </c>
      <c r="BT75" s="21">
        <f t="shared" si="124"/>
        <v>663900</v>
      </c>
      <c r="BU75" s="21">
        <f t="shared" si="124"/>
        <v>0</v>
      </c>
      <c r="BV75" s="21">
        <f t="shared" si="125"/>
        <v>0</v>
      </c>
      <c r="BW75" s="21">
        <f t="shared" si="125"/>
        <v>0</v>
      </c>
      <c r="BX75" s="21">
        <f t="shared" si="125"/>
        <v>0</v>
      </c>
      <c r="BY75" s="21">
        <f t="shared" si="125"/>
        <v>0</v>
      </c>
      <c r="BZ75" s="21">
        <f t="shared" si="125"/>
        <v>663900</v>
      </c>
      <c r="CA75" s="21">
        <f t="shared" si="125"/>
        <v>0</v>
      </c>
      <c r="CB75" s="21">
        <f t="shared" si="125"/>
        <v>663900</v>
      </c>
      <c r="CC75" s="21">
        <f t="shared" si="125"/>
        <v>0</v>
      </c>
      <c r="CD75" s="21">
        <f t="shared" si="125"/>
        <v>0</v>
      </c>
      <c r="CE75" s="21">
        <f t="shared" si="125"/>
        <v>0</v>
      </c>
      <c r="CF75" s="21">
        <f t="shared" si="125"/>
        <v>0</v>
      </c>
      <c r="CG75" s="21">
        <f t="shared" si="125"/>
        <v>0</v>
      </c>
      <c r="CH75" s="21">
        <f t="shared" si="125"/>
        <v>663900</v>
      </c>
      <c r="CI75" s="21">
        <f t="shared" si="125"/>
        <v>0</v>
      </c>
      <c r="CJ75" s="21">
        <f t="shared" si="125"/>
        <v>663900</v>
      </c>
      <c r="CK75" s="21">
        <f t="shared" si="125"/>
        <v>0</v>
      </c>
      <c r="CL75" s="206">
        <f t="shared" si="9"/>
        <v>0</v>
      </c>
    </row>
    <row r="76" spans="1:90" ht="27.75" customHeight="1" x14ac:dyDescent="0.25">
      <c r="A76" s="155" t="s">
        <v>8</v>
      </c>
      <c r="B76" s="155"/>
      <c r="C76" s="155"/>
      <c r="D76" s="155"/>
      <c r="E76" s="152">
        <v>857</v>
      </c>
      <c r="F76" s="3" t="s">
        <v>11</v>
      </c>
      <c r="G76" s="3" t="s">
        <v>104</v>
      </c>
      <c r="H76" s="4" t="s">
        <v>149</v>
      </c>
      <c r="I76" s="3" t="s">
        <v>18</v>
      </c>
      <c r="J76" s="21">
        <f>'6.ВС'!J471</f>
        <v>670600</v>
      </c>
      <c r="K76" s="21">
        <f>'6.ВС'!K471</f>
        <v>0</v>
      </c>
      <c r="L76" s="21">
        <f>'6.ВС'!L471</f>
        <v>670600</v>
      </c>
      <c r="M76" s="21">
        <f>'6.ВС'!M471</f>
        <v>0</v>
      </c>
      <c r="N76" s="21">
        <f>'6.ВС'!N471</f>
        <v>668600</v>
      </c>
      <c r="O76" s="21">
        <f>'6.ВС'!O471</f>
        <v>0</v>
      </c>
      <c r="P76" s="21">
        <f>'6.ВС'!P471</f>
        <v>668600</v>
      </c>
      <c r="Q76" s="21">
        <f>'6.ВС'!Q471</f>
        <v>0</v>
      </c>
      <c r="R76" s="21">
        <f>'6.ВС'!R471</f>
        <v>668600</v>
      </c>
      <c r="S76" s="21">
        <f>'6.ВС'!S471</f>
        <v>0</v>
      </c>
      <c r="T76" s="21">
        <f>'6.ВС'!T471</f>
        <v>668600</v>
      </c>
      <c r="U76" s="21">
        <f>'6.ВС'!U471</f>
        <v>0</v>
      </c>
      <c r="V76" s="21">
        <f>'6.ВС'!V471</f>
        <v>-7400</v>
      </c>
      <c r="W76" s="21">
        <f>'6.ВС'!W471</f>
        <v>0</v>
      </c>
      <c r="X76" s="21">
        <f>'6.ВС'!X471</f>
        <v>-7400</v>
      </c>
      <c r="Y76" s="21">
        <f>'6.ВС'!Y471</f>
        <v>0</v>
      </c>
      <c r="Z76" s="276">
        <f t="shared" si="54"/>
        <v>98.908554572271385</v>
      </c>
      <c r="AA76" s="21"/>
      <c r="AB76" s="21">
        <f>'6.ВС'!AB471</f>
        <v>678000</v>
      </c>
      <c r="AC76" s="21">
        <f>'6.ВС'!AC471</f>
        <v>0</v>
      </c>
      <c r="AD76" s="21">
        <f>'6.ВС'!AD471</f>
        <v>678000</v>
      </c>
      <c r="AE76" s="21">
        <f>'6.ВС'!AE471</f>
        <v>0</v>
      </c>
      <c r="AF76" s="21">
        <f>'6.ВС'!AF471</f>
        <v>0</v>
      </c>
      <c r="AG76" s="21">
        <f>'6.ВС'!AG471</f>
        <v>0</v>
      </c>
      <c r="AH76" s="21">
        <f>'6.ВС'!AH471</f>
        <v>0</v>
      </c>
      <c r="AI76" s="21">
        <f>'6.ВС'!AI471</f>
        <v>0</v>
      </c>
      <c r="AJ76" s="21">
        <f>'6.ВС'!AJ471</f>
        <v>678000</v>
      </c>
      <c r="AK76" s="21">
        <f>'6.ВС'!AK471</f>
        <v>0</v>
      </c>
      <c r="AL76" s="21">
        <f>'6.ВС'!AL471</f>
        <v>678000</v>
      </c>
      <c r="AM76" s="21">
        <f>'6.ВС'!AM471</f>
        <v>0</v>
      </c>
      <c r="AN76" s="21">
        <f>'6.ВС'!AN471</f>
        <v>0</v>
      </c>
      <c r="AO76" s="21">
        <f>'6.ВС'!AO471</f>
        <v>0</v>
      </c>
      <c r="AP76" s="21">
        <f>'6.ВС'!AP471</f>
        <v>0</v>
      </c>
      <c r="AQ76" s="21">
        <f>'6.ВС'!AQ471</f>
        <v>0</v>
      </c>
      <c r="AR76" s="21">
        <f>'6.ВС'!AR471</f>
        <v>678000</v>
      </c>
      <c r="AS76" s="21">
        <f>'6.ВС'!AS471</f>
        <v>0</v>
      </c>
      <c r="AT76" s="21">
        <f>'6.ВС'!AT471</f>
        <v>678000</v>
      </c>
      <c r="AU76" s="21">
        <f>'6.ВС'!AU471</f>
        <v>0</v>
      </c>
      <c r="AV76" s="205">
        <f t="shared" si="3"/>
        <v>0</v>
      </c>
      <c r="AW76" s="21">
        <f>'6.ВС'!AW471</f>
        <v>663900</v>
      </c>
      <c r="AX76" s="21">
        <f>'6.ВС'!AX471</f>
        <v>0</v>
      </c>
      <c r="AY76" s="21">
        <f>'6.ВС'!AY471</f>
        <v>663900</v>
      </c>
      <c r="AZ76" s="21">
        <f>'6.ВС'!AZ471</f>
        <v>0</v>
      </c>
      <c r="BA76" s="21">
        <f>'6.ВС'!BA471</f>
        <v>0</v>
      </c>
      <c r="BB76" s="21">
        <f>'6.ВС'!BB471</f>
        <v>0</v>
      </c>
      <c r="BC76" s="21">
        <f>'6.ВС'!BC471</f>
        <v>0</v>
      </c>
      <c r="BD76" s="21">
        <f>'6.ВС'!BD471</f>
        <v>0</v>
      </c>
      <c r="BE76" s="21">
        <f>'6.ВС'!BE471</f>
        <v>663900</v>
      </c>
      <c r="BF76" s="21">
        <f>'6.ВС'!BF471</f>
        <v>0</v>
      </c>
      <c r="BG76" s="21">
        <f>'6.ВС'!BG471</f>
        <v>663900</v>
      </c>
      <c r="BH76" s="21">
        <f>'6.ВС'!BH471</f>
        <v>0</v>
      </c>
      <c r="BI76" s="21">
        <f>'6.ВС'!BI471</f>
        <v>0</v>
      </c>
      <c r="BJ76" s="21">
        <f>'6.ВС'!BJ471</f>
        <v>0</v>
      </c>
      <c r="BK76" s="21">
        <f>'6.ВС'!BK471</f>
        <v>0</v>
      </c>
      <c r="BL76" s="21">
        <f>'6.ВС'!BL471</f>
        <v>0</v>
      </c>
      <c r="BM76" s="21">
        <f>'6.ВС'!BM471</f>
        <v>663900</v>
      </c>
      <c r="BN76" s="21">
        <f>'6.ВС'!BN471</f>
        <v>0</v>
      </c>
      <c r="BO76" s="21">
        <f>'6.ВС'!BO471</f>
        <v>663900</v>
      </c>
      <c r="BP76" s="21">
        <f>'6.ВС'!BP471</f>
        <v>0</v>
      </c>
      <c r="BQ76" s="205">
        <f t="shared" si="5"/>
        <v>0</v>
      </c>
      <c r="BR76" s="21">
        <f>'6.ВС'!BR471</f>
        <v>663900</v>
      </c>
      <c r="BS76" s="21">
        <f>'6.ВС'!BS471</f>
        <v>0</v>
      </c>
      <c r="BT76" s="21">
        <f>'6.ВС'!BT471</f>
        <v>663900</v>
      </c>
      <c r="BU76" s="21">
        <f>'6.ВС'!BU471</f>
        <v>0</v>
      </c>
      <c r="BV76" s="21">
        <f>'6.ВС'!BV471</f>
        <v>0</v>
      </c>
      <c r="BW76" s="21">
        <f>'6.ВС'!BW471</f>
        <v>0</v>
      </c>
      <c r="BX76" s="21">
        <f>'6.ВС'!BX471</f>
        <v>0</v>
      </c>
      <c r="BY76" s="21">
        <f>'6.ВС'!BY471</f>
        <v>0</v>
      </c>
      <c r="BZ76" s="21">
        <f>'6.ВС'!BZ471</f>
        <v>663900</v>
      </c>
      <c r="CA76" s="21">
        <f>'6.ВС'!CA471</f>
        <v>0</v>
      </c>
      <c r="CB76" s="21">
        <f>'6.ВС'!CB471</f>
        <v>663900</v>
      </c>
      <c r="CC76" s="21">
        <f>'6.ВС'!CC471</f>
        <v>0</v>
      </c>
      <c r="CD76" s="21">
        <f>'6.ВС'!CD471</f>
        <v>0</v>
      </c>
      <c r="CE76" s="21">
        <f>'6.ВС'!CE471</f>
        <v>0</v>
      </c>
      <c r="CF76" s="21">
        <f>'6.ВС'!CF471</f>
        <v>0</v>
      </c>
      <c r="CG76" s="21">
        <f>'6.ВС'!CG471</f>
        <v>0</v>
      </c>
      <c r="CH76" s="21">
        <f>'6.ВС'!CH471</f>
        <v>663900</v>
      </c>
      <c r="CI76" s="21">
        <f>'6.ВС'!CI471</f>
        <v>0</v>
      </c>
      <c r="CJ76" s="21">
        <f>'6.ВС'!CJ471</f>
        <v>663900</v>
      </c>
      <c r="CK76" s="21">
        <f>'6.ВС'!CK471</f>
        <v>0</v>
      </c>
      <c r="CL76" s="206">
        <f t="shared" si="9"/>
        <v>0</v>
      </c>
    </row>
    <row r="77" spans="1:90" ht="27.75" customHeight="1" x14ac:dyDescent="0.25">
      <c r="A77" s="155" t="s">
        <v>150</v>
      </c>
      <c r="B77" s="156"/>
      <c r="C77" s="156"/>
      <c r="D77" s="3" t="s">
        <v>11</v>
      </c>
      <c r="E77" s="152">
        <v>857</v>
      </c>
      <c r="F77" s="3" t="s">
        <v>16</v>
      </c>
      <c r="G77" s="3" t="s">
        <v>104</v>
      </c>
      <c r="H77" s="4" t="s">
        <v>151</v>
      </c>
      <c r="I77" s="3"/>
      <c r="J77" s="21">
        <f t="shared" ref="J77:Y78" si="126">J78</f>
        <v>18000</v>
      </c>
      <c r="K77" s="21">
        <f t="shared" si="126"/>
        <v>0</v>
      </c>
      <c r="L77" s="21">
        <f t="shared" si="126"/>
        <v>0</v>
      </c>
      <c r="M77" s="21">
        <f t="shared" si="126"/>
        <v>18000</v>
      </c>
      <c r="N77" s="21">
        <f t="shared" si="126"/>
        <v>18000</v>
      </c>
      <c r="O77" s="21">
        <f t="shared" si="126"/>
        <v>0</v>
      </c>
      <c r="P77" s="21">
        <f t="shared" si="126"/>
        <v>0</v>
      </c>
      <c r="Q77" s="21">
        <f t="shared" si="126"/>
        <v>18000</v>
      </c>
      <c r="R77" s="21">
        <f t="shared" si="126"/>
        <v>18000</v>
      </c>
      <c r="S77" s="21">
        <f t="shared" si="126"/>
        <v>0</v>
      </c>
      <c r="T77" s="21">
        <f t="shared" si="126"/>
        <v>0</v>
      </c>
      <c r="U77" s="21">
        <f t="shared" si="126"/>
        <v>18000</v>
      </c>
      <c r="V77" s="21">
        <f t="shared" si="126"/>
        <v>0</v>
      </c>
      <c r="W77" s="21">
        <f t="shared" si="126"/>
        <v>0</v>
      </c>
      <c r="X77" s="21">
        <f t="shared" si="126"/>
        <v>0</v>
      </c>
      <c r="Y77" s="21">
        <f t="shared" si="126"/>
        <v>0</v>
      </c>
      <c r="Z77" s="276">
        <f t="shared" si="54"/>
        <v>100</v>
      </c>
      <c r="AA77" s="21"/>
      <c r="AB77" s="21">
        <f t="shared" ref="AB77:BV78" si="127">AB78</f>
        <v>18000</v>
      </c>
      <c r="AC77" s="21">
        <f t="shared" si="127"/>
        <v>0</v>
      </c>
      <c r="AD77" s="21">
        <f t="shared" si="127"/>
        <v>0</v>
      </c>
      <c r="AE77" s="21">
        <f t="shared" si="127"/>
        <v>18000</v>
      </c>
      <c r="AF77" s="21">
        <f t="shared" si="127"/>
        <v>0</v>
      </c>
      <c r="AG77" s="21">
        <f t="shared" si="127"/>
        <v>0</v>
      </c>
      <c r="AH77" s="21">
        <f t="shared" si="127"/>
        <v>0</v>
      </c>
      <c r="AI77" s="21">
        <f t="shared" si="127"/>
        <v>0</v>
      </c>
      <c r="AJ77" s="21">
        <f t="shared" si="127"/>
        <v>18000</v>
      </c>
      <c r="AK77" s="21">
        <f t="shared" si="127"/>
        <v>0</v>
      </c>
      <c r="AL77" s="21">
        <f t="shared" si="127"/>
        <v>0</v>
      </c>
      <c r="AM77" s="21">
        <f t="shared" si="127"/>
        <v>18000</v>
      </c>
      <c r="AN77" s="21">
        <f t="shared" si="127"/>
        <v>0</v>
      </c>
      <c r="AO77" s="21">
        <f t="shared" si="127"/>
        <v>0</v>
      </c>
      <c r="AP77" s="21">
        <f t="shared" si="127"/>
        <v>0</v>
      </c>
      <c r="AQ77" s="21">
        <f t="shared" si="127"/>
        <v>0</v>
      </c>
      <c r="AR77" s="21">
        <f t="shared" si="127"/>
        <v>18000</v>
      </c>
      <c r="AS77" s="21">
        <f t="shared" si="127"/>
        <v>0</v>
      </c>
      <c r="AT77" s="21">
        <f t="shared" si="127"/>
        <v>0</v>
      </c>
      <c r="AU77" s="21">
        <f t="shared" si="127"/>
        <v>18000</v>
      </c>
      <c r="AV77" s="205">
        <f t="shared" si="3"/>
        <v>0</v>
      </c>
      <c r="AW77" s="21">
        <f t="shared" si="127"/>
        <v>18000</v>
      </c>
      <c r="AX77" s="21">
        <f t="shared" si="127"/>
        <v>0</v>
      </c>
      <c r="AY77" s="21">
        <f t="shared" si="127"/>
        <v>0</v>
      </c>
      <c r="AZ77" s="21">
        <f t="shared" si="127"/>
        <v>18000</v>
      </c>
      <c r="BA77" s="21">
        <f t="shared" si="127"/>
        <v>0</v>
      </c>
      <c r="BB77" s="21">
        <f t="shared" si="127"/>
        <v>0</v>
      </c>
      <c r="BC77" s="21">
        <f t="shared" si="127"/>
        <v>0</v>
      </c>
      <c r="BD77" s="21">
        <f t="shared" si="127"/>
        <v>0</v>
      </c>
      <c r="BE77" s="21">
        <f t="shared" si="127"/>
        <v>18000</v>
      </c>
      <c r="BF77" s="21">
        <f t="shared" si="127"/>
        <v>0</v>
      </c>
      <c r="BG77" s="21">
        <f t="shared" si="127"/>
        <v>0</v>
      </c>
      <c r="BH77" s="21">
        <f t="shared" si="127"/>
        <v>18000</v>
      </c>
      <c r="BI77" s="21">
        <f t="shared" si="127"/>
        <v>0</v>
      </c>
      <c r="BJ77" s="21">
        <f t="shared" si="127"/>
        <v>0</v>
      </c>
      <c r="BK77" s="21">
        <f t="shared" si="127"/>
        <v>0</v>
      </c>
      <c r="BL77" s="21">
        <f t="shared" si="127"/>
        <v>0</v>
      </c>
      <c r="BM77" s="21">
        <f t="shared" si="127"/>
        <v>18000</v>
      </c>
      <c r="BN77" s="21">
        <f t="shared" si="127"/>
        <v>0</v>
      </c>
      <c r="BO77" s="21">
        <f t="shared" si="127"/>
        <v>0</v>
      </c>
      <c r="BP77" s="21">
        <f t="shared" si="127"/>
        <v>18000</v>
      </c>
      <c r="BQ77" s="205">
        <f t="shared" si="5"/>
        <v>0</v>
      </c>
      <c r="BR77" s="21">
        <f t="shared" si="127"/>
        <v>18000</v>
      </c>
      <c r="BS77" s="21">
        <f t="shared" si="127"/>
        <v>0</v>
      </c>
      <c r="BT77" s="21">
        <f t="shared" si="127"/>
        <v>0</v>
      </c>
      <c r="BU77" s="21">
        <f t="shared" si="127"/>
        <v>18000</v>
      </c>
      <c r="BV77" s="21">
        <f t="shared" si="127"/>
        <v>0</v>
      </c>
      <c r="BW77" s="21">
        <f t="shared" ref="BV77:CK78" si="128">BW78</f>
        <v>0</v>
      </c>
      <c r="BX77" s="21">
        <f t="shared" si="128"/>
        <v>0</v>
      </c>
      <c r="BY77" s="21">
        <f t="shared" si="128"/>
        <v>0</v>
      </c>
      <c r="BZ77" s="21">
        <f t="shared" si="128"/>
        <v>18000</v>
      </c>
      <c r="CA77" s="21">
        <f t="shared" si="128"/>
        <v>0</v>
      </c>
      <c r="CB77" s="21">
        <f t="shared" si="128"/>
        <v>0</v>
      </c>
      <c r="CC77" s="21">
        <f t="shared" si="128"/>
        <v>18000</v>
      </c>
      <c r="CD77" s="21">
        <f t="shared" si="128"/>
        <v>0</v>
      </c>
      <c r="CE77" s="21">
        <f t="shared" si="128"/>
        <v>0</v>
      </c>
      <c r="CF77" s="21">
        <f t="shared" si="128"/>
        <v>0</v>
      </c>
      <c r="CG77" s="21">
        <f t="shared" si="128"/>
        <v>0</v>
      </c>
      <c r="CH77" s="21">
        <f t="shared" si="128"/>
        <v>18000</v>
      </c>
      <c r="CI77" s="21">
        <f t="shared" si="128"/>
        <v>0</v>
      </c>
      <c r="CJ77" s="21">
        <f t="shared" si="128"/>
        <v>0</v>
      </c>
      <c r="CK77" s="21">
        <f t="shared" si="128"/>
        <v>18000</v>
      </c>
      <c r="CL77" s="206">
        <f t="shared" si="9"/>
        <v>0</v>
      </c>
    </row>
    <row r="78" spans="1:90" ht="27.75" customHeight="1" x14ac:dyDescent="0.25">
      <c r="A78" s="156" t="s">
        <v>20</v>
      </c>
      <c r="B78" s="155"/>
      <c r="C78" s="155"/>
      <c r="D78" s="3" t="s">
        <v>11</v>
      </c>
      <c r="E78" s="152">
        <v>857</v>
      </c>
      <c r="F78" s="3" t="s">
        <v>11</v>
      </c>
      <c r="G78" s="3" t="s">
        <v>104</v>
      </c>
      <c r="H78" s="4" t="s">
        <v>151</v>
      </c>
      <c r="I78" s="3" t="s">
        <v>21</v>
      </c>
      <c r="J78" s="21">
        <f t="shared" si="126"/>
        <v>18000</v>
      </c>
      <c r="K78" s="21">
        <f t="shared" si="126"/>
        <v>0</v>
      </c>
      <c r="L78" s="21">
        <f t="shared" si="126"/>
        <v>0</v>
      </c>
      <c r="M78" s="21">
        <f t="shared" si="126"/>
        <v>18000</v>
      </c>
      <c r="N78" s="21">
        <f t="shared" si="126"/>
        <v>18000</v>
      </c>
      <c r="O78" s="21">
        <f t="shared" si="126"/>
        <v>0</v>
      </c>
      <c r="P78" s="21">
        <f t="shared" si="126"/>
        <v>0</v>
      </c>
      <c r="Q78" s="21">
        <f t="shared" si="126"/>
        <v>18000</v>
      </c>
      <c r="R78" s="21">
        <f t="shared" si="126"/>
        <v>18000</v>
      </c>
      <c r="S78" s="21">
        <f t="shared" si="126"/>
        <v>0</v>
      </c>
      <c r="T78" s="21">
        <f t="shared" si="126"/>
        <v>0</v>
      </c>
      <c r="U78" s="21">
        <f t="shared" si="126"/>
        <v>18000</v>
      </c>
      <c r="V78" s="21">
        <f t="shared" si="126"/>
        <v>0</v>
      </c>
      <c r="W78" s="21">
        <f t="shared" si="126"/>
        <v>0</v>
      </c>
      <c r="X78" s="21">
        <f t="shared" si="126"/>
        <v>0</v>
      </c>
      <c r="Y78" s="21">
        <f t="shared" si="126"/>
        <v>0</v>
      </c>
      <c r="Z78" s="276">
        <f t="shared" si="54"/>
        <v>100</v>
      </c>
      <c r="AA78" s="21"/>
      <c r="AB78" s="21">
        <f t="shared" si="127"/>
        <v>18000</v>
      </c>
      <c r="AC78" s="21">
        <f t="shared" si="127"/>
        <v>0</v>
      </c>
      <c r="AD78" s="21">
        <f t="shared" si="127"/>
        <v>0</v>
      </c>
      <c r="AE78" s="21">
        <f t="shared" si="127"/>
        <v>18000</v>
      </c>
      <c r="AF78" s="21">
        <f t="shared" si="127"/>
        <v>0</v>
      </c>
      <c r="AG78" s="21">
        <f t="shared" si="127"/>
        <v>0</v>
      </c>
      <c r="AH78" s="21">
        <f t="shared" si="127"/>
        <v>0</v>
      </c>
      <c r="AI78" s="21">
        <f t="shared" si="127"/>
        <v>0</v>
      </c>
      <c r="AJ78" s="21">
        <f t="shared" si="127"/>
        <v>18000</v>
      </c>
      <c r="AK78" s="21">
        <f t="shared" si="127"/>
        <v>0</v>
      </c>
      <c r="AL78" s="21">
        <f t="shared" si="127"/>
        <v>0</v>
      </c>
      <c r="AM78" s="21">
        <f t="shared" si="127"/>
        <v>18000</v>
      </c>
      <c r="AN78" s="21">
        <f t="shared" si="127"/>
        <v>0</v>
      </c>
      <c r="AO78" s="21">
        <f t="shared" si="127"/>
        <v>0</v>
      </c>
      <c r="AP78" s="21">
        <f t="shared" si="127"/>
        <v>0</v>
      </c>
      <c r="AQ78" s="21">
        <f t="shared" si="127"/>
        <v>0</v>
      </c>
      <c r="AR78" s="21">
        <f t="shared" si="127"/>
        <v>18000</v>
      </c>
      <c r="AS78" s="21">
        <f t="shared" si="127"/>
        <v>0</v>
      </c>
      <c r="AT78" s="21">
        <f t="shared" si="127"/>
        <v>0</v>
      </c>
      <c r="AU78" s="21">
        <f t="shared" si="127"/>
        <v>18000</v>
      </c>
      <c r="AV78" s="205">
        <f t="shared" si="3"/>
        <v>0</v>
      </c>
      <c r="AW78" s="21">
        <f t="shared" si="127"/>
        <v>18000</v>
      </c>
      <c r="AX78" s="21">
        <f t="shared" si="127"/>
        <v>0</v>
      </c>
      <c r="AY78" s="21">
        <f t="shared" si="127"/>
        <v>0</v>
      </c>
      <c r="AZ78" s="21">
        <f t="shared" si="127"/>
        <v>18000</v>
      </c>
      <c r="BA78" s="21">
        <f t="shared" si="127"/>
        <v>0</v>
      </c>
      <c r="BB78" s="21">
        <f t="shared" si="127"/>
        <v>0</v>
      </c>
      <c r="BC78" s="21">
        <f t="shared" si="127"/>
        <v>0</v>
      </c>
      <c r="BD78" s="21">
        <f t="shared" si="127"/>
        <v>0</v>
      </c>
      <c r="BE78" s="21">
        <f t="shared" si="127"/>
        <v>18000</v>
      </c>
      <c r="BF78" s="21">
        <f t="shared" si="127"/>
        <v>0</v>
      </c>
      <c r="BG78" s="21">
        <f t="shared" si="127"/>
        <v>0</v>
      </c>
      <c r="BH78" s="21">
        <f t="shared" si="127"/>
        <v>18000</v>
      </c>
      <c r="BI78" s="21">
        <f t="shared" si="127"/>
        <v>0</v>
      </c>
      <c r="BJ78" s="21">
        <f t="shared" si="127"/>
        <v>0</v>
      </c>
      <c r="BK78" s="21">
        <f t="shared" si="127"/>
        <v>0</v>
      </c>
      <c r="BL78" s="21">
        <f t="shared" si="127"/>
        <v>0</v>
      </c>
      <c r="BM78" s="21">
        <f t="shared" si="127"/>
        <v>18000</v>
      </c>
      <c r="BN78" s="21">
        <f t="shared" si="127"/>
        <v>0</v>
      </c>
      <c r="BO78" s="21">
        <f t="shared" si="127"/>
        <v>0</v>
      </c>
      <c r="BP78" s="21">
        <f t="shared" si="127"/>
        <v>18000</v>
      </c>
      <c r="BQ78" s="205">
        <f t="shared" si="5"/>
        <v>0</v>
      </c>
      <c r="BR78" s="21">
        <f t="shared" si="127"/>
        <v>18000</v>
      </c>
      <c r="BS78" s="21">
        <f t="shared" si="127"/>
        <v>0</v>
      </c>
      <c r="BT78" s="21">
        <f t="shared" si="127"/>
        <v>0</v>
      </c>
      <c r="BU78" s="21">
        <f t="shared" si="127"/>
        <v>18000</v>
      </c>
      <c r="BV78" s="21">
        <f t="shared" si="128"/>
        <v>0</v>
      </c>
      <c r="BW78" s="21">
        <f t="shared" si="128"/>
        <v>0</v>
      </c>
      <c r="BX78" s="21">
        <f t="shared" si="128"/>
        <v>0</v>
      </c>
      <c r="BY78" s="21">
        <f t="shared" si="128"/>
        <v>0</v>
      </c>
      <c r="BZ78" s="21">
        <f t="shared" si="128"/>
        <v>18000</v>
      </c>
      <c r="CA78" s="21">
        <f t="shared" si="128"/>
        <v>0</v>
      </c>
      <c r="CB78" s="21">
        <f t="shared" si="128"/>
        <v>0</v>
      </c>
      <c r="CC78" s="21">
        <f t="shared" si="128"/>
        <v>18000</v>
      </c>
      <c r="CD78" s="21">
        <f t="shared" si="128"/>
        <v>0</v>
      </c>
      <c r="CE78" s="21">
        <f t="shared" si="128"/>
        <v>0</v>
      </c>
      <c r="CF78" s="21">
        <f t="shared" si="128"/>
        <v>0</v>
      </c>
      <c r="CG78" s="21">
        <f t="shared" si="128"/>
        <v>0</v>
      </c>
      <c r="CH78" s="21">
        <f t="shared" si="128"/>
        <v>18000</v>
      </c>
      <c r="CI78" s="21">
        <f t="shared" si="128"/>
        <v>0</v>
      </c>
      <c r="CJ78" s="21">
        <f t="shared" si="128"/>
        <v>0</v>
      </c>
      <c r="CK78" s="21">
        <f t="shared" si="128"/>
        <v>18000</v>
      </c>
      <c r="CL78" s="206">
        <f t="shared" si="9"/>
        <v>0</v>
      </c>
    </row>
    <row r="79" spans="1:90" ht="27.75" customHeight="1" x14ac:dyDescent="0.25">
      <c r="A79" s="156" t="s">
        <v>9</v>
      </c>
      <c r="B79" s="156"/>
      <c r="C79" s="156"/>
      <c r="D79" s="3" t="s">
        <v>11</v>
      </c>
      <c r="E79" s="152">
        <v>857</v>
      </c>
      <c r="F79" s="3" t="s">
        <v>11</v>
      </c>
      <c r="G79" s="3" t="s">
        <v>104</v>
      </c>
      <c r="H79" s="4" t="s">
        <v>151</v>
      </c>
      <c r="I79" s="3" t="s">
        <v>22</v>
      </c>
      <c r="J79" s="21">
        <f>'6.ВС'!J474</f>
        <v>18000</v>
      </c>
      <c r="K79" s="21">
        <f>'6.ВС'!K474</f>
        <v>0</v>
      </c>
      <c r="L79" s="21">
        <f>'6.ВС'!L474</f>
        <v>0</v>
      </c>
      <c r="M79" s="21">
        <f>'6.ВС'!M474</f>
        <v>18000</v>
      </c>
      <c r="N79" s="21">
        <f>'6.ВС'!N474</f>
        <v>18000</v>
      </c>
      <c r="O79" s="21">
        <f>'6.ВС'!O474</f>
        <v>0</v>
      </c>
      <c r="P79" s="21">
        <f>'6.ВС'!P474</f>
        <v>0</v>
      </c>
      <c r="Q79" s="21">
        <f>'6.ВС'!Q474</f>
        <v>18000</v>
      </c>
      <c r="R79" s="21">
        <f>'6.ВС'!R474</f>
        <v>18000</v>
      </c>
      <c r="S79" s="21">
        <f>'6.ВС'!S474</f>
        <v>0</v>
      </c>
      <c r="T79" s="21">
        <f>'6.ВС'!T474</f>
        <v>0</v>
      </c>
      <c r="U79" s="21">
        <f>'6.ВС'!U474</f>
        <v>18000</v>
      </c>
      <c r="V79" s="21">
        <f>'6.ВС'!V474</f>
        <v>0</v>
      </c>
      <c r="W79" s="21">
        <f>'6.ВС'!W474</f>
        <v>0</v>
      </c>
      <c r="X79" s="21">
        <f>'6.ВС'!X474</f>
        <v>0</v>
      </c>
      <c r="Y79" s="21">
        <f>'6.ВС'!Y474</f>
        <v>0</v>
      </c>
      <c r="Z79" s="276">
        <f t="shared" si="54"/>
        <v>100</v>
      </c>
      <c r="AA79" s="21"/>
      <c r="AB79" s="21">
        <f>'6.ВС'!AB474</f>
        <v>18000</v>
      </c>
      <c r="AC79" s="21">
        <f>'6.ВС'!AC474</f>
        <v>0</v>
      </c>
      <c r="AD79" s="21">
        <f>'6.ВС'!AD474</f>
        <v>0</v>
      </c>
      <c r="AE79" s="21">
        <f>'6.ВС'!AE474</f>
        <v>18000</v>
      </c>
      <c r="AF79" s="21">
        <f>'6.ВС'!AF474</f>
        <v>0</v>
      </c>
      <c r="AG79" s="21">
        <f>'6.ВС'!AG474</f>
        <v>0</v>
      </c>
      <c r="AH79" s="21">
        <f>'6.ВС'!AH474</f>
        <v>0</v>
      </c>
      <c r="AI79" s="21">
        <f>'6.ВС'!AI474</f>
        <v>0</v>
      </c>
      <c r="AJ79" s="21">
        <f>'6.ВС'!AJ474</f>
        <v>18000</v>
      </c>
      <c r="AK79" s="21">
        <f>'6.ВС'!AK474</f>
        <v>0</v>
      </c>
      <c r="AL79" s="21">
        <f>'6.ВС'!AL474</f>
        <v>0</v>
      </c>
      <c r="AM79" s="21">
        <f>'6.ВС'!AM474</f>
        <v>18000</v>
      </c>
      <c r="AN79" s="21">
        <f>'6.ВС'!AN474</f>
        <v>0</v>
      </c>
      <c r="AO79" s="21">
        <f>'6.ВС'!AO474</f>
        <v>0</v>
      </c>
      <c r="AP79" s="21">
        <f>'6.ВС'!AP474</f>
        <v>0</v>
      </c>
      <c r="AQ79" s="21">
        <f>'6.ВС'!AQ474</f>
        <v>0</v>
      </c>
      <c r="AR79" s="21">
        <f>'6.ВС'!AR474</f>
        <v>18000</v>
      </c>
      <c r="AS79" s="21">
        <f>'6.ВС'!AS474</f>
        <v>0</v>
      </c>
      <c r="AT79" s="21">
        <f>'6.ВС'!AT474</f>
        <v>0</v>
      </c>
      <c r="AU79" s="21">
        <f>'6.ВС'!AU474</f>
        <v>18000</v>
      </c>
      <c r="AV79" s="205">
        <f t="shared" si="3"/>
        <v>0</v>
      </c>
      <c r="AW79" s="21">
        <f>'6.ВС'!AW474</f>
        <v>18000</v>
      </c>
      <c r="AX79" s="21">
        <f>'6.ВС'!AX474</f>
        <v>0</v>
      </c>
      <c r="AY79" s="21">
        <f>'6.ВС'!AY474</f>
        <v>0</v>
      </c>
      <c r="AZ79" s="21">
        <f>'6.ВС'!AZ474</f>
        <v>18000</v>
      </c>
      <c r="BA79" s="21">
        <f>'6.ВС'!BA474</f>
        <v>0</v>
      </c>
      <c r="BB79" s="21">
        <f>'6.ВС'!BB474</f>
        <v>0</v>
      </c>
      <c r="BC79" s="21">
        <f>'6.ВС'!BC474</f>
        <v>0</v>
      </c>
      <c r="BD79" s="21">
        <f>'6.ВС'!BD474</f>
        <v>0</v>
      </c>
      <c r="BE79" s="21">
        <f>'6.ВС'!BE474</f>
        <v>18000</v>
      </c>
      <c r="BF79" s="21">
        <f>'6.ВС'!BF474</f>
        <v>0</v>
      </c>
      <c r="BG79" s="21">
        <f>'6.ВС'!BG474</f>
        <v>0</v>
      </c>
      <c r="BH79" s="21">
        <f>'6.ВС'!BH474</f>
        <v>18000</v>
      </c>
      <c r="BI79" s="21">
        <f>'6.ВС'!BI474</f>
        <v>0</v>
      </c>
      <c r="BJ79" s="21">
        <f>'6.ВС'!BJ474</f>
        <v>0</v>
      </c>
      <c r="BK79" s="21">
        <f>'6.ВС'!BK474</f>
        <v>0</v>
      </c>
      <c r="BL79" s="21">
        <f>'6.ВС'!BL474</f>
        <v>0</v>
      </c>
      <c r="BM79" s="21">
        <f>'6.ВС'!BM474</f>
        <v>18000</v>
      </c>
      <c r="BN79" s="21">
        <f>'6.ВС'!BN474</f>
        <v>0</v>
      </c>
      <c r="BO79" s="21">
        <f>'6.ВС'!BO474</f>
        <v>0</v>
      </c>
      <c r="BP79" s="21">
        <f>'6.ВС'!BP474</f>
        <v>18000</v>
      </c>
      <c r="BQ79" s="205">
        <f t="shared" si="5"/>
        <v>0</v>
      </c>
      <c r="BR79" s="21">
        <f>'6.ВС'!BR474</f>
        <v>18000</v>
      </c>
      <c r="BS79" s="21">
        <f>'6.ВС'!BS474</f>
        <v>0</v>
      </c>
      <c r="BT79" s="21">
        <f>'6.ВС'!BT474</f>
        <v>0</v>
      </c>
      <c r="BU79" s="21">
        <f>'6.ВС'!BU474</f>
        <v>18000</v>
      </c>
      <c r="BV79" s="21">
        <f>'6.ВС'!BV474</f>
        <v>0</v>
      </c>
      <c r="BW79" s="21">
        <f>'6.ВС'!BW474</f>
        <v>0</v>
      </c>
      <c r="BX79" s="21">
        <f>'6.ВС'!BX474</f>
        <v>0</v>
      </c>
      <c r="BY79" s="21">
        <f>'6.ВС'!BY474</f>
        <v>0</v>
      </c>
      <c r="BZ79" s="21">
        <f>'6.ВС'!BZ474</f>
        <v>18000</v>
      </c>
      <c r="CA79" s="21">
        <f>'6.ВС'!CA474</f>
        <v>0</v>
      </c>
      <c r="CB79" s="21">
        <f>'6.ВС'!CB474</f>
        <v>0</v>
      </c>
      <c r="CC79" s="21">
        <f>'6.ВС'!CC474</f>
        <v>18000</v>
      </c>
      <c r="CD79" s="21">
        <f>'6.ВС'!CD474</f>
        <v>0</v>
      </c>
      <c r="CE79" s="21">
        <f>'6.ВС'!CE474</f>
        <v>0</v>
      </c>
      <c r="CF79" s="21">
        <f>'6.ВС'!CF474</f>
        <v>0</v>
      </c>
      <c r="CG79" s="21">
        <f>'6.ВС'!CG474</f>
        <v>0</v>
      </c>
      <c r="CH79" s="21">
        <f>'6.ВС'!CH474</f>
        <v>18000</v>
      </c>
      <c r="CI79" s="21">
        <f>'6.ВС'!CI474</f>
        <v>0</v>
      </c>
      <c r="CJ79" s="21">
        <f>'6.ВС'!CJ474</f>
        <v>0</v>
      </c>
      <c r="CK79" s="21">
        <f>'6.ВС'!CK474</f>
        <v>18000</v>
      </c>
      <c r="CL79" s="206">
        <f t="shared" si="9"/>
        <v>0</v>
      </c>
    </row>
    <row r="80" spans="1:90" ht="27.75" customHeight="1" x14ac:dyDescent="0.25">
      <c r="A80" s="155" t="s">
        <v>133</v>
      </c>
      <c r="B80" s="156"/>
      <c r="C80" s="156"/>
      <c r="D80" s="156"/>
      <c r="E80" s="5">
        <v>853</v>
      </c>
      <c r="F80" s="3" t="s">
        <v>11</v>
      </c>
      <c r="G80" s="3" t="s">
        <v>108</v>
      </c>
      <c r="H80" s="4"/>
      <c r="I80" s="3"/>
      <c r="J80" s="21">
        <f t="shared" ref="J80:Y82" si="129">J81</f>
        <v>500000</v>
      </c>
      <c r="K80" s="21">
        <f t="shared" si="129"/>
        <v>0</v>
      </c>
      <c r="L80" s="21">
        <f t="shared" si="129"/>
        <v>500000</v>
      </c>
      <c r="M80" s="21">
        <f t="shared" si="129"/>
        <v>0</v>
      </c>
      <c r="N80" s="21">
        <f t="shared" si="129"/>
        <v>0</v>
      </c>
      <c r="O80" s="21">
        <f t="shared" si="129"/>
        <v>0</v>
      </c>
      <c r="P80" s="21">
        <f t="shared" si="129"/>
        <v>0</v>
      </c>
      <c r="Q80" s="21">
        <f t="shared" si="129"/>
        <v>0</v>
      </c>
      <c r="R80" s="21">
        <f t="shared" si="129"/>
        <v>0</v>
      </c>
      <c r="S80" s="21">
        <f t="shared" si="129"/>
        <v>0</v>
      </c>
      <c r="T80" s="21">
        <f t="shared" si="129"/>
        <v>0</v>
      </c>
      <c r="U80" s="21">
        <f t="shared" si="129"/>
        <v>0</v>
      </c>
      <c r="V80" s="21">
        <f t="shared" si="129"/>
        <v>400000</v>
      </c>
      <c r="W80" s="21">
        <f t="shared" si="129"/>
        <v>0</v>
      </c>
      <c r="X80" s="21">
        <f t="shared" si="129"/>
        <v>400000</v>
      </c>
      <c r="Y80" s="21">
        <f t="shared" si="129"/>
        <v>0</v>
      </c>
      <c r="Z80" s="276">
        <f t="shared" si="54"/>
        <v>500</v>
      </c>
      <c r="AA80" s="21"/>
      <c r="AB80" s="21">
        <f t="shared" ref="AB80:BV82" si="130">AB81</f>
        <v>100000</v>
      </c>
      <c r="AC80" s="21">
        <f t="shared" si="130"/>
        <v>0</v>
      </c>
      <c r="AD80" s="21">
        <f t="shared" si="130"/>
        <v>100000</v>
      </c>
      <c r="AE80" s="21">
        <f t="shared" si="130"/>
        <v>0</v>
      </c>
      <c r="AF80" s="21">
        <f t="shared" si="130"/>
        <v>393000</v>
      </c>
      <c r="AG80" s="21">
        <f t="shared" si="130"/>
        <v>0</v>
      </c>
      <c r="AH80" s="21">
        <f t="shared" si="130"/>
        <v>393000</v>
      </c>
      <c r="AI80" s="21">
        <f t="shared" si="130"/>
        <v>0</v>
      </c>
      <c r="AJ80" s="21">
        <f t="shared" si="130"/>
        <v>493000</v>
      </c>
      <c r="AK80" s="21">
        <f t="shared" si="130"/>
        <v>0</v>
      </c>
      <c r="AL80" s="21">
        <f t="shared" si="130"/>
        <v>493000</v>
      </c>
      <c r="AM80" s="21">
        <f t="shared" si="130"/>
        <v>0</v>
      </c>
      <c r="AN80" s="21">
        <f t="shared" si="130"/>
        <v>-92632.74</v>
      </c>
      <c r="AO80" s="21">
        <f t="shared" si="130"/>
        <v>0</v>
      </c>
      <c r="AP80" s="21">
        <f t="shared" si="130"/>
        <v>-92632.74</v>
      </c>
      <c r="AQ80" s="21">
        <f t="shared" si="130"/>
        <v>0</v>
      </c>
      <c r="AR80" s="21">
        <f t="shared" si="130"/>
        <v>400367.26</v>
      </c>
      <c r="AS80" s="21">
        <f t="shared" si="130"/>
        <v>0</v>
      </c>
      <c r="AT80" s="21">
        <f t="shared" si="130"/>
        <v>400367.26</v>
      </c>
      <c r="AU80" s="21">
        <f t="shared" si="130"/>
        <v>0</v>
      </c>
      <c r="AV80" s="205">
        <f t="shared" si="3"/>
        <v>0</v>
      </c>
      <c r="AW80" s="21">
        <f t="shared" si="130"/>
        <v>0</v>
      </c>
      <c r="AX80" s="21">
        <f t="shared" si="130"/>
        <v>0</v>
      </c>
      <c r="AY80" s="21">
        <f t="shared" si="130"/>
        <v>0</v>
      </c>
      <c r="AZ80" s="21">
        <f t="shared" si="130"/>
        <v>0</v>
      </c>
      <c r="BA80" s="21">
        <f t="shared" si="130"/>
        <v>0</v>
      </c>
      <c r="BB80" s="21">
        <f t="shared" si="130"/>
        <v>0</v>
      </c>
      <c r="BC80" s="21">
        <f t="shared" si="130"/>
        <v>0</v>
      </c>
      <c r="BD80" s="21">
        <f t="shared" si="130"/>
        <v>0</v>
      </c>
      <c r="BE80" s="21">
        <f t="shared" si="130"/>
        <v>0</v>
      </c>
      <c r="BF80" s="21">
        <f t="shared" si="130"/>
        <v>0</v>
      </c>
      <c r="BG80" s="21">
        <f t="shared" si="130"/>
        <v>0</v>
      </c>
      <c r="BH80" s="21">
        <f t="shared" si="130"/>
        <v>0</v>
      </c>
      <c r="BI80" s="21">
        <f t="shared" si="130"/>
        <v>0</v>
      </c>
      <c r="BJ80" s="21">
        <f t="shared" si="130"/>
        <v>0</v>
      </c>
      <c r="BK80" s="21">
        <f t="shared" si="130"/>
        <v>0</v>
      </c>
      <c r="BL80" s="21">
        <f t="shared" si="130"/>
        <v>0</v>
      </c>
      <c r="BM80" s="21">
        <f t="shared" si="130"/>
        <v>0</v>
      </c>
      <c r="BN80" s="21">
        <f t="shared" si="130"/>
        <v>0</v>
      </c>
      <c r="BO80" s="21">
        <f t="shared" si="130"/>
        <v>0</v>
      </c>
      <c r="BP80" s="21">
        <f t="shared" si="130"/>
        <v>0</v>
      </c>
      <c r="BQ80" s="205">
        <f t="shared" si="5"/>
        <v>0</v>
      </c>
      <c r="BR80" s="21">
        <f t="shared" si="130"/>
        <v>0</v>
      </c>
      <c r="BS80" s="21">
        <f t="shared" si="130"/>
        <v>0</v>
      </c>
      <c r="BT80" s="21">
        <f t="shared" si="130"/>
        <v>0</v>
      </c>
      <c r="BU80" s="21">
        <f t="shared" si="130"/>
        <v>0</v>
      </c>
      <c r="BV80" s="21">
        <f t="shared" si="130"/>
        <v>0</v>
      </c>
      <c r="BW80" s="21">
        <f t="shared" ref="BV80:CK82" si="131">BW81</f>
        <v>0</v>
      </c>
      <c r="BX80" s="21">
        <f t="shared" si="131"/>
        <v>0</v>
      </c>
      <c r="BY80" s="21">
        <f t="shared" si="131"/>
        <v>0</v>
      </c>
      <c r="BZ80" s="21">
        <f t="shared" si="131"/>
        <v>0</v>
      </c>
      <c r="CA80" s="21">
        <f t="shared" si="131"/>
        <v>0</v>
      </c>
      <c r="CB80" s="21">
        <f t="shared" si="131"/>
        <v>0</v>
      </c>
      <c r="CC80" s="21">
        <f t="shared" si="131"/>
        <v>0</v>
      </c>
      <c r="CD80" s="21">
        <f t="shared" si="131"/>
        <v>0</v>
      </c>
      <c r="CE80" s="21">
        <f t="shared" si="131"/>
        <v>0</v>
      </c>
      <c r="CF80" s="21">
        <f t="shared" si="131"/>
        <v>0</v>
      </c>
      <c r="CG80" s="21">
        <f t="shared" si="131"/>
        <v>0</v>
      </c>
      <c r="CH80" s="21">
        <f t="shared" si="131"/>
        <v>0</v>
      </c>
      <c r="CI80" s="21">
        <f t="shared" si="131"/>
        <v>0</v>
      </c>
      <c r="CJ80" s="21">
        <f t="shared" si="131"/>
        <v>0</v>
      </c>
      <c r="CK80" s="21">
        <f t="shared" si="131"/>
        <v>0</v>
      </c>
      <c r="CL80" s="206">
        <f t="shared" si="9"/>
        <v>0</v>
      </c>
    </row>
    <row r="81" spans="1:91" ht="27.75" customHeight="1" x14ac:dyDescent="0.25">
      <c r="A81" s="155" t="s">
        <v>101</v>
      </c>
      <c r="B81" s="156"/>
      <c r="C81" s="156"/>
      <c r="D81" s="156"/>
      <c r="E81" s="5">
        <v>853</v>
      </c>
      <c r="F81" s="3" t="s">
        <v>11</v>
      </c>
      <c r="G81" s="3" t="s">
        <v>108</v>
      </c>
      <c r="H81" s="4" t="s">
        <v>231</v>
      </c>
      <c r="I81" s="3"/>
      <c r="J81" s="21">
        <f t="shared" si="129"/>
        <v>500000</v>
      </c>
      <c r="K81" s="21">
        <f t="shared" si="129"/>
        <v>0</v>
      </c>
      <c r="L81" s="21">
        <f t="shared" si="129"/>
        <v>500000</v>
      </c>
      <c r="M81" s="21">
        <f t="shared" si="129"/>
        <v>0</v>
      </c>
      <c r="N81" s="21">
        <f t="shared" si="129"/>
        <v>0</v>
      </c>
      <c r="O81" s="21">
        <f t="shared" si="129"/>
        <v>0</v>
      </c>
      <c r="P81" s="21">
        <f t="shared" si="129"/>
        <v>0</v>
      </c>
      <c r="Q81" s="21">
        <f t="shared" si="129"/>
        <v>0</v>
      </c>
      <c r="R81" s="21">
        <f t="shared" si="129"/>
        <v>0</v>
      </c>
      <c r="S81" s="21">
        <f t="shared" si="129"/>
        <v>0</v>
      </c>
      <c r="T81" s="21">
        <f t="shared" si="129"/>
        <v>0</v>
      </c>
      <c r="U81" s="21">
        <f t="shared" si="129"/>
        <v>0</v>
      </c>
      <c r="V81" s="21">
        <f t="shared" si="129"/>
        <v>400000</v>
      </c>
      <c r="W81" s="21">
        <f t="shared" si="129"/>
        <v>0</v>
      </c>
      <c r="X81" s="21">
        <f t="shared" si="129"/>
        <v>400000</v>
      </c>
      <c r="Y81" s="21">
        <f t="shared" si="129"/>
        <v>0</v>
      </c>
      <c r="Z81" s="276">
        <f t="shared" si="54"/>
        <v>500</v>
      </c>
      <c r="AA81" s="21"/>
      <c r="AB81" s="21">
        <f t="shared" si="130"/>
        <v>100000</v>
      </c>
      <c r="AC81" s="21">
        <f t="shared" si="130"/>
        <v>0</v>
      </c>
      <c r="AD81" s="21">
        <f t="shared" si="130"/>
        <v>100000</v>
      </c>
      <c r="AE81" s="21">
        <f t="shared" si="130"/>
        <v>0</v>
      </c>
      <c r="AF81" s="21">
        <f t="shared" si="130"/>
        <v>393000</v>
      </c>
      <c r="AG81" s="21">
        <f t="shared" si="130"/>
        <v>0</v>
      </c>
      <c r="AH81" s="21">
        <f t="shared" si="130"/>
        <v>393000</v>
      </c>
      <c r="AI81" s="21">
        <f t="shared" si="130"/>
        <v>0</v>
      </c>
      <c r="AJ81" s="21">
        <f t="shared" si="130"/>
        <v>493000</v>
      </c>
      <c r="AK81" s="21">
        <f t="shared" si="130"/>
        <v>0</v>
      </c>
      <c r="AL81" s="21">
        <f t="shared" si="130"/>
        <v>493000</v>
      </c>
      <c r="AM81" s="21">
        <f t="shared" si="130"/>
        <v>0</v>
      </c>
      <c r="AN81" s="21">
        <f t="shared" si="130"/>
        <v>-92632.74</v>
      </c>
      <c r="AO81" s="21">
        <f t="shared" si="130"/>
        <v>0</v>
      </c>
      <c r="AP81" s="21">
        <f t="shared" si="130"/>
        <v>-92632.74</v>
      </c>
      <c r="AQ81" s="21">
        <f t="shared" si="130"/>
        <v>0</v>
      </c>
      <c r="AR81" s="21">
        <f t="shared" si="130"/>
        <v>400367.26</v>
      </c>
      <c r="AS81" s="21">
        <f t="shared" si="130"/>
        <v>0</v>
      </c>
      <c r="AT81" s="21">
        <f t="shared" si="130"/>
        <v>400367.26</v>
      </c>
      <c r="AU81" s="21">
        <f t="shared" si="130"/>
        <v>0</v>
      </c>
      <c r="AV81" s="205">
        <f t="shared" si="3"/>
        <v>0</v>
      </c>
      <c r="AW81" s="21">
        <f t="shared" si="130"/>
        <v>0</v>
      </c>
      <c r="AX81" s="21">
        <f t="shared" si="130"/>
        <v>0</v>
      </c>
      <c r="AY81" s="21">
        <f t="shared" si="130"/>
        <v>0</v>
      </c>
      <c r="AZ81" s="21">
        <f t="shared" si="130"/>
        <v>0</v>
      </c>
      <c r="BA81" s="21">
        <f t="shared" si="130"/>
        <v>0</v>
      </c>
      <c r="BB81" s="21">
        <f t="shared" si="130"/>
        <v>0</v>
      </c>
      <c r="BC81" s="21">
        <f t="shared" si="130"/>
        <v>0</v>
      </c>
      <c r="BD81" s="21">
        <f t="shared" si="130"/>
        <v>0</v>
      </c>
      <c r="BE81" s="21">
        <f t="shared" si="130"/>
        <v>0</v>
      </c>
      <c r="BF81" s="21">
        <f t="shared" si="130"/>
        <v>0</v>
      </c>
      <c r="BG81" s="21">
        <f t="shared" si="130"/>
        <v>0</v>
      </c>
      <c r="BH81" s="21">
        <f t="shared" si="130"/>
        <v>0</v>
      </c>
      <c r="BI81" s="21">
        <f t="shared" si="130"/>
        <v>0</v>
      </c>
      <c r="BJ81" s="21">
        <f t="shared" si="130"/>
        <v>0</v>
      </c>
      <c r="BK81" s="21">
        <f t="shared" si="130"/>
        <v>0</v>
      </c>
      <c r="BL81" s="21">
        <f t="shared" si="130"/>
        <v>0</v>
      </c>
      <c r="BM81" s="21">
        <f t="shared" si="130"/>
        <v>0</v>
      </c>
      <c r="BN81" s="21">
        <f t="shared" si="130"/>
        <v>0</v>
      </c>
      <c r="BO81" s="21">
        <f t="shared" si="130"/>
        <v>0</v>
      </c>
      <c r="BP81" s="21">
        <f t="shared" si="130"/>
        <v>0</v>
      </c>
      <c r="BQ81" s="205">
        <f t="shared" si="5"/>
        <v>0</v>
      </c>
      <c r="BR81" s="21">
        <f t="shared" si="130"/>
        <v>0</v>
      </c>
      <c r="BS81" s="21">
        <f t="shared" si="130"/>
        <v>0</v>
      </c>
      <c r="BT81" s="21">
        <f t="shared" si="130"/>
        <v>0</v>
      </c>
      <c r="BU81" s="21">
        <f t="shared" si="130"/>
        <v>0</v>
      </c>
      <c r="BV81" s="21">
        <f t="shared" si="131"/>
        <v>0</v>
      </c>
      <c r="BW81" s="21">
        <f t="shared" si="131"/>
        <v>0</v>
      </c>
      <c r="BX81" s="21">
        <f t="shared" si="131"/>
        <v>0</v>
      </c>
      <c r="BY81" s="21">
        <f t="shared" si="131"/>
        <v>0</v>
      </c>
      <c r="BZ81" s="21">
        <f t="shared" si="131"/>
        <v>0</v>
      </c>
      <c r="CA81" s="21">
        <f t="shared" si="131"/>
        <v>0</v>
      </c>
      <c r="CB81" s="21">
        <f t="shared" si="131"/>
        <v>0</v>
      </c>
      <c r="CC81" s="21">
        <f t="shared" si="131"/>
        <v>0</v>
      </c>
      <c r="CD81" s="21">
        <f t="shared" si="131"/>
        <v>0</v>
      </c>
      <c r="CE81" s="21">
        <f t="shared" si="131"/>
        <v>0</v>
      </c>
      <c r="CF81" s="21">
        <f t="shared" si="131"/>
        <v>0</v>
      </c>
      <c r="CG81" s="21">
        <f t="shared" si="131"/>
        <v>0</v>
      </c>
      <c r="CH81" s="21">
        <f t="shared" si="131"/>
        <v>0</v>
      </c>
      <c r="CI81" s="21">
        <f t="shared" si="131"/>
        <v>0</v>
      </c>
      <c r="CJ81" s="21">
        <f t="shared" si="131"/>
        <v>0</v>
      </c>
      <c r="CK81" s="21">
        <f t="shared" si="131"/>
        <v>0</v>
      </c>
      <c r="CL81" s="206">
        <f t="shared" si="9"/>
        <v>0</v>
      </c>
    </row>
    <row r="82" spans="1:91" ht="27.75" customHeight="1" x14ac:dyDescent="0.25">
      <c r="A82" s="156" t="s">
        <v>23</v>
      </c>
      <c r="B82" s="156"/>
      <c r="C82" s="156"/>
      <c r="D82" s="156"/>
      <c r="E82" s="5">
        <v>853</v>
      </c>
      <c r="F82" s="3" t="s">
        <v>11</v>
      </c>
      <c r="G82" s="3" t="s">
        <v>108</v>
      </c>
      <c r="H82" s="4" t="s">
        <v>231</v>
      </c>
      <c r="I82" s="3" t="s">
        <v>24</v>
      </c>
      <c r="J82" s="21">
        <f t="shared" si="129"/>
        <v>500000</v>
      </c>
      <c r="K82" s="21">
        <f t="shared" si="129"/>
        <v>0</v>
      </c>
      <c r="L82" s="21">
        <f t="shared" si="129"/>
        <v>500000</v>
      </c>
      <c r="M82" s="21">
        <f t="shared" si="129"/>
        <v>0</v>
      </c>
      <c r="N82" s="21">
        <f t="shared" si="129"/>
        <v>0</v>
      </c>
      <c r="O82" s="21">
        <f t="shared" si="129"/>
        <v>0</v>
      </c>
      <c r="P82" s="21">
        <f t="shared" si="129"/>
        <v>0</v>
      </c>
      <c r="Q82" s="21">
        <f t="shared" si="129"/>
        <v>0</v>
      </c>
      <c r="R82" s="21">
        <f t="shared" si="129"/>
        <v>0</v>
      </c>
      <c r="S82" s="21">
        <f t="shared" si="129"/>
        <v>0</v>
      </c>
      <c r="T82" s="21">
        <f t="shared" si="129"/>
        <v>0</v>
      </c>
      <c r="U82" s="21">
        <f t="shared" si="129"/>
        <v>0</v>
      </c>
      <c r="V82" s="21">
        <f t="shared" si="129"/>
        <v>400000</v>
      </c>
      <c r="W82" s="21">
        <f t="shared" si="129"/>
        <v>0</v>
      </c>
      <c r="X82" s="21">
        <f t="shared" si="129"/>
        <v>400000</v>
      </c>
      <c r="Y82" s="21">
        <f t="shared" si="129"/>
        <v>0</v>
      </c>
      <c r="Z82" s="276">
        <f t="shared" si="54"/>
        <v>500</v>
      </c>
      <c r="AA82" s="21"/>
      <c r="AB82" s="21">
        <f t="shared" si="130"/>
        <v>100000</v>
      </c>
      <c r="AC82" s="21">
        <f t="shared" si="130"/>
        <v>0</v>
      </c>
      <c r="AD82" s="21">
        <f t="shared" si="130"/>
        <v>100000</v>
      </c>
      <c r="AE82" s="21">
        <f t="shared" si="130"/>
        <v>0</v>
      </c>
      <c r="AF82" s="21">
        <f t="shared" si="130"/>
        <v>393000</v>
      </c>
      <c r="AG82" s="21">
        <f t="shared" si="130"/>
        <v>0</v>
      </c>
      <c r="AH82" s="21">
        <f t="shared" si="130"/>
        <v>393000</v>
      </c>
      <c r="AI82" s="21">
        <f t="shared" si="130"/>
        <v>0</v>
      </c>
      <c r="AJ82" s="21">
        <f t="shared" si="130"/>
        <v>493000</v>
      </c>
      <c r="AK82" s="21">
        <f t="shared" si="130"/>
        <v>0</v>
      </c>
      <c r="AL82" s="21">
        <f t="shared" si="130"/>
        <v>493000</v>
      </c>
      <c r="AM82" s="21">
        <f t="shared" si="130"/>
        <v>0</v>
      </c>
      <c r="AN82" s="21">
        <f t="shared" si="130"/>
        <v>-92632.74</v>
      </c>
      <c r="AO82" s="21">
        <f t="shared" si="130"/>
        <v>0</v>
      </c>
      <c r="AP82" s="21">
        <f t="shared" si="130"/>
        <v>-92632.74</v>
      </c>
      <c r="AQ82" s="21">
        <f t="shared" si="130"/>
        <v>0</v>
      </c>
      <c r="AR82" s="21">
        <f t="shared" si="130"/>
        <v>400367.26</v>
      </c>
      <c r="AS82" s="21">
        <f t="shared" si="130"/>
        <v>0</v>
      </c>
      <c r="AT82" s="21">
        <f t="shared" si="130"/>
        <v>400367.26</v>
      </c>
      <c r="AU82" s="21">
        <f t="shared" si="130"/>
        <v>0</v>
      </c>
      <c r="AV82" s="205">
        <f t="shared" si="3"/>
        <v>0</v>
      </c>
      <c r="AW82" s="21">
        <f t="shared" si="130"/>
        <v>0</v>
      </c>
      <c r="AX82" s="21">
        <f t="shared" si="130"/>
        <v>0</v>
      </c>
      <c r="AY82" s="21">
        <f t="shared" si="130"/>
        <v>0</v>
      </c>
      <c r="AZ82" s="21">
        <f t="shared" si="130"/>
        <v>0</v>
      </c>
      <c r="BA82" s="21">
        <f t="shared" si="130"/>
        <v>0</v>
      </c>
      <c r="BB82" s="21">
        <f t="shared" si="130"/>
        <v>0</v>
      </c>
      <c r="BC82" s="21">
        <f t="shared" si="130"/>
        <v>0</v>
      </c>
      <c r="BD82" s="21">
        <f t="shared" si="130"/>
        <v>0</v>
      </c>
      <c r="BE82" s="21">
        <f t="shared" si="130"/>
        <v>0</v>
      </c>
      <c r="BF82" s="21">
        <f t="shared" si="130"/>
        <v>0</v>
      </c>
      <c r="BG82" s="21">
        <f t="shared" si="130"/>
        <v>0</v>
      </c>
      <c r="BH82" s="21">
        <f t="shared" si="130"/>
        <v>0</v>
      </c>
      <c r="BI82" s="21">
        <f t="shared" si="130"/>
        <v>0</v>
      </c>
      <c r="BJ82" s="21">
        <f t="shared" si="130"/>
        <v>0</v>
      </c>
      <c r="BK82" s="21">
        <f t="shared" si="130"/>
        <v>0</v>
      </c>
      <c r="BL82" s="21">
        <f t="shared" si="130"/>
        <v>0</v>
      </c>
      <c r="BM82" s="21">
        <f t="shared" si="130"/>
        <v>0</v>
      </c>
      <c r="BN82" s="21">
        <f t="shared" si="130"/>
        <v>0</v>
      </c>
      <c r="BO82" s="21">
        <f t="shared" si="130"/>
        <v>0</v>
      </c>
      <c r="BP82" s="21">
        <f t="shared" si="130"/>
        <v>0</v>
      </c>
      <c r="BQ82" s="205">
        <f t="shared" si="5"/>
        <v>0</v>
      </c>
      <c r="BR82" s="21">
        <f t="shared" si="130"/>
        <v>0</v>
      </c>
      <c r="BS82" s="21">
        <f t="shared" si="130"/>
        <v>0</v>
      </c>
      <c r="BT82" s="21">
        <f t="shared" si="130"/>
        <v>0</v>
      </c>
      <c r="BU82" s="21">
        <f t="shared" si="130"/>
        <v>0</v>
      </c>
      <c r="BV82" s="21">
        <f t="shared" si="131"/>
        <v>0</v>
      </c>
      <c r="BW82" s="21">
        <f t="shared" si="131"/>
        <v>0</v>
      </c>
      <c r="BX82" s="21">
        <f t="shared" si="131"/>
        <v>0</v>
      </c>
      <c r="BY82" s="21">
        <f t="shared" si="131"/>
        <v>0</v>
      </c>
      <c r="BZ82" s="21">
        <f t="shared" si="131"/>
        <v>0</v>
      </c>
      <c r="CA82" s="21">
        <f t="shared" si="131"/>
        <v>0</v>
      </c>
      <c r="CB82" s="21">
        <f t="shared" si="131"/>
        <v>0</v>
      </c>
      <c r="CC82" s="21">
        <f t="shared" si="131"/>
        <v>0</v>
      </c>
      <c r="CD82" s="21">
        <f t="shared" si="131"/>
        <v>0</v>
      </c>
      <c r="CE82" s="21">
        <f t="shared" si="131"/>
        <v>0</v>
      </c>
      <c r="CF82" s="21">
        <f t="shared" si="131"/>
        <v>0</v>
      </c>
      <c r="CG82" s="21">
        <f t="shared" si="131"/>
        <v>0</v>
      </c>
      <c r="CH82" s="21">
        <f t="shared" si="131"/>
        <v>0</v>
      </c>
      <c r="CI82" s="21">
        <f t="shared" si="131"/>
        <v>0</v>
      </c>
      <c r="CJ82" s="21">
        <f t="shared" si="131"/>
        <v>0</v>
      </c>
      <c r="CK82" s="21">
        <f t="shared" si="131"/>
        <v>0</v>
      </c>
      <c r="CL82" s="206">
        <f t="shared" si="9"/>
        <v>0</v>
      </c>
    </row>
    <row r="83" spans="1:91" ht="27.75" customHeight="1" x14ac:dyDescent="0.25">
      <c r="A83" s="155" t="s">
        <v>134</v>
      </c>
      <c r="B83" s="155"/>
      <c r="C83" s="155"/>
      <c r="D83" s="155"/>
      <c r="E83" s="5">
        <v>853</v>
      </c>
      <c r="F83" s="3" t="s">
        <v>11</v>
      </c>
      <c r="G83" s="3" t="s">
        <v>108</v>
      </c>
      <c r="H83" s="4" t="s">
        <v>231</v>
      </c>
      <c r="I83" s="3" t="s">
        <v>135</v>
      </c>
      <c r="J83" s="21">
        <f>'6.ВС'!J441</f>
        <v>500000</v>
      </c>
      <c r="K83" s="21">
        <f>'6.ВС'!K441</f>
        <v>0</v>
      </c>
      <c r="L83" s="21">
        <f>'6.ВС'!L441</f>
        <v>500000</v>
      </c>
      <c r="M83" s="21">
        <f>'6.ВС'!M441</f>
        <v>0</v>
      </c>
      <c r="N83" s="21">
        <f>'6.ВС'!N441</f>
        <v>0</v>
      </c>
      <c r="O83" s="21">
        <f>'6.ВС'!O441</f>
        <v>0</v>
      </c>
      <c r="P83" s="21">
        <f>'6.ВС'!P441</f>
        <v>0</v>
      </c>
      <c r="Q83" s="21">
        <f>'6.ВС'!Q441</f>
        <v>0</v>
      </c>
      <c r="R83" s="21">
        <f>'6.ВС'!R441</f>
        <v>0</v>
      </c>
      <c r="S83" s="21">
        <f>'6.ВС'!S441</f>
        <v>0</v>
      </c>
      <c r="T83" s="21">
        <f>'6.ВС'!T441</f>
        <v>0</v>
      </c>
      <c r="U83" s="21">
        <f>'6.ВС'!U441</f>
        <v>0</v>
      </c>
      <c r="V83" s="21">
        <f>'6.ВС'!V441</f>
        <v>400000</v>
      </c>
      <c r="W83" s="21">
        <f>'6.ВС'!W441</f>
        <v>0</v>
      </c>
      <c r="X83" s="21">
        <f>'6.ВС'!X441</f>
        <v>400000</v>
      </c>
      <c r="Y83" s="21">
        <f>'6.ВС'!Y441</f>
        <v>0</v>
      </c>
      <c r="Z83" s="276">
        <f t="shared" si="54"/>
        <v>500</v>
      </c>
      <c r="AA83" s="21"/>
      <c r="AB83" s="21">
        <f>'6.ВС'!AB441</f>
        <v>100000</v>
      </c>
      <c r="AC83" s="21">
        <f>'6.ВС'!AC441</f>
        <v>0</v>
      </c>
      <c r="AD83" s="21">
        <f>'6.ВС'!AD441</f>
        <v>100000</v>
      </c>
      <c r="AE83" s="21">
        <f>'6.ВС'!AE441</f>
        <v>0</v>
      </c>
      <c r="AF83" s="21">
        <f>'6.ВС'!AF441</f>
        <v>393000</v>
      </c>
      <c r="AG83" s="21">
        <f>'6.ВС'!AG441</f>
        <v>0</v>
      </c>
      <c r="AH83" s="21">
        <f>'6.ВС'!AH441</f>
        <v>393000</v>
      </c>
      <c r="AI83" s="21">
        <f>'6.ВС'!AI441</f>
        <v>0</v>
      </c>
      <c r="AJ83" s="21">
        <f>'6.ВС'!AJ441</f>
        <v>493000</v>
      </c>
      <c r="AK83" s="21">
        <f>'6.ВС'!AK441</f>
        <v>0</v>
      </c>
      <c r="AL83" s="21">
        <f>'6.ВС'!AL441</f>
        <v>493000</v>
      </c>
      <c r="AM83" s="21">
        <f>'6.ВС'!AM441</f>
        <v>0</v>
      </c>
      <c r="AN83" s="21">
        <f>'6.ВС'!AN441</f>
        <v>-92632.74</v>
      </c>
      <c r="AO83" s="21">
        <f>'6.ВС'!AO441</f>
        <v>0</v>
      </c>
      <c r="AP83" s="21">
        <f>'6.ВС'!AP441</f>
        <v>-92632.74</v>
      </c>
      <c r="AQ83" s="21">
        <f>'6.ВС'!AQ441</f>
        <v>0</v>
      </c>
      <c r="AR83" s="21">
        <f>'6.ВС'!AR441</f>
        <v>400367.26</v>
      </c>
      <c r="AS83" s="21">
        <f>'6.ВС'!AS441</f>
        <v>0</v>
      </c>
      <c r="AT83" s="21">
        <f>'6.ВС'!AT441</f>
        <v>400367.26</v>
      </c>
      <c r="AU83" s="21">
        <f>'6.ВС'!AU441</f>
        <v>0</v>
      </c>
      <c r="AV83" s="205">
        <f t="shared" si="3"/>
        <v>0</v>
      </c>
      <c r="AW83" s="21">
        <f>'6.ВС'!AW441</f>
        <v>0</v>
      </c>
      <c r="AX83" s="21">
        <f>'6.ВС'!AX441</f>
        <v>0</v>
      </c>
      <c r="AY83" s="21">
        <f>'6.ВС'!AY441</f>
        <v>0</v>
      </c>
      <c r="AZ83" s="21">
        <f>'6.ВС'!AZ441</f>
        <v>0</v>
      </c>
      <c r="BA83" s="21">
        <f>'6.ВС'!BA441</f>
        <v>0</v>
      </c>
      <c r="BB83" s="21">
        <f>'6.ВС'!BB441</f>
        <v>0</v>
      </c>
      <c r="BC83" s="21">
        <f>'6.ВС'!BC441</f>
        <v>0</v>
      </c>
      <c r="BD83" s="21">
        <f>'6.ВС'!BD441</f>
        <v>0</v>
      </c>
      <c r="BE83" s="21">
        <f>'6.ВС'!BE441</f>
        <v>0</v>
      </c>
      <c r="BF83" s="21">
        <f>'6.ВС'!BF441</f>
        <v>0</v>
      </c>
      <c r="BG83" s="21">
        <f>'6.ВС'!BG441</f>
        <v>0</v>
      </c>
      <c r="BH83" s="21">
        <f>'6.ВС'!BH441</f>
        <v>0</v>
      </c>
      <c r="BI83" s="21">
        <f>'6.ВС'!BI441</f>
        <v>0</v>
      </c>
      <c r="BJ83" s="21">
        <f>'6.ВС'!BJ441</f>
        <v>0</v>
      </c>
      <c r="BK83" s="21">
        <f>'6.ВС'!BK441</f>
        <v>0</v>
      </c>
      <c r="BL83" s="21">
        <f>'6.ВС'!BL441</f>
        <v>0</v>
      </c>
      <c r="BM83" s="21">
        <f>'6.ВС'!BM441</f>
        <v>0</v>
      </c>
      <c r="BN83" s="21">
        <f>'6.ВС'!BN441</f>
        <v>0</v>
      </c>
      <c r="BO83" s="21">
        <f>'6.ВС'!BO441</f>
        <v>0</v>
      </c>
      <c r="BP83" s="21">
        <f>'6.ВС'!BP441</f>
        <v>0</v>
      </c>
      <c r="BQ83" s="205">
        <f t="shared" si="5"/>
        <v>0</v>
      </c>
      <c r="BR83" s="21">
        <f>'6.ВС'!BR441</f>
        <v>0</v>
      </c>
      <c r="BS83" s="21">
        <f>'6.ВС'!BS441</f>
        <v>0</v>
      </c>
      <c r="BT83" s="21">
        <f>'6.ВС'!BT441</f>
        <v>0</v>
      </c>
      <c r="BU83" s="21">
        <f>'6.ВС'!BU441</f>
        <v>0</v>
      </c>
      <c r="BV83" s="21">
        <f>'6.ВС'!BV441</f>
        <v>0</v>
      </c>
      <c r="BW83" s="21">
        <f>'6.ВС'!BW441</f>
        <v>0</v>
      </c>
      <c r="BX83" s="21">
        <f>'6.ВС'!BX441</f>
        <v>0</v>
      </c>
      <c r="BY83" s="21">
        <f>'6.ВС'!BY441</f>
        <v>0</v>
      </c>
      <c r="BZ83" s="21">
        <f>'6.ВС'!BZ441</f>
        <v>0</v>
      </c>
      <c r="CA83" s="21">
        <f>'6.ВС'!CA441</f>
        <v>0</v>
      </c>
      <c r="CB83" s="21">
        <f>'6.ВС'!CB441</f>
        <v>0</v>
      </c>
      <c r="CC83" s="21">
        <f>'6.ВС'!CC441</f>
        <v>0</v>
      </c>
      <c r="CD83" s="21">
        <f>'6.ВС'!CD441</f>
        <v>0</v>
      </c>
      <c r="CE83" s="21">
        <f>'6.ВС'!CE441</f>
        <v>0</v>
      </c>
      <c r="CF83" s="21">
        <f>'6.ВС'!CF441</f>
        <v>0</v>
      </c>
      <c r="CG83" s="21">
        <f>'6.ВС'!CG441</f>
        <v>0</v>
      </c>
      <c r="CH83" s="21">
        <f>'6.ВС'!CH441</f>
        <v>0</v>
      </c>
      <c r="CI83" s="21">
        <f>'6.ВС'!CI441</f>
        <v>0</v>
      </c>
      <c r="CJ83" s="21">
        <f>'6.ВС'!CJ441</f>
        <v>0</v>
      </c>
      <c r="CK83" s="21">
        <f>'6.ВС'!CK441</f>
        <v>0</v>
      </c>
      <c r="CL83" s="206">
        <f t="shared" si="9"/>
        <v>0</v>
      </c>
    </row>
    <row r="84" spans="1:91" ht="27.75" customHeight="1" x14ac:dyDescent="0.25">
      <c r="A84" s="155" t="s">
        <v>32</v>
      </c>
      <c r="B84" s="156"/>
      <c r="C84" s="156"/>
      <c r="D84" s="156"/>
      <c r="E84" s="152">
        <v>851</v>
      </c>
      <c r="F84" s="3" t="s">
        <v>11</v>
      </c>
      <c r="G84" s="3" t="s">
        <v>33</v>
      </c>
      <c r="H84" s="4"/>
      <c r="I84" s="3"/>
      <c r="J84" s="21">
        <f>J85+J91+J94+J97+J88+J100+J106+J103</f>
        <v>3634900</v>
      </c>
      <c r="K84" s="21">
        <f t="shared" ref="K84:BV84" si="132">K85+K91+K94+K97+K88+K100+K106+K103</f>
        <v>0</v>
      </c>
      <c r="L84" s="21">
        <f t="shared" si="132"/>
        <v>3634900</v>
      </c>
      <c r="M84" s="21">
        <f t="shared" si="132"/>
        <v>0</v>
      </c>
      <c r="N84" s="21">
        <f t="shared" si="132"/>
        <v>5817419</v>
      </c>
      <c r="O84" s="21">
        <f t="shared" si="132"/>
        <v>0</v>
      </c>
      <c r="P84" s="21">
        <f t="shared" si="132"/>
        <v>5817419</v>
      </c>
      <c r="Q84" s="21">
        <f t="shared" si="132"/>
        <v>0</v>
      </c>
      <c r="R84" s="21">
        <f t="shared" si="132"/>
        <v>8865741</v>
      </c>
      <c r="S84" s="21">
        <f t="shared" si="132"/>
        <v>0</v>
      </c>
      <c r="T84" s="21">
        <f t="shared" si="132"/>
        <v>8865741</v>
      </c>
      <c r="U84" s="21">
        <f t="shared" si="132"/>
        <v>0</v>
      </c>
      <c r="V84" s="21">
        <f t="shared" si="132"/>
        <v>-35394</v>
      </c>
      <c r="W84" s="21">
        <f t="shared" si="132"/>
        <v>-313884</v>
      </c>
      <c r="X84" s="21">
        <f t="shared" si="132"/>
        <v>278490</v>
      </c>
      <c r="Y84" s="21">
        <f t="shared" si="132"/>
        <v>0</v>
      </c>
      <c r="Z84" s="21" t="e">
        <f t="shared" si="132"/>
        <v>#DIV/0!</v>
      </c>
      <c r="AA84" s="21">
        <f t="shared" si="132"/>
        <v>0</v>
      </c>
      <c r="AB84" s="21">
        <f t="shared" si="132"/>
        <v>3670294</v>
      </c>
      <c r="AC84" s="21">
        <f t="shared" si="132"/>
        <v>313884</v>
      </c>
      <c r="AD84" s="21">
        <f t="shared" si="132"/>
        <v>3356410</v>
      </c>
      <c r="AE84" s="21">
        <f t="shared" si="132"/>
        <v>0</v>
      </c>
      <c r="AF84" s="21">
        <f t="shared" si="132"/>
        <v>-27244</v>
      </c>
      <c r="AG84" s="21">
        <f t="shared" si="132"/>
        <v>0</v>
      </c>
      <c r="AH84" s="21">
        <f t="shared" si="132"/>
        <v>-27244</v>
      </c>
      <c r="AI84" s="21">
        <f t="shared" si="132"/>
        <v>0</v>
      </c>
      <c r="AJ84" s="21">
        <f t="shared" si="132"/>
        <v>3643050</v>
      </c>
      <c r="AK84" s="21">
        <f t="shared" si="132"/>
        <v>313884</v>
      </c>
      <c r="AL84" s="21">
        <f t="shared" si="132"/>
        <v>3329166</v>
      </c>
      <c r="AM84" s="21">
        <f t="shared" si="132"/>
        <v>0</v>
      </c>
      <c r="AN84" s="21">
        <f t="shared" si="132"/>
        <v>0</v>
      </c>
      <c r="AO84" s="21">
        <f t="shared" si="132"/>
        <v>0</v>
      </c>
      <c r="AP84" s="21">
        <f t="shared" si="132"/>
        <v>0</v>
      </c>
      <c r="AQ84" s="21">
        <f t="shared" si="132"/>
        <v>0</v>
      </c>
      <c r="AR84" s="21">
        <f t="shared" si="132"/>
        <v>3643050</v>
      </c>
      <c r="AS84" s="21">
        <f t="shared" si="132"/>
        <v>313884</v>
      </c>
      <c r="AT84" s="21">
        <f t="shared" si="132"/>
        <v>3329166</v>
      </c>
      <c r="AU84" s="21">
        <f t="shared" si="132"/>
        <v>0</v>
      </c>
      <c r="AV84" s="21">
        <f t="shared" si="132"/>
        <v>0</v>
      </c>
      <c r="AW84" s="21">
        <f t="shared" si="132"/>
        <v>6123494</v>
      </c>
      <c r="AX84" s="21">
        <f t="shared" si="132"/>
        <v>0</v>
      </c>
      <c r="AY84" s="21">
        <f t="shared" si="132"/>
        <v>6123494</v>
      </c>
      <c r="AZ84" s="21">
        <f t="shared" si="132"/>
        <v>0</v>
      </c>
      <c r="BA84" s="21">
        <f t="shared" si="132"/>
        <v>1.63</v>
      </c>
      <c r="BB84" s="21">
        <f t="shared" si="132"/>
        <v>0</v>
      </c>
      <c r="BC84" s="21">
        <f t="shared" si="132"/>
        <v>1.63</v>
      </c>
      <c r="BD84" s="21">
        <f t="shared" si="132"/>
        <v>0</v>
      </c>
      <c r="BE84" s="21">
        <f t="shared" si="132"/>
        <v>6123495.6299999999</v>
      </c>
      <c r="BF84" s="21">
        <f t="shared" si="132"/>
        <v>0</v>
      </c>
      <c r="BG84" s="21">
        <f t="shared" si="132"/>
        <v>6123495.6299999999</v>
      </c>
      <c r="BH84" s="21">
        <f t="shared" si="132"/>
        <v>0</v>
      </c>
      <c r="BI84" s="21">
        <f t="shared" si="132"/>
        <v>0</v>
      </c>
      <c r="BJ84" s="21">
        <f t="shared" si="132"/>
        <v>0</v>
      </c>
      <c r="BK84" s="21">
        <f t="shared" si="132"/>
        <v>0</v>
      </c>
      <c r="BL84" s="21">
        <f t="shared" si="132"/>
        <v>0</v>
      </c>
      <c r="BM84" s="21">
        <f t="shared" si="132"/>
        <v>6123495.6299999999</v>
      </c>
      <c r="BN84" s="21">
        <f t="shared" si="132"/>
        <v>0</v>
      </c>
      <c r="BO84" s="21">
        <f t="shared" si="132"/>
        <v>6123495.6299999999</v>
      </c>
      <c r="BP84" s="21">
        <f t="shared" si="132"/>
        <v>0</v>
      </c>
      <c r="BQ84" s="21">
        <f t="shared" si="132"/>
        <v>0</v>
      </c>
      <c r="BR84" s="21">
        <f t="shared" si="132"/>
        <v>8807075</v>
      </c>
      <c r="BS84" s="21">
        <f t="shared" si="132"/>
        <v>0</v>
      </c>
      <c r="BT84" s="21">
        <f t="shared" si="132"/>
        <v>8807075</v>
      </c>
      <c r="BU84" s="21">
        <f t="shared" si="132"/>
        <v>0</v>
      </c>
      <c r="BV84" s="21">
        <f t="shared" si="132"/>
        <v>3.37</v>
      </c>
      <c r="BW84" s="21">
        <f t="shared" ref="BW84:CM84" si="133">BW85+BW91+BW94+BW97+BW88+BW100+BW106+BW103</f>
        <v>0</v>
      </c>
      <c r="BX84" s="21">
        <f t="shared" si="133"/>
        <v>3.37</v>
      </c>
      <c r="BY84" s="21">
        <f t="shared" si="133"/>
        <v>0</v>
      </c>
      <c r="BZ84" s="21">
        <f t="shared" si="133"/>
        <v>8807078.370000001</v>
      </c>
      <c r="CA84" s="21">
        <f t="shared" si="133"/>
        <v>0</v>
      </c>
      <c r="CB84" s="21">
        <f t="shared" si="133"/>
        <v>8807078.370000001</v>
      </c>
      <c r="CC84" s="21">
        <f t="shared" si="133"/>
        <v>0</v>
      </c>
      <c r="CD84" s="21">
        <f t="shared" si="133"/>
        <v>-92632.74</v>
      </c>
      <c r="CE84" s="21">
        <f t="shared" si="133"/>
        <v>0</v>
      </c>
      <c r="CF84" s="21">
        <f t="shared" si="133"/>
        <v>-92632.74</v>
      </c>
      <c r="CG84" s="21">
        <f t="shared" si="133"/>
        <v>0</v>
      </c>
      <c r="CH84" s="21">
        <f t="shared" si="133"/>
        <v>8714445.629999999</v>
      </c>
      <c r="CI84" s="21">
        <f t="shared" si="133"/>
        <v>0</v>
      </c>
      <c r="CJ84" s="21">
        <f t="shared" si="133"/>
        <v>8714445.629999999</v>
      </c>
      <c r="CK84" s="21">
        <f t="shared" si="133"/>
        <v>0</v>
      </c>
      <c r="CL84" s="21">
        <f t="shared" si="133"/>
        <v>0</v>
      </c>
      <c r="CM84" s="21">
        <f t="shared" si="133"/>
        <v>0</v>
      </c>
    </row>
    <row r="85" spans="1:91" ht="27.75" customHeight="1" x14ac:dyDescent="0.25">
      <c r="A85" s="1" t="s">
        <v>334</v>
      </c>
      <c r="B85" s="155"/>
      <c r="C85" s="155"/>
      <c r="D85" s="155"/>
      <c r="E85" s="152"/>
      <c r="F85" s="3" t="s">
        <v>11</v>
      </c>
      <c r="G85" s="4" t="s">
        <v>33</v>
      </c>
      <c r="H85" s="267" t="s">
        <v>410</v>
      </c>
      <c r="I85" s="3"/>
      <c r="J85" s="21">
        <f t="shared" ref="J85:Y86" si="134">J86</f>
        <v>0</v>
      </c>
      <c r="K85" s="21">
        <f t="shared" si="134"/>
        <v>0</v>
      </c>
      <c r="L85" s="21">
        <f t="shared" si="134"/>
        <v>0</v>
      </c>
      <c r="M85" s="21">
        <f t="shared" si="134"/>
        <v>0</v>
      </c>
      <c r="N85" s="21">
        <f t="shared" si="134"/>
        <v>0</v>
      </c>
      <c r="O85" s="21">
        <f t="shared" si="134"/>
        <v>0</v>
      </c>
      <c r="P85" s="21">
        <f t="shared" si="134"/>
        <v>0</v>
      </c>
      <c r="Q85" s="21">
        <f t="shared" si="134"/>
        <v>0</v>
      </c>
      <c r="R85" s="21">
        <f t="shared" si="134"/>
        <v>0</v>
      </c>
      <c r="S85" s="21">
        <f t="shared" si="134"/>
        <v>0</v>
      </c>
      <c r="T85" s="21">
        <f t="shared" si="134"/>
        <v>0</v>
      </c>
      <c r="U85" s="21">
        <f t="shared" si="134"/>
        <v>0</v>
      </c>
      <c r="V85" s="21">
        <f t="shared" si="134"/>
        <v>-313884</v>
      </c>
      <c r="W85" s="21">
        <f t="shared" si="134"/>
        <v>-313884</v>
      </c>
      <c r="X85" s="21">
        <f t="shared" si="134"/>
        <v>0</v>
      </c>
      <c r="Y85" s="21">
        <f t="shared" si="134"/>
        <v>0</v>
      </c>
      <c r="Z85" s="276">
        <f t="shared" si="54"/>
        <v>0</v>
      </c>
      <c r="AA85" s="21"/>
      <c r="AB85" s="21">
        <f>AB86</f>
        <v>313884</v>
      </c>
      <c r="AC85" s="21">
        <f t="shared" ref="AC85:BV86" si="135">AC86</f>
        <v>313884</v>
      </c>
      <c r="AD85" s="21">
        <f t="shared" si="135"/>
        <v>0</v>
      </c>
      <c r="AE85" s="21">
        <f t="shared" si="135"/>
        <v>0</v>
      </c>
      <c r="AF85" s="21">
        <f t="shared" si="135"/>
        <v>0</v>
      </c>
      <c r="AG85" s="21">
        <f t="shared" si="135"/>
        <v>0</v>
      </c>
      <c r="AH85" s="21">
        <f t="shared" si="135"/>
        <v>0</v>
      </c>
      <c r="AI85" s="21">
        <f t="shared" si="135"/>
        <v>0</v>
      </c>
      <c r="AJ85" s="21">
        <f t="shared" si="135"/>
        <v>313884</v>
      </c>
      <c r="AK85" s="21">
        <f t="shared" si="135"/>
        <v>313884</v>
      </c>
      <c r="AL85" s="21">
        <f t="shared" si="135"/>
        <v>0</v>
      </c>
      <c r="AM85" s="21">
        <f t="shared" si="135"/>
        <v>0</v>
      </c>
      <c r="AN85" s="21">
        <f t="shared" si="135"/>
        <v>0</v>
      </c>
      <c r="AO85" s="21">
        <f t="shared" si="135"/>
        <v>0</v>
      </c>
      <c r="AP85" s="21">
        <f t="shared" si="135"/>
        <v>0</v>
      </c>
      <c r="AQ85" s="21">
        <f t="shared" si="135"/>
        <v>0</v>
      </c>
      <c r="AR85" s="21">
        <f t="shared" si="135"/>
        <v>313884</v>
      </c>
      <c r="AS85" s="21">
        <f t="shared" si="135"/>
        <v>313884</v>
      </c>
      <c r="AT85" s="21">
        <f t="shared" si="135"/>
        <v>0</v>
      </c>
      <c r="AU85" s="21">
        <f t="shared" si="135"/>
        <v>0</v>
      </c>
      <c r="AV85" s="205">
        <f t="shared" ref="AV85:AV143" si="136">AJ85-AK85-AL85-AM85</f>
        <v>0</v>
      </c>
      <c r="AW85" s="21">
        <f t="shared" si="135"/>
        <v>0</v>
      </c>
      <c r="AX85" s="21">
        <f t="shared" si="135"/>
        <v>0</v>
      </c>
      <c r="AY85" s="21">
        <f t="shared" si="135"/>
        <v>0</v>
      </c>
      <c r="AZ85" s="21">
        <f t="shared" si="135"/>
        <v>0</v>
      </c>
      <c r="BA85" s="21">
        <f t="shared" si="135"/>
        <v>0</v>
      </c>
      <c r="BB85" s="21">
        <f t="shared" si="135"/>
        <v>0</v>
      </c>
      <c r="BC85" s="21">
        <f t="shared" si="135"/>
        <v>0</v>
      </c>
      <c r="BD85" s="21">
        <f t="shared" si="135"/>
        <v>0</v>
      </c>
      <c r="BE85" s="21">
        <f t="shared" si="135"/>
        <v>0</v>
      </c>
      <c r="BF85" s="21">
        <f t="shared" si="135"/>
        <v>0</v>
      </c>
      <c r="BG85" s="21">
        <f t="shared" si="135"/>
        <v>0</v>
      </c>
      <c r="BH85" s="21">
        <f t="shared" si="135"/>
        <v>0</v>
      </c>
      <c r="BI85" s="21">
        <f t="shared" si="135"/>
        <v>0</v>
      </c>
      <c r="BJ85" s="21">
        <f t="shared" si="135"/>
        <v>0</v>
      </c>
      <c r="BK85" s="21">
        <f t="shared" si="135"/>
        <v>0</v>
      </c>
      <c r="BL85" s="21">
        <f t="shared" si="135"/>
        <v>0</v>
      </c>
      <c r="BM85" s="21">
        <f t="shared" si="135"/>
        <v>0</v>
      </c>
      <c r="BN85" s="21">
        <f t="shared" si="135"/>
        <v>0</v>
      </c>
      <c r="BO85" s="21">
        <f t="shared" si="135"/>
        <v>0</v>
      </c>
      <c r="BP85" s="21">
        <f t="shared" si="135"/>
        <v>0</v>
      </c>
      <c r="BQ85" s="205">
        <f t="shared" ref="BQ85:BQ143" si="137">BE85-BF85-BG85-BH85</f>
        <v>0</v>
      </c>
      <c r="BR85" s="21">
        <f t="shared" si="135"/>
        <v>0</v>
      </c>
      <c r="BS85" s="21">
        <f t="shared" si="135"/>
        <v>0</v>
      </c>
      <c r="BT85" s="21">
        <f t="shared" si="135"/>
        <v>0</v>
      </c>
      <c r="BU85" s="21">
        <f t="shared" si="135"/>
        <v>0</v>
      </c>
      <c r="BV85" s="21">
        <f t="shared" si="135"/>
        <v>0</v>
      </c>
      <c r="BW85" s="21">
        <f t="shared" ref="BV85:CK86" si="138">BW86</f>
        <v>0</v>
      </c>
      <c r="BX85" s="21">
        <f t="shared" si="138"/>
        <v>0</v>
      </c>
      <c r="BY85" s="21">
        <f t="shared" si="138"/>
        <v>0</v>
      </c>
      <c r="BZ85" s="21">
        <f t="shared" si="138"/>
        <v>0</v>
      </c>
      <c r="CA85" s="21">
        <f t="shared" si="138"/>
        <v>0</v>
      </c>
      <c r="CB85" s="21">
        <f t="shared" si="138"/>
        <v>0</v>
      </c>
      <c r="CC85" s="21">
        <f t="shared" si="138"/>
        <v>0</v>
      </c>
      <c r="CD85" s="21">
        <f t="shared" si="138"/>
        <v>0</v>
      </c>
      <c r="CE85" s="21">
        <f t="shared" si="138"/>
        <v>0</v>
      </c>
      <c r="CF85" s="21">
        <f t="shared" si="138"/>
        <v>0</v>
      </c>
      <c r="CG85" s="21">
        <f t="shared" si="138"/>
        <v>0</v>
      </c>
      <c r="CH85" s="21">
        <f t="shared" si="138"/>
        <v>0</v>
      </c>
      <c r="CI85" s="21">
        <f t="shared" si="138"/>
        <v>0</v>
      </c>
      <c r="CJ85" s="21">
        <f t="shared" si="138"/>
        <v>0</v>
      </c>
      <c r="CK85" s="21">
        <f t="shared" si="138"/>
        <v>0</v>
      </c>
      <c r="CL85" s="206">
        <f t="shared" ref="CL85:CL144" si="139">BZ85-CA85-CB85-CC85</f>
        <v>0</v>
      </c>
    </row>
    <row r="86" spans="1:91" ht="27.75" customHeight="1" x14ac:dyDescent="0.25">
      <c r="A86" s="156" t="s">
        <v>20</v>
      </c>
      <c r="B86" s="155"/>
      <c r="C86" s="155"/>
      <c r="D86" s="155"/>
      <c r="E86" s="152"/>
      <c r="F86" s="3" t="s">
        <v>11</v>
      </c>
      <c r="G86" s="4" t="s">
        <v>33</v>
      </c>
      <c r="H86" s="267" t="s">
        <v>410</v>
      </c>
      <c r="I86" s="3" t="s">
        <v>21</v>
      </c>
      <c r="J86" s="21">
        <f t="shared" si="134"/>
        <v>0</v>
      </c>
      <c r="K86" s="21">
        <f t="shared" si="134"/>
        <v>0</v>
      </c>
      <c r="L86" s="21">
        <f t="shared" si="134"/>
        <v>0</v>
      </c>
      <c r="M86" s="21">
        <f t="shared" si="134"/>
        <v>0</v>
      </c>
      <c r="N86" s="21">
        <f t="shared" si="134"/>
        <v>0</v>
      </c>
      <c r="O86" s="21">
        <f t="shared" si="134"/>
        <v>0</v>
      </c>
      <c r="P86" s="21">
        <f t="shared" si="134"/>
        <v>0</v>
      </c>
      <c r="Q86" s="21">
        <f t="shared" si="134"/>
        <v>0</v>
      </c>
      <c r="R86" s="21">
        <f t="shared" si="134"/>
        <v>0</v>
      </c>
      <c r="S86" s="21">
        <f t="shared" si="134"/>
        <v>0</v>
      </c>
      <c r="T86" s="21">
        <f t="shared" si="134"/>
        <v>0</v>
      </c>
      <c r="U86" s="21">
        <f t="shared" si="134"/>
        <v>0</v>
      </c>
      <c r="V86" s="21">
        <f t="shared" si="134"/>
        <v>-313884</v>
      </c>
      <c r="W86" s="21">
        <f t="shared" si="134"/>
        <v>-313884</v>
      </c>
      <c r="X86" s="21">
        <f t="shared" si="134"/>
        <v>0</v>
      </c>
      <c r="Y86" s="21">
        <f t="shared" si="134"/>
        <v>0</v>
      </c>
      <c r="Z86" s="276">
        <f t="shared" si="54"/>
        <v>0</v>
      </c>
      <c r="AA86" s="21"/>
      <c r="AB86" s="21">
        <f>AB87</f>
        <v>313884</v>
      </c>
      <c r="AC86" s="21">
        <f t="shared" si="135"/>
        <v>313884</v>
      </c>
      <c r="AD86" s="21">
        <f t="shared" si="135"/>
        <v>0</v>
      </c>
      <c r="AE86" s="21">
        <f t="shared" si="135"/>
        <v>0</v>
      </c>
      <c r="AF86" s="21">
        <f t="shared" si="135"/>
        <v>0</v>
      </c>
      <c r="AG86" s="21">
        <f t="shared" si="135"/>
        <v>0</v>
      </c>
      <c r="AH86" s="21">
        <f t="shared" si="135"/>
        <v>0</v>
      </c>
      <c r="AI86" s="21">
        <f t="shared" si="135"/>
        <v>0</v>
      </c>
      <c r="AJ86" s="21">
        <f t="shared" si="135"/>
        <v>313884</v>
      </c>
      <c r="AK86" s="21">
        <f t="shared" si="135"/>
        <v>313884</v>
      </c>
      <c r="AL86" s="21">
        <f t="shared" si="135"/>
        <v>0</v>
      </c>
      <c r="AM86" s="21">
        <f t="shared" si="135"/>
        <v>0</v>
      </c>
      <c r="AN86" s="21">
        <f t="shared" si="135"/>
        <v>0</v>
      </c>
      <c r="AO86" s="21">
        <f t="shared" si="135"/>
        <v>0</v>
      </c>
      <c r="AP86" s="21">
        <f t="shared" si="135"/>
        <v>0</v>
      </c>
      <c r="AQ86" s="21">
        <f t="shared" si="135"/>
        <v>0</v>
      </c>
      <c r="AR86" s="21">
        <f t="shared" si="135"/>
        <v>313884</v>
      </c>
      <c r="AS86" s="21">
        <f t="shared" si="135"/>
        <v>313884</v>
      </c>
      <c r="AT86" s="21">
        <f t="shared" si="135"/>
        <v>0</v>
      </c>
      <c r="AU86" s="21">
        <f t="shared" si="135"/>
        <v>0</v>
      </c>
      <c r="AV86" s="205">
        <f t="shared" si="136"/>
        <v>0</v>
      </c>
      <c r="AW86" s="21">
        <f t="shared" si="135"/>
        <v>0</v>
      </c>
      <c r="AX86" s="21">
        <f t="shared" si="135"/>
        <v>0</v>
      </c>
      <c r="AY86" s="21">
        <f t="shared" si="135"/>
        <v>0</v>
      </c>
      <c r="AZ86" s="21">
        <f t="shared" si="135"/>
        <v>0</v>
      </c>
      <c r="BA86" s="21">
        <f t="shared" si="135"/>
        <v>0</v>
      </c>
      <c r="BB86" s="21">
        <f t="shared" si="135"/>
        <v>0</v>
      </c>
      <c r="BC86" s="21">
        <f t="shared" si="135"/>
        <v>0</v>
      </c>
      <c r="BD86" s="21">
        <f t="shared" si="135"/>
        <v>0</v>
      </c>
      <c r="BE86" s="21">
        <f t="shared" si="135"/>
        <v>0</v>
      </c>
      <c r="BF86" s="21">
        <f t="shared" si="135"/>
        <v>0</v>
      </c>
      <c r="BG86" s="21">
        <f t="shared" si="135"/>
        <v>0</v>
      </c>
      <c r="BH86" s="21">
        <f t="shared" si="135"/>
        <v>0</v>
      </c>
      <c r="BI86" s="21">
        <f t="shared" si="135"/>
        <v>0</v>
      </c>
      <c r="BJ86" s="21">
        <f t="shared" si="135"/>
        <v>0</v>
      </c>
      <c r="BK86" s="21">
        <f t="shared" si="135"/>
        <v>0</v>
      </c>
      <c r="BL86" s="21">
        <f t="shared" si="135"/>
        <v>0</v>
      </c>
      <c r="BM86" s="21">
        <f t="shared" si="135"/>
        <v>0</v>
      </c>
      <c r="BN86" s="21">
        <f t="shared" si="135"/>
        <v>0</v>
      </c>
      <c r="BO86" s="21">
        <f t="shared" si="135"/>
        <v>0</v>
      </c>
      <c r="BP86" s="21">
        <f t="shared" si="135"/>
        <v>0</v>
      </c>
      <c r="BQ86" s="205">
        <f t="shared" si="137"/>
        <v>0</v>
      </c>
      <c r="BR86" s="21">
        <f t="shared" si="135"/>
        <v>0</v>
      </c>
      <c r="BS86" s="21">
        <f t="shared" si="135"/>
        <v>0</v>
      </c>
      <c r="BT86" s="21">
        <f t="shared" si="135"/>
        <v>0</v>
      </c>
      <c r="BU86" s="21">
        <f t="shared" si="135"/>
        <v>0</v>
      </c>
      <c r="BV86" s="21">
        <f t="shared" si="138"/>
        <v>0</v>
      </c>
      <c r="BW86" s="21">
        <f t="shared" si="138"/>
        <v>0</v>
      </c>
      <c r="BX86" s="21">
        <f t="shared" si="138"/>
        <v>0</v>
      </c>
      <c r="BY86" s="21">
        <f t="shared" si="138"/>
        <v>0</v>
      </c>
      <c r="BZ86" s="21">
        <f t="shared" si="138"/>
        <v>0</v>
      </c>
      <c r="CA86" s="21">
        <f t="shared" si="138"/>
        <v>0</v>
      </c>
      <c r="CB86" s="21">
        <f t="shared" si="138"/>
        <v>0</v>
      </c>
      <c r="CC86" s="21">
        <f t="shared" si="138"/>
        <v>0</v>
      </c>
      <c r="CD86" s="21">
        <f t="shared" si="138"/>
        <v>0</v>
      </c>
      <c r="CE86" s="21">
        <f t="shared" si="138"/>
        <v>0</v>
      </c>
      <c r="CF86" s="21">
        <f t="shared" si="138"/>
        <v>0</v>
      </c>
      <c r="CG86" s="21">
        <f t="shared" si="138"/>
        <v>0</v>
      </c>
      <c r="CH86" s="21">
        <f t="shared" si="138"/>
        <v>0</v>
      </c>
      <c r="CI86" s="21">
        <f t="shared" si="138"/>
        <v>0</v>
      </c>
      <c r="CJ86" s="21">
        <f t="shared" si="138"/>
        <v>0</v>
      </c>
      <c r="CK86" s="21">
        <f t="shared" si="138"/>
        <v>0</v>
      </c>
      <c r="CL86" s="206">
        <f t="shared" si="139"/>
        <v>0</v>
      </c>
    </row>
    <row r="87" spans="1:91" ht="27.75" customHeight="1" x14ac:dyDescent="0.25">
      <c r="A87" s="156" t="s">
        <v>9</v>
      </c>
      <c r="B87" s="155"/>
      <c r="C87" s="155"/>
      <c r="D87" s="155"/>
      <c r="E87" s="152"/>
      <c r="F87" s="3" t="s">
        <v>11</v>
      </c>
      <c r="G87" s="4" t="s">
        <v>33</v>
      </c>
      <c r="H87" s="267" t="s">
        <v>410</v>
      </c>
      <c r="I87" s="3" t="s">
        <v>22</v>
      </c>
      <c r="J87" s="21">
        <f>'6.ВС'!J61</f>
        <v>0</v>
      </c>
      <c r="K87" s="21">
        <f>'6.ВС'!K61</f>
        <v>0</v>
      </c>
      <c r="L87" s="21">
        <f>'6.ВС'!L61</f>
        <v>0</v>
      </c>
      <c r="M87" s="21">
        <f>'6.ВС'!M61</f>
        <v>0</v>
      </c>
      <c r="N87" s="21">
        <f>'6.ВС'!N61</f>
        <v>0</v>
      </c>
      <c r="O87" s="21">
        <f>'6.ВС'!O61</f>
        <v>0</v>
      </c>
      <c r="P87" s="21">
        <f>'6.ВС'!P61</f>
        <v>0</v>
      </c>
      <c r="Q87" s="21">
        <f>'6.ВС'!Q61</f>
        <v>0</v>
      </c>
      <c r="R87" s="21">
        <f>'6.ВС'!R61</f>
        <v>0</v>
      </c>
      <c r="S87" s="21">
        <f>'6.ВС'!S61</f>
        <v>0</v>
      </c>
      <c r="T87" s="21">
        <f>'6.ВС'!T61</f>
        <v>0</v>
      </c>
      <c r="U87" s="21">
        <f>'6.ВС'!U61</f>
        <v>0</v>
      </c>
      <c r="V87" s="21">
        <f>'6.ВС'!V61</f>
        <v>-313884</v>
      </c>
      <c r="W87" s="21">
        <f>'6.ВС'!W61</f>
        <v>-313884</v>
      </c>
      <c r="X87" s="21">
        <f>'6.ВС'!X61</f>
        <v>0</v>
      </c>
      <c r="Y87" s="21">
        <f>'6.ВС'!Y61</f>
        <v>0</v>
      </c>
      <c r="Z87" s="276">
        <f t="shared" si="54"/>
        <v>0</v>
      </c>
      <c r="AA87" s="21"/>
      <c r="AB87" s="21">
        <f>'6.ВС'!AB61</f>
        <v>313884</v>
      </c>
      <c r="AC87" s="21">
        <f>'6.ВС'!AC61</f>
        <v>313884</v>
      </c>
      <c r="AD87" s="21">
        <f>'6.ВС'!AD61</f>
        <v>0</v>
      </c>
      <c r="AE87" s="21">
        <f>'6.ВС'!AE61</f>
        <v>0</v>
      </c>
      <c r="AF87" s="21">
        <f>'6.ВС'!AF61</f>
        <v>0</v>
      </c>
      <c r="AG87" s="21">
        <f>'6.ВС'!AG61</f>
        <v>0</v>
      </c>
      <c r="AH87" s="21">
        <f>'6.ВС'!AH61</f>
        <v>0</v>
      </c>
      <c r="AI87" s="21">
        <f>'6.ВС'!AI61</f>
        <v>0</v>
      </c>
      <c r="AJ87" s="21">
        <f>'6.ВС'!AJ61</f>
        <v>313884</v>
      </c>
      <c r="AK87" s="21">
        <f>'6.ВС'!AK61</f>
        <v>313884</v>
      </c>
      <c r="AL87" s="21">
        <f>'6.ВС'!AL61</f>
        <v>0</v>
      </c>
      <c r="AM87" s="21">
        <f>'6.ВС'!AM61</f>
        <v>0</v>
      </c>
      <c r="AN87" s="21">
        <f>'6.ВС'!AN61</f>
        <v>0</v>
      </c>
      <c r="AO87" s="21">
        <f>'6.ВС'!AO61</f>
        <v>0</v>
      </c>
      <c r="AP87" s="21">
        <f>'6.ВС'!AP61</f>
        <v>0</v>
      </c>
      <c r="AQ87" s="21">
        <f>'6.ВС'!AQ61</f>
        <v>0</v>
      </c>
      <c r="AR87" s="21">
        <f>'6.ВС'!AR61</f>
        <v>313884</v>
      </c>
      <c r="AS87" s="21">
        <f>'6.ВС'!AS61</f>
        <v>313884</v>
      </c>
      <c r="AT87" s="21">
        <f>'6.ВС'!AT61</f>
        <v>0</v>
      </c>
      <c r="AU87" s="21">
        <f>'6.ВС'!AU61</f>
        <v>0</v>
      </c>
      <c r="AV87" s="205">
        <f t="shared" si="136"/>
        <v>0</v>
      </c>
      <c r="AW87" s="21">
        <f>'6.ВС'!AW61</f>
        <v>0</v>
      </c>
      <c r="AX87" s="21">
        <f>'6.ВС'!AX61</f>
        <v>0</v>
      </c>
      <c r="AY87" s="21">
        <f>'6.ВС'!AY61</f>
        <v>0</v>
      </c>
      <c r="AZ87" s="21">
        <f>'6.ВС'!AZ61</f>
        <v>0</v>
      </c>
      <c r="BA87" s="21">
        <f>'6.ВС'!BA61</f>
        <v>0</v>
      </c>
      <c r="BB87" s="21">
        <f>'6.ВС'!BB61</f>
        <v>0</v>
      </c>
      <c r="BC87" s="21">
        <f>'6.ВС'!BC61</f>
        <v>0</v>
      </c>
      <c r="BD87" s="21">
        <f>'6.ВС'!BD61</f>
        <v>0</v>
      </c>
      <c r="BE87" s="21">
        <f>'6.ВС'!BE61</f>
        <v>0</v>
      </c>
      <c r="BF87" s="21">
        <f>'6.ВС'!BF61</f>
        <v>0</v>
      </c>
      <c r="BG87" s="21">
        <f>'6.ВС'!BG61</f>
        <v>0</v>
      </c>
      <c r="BH87" s="21">
        <f>'6.ВС'!BH61</f>
        <v>0</v>
      </c>
      <c r="BI87" s="21">
        <f>'6.ВС'!BI61</f>
        <v>0</v>
      </c>
      <c r="BJ87" s="21">
        <f>'6.ВС'!BJ61</f>
        <v>0</v>
      </c>
      <c r="BK87" s="21">
        <f>'6.ВС'!BK61</f>
        <v>0</v>
      </c>
      <c r="BL87" s="21">
        <f>'6.ВС'!BL61</f>
        <v>0</v>
      </c>
      <c r="BM87" s="21">
        <f>'6.ВС'!BM61</f>
        <v>0</v>
      </c>
      <c r="BN87" s="21">
        <f>'6.ВС'!BN61</f>
        <v>0</v>
      </c>
      <c r="BO87" s="21">
        <f>'6.ВС'!BO61</f>
        <v>0</v>
      </c>
      <c r="BP87" s="21">
        <f>'6.ВС'!BP61</f>
        <v>0</v>
      </c>
      <c r="BQ87" s="205">
        <f t="shared" si="137"/>
        <v>0</v>
      </c>
      <c r="BR87" s="21">
        <f>'6.ВС'!BR61</f>
        <v>0</v>
      </c>
      <c r="BS87" s="21">
        <f>'6.ВС'!BS61</f>
        <v>0</v>
      </c>
      <c r="BT87" s="21">
        <f>'6.ВС'!BT61</f>
        <v>0</v>
      </c>
      <c r="BU87" s="21">
        <f>'6.ВС'!BU61</f>
        <v>0</v>
      </c>
      <c r="BV87" s="21">
        <f>'6.ВС'!BV61</f>
        <v>0</v>
      </c>
      <c r="BW87" s="21">
        <f>'6.ВС'!BW61</f>
        <v>0</v>
      </c>
      <c r="BX87" s="21">
        <f>'6.ВС'!BX61</f>
        <v>0</v>
      </c>
      <c r="BY87" s="21">
        <f>'6.ВС'!BY61</f>
        <v>0</v>
      </c>
      <c r="BZ87" s="21">
        <f>'6.ВС'!BZ61</f>
        <v>0</v>
      </c>
      <c r="CA87" s="21">
        <f>'6.ВС'!CA61</f>
        <v>0</v>
      </c>
      <c r="CB87" s="21">
        <f>'6.ВС'!CB61</f>
        <v>0</v>
      </c>
      <c r="CC87" s="21">
        <f>'6.ВС'!CC61</f>
        <v>0</v>
      </c>
      <c r="CD87" s="21">
        <f>'6.ВС'!CD61</f>
        <v>0</v>
      </c>
      <c r="CE87" s="21">
        <f>'6.ВС'!CE61</f>
        <v>0</v>
      </c>
      <c r="CF87" s="21">
        <f>'6.ВС'!CF61</f>
        <v>0</v>
      </c>
      <c r="CG87" s="21">
        <f>'6.ВС'!CG61</f>
        <v>0</v>
      </c>
      <c r="CH87" s="21">
        <f>'6.ВС'!CH61</f>
        <v>0</v>
      </c>
      <c r="CI87" s="21">
        <f>'6.ВС'!CI61</f>
        <v>0</v>
      </c>
      <c r="CJ87" s="21">
        <f>'6.ВС'!CJ61</f>
        <v>0</v>
      </c>
      <c r="CK87" s="21">
        <f>'6.ВС'!CK61</f>
        <v>0</v>
      </c>
      <c r="CL87" s="206">
        <f t="shared" si="139"/>
        <v>0</v>
      </c>
    </row>
    <row r="88" spans="1:91" ht="27.75" customHeight="1" x14ac:dyDescent="0.25">
      <c r="A88" s="155" t="s">
        <v>243</v>
      </c>
      <c r="B88" s="156"/>
      <c r="C88" s="156"/>
      <c r="D88" s="156"/>
      <c r="E88" s="152">
        <v>851</v>
      </c>
      <c r="F88" s="3" t="s">
        <v>11</v>
      </c>
      <c r="G88" s="4" t="s">
        <v>33</v>
      </c>
      <c r="H88" s="267" t="s">
        <v>412</v>
      </c>
      <c r="I88" s="3"/>
      <c r="J88" s="21">
        <f t="shared" ref="J88:Y89" si="140">J89</f>
        <v>35500</v>
      </c>
      <c r="K88" s="21">
        <f t="shared" si="140"/>
        <v>0</v>
      </c>
      <c r="L88" s="21">
        <f t="shared" si="140"/>
        <v>35500</v>
      </c>
      <c r="M88" s="21">
        <f t="shared" si="140"/>
        <v>0</v>
      </c>
      <c r="N88" s="21">
        <f t="shared" si="140"/>
        <v>0</v>
      </c>
      <c r="O88" s="21">
        <f t="shared" si="140"/>
        <v>0</v>
      </c>
      <c r="P88" s="21">
        <f t="shared" si="140"/>
        <v>0</v>
      </c>
      <c r="Q88" s="21">
        <f t="shared" si="140"/>
        <v>0</v>
      </c>
      <c r="R88" s="21">
        <f t="shared" si="140"/>
        <v>0</v>
      </c>
      <c r="S88" s="21">
        <f t="shared" si="140"/>
        <v>0</v>
      </c>
      <c r="T88" s="21">
        <f t="shared" si="140"/>
        <v>0</v>
      </c>
      <c r="U88" s="21">
        <f t="shared" si="140"/>
        <v>0</v>
      </c>
      <c r="V88" s="21">
        <f t="shared" si="140"/>
        <v>0</v>
      </c>
      <c r="W88" s="21">
        <f t="shared" si="140"/>
        <v>0</v>
      </c>
      <c r="X88" s="21">
        <f t="shared" si="140"/>
        <v>0</v>
      </c>
      <c r="Y88" s="21">
        <f t="shared" si="140"/>
        <v>0</v>
      </c>
      <c r="Z88" s="276">
        <f t="shared" si="54"/>
        <v>100</v>
      </c>
      <c r="AA88" s="21"/>
      <c r="AB88" s="21">
        <f t="shared" ref="AB88:BV89" si="141">AB89</f>
        <v>35500</v>
      </c>
      <c r="AC88" s="21">
        <f t="shared" si="141"/>
        <v>0</v>
      </c>
      <c r="AD88" s="21">
        <f t="shared" si="141"/>
        <v>35500</v>
      </c>
      <c r="AE88" s="21">
        <f t="shared" si="141"/>
        <v>0</v>
      </c>
      <c r="AF88" s="21">
        <f t="shared" si="141"/>
        <v>0</v>
      </c>
      <c r="AG88" s="21">
        <f t="shared" si="141"/>
        <v>0</v>
      </c>
      <c r="AH88" s="21">
        <f t="shared" si="141"/>
        <v>0</v>
      </c>
      <c r="AI88" s="21">
        <f t="shared" si="141"/>
        <v>0</v>
      </c>
      <c r="AJ88" s="21">
        <f t="shared" si="141"/>
        <v>35500</v>
      </c>
      <c r="AK88" s="21">
        <f t="shared" si="141"/>
        <v>0</v>
      </c>
      <c r="AL88" s="21">
        <f t="shared" si="141"/>
        <v>35500</v>
      </c>
      <c r="AM88" s="21">
        <f t="shared" si="141"/>
        <v>0</v>
      </c>
      <c r="AN88" s="21">
        <f t="shared" si="141"/>
        <v>0</v>
      </c>
      <c r="AO88" s="21">
        <f t="shared" si="141"/>
        <v>0</v>
      </c>
      <c r="AP88" s="21">
        <f t="shared" si="141"/>
        <v>0</v>
      </c>
      <c r="AQ88" s="21">
        <f t="shared" si="141"/>
        <v>0</v>
      </c>
      <c r="AR88" s="21">
        <f t="shared" si="141"/>
        <v>35500</v>
      </c>
      <c r="AS88" s="21">
        <f t="shared" si="141"/>
        <v>0</v>
      </c>
      <c r="AT88" s="21">
        <f t="shared" si="141"/>
        <v>35500</v>
      </c>
      <c r="AU88" s="21">
        <f t="shared" si="141"/>
        <v>0</v>
      </c>
      <c r="AV88" s="205">
        <f>AJ88-AK88-AL88-AM88</f>
        <v>0</v>
      </c>
      <c r="AW88" s="21">
        <f t="shared" si="141"/>
        <v>0</v>
      </c>
      <c r="AX88" s="21">
        <f t="shared" si="141"/>
        <v>0</v>
      </c>
      <c r="AY88" s="21">
        <f t="shared" si="141"/>
        <v>0</v>
      </c>
      <c r="AZ88" s="21">
        <f t="shared" si="141"/>
        <v>0</v>
      </c>
      <c r="BA88" s="21">
        <f t="shared" si="141"/>
        <v>0</v>
      </c>
      <c r="BB88" s="21">
        <f t="shared" si="141"/>
        <v>0</v>
      </c>
      <c r="BC88" s="21">
        <f t="shared" si="141"/>
        <v>0</v>
      </c>
      <c r="BD88" s="21">
        <f t="shared" si="141"/>
        <v>0</v>
      </c>
      <c r="BE88" s="21">
        <f t="shared" si="141"/>
        <v>0</v>
      </c>
      <c r="BF88" s="21">
        <f t="shared" si="141"/>
        <v>0</v>
      </c>
      <c r="BG88" s="21">
        <f t="shared" si="141"/>
        <v>0</v>
      </c>
      <c r="BH88" s="21">
        <f t="shared" si="141"/>
        <v>0</v>
      </c>
      <c r="BI88" s="21">
        <f t="shared" si="141"/>
        <v>0</v>
      </c>
      <c r="BJ88" s="21">
        <f t="shared" si="141"/>
        <v>0</v>
      </c>
      <c r="BK88" s="21">
        <f t="shared" si="141"/>
        <v>0</v>
      </c>
      <c r="BL88" s="21">
        <f t="shared" si="141"/>
        <v>0</v>
      </c>
      <c r="BM88" s="21">
        <f t="shared" si="141"/>
        <v>0</v>
      </c>
      <c r="BN88" s="21">
        <f t="shared" si="141"/>
        <v>0</v>
      </c>
      <c r="BO88" s="21">
        <f t="shared" si="141"/>
        <v>0</v>
      </c>
      <c r="BP88" s="21">
        <f t="shared" si="141"/>
        <v>0</v>
      </c>
      <c r="BQ88" s="205">
        <f>BE88-BF88-BG88-BH88</f>
        <v>0</v>
      </c>
      <c r="BR88" s="21">
        <f t="shared" si="141"/>
        <v>0</v>
      </c>
      <c r="BS88" s="21">
        <f t="shared" si="141"/>
        <v>0</v>
      </c>
      <c r="BT88" s="21">
        <f t="shared" si="141"/>
        <v>0</v>
      </c>
      <c r="BU88" s="21">
        <f t="shared" si="141"/>
        <v>0</v>
      </c>
      <c r="BV88" s="21">
        <f t="shared" si="141"/>
        <v>0</v>
      </c>
      <c r="BW88" s="21">
        <f t="shared" ref="BV88:CK89" si="142">BW89</f>
        <v>0</v>
      </c>
      <c r="BX88" s="21">
        <f t="shared" si="142"/>
        <v>0</v>
      </c>
      <c r="BY88" s="21">
        <f t="shared" si="142"/>
        <v>0</v>
      </c>
      <c r="BZ88" s="21">
        <f t="shared" si="142"/>
        <v>0</v>
      </c>
      <c r="CA88" s="21">
        <f t="shared" si="142"/>
        <v>0</v>
      </c>
      <c r="CB88" s="21">
        <f t="shared" si="142"/>
        <v>0</v>
      </c>
      <c r="CC88" s="21">
        <f t="shared" si="142"/>
        <v>0</v>
      </c>
      <c r="CD88" s="21">
        <f t="shared" si="142"/>
        <v>0</v>
      </c>
      <c r="CE88" s="21">
        <f t="shared" si="142"/>
        <v>0</v>
      </c>
      <c r="CF88" s="21">
        <f t="shared" si="142"/>
        <v>0</v>
      </c>
      <c r="CG88" s="21">
        <f t="shared" si="142"/>
        <v>0</v>
      </c>
      <c r="CH88" s="21">
        <f t="shared" si="142"/>
        <v>0</v>
      </c>
      <c r="CI88" s="21">
        <f t="shared" si="142"/>
        <v>0</v>
      </c>
      <c r="CJ88" s="21">
        <f t="shared" si="142"/>
        <v>0</v>
      </c>
      <c r="CK88" s="21">
        <f t="shared" si="142"/>
        <v>0</v>
      </c>
      <c r="CL88" s="206">
        <f>BZ88-CA88-CB88-CC88</f>
        <v>0</v>
      </c>
    </row>
    <row r="89" spans="1:91" ht="27.75" customHeight="1" x14ac:dyDescent="0.25">
      <c r="A89" s="156" t="s">
        <v>20</v>
      </c>
      <c r="B89" s="155"/>
      <c r="C89" s="155"/>
      <c r="D89" s="155"/>
      <c r="E89" s="152">
        <v>851</v>
      </c>
      <c r="F89" s="3" t="s">
        <v>11</v>
      </c>
      <c r="G89" s="4" t="s">
        <v>33</v>
      </c>
      <c r="H89" s="267" t="s">
        <v>412</v>
      </c>
      <c r="I89" s="3" t="s">
        <v>21</v>
      </c>
      <c r="J89" s="21">
        <f t="shared" si="140"/>
        <v>35500</v>
      </c>
      <c r="K89" s="21">
        <f t="shared" si="140"/>
        <v>0</v>
      </c>
      <c r="L89" s="21">
        <f t="shared" si="140"/>
        <v>35500</v>
      </c>
      <c r="M89" s="21">
        <f t="shared" si="140"/>
        <v>0</v>
      </c>
      <c r="N89" s="21">
        <f t="shared" si="140"/>
        <v>0</v>
      </c>
      <c r="O89" s="21">
        <f t="shared" si="140"/>
        <v>0</v>
      </c>
      <c r="P89" s="21">
        <f t="shared" si="140"/>
        <v>0</v>
      </c>
      <c r="Q89" s="21">
        <f t="shared" si="140"/>
        <v>0</v>
      </c>
      <c r="R89" s="21">
        <f t="shared" si="140"/>
        <v>0</v>
      </c>
      <c r="S89" s="21">
        <f t="shared" si="140"/>
        <v>0</v>
      </c>
      <c r="T89" s="21">
        <f t="shared" si="140"/>
        <v>0</v>
      </c>
      <c r="U89" s="21">
        <f t="shared" si="140"/>
        <v>0</v>
      </c>
      <c r="V89" s="21">
        <f t="shared" si="140"/>
        <v>0</v>
      </c>
      <c r="W89" s="21">
        <f t="shared" si="140"/>
        <v>0</v>
      </c>
      <c r="X89" s="21">
        <f t="shared" si="140"/>
        <v>0</v>
      </c>
      <c r="Y89" s="21">
        <f t="shared" si="140"/>
        <v>0</v>
      </c>
      <c r="Z89" s="276">
        <f t="shared" si="54"/>
        <v>100</v>
      </c>
      <c r="AA89" s="21"/>
      <c r="AB89" s="21">
        <f t="shared" si="141"/>
        <v>35500</v>
      </c>
      <c r="AC89" s="21">
        <f t="shared" si="141"/>
        <v>0</v>
      </c>
      <c r="AD89" s="21">
        <f t="shared" si="141"/>
        <v>35500</v>
      </c>
      <c r="AE89" s="21">
        <f t="shared" si="141"/>
        <v>0</v>
      </c>
      <c r="AF89" s="21">
        <f t="shared" si="141"/>
        <v>0</v>
      </c>
      <c r="AG89" s="21">
        <f t="shared" si="141"/>
        <v>0</v>
      </c>
      <c r="AH89" s="21">
        <f t="shared" si="141"/>
        <v>0</v>
      </c>
      <c r="AI89" s="21">
        <f t="shared" si="141"/>
        <v>0</v>
      </c>
      <c r="AJ89" s="21">
        <f t="shared" si="141"/>
        <v>35500</v>
      </c>
      <c r="AK89" s="21">
        <f t="shared" si="141"/>
        <v>0</v>
      </c>
      <c r="AL89" s="21">
        <f t="shared" si="141"/>
        <v>35500</v>
      </c>
      <c r="AM89" s="21">
        <f t="shared" si="141"/>
        <v>0</v>
      </c>
      <c r="AN89" s="21">
        <f t="shared" si="141"/>
        <v>0</v>
      </c>
      <c r="AO89" s="21">
        <f t="shared" si="141"/>
        <v>0</v>
      </c>
      <c r="AP89" s="21">
        <f t="shared" si="141"/>
        <v>0</v>
      </c>
      <c r="AQ89" s="21">
        <f t="shared" si="141"/>
        <v>0</v>
      </c>
      <c r="AR89" s="21">
        <f t="shared" si="141"/>
        <v>35500</v>
      </c>
      <c r="AS89" s="21">
        <f t="shared" si="141"/>
        <v>0</v>
      </c>
      <c r="AT89" s="21">
        <f t="shared" si="141"/>
        <v>35500</v>
      </c>
      <c r="AU89" s="21">
        <f t="shared" si="141"/>
        <v>0</v>
      </c>
      <c r="AV89" s="205">
        <f>AJ89-AK89-AL89-AM89</f>
        <v>0</v>
      </c>
      <c r="AW89" s="21">
        <f t="shared" si="141"/>
        <v>0</v>
      </c>
      <c r="AX89" s="21">
        <f t="shared" si="141"/>
        <v>0</v>
      </c>
      <c r="AY89" s="21">
        <f t="shared" si="141"/>
        <v>0</v>
      </c>
      <c r="AZ89" s="21">
        <f t="shared" si="141"/>
        <v>0</v>
      </c>
      <c r="BA89" s="21">
        <f t="shared" si="141"/>
        <v>0</v>
      </c>
      <c r="BB89" s="21">
        <f t="shared" si="141"/>
        <v>0</v>
      </c>
      <c r="BC89" s="21">
        <f t="shared" si="141"/>
        <v>0</v>
      </c>
      <c r="BD89" s="21">
        <f t="shared" si="141"/>
        <v>0</v>
      </c>
      <c r="BE89" s="21">
        <f t="shared" si="141"/>
        <v>0</v>
      </c>
      <c r="BF89" s="21">
        <f t="shared" si="141"/>
        <v>0</v>
      </c>
      <c r="BG89" s="21">
        <f t="shared" si="141"/>
        <v>0</v>
      </c>
      <c r="BH89" s="21">
        <f t="shared" si="141"/>
        <v>0</v>
      </c>
      <c r="BI89" s="21">
        <f t="shared" si="141"/>
        <v>0</v>
      </c>
      <c r="BJ89" s="21">
        <f t="shared" si="141"/>
        <v>0</v>
      </c>
      <c r="BK89" s="21">
        <f t="shared" si="141"/>
        <v>0</v>
      </c>
      <c r="BL89" s="21">
        <f t="shared" si="141"/>
        <v>0</v>
      </c>
      <c r="BM89" s="21">
        <f t="shared" si="141"/>
        <v>0</v>
      </c>
      <c r="BN89" s="21">
        <f t="shared" si="141"/>
        <v>0</v>
      </c>
      <c r="BO89" s="21">
        <f t="shared" si="141"/>
        <v>0</v>
      </c>
      <c r="BP89" s="21">
        <f t="shared" si="141"/>
        <v>0</v>
      </c>
      <c r="BQ89" s="205">
        <f>BE89-BF89-BG89-BH89</f>
        <v>0</v>
      </c>
      <c r="BR89" s="21">
        <f t="shared" si="141"/>
        <v>0</v>
      </c>
      <c r="BS89" s="21">
        <f t="shared" si="141"/>
        <v>0</v>
      </c>
      <c r="BT89" s="21">
        <f t="shared" si="141"/>
        <v>0</v>
      </c>
      <c r="BU89" s="21">
        <f t="shared" si="141"/>
        <v>0</v>
      </c>
      <c r="BV89" s="21">
        <f t="shared" si="142"/>
        <v>0</v>
      </c>
      <c r="BW89" s="21">
        <f t="shared" si="142"/>
        <v>0</v>
      </c>
      <c r="BX89" s="21">
        <f t="shared" si="142"/>
        <v>0</v>
      </c>
      <c r="BY89" s="21">
        <f t="shared" si="142"/>
        <v>0</v>
      </c>
      <c r="BZ89" s="21">
        <f t="shared" si="142"/>
        <v>0</v>
      </c>
      <c r="CA89" s="21">
        <f t="shared" si="142"/>
        <v>0</v>
      </c>
      <c r="CB89" s="21">
        <f t="shared" si="142"/>
        <v>0</v>
      </c>
      <c r="CC89" s="21">
        <f t="shared" si="142"/>
        <v>0</v>
      </c>
      <c r="CD89" s="21">
        <f t="shared" si="142"/>
        <v>0</v>
      </c>
      <c r="CE89" s="21">
        <f t="shared" si="142"/>
        <v>0</v>
      </c>
      <c r="CF89" s="21">
        <f t="shared" si="142"/>
        <v>0</v>
      </c>
      <c r="CG89" s="21">
        <f t="shared" si="142"/>
        <v>0</v>
      </c>
      <c r="CH89" s="21">
        <f t="shared" si="142"/>
        <v>0</v>
      </c>
      <c r="CI89" s="21">
        <f t="shared" si="142"/>
        <v>0</v>
      </c>
      <c r="CJ89" s="21">
        <f t="shared" si="142"/>
        <v>0</v>
      </c>
      <c r="CK89" s="21">
        <f t="shared" si="142"/>
        <v>0</v>
      </c>
      <c r="CL89" s="206">
        <f>BZ89-CA89-CB89-CC89</f>
        <v>0</v>
      </c>
    </row>
    <row r="90" spans="1:91" ht="27.75" customHeight="1" x14ac:dyDescent="0.25">
      <c r="A90" s="156" t="s">
        <v>9</v>
      </c>
      <c r="B90" s="156"/>
      <c r="C90" s="156"/>
      <c r="D90" s="156"/>
      <c r="E90" s="152">
        <v>851</v>
      </c>
      <c r="F90" s="3" t="s">
        <v>11</v>
      </c>
      <c r="G90" s="4" t="s">
        <v>33</v>
      </c>
      <c r="H90" s="267" t="s">
        <v>412</v>
      </c>
      <c r="I90" s="3" t="s">
        <v>22</v>
      </c>
      <c r="J90" s="21">
        <f>'6.ВС'!J64</f>
        <v>35500</v>
      </c>
      <c r="K90" s="21">
        <f>'6.ВС'!K64</f>
        <v>0</v>
      </c>
      <c r="L90" s="21">
        <f>'6.ВС'!L64</f>
        <v>35500</v>
      </c>
      <c r="M90" s="21">
        <f>'6.ВС'!M64</f>
        <v>0</v>
      </c>
      <c r="N90" s="21">
        <f>'6.ВС'!N64</f>
        <v>0</v>
      </c>
      <c r="O90" s="21">
        <f>'6.ВС'!O64</f>
        <v>0</v>
      </c>
      <c r="P90" s="21">
        <f>'6.ВС'!P64</f>
        <v>0</v>
      </c>
      <c r="Q90" s="21">
        <f>'6.ВС'!Q64</f>
        <v>0</v>
      </c>
      <c r="R90" s="21">
        <f>'6.ВС'!R64</f>
        <v>0</v>
      </c>
      <c r="S90" s="21">
        <f>'6.ВС'!S64</f>
        <v>0</v>
      </c>
      <c r="T90" s="21">
        <f>'6.ВС'!T64</f>
        <v>0</v>
      </c>
      <c r="U90" s="21">
        <f>'6.ВС'!U64</f>
        <v>0</v>
      </c>
      <c r="V90" s="21">
        <f>'6.ВС'!V64</f>
        <v>0</v>
      </c>
      <c r="W90" s="21">
        <f>'6.ВС'!W64</f>
        <v>0</v>
      </c>
      <c r="X90" s="21">
        <f>'6.ВС'!X64</f>
        <v>0</v>
      </c>
      <c r="Y90" s="21">
        <f>'6.ВС'!Y64</f>
        <v>0</v>
      </c>
      <c r="Z90" s="276">
        <f t="shared" ref="Z90:Z148" si="143">J90/AB90*100</f>
        <v>100</v>
      </c>
      <c r="AA90" s="21"/>
      <c r="AB90" s="21">
        <f>'6.ВС'!AB64</f>
        <v>35500</v>
      </c>
      <c r="AC90" s="21">
        <f>'6.ВС'!AC64</f>
        <v>0</v>
      </c>
      <c r="AD90" s="21">
        <f>'6.ВС'!AD64</f>
        <v>35500</v>
      </c>
      <c r="AE90" s="21">
        <f>'6.ВС'!AE64</f>
        <v>0</v>
      </c>
      <c r="AF90" s="21">
        <f>'6.ВС'!AF64</f>
        <v>0</v>
      </c>
      <c r="AG90" s="21">
        <f>'6.ВС'!AG64</f>
        <v>0</v>
      </c>
      <c r="AH90" s="21">
        <f>'6.ВС'!AH64</f>
        <v>0</v>
      </c>
      <c r="AI90" s="21">
        <f>'6.ВС'!AI64</f>
        <v>0</v>
      </c>
      <c r="AJ90" s="21">
        <f>'6.ВС'!AJ64</f>
        <v>35500</v>
      </c>
      <c r="AK90" s="21">
        <f>'6.ВС'!AK64</f>
        <v>0</v>
      </c>
      <c r="AL90" s="21">
        <f>'6.ВС'!AL64</f>
        <v>35500</v>
      </c>
      <c r="AM90" s="21">
        <f>'6.ВС'!AM64</f>
        <v>0</v>
      </c>
      <c r="AN90" s="21">
        <f>'6.ВС'!AN64</f>
        <v>0</v>
      </c>
      <c r="AO90" s="21">
        <f>'6.ВС'!AO64</f>
        <v>0</v>
      </c>
      <c r="AP90" s="21">
        <f>'6.ВС'!AP64</f>
        <v>0</v>
      </c>
      <c r="AQ90" s="21">
        <f>'6.ВС'!AQ64</f>
        <v>0</v>
      </c>
      <c r="AR90" s="21">
        <f>'6.ВС'!AR64</f>
        <v>35500</v>
      </c>
      <c r="AS90" s="21">
        <f>'6.ВС'!AS64</f>
        <v>0</v>
      </c>
      <c r="AT90" s="21">
        <f>'6.ВС'!AT64</f>
        <v>35500</v>
      </c>
      <c r="AU90" s="21">
        <f>'6.ВС'!AU64</f>
        <v>0</v>
      </c>
      <c r="AV90" s="205">
        <f>AJ90-AK90-AL90-AM90</f>
        <v>0</v>
      </c>
      <c r="AW90" s="21">
        <f>'6.ВС'!AW64</f>
        <v>0</v>
      </c>
      <c r="AX90" s="21">
        <f>'6.ВС'!AX64</f>
        <v>0</v>
      </c>
      <c r="AY90" s="21">
        <f>'6.ВС'!AY64</f>
        <v>0</v>
      </c>
      <c r="AZ90" s="21">
        <f>'6.ВС'!AZ64</f>
        <v>0</v>
      </c>
      <c r="BA90" s="21">
        <f>'6.ВС'!BA64</f>
        <v>0</v>
      </c>
      <c r="BB90" s="21">
        <f>'6.ВС'!BB64</f>
        <v>0</v>
      </c>
      <c r="BC90" s="21">
        <f>'6.ВС'!BC64</f>
        <v>0</v>
      </c>
      <c r="BD90" s="21">
        <f>'6.ВС'!BD64</f>
        <v>0</v>
      </c>
      <c r="BE90" s="21">
        <f>'6.ВС'!BE64</f>
        <v>0</v>
      </c>
      <c r="BF90" s="21">
        <f>'6.ВС'!BF64</f>
        <v>0</v>
      </c>
      <c r="BG90" s="21">
        <f>'6.ВС'!BG64</f>
        <v>0</v>
      </c>
      <c r="BH90" s="21">
        <f>'6.ВС'!BH64</f>
        <v>0</v>
      </c>
      <c r="BI90" s="21">
        <f>'6.ВС'!BI64</f>
        <v>0</v>
      </c>
      <c r="BJ90" s="21">
        <f>'6.ВС'!BJ64</f>
        <v>0</v>
      </c>
      <c r="BK90" s="21">
        <f>'6.ВС'!BK64</f>
        <v>0</v>
      </c>
      <c r="BL90" s="21">
        <f>'6.ВС'!BL64</f>
        <v>0</v>
      </c>
      <c r="BM90" s="21">
        <f>'6.ВС'!BM64</f>
        <v>0</v>
      </c>
      <c r="BN90" s="21">
        <f>'6.ВС'!BN64</f>
        <v>0</v>
      </c>
      <c r="BO90" s="21">
        <f>'6.ВС'!BO64</f>
        <v>0</v>
      </c>
      <c r="BP90" s="21">
        <f>'6.ВС'!BP64</f>
        <v>0</v>
      </c>
      <c r="BQ90" s="205">
        <f>BE90-BF90-BG90-BH90</f>
        <v>0</v>
      </c>
      <c r="BR90" s="21">
        <f>'6.ВС'!BR64</f>
        <v>0</v>
      </c>
      <c r="BS90" s="21">
        <f>'6.ВС'!BS64</f>
        <v>0</v>
      </c>
      <c r="BT90" s="21">
        <f>'6.ВС'!BT64</f>
        <v>0</v>
      </c>
      <c r="BU90" s="21">
        <f>'6.ВС'!BU64</f>
        <v>0</v>
      </c>
      <c r="BV90" s="21">
        <f>'6.ВС'!BV64</f>
        <v>0</v>
      </c>
      <c r="BW90" s="21">
        <f>'6.ВС'!BW64</f>
        <v>0</v>
      </c>
      <c r="BX90" s="21">
        <f>'6.ВС'!BX64</f>
        <v>0</v>
      </c>
      <c r="BY90" s="21">
        <f>'6.ВС'!BY64</f>
        <v>0</v>
      </c>
      <c r="BZ90" s="21">
        <f>'6.ВС'!BZ64</f>
        <v>0</v>
      </c>
      <c r="CA90" s="21">
        <f>'6.ВС'!CA64</f>
        <v>0</v>
      </c>
      <c r="CB90" s="21">
        <f>'6.ВС'!CB64</f>
        <v>0</v>
      </c>
      <c r="CC90" s="21">
        <f>'6.ВС'!CC64</f>
        <v>0</v>
      </c>
      <c r="CD90" s="21">
        <f>'6.ВС'!CD64</f>
        <v>0</v>
      </c>
      <c r="CE90" s="21">
        <f>'6.ВС'!CE64</f>
        <v>0</v>
      </c>
      <c r="CF90" s="21">
        <f>'6.ВС'!CF64</f>
        <v>0</v>
      </c>
      <c r="CG90" s="21">
        <f>'6.ВС'!CG64</f>
        <v>0</v>
      </c>
      <c r="CH90" s="21">
        <f>'6.ВС'!CH64</f>
        <v>0</v>
      </c>
      <c r="CI90" s="21">
        <f>'6.ВС'!CI64</f>
        <v>0</v>
      </c>
      <c r="CJ90" s="21">
        <f>'6.ВС'!CJ64</f>
        <v>0</v>
      </c>
      <c r="CK90" s="21">
        <f>'6.ВС'!CK64</f>
        <v>0</v>
      </c>
      <c r="CL90" s="206">
        <f>BZ90-CA90-CB90-CC90</f>
        <v>0</v>
      </c>
    </row>
    <row r="91" spans="1:91" ht="27.75" customHeight="1" x14ac:dyDescent="0.25">
      <c r="A91" s="155" t="s">
        <v>38</v>
      </c>
      <c r="B91" s="156"/>
      <c r="C91" s="156"/>
      <c r="D91" s="156"/>
      <c r="E91" s="152">
        <v>851</v>
      </c>
      <c r="F91" s="3" t="s">
        <v>16</v>
      </c>
      <c r="G91" s="4" t="s">
        <v>33</v>
      </c>
      <c r="H91" s="267" t="s">
        <v>511</v>
      </c>
      <c r="I91" s="3"/>
      <c r="J91" s="21">
        <f t="shared" ref="J91:Y92" si="144">J92</f>
        <v>579500</v>
      </c>
      <c r="K91" s="21">
        <f t="shared" si="144"/>
        <v>0</v>
      </c>
      <c r="L91" s="21">
        <f t="shared" si="144"/>
        <v>579500</v>
      </c>
      <c r="M91" s="21">
        <f t="shared" si="144"/>
        <v>0</v>
      </c>
      <c r="N91" s="21">
        <f t="shared" si="144"/>
        <v>0</v>
      </c>
      <c r="O91" s="21">
        <f t="shared" si="144"/>
        <v>0</v>
      </c>
      <c r="P91" s="21">
        <f t="shared" si="144"/>
        <v>0</v>
      </c>
      <c r="Q91" s="21">
        <f t="shared" si="144"/>
        <v>0</v>
      </c>
      <c r="R91" s="21">
        <f t="shared" si="144"/>
        <v>0</v>
      </c>
      <c r="S91" s="21">
        <f t="shared" si="144"/>
        <v>0</v>
      </c>
      <c r="T91" s="21">
        <f t="shared" si="144"/>
        <v>0</v>
      </c>
      <c r="U91" s="21">
        <f t="shared" si="144"/>
        <v>0</v>
      </c>
      <c r="V91" s="21">
        <f t="shared" si="144"/>
        <v>313990</v>
      </c>
      <c r="W91" s="21">
        <f t="shared" si="144"/>
        <v>0</v>
      </c>
      <c r="X91" s="21">
        <f t="shared" si="144"/>
        <v>313990</v>
      </c>
      <c r="Y91" s="21">
        <f t="shared" si="144"/>
        <v>0</v>
      </c>
      <c r="Z91" s="276">
        <f t="shared" si="143"/>
        <v>218.2591992768634</v>
      </c>
      <c r="AA91" s="21"/>
      <c r="AB91" s="21">
        <f t="shared" ref="AB91:BV92" si="145">AB92</f>
        <v>265510</v>
      </c>
      <c r="AC91" s="21">
        <f t="shared" si="145"/>
        <v>0</v>
      </c>
      <c r="AD91" s="21">
        <f t="shared" si="145"/>
        <v>265510</v>
      </c>
      <c r="AE91" s="21">
        <f t="shared" si="145"/>
        <v>0</v>
      </c>
      <c r="AF91" s="21">
        <f t="shared" si="145"/>
        <v>0</v>
      </c>
      <c r="AG91" s="21">
        <f t="shared" si="145"/>
        <v>0</v>
      </c>
      <c r="AH91" s="21">
        <f t="shared" si="145"/>
        <v>0</v>
      </c>
      <c r="AI91" s="21">
        <f t="shared" si="145"/>
        <v>0</v>
      </c>
      <c r="AJ91" s="21">
        <f t="shared" si="145"/>
        <v>265510</v>
      </c>
      <c r="AK91" s="21">
        <f t="shared" si="145"/>
        <v>0</v>
      </c>
      <c r="AL91" s="21">
        <f t="shared" si="145"/>
        <v>265510</v>
      </c>
      <c r="AM91" s="21">
        <f t="shared" si="145"/>
        <v>0</v>
      </c>
      <c r="AN91" s="21">
        <f t="shared" si="145"/>
        <v>0</v>
      </c>
      <c r="AO91" s="21">
        <f t="shared" si="145"/>
        <v>0</v>
      </c>
      <c r="AP91" s="21">
        <f t="shared" si="145"/>
        <v>0</v>
      </c>
      <c r="AQ91" s="21">
        <f t="shared" si="145"/>
        <v>0</v>
      </c>
      <c r="AR91" s="21">
        <f t="shared" si="145"/>
        <v>265510</v>
      </c>
      <c r="AS91" s="21">
        <f t="shared" si="145"/>
        <v>0</v>
      </c>
      <c r="AT91" s="21">
        <f t="shared" si="145"/>
        <v>265510</v>
      </c>
      <c r="AU91" s="21">
        <f t="shared" si="145"/>
        <v>0</v>
      </c>
      <c r="AV91" s="205">
        <f t="shared" si="136"/>
        <v>0</v>
      </c>
      <c r="AW91" s="21">
        <f t="shared" si="145"/>
        <v>0</v>
      </c>
      <c r="AX91" s="21">
        <f t="shared" si="145"/>
        <v>0</v>
      </c>
      <c r="AY91" s="21">
        <f t="shared" si="145"/>
        <v>0</v>
      </c>
      <c r="AZ91" s="21">
        <f t="shared" si="145"/>
        <v>0</v>
      </c>
      <c r="BA91" s="21">
        <f t="shared" si="145"/>
        <v>0</v>
      </c>
      <c r="BB91" s="21">
        <f t="shared" si="145"/>
        <v>0</v>
      </c>
      <c r="BC91" s="21">
        <f t="shared" si="145"/>
        <v>0</v>
      </c>
      <c r="BD91" s="21">
        <f t="shared" si="145"/>
        <v>0</v>
      </c>
      <c r="BE91" s="21">
        <f t="shared" si="145"/>
        <v>0</v>
      </c>
      <c r="BF91" s="21">
        <f t="shared" si="145"/>
        <v>0</v>
      </c>
      <c r="BG91" s="21">
        <f t="shared" si="145"/>
        <v>0</v>
      </c>
      <c r="BH91" s="21">
        <f t="shared" si="145"/>
        <v>0</v>
      </c>
      <c r="BI91" s="21">
        <f t="shared" si="145"/>
        <v>0</v>
      </c>
      <c r="BJ91" s="21">
        <f t="shared" si="145"/>
        <v>0</v>
      </c>
      <c r="BK91" s="21">
        <f t="shared" si="145"/>
        <v>0</v>
      </c>
      <c r="BL91" s="21">
        <f t="shared" si="145"/>
        <v>0</v>
      </c>
      <c r="BM91" s="21">
        <f t="shared" si="145"/>
        <v>0</v>
      </c>
      <c r="BN91" s="21">
        <f t="shared" si="145"/>
        <v>0</v>
      </c>
      <c r="BO91" s="21">
        <f t="shared" si="145"/>
        <v>0</v>
      </c>
      <c r="BP91" s="21">
        <f t="shared" si="145"/>
        <v>0</v>
      </c>
      <c r="BQ91" s="205">
        <f t="shared" si="137"/>
        <v>0</v>
      </c>
      <c r="BR91" s="21">
        <f t="shared" si="145"/>
        <v>0</v>
      </c>
      <c r="BS91" s="21">
        <f t="shared" si="145"/>
        <v>0</v>
      </c>
      <c r="BT91" s="21">
        <f t="shared" si="145"/>
        <v>0</v>
      </c>
      <c r="BU91" s="21">
        <f t="shared" si="145"/>
        <v>0</v>
      </c>
      <c r="BV91" s="21">
        <f t="shared" si="145"/>
        <v>0</v>
      </c>
      <c r="BW91" s="21">
        <f t="shared" ref="BV91:CK92" si="146">BW92</f>
        <v>0</v>
      </c>
      <c r="BX91" s="21">
        <f t="shared" si="146"/>
        <v>0</v>
      </c>
      <c r="BY91" s="21">
        <f t="shared" si="146"/>
        <v>0</v>
      </c>
      <c r="BZ91" s="21">
        <f t="shared" si="146"/>
        <v>0</v>
      </c>
      <c r="CA91" s="21">
        <f t="shared" si="146"/>
        <v>0</v>
      </c>
      <c r="CB91" s="21">
        <f t="shared" si="146"/>
        <v>0</v>
      </c>
      <c r="CC91" s="21">
        <f t="shared" si="146"/>
        <v>0</v>
      </c>
      <c r="CD91" s="21">
        <f t="shared" si="146"/>
        <v>0</v>
      </c>
      <c r="CE91" s="21">
        <f t="shared" si="146"/>
        <v>0</v>
      </c>
      <c r="CF91" s="21">
        <f t="shared" si="146"/>
        <v>0</v>
      </c>
      <c r="CG91" s="21">
        <f t="shared" si="146"/>
        <v>0</v>
      </c>
      <c r="CH91" s="21">
        <f t="shared" si="146"/>
        <v>0</v>
      </c>
      <c r="CI91" s="21">
        <f t="shared" si="146"/>
        <v>0</v>
      </c>
      <c r="CJ91" s="21">
        <f t="shared" si="146"/>
        <v>0</v>
      </c>
      <c r="CK91" s="21">
        <f t="shared" si="146"/>
        <v>0</v>
      </c>
      <c r="CL91" s="206">
        <f t="shared" si="139"/>
        <v>0</v>
      </c>
    </row>
    <row r="92" spans="1:91" ht="27.75" customHeight="1" x14ac:dyDescent="0.25">
      <c r="A92" s="156" t="s">
        <v>20</v>
      </c>
      <c r="B92" s="155"/>
      <c r="C92" s="155"/>
      <c r="D92" s="155"/>
      <c r="E92" s="152">
        <v>851</v>
      </c>
      <c r="F92" s="3" t="s">
        <v>11</v>
      </c>
      <c r="G92" s="3" t="s">
        <v>33</v>
      </c>
      <c r="H92" s="267" t="s">
        <v>511</v>
      </c>
      <c r="I92" s="3" t="s">
        <v>21</v>
      </c>
      <c r="J92" s="21">
        <f t="shared" si="144"/>
        <v>579500</v>
      </c>
      <c r="K92" s="21">
        <f t="shared" si="144"/>
        <v>0</v>
      </c>
      <c r="L92" s="21">
        <f t="shared" si="144"/>
        <v>579500</v>
      </c>
      <c r="M92" s="21">
        <f t="shared" si="144"/>
        <v>0</v>
      </c>
      <c r="N92" s="21">
        <f t="shared" si="144"/>
        <v>0</v>
      </c>
      <c r="O92" s="21">
        <f t="shared" si="144"/>
        <v>0</v>
      </c>
      <c r="P92" s="21">
        <f t="shared" si="144"/>
        <v>0</v>
      </c>
      <c r="Q92" s="21">
        <f t="shared" si="144"/>
        <v>0</v>
      </c>
      <c r="R92" s="21">
        <f t="shared" si="144"/>
        <v>0</v>
      </c>
      <c r="S92" s="21">
        <f t="shared" si="144"/>
        <v>0</v>
      </c>
      <c r="T92" s="21">
        <f t="shared" si="144"/>
        <v>0</v>
      </c>
      <c r="U92" s="21">
        <f t="shared" si="144"/>
        <v>0</v>
      </c>
      <c r="V92" s="21">
        <f t="shared" si="144"/>
        <v>313990</v>
      </c>
      <c r="W92" s="21">
        <f t="shared" si="144"/>
        <v>0</v>
      </c>
      <c r="X92" s="21">
        <f t="shared" si="144"/>
        <v>313990</v>
      </c>
      <c r="Y92" s="21">
        <f t="shared" si="144"/>
        <v>0</v>
      </c>
      <c r="Z92" s="276">
        <f t="shared" si="143"/>
        <v>218.2591992768634</v>
      </c>
      <c r="AA92" s="21"/>
      <c r="AB92" s="21">
        <f t="shared" si="145"/>
        <v>265510</v>
      </c>
      <c r="AC92" s="21">
        <f t="shared" si="145"/>
        <v>0</v>
      </c>
      <c r="AD92" s="21">
        <f t="shared" si="145"/>
        <v>265510</v>
      </c>
      <c r="AE92" s="21">
        <f t="shared" si="145"/>
        <v>0</v>
      </c>
      <c r="AF92" s="21">
        <f t="shared" si="145"/>
        <v>0</v>
      </c>
      <c r="AG92" s="21">
        <f t="shared" si="145"/>
        <v>0</v>
      </c>
      <c r="AH92" s="21">
        <f t="shared" si="145"/>
        <v>0</v>
      </c>
      <c r="AI92" s="21">
        <f t="shared" si="145"/>
        <v>0</v>
      </c>
      <c r="AJ92" s="21">
        <f t="shared" si="145"/>
        <v>265510</v>
      </c>
      <c r="AK92" s="21">
        <f t="shared" si="145"/>
        <v>0</v>
      </c>
      <c r="AL92" s="21">
        <f t="shared" si="145"/>
        <v>265510</v>
      </c>
      <c r="AM92" s="21">
        <f t="shared" si="145"/>
        <v>0</v>
      </c>
      <c r="AN92" s="21">
        <f t="shared" si="145"/>
        <v>0</v>
      </c>
      <c r="AO92" s="21">
        <f t="shared" si="145"/>
        <v>0</v>
      </c>
      <c r="AP92" s="21">
        <f t="shared" si="145"/>
        <v>0</v>
      </c>
      <c r="AQ92" s="21">
        <f t="shared" si="145"/>
        <v>0</v>
      </c>
      <c r="AR92" s="21">
        <f t="shared" si="145"/>
        <v>265510</v>
      </c>
      <c r="AS92" s="21">
        <f t="shared" si="145"/>
        <v>0</v>
      </c>
      <c r="AT92" s="21">
        <f t="shared" si="145"/>
        <v>265510</v>
      </c>
      <c r="AU92" s="21">
        <f t="shared" si="145"/>
        <v>0</v>
      </c>
      <c r="AV92" s="205">
        <f t="shared" si="136"/>
        <v>0</v>
      </c>
      <c r="AW92" s="21">
        <f t="shared" si="145"/>
        <v>0</v>
      </c>
      <c r="AX92" s="21">
        <f t="shared" si="145"/>
        <v>0</v>
      </c>
      <c r="AY92" s="21">
        <f t="shared" si="145"/>
        <v>0</v>
      </c>
      <c r="AZ92" s="21">
        <f t="shared" si="145"/>
        <v>0</v>
      </c>
      <c r="BA92" s="21">
        <f t="shared" si="145"/>
        <v>0</v>
      </c>
      <c r="BB92" s="21">
        <f t="shared" si="145"/>
        <v>0</v>
      </c>
      <c r="BC92" s="21">
        <f t="shared" si="145"/>
        <v>0</v>
      </c>
      <c r="BD92" s="21">
        <f t="shared" si="145"/>
        <v>0</v>
      </c>
      <c r="BE92" s="21">
        <f t="shared" si="145"/>
        <v>0</v>
      </c>
      <c r="BF92" s="21">
        <f t="shared" si="145"/>
        <v>0</v>
      </c>
      <c r="BG92" s="21">
        <f t="shared" si="145"/>
        <v>0</v>
      </c>
      <c r="BH92" s="21">
        <f t="shared" si="145"/>
        <v>0</v>
      </c>
      <c r="BI92" s="21">
        <f t="shared" si="145"/>
        <v>0</v>
      </c>
      <c r="BJ92" s="21">
        <f t="shared" si="145"/>
        <v>0</v>
      </c>
      <c r="BK92" s="21">
        <f t="shared" si="145"/>
        <v>0</v>
      </c>
      <c r="BL92" s="21">
        <f t="shared" si="145"/>
        <v>0</v>
      </c>
      <c r="BM92" s="21">
        <f t="shared" si="145"/>
        <v>0</v>
      </c>
      <c r="BN92" s="21">
        <f t="shared" si="145"/>
        <v>0</v>
      </c>
      <c r="BO92" s="21">
        <f t="shared" si="145"/>
        <v>0</v>
      </c>
      <c r="BP92" s="21">
        <f t="shared" si="145"/>
        <v>0</v>
      </c>
      <c r="BQ92" s="205">
        <f t="shared" si="137"/>
        <v>0</v>
      </c>
      <c r="BR92" s="21">
        <f t="shared" si="145"/>
        <v>0</v>
      </c>
      <c r="BS92" s="21">
        <f t="shared" si="145"/>
        <v>0</v>
      </c>
      <c r="BT92" s="21">
        <f t="shared" si="145"/>
        <v>0</v>
      </c>
      <c r="BU92" s="21">
        <f t="shared" si="145"/>
        <v>0</v>
      </c>
      <c r="BV92" s="21">
        <f t="shared" si="146"/>
        <v>0</v>
      </c>
      <c r="BW92" s="21">
        <f t="shared" si="146"/>
        <v>0</v>
      </c>
      <c r="BX92" s="21">
        <f t="shared" si="146"/>
        <v>0</v>
      </c>
      <c r="BY92" s="21">
        <f t="shared" si="146"/>
        <v>0</v>
      </c>
      <c r="BZ92" s="21">
        <f t="shared" si="146"/>
        <v>0</v>
      </c>
      <c r="CA92" s="21">
        <f t="shared" si="146"/>
        <v>0</v>
      </c>
      <c r="CB92" s="21">
        <f t="shared" si="146"/>
        <v>0</v>
      </c>
      <c r="CC92" s="21">
        <f t="shared" si="146"/>
        <v>0</v>
      </c>
      <c r="CD92" s="21">
        <f t="shared" si="146"/>
        <v>0</v>
      </c>
      <c r="CE92" s="21">
        <f t="shared" si="146"/>
        <v>0</v>
      </c>
      <c r="CF92" s="21">
        <f t="shared" si="146"/>
        <v>0</v>
      </c>
      <c r="CG92" s="21">
        <f t="shared" si="146"/>
        <v>0</v>
      </c>
      <c r="CH92" s="21">
        <f t="shared" si="146"/>
        <v>0</v>
      </c>
      <c r="CI92" s="21">
        <f t="shared" si="146"/>
        <v>0</v>
      </c>
      <c r="CJ92" s="21">
        <f t="shared" si="146"/>
        <v>0</v>
      </c>
      <c r="CK92" s="21">
        <f t="shared" si="146"/>
        <v>0</v>
      </c>
      <c r="CL92" s="206">
        <f t="shared" si="139"/>
        <v>0</v>
      </c>
    </row>
    <row r="93" spans="1:91" ht="27.75" customHeight="1" x14ac:dyDescent="0.25">
      <c r="A93" s="156" t="s">
        <v>9</v>
      </c>
      <c r="B93" s="156"/>
      <c r="C93" s="156"/>
      <c r="D93" s="156"/>
      <c r="E93" s="152">
        <v>851</v>
      </c>
      <c r="F93" s="3" t="s">
        <v>11</v>
      </c>
      <c r="G93" s="3" t="s">
        <v>33</v>
      </c>
      <c r="H93" s="267" t="s">
        <v>511</v>
      </c>
      <c r="I93" s="3" t="s">
        <v>22</v>
      </c>
      <c r="J93" s="21">
        <f>'6.ВС'!J67</f>
        <v>579500</v>
      </c>
      <c r="K93" s="21">
        <f>'6.ВС'!K67</f>
        <v>0</v>
      </c>
      <c r="L93" s="21">
        <f>'6.ВС'!L67</f>
        <v>579500</v>
      </c>
      <c r="M93" s="21">
        <f>'6.ВС'!M67</f>
        <v>0</v>
      </c>
      <c r="N93" s="21">
        <f>'6.ВС'!N67</f>
        <v>0</v>
      </c>
      <c r="O93" s="21">
        <f>'6.ВС'!O67</f>
        <v>0</v>
      </c>
      <c r="P93" s="21">
        <f>'6.ВС'!P67</f>
        <v>0</v>
      </c>
      <c r="Q93" s="21">
        <f>'6.ВС'!Q67</f>
        <v>0</v>
      </c>
      <c r="R93" s="21">
        <f>'6.ВС'!R67</f>
        <v>0</v>
      </c>
      <c r="S93" s="21">
        <f>'6.ВС'!S67</f>
        <v>0</v>
      </c>
      <c r="T93" s="21">
        <f>'6.ВС'!T67</f>
        <v>0</v>
      </c>
      <c r="U93" s="21">
        <f>'6.ВС'!U67</f>
        <v>0</v>
      </c>
      <c r="V93" s="21">
        <f>'6.ВС'!V67</f>
        <v>313990</v>
      </c>
      <c r="W93" s="21">
        <f>'6.ВС'!W67</f>
        <v>0</v>
      </c>
      <c r="X93" s="21">
        <f>'6.ВС'!X67</f>
        <v>313990</v>
      </c>
      <c r="Y93" s="21">
        <f>'6.ВС'!Y67</f>
        <v>0</v>
      </c>
      <c r="Z93" s="276">
        <f t="shared" si="143"/>
        <v>218.2591992768634</v>
      </c>
      <c r="AA93" s="21"/>
      <c r="AB93" s="21">
        <f>'6.ВС'!AB67</f>
        <v>265510</v>
      </c>
      <c r="AC93" s="21">
        <f>'6.ВС'!AC67</f>
        <v>0</v>
      </c>
      <c r="AD93" s="21">
        <f>'6.ВС'!AD67</f>
        <v>265510</v>
      </c>
      <c r="AE93" s="21">
        <f>'6.ВС'!AE67</f>
        <v>0</v>
      </c>
      <c r="AF93" s="21">
        <f>'6.ВС'!AF67</f>
        <v>0</v>
      </c>
      <c r="AG93" s="21">
        <f>'6.ВС'!AG67</f>
        <v>0</v>
      </c>
      <c r="AH93" s="21">
        <f>'6.ВС'!AH67</f>
        <v>0</v>
      </c>
      <c r="AI93" s="21">
        <f>'6.ВС'!AI67</f>
        <v>0</v>
      </c>
      <c r="AJ93" s="21">
        <f>'6.ВС'!AJ67</f>
        <v>265510</v>
      </c>
      <c r="AK93" s="21">
        <f>'6.ВС'!AK67</f>
        <v>0</v>
      </c>
      <c r="AL93" s="21">
        <f>'6.ВС'!AL67</f>
        <v>265510</v>
      </c>
      <c r="AM93" s="21">
        <f>'6.ВС'!AM67</f>
        <v>0</v>
      </c>
      <c r="AN93" s="21">
        <f>'6.ВС'!AN67</f>
        <v>0</v>
      </c>
      <c r="AO93" s="21">
        <f>'6.ВС'!AO67</f>
        <v>0</v>
      </c>
      <c r="AP93" s="21">
        <f>'6.ВС'!AP67</f>
        <v>0</v>
      </c>
      <c r="AQ93" s="21">
        <f>'6.ВС'!AQ67</f>
        <v>0</v>
      </c>
      <c r="AR93" s="21">
        <f>'6.ВС'!AR67</f>
        <v>265510</v>
      </c>
      <c r="AS93" s="21">
        <f>'6.ВС'!AS67</f>
        <v>0</v>
      </c>
      <c r="AT93" s="21">
        <f>'6.ВС'!AT67</f>
        <v>265510</v>
      </c>
      <c r="AU93" s="21">
        <f>'6.ВС'!AU67</f>
        <v>0</v>
      </c>
      <c r="AV93" s="205">
        <f t="shared" si="136"/>
        <v>0</v>
      </c>
      <c r="AW93" s="21">
        <f>'6.ВС'!AW67</f>
        <v>0</v>
      </c>
      <c r="AX93" s="21">
        <f>'6.ВС'!AX67</f>
        <v>0</v>
      </c>
      <c r="AY93" s="21">
        <f>'6.ВС'!AY67</f>
        <v>0</v>
      </c>
      <c r="AZ93" s="21">
        <f>'6.ВС'!AZ67</f>
        <v>0</v>
      </c>
      <c r="BA93" s="21">
        <f>'6.ВС'!BA67</f>
        <v>0</v>
      </c>
      <c r="BB93" s="21">
        <f>'6.ВС'!BB67</f>
        <v>0</v>
      </c>
      <c r="BC93" s="21">
        <f>'6.ВС'!BC67</f>
        <v>0</v>
      </c>
      <c r="BD93" s="21">
        <f>'6.ВС'!BD67</f>
        <v>0</v>
      </c>
      <c r="BE93" s="21">
        <f>'6.ВС'!BE67</f>
        <v>0</v>
      </c>
      <c r="BF93" s="21">
        <f>'6.ВС'!BF67</f>
        <v>0</v>
      </c>
      <c r="BG93" s="21">
        <f>'6.ВС'!BG67</f>
        <v>0</v>
      </c>
      <c r="BH93" s="21">
        <f>'6.ВС'!BH67</f>
        <v>0</v>
      </c>
      <c r="BI93" s="21">
        <f>'6.ВС'!BI67</f>
        <v>0</v>
      </c>
      <c r="BJ93" s="21">
        <f>'6.ВС'!BJ67</f>
        <v>0</v>
      </c>
      <c r="BK93" s="21">
        <f>'6.ВС'!BK67</f>
        <v>0</v>
      </c>
      <c r="BL93" s="21">
        <f>'6.ВС'!BL67</f>
        <v>0</v>
      </c>
      <c r="BM93" s="21">
        <f>'6.ВС'!BM67</f>
        <v>0</v>
      </c>
      <c r="BN93" s="21">
        <f>'6.ВС'!BN67</f>
        <v>0</v>
      </c>
      <c r="BO93" s="21">
        <f>'6.ВС'!BO67</f>
        <v>0</v>
      </c>
      <c r="BP93" s="21">
        <f>'6.ВС'!BP67</f>
        <v>0</v>
      </c>
      <c r="BQ93" s="205">
        <f t="shared" si="137"/>
        <v>0</v>
      </c>
      <c r="BR93" s="21">
        <f>'6.ВС'!BR67</f>
        <v>0</v>
      </c>
      <c r="BS93" s="21">
        <f>'6.ВС'!BS67</f>
        <v>0</v>
      </c>
      <c r="BT93" s="21">
        <f>'6.ВС'!BT67</f>
        <v>0</v>
      </c>
      <c r="BU93" s="21">
        <f>'6.ВС'!BU67</f>
        <v>0</v>
      </c>
      <c r="BV93" s="21">
        <f>'6.ВС'!BV67</f>
        <v>0</v>
      </c>
      <c r="BW93" s="21">
        <f>'6.ВС'!BW67</f>
        <v>0</v>
      </c>
      <c r="BX93" s="21">
        <f>'6.ВС'!BX67</f>
        <v>0</v>
      </c>
      <c r="BY93" s="21">
        <f>'6.ВС'!BY67</f>
        <v>0</v>
      </c>
      <c r="BZ93" s="21">
        <f>'6.ВС'!BZ67</f>
        <v>0</v>
      </c>
      <c r="CA93" s="21">
        <f>'6.ВС'!CA67</f>
        <v>0</v>
      </c>
      <c r="CB93" s="21">
        <f>'6.ВС'!CB67</f>
        <v>0</v>
      </c>
      <c r="CC93" s="21">
        <f>'6.ВС'!CC67</f>
        <v>0</v>
      </c>
      <c r="CD93" s="21">
        <f>'6.ВС'!CD67</f>
        <v>0</v>
      </c>
      <c r="CE93" s="21">
        <f>'6.ВС'!CE67</f>
        <v>0</v>
      </c>
      <c r="CF93" s="21">
        <f>'6.ВС'!CF67</f>
        <v>0</v>
      </c>
      <c r="CG93" s="21">
        <f>'6.ВС'!CG67</f>
        <v>0</v>
      </c>
      <c r="CH93" s="21">
        <f>'6.ВС'!CH67</f>
        <v>0</v>
      </c>
      <c r="CI93" s="21">
        <f>'6.ВС'!CI67</f>
        <v>0</v>
      </c>
      <c r="CJ93" s="21">
        <f>'6.ВС'!CJ67</f>
        <v>0</v>
      </c>
      <c r="CK93" s="21">
        <f>'6.ВС'!CK67</f>
        <v>0</v>
      </c>
      <c r="CL93" s="206">
        <f t="shared" si="139"/>
        <v>0</v>
      </c>
    </row>
    <row r="94" spans="1:91" ht="27.75" customHeight="1" x14ac:dyDescent="0.25">
      <c r="A94" s="155" t="s">
        <v>39</v>
      </c>
      <c r="B94" s="156"/>
      <c r="C94" s="156"/>
      <c r="D94" s="156"/>
      <c r="E94" s="152">
        <v>851</v>
      </c>
      <c r="F94" s="3" t="s">
        <v>11</v>
      </c>
      <c r="G94" s="3" t="s">
        <v>33</v>
      </c>
      <c r="H94" s="267" t="s">
        <v>411</v>
      </c>
      <c r="I94" s="3"/>
      <c r="J94" s="21">
        <f t="shared" ref="J94:Y95" si="147">J95</f>
        <v>0</v>
      </c>
      <c r="K94" s="21">
        <f t="shared" si="147"/>
        <v>0</v>
      </c>
      <c r="L94" s="21">
        <f t="shared" si="147"/>
        <v>0</v>
      </c>
      <c r="M94" s="21">
        <f t="shared" si="147"/>
        <v>0</v>
      </c>
      <c r="N94" s="21">
        <f t="shared" si="147"/>
        <v>0</v>
      </c>
      <c r="O94" s="21">
        <f t="shared" si="147"/>
        <v>0</v>
      </c>
      <c r="P94" s="21">
        <f t="shared" si="147"/>
        <v>0</v>
      </c>
      <c r="Q94" s="21">
        <f t="shared" si="147"/>
        <v>0</v>
      </c>
      <c r="R94" s="21">
        <f t="shared" si="147"/>
        <v>0</v>
      </c>
      <c r="S94" s="21">
        <f t="shared" si="147"/>
        <v>0</v>
      </c>
      <c r="T94" s="21">
        <f t="shared" si="147"/>
        <v>0</v>
      </c>
      <c r="U94" s="21">
        <f t="shared" si="147"/>
        <v>0</v>
      </c>
      <c r="V94" s="21">
        <f t="shared" si="147"/>
        <v>-70100</v>
      </c>
      <c r="W94" s="21">
        <f t="shared" si="147"/>
        <v>0</v>
      </c>
      <c r="X94" s="21">
        <f t="shared" si="147"/>
        <v>-70100</v>
      </c>
      <c r="Y94" s="21">
        <f t="shared" si="147"/>
        <v>0</v>
      </c>
      <c r="Z94" s="276">
        <f t="shared" si="143"/>
        <v>0</v>
      </c>
      <c r="AA94" s="21"/>
      <c r="AB94" s="21">
        <f t="shared" ref="AB94:BV95" si="148">AB95</f>
        <v>70100</v>
      </c>
      <c r="AC94" s="21">
        <f t="shared" si="148"/>
        <v>0</v>
      </c>
      <c r="AD94" s="21">
        <f t="shared" si="148"/>
        <v>70100</v>
      </c>
      <c r="AE94" s="21">
        <f t="shared" si="148"/>
        <v>0</v>
      </c>
      <c r="AF94" s="21">
        <f t="shared" si="148"/>
        <v>-70100</v>
      </c>
      <c r="AG94" s="21">
        <f t="shared" si="148"/>
        <v>0</v>
      </c>
      <c r="AH94" s="21">
        <f t="shared" si="148"/>
        <v>-70100</v>
      </c>
      <c r="AI94" s="21">
        <f t="shared" si="148"/>
        <v>0</v>
      </c>
      <c r="AJ94" s="21">
        <f t="shared" si="148"/>
        <v>0</v>
      </c>
      <c r="AK94" s="21">
        <f t="shared" si="148"/>
        <v>0</v>
      </c>
      <c r="AL94" s="21">
        <f t="shared" si="148"/>
        <v>0</v>
      </c>
      <c r="AM94" s="21">
        <f t="shared" si="148"/>
        <v>0</v>
      </c>
      <c r="AN94" s="21">
        <f t="shared" si="148"/>
        <v>0</v>
      </c>
      <c r="AO94" s="21">
        <f t="shared" si="148"/>
        <v>0</v>
      </c>
      <c r="AP94" s="21">
        <f t="shared" si="148"/>
        <v>0</v>
      </c>
      <c r="AQ94" s="21">
        <f t="shared" si="148"/>
        <v>0</v>
      </c>
      <c r="AR94" s="21">
        <f t="shared" si="148"/>
        <v>0</v>
      </c>
      <c r="AS94" s="21">
        <f t="shared" si="148"/>
        <v>0</v>
      </c>
      <c r="AT94" s="21">
        <f t="shared" si="148"/>
        <v>0</v>
      </c>
      <c r="AU94" s="21">
        <f t="shared" si="148"/>
        <v>0</v>
      </c>
      <c r="AV94" s="205">
        <f t="shared" si="136"/>
        <v>0</v>
      </c>
      <c r="AW94" s="21">
        <f t="shared" si="148"/>
        <v>0</v>
      </c>
      <c r="AX94" s="21">
        <f t="shared" si="148"/>
        <v>0</v>
      </c>
      <c r="AY94" s="21">
        <f t="shared" si="148"/>
        <v>0</v>
      </c>
      <c r="AZ94" s="21">
        <f t="shared" si="148"/>
        <v>0</v>
      </c>
      <c r="BA94" s="21">
        <f t="shared" si="148"/>
        <v>0</v>
      </c>
      <c r="BB94" s="21">
        <f t="shared" si="148"/>
        <v>0</v>
      </c>
      <c r="BC94" s="21">
        <f t="shared" si="148"/>
        <v>0</v>
      </c>
      <c r="BD94" s="21">
        <f t="shared" si="148"/>
        <v>0</v>
      </c>
      <c r="BE94" s="21">
        <f t="shared" si="148"/>
        <v>0</v>
      </c>
      <c r="BF94" s="21">
        <f t="shared" si="148"/>
        <v>0</v>
      </c>
      <c r="BG94" s="21">
        <f t="shared" si="148"/>
        <v>0</v>
      </c>
      <c r="BH94" s="21">
        <f t="shared" si="148"/>
        <v>0</v>
      </c>
      <c r="BI94" s="21">
        <f t="shared" si="148"/>
        <v>0</v>
      </c>
      <c r="BJ94" s="21">
        <f t="shared" si="148"/>
        <v>0</v>
      </c>
      <c r="BK94" s="21">
        <f t="shared" si="148"/>
        <v>0</v>
      </c>
      <c r="BL94" s="21">
        <f t="shared" si="148"/>
        <v>0</v>
      </c>
      <c r="BM94" s="21">
        <f t="shared" si="148"/>
        <v>0</v>
      </c>
      <c r="BN94" s="21">
        <f t="shared" si="148"/>
        <v>0</v>
      </c>
      <c r="BO94" s="21">
        <f t="shared" si="148"/>
        <v>0</v>
      </c>
      <c r="BP94" s="21">
        <f t="shared" si="148"/>
        <v>0</v>
      </c>
      <c r="BQ94" s="205">
        <f t="shared" si="137"/>
        <v>0</v>
      </c>
      <c r="BR94" s="21">
        <f t="shared" si="148"/>
        <v>0</v>
      </c>
      <c r="BS94" s="21">
        <f t="shared" si="148"/>
        <v>0</v>
      </c>
      <c r="BT94" s="21">
        <f t="shared" si="148"/>
        <v>0</v>
      </c>
      <c r="BU94" s="21">
        <f t="shared" si="148"/>
        <v>0</v>
      </c>
      <c r="BV94" s="21">
        <f t="shared" si="148"/>
        <v>0</v>
      </c>
      <c r="BW94" s="21">
        <f t="shared" ref="BV94:CK95" si="149">BW95</f>
        <v>0</v>
      </c>
      <c r="BX94" s="21">
        <f t="shared" si="149"/>
        <v>0</v>
      </c>
      <c r="BY94" s="21">
        <f t="shared" si="149"/>
        <v>0</v>
      </c>
      <c r="BZ94" s="21">
        <f t="shared" si="149"/>
        <v>0</v>
      </c>
      <c r="CA94" s="21">
        <f t="shared" si="149"/>
        <v>0</v>
      </c>
      <c r="CB94" s="21">
        <f t="shared" si="149"/>
        <v>0</v>
      </c>
      <c r="CC94" s="21">
        <f t="shared" si="149"/>
        <v>0</v>
      </c>
      <c r="CD94" s="21">
        <f t="shared" si="149"/>
        <v>0</v>
      </c>
      <c r="CE94" s="21">
        <f t="shared" si="149"/>
        <v>0</v>
      </c>
      <c r="CF94" s="21">
        <f t="shared" si="149"/>
        <v>0</v>
      </c>
      <c r="CG94" s="21">
        <f t="shared" si="149"/>
        <v>0</v>
      </c>
      <c r="CH94" s="21">
        <f t="shared" si="149"/>
        <v>0</v>
      </c>
      <c r="CI94" s="21">
        <f t="shared" si="149"/>
        <v>0</v>
      </c>
      <c r="CJ94" s="21">
        <f t="shared" si="149"/>
        <v>0</v>
      </c>
      <c r="CK94" s="21">
        <f t="shared" si="149"/>
        <v>0</v>
      </c>
      <c r="CL94" s="206">
        <f t="shared" si="139"/>
        <v>0</v>
      </c>
    </row>
    <row r="95" spans="1:91" ht="27.75" customHeight="1" x14ac:dyDescent="0.25">
      <c r="A95" s="156" t="s">
        <v>20</v>
      </c>
      <c r="B95" s="155"/>
      <c r="C95" s="155"/>
      <c r="D95" s="155"/>
      <c r="E95" s="152">
        <v>851</v>
      </c>
      <c r="F95" s="3" t="s">
        <v>11</v>
      </c>
      <c r="G95" s="3" t="s">
        <v>33</v>
      </c>
      <c r="H95" s="267" t="s">
        <v>411</v>
      </c>
      <c r="I95" s="3" t="s">
        <v>21</v>
      </c>
      <c r="J95" s="21">
        <f t="shared" si="147"/>
        <v>0</v>
      </c>
      <c r="K95" s="21">
        <f t="shared" si="147"/>
        <v>0</v>
      </c>
      <c r="L95" s="21">
        <f t="shared" si="147"/>
        <v>0</v>
      </c>
      <c r="M95" s="21">
        <f t="shared" si="147"/>
        <v>0</v>
      </c>
      <c r="N95" s="21">
        <f t="shared" si="147"/>
        <v>0</v>
      </c>
      <c r="O95" s="21">
        <f t="shared" si="147"/>
        <v>0</v>
      </c>
      <c r="P95" s="21">
        <f t="shared" si="147"/>
        <v>0</v>
      </c>
      <c r="Q95" s="21">
        <f t="shared" si="147"/>
        <v>0</v>
      </c>
      <c r="R95" s="21">
        <f t="shared" si="147"/>
        <v>0</v>
      </c>
      <c r="S95" s="21">
        <f t="shared" si="147"/>
        <v>0</v>
      </c>
      <c r="T95" s="21">
        <f t="shared" si="147"/>
        <v>0</v>
      </c>
      <c r="U95" s="21">
        <f t="shared" si="147"/>
        <v>0</v>
      </c>
      <c r="V95" s="21">
        <f t="shared" si="147"/>
        <v>-70100</v>
      </c>
      <c r="W95" s="21">
        <f t="shared" si="147"/>
        <v>0</v>
      </c>
      <c r="X95" s="21">
        <f t="shared" si="147"/>
        <v>-70100</v>
      </c>
      <c r="Y95" s="21">
        <f t="shared" si="147"/>
        <v>0</v>
      </c>
      <c r="Z95" s="276">
        <f t="shared" si="143"/>
        <v>0</v>
      </c>
      <c r="AA95" s="21"/>
      <c r="AB95" s="21">
        <f t="shared" si="148"/>
        <v>70100</v>
      </c>
      <c r="AC95" s="21">
        <f t="shared" si="148"/>
        <v>0</v>
      </c>
      <c r="AD95" s="21">
        <f t="shared" si="148"/>
        <v>70100</v>
      </c>
      <c r="AE95" s="21">
        <f t="shared" si="148"/>
        <v>0</v>
      </c>
      <c r="AF95" s="21">
        <f t="shared" si="148"/>
        <v>-70100</v>
      </c>
      <c r="AG95" s="21">
        <f t="shared" si="148"/>
        <v>0</v>
      </c>
      <c r="AH95" s="21">
        <f t="shared" si="148"/>
        <v>-70100</v>
      </c>
      <c r="AI95" s="21">
        <f t="shared" si="148"/>
        <v>0</v>
      </c>
      <c r="AJ95" s="21">
        <f t="shared" si="148"/>
        <v>0</v>
      </c>
      <c r="AK95" s="21">
        <f t="shared" si="148"/>
        <v>0</v>
      </c>
      <c r="AL95" s="21">
        <f t="shared" si="148"/>
        <v>0</v>
      </c>
      <c r="AM95" s="21">
        <f t="shared" si="148"/>
        <v>0</v>
      </c>
      <c r="AN95" s="21">
        <f t="shared" si="148"/>
        <v>0</v>
      </c>
      <c r="AO95" s="21">
        <f t="shared" si="148"/>
        <v>0</v>
      </c>
      <c r="AP95" s="21">
        <f t="shared" si="148"/>
        <v>0</v>
      </c>
      <c r="AQ95" s="21">
        <f t="shared" si="148"/>
        <v>0</v>
      </c>
      <c r="AR95" s="21">
        <f t="shared" si="148"/>
        <v>0</v>
      </c>
      <c r="AS95" s="21">
        <f t="shared" si="148"/>
        <v>0</v>
      </c>
      <c r="AT95" s="21">
        <f t="shared" si="148"/>
        <v>0</v>
      </c>
      <c r="AU95" s="21">
        <f t="shared" si="148"/>
        <v>0</v>
      </c>
      <c r="AV95" s="205">
        <f t="shared" si="136"/>
        <v>0</v>
      </c>
      <c r="AW95" s="21">
        <f t="shared" si="148"/>
        <v>0</v>
      </c>
      <c r="AX95" s="21">
        <f t="shared" si="148"/>
        <v>0</v>
      </c>
      <c r="AY95" s="21">
        <f t="shared" si="148"/>
        <v>0</v>
      </c>
      <c r="AZ95" s="21">
        <f t="shared" si="148"/>
        <v>0</v>
      </c>
      <c r="BA95" s="21">
        <f t="shared" si="148"/>
        <v>0</v>
      </c>
      <c r="BB95" s="21">
        <f t="shared" si="148"/>
        <v>0</v>
      </c>
      <c r="BC95" s="21">
        <f t="shared" si="148"/>
        <v>0</v>
      </c>
      <c r="BD95" s="21">
        <f t="shared" si="148"/>
        <v>0</v>
      </c>
      <c r="BE95" s="21">
        <f t="shared" si="148"/>
        <v>0</v>
      </c>
      <c r="BF95" s="21">
        <f t="shared" si="148"/>
        <v>0</v>
      </c>
      <c r="BG95" s="21">
        <f t="shared" si="148"/>
        <v>0</v>
      </c>
      <c r="BH95" s="21">
        <f t="shared" si="148"/>
        <v>0</v>
      </c>
      <c r="BI95" s="21">
        <f t="shared" si="148"/>
        <v>0</v>
      </c>
      <c r="BJ95" s="21">
        <f t="shared" si="148"/>
        <v>0</v>
      </c>
      <c r="BK95" s="21">
        <f t="shared" si="148"/>
        <v>0</v>
      </c>
      <c r="BL95" s="21">
        <f t="shared" si="148"/>
        <v>0</v>
      </c>
      <c r="BM95" s="21">
        <f t="shared" si="148"/>
        <v>0</v>
      </c>
      <c r="BN95" s="21">
        <f t="shared" si="148"/>
        <v>0</v>
      </c>
      <c r="BO95" s="21">
        <f t="shared" si="148"/>
        <v>0</v>
      </c>
      <c r="BP95" s="21">
        <f t="shared" si="148"/>
        <v>0</v>
      </c>
      <c r="BQ95" s="205">
        <f t="shared" si="137"/>
        <v>0</v>
      </c>
      <c r="BR95" s="21">
        <f t="shared" si="148"/>
        <v>0</v>
      </c>
      <c r="BS95" s="21">
        <f t="shared" si="148"/>
        <v>0</v>
      </c>
      <c r="BT95" s="21">
        <f t="shared" si="148"/>
        <v>0</v>
      </c>
      <c r="BU95" s="21">
        <f t="shared" si="148"/>
        <v>0</v>
      </c>
      <c r="BV95" s="21">
        <f t="shared" si="149"/>
        <v>0</v>
      </c>
      <c r="BW95" s="21">
        <f t="shared" si="149"/>
        <v>0</v>
      </c>
      <c r="BX95" s="21">
        <f t="shared" si="149"/>
        <v>0</v>
      </c>
      <c r="BY95" s="21">
        <f t="shared" si="149"/>
        <v>0</v>
      </c>
      <c r="BZ95" s="21">
        <f t="shared" si="149"/>
        <v>0</v>
      </c>
      <c r="CA95" s="21">
        <f t="shared" si="149"/>
        <v>0</v>
      </c>
      <c r="CB95" s="21">
        <f t="shared" si="149"/>
        <v>0</v>
      </c>
      <c r="CC95" s="21">
        <f t="shared" si="149"/>
        <v>0</v>
      </c>
      <c r="CD95" s="21">
        <f t="shared" si="149"/>
        <v>0</v>
      </c>
      <c r="CE95" s="21">
        <f t="shared" si="149"/>
        <v>0</v>
      </c>
      <c r="CF95" s="21">
        <f t="shared" si="149"/>
        <v>0</v>
      </c>
      <c r="CG95" s="21">
        <f t="shared" si="149"/>
        <v>0</v>
      </c>
      <c r="CH95" s="21">
        <f t="shared" si="149"/>
        <v>0</v>
      </c>
      <c r="CI95" s="21">
        <f t="shared" si="149"/>
        <v>0</v>
      </c>
      <c r="CJ95" s="21">
        <f t="shared" si="149"/>
        <v>0</v>
      </c>
      <c r="CK95" s="21">
        <f t="shared" si="149"/>
        <v>0</v>
      </c>
      <c r="CL95" s="206">
        <f t="shared" si="139"/>
        <v>0</v>
      </c>
    </row>
    <row r="96" spans="1:91" ht="27.75" customHeight="1" x14ac:dyDescent="0.25">
      <c r="A96" s="156" t="s">
        <v>9</v>
      </c>
      <c r="B96" s="156"/>
      <c r="C96" s="156"/>
      <c r="D96" s="156"/>
      <c r="E96" s="152">
        <v>851</v>
      </c>
      <c r="F96" s="3" t="s">
        <v>11</v>
      </c>
      <c r="G96" s="3" t="s">
        <v>33</v>
      </c>
      <c r="H96" s="267" t="s">
        <v>411</v>
      </c>
      <c r="I96" s="3" t="s">
        <v>22</v>
      </c>
      <c r="J96" s="21">
        <f>'6.ВС'!J70</f>
        <v>0</v>
      </c>
      <c r="K96" s="21">
        <f>'6.ВС'!K70</f>
        <v>0</v>
      </c>
      <c r="L96" s="21">
        <f>'6.ВС'!L70</f>
        <v>0</v>
      </c>
      <c r="M96" s="21">
        <f>'6.ВС'!M70</f>
        <v>0</v>
      </c>
      <c r="N96" s="21">
        <f>'6.ВС'!N70</f>
        <v>0</v>
      </c>
      <c r="O96" s="21">
        <f>'6.ВС'!O70</f>
        <v>0</v>
      </c>
      <c r="P96" s="21">
        <f>'6.ВС'!P70</f>
        <v>0</v>
      </c>
      <c r="Q96" s="21">
        <f>'6.ВС'!Q70</f>
        <v>0</v>
      </c>
      <c r="R96" s="21">
        <f>'6.ВС'!R70</f>
        <v>0</v>
      </c>
      <c r="S96" s="21">
        <f>'6.ВС'!S70</f>
        <v>0</v>
      </c>
      <c r="T96" s="21">
        <f>'6.ВС'!T70</f>
        <v>0</v>
      </c>
      <c r="U96" s="21">
        <f>'6.ВС'!U70</f>
        <v>0</v>
      </c>
      <c r="V96" s="21">
        <f>'6.ВС'!V70</f>
        <v>-70100</v>
      </c>
      <c r="W96" s="21">
        <f>'6.ВС'!W70</f>
        <v>0</v>
      </c>
      <c r="X96" s="21">
        <f>'6.ВС'!X70</f>
        <v>-70100</v>
      </c>
      <c r="Y96" s="21">
        <f>'6.ВС'!Y70</f>
        <v>0</v>
      </c>
      <c r="Z96" s="276">
        <f t="shared" si="143"/>
        <v>0</v>
      </c>
      <c r="AA96" s="21"/>
      <c r="AB96" s="21">
        <f>'6.ВС'!AB70</f>
        <v>70100</v>
      </c>
      <c r="AC96" s="21">
        <f>'6.ВС'!AC70</f>
        <v>0</v>
      </c>
      <c r="AD96" s="21">
        <f>'6.ВС'!AD70</f>
        <v>70100</v>
      </c>
      <c r="AE96" s="21">
        <f>'6.ВС'!AE70</f>
        <v>0</v>
      </c>
      <c r="AF96" s="21">
        <f>'6.ВС'!AF70</f>
        <v>-70100</v>
      </c>
      <c r="AG96" s="21">
        <f>'6.ВС'!AG70</f>
        <v>0</v>
      </c>
      <c r="AH96" s="21">
        <f>'6.ВС'!AH70</f>
        <v>-70100</v>
      </c>
      <c r="AI96" s="21">
        <f>'6.ВС'!AI70</f>
        <v>0</v>
      </c>
      <c r="AJ96" s="21">
        <f>'6.ВС'!AJ70</f>
        <v>0</v>
      </c>
      <c r="AK96" s="21">
        <f>'6.ВС'!AK70</f>
        <v>0</v>
      </c>
      <c r="AL96" s="21">
        <f>'6.ВС'!AL70</f>
        <v>0</v>
      </c>
      <c r="AM96" s="21">
        <f>'6.ВС'!AM70</f>
        <v>0</v>
      </c>
      <c r="AN96" s="21">
        <f>'6.ВС'!AN70</f>
        <v>0</v>
      </c>
      <c r="AO96" s="21">
        <f>'6.ВС'!AO70</f>
        <v>0</v>
      </c>
      <c r="AP96" s="21">
        <f>'6.ВС'!AP70</f>
        <v>0</v>
      </c>
      <c r="AQ96" s="21">
        <f>'6.ВС'!AQ70</f>
        <v>0</v>
      </c>
      <c r="AR96" s="21">
        <f>'6.ВС'!AR70</f>
        <v>0</v>
      </c>
      <c r="AS96" s="21">
        <f>'6.ВС'!AS70</f>
        <v>0</v>
      </c>
      <c r="AT96" s="21">
        <f>'6.ВС'!AT70</f>
        <v>0</v>
      </c>
      <c r="AU96" s="21">
        <f>'6.ВС'!AU70</f>
        <v>0</v>
      </c>
      <c r="AV96" s="205">
        <f t="shared" si="136"/>
        <v>0</v>
      </c>
      <c r="AW96" s="21">
        <f>'6.ВС'!AW70</f>
        <v>0</v>
      </c>
      <c r="AX96" s="21">
        <f>'6.ВС'!AX70</f>
        <v>0</v>
      </c>
      <c r="AY96" s="21">
        <f>'6.ВС'!AY70</f>
        <v>0</v>
      </c>
      <c r="AZ96" s="21">
        <f>'6.ВС'!AZ70</f>
        <v>0</v>
      </c>
      <c r="BA96" s="21">
        <f>'6.ВС'!BA70</f>
        <v>0</v>
      </c>
      <c r="BB96" s="21">
        <f>'6.ВС'!BB70</f>
        <v>0</v>
      </c>
      <c r="BC96" s="21">
        <f>'6.ВС'!BC70</f>
        <v>0</v>
      </c>
      <c r="BD96" s="21">
        <f>'6.ВС'!BD70</f>
        <v>0</v>
      </c>
      <c r="BE96" s="21">
        <f>'6.ВС'!BE70</f>
        <v>0</v>
      </c>
      <c r="BF96" s="21">
        <f>'6.ВС'!BF70</f>
        <v>0</v>
      </c>
      <c r="BG96" s="21">
        <f>'6.ВС'!BG70</f>
        <v>0</v>
      </c>
      <c r="BH96" s="21">
        <f>'6.ВС'!BH70</f>
        <v>0</v>
      </c>
      <c r="BI96" s="21">
        <f>'6.ВС'!BI70</f>
        <v>0</v>
      </c>
      <c r="BJ96" s="21">
        <f>'6.ВС'!BJ70</f>
        <v>0</v>
      </c>
      <c r="BK96" s="21">
        <f>'6.ВС'!BK70</f>
        <v>0</v>
      </c>
      <c r="BL96" s="21">
        <f>'6.ВС'!BL70</f>
        <v>0</v>
      </c>
      <c r="BM96" s="21">
        <f>'6.ВС'!BM70</f>
        <v>0</v>
      </c>
      <c r="BN96" s="21">
        <f>'6.ВС'!BN70</f>
        <v>0</v>
      </c>
      <c r="BO96" s="21">
        <f>'6.ВС'!BO70</f>
        <v>0</v>
      </c>
      <c r="BP96" s="21">
        <f>'6.ВС'!BP70</f>
        <v>0</v>
      </c>
      <c r="BQ96" s="205">
        <f t="shared" si="137"/>
        <v>0</v>
      </c>
      <c r="BR96" s="21">
        <f>'6.ВС'!BR70</f>
        <v>0</v>
      </c>
      <c r="BS96" s="21">
        <f>'6.ВС'!BS70</f>
        <v>0</v>
      </c>
      <c r="BT96" s="21">
        <f>'6.ВС'!BT70</f>
        <v>0</v>
      </c>
      <c r="BU96" s="21">
        <f>'6.ВС'!BU70</f>
        <v>0</v>
      </c>
      <c r="BV96" s="21">
        <f>'6.ВС'!BV70</f>
        <v>0</v>
      </c>
      <c r="BW96" s="21">
        <f>'6.ВС'!BW70</f>
        <v>0</v>
      </c>
      <c r="BX96" s="21">
        <f>'6.ВС'!BX70</f>
        <v>0</v>
      </c>
      <c r="BY96" s="21">
        <f>'6.ВС'!BY70</f>
        <v>0</v>
      </c>
      <c r="BZ96" s="21">
        <f>'6.ВС'!BZ70</f>
        <v>0</v>
      </c>
      <c r="CA96" s="21">
        <f>'6.ВС'!CA70</f>
        <v>0</v>
      </c>
      <c r="CB96" s="21">
        <f>'6.ВС'!CB70</f>
        <v>0</v>
      </c>
      <c r="CC96" s="21">
        <f>'6.ВС'!CC70</f>
        <v>0</v>
      </c>
      <c r="CD96" s="21">
        <f>'6.ВС'!CD70</f>
        <v>0</v>
      </c>
      <c r="CE96" s="21">
        <f>'6.ВС'!CE70</f>
        <v>0</v>
      </c>
      <c r="CF96" s="21">
        <f>'6.ВС'!CF70</f>
        <v>0</v>
      </c>
      <c r="CG96" s="21">
        <f>'6.ВС'!CG70</f>
        <v>0</v>
      </c>
      <c r="CH96" s="21">
        <f>'6.ВС'!CH70</f>
        <v>0</v>
      </c>
      <c r="CI96" s="21">
        <f>'6.ВС'!CI70</f>
        <v>0</v>
      </c>
      <c r="CJ96" s="21">
        <f>'6.ВС'!CJ70</f>
        <v>0</v>
      </c>
      <c r="CK96" s="21">
        <f>'6.ВС'!CK70</f>
        <v>0</v>
      </c>
      <c r="CL96" s="206">
        <f t="shared" si="139"/>
        <v>0</v>
      </c>
    </row>
    <row r="97" spans="1:90" ht="27.75" customHeight="1" x14ac:dyDescent="0.25">
      <c r="A97" s="156" t="s">
        <v>244</v>
      </c>
      <c r="B97" s="156"/>
      <c r="C97" s="156"/>
      <c r="D97" s="156"/>
      <c r="E97" s="152"/>
      <c r="F97" s="3" t="s">
        <v>11</v>
      </c>
      <c r="G97" s="3" t="s">
        <v>33</v>
      </c>
      <c r="H97" s="4" t="s">
        <v>497</v>
      </c>
      <c r="I97" s="3"/>
      <c r="J97" s="21">
        <f t="shared" ref="J97:Y98" si="150">J98</f>
        <v>0</v>
      </c>
      <c r="K97" s="21">
        <f t="shared" si="150"/>
        <v>0</v>
      </c>
      <c r="L97" s="21">
        <f t="shared" si="150"/>
        <v>0</v>
      </c>
      <c r="M97" s="21">
        <f t="shared" si="150"/>
        <v>0</v>
      </c>
      <c r="N97" s="21">
        <f t="shared" si="150"/>
        <v>0</v>
      </c>
      <c r="O97" s="21">
        <f t="shared" si="150"/>
        <v>0</v>
      </c>
      <c r="P97" s="21">
        <f t="shared" si="150"/>
        <v>0</v>
      </c>
      <c r="Q97" s="21">
        <f t="shared" si="150"/>
        <v>0</v>
      </c>
      <c r="R97" s="21">
        <f t="shared" si="150"/>
        <v>0</v>
      </c>
      <c r="S97" s="21">
        <f t="shared" si="150"/>
        <v>0</v>
      </c>
      <c r="T97" s="21">
        <f t="shared" si="150"/>
        <v>0</v>
      </c>
      <c r="U97" s="21">
        <f t="shared" si="150"/>
        <v>0</v>
      </c>
      <c r="V97" s="21">
        <f t="shared" si="150"/>
        <v>0</v>
      </c>
      <c r="W97" s="21">
        <f t="shared" si="150"/>
        <v>0</v>
      </c>
      <c r="X97" s="21">
        <f t="shared" si="150"/>
        <v>0</v>
      </c>
      <c r="Y97" s="21">
        <f t="shared" si="150"/>
        <v>0</v>
      </c>
      <c r="Z97" s="276" t="e">
        <f t="shared" si="143"/>
        <v>#DIV/0!</v>
      </c>
      <c r="AA97" s="21"/>
      <c r="AB97" s="21">
        <f t="shared" ref="AB97:BV98" si="151">AB98</f>
        <v>0</v>
      </c>
      <c r="AC97" s="21">
        <f t="shared" si="151"/>
        <v>0</v>
      </c>
      <c r="AD97" s="21">
        <f t="shared" si="151"/>
        <v>0</v>
      </c>
      <c r="AE97" s="21">
        <f t="shared" si="151"/>
        <v>0</v>
      </c>
      <c r="AF97" s="21">
        <f t="shared" si="151"/>
        <v>0</v>
      </c>
      <c r="AG97" s="21">
        <f t="shared" si="151"/>
        <v>0</v>
      </c>
      <c r="AH97" s="21">
        <f t="shared" si="151"/>
        <v>0</v>
      </c>
      <c r="AI97" s="21">
        <f t="shared" si="151"/>
        <v>0</v>
      </c>
      <c r="AJ97" s="21">
        <f t="shared" si="151"/>
        <v>0</v>
      </c>
      <c r="AK97" s="21">
        <f t="shared" si="151"/>
        <v>0</v>
      </c>
      <c r="AL97" s="21">
        <f t="shared" si="151"/>
        <v>0</v>
      </c>
      <c r="AM97" s="21">
        <f t="shared" si="151"/>
        <v>0</v>
      </c>
      <c r="AN97" s="21">
        <f t="shared" si="151"/>
        <v>0</v>
      </c>
      <c r="AO97" s="21">
        <f t="shared" si="151"/>
        <v>0</v>
      </c>
      <c r="AP97" s="21">
        <f t="shared" si="151"/>
        <v>0</v>
      </c>
      <c r="AQ97" s="21">
        <f t="shared" si="151"/>
        <v>0</v>
      </c>
      <c r="AR97" s="21">
        <f t="shared" si="151"/>
        <v>0</v>
      </c>
      <c r="AS97" s="21">
        <f t="shared" si="151"/>
        <v>0</v>
      </c>
      <c r="AT97" s="21">
        <f t="shared" si="151"/>
        <v>0</v>
      </c>
      <c r="AU97" s="21">
        <f t="shared" si="151"/>
        <v>0</v>
      </c>
      <c r="AV97" s="205">
        <f t="shared" si="136"/>
        <v>0</v>
      </c>
      <c r="AW97" s="21">
        <f t="shared" si="151"/>
        <v>0</v>
      </c>
      <c r="AX97" s="21">
        <f t="shared" si="151"/>
        <v>0</v>
      </c>
      <c r="AY97" s="21">
        <f t="shared" si="151"/>
        <v>0</v>
      </c>
      <c r="AZ97" s="21">
        <f t="shared" si="151"/>
        <v>0</v>
      </c>
      <c r="BA97" s="21">
        <f t="shared" si="151"/>
        <v>0</v>
      </c>
      <c r="BB97" s="21">
        <f t="shared" si="151"/>
        <v>0</v>
      </c>
      <c r="BC97" s="21">
        <f t="shared" si="151"/>
        <v>0</v>
      </c>
      <c r="BD97" s="21">
        <f t="shared" si="151"/>
        <v>0</v>
      </c>
      <c r="BE97" s="21">
        <f t="shared" si="151"/>
        <v>0</v>
      </c>
      <c r="BF97" s="21">
        <f t="shared" si="151"/>
        <v>0</v>
      </c>
      <c r="BG97" s="21">
        <f t="shared" si="151"/>
        <v>0</v>
      </c>
      <c r="BH97" s="21">
        <f t="shared" si="151"/>
        <v>0</v>
      </c>
      <c r="BI97" s="21">
        <f t="shared" si="151"/>
        <v>0</v>
      </c>
      <c r="BJ97" s="21">
        <f t="shared" si="151"/>
        <v>0</v>
      </c>
      <c r="BK97" s="21">
        <f t="shared" si="151"/>
        <v>0</v>
      </c>
      <c r="BL97" s="21">
        <f t="shared" si="151"/>
        <v>0</v>
      </c>
      <c r="BM97" s="21">
        <f t="shared" si="151"/>
        <v>0</v>
      </c>
      <c r="BN97" s="21">
        <f t="shared" si="151"/>
        <v>0</v>
      </c>
      <c r="BO97" s="21">
        <f t="shared" si="151"/>
        <v>0</v>
      </c>
      <c r="BP97" s="21">
        <f t="shared" si="151"/>
        <v>0</v>
      </c>
      <c r="BQ97" s="205">
        <f t="shared" si="137"/>
        <v>0</v>
      </c>
      <c r="BR97" s="21">
        <f t="shared" si="151"/>
        <v>0</v>
      </c>
      <c r="BS97" s="21">
        <f t="shared" si="151"/>
        <v>0</v>
      </c>
      <c r="BT97" s="21">
        <f t="shared" si="151"/>
        <v>0</v>
      </c>
      <c r="BU97" s="21">
        <f t="shared" si="151"/>
        <v>0</v>
      </c>
      <c r="BV97" s="21">
        <f t="shared" si="151"/>
        <v>0</v>
      </c>
      <c r="BW97" s="21">
        <f t="shared" ref="BV97:CK98" si="152">BW98</f>
        <v>0</v>
      </c>
      <c r="BX97" s="21">
        <f t="shared" si="152"/>
        <v>0</v>
      </c>
      <c r="BY97" s="21">
        <f t="shared" si="152"/>
        <v>0</v>
      </c>
      <c r="BZ97" s="21">
        <f t="shared" si="152"/>
        <v>0</v>
      </c>
      <c r="CA97" s="21">
        <f t="shared" si="152"/>
        <v>0</v>
      </c>
      <c r="CB97" s="21">
        <f t="shared" si="152"/>
        <v>0</v>
      </c>
      <c r="CC97" s="21">
        <f t="shared" si="152"/>
        <v>0</v>
      </c>
      <c r="CD97" s="21">
        <f t="shared" si="152"/>
        <v>0</v>
      </c>
      <c r="CE97" s="21">
        <f t="shared" si="152"/>
        <v>0</v>
      </c>
      <c r="CF97" s="21">
        <f t="shared" si="152"/>
        <v>0</v>
      </c>
      <c r="CG97" s="21">
        <f t="shared" si="152"/>
        <v>0</v>
      </c>
      <c r="CH97" s="21">
        <f t="shared" si="152"/>
        <v>0</v>
      </c>
      <c r="CI97" s="21">
        <f t="shared" si="152"/>
        <v>0</v>
      </c>
      <c r="CJ97" s="21">
        <f t="shared" si="152"/>
        <v>0</v>
      </c>
      <c r="CK97" s="21">
        <f t="shared" si="152"/>
        <v>0</v>
      </c>
      <c r="CL97" s="206">
        <f t="shared" si="139"/>
        <v>0</v>
      </c>
    </row>
    <row r="98" spans="1:90" ht="27.75" customHeight="1" x14ac:dyDescent="0.25">
      <c r="A98" s="156" t="s">
        <v>20</v>
      </c>
      <c r="B98" s="156"/>
      <c r="C98" s="156"/>
      <c r="D98" s="156"/>
      <c r="E98" s="152"/>
      <c r="F98" s="3" t="s">
        <v>11</v>
      </c>
      <c r="G98" s="3" t="s">
        <v>33</v>
      </c>
      <c r="H98" s="4" t="s">
        <v>497</v>
      </c>
      <c r="I98" s="3" t="s">
        <v>21</v>
      </c>
      <c r="J98" s="21">
        <f t="shared" si="150"/>
        <v>0</v>
      </c>
      <c r="K98" s="21">
        <f t="shared" si="150"/>
        <v>0</v>
      </c>
      <c r="L98" s="21">
        <f t="shared" si="150"/>
        <v>0</v>
      </c>
      <c r="M98" s="21">
        <f t="shared" si="150"/>
        <v>0</v>
      </c>
      <c r="N98" s="21">
        <f t="shared" si="150"/>
        <v>0</v>
      </c>
      <c r="O98" s="21">
        <f t="shared" si="150"/>
        <v>0</v>
      </c>
      <c r="P98" s="21">
        <f t="shared" si="150"/>
        <v>0</v>
      </c>
      <c r="Q98" s="21">
        <f t="shared" si="150"/>
        <v>0</v>
      </c>
      <c r="R98" s="21">
        <f t="shared" si="150"/>
        <v>0</v>
      </c>
      <c r="S98" s="21">
        <f t="shared" si="150"/>
        <v>0</v>
      </c>
      <c r="T98" s="21">
        <f t="shared" si="150"/>
        <v>0</v>
      </c>
      <c r="U98" s="21">
        <f t="shared" si="150"/>
        <v>0</v>
      </c>
      <c r="V98" s="21">
        <f t="shared" si="150"/>
        <v>0</v>
      </c>
      <c r="W98" s="21">
        <f t="shared" si="150"/>
        <v>0</v>
      </c>
      <c r="X98" s="21">
        <f t="shared" si="150"/>
        <v>0</v>
      </c>
      <c r="Y98" s="21">
        <f t="shared" si="150"/>
        <v>0</v>
      </c>
      <c r="Z98" s="276" t="e">
        <f t="shared" si="143"/>
        <v>#DIV/0!</v>
      </c>
      <c r="AA98" s="21"/>
      <c r="AB98" s="21">
        <f t="shared" si="151"/>
        <v>0</v>
      </c>
      <c r="AC98" s="21">
        <f t="shared" si="151"/>
        <v>0</v>
      </c>
      <c r="AD98" s="21">
        <f t="shared" si="151"/>
        <v>0</v>
      </c>
      <c r="AE98" s="21">
        <f t="shared" si="151"/>
        <v>0</v>
      </c>
      <c r="AF98" s="21">
        <f t="shared" si="151"/>
        <v>0</v>
      </c>
      <c r="AG98" s="21">
        <f t="shared" si="151"/>
        <v>0</v>
      </c>
      <c r="AH98" s="21">
        <f t="shared" si="151"/>
        <v>0</v>
      </c>
      <c r="AI98" s="21">
        <f t="shared" si="151"/>
        <v>0</v>
      </c>
      <c r="AJ98" s="21">
        <f t="shared" si="151"/>
        <v>0</v>
      </c>
      <c r="AK98" s="21">
        <f t="shared" si="151"/>
        <v>0</v>
      </c>
      <c r="AL98" s="21">
        <f t="shared" si="151"/>
        <v>0</v>
      </c>
      <c r="AM98" s="21">
        <f t="shared" si="151"/>
        <v>0</v>
      </c>
      <c r="AN98" s="21">
        <f t="shared" si="151"/>
        <v>0</v>
      </c>
      <c r="AO98" s="21">
        <f t="shared" si="151"/>
        <v>0</v>
      </c>
      <c r="AP98" s="21">
        <f t="shared" si="151"/>
        <v>0</v>
      </c>
      <c r="AQ98" s="21">
        <f t="shared" si="151"/>
        <v>0</v>
      </c>
      <c r="AR98" s="21">
        <f t="shared" si="151"/>
        <v>0</v>
      </c>
      <c r="AS98" s="21">
        <f t="shared" si="151"/>
        <v>0</v>
      </c>
      <c r="AT98" s="21">
        <f t="shared" si="151"/>
        <v>0</v>
      </c>
      <c r="AU98" s="21">
        <f t="shared" si="151"/>
        <v>0</v>
      </c>
      <c r="AV98" s="205">
        <f t="shared" si="136"/>
        <v>0</v>
      </c>
      <c r="AW98" s="21">
        <f t="shared" si="151"/>
        <v>0</v>
      </c>
      <c r="AX98" s="21">
        <f t="shared" si="151"/>
        <v>0</v>
      </c>
      <c r="AY98" s="21">
        <f t="shared" si="151"/>
        <v>0</v>
      </c>
      <c r="AZ98" s="21">
        <f t="shared" si="151"/>
        <v>0</v>
      </c>
      <c r="BA98" s="21">
        <f t="shared" si="151"/>
        <v>0</v>
      </c>
      <c r="BB98" s="21">
        <f t="shared" si="151"/>
        <v>0</v>
      </c>
      <c r="BC98" s="21">
        <f t="shared" si="151"/>
        <v>0</v>
      </c>
      <c r="BD98" s="21">
        <f t="shared" si="151"/>
        <v>0</v>
      </c>
      <c r="BE98" s="21">
        <f t="shared" si="151"/>
        <v>0</v>
      </c>
      <c r="BF98" s="21">
        <f t="shared" si="151"/>
        <v>0</v>
      </c>
      <c r="BG98" s="21">
        <f t="shared" si="151"/>
        <v>0</v>
      </c>
      <c r="BH98" s="21">
        <f t="shared" si="151"/>
        <v>0</v>
      </c>
      <c r="BI98" s="21">
        <f t="shared" si="151"/>
        <v>0</v>
      </c>
      <c r="BJ98" s="21">
        <f t="shared" si="151"/>
        <v>0</v>
      </c>
      <c r="BK98" s="21">
        <f t="shared" si="151"/>
        <v>0</v>
      </c>
      <c r="BL98" s="21">
        <f t="shared" si="151"/>
        <v>0</v>
      </c>
      <c r="BM98" s="21">
        <f t="shared" si="151"/>
        <v>0</v>
      </c>
      <c r="BN98" s="21">
        <f t="shared" si="151"/>
        <v>0</v>
      </c>
      <c r="BO98" s="21">
        <f t="shared" si="151"/>
        <v>0</v>
      </c>
      <c r="BP98" s="21">
        <f t="shared" si="151"/>
        <v>0</v>
      </c>
      <c r="BQ98" s="205">
        <f t="shared" si="137"/>
        <v>0</v>
      </c>
      <c r="BR98" s="21">
        <f t="shared" si="151"/>
        <v>0</v>
      </c>
      <c r="BS98" s="21">
        <f t="shared" si="151"/>
        <v>0</v>
      </c>
      <c r="BT98" s="21">
        <f t="shared" si="151"/>
        <v>0</v>
      </c>
      <c r="BU98" s="21">
        <f t="shared" si="151"/>
        <v>0</v>
      </c>
      <c r="BV98" s="21">
        <f t="shared" si="152"/>
        <v>0</v>
      </c>
      <c r="BW98" s="21">
        <f t="shared" si="152"/>
        <v>0</v>
      </c>
      <c r="BX98" s="21">
        <f t="shared" si="152"/>
        <v>0</v>
      </c>
      <c r="BY98" s="21">
        <f t="shared" si="152"/>
        <v>0</v>
      </c>
      <c r="BZ98" s="21">
        <f t="shared" si="152"/>
        <v>0</v>
      </c>
      <c r="CA98" s="21">
        <f t="shared" si="152"/>
        <v>0</v>
      </c>
      <c r="CB98" s="21">
        <f t="shared" si="152"/>
        <v>0</v>
      </c>
      <c r="CC98" s="21">
        <f t="shared" si="152"/>
        <v>0</v>
      </c>
      <c r="CD98" s="21">
        <f t="shared" si="152"/>
        <v>0</v>
      </c>
      <c r="CE98" s="21">
        <f t="shared" si="152"/>
        <v>0</v>
      </c>
      <c r="CF98" s="21">
        <f t="shared" si="152"/>
        <v>0</v>
      </c>
      <c r="CG98" s="21">
        <f t="shared" si="152"/>
        <v>0</v>
      </c>
      <c r="CH98" s="21">
        <f t="shared" si="152"/>
        <v>0</v>
      </c>
      <c r="CI98" s="21">
        <f t="shared" si="152"/>
        <v>0</v>
      </c>
      <c r="CJ98" s="21">
        <f t="shared" si="152"/>
        <v>0</v>
      </c>
      <c r="CK98" s="21">
        <f t="shared" si="152"/>
        <v>0</v>
      </c>
      <c r="CL98" s="206">
        <f t="shared" si="139"/>
        <v>0</v>
      </c>
    </row>
    <row r="99" spans="1:90" ht="27.75" customHeight="1" x14ac:dyDescent="0.25">
      <c r="A99" s="156" t="s">
        <v>9</v>
      </c>
      <c r="B99" s="156"/>
      <c r="C99" s="156"/>
      <c r="D99" s="156"/>
      <c r="E99" s="152"/>
      <c r="F99" s="3" t="s">
        <v>11</v>
      </c>
      <c r="G99" s="3" t="s">
        <v>33</v>
      </c>
      <c r="H99" s="4" t="s">
        <v>497</v>
      </c>
      <c r="I99" s="3" t="s">
        <v>22</v>
      </c>
      <c r="J99" s="21">
        <f>'6.ВС'!J73</f>
        <v>0</v>
      </c>
      <c r="K99" s="21">
        <f>'6.ВС'!K73</f>
        <v>0</v>
      </c>
      <c r="L99" s="21">
        <f>'6.ВС'!L73</f>
        <v>0</v>
      </c>
      <c r="M99" s="21">
        <f>'6.ВС'!M73</f>
        <v>0</v>
      </c>
      <c r="N99" s="21">
        <f>'6.ВС'!N73</f>
        <v>0</v>
      </c>
      <c r="O99" s="21">
        <f>'6.ВС'!O73</f>
        <v>0</v>
      </c>
      <c r="P99" s="21">
        <f>'6.ВС'!P73</f>
        <v>0</v>
      </c>
      <c r="Q99" s="21">
        <f>'6.ВС'!Q73</f>
        <v>0</v>
      </c>
      <c r="R99" s="21">
        <f>'6.ВС'!R73</f>
        <v>0</v>
      </c>
      <c r="S99" s="21">
        <f>'6.ВС'!S73</f>
        <v>0</v>
      </c>
      <c r="T99" s="21">
        <f>'6.ВС'!T73</f>
        <v>0</v>
      </c>
      <c r="U99" s="21">
        <f>'6.ВС'!U73</f>
        <v>0</v>
      </c>
      <c r="V99" s="21">
        <f>'6.ВС'!V73</f>
        <v>0</v>
      </c>
      <c r="W99" s="21">
        <f>'6.ВС'!W73</f>
        <v>0</v>
      </c>
      <c r="X99" s="21">
        <f>'6.ВС'!X73</f>
        <v>0</v>
      </c>
      <c r="Y99" s="21">
        <f>'6.ВС'!Y73</f>
        <v>0</v>
      </c>
      <c r="Z99" s="276" t="e">
        <f t="shared" si="143"/>
        <v>#DIV/0!</v>
      </c>
      <c r="AA99" s="21"/>
      <c r="AB99" s="21">
        <f>'6.ВС'!AB73</f>
        <v>0</v>
      </c>
      <c r="AC99" s="21">
        <f>'6.ВС'!AC73</f>
        <v>0</v>
      </c>
      <c r="AD99" s="21">
        <f>'6.ВС'!AD73</f>
        <v>0</v>
      </c>
      <c r="AE99" s="21">
        <f>'6.ВС'!AE73</f>
        <v>0</v>
      </c>
      <c r="AF99" s="21">
        <f>'6.ВС'!AF73</f>
        <v>0</v>
      </c>
      <c r="AG99" s="21">
        <f>'6.ВС'!AG73</f>
        <v>0</v>
      </c>
      <c r="AH99" s="21">
        <f>'6.ВС'!AH73</f>
        <v>0</v>
      </c>
      <c r="AI99" s="21">
        <f>'6.ВС'!AI73</f>
        <v>0</v>
      </c>
      <c r="AJ99" s="21">
        <f>AB99+AF99</f>
        <v>0</v>
      </c>
      <c r="AK99" s="21">
        <f>'6.ВС'!AK73</f>
        <v>0</v>
      </c>
      <c r="AL99" s="21">
        <f>'6.ВС'!AL73</f>
        <v>0</v>
      </c>
      <c r="AM99" s="21">
        <f>'6.ВС'!AM73</f>
        <v>0</v>
      </c>
      <c r="AN99" s="21">
        <f>'6.ВС'!AN73</f>
        <v>0</v>
      </c>
      <c r="AO99" s="21">
        <f>'6.ВС'!AO73</f>
        <v>0</v>
      </c>
      <c r="AP99" s="21">
        <f>'6.ВС'!AP73</f>
        <v>0</v>
      </c>
      <c r="AQ99" s="21">
        <f>'6.ВС'!AQ73</f>
        <v>0</v>
      </c>
      <c r="AR99" s="21">
        <f>AJ99+AN99</f>
        <v>0</v>
      </c>
      <c r="AS99" s="21">
        <f>'6.ВС'!AS73</f>
        <v>0</v>
      </c>
      <c r="AT99" s="21">
        <f>'6.ВС'!AT73</f>
        <v>0</v>
      </c>
      <c r="AU99" s="21">
        <f>'6.ВС'!AU73</f>
        <v>0</v>
      </c>
      <c r="AV99" s="205">
        <f t="shared" si="136"/>
        <v>0</v>
      </c>
      <c r="AW99" s="21">
        <f>'6.ВС'!AW73</f>
        <v>0</v>
      </c>
      <c r="AX99" s="21">
        <f>'6.ВС'!AX73</f>
        <v>0</v>
      </c>
      <c r="AY99" s="21">
        <f>'6.ВС'!AY73</f>
        <v>0</v>
      </c>
      <c r="AZ99" s="21">
        <f>'6.ВС'!AZ73</f>
        <v>0</v>
      </c>
      <c r="BA99" s="21">
        <f>'6.ВС'!BA73</f>
        <v>0</v>
      </c>
      <c r="BB99" s="21">
        <f>'6.ВС'!BB73</f>
        <v>0</v>
      </c>
      <c r="BC99" s="21">
        <f>'6.ВС'!BC73</f>
        <v>0</v>
      </c>
      <c r="BD99" s="21">
        <f>'6.ВС'!BD73</f>
        <v>0</v>
      </c>
      <c r="BE99" s="21">
        <f>'6.ВС'!BE73</f>
        <v>0</v>
      </c>
      <c r="BF99" s="21">
        <f>'6.ВС'!BF73</f>
        <v>0</v>
      </c>
      <c r="BG99" s="21">
        <f>'6.ВС'!BG73</f>
        <v>0</v>
      </c>
      <c r="BH99" s="21">
        <f>'6.ВС'!BH73</f>
        <v>0</v>
      </c>
      <c r="BI99" s="21">
        <f>'6.ВС'!BI73</f>
        <v>0</v>
      </c>
      <c r="BJ99" s="21">
        <f>'6.ВС'!BJ73</f>
        <v>0</v>
      </c>
      <c r="BK99" s="21">
        <f>'6.ВС'!BK73</f>
        <v>0</v>
      </c>
      <c r="BL99" s="21">
        <f>'6.ВС'!BL73</f>
        <v>0</v>
      </c>
      <c r="BM99" s="21">
        <f>'6.ВС'!BM73</f>
        <v>0</v>
      </c>
      <c r="BN99" s="21">
        <f>'6.ВС'!BN73</f>
        <v>0</v>
      </c>
      <c r="BO99" s="21">
        <f>'6.ВС'!BO73</f>
        <v>0</v>
      </c>
      <c r="BP99" s="21">
        <f>'6.ВС'!BP73</f>
        <v>0</v>
      </c>
      <c r="BQ99" s="205">
        <f t="shared" si="137"/>
        <v>0</v>
      </c>
      <c r="BR99" s="21">
        <f>'6.ВС'!BR73</f>
        <v>0</v>
      </c>
      <c r="BS99" s="21">
        <f>'6.ВС'!BS73</f>
        <v>0</v>
      </c>
      <c r="BT99" s="21">
        <f>'6.ВС'!BT73</f>
        <v>0</v>
      </c>
      <c r="BU99" s="21">
        <f>'6.ВС'!BU73</f>
        <v>0</v>
      </c>
      <c r="BV99" s="21">
        <f>'6.ВС'!BV73</f>
        <v>0</v>
      </c>
      <c r="BW99" s="21">
        <f>'6.ВС'!BW73</f>
        <v>0</v>
      </c>
      <c r="BX99" s="21">
        <f>'6.ВС'!BX73</f>
        <v>0</v>
      </c>
      <c r="BY99" s="21">
        <f>'6.ВС'!BY73</f>
        <v>0</v>
      </c>
      <c r="BZ99" s="21">
        <f>'6.ВС'!BZ73</f>
        <v>0</v>
      </c>
      <c r="CA99" s="21">
        <f>'6.ВС'!CA73</f>
        <v>0</v>
      </c>
      <c r="CB99" s="21">
        <f>'6.ВС'!CB73</f>
        <v>0</v>
      </c>
      <c r="CC99" s="21">
        <f>'6.ВС'!CC73</f>
        <v>0</v>
      </c>
      <c r="CD99" s="21">
        <f>'6.ВС'!CD73</f>
        <v>0</v>
      </c>
      <c r="CE99" s="21">
        <f>'6.ВС'!CE73</f>
        <v>0</v>
      </c>
      <c r="CF99" s="21">
        <f>'6.ВС'!CF73</f>
        <v>0</v>
      </c>
      <c r="CG99" s="21">
        <f>'6.ВС'!CG73</f>
        <v>0</v>
      </c>
      <c r="CH99" s="21">
        <f>'6.ВС'!CH73</f>
        <v>0</v>
      </c>
      <c r="CI99" s="21">
        <f>'6.ВС'!CI73</f>
        <v>0</v>
      </c>
      <c r="CJ99" s="21">
        <f>'6.ВС'!CJ73</f>
        <v>0</v>
      </c>
      <c r="CK99" s="21">
        <f>'6.ВС'!CK73</f>
        <v>0</v>
      </c>
      <c r="CL99" s="206">
        <f t="shared" si="139"/>
        <v>0</v>
      </c>
    </row>
    <row r="100" spans="1:90" s="2" customFormat="1" ht="27.75" customHeight="1" x14ac:dyDescent="0.25">
      <c r="A100" s="155" t="s">
        <v>40</v>
      </c>
      <c r="B100" s="152"/>
      <c r="C100" s="152"/>
      <c r="D100" s="152"/>
      <c r="E100" s="152">
        <v>851</v>
      </c>
      <c r="F100" s="4" t="s">
        <v>11</v>
      </c>
      <c r="G100" s="4" t="s">
        <v>33</v>
      </c>
      <c r="H100" s="267" t="s">
        <v>413</v>
      </c>
      <c r="I100" s="4"/>
      <c r="J100" s="21">
        <f t="shared" ref="J100:Y101" si="153">J101</f>
        <v>3019900</v>
      </c>
      <c r="K100" s="21">
        <f t="shared" si="153"/>
        <v>0</v>
      </c>
      <c r="L100" s="21">
        <f t="shared" si="153"/>
        <v>3019900</v>
      </c>
      <c r="M100" s="21">
        <f t="shared" si="153"/>
        <v>0</v>
      </c>
      <c r="N100" s="21">
        <f t="shared" si="153"/>
        <v>2749400</v>
      </c>
      <c r="O100" s="21">
        <f t="shared" si="153"/>
        <v>0</v>
      </c>
      <c r="P100" s="21">
        <f t="shared" si="153"/>
        <v>2749400</v>
      </c>
      <c r="Q100" s="21">
        <f t="shared" si="153"/>
        <v>0</v>
      </c>
      <c r="R100" s="21">
        <f t="shared" si="153"/>
        <v>2749400</v>
      </c>
      <c r="S100" s="21">
        <f t="shared" si="153"/>
        <v>0</v>
      </c>
      <c r="T100" s="21">
        <f t="shared" si="153"/>
        <v>2749400</v>
      </c>
      <c r="U100" s="21">
        <f t="shared" si="153"/>
        <v>0</v>
      </c>
      <c r="V100" s="21">
        <f t="shared" si="153"/>
        <v>34600</v>
      </c>
      <c r="W100" s="21">
        <f t="shared" si="153"/>
        <v>0</v>
      </c>
      <c r="X100" s="21">
        <f t="shared" si="153"/>
        <v>34600</v>
      </c>
      <c r="Y100" s="21">
        <f t="shared" si="153"/>
        <v>0</v>
      </c>
      <c r="Z100" s="276">
        <f t="shared" si="143"/>
        <v>101.15901249455665</v>
      </c>
      <c r="AA100" s="21"/>
      <c r="AB100" s="21">
        <f t="shared" ref="AB100:BV101" si="154">AB101</f>
        <v>2985300</v>
      </c>
      <c r="AC100" s="21">
        <f t="shared" si="154"/>
        <v>0</v>
      </c>
      <c r="AD100" s="21">
        <f t="shared" si="154"/>
        <v>2985300</v>
      </c>
      <c r="AE100" s="21">
        <f t="shared" si="154"/>
        <v>0</v>
      </c>
      <c r="AF100" s="21">
        <f t="shared" si="154"/>
        <v>0</v>
      </c>
      <c r="AG100" s="21">
        <f t="shared" si="154"/>
        <v>0</v>
      </c>
      <c r="AH100" s="21">
        <f t="shared" si="154"/>
        <v>0</v>
      </c>
      <c r="AI100" s="21">
        <f t="shared" si="154"/>
        <v>0</v>
      </c>
      <c r="AJ100" s="21">
        <f t="shared" si="154"/>
        <v>2985300</v>
      </c>
      <c r="AK100" s="21">
        <f t="shared" si="154"/>
        <v>0</v>
      </c>
      <c r="AL100" s="21">
        <f t="shared" si="154"/>
        <v>2985300</v>
      </c>
      <c r="AM100" s="21">
        <f t="shared" si="154"/>
        <v>0</v>
      </c>
      <c r="AN100" s="21">
        <f t="shared" si="154"/>
        <v>0</v>
      </c>
      <c r="AO100" s="21">
        <f t="shared" si="154"/>
        <v>0</v>
      </c>
      <c r="AP100" s="21">
        <f t="shared" si="154"/>
        <v>0</v>
      </c>
      <c r="AQ100" s="21">
        <f t="shared" si="154"/>
        <v>0</v>
      </c>
      <c r="AR100" s="21">
        <f t="shared" si="154"/>
        <v>2985300</v>
      </c>
      <c r="AS100" s="21">
        <f t="shared" si="154"/>
        <v>0</v>
      </c>
      <c r="AT100" s="21">
        <f t="shared" si="154"/>
        <v>2985300</v>
      </c>
      <c r="AU100" s="21">
        <f t="shared" si="154"/>
        <v>0</v>
      </c>
      <c r="AV100" s="205">
        <f t="shared" si="136"/>
        <v>0</v>
      </c>
      <c r="AW100" s="21">
        <f t="shared" si="154"/>
        <v>2985300</v>
      </c>
      <c r="AX100" s="21">
        <f t="shared" si="154"/>
        <v>0</v>
      </c>
      <c r="AY100" s="21">
        <f t="shared" si="154"/>
        <v>2985300</v>
      </c>
      <c r="AZ100" s="21">
        <f t="shared" si="154"/>
        <v>0</v>
      </c>
      <c r="BA100" s="21">
        <f t="shared" si="154"/>
        <v>0</v>
      </c>
      <c r="BB100" s="21">
        <f t="shared" si="154"/>
        <v>0</v>
      </c>
      <c r="BC100" s="21">
        <f t="shared" si="154"/>
        <v>0</v>
      </c>
      <c r="BD100" s="21">
        <f t="shared" si="154"/>
        <v>0</v>
      </c>
      <c r="BE100" s="21">
        <f t="shared" si="154"/>
        <v>2985300</v>
      </c>
      <c r="BF100" s="21">
        <f t="shared" si="154"/>
        <v>0</v>
      </c>
      <c r="BG100" s="21">
        <f t="shared" si="154"/>
        <v>2985300</v>
      </c>
      <c r="BH100" s="21">
        <f t="shared" si="154"/>
        <v>0</v>
      </c>
      <c r="BI100" s="21">
        <f t="shared" si="154"/>
        <v>0</v>
      </c>
      <c r="BJ100" s="21">
        <f t="shared" si="154"/>
        <v>0</v>
      </c>
      <c r="BK100" s="21">
        <f t="shared" si="154"/>
        <v>0</v>
      </c>
      <c r="BL100" s="21">
        <f t="shared" si="154"/>
        <v>0</v>
      </c>
      <c r="BM100" s="21">
        <f t="shared" si="154"/>
        <v>2985300</v>
      </c>
      <c r="BN100" s="21">
        <f t="shared" si="154"/>
        <v>0</v>
      </c>
      <c r="BO100" s="21">
        <f t="shared" si="154"/>
        <v>2985300</v>
      </c>
      <c r="BP100" s="21">
        <f t="shared" si="154"/>
        <v>0</v>
      </c>
      <c r="BQ100" s="205">
        <f t="shared" si="137"/>
        <v>0</v>
      </c>
      <c r="BR100" s="21">
        <f t="shared" si="154"/>
        <v>2985300</v>
      </c>
      <c r="BS100" s="21">
        <f t="shared" si="154"/>
        <v>0</v>
      </c>
      <c r="BT100" s="21">
        <f t="shared" si="154"/>
        <v>2985300</v>
      </c>
      <c r="BU100" s="21">
        <f t="shared" si="154"/>
        <v>0</v>
      </c>
      <c r="BV100" s="21">
        <f t="shared" si="154"/>
        <v>0</v>
      </c>
      <c r="BW100" s="21">
        <f t="shared" ref="BV100:CK101" si="155">BW101</f>
        <v>0</v>
      </c>
      <c r="BX100" s="21">
        <f t="shared" si="155"/>
        <v>0</v>
      </c>
      <c r="BY100" s="21">
        <f t="shared" si="155"/>
        <v>0</v>
      </c>
      <c r="BZ100" s="21">
        <f t="shared" si="155"/>
        <v>2985300</v>
      </c>
      <c r="CA100" s="21">
        <f t="shared" si="155"/>
        <v>0</v>
      </c>
      <c r="CB100" s="21">
        <f t="shared" si="155"/>
        <v>2985300</v>
      </c>
      <c r="CC100" s="21">
        <f t="shared" si="155"/>
        <v>0</v>
      </c>
      <c r="CD100" s="21">
        <f t="shared" si="155"/>
        <v>0</v>
      </c>
      <c r="CE100" s="21">
        <f t="shared" si="155"/>
        <v>0</v>
      </c>
      <c r="CF100" s="21">
        <f t="shared" si="155"/>
        <v>0</v>
      </c>
      <c r="CG100" s="21">
        <f t="shared" si="155"/>
        <v>0</v>
      </c>
      <c r="CH100" s="21">
        <f t="shared" si="155"/>
        <v>2985300</v>
      </c>
      <c r="CI100" s="21">
        <f t="shared" si="155"/>
        <v>0</v>
      </c>
      <c r="CJ100" s="21">
        <f t="shared" si="155"/>
        <v>2985300</v>
      </c>
      <c r="CK100" s="21">
        <f t="shared" si="155"/>
        <v>0</v>
      </c>
      <c r="CL100" s="206">
        <f t="shared" si="139"/>
        <v>0</v>
      </c>
    </row>
    <row r="101" spans="1:90" ht="27.75" customHeight="1" x14ac:dyDescent="0.25">
      <c r="A101" s="156" t="s">
        <v>41</v>
      </c>
      <c r="B101" s="156"/>
      <c r="C101" s="156"/>
      <c r="D101" s="156"/>
      <c r="E101" s="152">
        <v>851</v>
      </c>
      <c r="F101" s="3" t="s">
        <v>11</v>
      </c>
      <c r="G101" s="3" t="s">
        <v>33</v>
      </c>
      <c r="H101" s="267" t="s">
        <v>413</v>
      </c>
      <c r="I101" s="5">
        <v>600</v>
      </c>
      <c r="J101" s="21">
        <f t="shared" si="153"/>
        <v>3019900</v>
      </c>
      <c r="K101" s="21">
        <f t="shared" si="153"/>
        <v>0</v>
      </c>
      <c r="L101" s="21">
        <f t="shared" si="153"/>
        <v>3019900</v>
      </c>
      <c r="M101" s="21">
        <f t="shared" si="153"/>
        <v>0</v>
      </c>
      <c r="N101" s="21">
        <f t="shared" si="153"/>
        <v>2749400</v>
      </c>
      <c r="O101" s="21">
        <f t="shared" si="153"/>
        <v>0</v>
      </c>
      <c r="P101" s="21">
        <f t="shared" si="153"/>
        <v>2749400</v>
      </c>
      <c r="Q101" s="21">
        <f t="shared" si="153"/>
        <v>0</v>
      </c>
      <c r="R101" s="21">
        <f t="shared" si="153"/>
        <v>2749400</v>
      </c>
      <c r="S101" s="21">
        <f t="shared" si="153"/>
        <v>0</v>
      </c>
      <c r="T101" s="21">
        <f t="shared" si="153"/>
        <v>2749400</v>
      </c>
      <c r="U101" s="21">
        <f t="shared" si="153"/>
        <v>0</v>
      </c>
      <c r="V101" s="21">
        <f t="shared" si="153"/>
        <v>34600</v>
      </c>
      <c r="W101" s="21">
        <f t="shared" si="153"/>
        <v>0</v>
      </c>
      <c r="X101" s="21">
        <f t="shared" si="153"/>
        <v>34600</v>
      </c>
      <c r="Y101" s="21">
        <f t="shared" si="153"/>
        <v>0</v>
      </c>
      <c r="Z101" s="276">
        <f t="shared" si="143"/>
        <v>101.15901249455665</v>
      </c>
      <c r="AA101" s="21"/>
      <c r="AB101" s="21">
        <f t="shared" si="154"/>
        <v>2985300</v>
      </c>
      <c r="AC101" s="21">
        <f t="shared" si="154"/>
        <v>0</v>
      </c>
      <c r="AD101" s="21">
        <f t="shared" si="154"/>
        <v>2985300</v>
      </c>
      <c r="AE101" s="21">
        <f t="shared" si="154"/>
        <v>0</v>
      </c>
      <c r="AF101" s="21">
        <f t="shared" si="154"/>
        <v>0</v>
      </c>
      <c r="AG101" s="21">
        <f t="shared" si="154"/>
        <v>0</v>
      </c>
      <c r="AH101" s="21">
        <f t="shared" si="154"/>
        <v>0</v>
      </c>
      <c r="AI101" s="21">
        <f t="shared" si="154"/>
        <v>0</v>
      </c>
      <c r="AJ101" s="21">
        <f t="shared" si="154"/>
        <v>2985300</v>
      </c>
      <c r="AK101" s="21">
        <f t="shared" si="154"/>
        <v>0</v>
      </c>
      <c r="AL101" s="21">
        <f t="shared" si="154"/>
        <v>2985300</v>
      </c>
      <c r="AM101" s="21">
        <f t="shared" si="154"/>
        <v>0</v>
      </c>
      <c r="AN101" s="21">
        <f t="shared" si="154"/>
        <v>0</v>
      </c>
      <c r="AO101" s="21">
        <f t="shared" si="154"/>
        <v>0</v>
      </c>
      <c r="AP101" s="21">
        <f t="shared" si="154"/>
        <v>0</v>
      </c>
      <c r="AQ101" s="21">
        <f t="shared" si="154"/>
        <v>0</v>
      </c>
      <c r="AR101" s="21">
        <f t="shared" si="154"/>
        <v>2985300</v>
      </c>
      <c r="AS101" s="21">
        <f t="shared" si="154"/>
        <v>0</v>
      </c>
      <c r="AT101" s="21">
        <f t="shared" si="154"/>
        <v>2985300</v>
      </c>
      <c r="AU101" s="21">
        <f t="shared" si="154"/>
        <v>0</v>
      </c>
      <c r="AV101" s="205">
        <f t="shared" si="136"/>
        <v>0</v>
      </c>
      <c r="AW101" s="21">
        <f t="shared" si="154"/>
        <v>2985300</v>
      </c>
      <c r="AX101" s="21">
        <f t="shared" si="154"/>
        <v>0</v>
      </c>
      <c r="AY101" s="21">
        <f t="shared" si="154"/>
        <v>2985300</v>
      </c>
      <c r="AZ101" s="21">
        <f t="shared" si="154"/>
        <v>0</v>
      </c>
      <c r="BA101" s="21">
        <f t="shared" si="154"/>
        <v>0</v>
      </c>
      <c r="BB101" s="21">
        <f t="shared" si="154"/>
        <v>0</v>
      </c>
      <c r="BC101" s="21">
        <f t="shared" si="154"/>
        <v>0</v>
      </c>
      <c r="BD101" s="21">
        <f t="shared" si="154"/>
        <v>0</v>
      </c>
      <c r="BE101" s="21">
        <f t="shared" si="154"/>
        <v>2985300</v>
      </c>
      <c r="BF101" s="21">
        <f t="shared" si="154"/>
        <v>0</v>
      </c>
      <c r="BG101" s="21">
        <f t="shared" si="154"/>
        <v>2985300</v>
      </c>
      <c r="BH101" s="21">
        <f t="shared" si="154"/>
        <v>0</v>
      </c>
      <c r="BI101" s="21">
        <f t="shared" si="154"/>
        <v>0</v>
      </c>
      <c r="BJ101" s="21">
        <f t="shared" si="154"/>
        <v>0</v>
      </c>
      <c r="BK101" s="21">
        <f t="shared" si="154"/>
        <v>0</v>
      </c>
      <c r="BL101" s="21">
        <f t="shared" si="154"/>
        <v>0</v>
      </c>
      <c r="BM101" s="21">
        <f t="shared" si="154"/>
        <v>2985300</v>
      </c>
      <c r="BN101" s="21">
        <f t="shared" si="154"/>
        <v>0</v>
      </c>
      <c r="BO101" s="21">
        <f t="shared" si="154"/>
        <v>2985300</v>
      </c>
      <c r="BP101" s="21">
        <f t="shared" si="154"/>
        <v>0</v>
      </c>
      <c r="BQ101" s="205">
        <f t="shared" si="137"/>
        <v>0</v>
      </c>
      <c r="BR101" s="21">
        <f t="shared" si="154"/>
        <v>2985300</v>
      </c>
      <c r="BS101" s="21">
        <f t="shared" si="154"/>
        <v>0</v>
      </c>
      <c r="BT101" s="21">
        <f t="shared" si="154"/>
        <v>2985300</v>
      </c>
      <c r="BU101" s="21">
        <f t="shared" si="154"/>
        <v>0</v>
      </c>
      <c r="BV101" s="21">
        <f t="shared" si="155"/>
        <v>0</v>
      </c>
      <c r="BW101" s="21">
        <f t="shared" si="155"/>
        <v>0</v>
      </c>
      <c r="BX101" s="21">
        <f t="shared" si="155"/>
        <v>0</v>
      </c>
      <c r="BY101" s="21">
        <f t="shared" si="155"/>
        <v>0</v>
      </c>
      <c r="BZ101" s="21">
        <f t="shared" si="155"/>
        <v>2985300</v>
      </c>
      <c r="CA101" s="21">
        <f t="shared" si="155"/>
        <v>0</v>
      </c>
      <c r="CB101" s="21">
        <f t="shared" si="155"/>
        <v>2985300</v>
      </c>
      <c r="CC101" s="21">
        <f t="shared" si="155"/>
        <v>0</v>
      </c>
      <c r="CD101" s="21">
        <f t="shared" si="155"/>
        <v>0</v>
      </c>
      <c r="CE101" s="21">
        <f t="shared" si="155"/>
        <v>0</v>
      </c>
      <c r="CF101" s="21">
        <f t="shared" si="155"/>
        <v>0</v>
      </c>
      <c r="CG101" s="21">
        <f t="shared" si="155"/>
        <v>0</v>
      </c>
      <c r="CH101" s="21">
        <f t="shared" si="155"/>
        <v>2985300</v>
      </c>
      <c r="CI101" s="21">
        <f t="shared" si="155"/>
        <v>0</v>
      </c>
      <c r="CJ101" s="21">
        <f t="shared" si="155"/>
        <v>2985300</v>
      </c>
      <c r="CK101" s="21">
        <f t="shared" si="155"/>
        <v>0</v>
      </c>
      <c r="CL101" s="206">
        <f t="shared" si="139"/>
        <v>0</v>
      </c>
    </row>
    <row r="102" spans="1:90" ht="27.75" customHeight="1" x14ac:dyDescent="0.25">
      <c r="A102" s="156" t="s">
        <v>42</v>
      </c>
      <c r="B102" s="156"/>
      <c r="C102" s="156"/>
      <c r="D102" s="156"/>
      <c r="E102" s="152">
        <v>851</v>
      </c>
      <c r="F102" s="3" t="s">
        <v>11</v>
      </c>
      <c r="G102" s="3" t="s">
        <v>33</v>
      </c>
      <c r="H102" s="267" t="s">
        <v>413</v>
      </c>
      <c r="I102" s="5">
        <v>610</v>
      </c>
      <c r="J102" s="21">
        <f>'6.ВС'!J76</f>
        <v>3019900</v>
      </c>
      <c r="K102" s="21">
        <f>'6.ВС'!K76</f>
        <v>0</v>
      </c>
      <c r="L102" s="21">
        <f>'6.ВС'!L76</f>
        <v>3019900</v>
      </c>
      <c r="M102" s="21">
        <f>'6.ВС'!M76</f>
        <v>0</v>
      </c>
      <c r="N102" s="21">
        <f>'6.ВС'!N76</f>
        <v>2749400</v>
      </c>
      <c r="O102" s="21">
        <f>'6.ВС'!O76</f>
        <v>0</v>
      </c>
      <c r="P102" s="21">
        <f>'6.ВС'!P76</f>
        <v>2749400</v>
      </c>
      <c r="Q102" s="21">
        <f>'6.ВС'!Q76</f>
        <v>0</v>
      </c>
      <c r="R102" s="21">
        <f>'6.ВС'!R76</f>
        <v>2749400</v>
      </c>
      <c r="S102" s="21">
        <f>'6.ВС'!S76</f>
        <v>0</v>
      </c>
      <c r="T102" s="21">
        <f>'6.ВС'!T76</f>
        <v>2749400</v>
      </c>
      <c r="U102" s="21">
        <f>'6.ВС'!U76</f>
        <v>0</v>
      </c>
      <c r="V102" s="21">
        <f>'6.ВС'!V76</f>
        <v>34600</v>
      </c>
      <c r="W102" s="21">
        <f>'6.ВС'!W76</f>
        <v>0</v>
      </c>
      <c r="X102" s="21">
        <f>'6.ВС'!X76</f>
        <v>34600</v>
      </c>
      <c r="Y102" s="21">
        <f>'6.ВС'!Y76</f>
        <v>0</v>
      </c>
      <c r="Z102" s="276">
        <f t="shared" si="143"/>
        <v>101.15901249455665</v>
      </c>
      <c r="AA102" s="21"/>
      <c r="AB102" s="21">
        <f>'6.ВС'!AB76</f>
        <v>2985300</v>
      </c>
      <c r="AC102" s="21">
        <f>'6.ВС'!AC76</f>
        <v>0</v>
      </c>
      <c r="AD102" s="21">
        <f>'6.ВС'!AD76</f>
        <v>2985300</v>
      </c>
      <c r="AE102" s="21">
        <f>'6.ВС'!AE76</f>
        <v>0</v>
      </c>
      <c r="AF102" s="21">
        <f>'6.ВС'!AF76</f>
        <v>0</v>
      </c>
      <c r="AG102" s="21">
        <f>'6.ВС'!AG76</f>
        <v>0</v>
      </c>
      <c r="AH102" s="21">
        <f>'6.ВС'!AH76</f>
        <v>0</v>
      </c>
      <c r="AI102" s="21">
        <f>'6.ВС'!AI76</f>
        <v>0</v>
      </c>
      <c r="AJ102" s="21">
        <f>'6.ВС'!AJ76</f>
        <v>2985300</v>
      </c>
      <c r="AK102" s="21">
        <f>'6.ВС'!AK76</f>
        <v>0</v>
      </c>
      <c r="AL102" s="21">
        <f>'6.ВС'!AL76</f>
        <v>2985300</v>
      </c>
      <c r="AM102" s="21">
        <f>'6.ВС'!AM76</f>
        <v>0</v>
      </c>
      <c r="AN102" s="21">
        <f>'6.ВС'!AN76</f>
        <v>0</v>
      </c>
      <c r="AO102" s="21">
        <f>'6.ВС'!AO76</f>
        <v>0</v>
      </c>
      <c r="AP102" s="21">
        <f>'6.ВС'!AP76</f>
        <v>0</v>
      </c>
      <c r="AQ102" s="21">
        <f>'6.ВС'!AQ76</f>
        <v>0</v>
      </c>
      <c r="AR102" s="21">
        <f>'6.ВС'!AR76</f>
        <v>2985300</v>
      </c>
      <c r="AS102" s="21">
        <f>'6.ВС'!AS76</f>
        <v>0</v>
      </c>
      <c r="AT102" s="21">
        <f>'6.ВС'!AT76</f>
        <v>2985300</v>
      </c>
      <c r="AU102" s="21">
        <f>'6.ВС'!AU76</f>
        <v>0</v>
      </c>
      <c r="AV102" s="205">
        <f t="shared" si="136"/>
        <v>0</v>
      </c>
      <c r="AW102" s="21">
        <f>'6.ВС'!AW76</f>
        <v>2985300</v>
      </c>
      <c r="AX102" s="21">
        <f>'6.ВС'!AX76</f>
        <v>0</v>
      </c>
      <c r="AY102" s="21">
        <f>'6.ВС'!AY76</f>
        <v>2985300</v>
      </c>
      <c r="AZ102" s="21">
        <f>'6.ВС'!AZ76</f>
        <v>0</v>
      </c>
      <c r="BA102" s="21">
        <f>'6.ВС'!BA76</f>
        <v>0</v>
      </c>
      <c r="BB102" s="21">
        <f>'6.ВС'!BB76</f>
        <v>0</v>
      </c>
      <c r="BC102" s="21">
        <f>'6.ВС'!BC76</f>
        <v>0</v>
      </c>
      <c r="BD102" s="21">
        <f>'6.ВС'!BD76</f>
        <v>0</v>
      </c>
      <c r="BE102" s="21">
        <f>'6.ВС'!BE76</f>
        <v>2985300</v>
      </c>
      <c r="BF102" s="21">
        <f>'6.ВС'!BF76</f>
        <v>0</v>
      </c>
      <c r="BG102" s="21">
        <f>'6.ВС'!BG76</f>
        <v>2985300</v>
      </c>
      <c r="BH102" s="21">
        <f>'6.ВС'!BH76</f>
        <v>0</v>
      </c>
      <c r="BI102" s="21">
        <f>'6.ВС'!BI76</f>
        <v>0</v>
      </c>
      <c r="BJ102" s="21">
        <f>'6.ВС'!BJ76</f>
        <v>0</v>
      </c>
      <c r="BK102" s="21">
        <f>'6.ВС'!BK76</f>
        <v>0</v>
      </c>
      <c r="BL102" s="21">
        <f>'6.ВС'!BL76</f>
        <v>0</v>
      </c>
      <c r="BM102" s="21">
        <f>'6.ВС'!BM76</f>
        <v>2985300</v>
      </c>
      <c r="BN102" s="21">
        <f>'6.ВС'!BN76</f>
        <v>0</v>
      </c>
      <c r="BO102" s="21">
        <f>'6.ВС'!BO76</f>
        <v>2985300</v>
      </c>
      <c r="BP102" s="21">
        <f>'6.ВС'!BP76</f>
        <v>0</v>
      </c>
      <c r="BQ102" s="205">
        <f t="shared" si="137"/>
        <v>0</v>
      </c>
      <c r="BR102" s="21">
        <f>'6.ВС'!BR76</f>
        <v>2985300</v>
      </c>
      <c r="BS102" s="21">
        <f>'6.ВС'!BS76</f>
        <v>0</v>
      </c>
      <c r="BT102" s="21">
        <f>'6.ВС'!BT76</f>
        <v>2985300</v>
      </c>
      <c r="BU102" s="21">
        <f>'6.ВС'!BU76</f>
        <v>0</v>
      </c>
      <c r="BV102" s="21">
        <f>'6.ВС'!BV76</f>
        <v>0</v>
      </c>
      <c r="BW102" s="21">
        <f>'6.ВС'!BW76</f>
        <v>0</v>
      </c>
      <c r="BX102" s="21">
        <f>'6.ВС'!BX76</f>
        <v>0</v>
      </c>
      <c r="BY102" s="21">
        <f>'6.ВС'!BY76</f>
        <v>0</v>
      </c>
      <c r="BZ102" s="21">
        <f>'6.ВС'!BZ76</f>
        <v>2985300</v>
      </c>
      <c r="CA102" s="21">
        <f>'6.ВС'!CA76</f>
        <v>0</v>
      </c>
      <c r="CB102" s="21">
        <f>'6.ВС'!CB76</f>
        <v>2985300</v>
      </c>
      <c r="CC102" s="21">
        <f>'6.ВС'!CC76</f>
        <v>0</v>
      </c>
      <c r="CD102" s="21">
        <f>'6.ВС'!CD76</f>
        <v>0</v>
      </c>
      <c r="CE102" s="21">
        <f>'6.ВС'!CE76</f>
        <v>0</v>
      </c>
      <c r="CF102" s="21">
        <f>'6.ВС'!CF76</f>
        <v>0</v>
      </c>
      <c r="CG102" s="21">
        <f>'6.ВС'!CG76</f>
        <v>0</v>
      </c>
      <c r="CH102" s="21">
        <f>'6.ВС'!CH76</f>
        <v>2985300</v>
      </c>
      <c r="CI102" s="21">
        <f>'6.ВС'!CI76</f>
        <v>0</v>
      </c>
      <c r="CJ102" s="21">
        <f>'6.ВС'!CJ76</f>
        <v>2985300</v>
      </c>
      <c r="CK102" s="21">
        <f>'6.ВС'!CK76</f>
        <v>0</v>
      </c>
      <c r="CL102" s="206">
        <f t="shared" si="139"/>
        <v>0</v>
      </c>
    </row>
    <row r="103" spans="1:90" ht="27.75" customHeight="1" x14ac:dyDescent="0.25">
      <c r="A103" s="87" t="s">
        <v>370</v>
      </c>
      <c r="B103" s="156"/>
      <c r="C103" s="156"/>
      <c r="D103" s="156"/>
      <c r="E103" s="152">
        <v>851</v>
      </c>
      <c r="F103" s="4" t="s">
        <v>11</v>
      </c>
      <c r="G103" s="4" t="s">
        <v>33</v>
      </c>
      <c r="H103" s="267" t="s">
        <v>414</v>
      </c>
      <c r="I103" s="5"/>
      <c r="J103" s="21">
        <f t="shared" ref="J103:Y104" si="156">J104</f>
        <v>0</v>
      </c>
      <c r="K103" s="21">
        <f t="shared" si="156"/>
        <v>0</v>
      </c>
      <c r="L103" s="21">
        <f t="shared" si="156"/>
        <v>0</v>
      </c>
      <c r="M103" s="21">
        <f t="shared" si="156"/>
        <v>0</v>
      </c>
      <c r="N103" s="21">
        <f t="shared" si="156"/>
        <v>0</v>
      </c>
      <c r="O103" s="21">
        <f t="shared" si="156"/>
        <v>0</v>
      </c>
      <c r="P103" s="21">
        <f t="shared" si="156"/>
        <v>0</v>
      </c>
      <c r="Q103" s="21">
        <f t="shared" si="156"/>
        <v>0</v>
      </c>
      <c r="R103" s="21">
        <f t="shared" si="156"/>
        <v>0</v>
      </c>
      <c r="S103" s="21">
        <f t="shared" si="156"/>
        <v>0</v>
      </c>
      <c r="T103" s="21">
        <f t="shared" si="156"/>
        <v>0</v>
      </c>
      <c r="U103" s="21">
        <f t="shared" si="156"/>
        <v>0</v>
      </c>
      <c r="V103" s="21">
        <f t="shared" si="156"/>
        <v>0</v>
      </c>
      <c r="W103" s="21">
        <f t="shared" si="156"/>
        <v>0</v>
      </c>
      <c r="X103" s="21">
        <f t="shared" si="156"/>
        <v>0</v>
      </c>
      <c r="Y103" s="21">
        <f t="shared" si="156"/>
        <v>0</v>
      </c>
      <c r="Z103" s="276" t="e">
        <f t="shared" si="143"/>
        <v>#DIV/0!</v>
      </c>
      <c r="AA103" s="21"/>
      <c r="AB103" s="21">
        <f t="shared" ref="AB103:BV104" si="157">AB104</f>
        <v>0</v>
      </c>
      <c r="AC103" s="21">
        <f t="shared" si="157"/>
        <v>0</v>
      </c>
      <c r="AD103" s="21">
        <f t="shared" si="157"/>
        <v>0</v>
      </c>
      <c r="AE103" s="21">
        <f t="shared" si="157"/>
        <v>0</v>
      </c>
      <c r="AF103" s="21">
        <f t="shared" si="157"/>
        <v>42856</v>
      </c>
      <c r="AG103" s="21">
        <f t="shared" si="157"/>
        <v>0</v>
      </c>
      <c r="AH103" s="21">
        <f t="shared" si="157"/>
        <v>42856</v>
      </c>
      <c r="AI103" s="21">
        <f t="shared" si="157"/>
        <v>0</v>
      </c>
      <c r="AJ103" s="21">
        <f t="shared" si="157"/>
        <v>42856</v>
      </c>
      <c r="AK103" s="21">
        <f t="shared" si="157"/>
        <v>0</v>
      </c>
      <c r="AL103" s="21">
        <f t="shared" si="157"/>
        <v>42856</v>
      </c>
      <c r="AM103" s="21">
        <f t="shared" si="157"/>
        <v>0</v>
      </c>
      <c r="AN103" s="21">
        <f t="shared" si="157"/>
        <v>0</v>
      </c>
      <c r="AO103" s="21">
        <f t="shared" si="157"/>
        <v>0</v>
      </c>
      <c r="AP103" s="21">
        <f t="shared" si="157"/>
        <v>0</v>
      </c>
      <c r="AQ103" s="21">
        <f t="shared" si="157"/>
        <v>0</v>
      </c>
      <c r="AR103" s="21">
        <f t="shared" si="157"/>
        <v>42856</v>
      </c>
      <c r="AS103" s="21">
        <f t="shared" si="157"/>
        <v>0</v>
      </c>
      <c r="AT103" s="21">
        <f t="shared" si="157"/>
        <v>42856</v>
      </c>
      <c r="AU103" s="21">
        <f t="shared" si="157"/>
        <v>0</v>
      </c>
      <c r="AV103" s="205">
        <f>AJ103-AK103-AL103-AM103</f>
        <v>0</v>
      </c>
      <c r="AW103" s="21">
        <f t="shared" si="157"/>
        <v>0</v>
      </c>
      <c r="AX103" s="21">
        <f t="shared" si="157"/>
        <v>0</v>
      </c>
      <c r="AY103" s="21">
        <f t="shared" si="157"/>
        <v>0</v>
      </c>
      <c r="AZ103" s="21">
        <f t="shared" si="157"/>
        <v>0</v>
      </c>
      <c r="BA103" s="21">
        <f t="shared" si="157"/>
        <v>0</v>
      </c>
      <c r="BB103" s="21">
        <f t="shared" si="157"/>
        <v>0</v>
      </c>
      <c r="BC103" s="21">
        <f t="shared" si="157"/>
        <v>0</v>
      </c>
      <c r="BD103" s="21">
        <f t="shared" si="157"/>
        <v>0</v>
      </c>
      <c r="BE103" s="21">
        <f t="shared" si="157"/>
        <v>0</v>
      </c>
      <c r="BF103" s="21">
        <f t="shared" si="157"/>
        <v>0</v>
      </c>
      <c r="BG103" s="21">
        <f t="shared" si="157"/>
        <v>0</v>
      </c>
      <c r="BH103" s="21">
        <f t="shared" si="157"/>
        <v>0</v>
      </c>
      <c r="BI103" s="21">
        <f t="shared" si="157"/>
        <v>0</v>
      </c>
      <c r="BJ103" s="21">
        <f t="shared" si="157"/>
        <v>0</v>
      </c>
      <c r="BK103" s="21">
        <f t="shared" si="157"/>
        <v>0</v>
      </c>
      <c r="BL103" s="21">
        <f t="shared" si="157"/>
        <v>0</v>
      </c>
      <c r="BM103" s="21">
        <f t="shared" si="157"/>
        <v>0</v>
      </c>
      <c r="BN103" s="21">
        <f t="shared" si="157"/>
        <v>0</v>
      </c>
      <c r="BO103" s="21">
        <f t="shared" si="157"/>
        <v>0</v>
      </c>
      <c r="BP103" s="21">
        <f t="shared" si="157"/>
        <v>0</v>
      </c>
      <c r="BQ103" s="205">
        <f t="shared" si="137"/>
        <v>0</v>
      </c>
      <c r="BR103" s="21">
        <f t="shared" si="157"/>
        <v>0</v>
      </c>
      <c r="BS103" s="21">
        <f t="shared" si="157"/>
        <v>0</v>
      </c>
      <c r="BT103" s="21">
        <f t="shared" si="157"/>
        <v>0</v>
      </c>
      <c r="BU103" s="21">
        <f t="shared" si="157"/>
        <v>0</v>
      </c>
      <c r="BV103" s="21">
        <f t="shared" si="157"/>
        <v>0</v>
      </c>
      <c r="BW103" s="21">
        <f t="shared" ref="BV103:CK104" si="158">BW104</f>
        <v>0</v>
      </c>
      <c r="BX103" s="21">
        <f t="shared" si="158"/>
        <v>0</v>
      </c>
      <c r="BY103" s="21">
        <f t="shared" si="158"/>
        <v>0</v>
      </c>
      <c r="BZ103" s="21">
        <f t="shared" si="158"/>
        <v>0</v>
      </c>
      <c r="CA103" s="21">
        <f t="shared" si="158"/>
        <v>0</v>
      </c>
      <c r="CB103" s="21">
        <f t="shared" si="158"/>
        <v>0</v>
      </c>
      <c r="CC103" s="21">
        <f t="shared" si="158"/>
        <v>0</v>
      </c>
      <c r="CD103" s="21">
        <f t="shared" si="158"/>
        <v>0</v>
      </c>
      <c r="CE103" s="21">
        <f t="shared" si="158"/>
        <v>0</v>
      </c>
      <c r="CF103" s="21">
        <f t="shared" si="158"/>
        <v>0</v>
      </c>
      <c r="CG103" s="21">
        <f t="shared" si="158"/>
        <v>0</v>
      </c>
      <c r="CH103" s="21">
        <f t="shared" si="158"/>
        <v>0</v>
      </c>
      <c r="CI103" s="21">
        <f t="shared" si="158"/>
        <v>0</v>
      </c>
      <c r="CJ103" s="21">
        <f t="shared" si="158"/>
        <v>0</v>
      </c>
      <c r="CK103" s="21">
        <f t="shared" si="158"/>
        <v>0</v>
      </c>
      <c r="CL103" s="206">
        <f t="shared" si="139"/>
        <v>0</v>
      </c>
    </row>
    <row r="104" spans="1:90" ht="27.75" customHeight="1" x14ac:dyDescent="0.25">
      <c r="A104" s="87" t="s">
        <v>41</v>
      </c>
      <c r="B104" s="156"/>
      <c r="C104" s="156"/>
      <c r="D104" s="156"/>
      <c r="E104" s="67">
        <v>851</v>
      </c>
      <c r="F104" s="99" t="s">
        <v>11</v>
      </c>
      <c r="G104" s="99" t="s">
        <v>33</v>
      </c>
      <c r="H104" s="267" t="s">
        <v>414</v>
      </c>
      <c r="I104" s="99" t="s">
        <v>83</v>
      </c>
      <c r="J104" s="21">
        <f t="shared" si="156"/>
        <v>0</v>
      </c>
      <c r="K104" s="21">
        <f t="shared" si="156"/>
        <v>0</v>
      </c>
      <c r="L104" s="21">
        <f t="shared" si="156"/>
        <v>0</v>
      </c>
      <c r="M104" s="21">
        <f t="shared" si="156"/>
        <v>0</v>
      </c>
      <c r="N104" s="21">
        <f t="shared" si="156"/>
        <v>0</v>
      </c>
      <c r="O104" s="21">
        <f t="shared" si="156"/>
        <v>0</v>
      </c>
      <c r="P104" s="21">
        <f t="shared" si="156"/>
        <v>0</v>
      </c>
      <c r="Q104" s="21">
        <f t="shared" si="156"/>
        <v>0</v>
      </c>
      <c r="R104" s="21">
        <f t="shared" si="156"/>
        <v>0</v>
      </c>
      <c r="S104" s="21">
        <f t="shared" si="156"/>
        <v>0</v>
      </c>
      <c r="T104" s="21">
        <f t="shared" si="156"/>
        <v>0</v>
      </c>
      <c r="U104" s="21">
        <f t="shared" si="156"/>
        <v>0</v>
      </c>
      <c r="V104" s="21">
        <f t="shared" si="156"/>
        <v>0</v>
      </c>
      <c r="W104" s="21">
        <f t="shared" si="156"/>
        <v>0</v>
      </c>
      <c r="X104" s="21">
        <f t="shared" si="156"/>
        <v>0</v>
      </c>
      <c r="Y104" s="21">
        <f t="shared" si="156"/>
        <v>0</v>
      </c>
      <c r="Z104" s="276" t="e">
        <f t="shared" si="143"/>
        <v>#DIV/0!</v>
      </c>
      <c r="AA104" s="21"/>
      <c r="AB104" s="21">
        <f t="shared" si="157"/>
        <v>0</v>
      </c>
      <c r="AC104" s="21">
        <f t="shared" si="157"/>
        <v>0</v>
      </c>
      <c r="AD104" s="21">
        <f t="shared" si="157"/>
        <v>0</v>
      </c>
      <c r="AE104" s="21">
        <f t="shared" si="157"/>
        <v>0</v>
      </c>
      <c r="AF104" s="21">
        <f t="shared" si="157"/>
        <v>42856</v>
      </c>
      <c r="AG104" s="21">
        <f t="shared" si="157"/>
        <v>0</v>
      </c>
      <c r="AH104" s="21">
        <f t="shared" si="157"/>
        <v>42856</v>
      </c>
      <c r="AI104" s="21">
        <f t="shared" si="157"/>
        <v>0</v>
      </c>
      <c r="AJ104" s="21">
        <f t="shared" si="157"/>
        <v>42856</v>
      </c>
      <c r="AK104" s="21">
        <f t="shared" si="157"/>
        <v>0</v>
      </c>
      <c r="AL104" s="21">
        <f t="shared" si="157"/>
        <v>42856</v>
      </c>
      <c r="AM104" s="21">
        <f t="shared" si="157"/>
        <v>0</v>
      </c>
      <c r="AN104" s="21">
        <f t="shared" si="157"/>
        <v>0</v>
      </c>
      <c r="AO104" s="21">
        <f t="shared" si="157"/>
        <v>0</v>
      </c>
      <c r="AP104" s="21">
        <f t="shared" si="157"/>
        <v>0</v>
      </c>
      <c r="AQ104" s="21">
        <f t="shared" si="157"/>
        <v>0</v>
      </c>
      <c r="AR104" s="21">
        <f t="shared" si="157"/>
        <v>42856</v>
      </c>
      <c r="AS104" s="21">
        <f t="shared" si="157"/>
        <v>0</v>
      </c>
      <c r="AT104" s="21">
        <f t="shared" si="157"/>
        <v>42856</v>
      </c>
      <c r="AU104" s="21">
        <f t="shared" si="157"/>
        <v>0</v>
      </c>
      <c r="AV104" s="205">
        <f>AJ104-AK104-AL104-AM104</f>
        <v>0</v>
      </c>
      <c r="AW104" s="21">
        <f t="shared" si="157"/>
        <v>0</v>
      </c>
      <c r="AX104" s="21">
        <f t="shared" si="157"/>
        <v>0</v>
      </c>
      <c r="AY104" s="21">
        <f t="shared" si="157"/>
        <v>0</v>
      </c>
      <c r="AZ104" s="21">
        <f t="shared" si="157"/>
        <v>0</v>
      </c>
      <c r="BA104" s="21">
        <f t="shared" si="157"/>
        <v>0</v>
      </c>
      <c r="BB104" s="21">
        <f t="shared" si="157"/>
        <v>0</v>
      </c>
      <c r="BC104" s="21">
        <f t="shared" si="157"/>
        <v>0</v>
      </c>
      <c r="BD104" s="21">
        <f t="shared" si="157"/>
        <v>0</v>
      </c>
      <c r="BE104" s="21">
        <f t="shared" si="157"/>
        <v>0</v>
      </c>
      <c r="BF104" s="21">
        <f t="shared" si="157"/>
        <v>0</v>
      </c>
      <c r="BG104" s="21">
        <f t="shared" si="157"/>
        <v>0</v>
      </c>
      <c r="BH104" s="21">
        <f t="shared" si="157"/>
        <v>0</v>
      </c>
      <c r="BI104" s="21">
        <f t="shared" si="157"/>
        <v>0</v>
      </c>
      <c r="BJ104" s="21">
        <f t="shared" si="157"/>
        <v>0</v>
      </c>
      <c r="BK104" s="21">
        <f t="shared" si="157"/>
        <v>0</v>
      </c>
      <c r="BL104" s="21">
        <f t="shared" si="157"/>
        <v>0</v>
      </c>
      <c r="BM104" s="21">
        <f t="shared" si="157"/>
        <v>0</v>
      </c>
      <c r="BN104" s="21">
        <f t="shared" si="157"/>
        <v>0</v>
      </c>
      <c r="BO104" s="21">
        <f t="shared" si="157"/>
        <v>0</v>
      </c>
      <c r="BP104" s="21">
        <f t="shared" si="157"/>
        <v>0</v>
      </c>
      <c r="BQ104" s="205">
        <f t="shared" si="137"/>
        <v>0</v>
      </c>
      <c r="BR104" s="21">
        <f t="shared" si="157"/>
        <v>0</v>
      </c>
      <c r="BS104" s="21">
        <f t="shared" si="157"/>
        <v>0</v>
      </c>
      <c r="BT104" s="21">
        <f t="shared" si="157"/>
        <v>0</v>
      </c>
      <c r="BU104" s="21">
        <f t="shared" si="157"/>
        <v>0</v>
      </c>
      <c r="BV104" s="21">
        <f t="shared" si="158"/>
        <v>0</v>
      </c>
      <c r="BW104" s="21">
        <f t="shared" si="158"/>
        <v>0</v>
      </c>
      <c r="BX104" s="21">
        <f t="shared" si="158"/>
        <v>0</v>
      </c>
      <c r="BY104" s="21">
        <f t="shared" si="158"/>
        <v>0</v>
      </c>
      <c r="BZ104" s="21">
        <f t="shared" si="158"/>
        <v>0</v>
      </c>
      <c r="CA104" s="21">
        <f t="shared" si="158"/>
        <v>0</v>
      </c>
      <c r="CB104" s="21">
        <f t="shared" si="158"/>
        <v>0</v>
      </c>
      <c r="CC104" s="21">
        <f t="shared" si="158"/>
        <v>0</v>
      </c>
      <c r="CD104" s="21">
        <f t="shared" si="158"/>
        <v>0</v>
      </c>
      <c r="CE104" s="21">
        <f t="shared" si="158"/>
        <v>0</v>
      </c>
      <c r="CF104" s="21">
        <f t="shared" si="158"/>
        <v>0</v>
      </c>
      <c r="CG104" s="21">
        <f t="shared" si="158"/>
        <v>0</v>
      </c>
      <c r="CH104" s="21">
        <f t="shared" si="158"/>
        <v>0</v>
      </c>
      <c r="CI104" s="21">
        <f t="shared" si="158"/>
        <v>0</v>
      </c>
      <c r="CJ104" s="21">
        <f t="shared" si="158"/>
        <v>0</v>
      </c>
      <c r="CK104" s="21">
        <f t="shared" si="158"/>
        <v>0</v>
      </c>
      <c r="CL104" s="206">
        <f t="shared" si="139"/>
        <v>0</v>
      </c>
    </row>
    <row r="105" spans="1:90" ht="27.75" customHeight="1" x14ac:dyDescent="0.25">
      <c r="A105" s="87" t="s">
        <v>84</v>
      </c>
      <c r="B105" s="156"/>
      <c r="C105" s="156"/>
      <c r="D105" s="156"/>
      <c r="E105" s="67">
        <v>851</v>
      </c>
      <c r="F105" s="99" t="s">
        <v>11</v>
      </c>
      <c r="G105" s="99" t="s">
        <v>33</v>
      </c>
      <c r="H105" s="267" t="s">
        <v>414</v>
      </c>
      <c r="I105" s="99" t="s">
        <v>85</v>
      </c>
      <c r="J105" s="21">
        <f>'6.ВС'!J79</f>
        <v>0</v>
      </c>
      <c r="K105" s="21">
        <f>'6.ВС'!K79</f>
        <v>0</v>
      </c>
      <c r="L105" s="21">
        <f>'6.ВС'!L79</f>
        <v>0</v>
      </c>
      <c r="M105" s="21">
        <f>'6.ВС'!M79</f>
        <v>0</v>
      </c>
      <c r="N105" s="21">
        <f>'6.ВС'!N79</f>
        <v>0</v>
      </c>
      <c r="O105" s="21">
        <f>'6.ВС'!O79</f>
        <v>0</v>
      </c>
      <c r="P105" s="21">
        <f>'6.ВС'!P79</f>
        <v>0</v>
      </c>
      <c r="Q105" s="21">
        <f>'6.ВС'!Q79</f>
        <v>0</v>
      </c>
      <c r="R105" s="21">
        <f>'6.ВС'!R79</f>
        <v>0</v>
      </c>
      <c r="S105" s="21">
        <f>'6.ВС'!S79</f>
        <v>0</v>
      </c>
      <c r="T105" s="21">
        <f>'6.ВС'!T79</f>
        <v>0</v>
      </c>
      <c r="U105" s="21">
        <f>'6.ВС'!U79</f>
        <v>0</v>
      </c>
      <c r="V105" s="21">
        <f>'6.ВС'!V79</f>
        <v>0</v>
      </c>
      <c r="W105" s="21">
        <f>'6.ВС'!W79</f>
        <v>0</v>
      </c>
      <c r="X105" s="21">
        <f>'6.ВС'!X79</f>
        <v>0</v>
      </c>
      <c r="Y105" s="21">
        <f>'6.ВС'!Y79</f>
        <v>0</v>
      </c>
      <c r="Z105" s="276" t="e">
        <f t="shared" si="143"/>
        <v>#DIV/0!</v>
      </c>
      <c r="AA105" s="21"/>
      <c r="AB105" s="21">
        <f>'6.ВС'!AB79</f>
        <v>0</v>
      </c>
      <c r="AC105" s="21">
        <f>'6.ВС'!AC79</f>
        <v>0</v>
      </c>
      <c r="AD105" s="21">
        <f>'6.ВС'!AD79</f>
        <v>0</v>
      </c>
      <c r="AE105" s="21">
        <f>'6.ВС'!AE79</f>
        <v>0</v>
      </c>
      <c r="AF105" s="21">
        <f>'6.ВС'!AF79</f>
        <v>42856</v>
      </c>
      <c r="AG105" s="21">
        <f>'6.ВС'!AG79</f>
        <v>0</v>
      </c>
      <c r="AH105" s="21">
        <f>'6.ВС'!AH79</f>
        <v>42856</v>
      </c>
      <c r="AI105" s="21">
        <f>'6.ВС'!AI79</f>
        <v>0</v>
      </c>
      <c r="AJ105" s="21">
        <f>'6.ВС'!AJ79</f>
        <v>42856</v>
      </c>
      <c r="AK105" s="21">
        <f>'6.ВС'!AK79</f>
        <v>0</v>
      </c>
      <c r="AL105" s="21">
        <f>'6.ВС'!AL79</f>
        <v>42856</v>
      </c>
      <c r="AM105" s="21">
        <f>'6.ВС'!AM79</f>
        <v>0</v>
      </c>
      <c r="AN105" s="21">
        <f>'6.ВС'!AN79</f>
        <v>0</v>
      </c>
      <c r="AO105" s="21">
        <f>'6.ВС'!AO79</f>
        <v>0</v>
      </c>
      <c r="AP105" s="21">
        <f>'6.ВС'!AP79</f>
        <v>0</v>
      </c>
      <c r="AQ105" s="21">
        <f>'6.ВС'!AQ79</f>
        <v>0</v>
      </c>
      <c r="AR105" s="21">
        <f>'6.ВС'!AR79</f>
        <v>42856</v>
      </c>
      <c r="AS105" s="21">
        <f>'6.ВС'!AS79</f>
        <v>0</v>
      </c>
      <c r="AT105" s="21">
        <f>'6.ВС'!AT79</f>
        <v>42856</v>
      </c>
      <c r="AU105" s="21">
        <f>'6.ВС'!AU79</f>
        <v>0</v>
      </c>
      <c r="AV105" s="205">
        <f>AJ105-AK105-AL105-AM105</f>
        <v>0</v>
      </c>
      <c r="AW105" s="21">
        <f>'6.ВС'!AW79</f>
        <v>0</v>
      </c>
      <c r="AX105" s="21">
        <f>'6.ВС'!AX79</f>
        <v>0</v>
      </c>
      <c r="AY105" s="21">
        <f>'6.ВС'!AY79</f>
        <v>0</v>
      </c>
      <c r="AZ105" s="21">
        <f>'6.ВС'!AZ79</f>
        <v>0</v>
      </c>
      <c r="BA105" s="21">
        <f>'6.ВС'!BA79</f>
        <v>0</v>
      </c>
      <c r="BB105" s="21">
        <f>'6.ВС'!BB79</f>
        <v>0</v>
      </c>
      <c r="BC105" s="21">
        <f>'6.ВС'!BC79</f>
        <v>0</v>
      </c>
      <c r="BD105" s="21">
        <f>'6.ВС'!BD79</f>
        <v>0</v>
      </c>
      <c r="BE105" s="21">
        <f>'6.ВС'!BE79</f>
        <v>0</v>
      </c>
      <c r="BF105" s="21">
        <f>'6.ВС'!BF79</f>
        <v>0</v>
      </c>
      <c r="BG105" s="21">
        <f>'6.ВС'!BG79</f>
        <v>0</v>
      </c>
      <c r="BH105" s="21">
        <f>'6.ВС'!BH79</f>
        <v>0</v>
      </c>
      <c r="BI105" s="21">
        <f>'6.ВС'!BI79</f>
        <v>0</v>
      </c>
      <c r="BJ105" s="21">
        <f>'6.ВС'!BJ79</f>
        <v>0</v>
      </c>
      <c r="BK105" s="21">
        <f>'6.ВС'!BK79</f>
        <v>0</v>
      </c>
      <c r="BL105" s="21">
        <f>'6.ВС'!BL79</f>
        <v>0</v>
      </c>
      <c r="BM105" s="21">
        <f>'6.ВС'!BM79</f>
        <v>0</v>
      </c>
      <c r="BN105" s="21">
        <f>'6.ВС'!BN79</f>
        <v>0</v>
      </c>
      <c r="BO105" s="21">
        <f>'6.ВС'!BO79</f>
        <v>0</v>
      </c>
      <c r="BP105" s="21">
        <f>'6.ВС'!BP79</f>
        <v>0</v>
      </c>
      <c r="BQ105" s="205">
        <f t="shared" si="137"/>
        <v>0</v>
      </c>
      <c r="BR105" s="21">
        <f>'6.ВС'!BR79</f>
        <v>0</v>
      </c>
      <c r="BS105" s="21">
        <f>'6.ВС'!BS79</f>
        <v>0</v>
      </c>
      <c r="BT105" s="21">
        <f>'6.ВС'!BT79</f>
        <v>0</v>
      </c>
      <c r="BU105" s="21">
        <f>'6.ВС'!BU79</f>
        <v>0</v>
      </c>
      <c r="BV105" s="21">
        <f>'6.ВС'!BV79</f>
        <v>0</v>
      </c>
      <c r="BW105" s="21">
        <f>'6.ВС'!BW79</f>
        <v>0</v>
      </c>
      <c r="BX105" s="21">
        <f>'6.ВС'!BX79</f>
        <v>0</v>
      </c>
      <c r="BY105" s="21">
        <f>'6.ВС'!BY79</f>
        <v>0</v>
      </c>
      <c r="BZ105" s="21">
        <f>'6.ВС'!BZ79</f>
        <v>0</v>
      </c>
      <c r="CA105" s="21">
        <f>'6.ВС'!CA79</f>
        <v>0</v>
      </c>
      <c r="CB105" s="21">
        <f>'6.ВС'!CB79</f>
        <v>0</v>
      </c>
      <c r="CC105" s="21">
        <f>'6.ВС'!CC79</f>
        <v>0</v>
      </c>
      <c r="CD105" s="21">
        <f>'6.ВС'!CD79</f>
        <v>0</v>
      </c>
      <c r="CE105" s="21">
        <f>'6.ВС'!CE79</f>
        <v>0</v>
      </c>
      <c r="CF105" s="21">
        <f>'6.ВС'!CF79</f>
        <v>0</v>
      </c>
      <c r="CG105" s="21">
        <f>'6.ВС'!CG79</f>
        <v>0</v>
      </c>
      <c r="CH105" s="21">
        <f>'6.ВС'!CH79</f>
        <v>0</v>
      </c>
      <c r="CI105" s="21">
        <f>'6.ВС'!CI79</f>
        <v>0</v>
      </c>
      <c r="CJ105" s="21">
        <f>'6.ВС'!CJ79</f>
        <v>0</v>
      </c>
      <c r="CK105" s="21">
        <f>'6.ВС'!CK79</f>
        <v>0</v>
      </c>
      <c r="CL105" s="206">
        <f t="shared" si="139"/>
        <v>0</v>
      </c>
    </row>
    <row r="106" spans="1:90" ht="27.75" customHeight="1" x14ac:dyDescent="0.25">
      <c r="A106" s="155" t="s">
        <v>262</v>
      </c>
      <c r="B106" s="156"/>
      <c r="C106" s="156"/>
      <c r="D106" s="156"/>
      <c r="E106" s="5">
        <v>853</v>
      </c>
      <c r="F106" s="3" t="s">
        <v>11</v>
      </c>
      <c r="G106" s="3" t="s">
        <v>33</v>
      </c>
      <c r="H106" s="4" t="s">
        <v>266</v>
      </c>
      <c r="I106" s="3"/>
      <c r="J106" s="21">
        <f t="shared" ref="J106:R106" si="159">J108</f>
        <v>0</v>
      </c>
      <c r="K106" s="21">
        <f t="shared" ref="K106:M106" si="160">K108</f>
        <v>0</v>
      </c>
      <c r="L106" s="21">
        <f t="shared" si="160"/>
        <v>0</v>
      </c>
      <c r="M106" s="21">
        <f t="shared" si="160"/>
        <v>0</v>
      </c>
      <c r="N106" s="21">
        <f t="shared" si="159"/>
        <v>3068019</v>
      </c>
      <c r="O106" s="21">
        <f t="shared" ref="O106:Q106" si="161">O108</f>
        <v>0</v>
      </c>
      <c r="P106" s="21">
        <f t="shared" si="161"/>
        <v>3068019</v>
      </c>
      <c r="Q106" s="21">
        <f t="shared" si="161"/>
        <v>0</v>
      </c>
      <c r="R106" s="21">
        <f t="shared" si="159"/>
        <v>6116341</v>
      </c>
      <c r="S106" s="21">
        <f t="shared" ref="S106:U106" si="162">S108</f>
        <v>0</v>
      </c>
      <c r="T106" s="21">
        <f t="shared" si="162"/>
        <v>6116341</v>
      </c>
      <c r="U106" s="21">
        <f t="shared" si="162"/>
        <v>0</v>
      </c>
      <c r="V106" s="21">
        <f t="shared" ref="V106:Y106" si="163">V108</f>
        <v>0</v>
      </c>
      <c r="W106" s="21">
        <f t="shared" si="163"/>
        <v>0</v>
      </c>
      <c r="X106" s="21">
        <f t="shared" si="163"/>
        <v>0</v>
      </c>
      <c r="Y106" s="21">
        <f t="shared" si="163"/>
        <v>0</v>
      </c>
      <c r="Z106" s="276" t="e">
        <f t="shared" si="143"/>
        <v>#DIV/0!</v>
      </c>
      <c r="AA106" s="21"/>
      <c r="AB106" s="21">
        <f t="shared" ref="AB106:BU106" si="164">AB108</f>
        <v>0</v>
      </c>
      <c r="AC106" s="21">
        <f t="shared" si="164"/>
        <v>0</v>
      </c>
      <c r="AD106" s="21">
        <f t="shared" si="164"/>
        <v>0</v>
      </c>
      <c r="AE106" s="21">
        <f t="shared" si="164"/>
        <v>0</v>
      </c>
      <c r="AF106" s="21">
        <f t="shared" ref="AF106:AM106" si="165">AF108</f>
        <v>0</v>
      </c>
      <c r="AG106" s="21">
        <f t="shared" si="165"/>
        <v>0</v>
      </c>
      <c r="AH106" s="21">
        <f t="shared" si="165"/>
        <v>0</v>
      </c>
      <c r="AI106" s="21">
        <f t="shared" si="165"/>
        <v>0</v>
      </c>
      <c r="AJ106" s="21">
        <f t="shared" si="165"/>
        <v>0</v>
      </c>
      <c r="AK106" s="21">
        <f t="shared" si="165"/>
        <v>0</v>
      </c>
      <c r="AL106" s="21">
        <f t="shared" si="165"/>
        <v>0</v>
      </c>
      <c r="AM106" s="21">
        <f t="shared" si="165"/>
        <v>0</v>
      </c>
      <c r="AN106" s="21">
        <f t="shared" ref="AN106:AU106" si="166">AN108</f>
        <v>0</v>
      </c>
      <c r="AO106" s="21">
        <f t="shared" si="166"/>
        <v>0</v>
      </c>
      <c r="AP106" s="21">
        <f t="shared" si="166"/>
        <v>0</v>
      </c>
      <c r="AQ106" s="21">
        <f t="shared" si="166"/>
        <v>0</v>
      </c>
      <c r="AR106" s="21">
        <f t="shared" si="166"/>
        <v>0</v>
      </c>
      <c r="AS106" s="21">
        <f t="shared" si="166"/>
        <v>0</v>
      </c>
      <c r="AT106" s="21">
        <f t="shared" si="166"/>
        <v>0</v>
      </c>
      <c r="AU106" s="21">
        <f t="shared" si="166"/>
        <v>0</v>
      </c>
      <c r="AV106" s="205">
        <f t="shared" si="136"/>
        <v>0</v>
      </c>
      <c r="AW106" s="21">
        <f t="shared" si="164"/>
        <v>3138194</v>
      </c>
      <c r="AX106" s="21">
        <f t="shared" si="164"/>
        <v>0</v>
      </c>
      <c r="AY106" s="21">
        <f t="shared" si="164"/>
        <v>3138194</v>
      </c>
      <c r="AZ106" s="21">
        <f t="shared" si="164"/>
        <v>0</v>
      </c>
      <c r="BA106" s="21">
        <f t="shared" ref="BA106:BH106" si="167">BA108</f>
        <v>1.63</v>
      </c>
      <c r="BB106" s="21">
        <f t="shared" si="167"/>
        <v>0</v>
      </c>
      <c r="BC106" s="21">
        <f t="shared" si="167"/>
        <v>1.63</v>
      </c>
      <c r="BD106" s="21">
        <f t="shared" si="167"/>
        <v>0</v>
      </c>
      <c r="BE106" s="21">
        <f t="shared" si="167"/>
        <v>3138195.63</v>
      </c>
      <c r="BF106" s="21">
        <f t="shared" si="167"/>
        <v>0</v>
      </c>
      <c r="BG106" s="21">
        <f t="shared" si="167"/>
        <v>3138195.63</v>
      </c>
      <c r="BH106" s="21">
        <f t="shared" si="167"/>
        <v>0</v>
      </c>
      <c r="BI106" s="21">
        <f t="shared" ref="BI106:BP106" si="168">BI108</f>
        <v>0</v>
      </c>
      <c r="BJ106" s="21">
        <f t="shared" si="168"/>
        <v>0</v>
      </c>
      <c r="BK106" s="21">
        <f t="shared" si="168"/>
        <v>0</v>
      </c>
      <c r="BL106" s="21">
        <f t="shared" si="168"/>
        <v>0</v>
      </c>
      <c r="BM106" s="21">
        <f t="shared" si="168"/>
        <v>3138195.63</v>
      </c>
      <c r="BN106" s="21">
        <f t="shared" si="168"/>
        <v>0</v>
      </c>
      <c r="BO106" s="21">
        <f t="shared" si="168"/>
        <v>3138195.63</v>
      </c>
      <c r="BP106" s="21">
        <f t="shared" si="168"/>
        <v>0</v>
      </c>
      <c r="BQ106" s="205">
        <f t="shared" si="137"/>
        <v>0</v>
      </c>
      <c r="BR106" s="21">
        <f t="shared" si="164"/>
        <v>5821775</v>
      </c>
      <c r="BS106" s="21">
        <f t="shared" si="164"/>
        <v>0</v>
      </c>
      <c r="BT106" s="21">
        <f t="shared" si="164"/>
        <v>5821775</v>
      </c>
      <c r="BU106" s="21">
        <f t="shared" si="164"/>
        <v>0</v>
      </c>
      <c r="BV106" s="21">
        <f t="shared" ref="BV106:CC106" si="169">BV108</f>
        <v>3.37</v>
      </c>
      <c r="BW106" s="21">
        <f t="shared" si="169"/>
        <v>0</v>
      </c>
      <c r="BX106" s="21">
        <f t="shared" si="169"/>
        <v>3.37</v>
      </c>
      <c r="BY106" s="21">
        <f t="shared" si="169"/>
        <v>0</v>
      </c>
      <c r="BZ106" s="21">
        <f t="shared" si="169"/>
        <v>5821778.3700000001</v>
      </c>
      <c r="CA106" s="21">
        <f t="shared" si="169"/>
        <v>0</v>
      </c>
      <c r="CB106" s="21">
        <f t="shared" si="169"/>
        <v>5821778.3700000001</v>
      </c>
      <c r="CC106" s="21">
        <f t="shared" si="169"/>
        <v>0</v>
      </c>
      <c r="CD106" s="21">
        <f t="shared" ref="CD106:CK106" si="170">CD108</f>
        <v>-92632.74</v>
      </c>
      <c r="CE106" s="21">
        <f t="shared" si="170"/>
        <v>0</v>
      </c>
      <c r="CF106" s="21">
        <f t="shared" si="170"/>
        <v>-92632.74</v>
      </c>
      <c r="CG106" s="21">
        <f t="shared" si="170"/>
        <v>0</v>
      </c>
      <c r="CH106" s="21">
        <f t="shared" si="170"/>
        <v>5729145.6299999999</v>
      </c>
      <c r="CI106" s="21">
        <f t="shared" si="170"/>
        <v>0</v>
      </c>
      <c r="CJ106" s="21">
        <f t="shared" si="170"/>
        <v>5729145.6299999999</v>
      </c>
      <c r="CK106" s="21">
        <f t="shared" si="170"/>
        <v>0</v>
      </c>
      <c r="CL106" s="206">
        <f t="shared" si="139"/>
        <v>0</v>
      </c>
    </row>
    <row r="107" spans="1:90" ht="27.75" customHeight="1" x14ac:dyDescent="0.25">
      <c r="A107" s="1" t="s">
        <v>23</v>
      </c>
      <c r="B107" s="120" t="s">
        <v>11</v>
      </c>
      <c r="C107" s="120" t="s">
        <v>33</v>
      </c>
      <c r="D107" s="120" t="s">
        <v>266</v>
      </c>
      <c r="E107" s="120" t="s">
        <v>24</v>
      </c>
      <c r="F107" s="3" t="s">
        <v>11</v>
      </c>
      <c r="G107" s="3" t="s">
        <v>33</v>
      </c>
      <c r="H107" s="4" t="s">
        <v>266</v>
      </c>
      <c r="I107" s="3" t="s">
        <v>24</v>
      </c>
      <c r="J107" s="21">
        <f t="shared" ref="J107:Y107" si="171">J108</f>
        <v>0</v>
      </c>
      <c r="K107" s="21">
        <f t="shared" si="171"/>
        <v>0</v>
      </c>
      <c r="L107" s="21">
        <f t="shared" si="171"/>
        <v>0</v>
      </c>
      <c r="M107" s="21">
        <f t="shared" si="171"/>
        <v>0</v>
      </c>
      <c r="N107" s="21">
        <f t="shared" si="171"/>
        <v>3068019</v>
      </c>
      <c r="O107" s="21">
        <f t="shared" si="171"/>
        <v>0</v>
      </c>
      <c r="P107" s="21">
        <f t="shared" si="171"/>
        <v>3068019</v>
      </c>
      <c r="Q107" s="21">
        <f t="shared" si="171"/>
        <v>0</v>
      </c>
      <c r="R107" s="21">
        <f t="shared" si="171"/>
        <v>6116341</v>
      </c>
      <c r="S107" s="21">
        <f t="shared" si="171"/>
        <v>0</v>
      </c>
      <c r="T107" s="21">
        <f t="shared" si="171"/>
        <v>6116341</v>
      </c>
      <c r="U107" s="21">
        <f t="shared" si="171"/>
        <v>0</v>
      </c>
      <c r="V107" s="21">
        <f t="shared" si="171"/>
        <v>0</v>
      </c>
      <c r="W107" s="21">
        <f t="shared" si="171"/>
        <v>0</v>
      </c>
      <c r="X107" s="21">
        <f t="shared" si="171"/>
        <v>0</v>
      </c>
      <c r="Y107" s="21">
        <f t="shared" si="171"/>
        <v>0</v>
      </c>
      <c r="Z107" s="276" t="e">
        <f t="shared" si="143"/>
        <v>#DIV/0!</v>
      </c>
      <c r="AA107" s="21"/>
      <c r="AB107" s="21">
        <f t="shared" ref="AB107:CK107" si="172">AB108</f>
        <v>0</v>
      </c>
      <c r="AC107" s="21">
        <f t="shared" si="172"/>
        <v>0</v>
      </c>
      <c r="AD107" s="21">
        <f t="shared" si="172"/>
        <v>0</v>
      </c>
      <c r="AE107" s="21">
        <f t="shared" si="172"/>
        <v>0</v>
      </c>
      <c r="AF107" s="21">
        <f t="shared" si="172"/>
        <v>0</v>
      </c>
      <c r="AG107" s="21">
        <f t="shared" si="172"/>
        <v>0</v>
      </c>
      <c r="AH107" s="21">
        <f t="shared" si="172"/>
        <v>0</v>
      </c>
      <c r="AI107" s="21">
        <f t="shared" si="172"/>
        <v>0</v>
      </c>
      <c r="AJ107" s="21">
        <f t="shared" si="172"/>
        <v>0</v>
      </c>
      <c r="AK107" s="21">
        <f t="shared" si="172"/>
        <v>0</v>
      </c>
      <c r="AL107" s="21">
        <f t="shared" si="172"/>
        <v>0</v>
      </c>
      <c r="AM107" s="21">
        <f t="shared" si="172"/>
        <v>0</v>
      </c>
      <c r="AN107" s="21">
        <f t="shared" si="172"/>
        <v>0</v>
      </c>
      <c r="AO107" s="21">
        <f t="shared" si="172"/>
        <v>0</v>
      </c>
      <c r="AP107" s="21">
        <f t="shared" si="172"/>
        <v>0</v>
      </c>
      <c r="AQ107" s="21">
        <f t="shared" si="172"/>
        <v>0</v>
      </c>
      <c r="AR107" s="21">
        <f t="shared" si="172"/>
        <v>0</v>
      </c>
      <c r="AS107" s="21">
        <f t="shared" si="172"/>
        <v>0</v>
      </c>
      <c r="AT107" s="21">
        <f t="shared" si="172"/>
        <v>0</v>
      </c>
      <c r="AU107" s="21">
        <f t="shared" si="172"/>
        <v>0</v>
      </c>
      <c r="AV107" s="205">
        <f t="shared" si="136"/>
        <v>0</v>
      </c>
      <c r="AW107" s="21">
        <f t="shared" si="172"/>
        <v>3138194</v>
      </c>
      <c r="AX107" s="21">
        <f t="shared" si="172"/>
        <v>0</v>
      </c>
      <c r="AY107" s="21">
        <f t="shared" si="172"/>
        <v>3138194</v>
      </c>
      <c r="AZ107" s="21">
        <f t="shared" si="172"/>
        <v>0</v>
      </c>
      <c r="BA107" s="21">
        <f t="shared" si="172"/>
        <v>1.63</v>
      </c>
      <c r="BB107" s="21">
        <f t="shared" si="172"/>
        <v>0</v>
      </c>
      <c r="BC107" s="21">
        <f t="shared" si="172"/>
        <v>1.63</v>
      </c>
      <c r="BD107" s="21">
        <f t="shared" si="172"/>
        <v>0</v>
      </c>
      <c r="BE107" s="21">
        <f t="shared" si="172"/>
        <v>3138195.63</v>
      </c>
      <c r="BF107" s="21">
        <f t="shared" si="172"/>
        <v>0</v>
      </c>
      <c r="BG107" s="21">
        <f t="shared" si="172"/>
        <v>3138195.63</v>
      </c>
      <c r="BH107" s="21">
        <f t="shared" si="172"/>
        <v>0</v>
      </c>
      <c r="BI107" s="21">
        <f t="shared" si="172"/>
        <v>0</v>
      </c>
      <c r="BJ107" s="21">
        <f t="shared" si="172"/>
        <v>0</v>
      </c>
      <c r="BK107" s="21">
        <f t="shared" si="172"/>
        <v>0</v>
      </c>
      <c r="BL107" s="21">
        <f t="shared" si="172"/>
        <v>0</v>
      </c>
      <c r="BM107" s="21">
        <f t="shared" si="172"/>
        <v>3138195.63</v>
      </c>
      <c r="BN107" s="21">
        <f t="shared" si="172"/>
        <v>0</v>
      </c>
      <c r="BO107" s="21">
        <f t="shared" si="172"/>
        <v>3138195.63</v>
      </c>
      <c r="BP107" s="21">
        <f t="shared" si="172"/>
        <v>0</v>
      </c>
      <c r="BQ107" s="205">
        <f t="shared" si="137"/>
        <v>0</v>
      </c>
      <c r="BR107" s="21">
        <f t="shared" si="172"/>
        <v>5821775</v>
      </c>
      <c r="BS107" s="21">
        <f t="shared" si="172"/>
        <v>0</v>
      </c>
      <c r="BT107" s="21">
        <f t="shared" si="172"/>
        <v>5821775</v>
      </c>
      <c r="BU107" s="21">
        <f t="shared" si="172"/>
        <v>0</v>
      </c>
      <c r="BV107" s="21">
        <f t="shared" si="172"/>
        <v>3.37</v>
      </c>
      <c r="BW107" s="21">
        <f t="shared" si="172"/>
        <v>0</v>
      </c>
      <c r="BX107" s="21">
        <f t="shared" si="172"/>
        <v>3.37</v>
      </c>
      <c r="BY107" s="21">
        <f t="shared" si="172"/>
        <v>0</v>
      </c>
      <c r="BZ107" s="21">
        <f t="shared" si="172"/>
        <v>5821778.3700000001</v>
      </c>
      <c r="CA107" s="21">
        <f t="shared" si="172"/>
        <v>0</v>
      </c>
      <c r="CB107" s="21">
        <f t="shared" si="172"/>
        <v>5821778.3700000001</v>
      </c>
      <c r="CC107" s="21">
        <f t="shared" si="172"/>
        <v>0</v>
      </c>
      <c r="CD107" s="21">
        <f t="shared" si="172"/>
        <v>-92632.74</v>
      </c>
      <c r="CE107" s="21">
        <f t="shared" si="172"/>
        <v>0</v>
      </c>
      <c r="CF107" s="21">
        <f t="shared" si="172"/>
        <v>-92632.74</v>
      </c>
      <c r="CG107" s="21">
        <f t="shared" si="172"/>
        <v>0</v>
      </c>
      <c r="CH107" s="21">
        <f t="shared" si="172"/>
        <v>5729145.6299999999</v>
      </c>
      <c r="CI107" s="21">
        <f t="shared" si="172"/>
        <v>0</v>
      </c>
      <c r="CJ107" s="21">
        <f t="shared" si="172"/>
        <v>5729145.6299999999</v>
      </c>
      <c r="CK107" s="21">
        <f t="shared" si="172"/>
        <v>0</v>
      </c>
      <c r="CL107" s="206">
        <f t="shared" si="139"/>
        <v>0</v>
      </c>
    </row>
    <row r="108" spans="1:90" ht="27.75" customHeight="1" x14ac:dyDescent="0.25">
      <c r="A108" s="155" t="s">
        <v>134</v>
      </c>
      <c r="B108" s="156"/>
      <c r="C108" s="156"/>
      <c r="D108" s="156"/>
      <c r="E108" s="5">
        <v>853</v>
      </c>
      <c r="F108" s="3" t="s">
        <v>11</v>
      </c>
      <c r="G108" s="3" t="s">
        <v>33</v>
      </c>
      <c r="H108" s="4" t="s">
        <v>266</v>
      </c>
      <c r="I108" s="3" t="s">
        <v>135</v>
      </c>
      <c r="J108" s="21">
        <f>'6.ВС'!J445</f>
        <v>0</v>
      </c>
      <c r="K108" s="21">
        <f>'6.ВС'!K445</f>
        <v>0</v>
      </c>
      <c r="L108" s="21">
        <f>'6.ВС'!L445</f>
        <v>0</v>
      </c>
      <c r="M108" s="21">
        <f>'6.ВС'!M445</f>
        <v>0</v>
      </c>
      <c r="N108" s="21">
        <f>'6.ВС'!N445</f>
        <v>3068019</v>
      </c>
      <c r="O108" s="21">
        <f>'6.ВС'!O445</f>
        <v>0</v>
      </c>
      <c r="P108" s="21">
        <f>'6.ВС'!P445</f>
        <v>3068019</v>
      </c>
      <c r="Q108" s="21">
        <f>'6.ВС'!Q445</f>
        <v>0</v>
      </c>
      <c r="R108" s="21">
        <f>'6.ВС'!R445</f>
        <v>6116341</v>
      </c>
      <c r="S108" s="21">
        <f>'6.ВС'!S445</f>
        <v>0</v>
      </c>
      <c r="T108" s="21">
        <f>'6.ВС'!T445</f>
        <v>6116341</v>
      </c>
      <c r="U108" s="21">
        <f>'6.ВС'!U445</f>
        <v>0</v>
      </c>
      <c r="V108" s="21">
        <f>'6.ВС'!V445</f>
        <v>0</v>
      </c>
      <c r="W108" s="21">
        <f>'6.ВС'!W445</f>
        <v>0</v>
      </c>
      <c r="X108" s="21">
        <f>'6.ВС'!X445</f>
        <v>0</v>
      </c>
      <c r="Y108" s="21">
        <f>'6.ВС'!Y445</f>
        <v>0</v>
      </c>
      <c r="Z108" s="276" t="e">
        <f t="shared" si="143"/>
        <v>#DIV/0!</v>
      </c>
      <c r="AA108" s="21"/>
      <c r="AB108" s="21">
        <f>'6.ВС'!AB445</f>
        <v>0</v>
      </c>
      <c r="AC108" s="21">
        <f>'6.ВС'!AC445</f>
        <v>0</v>
      </c>
      <c r="AD108" s="21">
        <f>'6.ВС'!AD445</f>
        <v>0</v>
      </c>
      <c r="AE108" s="21">
        <f>'6.ВС'!AE445</f>
        <v>0</v>
      </c>
      <c r="AF108" s="21">
        <f>'6.ВС'!AF445</f>
        <v>0</v>
      </c>
      <c r="AG108" s="21">
        <f>'6.ВС'!AG445</f>
        <v>0</v>
      </c>
      <c r="AH108" s="21">
        <f>'6.ВС'!AH445</f>
        <v>0</v>
      </c>
      <c r="AI108" s="21">
        <f>'6.ВС'!AI445</f>
        <v>0</v>
      </c>
      <c r="AJ108" s="21">
        <f>'6.ВС'!AJ445</f>
        <v>0</v>
      </c>
      <c r="AK108" s="21">
        <f>'6.ВС'!AK445</f>
        <v>0</v>
      </c>
      <c r="AL108" s="21">
        <f>'6.ВС'!AL445</f>
        <v>0</v>
      </c>
      <c r="AM108" s="21">
        <f>'6.ВС'!AM445</f>
        <v>0</v>
      </c>
      <c r="AN108" s="21">
        <f>'6.ВС'!AN445</f>
        <v>0</v>
      </c>
      <c r="AO108" s="21">
        <f>'6.ВС'!AO445</f>
        <v>0</v>
      </c>
      <c r="AP108" s="21">
        <f>'6.ВС'!AP445</f>
        <v>0</v>
      </c>
      <c r="AQ108" s="21">
        <f>'6.ВС'!AQ445</f>
        <v>0</v>
      </c>
      <c r="AR108" s="21">
        <f>'6.ВС'!AR445</f>
        <v>0</v>
      </c>
      <c r="AS108" s="21">
        <f>'6.ВС'!AS445</f>
        <v>0</v>
      </c>
      <c r="AT108" s="21">
        <f>'6.ВС'!AT445</f>
        <v>0</v>
      </c>
      <c r="AU108" s="21">
        <f>'6.ВС'!AU445</f>
        <v>0</v>
      </c>
      <c r="AV108" s="205">
        <f t="shared" si="136"/>
        <v>0</v>
      </c>
      <c r="AW108" s="21">
        <f>'6.ВС'!AW445</f>
        <v>3138194</v>
      </c>
      <c r="AX108" s="21">
        <f>'6.ВС'!AX445</f>
        <v>0</v>
      </c>
      <c r="AY108" s="21">
        <f>'6.ВС'!AY445</f>
        <v>3138194</v>
      </c>
      <c r="AZ108" s="21">
        <f>'6.ВС'!AZ445</f>
        <v>0</v>
      </c>
      <c r="BA108" s="21">
        <f>'6.ВС'!BA445</f>
        <v>1.63</v>
      </c>
      <c r="BB108" s="21">
        <f>'6.ВС'!BB445</f>
        <v>0</v>
      </c>
      <c r="BC108" s="21">
        <f>'6.ВС'!BC445</f>
        <v>1.63</v>
      </c>
      <c r="BD108" s="21">
        <f>'6.ВС'!BD445</f>
        <v>0</v>
      </c>
      <c r="BE108" s="21">
        <f>'6.ВС'!BE445</f>
        <v>3138195.63</v>
      </c>
      <c r="BF108" s="21">
        <f>'6.ВС'!BF445</f>
        <v>0</v>
      </c>
      <c r="BG108" s="21">
        <f>'6.ВС'!BG445</f>
        <v>3138195.63</v>
      </c>
      <c r="BH108" s="21">
        <f>'6.ВС'!BH445</f>
        <v>0</v>
      </c>
      <c r="BI108" s="21">
        <f>'6.ВС'!BI445</f>
        <v>0</v>
      </c>
      <c r="BJ108" s="21">
        <f>'6.ВС'!BJ445</f>
        <v>0</v>
      </c>
      <c r="BK108" s="21">
        <f>'6.ВС'!BK445</f>
        <v>0</v>
      </c>
      <c r="BL108" s="21">
        <f>'6.ВС'!BL445</f>
        <v>0</v>
      </c>
      <c r="BM108" s="21">
        <f>'6.ВС'!BM445</f>
        <v>3138195.63</v>
      </c>
      <c r="BN108" s="21">
        <f>'6.ВС'!BN445</f>
        <v>0</v>
      </c>
      <c r="BO108" s="21">
        <f>'6.ВС'!BO445</f>
        <v>3138195.63</v>
      </c>
      <c r="BP108" s="21">
        <f>'6.ВС'!BP445</f>
        <v>0</v>
      </c>
      <c r="BQ108" s="205">
        <f t="shared" si="137"/>
        <v>0</v>
      </c>
      <c r="BR108" s="21">
        <f>'6.ВС'!BR445</f>
        <v>5821775</v>
      </c>
      <c r="BS108" s="21">
        <f>'6.ВС'!BS445</f>
        <v>0</v>
      </c>
      <c r="BT108" s="21">
        <f>'6.ВС'!BT445</f>
        <v>5821775</v>
      </c>
      <c r="BU108" s="21">
        <f>'6.ВС'!BU445</f>
        <v>0</v>
      </c>
      <c r="BV108" s="21">
        <f>'6.ВС'!BV445</f>
        <v>3.37</v>
      </c>
      <c r="BW108" s="21">
        <f>'6.ВС'!BW445</f>
        <v>0</v>
      </c>
      <c r="BX108" s="21">
        <f>'6.ВС'!BX445</f>
        <v>3.37</v>
      </c>
      <c r="BY108" s="21">
        <f>'6.ВС'!BY445</f>
        <v>0</v>
      </c>
      <c r="BZ108" s="21">
        <f>'6.ВС'!BZ445</f>
        <v>5821778.3700000001</v>
      </c>
      <c r="CA108" s="21">
        <f>'6.ВС'!CA445</f>
        <v>0</v>
      </c>
      <c r="CB108" s="21">
        <f>'6.ВС'!CB445</f>
        <v>5821778.3700000001</v>
      </c>
      <c r="CC108" s="21">
        <f>'6.ВС'!CC445</f>
        <v>0</v>
      </c>
      <c r="CD108" s="21">
        <f>'6.ВС'!CD445</f>
        <v>-92632.74</v>
      </c>
      <c r="CE108" s="21">
        <f>'6.ВС'!CE445</f>
        <v>0</v>
      </c>
      <c r="CF108" s="21">
        <f>'6.ВС'!CF445</f>
        <v>-92632.74</v>
      </c>
      <c r="CG108" s="21">
        <f>'6.ВС'!CG445</f>
        <v>0</v>
      </c>
      <c r="CH108" s="21">
        <f>'6.ВС'!CH445</f>
        <v>5729145.6299999999</v>
      </c>
      <c r="CI108" s="21">
        <f>'6.ВС'!CI445</f>
        <v>0</v>
      </c>
      <c r="CJ108" s="21">
        <f>'6.ВС'!CJ445</f>
        <v>5729145.6299999999</v>
      </c>
      <c r="CK108" s="21">
        <f>'6.ВС'!CK445</f>
        <v>0</v>
      </c>
      <c r="CL108" s="206">
        <f t="shared" si="139"/>
        <v>0</v>
      </c>
    </row>
    <row r="109" spans="1:90" ht="27.75" customHeight="1" x14ac:dyDescent="0.25">
      <c r="A109" s="155" t="s">
        <v>43</v>
      </c>
      <c r="B109" s="156"/>
      <c r="C109" s="156"/>
      <c r="D109" s="156"/>
      <c r="E109" s="5">
        <v>851</v>
      </c>
      <c r="F109" s="3" t="s">
        <v>44</v>
      </c>
      <c r="G109" s="3"/>
      <c r="H109" s="4"/>
      <c r="I109" s="3"/>
      <c r="J109" s="21">
        <f t="shared" ref="J109:Y110" si="173">J110</f>
        <v>1901934.4</v>
      </c>
      <c r="K109" s="21">
        <f t="shared" si="173"/>
        <v>1188709</v>
      </c>
      <c r="L109" s="21">
        <f t="shared" si="173"/>
        <v>0</v>
      </c>
      <c r="M109" s="21">
        <f t="shared" si="173"/>
        <v>713225.4</v>
      </c>
      <c r="N109" s="21">
        <f t="shared" si="173"/>
        <v>1963505.6</v>
      </c>
      <c r="O109" s="21">
        <f t="shared" si="173"/>
        <v>1227191</v>
      </c>
      <c r="P109" s="21">
        <f t="shared" si="173"/>
        <v>0</v>
      </c>
      <c r="Q109" s="21">
        <f t="shared" si="173"/>
        <v>736314.6</v>
      </c>
      <c r="R109" s="21">
        <f t="shared" si="173"/>
        <v>2030214.4</v>
      </c>
      <c r="S109" s="21">
        <f t="shared" si="173"/>
        <v>1268884</v>
      </c>
      <c r="T109" s="21">
        <f t="shared" si="173"/>
        <v>0</v>
      </c>
      <c r="U109" s="21">
        <f t="shared" si="173"/>
        <v>761330.4</v>
      </c>
      <c r="V109" s="21">
        <f t="shared" si="173"/>
        <v>125220.4</v>
      </c>
      <c r="W109" s="21">
        <f t="shared" si="173"/>
        <v>78262</v>
      </c>
      <c r="X109" s="21">
        <f t="shared" si="173"/>
        <v>0</v>
      </c>
      <c r="Y109" s="21">
        <f t="shared" si="173"/>
        <v>0</v>
      </c>
      <c r="Z109" s="276">
        <f t="shared" si="143"/>
        <v>107.04786476607939</v>
      </c>
      <c r="AA109" s="21"/>
      <c r="AB109" s="21">
        <f t="shared" ref="AB109:BV110" si="174">AB110</f>
        <v>1776714</v>
      </c>
      <c r="AC109" s="21">
        <f t="shared" si="174"/>
        <v>1110447</v>
      </c>
      <c r="AD109" s="21">
        <f t="shared" si="174"/>
        <v>0</v>
      </c>
      <c r="AE109" s="21">
        <f t="shared" si="174"/>
        <v>666267</v>
      </c>
      <c r="AF109" s="21">
        <f t="shared" si="174"/>
        <v>0</v>
      </c>
      <c r="AG109" s="21">
        <f t="shared" si="174"/>
        <v>0</v>
      </c>
      <c r="AH109" s="21">
        <f t="shared" si="174"/>
        <v>0</v>
      </c>
      <c r="AI109" s="21">
        <f t="shared" si="174"/>
        <v>0</v>
      </c>
      <c r="AJ109" s="21">
        <f t="shared" si="174"/>
        <v>1776714</v>
      </c>
      <c r="AK109" s="21">
        <f t="shared" si="174"/>
        <v>1110447</v>
      </c>
      <c r="AL109" s="21">
        <f t="shared" si="174"/>
        <v>0</v>
      </c>
      <c r="AM109" s="21">
        <f t="shared" si="174"/>
        <v>666267</v>
      </c>
      <c r="AN109" s="21">
        <f t="shared" si="174"/>
        <v>0</v>
      </c>
      <c r="AO109" s="21">
        <f t="shared" si="174"/>
        <v>0</v>
      </c>
      <c r="AP109" s="21">
        <f t="shared" si="174"/>
        <v>0</v>
      </c>
      <c r="AQ109" s="21">
        <f t="shared" si="174"/>
        <v>0</v>
      </c>
      <c r="AR109" s="21">
        <f t="shared" si="174"/>
        <v>1776714</v>
      </c>
      <c r="AS109" s="21">
        <f t="shared" si="174"/>
        <v>1110447</v>
      </c>
      <c r="AT109" s="21">
        <f t="shared" si="174"/>
        <v>0</v>
      </c>
      <c r="AU109" s="21">
        <f t="shared" si="174"/>
        <v>666267</v>
      </c>
      <c r="AV109" s="205">
        <f t="shared" si="136"/>
        <v>0</v>
      </c>
      <c r="AW109" s="21">
        <f t="shared" si="174"/>
        <v>1794488</v>
      </c>
      <c r="AX109" s="21">
        <f t="shared" si="174"/>
        <v>1121555</v>
      </c>
      <c r="AY109" s="21">
        <f t="shared" si="174"/>
        <v>0</v>
      </c>
      <c r="AZ109" s="21">
        <f t="shared" si="174"/>
        <v>672933</v>
      </c>
      <c r="BA109" s="21">
        <f t="shared" si="174"/>
        <v>0</v>
      </c>
      <c r="BB109" s="21">
        <f t="shared" si="174"/>
        <v>0</v>
      </c>
      <c r="BC109" s="21">
        <f t="shared" si="174"/>
        <v>0</v>
      </c>
      <c r="BD109" s="21">
        <f t="shared" si="174"/>
        <v>0</v>
      </c>
      <c r="BE109" s="21">
        <f t="shared" si="174"/>
        <v>1794488</v>
      </c>
      <c r="BF109" s="21">
        <f t="shared" si="174"/>
        <v>1121555</v>
      </c>
      <c r="BG109" s="21">
        <f t="shared" si="174"/>
        <v>0</v>
      </c>
      <c r="BH109" s="21">
        <f t="shared" si="174"/>
        <v>672933</v>
      </c>
      <c r="BI109" s="21">
        <f t="shared" si="174"/>
        <v>0</v>
      </c>
      <c r="BJ109" s="21">
        <f t="shared" si="174"/>
        <v>0</v>
      </c>
      <c r="BK109" s="21">
        <f t="shared" si="174"/>
        <v>0</v>
      </c>
      <c r="BL109" s="21">
        <f t="shared" si="174"/>
        <v>0</v>
      </c>
      <c r="BM109" s="21">
        <f t="shared" si="174"/>
        <v>1794488</v>
      </c>
      <c r="BN109" s="21">
        <f t="shared" si="174"/>
        <v>1121555</v>
      </c>
      <c r="BO109" s="21">
        <f t="shared" si="174"/>
        <v>0</v>
      </c>
      <c r="BP109" s="21">
        <f t="shared" si="174"/>
        <v>672933</v>
      </c>
      <c r="BQ109" s="205">
        <f t="shared" si="137"/>
        <v>0</v>
      </c>
      <c r="BR109" s="21">
        <f t="shared" si="174"/>
        <v>1863076</v>
      </c>
      <c r="BS109" s="21">
        <f t="shared" si="174"/>
        <v>1164423</v>
      </c>
      <c r="BT109" s="21">
        <f t="shared" si="174"/>
        <v>0</v>
      </c>
      <c r="BU109" s="21">
        <f t="shared" si="174"/>
        <v>698653</v>
      </c>
      <c r="BV109" s="21">
        <f t="shared" si="174"/>
        <v>0</v>
      </c>
      <c r="BW109" s="21">
        <f t="shared" ref="BV109:CK110" si="175">BW110</f>
        <v>0</v>
      </c>
      <c r="BX109" s="21">
        <f t="shared" si="175"/>
        <v>0</v>
      </c>
      <c r="BY109" s="21">
        <f t="shared" si="175"/>
        <v>0</v>
      </c>
      <c r="BZ109" s="21">
        <f t="shared" si="175"/>
        <v>1863076</v>
      </c>
      <c r="CA109" s="21">
        <f t="shared" si="175"/>
        <v>1164423</v>
      </c>
      <c r="CB109" s="21">
        <f t="shared" si="175"/>
        <v>0</v>
      </c>
      <c r="CC109" s="21">
        <f t="shared" si="175"/>
        <v>698653</v>
      </c>
      <c r="CD109" s="21">
        <f t="shared" si="175"/>
        <v>0</v>
      </c>
      <c r="CE109" s="21">
        <f t="shared" si="175"/>
        <v>0</v>
      </c>
      <c r="CF109" s="21">
        <f t="shared" si="175"/>
        <v>0</v>
      </c>
      <c r="CG109" s="21">
        <f t="shared" si="175"/>
        <v>0</v>
      </c>
      <c r="CH109" s="21">
        <f t="shared" si="175"/>
        <v>1863076</v>
      </c>
      <c r="CI109" s="21">
        <f t="shared" si="175"/>
        <v>1164423</v>
      </c>
      <c r="CJ109" s="21">
        <f t="shared" si="175"/>
        <v>0</v>
      </c>
      <c r="CK109" s="21">
        <f t="shared" si="175"/>
        <v>698653</v>
      </c>
      <c r="CL109" s="206">
        <f t="shared" si="139"/>
        <v>0</v>
      </c>
    </row>
    <row r="110" spans="1:90" s="181" customFormat="1" ht="27.75" customHeight="1" x14ac:dyDescent="0.25">
      <c r="A110" s="155" t="s">
        <v>45</v>
      </c>
      <c r="B110" s="155"/>
      <c r="C110" s="155"/>
      <c r="D110" s="155"/>
      <c r="E110" s="5">
        <v>851</v>
      </c>
      <c r="F110" s="3" t="s">
        <v>44</v>
      </c>
      <c r="G110" s="3" t="s">
        <v>46</v>
      </c>
      <c r="H110" s="4"/>
      <c r="I110" s="3"/>
      <c r="J110" s="21">
        <f t="shared" si="173"/>
        <v>1901934.4</v>
      </c>
      <c r="K110" s="21">
        <f t="shared" si="173"/>
        <v>1188709</v>
      </c>
      <c r="L110" s="21">
        <f t="shared" si="173"/>
        <v>0</v>
      </c>
      <c r="M110" s="21">
        <f t="shared" si="173"/>
        <v>713225.4</v>
      </c>
      <c r="N110" s="21">
        <f t="shared" si="173"/>
        <v>1963505.6</v>
      </c>
      <c r="O110" s="21">
        <f t="shared" si="173"/>
        <v>1227191</v>
      </c>
      <c r="P110" s="21">
        <f t="shared" si="173"/>
        <v>0</v>
      </c>
      <c r="Q110" s="21">
        <f t="shared" si="173"/>
        <v>736314.6</v>
      </c>
      <c r="R110" s="21">
        <f t="shared" si="173"/>
        <v>2030214.4</v>
      </c>
      <c r="S110" s="21">
        <f t="shared" si="173"/>
        <v>1268884</v>
      </c>
      <c r="T110" s="21">
        <f t="shared" si="173"/>
        <v>0</v>
      </c>
      <c r="U110" s="21">
        <f t="shared" si="173"/>
        <v>761330.4</v>
      </c>
      <c r="V110" s="21">
        <f t="shared" si="173"/>
        <v>125220.4</v>
      </c>
      <c r="W110" s="21">
        <f t="shared" si="173"/>
        <v>78262</v>
      </c>
      <c r="X110" s="21">
        <f t="shared" si="173"/>
        <v>0</v>
      </c>
      <c r="Y110" s="21">
        <f t="shared" si="173"/>
        <v>0</v>
      </c>
      <c r="Z110" s="276">
        <f t="shared" si="143"/>
        <v>107.04786476607939</v>
      </c>
      <c r="AA110" s="21"/>
      <c r="AB110" s="21">
        <f t="shared" si="174"/>
        <v>1776714</v>
      </c>
      <c r="AC110" s="21">
        <f t="shared" si="174"/>
        <v>1110447</v>
      </c>
      <c r="AD110" s="21">
        <f t="shared" si="174"/>
        <v>0</v>
      </c>
      <c r="AE110" s="21">
        <f t="shared" si="174"/>
        <v>666267</v>
      </c>
      <c r="AF110" s="21">
        <f t="shared" si="174"/>
        <v>0</v>
      </c>
      <c r="AG110" s="21">
        <f t="shared" si="174"/>
        <v>0</v>
      </c>
      <c r="AH110" s="21">
        <f t="shared" si="174"/>
        <v>0</v>
      </c>
      <c r="AI110" s="21">
        <f t="shared" si="174"/>
        <v>0</v>
      </c>
      <c r="AJ110" s="21">
        <f t="shared" si="174"/>
        <v>1776714</v>
      </c>
      <c r="AK110" s="21">
        <f t="shared" si="174"/>
        <v>1110447</v>
      </c>
      <c r="AL110" s="21">
        <f t="shared" si="174"/>
        <v>0</v>
      </c>
      <c r="AM110" s="21">
        <f t="shared" si="174"/>
        <v>666267</v>
      </c>
      <c r="AN110" s="21">
        <f t="shared" si="174"/>
        <v>0</v>
      </c>
      <c r="AO110" s="21">
        <f t="shared" si="174"/>
        <v>0</v>
      </c>
      <c r="AP110" s="21">
        <f t="shared" si="174"/>
        <v>0</v>
      </c>
      <c r="AQ110" s="21">
        <f t="shared" si="174"/>
        <v>0</v>
      </c>
      <c r="AR110" s="21">
        <f t="shared" si="174"/>
        <v>1776714</v>
      </c>
      <c r="AS110" s="21">
        <f t="shared" si="174"/>
        <v>1110447</v>
      </c>
      <c r="AT110" s="21">
        <f t="shared" si="174"/>
        <v>0</v>
      </c>
      <c r="AU110" s="21">
        <f t="shared" si="174"/>
        <v>666267</v>
      </c>
      <c r="AV110" s="205">
        <f t="shared" si="136"/>
        <v>0</v>
      </c>
      <c r="AW110" s="21">
        <f t="shared" si="174"/>
        <v>1794488</v>
      </c>
      <c r="AX110" s="21">
        <f t="shared" si="174"/>
        <v>1121555</v>
      </c>
      <c r="AY110" s="21">
        <f t="shared" si="174"/>
        <v>0</v>
      </c>
      <c r="AZ110" s="21">
        <f t="shared" si="174"/>
        <v>672933</v>
      </c>
      <c r="BA110" s="21">
        <f t="shared" si="174"/>
        <v>0</v>
      </c>
      <c r="BB110" s="21">
        <f t="shared" si="174"/>
        <v>0</v>
      </c>
      <c r="BC110" s="21">
        <f t="shared" si="174"/>
        <v>0</v>
      </c>
      <c r="BD110" s="21">
        <f t="shared" si="174"/>
        <v>0</v>
      </c>
      <c r="BE110" s="21">
        <f t="shared" si="174"/>
        <v>1794488</v>
      </c>
      <c r="BF110" s="21">
        <f t="shared" si="174"/>
        <v>1121555</v>
      </c>
      <c r="BG110" s="21">
        <f t="shared" si="174"/>
        <v>0</v>
      </c>
      <c r="BH110" s="21">
        <f t="shared" si="174"/>
        <v>672933</v>
      </c>
      <c r="BI110" s="21">
        <f t="shared" si="174"/>
        <v>0</v>
      </c>
      <c r="BJ110" s="21">
        <f t="shared" si="174"/>
        <v>0</v>
      </c>
      <c r="BK110" s="21">
        <f t="shared" si="174"/>
        <v>0</v>
      </c>
      <c r="BL110" s="21">
        <f t="shared" si="174"/>
        <v>0</v>
      </c>
      <c r="BM110" s="21">
        <f t="shared" si="174"/>
        <v>1794488</v>
      </c>
      <c r="BN110" s="21">
        <f t="shared" si="174"/>
        <v>1121555</v>
      </c>
      <c r="BO110" s="21">
        <f t="shared" si="174"/>
        <v>0</v>
      </c>
      <c r="BP110" s="21">
        <f t="shared" si="174"/>
        <v>672933</v>
      </c>
      <c r="BQ110" s="205">
        <f t="shared" si="137"/>
        <v>0</v>
      </c>
      <c r="BR110" s="21">
        <f t="shared" si="174"/>
        <v>1863076</v>
      </c>
      <c r="BS110" s="21">
        <f t="shared" si="174"/>
        <v>1164423</v>
      </c>
      <c r="BT110" s="21">
        <f t="shared" si="174"/>
        <v>0</v>
      </c>
      <c r="BU110" s="21">
        <f t="shared" si="174"/>
        <v>698653</v>
      </c>
      <c r="BV110" s="21">
        <f t="shared" si="175"/>
        <v>0</v>
      </c>
      <c r="BW110" s="21">
        <f t="shared" si="175"/>
        <v>0</v>
      </c>
      <c r="BX110" s="21">
        <f t="shared" si="175"/>
        <v>0</v>
      </c>
      <c r="BY110" s="21">
        <f t="shared" si="175"/>
        <v>0</v>
      </c>
      <c r="BZ110" s="21">
        <f t="shared" si="175"/>
        <v>1863076</v>
      </c>
      <c r="CA110" s="21">
        <f t="shared" si="175"/>
        <v>1164423</v>
      </c>
      <c r="CB110" s="21">
        <f t="shared" si="175"/>
        <v>0</v>
      </c>
      <c r="CC110" s="21">
        <f t="shared" si="175"/>
        <v>698653</v>
      </c>
      <c r="CD110" s="21">
        <f t="shared" si="175"/>
        <v>0</v>
      </c>
      <c r="CE110" s="21">
        <f t="shared" si="175"/>
        <v>0</v>
      </c>
      <c r="CF110" s="21">
        <f t="shared" si="175"/>
        <v>0</v>
      </c>
      <c r="CG110" s="21">
        <f t="shared" si="175"/>
        <v>0</v>
      </c>
      <c r="CH110" s="21">
        <f t="shared" si="175"/>
        <v>1863076</v>
      </c>
      <c r="CI110" s="21">
        <f t="shared" si="175"/>
        <v>1164423</v>
      </c>
      <c r="CJ110" s="21">
        <f t="shared" si="175"/>
        <v>0</v>
      </c>
      <c r="CK110" s="21">
        <f t="shared" si="175"/>
        <v>698653</v>
      </c>
      <c r="CL110" s="206">
        <f t="shared" si="139"/>
        <v>0</v>
      </c>
    </row>
    <row r="111" spans="1:90" s="2" customFormat="1" ht="27.75" customHeight="1" x14ac:dyDescent="0.25">
      <c r="A111" s="155" t="s">
        <v>47</v>
      </c>
      <c r="B111" s="155"/>
      <c r="C111" s="155"/>
      <c r="D111" s="155"/>
      <c r="E111" s="5">
        <v>851</v>
      </c>
      <c r="F111" s="152" t="s">
        <v>44</v>
      </c>
      <c r="G111" s="152" t="s">
        <v>46</v>
      </c>
      <c r="H111" s="267" t="s">
        <v>415</v>
      </c>
      <c r="I111" s="152" t="s">
        <v>48</v>
      </c>
      <c r="J111" s="21">
        <f t="shared" ref="J111:R111" si="176">J112+J114+J116</f>
        <v>1901934.4</v>
      </c>
      <c r="K111" s="21">
        <f t="shared" ref="K111:M111" si="177">K112+K114+K116</f>
        <v>1188709</v>
      </c>
      <c r="L111" s="21">
        <f t="shared" si="177"/>
        <v>0</v>
      </c>
      <c r="M111" s="21">
        <f t="shared" si="177"/>
        <v>713225.4</v>
      </c>
      <c r="N111" s="21">
        <f t="shared" si="176"/>
        <v>1963505.6</v>
      </c>
      <c r="O111" s="21">
        <f t="shared" ref="O111:Q111" si="178">O112+O114+O116</f>
        <v>1227191</v>
      </c>
      <c r="P111" s="21">
        <f t="shared" si="178"/>
        <v>0</v>
      </c>
      <c r="Q111" s="21">
        <f t="shared" si="178"/>
        <v>736314.6</v>
      </c>
      <c r="R111" s="21">
        <f t="shared" si="176"/>
        <v>2030214.4</v>
      </c>
      <c r="S111" s="21">
        <f t="shared" ref="S111:U111" si="179">S112+S114+S116</f>
        <v>1268884</v>
      </c>
      <c r="T111" s="21">
        <f t="shared" si="179"/>
        <v>0</v>
      </c>
      <c r="U111" s="21">
        <f t="shared" si="179"/>
        <v>761330.4</v>
      </c>
      <c r="V111" s="21">
        <f t="shared" ref="V111:Y111" si="180">V112+V114+V116</f>
        <v>125220.4</v>
      </c>
      <c r="W111" s="21">
        <f t="shared" si="180"/>
        <v>78262</v>
      </c>
      <c r="X111" s="21">
        <f t="shared" si="180"/>
        <v>0</v>
      </c>
      <c r="Y111" s="21">
        <f t="shared" si="180"/>
        <v>0</v>
      </c>
      <c r="Z111" s="276">
        <f t="shared" si="143"/>
        <v>107.04786476607939</v>
      </c>
      <c r="AA111" s="21"/>
      <c r="AB111" s="21">
        <f t="shared" ref="AB111:BU111" si="181">AB112+AB114+AB116</f>
        <v>1776714</v>
      </c>
      <c r="AC111" s="21">
        <f t="shared" si="181"/>
        <v>1110447</v>
      </c>
      <c r="AD111" s="21">
        <f t="shared" si="181"/>
        <v>0</v>
      </c>
      <c r="AE111" s="21">
        <f t="shared" si="181"/>
        <v>666267</v>
      </c>
      <c r="AF111" s="21">
        <f t="shared" ref="AF111:AM111" si="182">AF112+AF114+AF116</f>
        <v>0</v>
      </c>
      <c r="AG111" s="21">
        <f t="shared" si="182"/>
        <v>0</v>
      </c>
      <c r="AH111" s="21">
        <f t="shared" si="182"/>
        <v>0</v>
      </c>
      <c r="AI111" s="21">
        <f t="shared" si="182"/>
        <v>0</v>
      </c>
      <c r="AJ111" s="21">
        <f t="shared" si="182"/>
        <v>1776714</v>
      </c>
      <c r="AK111" s="21">
        <f t="shared" si="182"/>
        <v>1110447</v>
      </c>
      <c r="AL111" s="21">
        <f t="shared" si="182"/>
        <v>0</v>
      </c>
      <c r="AM111" s="21">
        <f t="shared" si="182"/>
        <v>666267</v>
      </c>
      <c r="AN111" s="21">
        <f t="shared" ref="AN111:AU111" si="183">AN112+AN114+AN116</f>
        <v>0</v>
      </c>
      <c r="AO111" s="21">
        <f t="shared" si="183"/>
        <v>0</v>
      </c>
      <c r="AP111" s="21">
        <f t="shared" si="183"/>
        <v>0</v>
      </c>
      <c r="AQ111" s="21">
        <f t="shared" si="183"/>
        <v>0</v>
      </c>
      <c r="AR111" s="21">
        <f t="shared" si="183"/>
        <v>1776714</v>
      </c>
      <c r="AS111" s="21">
        <f t="shared" si="183"/>
        <v>1110447</v>
      </c>
      <c r="AT111" s="21">
        <f t="shared" si="183"/>
        <v>0</v>
      </c>
      <c r="AU111" s="21">
        <f t="shared" si="183"/>
        <v>666267</v>
      </c>
      <c r="AV111" s="205">
        <f t="shared" si="136"/>
        <v>0</v>
      </c>
      <c r="AW111" s="21">
        <f t="shared" si="181"/>
        <v>1794488</v>
      </c>
      <c r="AX111" s="21">
        <f t="shared" si="181"/>
        <v>1121555</v>
      </c>
      <c r="AY111" s="21">
        <f t="shared" si="181"/>
        <v>0</v>
      </c>
      <c r="AZ111" s="21">
        <f t="shared" si="181"/>
        <v>672933</v>
      </c>
      <c r="BA111" s="21">
        <f t="shared" ref="BA111:BH111" si="184">BA112+BA114+BA116</f>
        <v>0</v>
      </c>
      <c r="BB111" s="21">
        <f t="shared" si="184"/>
        <v>0</v>
      </c>
      <c r="BC111" s="21">
        <f t="shared" si="184"/>
        <v>0</v>
      </c>
      <c r="BD111" s="21">
        <f t="shared" si="184"/>
        <v>0</v>
      </c>
      <c r="BE111" s="21">
        <f t="shared" si="184"/>
        <v>1794488</v>
      </c>
      <c r="BF111" s="21">
        <f t="shared" si="184"/>
        <v>1121555</v>
      </c>
      <c r="BG111" s="21">
        <f t="shared" si="184"/>
        <v>0</v>
      </c>
      <c r="BH111" s="21">
        <f t="shared" si="184"/>
        <v>672933</v>
      </c>
      <c r="BI111" s="21">
        <f t="shared" ref="BI111:BP111" si="185">BI112+BI114+BI116</f>
        <v>0</v>
      </c>
      <c r="BJ111" s="21">
        <f t="shared" si="185"/>
        <v>0</v>
      </c>
      <c r="BK111" s="21">
        <f t="shared" si="185"/>
        <v>0</v>
      </c>
      <c r="BL111" s="21">
        <f t="shared" si="185"/>
        <v>0</v>
      </c>
      <c r="BM111" s="21">
        <f t="shared" si="185"/>
        <v>1794488</v>
      </c>
      <c r="BN111" s="21">
        <f t="shared" si="185"/>
        <v>1121555</v>
      </c>
      <c r="BO111" s="21">
        <f t="shared" si="185"/>
        <v>0</v>
      </c>
      <c r="BP111" s="21">
        <f t="shared" si="185"/>
        <v>672933</v>
      </c>
      <c r="BQ111" s="205">
        <f t="shared" si="137"/>
        <v>0</v>
      </c>
      <c r="BR111" s="21">
        <f t="shared" si="181"/>
        <v>1863076</v>
      </c>
      <c r="BS111" s="21">
        <f t="shared" si="181"/>
        <v>1164423</v>
      </c>
      <c r="BT111" s="21">
        <f t="shared" si="181"/>
        <v>0</v>
      </c>
      <c r="BU111" s="21">
        <f t="shared" si="181"/>
        <v>698653</v>
      </c>
      <c r="BV111" s="21">
        <f t="shared" ref="BV111:CC111" si="186">BV112+BV114+BV116</f>
        <v>0</v>
      </c>
      <c r="BW111" s="21">
        <f t="shared" si="186"/>
        <v>0</v>
      </c>
      <c r="BX111" s="21">
        <f t="shared" si="186"/>
        <v>0</v>
      </c>
      <c r="BY111" s="21">
        <f t="shared" si="186"/>
        <v>0</v>
      </c>
      <c r="BZ111" s="21">
        <f t="shared" si="186"/>
        <v>1863076</v>
      </c>
      <c r="CA111" s="21">
        <f t="shared" si="186"/>
        <v>1164423</v>
      </c>
      <c r="CB111" s="21">
        <f t="shared" si="186"/>
        <v>0</v>
      </c>
      <c r="CC111" s="21">
        <f t="shared" si="186"/>
        <v>698653</v>
      </c>
      <c r="CD111" s="21">
        <f t="shared" ref="CD111:CK111" si="187">CD112+CD114+CD116</f>
        <v>0</v>
      </c>
      <c r="CE111" s="21">
        <f t="shared" si="187"/>
        <v>0</v>
      </c>
      <c r="CF111" s="21">
        <f t="shared" si="187"/>
        <v>0</v>
      </c>
      <c r="CG111" s="21">
        <f t="shared" si="187"/>
        <v>0</v>
      </c>
      <c r="CH111" s="21">
        <f t="shared" si="187"/>
        <v>1863076</v>
      </c>
      <c r="CI111" s="21">
        <f t="shared" si="187"/>
        <v>1164423</v>
      </c>
      <c r="CJ111" s="21">
        <f t="shared" si="187"/>
        <v>0</v>
      </c>
      <c r="CK111" s="21">
        <f t="shared" si="187"/>
        <v>698653</v>
      </c>
      <c r="CL111" s="206">
        <f t="shared" si="139"/>
        <v>0</v>
      </c>
    </row>
    <row r="112" spans="1:90" ht="27.75" customHeight="1" x14ac:dyDescent="0.25">
      <c r="A112" s="155" t="s">
        <v>15</v>
      </c>
      <c r="B112" s="152"/>
      <c r="C112" s="152"/>
      <c r="D112" s="152"/>
      <c r="E112" s="152">
        <v>851</v>
      </c>
      <c r="F112" s="3" t="s">
        <v>44</v>
      </c>
      <c r="G112" s="3" t="s">
        <v>46</v>
      </c>
      <c r="H112" s="267" t="s">
        <v>415</v>
      </c>
      <c r="I112" s="3" t="s">
        <v>17</v>
      </c>
      <c r="J112" s="21">
        <f t="shared" ref="J112:Y112" si="188">J113</f>
        <v>690800</v>
      </c>
      <c r="K112" s="21">
        <f t="shared" si="188"/>
        <v>0</v>
      </c>
      <c r="L112" s="21">
        <f t="shared" si="188"/>
        <v>0</v>
      </c>
      <c r="M112" s="21">
        <f t="shared" si="188"/>
        <v>690800</v>
      </c>
      <c r="N112" s="21">
        <f t="shared" si="188"/>
        <v>703100</v>
      </c>
      <c r="O112" s="21">
        <f t="shared" si="188"/>
        <v>0</v>
      </c>
      <c r="P112" s="21">
        <f t="shared" si="188"/>
        <v>0</v>
      </c>
      <c r="Q112" s="21">
        <f t="shared" si="188"/>
        <v>703100</v>
      </c>
      <c r="R112" s="21">
        <f t="shared" si="188"/>
        <v>721400</v>
      </c>
      <c r="S112" s="21">
        <f t="shared" si="188"/>
        <v>0</v>
      </c>
      <c r="T112" s="21">
        <f t="shared" si="188"/>
        <v>0</v>
      </c>
      <c r="U112" s="21">
        <f t="shared" si="188"/>
        <v>721400</v>
      </c>
      <c r="V112" s="21">
        <f t="shared" si="188"/>
        <v>57000</v>
      </c>
      <c r="W112" s="21">
        <f t="shared" si="188"/>
        <v>0</v>
      </c>
      <c r="X112" s="21">
        <f t="shared" si="188"/>
        <v>0</v>
      </c>
      <c r="Y112" s="21">
        <f t="shared" si="188"/>
        <v>0</v>
      </c>
      <c r="Z112" s="276">
        <f t="shared" si="143"/>
        <v>108.99337330388134</v>
      </c>
      <c r="AA112" s="21"/>
      <c r="AB112" s="21">
        <f t="shared" ref="AB112:CK112" si="189">AB113</f>
        <v>633800</v>
      </c>
      <c r="AC112" s="21">
        <f t="shared" si="189"/>
        <v>0</v>
      </c>
      <c r="AD112" s="21">
        <f t="shared" si="189"/>
        <v>0</v>
      </c>
      <c r="AE112" s="21">
        <f t="shared" si="189"/>
        <v>633800</v>
      </c>
      <c r="AF112" s="21">
        <f t="shared" si="189"/>
        <v>0</v>
      </c>
      <c r="AG112" s="21">
        <f t="shared" si="189"/>
        <v>0</v>
      </c>
      <c r="AH112" s="21">
        <f t="shared" si="189"/>
        <v>0</v>
      </c>
      <c r="AI112" s="21">
        <f t="shared" si="189"/>
        <v>0</v>
      </c>
      <c r="AJ112" s="21">
        <f t="shared" si="189"/>
        <v>633800</v>
      </c>
      <c r="AK112" s="21">
        <f t="shared" si="189"/>
        <v>0</v>
      </c>
      <c r="AL112" s="21">
        <f t="shared" si="189"/>
        <v>0</v>
      </c>
      <c r="AM112" s="21">
        <f t="shared" si="189"/>
        <v>633800</v>
      </c>
      <c r="AN112" s="21">
        <f t="shared" si="189"/>
        <v>0</v>
      </c>
      <c r="AO112" s="21">
        <f t="shared" si="189"/>
        <v>0</v>
      </c>
      <c r="AP112" s="21">
        <f t="shared" si="189"/>
        <v>0</v>
      </c>
      <c r="AQ112" s="21">
        <f t="shared" si="189"/>
        <v>0</v>
      </c>
      <c r="AR112" s="21">
        <f t="shared" si="189"/>
        <v>633800</v>
      </c>
      <c r="AS112" s="21">
        <f t="shared" si="189"/>
        <v>0</v>
      </c>
      <c r="AT112" s="21">
        <f t="shared" si="189"/>
        <v>0</v>
      </c>
      <c r="AU112" s="21">
        <f t="shared" si="189"/>
        <v>633800</v>
      </c>
      <c r="AV112" s="205">
        <f t="shared" si="136"/>
        <v>0</v>
      </c>
      <c r="AW112" s="21">
        <f t="shared" si="189"/>
        <v>633800</v>
      </c>
      <c r="AX112" s="21">
        <f t="shared" si="189"/>
        <v>0</v>
      </c>
      <c r="AY112" s="21">
        <f t="shared" si="189"/>
        <v>0</v>
      </c>
      <c r="AZ112" s="21">
        <f t="shared" si="189"/>
        <v>633800</v>
      </c>
      <c r="BA112" s="21">
        <f t="shared" si="189"/>
        <v>0</v>
      </c>
      <c r="BB112" s="21">
        <f t="shared" si="189"/>
        <v>0</v>
      </c>
      <c r="BC112" s="21">
        <f t="shared" si="189"/>
        <v>0</v>
      </c>
      <c r="BD112" s="21">
        <f t="shared" si="189"/>
        <v>0</v>
      </c>
      <c r="BE112" s="21">
        <f t="shared" si="189"/>
        <v>633800</v>
      </c>
      <c r="BF112" s="21">
        <f t="shared" si="189"/>
        <v>0</v>
      </c>
      <c r="BG112" s="21">
        <f t="shared" si="189"/>
        <v>0</v>
      </c>
      <c r="BH112" s="21">
        <f t="shared" si="189"/>
        <v>633800</v>
      </c>
      <c r="BI112" s="21">
        <f t="shared" si="189"/>
        <v>0</v>
      </c>
      <c r="BJ112" s="21">
        <f t="shared" si="189"/>
        <v>0</v>
      </c>
      <c r="BK112" s="21">
        <f t="shared" si="189"/>
        <v>0</v>
      </c>
      <c r="BL112" s="21">
        <f t="shared" si="189"/>
        <v>0</v>
      </c>
      <c r="BM112" s="21">
        <f t="shared" si="189"/>
        <v>633800</v>
      </c>
      <c r="BN112" s="21">
        <f t="shared" si="189"/>
        <v>0</v>
      </c>
      <c r="BO112" s="21">
        <f t="shared" si="189"/>
        <v>0</v>
      </c>
      <c r="BP112" s="21">
        <f t="shared" si="189"/>
        <v>633800</v>
      </c>
      <c r="BQ112" s="205">
        <f t="shared" si="137"/>
        <v>0</v>
      </c>
      <c r="BR112" s="21">
        <f t="shared" si="189"/>
        <v>633800</v>
      </c>
      <c r="BS112" s="21">
        <f t="shared" si="189"/>
        <v>0</v>
      </c>
      <c r="BT112" s="21">
        <f t="shared" si="189"/>
        <v>0</v>
      </c>
      <c r="BU112" s="21">
        <f t="shared" si="189"/>
        <v>633800</v>
      </c>
      <c r="BV112" s="21">
        <f t="shared" si="189"/>
        <v>0</v>
      </c>
      <c r="BW112" s="21">
        <f t="shared" si="189"/>
        <v>0</v>
      </c>
      <c r="BX112" s="21">
        <f t="shared" si="189"/>
        <v>0</v>
      </c>
      <c r="BY112" s="21">
        <f t="shared" si="189"/>
        <v>0</v>
      </c>
      <c r="BZ112" s="21">
        <f t="shared" si="189"/>
        <v>633800</v>
      </c>
      <c r="CA112" s="21">
        <f t="shared" si="189"/>
        <v>0</v>
      </c>
      <c r="CB112" s="21">
        <f t="shared" si="189"/>
        <v>0</v>
      </c>
      <c r="CC112" s="21">
        <f t="shared" si="189"/>
        <v>633800</v>
      </c>
      <c r="CD112" s="21">
        <f t="shared" si="189"/>
        <v>0</v>
      </c>
      <c r="CE112" s="21">
        <f t="shared" si="189"/>
        <v>0</v>
      </c>
      <c r="CF112" s="21">
        <f t="shared" si="189"/>
        <v>0</v>
      </c>
      <c r="CG112" s="21">
        <f t="shared" si="189"/>
        <v>0</v>
      </c>
      <c r="CH112" s="21">
        <f t="shared" si="189"/>
        <v>633800</v>
      </c>
      <c r="CI112" s="21">
        <f t="shared" si="189"/>
        <v>0</v>
      </c>
      <c r="CJ112" s="21">
        <f t="shared" si="189"/>
        <v>0</v>
      </c>
      <c r="CK112" s="21">
        <f t="shared" si="189"/>
        <v>633800</v>
      </c>
      <c r="CL112" s="206">
        <f t="shared" si="139"/>
        <v>0</v>
      </c>
    </row>
    <row r="113" spans="1:90" ht="27.75" customHeight="1" x14ac:dyDescent="0.25">
      <c r="A113" s="155" t="s">
        <v>8</v>
      </c>
      <c r="B113" s="152"/>
      <c r="C113" s="152"/>
      <c r="D113" s="152"/>
      <c r="E113" s="152">
        <v>851</v>
      </c>
      <c r="F113" s="3" t="s">
        <v>44</v>
      </c>
      <c r="G113" s="3" t="s">
        <v>46</v>
      </c>
      <c r="H113" s="267" t="s">
        <v>415</v>
      </c>
      <c r="I113" s="3" t="s">
        <v>18</v>
      </c>
      <c r="J113" s="21">
        <f>'6.ВС'!J84</f>
        <v>690800</v>
      </c>
      <c r="K113" s="21">
        <f>'6.ВС'!K84</f>
        <v>0</v>
      </c>
      <c r="L113" s="21">
        <f>'6.ВС'!L84</f>
        <v>0</v>
      </c>
      <c r="M113" s="21">
        <f>'6.ВС'!M84</f>
        <v>690800</v>
      </c>
      <c r="N113" s="21">
        <f>'6.ВС'!N84</f>
        <v>703100</v>
      </c>
      <c r="O113" s="21">
        <f>'6.ВС'!O84</f>
        <v>0</v>
      </c>
      <c r="P113" s="21">
        <f>'6.ВС'!P84</f>
        <v>0</v>
      </c>
      <c r="Q113" s="21">
        <f>'6.ВС'!Q84</f>
        <v>703100</v>
      </c>
      <c r="R113" s="21">
        <f>'6.ВС'!R84</f>
        <v>721400</v>
      </c>
      <c r="S113" s="21">
        <f>'6.ВС'!S84</f>
        <v>0</v>
      </c>
      <c r="T113" s="21">
        <f>'6.ВС'!T84</f>
        <v>0</v>
      </c>
      <c r="U113" s="21">
        <f>'6.ВС'!U84</f>
        <v>721400</v>
      </c>
      <c r="V113" s="21">
        <f>'6.ВС'!V84</f>
        <v>57000</v>
      </c>
      <c r="W113" s="21">
        <f>'6.ВС'!W84</f>
        <v>0</v>
      </c>
      <c r="X113" s="21">
        <f>'6.ВС'!X84</f>
        <v>0</v>
      </c>
      <c r="Y113" s="21">
        <f>'6.ВС'!Y84</f>
        <v>0</v>
      </c>
      <c r="Z113" s="276">
        <f t="shared" si="143"/>
        <v>108.99337330388134</v>
      </c>
      <c r="AA113" s="21"/>
      <c r="AB113" s="21">
        <f>'6.ВС'!AB84</f>
        <v>633800</v>
      </c>
      <c r="AC113" s="21">
        <f>'6.ВС'!AC84</f>
        <v>0</v>
      </c>
      <c r="AD113" s="21">
        <f>'6.ВС'!AD84</f>
        <v>0</v>
      </c>
      <c r="AE113" s="21">
        <f>'6.ВС'!AE84</f>
        <v>633800</v>
      </c>
      <c r="AF113" s="21">
        <f>'6.ВС'!AF84</f>
        <v>0</v>
      </c>
      <c r="AG113" s="21">
        <f>'6.ВС'!AG84</f>
        <v>0</v>
      </c>
      <c r="AH113" s="21">
        <f>'6.ВС'!AH84</f>
        <v>0</v>
      </c>
      <c r="AI113" s="21">
        <f>'6.ВС'!AI84</f>
        <v>0</v>
      </c>
      <c r="AJ113" s="21">
        <f>'6.ВС'!AJ84</f>
        <v>633800</v>
      </c>
      <c r="AK113" s="21">
        <f>'6.ВС'!AK84</f>
        <v>0</v>
      </c>
      <c r="AL113" s="21">
        <f>'6.ВС'!AL84</f>
        <v>0</v>
      </c>
      <c r="AM113" s="21">
        <f>'6.ВС'!AM84</f>
        <v>633800</v>
      </c>
      <c r="AN113" s="21">
        <f>'6.ВС'!AN84</f>
        <v>0</v>
      </c>
      <c r="AO113" s="21">
        <f>'6.ВС'!AO84</f>
        <v>0</v>
      </c>
      <c r="AP113" s="21">
        <f>'6.ВС'!AP84</f>
        <v>0</v>
      </c>
      <c r="AQ113" s="21">
        <f>'6.ВС'!AQ84</f>
        <v>0</v>
      </c>
      <c r="AR113" s="21">
        <f>'6.ВС'!AR84</f>
        <v>633800</v>
      </c>
      <c r="AS113" s="21">
        <f>'6.ВС'!AS84</f>
        <v>0</v>
      </c>
      <c r="AT113" s="21">
        <f>'6.ВС'!AT84</f>
        <v>0</v>
      </c>
      <c r="AU113" s="21">
        <f>'6.ВС'!AU84</f>
        <v>633800</v>
      </c>
      <c r="AV113" s="205">
        <f t="shared" si="136"/>
        <v>0</v>
      </c>
      <c r="AW113" s="21">
        <f>'6.ВС'!AW84</f>
        <v>633800</v>
      </c>
      <c r="AX113" s="21">
        <f>'6.ВС'!AX84</f>
        <v>0</v>
      </c>
      <c r="AY113" s="21">
        <f>'6.ВС'!AY84</f>
        <v>0</v>
      </c>
      <c r="AZ113" s="21">
        <f>'6.ВС'!AZ84</f>
        <v>633800</v>
      </c>
      <c r="BA113" s="21">
        <f>'6.ВС'!BA84</f>
        <v>0</v>
      </c>
      <c r="BB113" s="21">
        <f>'6.ВС'!BB84</f>
        <v>0</v>
      </c>
      <c r="BC113" s="21">
        <f>'6.ВС'!BC84</f>
        <v>0</v>
      </c>
      <c r="BD113" s="21">
        <f>'6.ВС'!BD84</f>
        <v>0</v>
      </c>
      <c r="BE113" s="21">
        <f>'6.ВС'!BE84</f>
        <v>633800</v>
      </c>
      <c r="BF113" s="21">
        <f>'6.ВС'!BF84</f>
        <v>0</v>
      </c>
      <c r="BG113" s="21">
        <f>'6.ВС'!BG84</f>
        <v>0</v>
      </c>
      <c r="BH113" s="21">
        <f>'6.ВС'!BH84</f>
        <v>633800</v>
      </c>
      <c r="BI113" s="21">
        <f>'6.ВС'!BI84</f>
        <v>0</v>
      </c>
      <c r="BJ113" s="21">
        <f>'6.ВС'!BJ84</f>
        <v>0</v>
      </c>
      <c r="BK113" s="21">
        <f>'6.ВС'!BK84</f>
        <v>0</v>
      </c>
      <c r="BL113" s="21">
        <f>'6.ВС'!BL84</f>
        <v>0</v>
      </c>
      <c r="BM113" s="21">
        <f>'6.ВС'!BM84</f>
        <v>633800</v>
      </c>
      <c r="BN113" s="21">
        <f>'6.ВС'!BN84</f>
        <v>0</v>
      </c>
      <c r="BO113" s="21">
        <f>'6.ВС'!BO84</f>
        <v>0</v>
      </c>
      <c r="BP113" s="21">
        <f>'6.ВС'!BP84</f>
        <v>633800</v>
      </c>
      <c r="BQ113" s="205">
        <f t="shared" si="137"/>
        <v>0</v>
      </c>
      <c r="BR113" s="21">
        <f>'6.ВС'!BR84</f>
        <v>633800</v>
      </c>
      <c r="BS113" s="21">
        <f>'6.ВС'!BS84</f>
        <v>0</v>
      </c>
      <c r="BT113" s="21">
        <f>'6.ВС'!BT84</f>
        <v>0</v>
      </c>
      <c r="BU113" s="21">
        <f>'6.ВС'!BU84</f>
        <v>633800</v>
      </c>
      <c r="BV113" s="21">
        <f>'6.ВС'!BV84</f>
        <v>0</v>
      </c>
      <c r="BW113" s="21">
        <f>'6.ВС'!BW84</f>
        <v>0</v>
      </c>
      <c r="BX113" s="21">
        <f>'6.ВС'!BX84</f>
        <v>0</v>
      </c>
      <c r="BY113" s="21">
        <f>'6.ВС'!BY84</f>
        <v>0</v>
      </c>
      <c r="BZ113" s="21">
        <f>'6.ВС'!BZ84</f>
        <v>633800</v>
      </c>
      <c r="CA113" s="21">
        <f>'6.ВС'!CA84</f>
        <v>0</v>
      </c>
      <c r="CB113" s="21">
        <f>'6.ВС'!CB84</f>
        <v>0</v>
      </c>
      <c r="CC113" s="21">
        <f>'6.ВС'!CC84</f>
        <v>633800</v>
      </c>
      <c r="CD113" s="21">
        <f>'6.ВС'!CD84</f>
        <v>0</v>
      </c>
      <c r="CE113" s="21">
        <f>'6.ВС'!CE84</f>
        <v>0</v>
      </c>
      <c r="CF113" s="21">
        <f>'6.ВС'!CF84</f>
        <v>0</v>
      </c>
      <c r="CG113" s="21">
        <f>'6.ВС'!CG84</f>
        <v>0</v>
      </c>
      <c r="CH113" s="21">
        <f>'6.ВС'!CH84</f>
        <v>633800</v>
      </c>
      <c r="CI113" s="21">
        <f>'6.ВС'!CI84</f>
        <v>0</v>
      </c>
      <c r="CJ113" s="21">
        <f>'6.ВС'!CJ84</f>
        <v>0</v>
      </c>
      <c r="CK113" s="21">
        <f>'6.ВС'!CK84</f>
        <v>633800</v>
      </c>
      <c r="CL113" s="206">
        <f t="shared" si="139"/>
        <v>0</v>
      </c>
    </row>
    <row r="114" spans="1:90" ht="27.75" customHeight="1" x14ac:dyDescent="0.25">
      <c r="A114" s="156" t="s">
        <v>20</v>
      </c>
      <c r="B114" s="152"/>
      <c r="C114" s="152"/>
      <c r="D114" s="152"/>
      <c r="E114" s="152">
        <v>851</v>
      </c>
      <c r="F114" s="3" t="s">
        <v>44</v>
      </c>
      <c r="G114" s="3" t="s">
        <v>46</v>
      </c>
      <c r="H114" s="267" t="s">
        <v>415</v>
      </c>
      <c r="I114" s="3" t="s">
        <v>21</v>
      </c>
      <c r="J114" s="21">
        <f t="shared" ref="J114:Y114" si="190">J115</f>
        <v>22425.4</v>
      </c>
      <c r="K114" s="21">
        <f t="shared" si="190"/>
        <v>0</v>
      </c>
      <c r="L114" s="21">
        <f t="shared" si="190"/>
        <v>0</v>
      </c>
      <c r="M114" s="21">
        <f t="shared" si="190"/>
        <v>22425.4</v>
      </c>
      <c r="N114" s="21">
        <f t="shared" si="190"/>
        <v>33214.6</v>
      </c>
      <c r="O114" s="21">
        <f t="shared" si="190"/>
        <v>0</v>
      </c>
      <c r="P114" s="21">
        <f t="shared" si="190"/>
        <v>0</v>
      </c>
      <c r="Q114" s="21">
        <f t="shared" si="190"/>
        <v>33214.6</v>
      </c>
      <c r="R114" s="21">
        <f t="shared" si="190"/>
        <v>39930.400000000001</v>
      </c>
      <c r="S114" s="21">
        <f t="shared" si="190"/>
        <v>0</v>
      </c>
      <c r="T114" s="21">
        <f t="shared" si="190"/>
        <v>0</v>
      </c>
      <c r="U114" s="21">
        <f t="shared" si="190"/>
        <v>39930.400000000001</v>
      </c>
      <c r="V114" s="21">
        <f t="shared" si="190"/>
        <v>-10041.599999999999</v>
      </c>
      <c r="W114" s="21">
        <f t="shared" si="190"/>
        <v>0</v>
      </c>
      <c r="X114" s="21">
        <f t="shared" si="190"/>
        <v>0</v>
      </c>
      <c r="Y114" s="21">
        <f t="shared" si="190"/>
        <v>0</v>
      </c>
      <c r="Z114" s="276">
        <f t="shared" si="143"/>
        <v>69.071364770382232</v>
      </c>
      <c r="AA114" s="21"/>
      <c r="AB114" s="21">
        <f t="shared" ref="AB114:CK114" si="191">AB115</f>
        <v>32467</v>
      </c>
      <c r="AC114" s="21">
        <f t="shared" si="191"/>
        <v>0</v>
      </c>
      <c r="AD114" s="21">
        <f t="shared" si="191"/>
        <v>0</v>
      </c>
      <c r="AE114" s="21">
        <f t="shared" si="191"/>
        <v>32467</v>
      </c>
      <c r="AF114" s="21">
        <f t="shared" si="191"/>
        <v>0</v>
      </c>
      <c r="AG114" s="21">
        <f t="shared" si="191"/>
        <v>0</v>
      </c>
      <c r="AH114" s="21">
        <f t="shared" si="191"/>
        <v>0</v>
      </c>
      <c r="AI114" s="21">
        <f t="shared" si="191"/>
        <v>0</v>
      </c>
      <c r="AJ114" s="21">
        <f t="shared" si="191"/>
        <v>32467</v>
      </c>
      <c r="AK114" s="21">
        <f t="shared" si="191"/>
        <v>0</v>
      </c>
      <c r="AL114" s="21">
        <f t="shared" si="191"/>
        <v>0</v>
      </c>
      <c r="AM114" s="21">
        <f t="shared" si="191"/>
        <v>32467</v>
      </c>
      <c r="AN114" s="21">
        <f t="shared" si="191"/>
        <v>0</v>
      </c>
      <c r="AO114" s="21">
        <f t="shared" si="191"/>
        <v>0</v>
      </c>
      <c r="AP114" s="21">
        <f t="shared" si="191"/>
        <v>0</v>
      </c>
      <c r="AQ114" s="21">
        <f t="shared" si="191"/>
        <v>0</v>
      </c>
      <c r="AR114" s="21">
        <f t="shared" si="191"/>
        <v>32467</v>
      </c>
      <c r="AS114" s="21">
        <f t="shared" si="191"/>
        <v>0</v>
      </c>
      <c r="AT114" s="21">
        <f t="shared" si="191"/>
        <v>0</v>
      </c>
      <c r="AU114" s="21">
        <f t="shared" si="191"/>
        <v>32467</v>
      </c>
      <c r="AV114" s="205">
        <f t="shared" si="136"/>
        <v>0</v>
      </c>
      <c r="AW114" s="21">
        <f t="shared" si="191"/>
        <v>39133</v>
      </c>
      <c r="AX114" s="21">
        <f t="shared" si="191"/>
        <v>0</v>
      </c>
      <c r="AY114" s="21">
        <f t="shared" si="191"/>
        <v>0</v>
      </c>
      <c r="AZ114" s="21">
        <f t="shared" si="191"/>
        <v>39133</v>
      </c>
      <c r="BA114" s="21">
        <f t="shared" si="191"/>
        <v>0</v>
      </c>
      <c r="BB114" s="21">
        <f t="shared" si="191"/>
        <v>0</v>
      </c>
      <c r="BC114" s="21">
        <f t="shared" si="191"/>
        <v>0</v>
      </c>
      <c r="BD114" s="21">
        <f t="shared" si="191"/>
        <v>0</v>
      </c>
      <c r="BE114" s="21">
        <f t="shared" si="191"/>
        <v>39133</v>
      </c>
      <c r="BF114" s="21">
        <f t="shared" si="191"/>
        <v>0</v>
      </c>
      <c r="BG114" s="21">
        <f t="shared" si="191"/>
        <v>0</v>
      </c>
      <c r="BH114" s="21">
        <f t="shared" si="191"/>
        <v>39133</v>
      </c>
      <c r="BI114" s="21">
        <f t="shared" si="191"/>
        <v>0</v>
      </c>
      <c r="BJ114" s="21">
        <f t="shared" si="191"/>
        <v>0</v>
      </c>
      <c r="BK114" s="21">
        <f t="shared" si="191"/>
        <v>0</v>
      </c>
      <c r="BL114" s="21">
        <f t="shared" si="191"/>
        <v>0</v>
      </c>
      <c r="BM114" s="21">
        <f t="shared" si="191"/>
        <v>39133</v>
      </c>
      <c r="BN114" s="21">
        <f t="shared" si="191"/>
        <v>0</v>
      </c>
      <c r="BO114" s="21">
        <f t="shared" si="191"/>
        <v>0</v>
      </c>
      <c r="BP114" s="21">
        <f t="shared" si="191"/>
        <v>39133</v>
      </c>
      <c r="BQ114" s="205">
        <f t="shared" si="137"/>
        <v>0</v>
      </c>
      <c r="BR114" s="21">
        <f t="shared" si="191"/>
        <v>64853</v>
      </c>
      <c r="BS114" s="21">
        <f t="shared" si="191"/>
        <v>0</v>
      </c>
      <c r="BT114" s="21">
        <f t="shared" si="191"/>
        <v>0</v>
      </c>
      <c r="BU114" s="21">
        <f t="shared" si="191"/>
        <v>64853</v>
      </c>
      <c r="BV114" s="21">
        <f t="shared" si="191"/>
        <v>0</v>
      </c>
      <c r="BW114" s="21">
        <f t="shared" si="191"/>
        <v>0</v>
      </c>
      <c r="BX114" s="21">
        <f t="shared" si="191"/>
        <v>0</v>
      </c>
      <c r="BY114" s="21">
        <f t="shared" si="191"/>
        <v>0</v>
      </c>
      <c r="BZ114" s="21">
        <f t="shared" si="191"/>
        <v>64853</v>
      </c>
      <c r="CA114" s="21">
        <f t="shared" si="191"/>
        <v>0</v>
      </c>
      <c r="CB114" s="21">
        <f t="shared" si="191"/>
        <v>0</v>
      </c>
      <c r="CC114" s="21">
        <f t="shared" si="191"/>
        <v>64853</v>
      </c>
      <c r="CD114" s="21">
        <f t="shared" si="191"/>
        <v>0</v>
      </c>
      <c r="CE114" s="21">
        <f t="shared" si="191"/>
        <v>0</v>
      </c>
      <c r="CF114" s="21">
        <f t="shared" si="191"/>
        <v>0</v>
      </c>
      <c r="CG114" s="21">
        <f t="shared" si="191"/>
        <v>0</v>
      </c>
      <c r="CH114" s="21">
        <f t="shared" si="191"/>
        <v>64853</v>
      </c>
      <c r="CI114" s="21">
        <f t="shared" si="191"/>
        <v>0</v>
      </c>
      <c r="CJ114" s="21">
        <f t="shared" si="191"/>
        <v>0</v>
      </c>
      <c r="CK114" s="21">
        <f t="shared" si="191"/>
        <v>64853</v>
      </c>
      <c r="CL114" s="206">
        <f t="shared" si="139"/>
        <v>0</v>
      </c>
    </row>
    <row r="115" spans="1:90" ht="27.75" customHeight="1" x14ac:dyDescent="0.25">
      <c r="A115" s="156" t="s">
        <v>9</v>
      </c>
      <c r="B115" s="152"/>
      <c r="C115" s="152"/>
      <c r="D115" s="152"/>
      <c r="E115" s="152">
        <v>851</v>
      </c>
      <c r="F115" s="3" t="s">
        <v>44</v>
      </c>
      <c r="G115" s="3" t="s">
        <v>46</v>
      </c>
      <c r="H115" s="267" t="s">
        <v>415</v>
      </c>
      <c r="I115" s="3" t="s">
        <v>22</v>
      </c>
      <c r="J115" s="21">
        <f>'6.ВС'!J86</f>
        <v>22425.4</v>
      </c>
      <c r="K115" s="21">
        <f>'6.ВС'!K86</f>
        <v>0</v>
      </c>
      <c r="L115" s="21">
        <f>'6.ВС'!L86</f>
        <v>0</v>
      </c>
      <c r="M115" s="21">
        <f>'6.ВС'!M86</f>
        <v>22425.4</v>
      </c>
      <c r="N115" s="21">
        <f>'6.ВС'!N86</f>
        <v>33214.6</v>
      </c>
      <c r="O115" s="21">
        <f>'6.ВС'!O86</f>
        <v>0</v>
      </c>
      <c r="P115" s="21">
        <f>'6.ВС'!P86</f>
        <v>0</v>
      </c>
      <c r="Q115" s="21">
        <f>'6.ВС'!Q86</f>
        <v>33214.6</v>
      </c>
      <c r="R115" s="21">
        <f>'6.ВС'!R86</f>
        <v>39930.400000000001</v>
      </c>
      <c r="S115" s="21">
        <f>'6.ВС'!S86</f>
        <v>0</v>
      </c>
      <c r="T115" s="21">
        <f>'6.ВС'!T86</f>
        <v>0</v>
      </c>
      <c r="U115" s="21">
        <f>'6.ВС'!U86</f>
        <v>39930.400000000001</v>
      </c>
      <c r="V115" s="21">
        <f>'6.ВС'!V86</f>
        <v>-10041.599999999999</v>
      </c>
      <c r="W115" s="21">
        <f>'6.ВС'!W86</f>
        <v>0</v>
      </c>
      <c r="X115" s="21">
        <f>'6.ВС'!X86</f>
        <v>0</v>
      </c>
      <c r="Y115" s="21">
        <f>'6.ВС'!Y86</f>
        <v>0</v>
      </c>
      <c r="Z115" s="276">
        <f t="shared" si="143"/>
        <v>69.071364770382232</v>
      </c>
      <c r="AA115" s="21"/>
      <c r="AB115" s="21">
        <f>'6.ВС'!AB86</f>
        <v>32467</v>
      </c>
      <c r="AC115" s="21">
        <f>'6.ВС'!AC86</f>
        <v>0</v>
      </c>
      <c r="AD115" s="21">
        <f>'6.ВС'!AD86</f>
        <v>0</v>
      </c>
      <c r="AE115" s="21">
        <f>'6.ВС'!AE86</f>
        <v>32467</v>
      </c>
      <c r="AF115" s="21">
        <f>'6.ВС'!AF86</f>
        <v>0</v>
      </c>
      <c r="AG115" s="21">
        <f>'6.ВС'!AG86</f>
        <v>0</v>
      </c>
      <c r="AH115" s="21">
        <f>'6.ВС'!AH86</f>
        <v>0</v>
      </c>
      <c r="AI115" s="21">
        <f>'6.ВС'!AI86</f>
        <v>0</v>
      </c>
      <c r="AJ115" s="21">
        <f>'6.ВС'!AJ86</f>
        <v>32467</v>
      </c>
      <c r="AK115" s="21">
        <f>'6.ВС'!AK86</f>
        <v>0</v>
      </c>
      <c r="AL115" s="21">
        <f>'6.ВС'!AL86</f>
        <v>0</v>
      </c>
      <c r="AM115" s="21">
        <f>'6.ВС'!AM86</f>
        <v>32467</v>
      </c>
      <c r="AN115" s="21">
        <f>'6.ВС'!AN86</f>
        <v>0</v>
      </c>
      <c r="AO115" s="21">
        <f>'6.ВС'!AO86</f>
        <v>0</v>
      </c>
      <c r="AP115" s="21">
        <f>'6.ВС'!AP86</f>
        <v>0</v>
      </c>
      <c r="AQ115" s="21">
        <f>'6.ВС'!AQ86</f>
        <v>0</v>
      </c>
      <c r="AR115" s="21">
        <f>'6.ВС'!AR86</f>
        <v>32467</v>
      </c>
      <c r="AS115" s="21">
        <f>'6.ВС'!AS86</f>
        <v>0</v>
      </c>
      <c r="AT115" s="21">
        <f>'6.ВС'!AT86</f>
        <v>0</v>
      </c>
      <c r="AU115" s="21">
        <f>'6.ВС'!AU86</f>
        <v>32467</v>
      </c>
      <c r="AV115" s="205">
        <f t="shared" si="136"/>
        <v>0</v>
      </c>
      <c r="AW115" s="21">
        <f>'6.ВС'!AW86</f>
        <v>39133</v>
      </c>
      <c r="AX115" s="21">
        <f>'6.ВС'!AX86</f>
        <v>0</v>
      </c>
      <c r="AY115" s="21">
        <f>'6.ВС'!AY86</f>
        <v>0</v>
      </c>
      <c r="AZ115" s="21">
        <f>'6.ВС'!AZ86</f>
        <v>39133</v>
      </c>
      <c r="BA115" s="21">
        <f>'6.ВС'!BA86</f>
        <v>0</v>
      </c>
      <c r="BB115" s="21">
        <f>'6.ВС'!BB86</f>
        <v>0</v>
      </c>
      <c r="BC115" s="21">
        <f>'6.ВС'!BC86</f>
        <v>0</v>
      </c>
      <c r="BD115" s="21">
        <f>'6.ВС'!BD86</f>
        <v>0</v>
      </c>
      <c r="BE115" s="21">
        <f>'6.ВС'!BE86</f>
        <v>39133</v>
      </c>
      <c r="BF115" s="21">
        <f>'6.ВС'!BF86</f>
        <v>0</v>
      </c>
      <c r="BG115" s="21">
        <f>'6.ВС'!BG86</f>
        <v>0</v>
      </c>
      <c r="BH115" s="21">
        <f>'6.ВС'!BH86</f>
        <v>39133</v>
      </c>
      <c r="BI115" s="21">
        <f>'6.ВС'!BI86</f>
        <v>0</v>
      </c>
      <c r="BJ115" s="21">
        <f>'6.ВС'!BJ86</f>
        <v>0</v>
      </c>
      <c r="BK115" s="21">
        <f>'6.ВС'!BK86</f>
        <v>0</v>
      </c>
      <c r="BL115" s="21">
        <f>'6.ВС'!BL86</f>
        <v>0</v>
      </c>
      <c r="BM115" s="21">
        <f>'6.ВС'!BM86</f>
        <v>39133</v>
      </c>
      <c r="BN115" s="21">
        <f>'6.ВС'!BN86</f>
        <v>0</v>
      </c>
      <c r="BO115" s="21">
        <f>'6.ВС'!BO86</f>
        <v>0</v>
      </c>
      <c r="BP115" s="21">
        <f>'6.ВС'!BP86</f>
        <v>39133</v>
      </c>
      <c r="BQ115" s="205">
        <f t="shared" si="137"/>
        <v>0</v>
      </c>
      <c r="BR115" s="21">
        <f>'6.ВС'!BR86</f>
        <v>64853</v>
      </c>
      <c r="BS115" s="21">
        <f>'6.ВС'!BS86</f>
        <v>0</v>
      </c>
      <c r="BT115" s="21">
        <f>'6.ВС'!BT86</f>
        <v>0</v>
      </c>
      <c r="BU115" s="21">
        <f>'6.ВС'!BU86</f>
        <v>64853</v>
      </c>
      <c r="BV115" s="21">
        <f>'6.ВС'!BV86</f>
        <v>0</v>
      </c>
      <c r="BW115" s="21">
        <f>'6.ВС'!BW86</f>
        <v>0</v>
      </c>
      <c r="BX115" s="21">
        <f>'6.ВС'!BX86</f>
        <v>0</v>
      </c>
      <c r="BY115" s="21">
        <f>'6.ВС'!BY86</f>
        <v>0</v>
      </c>
      <c r="BZ115" s="21">
        <f>'6.ВС'!BZ86</f>
        <v>64853</v>
      </c>
      <c r="CA115" s="21">
        <f>'6.ВС'!CA86</f>
        <v>0</v>
      </c>
      <c r="CB115" s="21">
        <f>'6.ВС'!CB86</f>
        <v>0</v>
      </c>
      <c r="CC115" s="21">
        <f>'6.ВС'!CC86</f>
        <v>64853</v>
      </c>
      <c r="CD115" s="21">
        <f>'6.ВС'!CD86</f>
        <v>0</v>
      </c>
      <c r="CE115" s="21">
        <f>'6.ВС'!CE86</f>
        <v>0</v>
      </c>
      <c r="CF115" s="21">
        <f>'6.ВС'!CF86</f>
        <v>0</v>
      </c>
      <c r="CG115" s="21">
        <f>'6.ВС'!CG86</f>
        <v>0</v>
      </c>
      <c r="CH115" s="21">
        <f>'6.ВС'!CH86</f>
        <v>64853</v>
      </c>
      <c r="CI115" s="21">
        <f>'6.ВС'!CI86</f>
        <v>0</v>
      </c>
      <c r="CJ115" s="21">
        <f>'6.ВС'!CJ86</f>
        <v>0</v>
      </c>
      <c r="CK115" s="21">
        <f>'6.ВС'!CK86</f>
        <v>64853</v>
      </c>
      <c r="CL115" s="206">
        <f t="shared" si="139"/>
        <v>0</v>
      </c>
    </row>
    <row r="116" spans="1:90" ht="27.75" customHeight="1" x14ac:dyDescent="0.25">
      <c r="A116" s="156" t="s">
        <v>34</v>
      </c>
      <c r="B116" s="155"/>
      <c r="C116" s="155"/>
      <c r="D116" s="155"/>
      <c r="E116" s="152">
        <v>851</v>
      </c>
      <c r="F116" s="152" t="s">
        <v>44</v>
      </c>
      <c r="G116" s="152" t="s">
        <v>46</v>
      </c>
      <c r="H116" s="267" t="s">
        <v>415</v>
      </c>
      <c r="I116" s="152" t="s">
        <v>35</v>
      </c>
      <c r="J116" s="21">
        <f t="shared" ref="J116:Y116" si="192">J117</f>
        <v>1188709</v>
      </c>
      <c r="K116" s="21">
        <f t="shared" si="192"/>
        <v>1188709</v>
      </c>
      <c r="L116" s="21">
        <f t="shared" si="192"/>
        <v>0</v>
      </c>
      <c r="M116" s="21">
        <f t="shared" si="192"/>
        <v>0</v>
      </c>
      <c r="N116" s="21">
        <f t="shared" si="192"/>
        <v>1227191</v>
      </c>
      <c r="O116" s="21">
        <f t="shared" si="192"/>
        <v>1227191</v>
      </c>
      <c r="P116" s="21">
        <f t="shared" si="192"/>
        <v>0</v>
      </c>
      <c r="Q116" s="21">
        <f t="shared" si="192"/>
        <v>0</v>
      </c>
      <c r="R116" s="21">
        <f t="shared" si="192"/>
        <v>1268884</v>
      </c>
      <c r="S116" s="21">
        <f t="shared" si="192"/>
        <v>1268884</v>
      </c>
      <c r="T116" s="21">
        <f t="shared" si="192"/>
        <v>0</v>
      </c>
      <c r="U116" s="21">
        <f t="shared" si="192"/>
        <v>0</v>
      </c>
      <c r="V116" s="21">
        <f t="shared" si="192"/>
        <v>78262</v>
      </c>
      <c r="W116" s="21">
        <f t="shared" si="192"/>
        <v>78262</v>
      </c>
      <c r="X116" s="21">
        <f t="shared" si="192"/>
        <v>0</v>
      </c>
      <c r="Y116" s="21">
        <f t="shared" si="192"/>
        <v>0</v>
      </c>
      <c r="Z116" s="276">
        <f t="shared" si="143"/>
        <v>107.04779246555667</v>
      </c>
      <c r="AA116" s="21"/>
      <c r="AB116" s="21">
        <f t="shared" ref="AB116:CK116" si="193">AB117</f>
        <v>1110447</v>
      </c>
      <c r="AC116" s="21">
        <f t="shared" si="193"/>
        <v>1110447</v>
      </c>
      <c r="AD116" s="21">
        <f t="shared" si="193"/>
        <v>0</v>
      </c>
      <c r="AE116" s="21">
        <f t="shared" si="193"/>
        <v>0</v>
      </c>
      <c r="AF116" s="21">
        <f t="shared" si="193"/>
        <v>0</v>
      </c>
      <c r="AG116" s="21">
        <f t="shared" si="193"/>
        <v>0</v>
      </c>
      <c r="AH116" s="21">
        <f t="shared" si="193"/>
        <v>0</v>
      </c>
      <c r="AI116" s="21">
        <f t="shared" si="193"/>
        <v>0</v>
      </c>
      <c r="AJ116" s="21">
        <f t="shared" si="193"/>
        <v>1110447</v>
      </c>
      <c r="AK116" s="21">
        <f t="shared" si="193"/>
        <v>1110447</v>
      </c>
      <c r="AL116" s="21">
        <f t="shared" si="193"/>
        <v>0</v>
      </c>
      <c r="AM116" s="21">
        <f t="shared" si="193"/>
        <v>0</v>
      </c>
      <c r="AN116" s="21">
        <f t="shared" si="193"/>
        <v>0</v>
      </c>
      <c r="AO116" s="21">
        <f t="shared" si="193"/>
        <v>0</v>
      </c>
      <c r="AP116" s="21">
        <f t="shared" si="193"/>
        <v>0</v>
      </c>
      <c r="AQ116" s="21">
        <f t="shared" si="193"/>
        <v>0</v>
      </c>
      <c r="AR116" s="21">
        <f t="shared" si="193"/>
        <v>1110447</v>
      </c>
      <c r="AS116" s="21">
        <f t="shared" si="193"/>
        <v>1110447</v>
      </c>
      <c r="AT116" s="21">
        <f t="shared" si="193"/>
        <v>0</v>
      </c>
      <c r="AU116" s="21">
        <f t="shared" si="193"/>
        <v>0</v>
      </c>
      <c r="AV116" s="205">
        <f t="shared" si="136"/>
        <v>0</v>
      </c>
      <c r="AW116" s="21">
        <f t="shared" si="193"/>
        <v>1121555</v>
      </c>
      <c r="AX116" s="21">
        <f t="shared" si="193"/>
        <v>1121555</v>
      </c>
      <c r="AY116" s="21">
        <f t="shared" si="193"/>
        <v>0</v>
      </c>
      <c r="AZ116" s="21">
        <f t="shared" si="193"/>
        <v>0</v>
      </c>
      <c r="BA116" s="21">
        <f t="shared" si="193"/>
        <v>0</v>
      </c>
      <c r="BB116" s="21">
        <f t="shared" si="193"/>
        <v>0</v>
      </c>
      <c r="BC116" s="21">
        <f t="shared" si="193"/>
        <v>0</v>
      </c>
      <c r="BD116" s="21">
        <f t="shared" si="193"/>
        <v>0</v>
      </c>
      <c r="BE116" s="21">
        <f t="shared" si="193"/>
        <v>1121555</v>
      </c>
      <c r="BF116" s="21">
        <f t="shared" si="193"/>
        <v>1121555</v>
      </c>
      <c r="BG116" s="21">
        <f t="shared" si="193"/>
        <v>0</v>
      </c>
      <c r="BH116" s="21">
        <f t="shared" si="193"/>
        <v>0</v>
      </c>
      <c r="BI116" s="21">
        <f t="shared" si="193"/>
        <v>0</v>
      </c>
      <c r="BJ116" s="21">
        <f t="shared" si="193"/>
        <v>0</v>
      </c>
      <c r="BK116" s="21">
        <f t="shared" si="193"/>
        <v>0</v>
      </c>
      <c r="BL116" s="21">
        <f t="shared" si="193"/>
        <v>0</v>
      </c>
      <c r="BM116" s="21">
        <f t="shared" si="193"/>
        <v>1121555</v>
      </c>
      <c r="BN116" s="21">
        <f t="shared" si="193"/>
        <v>1121555</v>
      </c>
      <c r="BO116" s="21">
        <f t="shared" si="193"/>
        <v>0</v>
      </c>
      <c r="BP116" s="21">
        <f t="shared" si="193"/>
        <v>0</v>
      </c>
      <c r="BQ116" s="205">
        <f t="shared" si="137"/>
        <v>0</v>
      </c>
      <c r="BR116" s="21">
        <f t="shared" si="193"/>
        <v>1164423</v>
      </c>
      <c r="BS116" s="21">
        <f t="shared" si="193"/>
        <v>1164423</v>
      </c>
      <c r="BT116" s="21">
        <f t="shared" si="193"/>
        <v>0</v>
      </c>
      <c r="BU116" s="21">
        <f t="shared" si="193"/>
        <v>0</v>
      </c>
      <c r="BV116" s="21">
        <f t="shared" si="193"/>
        <v>0</v>
      </c>
      <c r="BW116" s="21">
        <f t="shared" si="193"/>
        <v>0</v>
      </c>
      <c r="BX116" s="21">
        <f t="shared" si="193"/>
        <v>0</v>
      </c>
      <c r="BY116" s="21">
        <f t="shared" si="193"/>
        <v>0</v>
      </c>
      <c r="BZ116" s="21">
        <f t="shared" si="193"/>
        <v>1164423</v>
      </c>
      <c r="CA116" s="21">
        <f t="shared" si="193"/>
        <v>1164423</v>
      </c>
      <c r="CB116" s="21">
        <f t="shared" si="193"/>
        <v>0</v>
      </c>
      <c r="CC116" s="21">
        <f t="shared" si="193"/>
        <v>0</v>
      </c>
      <c r="CD116" s="21">
        <f t="shared" si="193"/>
        <v>0</v>
      </c>
      <c r="CE116" s="21">
        <f t="shared" si="193"/>
        <v>0</v>
      </c>
      <c r="CF116" s="21">
        <f t="shared" si="193"/>
        <v>0</v>
      </c>
      <c r="CG116" s="21">
        <f t="shared" si="193"/>
        <v>0</v>
      </c>
      <c r="CH116" s="21">
        <f t="shared" si="193"/>
        <v>1164423</v>
      </c>
      <c r="CI116" s="21">
        <f t="shared" si="193"/>
        <v>1164423</v>
      </c>
      <c r="CJ116" s="21">
        <f t="shared" si="193"/>
        <v>0</v>
      </c>
      <c r="CK116" s="21">
        <f t="shared" si="193"/>
        <v>0</v>
      </c>
      <c r="CL116" s="206">
        <f t="shared" si="139"/>
        <v>0</v>
      </c>
    </row>
    <row r="117" spans="1:90" ht="27.75" customHeight="1" x14ac:dyDescent="0.25">
      <c r="A117" s="156" t="s">
        <v>36</v>
      </c>
      <c r="B117" s="155"/>
      <c r="C117" s="155"/>
      <c r="D117" s="155"/>
      <c r="E117" s="152">
        <v>851</v>
      </c>
      <c r="F117" s="152" t="s">
        <v>44</v>
      </c>
      <c r="G117" s="152" t="s">
        <v>46</v>
      </c>
      <c r="H117" s="267" t="s">
        <v>415</v>
      </c>
      <c r="I117" s="152" t="s">
        <v>37</v>
      </c>
      <c r="J117" s="21">
        <f>'6.ВС'!J88</f>
        <v>1188709</v>
      </c>
      <c r="K117" s="21">
        <f>'6.ВС'!K88</f>
        <v>1188709</v>
      </c>
      <c r="L117" s="21">
        <f>'6.ВС'!L88</f>
        <v>0</v>
      </c>
      <c r="M117" s="21">
        <f>'6.ВС'!M88</f>
        <v>0</v>
      </c>
      <c r="N117" s="21">
        <f>'6.ВС'!N88</f>
        <v>1227191</v>
      </c>
      <c r="O117" s="21">
        <f>'6.ВС'!O88</f>
        <v>1227191</v>
      </c>
      <c r="P117" s="21">
        <f>'6.ВС'!P88</f>
        <v>0</v>
      </c>
      <c r="Q117" s="21">
        <f>'6.ВС'!Q88</f>
        <v>0</v>
      </c>
      <c r="R117" s="21">
        <f>'6.ВС'!R88</f>
        <v>1268884</v>
      </c>
      <c r="S117" s="21">
        <f>'6.ВС'!S88</f>
        <v>1268884</v>
      </c>
      <c r="T117" s="21">
        <f>'6.ВС'!T88</f>
        <v>0</v>
      </c>
      <c r="U117" s="21">
        <f>'6.ВС'!U88</f>
        <v>0</v>
      </c>
      <c r="V117" s="21">
        <f>'6.ВС'!V88</f>
        <v>78262</v>
      </c>
      <c r="W117" s="21">
        <f>'6.ВС'!W88</f>
        <v>78262</v>
      </c>
      <c r="X117" s="21">
        <f>'6.ВС'!X88</f>
        <v>0</v>
      </c>
      <c r="Y117" s="21">
        <f>'6.ВС'!Y88</f>
        <v>0</v>
      </c>
      <c r="Z117" s="276">
        <f t="shared" si="143"/>
        <v>107.04779246555667</v>
      </c>
      <c r="AA117" s="21"/>
      <c r="AB117" s="21">
        <f>'6.ВС'!AB88</f>
        <v>1110447</v>
      </c>
      <c r="AC117" s="21">
        <f>'6.ВС'!AC88</f>
        <v>1110447</v>
      </c>
      <c r="AD117" s="21">
        <f>'6.ВС'!AD88</f>
        <v>0</v>
      </c>
      <c r="AE117" s="21">
        <f>'6.ВС'!AE88</f>
        <v>0</v>
      </c>
      <c r="AF117" s="21">
        <f>'6.ВС'!AF88</f>
        <v>0</v>
      </c>
      <c r="AG117" s="21">
        <f>'6.ВС'!AG88</f>
        <v>0</v>
      </c>
      <c r="AH117" s="21">
        <f>'6.ВС'!AH88</f>
        <v>0</v>
      </c>
      <c r="AI117" s="21">
        <f>'6.ВС'!AI88</f>
        <v>0</v>
      </c>
      <c r="AJ117" s="21">
        <f>'6.ВС'!AJ88</f>
        <v>1110447</v>
      </c>
      <c r="AK117" s="21">
        <f>'6.ВС'!AK88</f>
        <v>1110447</v>
      </c>
      <c r="AL117" s="21">
        <f>'6.ВС'!AL88</f>
        <v>0</v>
      </c>
      <c r="AM117" s="21">
        <f>'6.ВС'!AM88</f>
        <v>0</v>
      </c>
      <c r="AN117" s="21">
        <f>'6.ВС'!AN88</f>
        <v>0</v>
      </c>
      <c r="AO117" s="21">
        <f>'6.ВС'!AO88</f>
        <v>0</v>
      </c>
      <c r="AP117" s="21">
        <f>'6.ВС'!AP88</f>
        <v>0</v>
      </c>
      <c r="AQ117" s="21">
        <f>'6.ВС'!AQ88</f>
        <v>0</v>
      </c>
      <c r="AR117" s="21">
        <f>'6.ВС'!AR88</f>
        <v>1110447</v>
      </c>
      <c r="AS117" s="21">
        <f>'6.ВС'!AS88</f>
        <v>1110447</v>
      </c>
      <c r="AT117" s="21">
        <f>'6.ВС'!AT88</f>
        <v>0</v>
      </c>
      <c r="AU117" s="21">
        <f>'6.ВС'!AU88</f>
        <v>0</v>
      </c>
      <c r="AV117" s="205">
        <f t="shared" si="136"/>
        <v>0</v>
      </c>
      <c r="AW117" s="21">
        <f>'6.ВС'!AW88</f>
        <v>1121555</v>
      </c>
      <c r="AX117" s="21">
        <f>'6.ВС'!AX88</f>
        <v>1121555</v>
      </c>
      <c r="AY117" s="21">
        <f>'6.ВС'!AY88</f>
        <v>0</v>
      </c>
      <c r="AZ117" s="21">
        <f>'6.ВС'!AZ88</f>
        <v>0</v>
      </c>
      <c r="BA117" s="21">
        <f>'6.ВС'!BA88</f>
        <v>0</v>
      </c>
      <c r="BB117" s="21">
        <f>'6.ВС'!BB88</f>
        <v>0</v>
      </c>
      <c r="BC117" s="21">
        <f>'6.ВС'!BC88</f>
        <v>0</v>
      </c>
      <c r="BD117" s="21">
        <f>'6.ВС'!BD88</f>
        <v>0</v>
      </c>
      <c r="BE117" s="21">
        <f>'6.ВС'!BE88</f>
        <v>1121555</v>
      </c>
      <c r="BF117" s="21">
        <f>'6.ВС'!BF88</f>
        <v>1121555</v>
      </c>
      <c r="BG117" s="21">
        <f>'6.ВС'!BG88</f>
        <v>0</v>
      </c>
      <c r="BH117" s="21">
        <f>'6.ВС'!BH88</f>
        <v>0</v>
      </c>
      <c r="BI117" s="21">
        <f>'6.ВС'!BI88</f>
        <v>0</v>
      </c>
      <c r="BJ117" s="21">
        <f>'6.ВС'!BJ88</f>
        <v>0</v>
      </c>
      <c r="BK117" s="21">
        <f>'6.ВС'!BK88</f>
        <v>0</v>
      </c>
      <c r="BL117" s="21">
        <f>'6.ВС'!BL88</f>
        <v>0</v>
      </c>
      <c r="BM117" s="21">
        <f>'6.ВС'!BM88</f>
        <v>1121555</v>
      </c>
      <c r="BN117" s="21">
        <f>'6.ВС'!BN88</f>
        <v>1121555</v>
      </c>
      <c r="BO117" s="21">
        <f>'6.ВС'!BO88</f>
        <v>0</v>
      </c>
      <c r="BP117" s="21">
        <f>'6.ВС'!BP88</f>
        <v>0</v>
      </c>
      <c r="BQ117" s="205">
        <f t="shared" si="137"/>
        <v>0</v>
      </c>
      <c r="BR117" s="21">
        <f>'6.ВС'!BR88</f>
        <v>1164423</v>
      </c>
      <c r="BS117" s="21">
        <f>'6.ВС'!BS88</f>
        <v>1164423</v>
      </c>
      <c r="BT117" s="21">
        <f>'6.ВС'!BT88</f>
        <v>0</v>
      </c>
      <c r="BU117" s="21">
        <f>'6.ВС'!BU88</f>
        <v>0</v>
      </c>
      <c r="BV117" s="21">
        <f>'6.ВС'!BV88</f>
        <v>0</v>
      </c>
      <c r="BW117" s="21">
        <f>'6.ВС'!BW88</f>
        <v>0</v>
      </c>
      <c r="BX117" s="21">
        <f>'6.ВС'!BX88</f>
        <v>0</v>
      </c>
      <c r="BY117" s="21">
        <f>'6.ВС'!BY88</f>
        <v>0</v>
      </c>
      <c r="BZ117" s="21">
        <f>'6.ВС'!BZ88</f>
        <v>1164423</v>
      </c>
      <c r="CA117" s="21">
        <f>'6.ВС'!CA88</f>
        <v>1164423</v>
      </c>
      <c r="CB117" s="21">
        <f>'6.ВС'!CB88</f>
        <v>0</v>
      </c>
      <c r="CC117" s="21">
        <f>'6.ВС'!CC88</f>
        <v>0</v>
      </c>
      <c r="CD117" s="21">
        <f>'6.ВС'!CD88</f>
        <v>0</v>
      </c>
      <c r="CE117" s="21">
        <f>'6.ВС'!CE88</f>
        <v>0</v>
      </c>
      <c r="CF117" s="21">
        <f>'6.ВС'!CF88</f>
        <v>0</v>
      </c>
      <c r="CG117" s="21">
        <f>'6.ВС'!CG88</f>
        <v>0</v>
      </c>
      <c r="CH117" s="21">
        <f>'6.ВС'!CH88</f>
        <v>1164423</v>
      </c>
      <c r="CI117" s="21">
        <f>'6.ВС'!CI88</f>
        <v>1164423</v>
      </c>
      <c r="CJ117" s="21">
        <f>'6.ВС'!CJ88</f>
        <v>0</v>
      </c>
      <c r="CK117" s="21">
        <f>'6.ВС'!CK88</f>
        <v>0</v>
      </c>
      <c r="CL117" s="206">
        <f t="shared" si="139"/>
        <v>0</v>
      </c>
    </row>
    <row r="118" spans="1:90" ht="27.75" customHeight="1" x14ac:dyDescent="0.25">
      <c r="A118" s="155" t="s">
        <v>49</v>
      </c>
      <c r="B118" s="156"/>
      <c r="C118" s="156"/>
      <c r="D118" s="156"/>
      <c r="E118" s="152">
        <v>851</v>
      </c>
      <c r="F118" s="3" t="s">
        <v>46</v>
      </c>
      <c r="G118" s="3"/>
      <c r="H118" s="4"/>
      <c r="I118" s="3"/>
      <c r="J118" s="21">
        <f t="shared" ref="J118:Y118" si="194">J119</f>
        <v>3399970</v>
      </c>
      <c r="K118" s="21">
        <f t="shared" si="194"/>
        <v>0</v>
      </c>
      <c r="L118" s="21">
        <f t="shared" si="194"/>
        <v>3399970</v>
      </c>
      <c r="M118" s="21">
        <f t="shared" si="194"/>
        <v>0</v>
      </c>
      <c r="N118" s="21">
        <f t="shared" si="194"/>
        <v>2720300</v>
      </c>
      <c r="O118" s="21">
        <f t="shared" si="194"/>
        <v>0</v>
      </c>
      <c r="P118" s="21">
        <f t="shared" si="194"/>
        <v>2720300</v>
      </c>
      <c r="Q118" s="21">
        <f t="shared" si="194"/>
        <v>0</v>
      </c>
      <c r="R118" s="21">
        <f t="shared" si="194"/>
        <v>2720300</v>
      </c>
      <c r="S118" s="21">
        <f t="shared" si="194"/>
        <v>0</v>
      </c>
      <c r="T118" s="21">
        <f t="shared" si="194"/>
        <v>2720300</v>
      </c>
      <c r="U118" s="21">
        <f t="shared" si="194"/>
        <v>0</v>
      </c>
      <c r="V118" s="21">
        <f t="shared" si="194"/>
        <v>154300</v>
      </c>
      <c r="W118" s="21">
        <f t="shared" si="194"/>
        <v>0</v>
      </c>
      <c r="X118" s="21">
        <f t="shared" si="194"/>
        <v>154300</v>
      </c>
      <c r="Y118" s="21">
        <f t="shared" si="194"/>
        <v>0</v>
      </c>
      <c r="Z118" s="276">
        <f t="shared" si="143"/>
        <v>104.75402613327911</v>
      </c>
      <c r="AA118" s="21"/>
      <c r="AB118" s="21">
        <f t="shared" ref="AB118:CK118" si="195">AB119</f>
        <v>3245670</v>
      </c>
      <c r="AC118" s="21">
        <f t="shared" si="195"/>
        <v>0</v>
      </c>
      <c r="AD118" s="21">
        <f t="shared" si="195"/>
        <v>3245670</v>
      </c>
      <c r="AE118" s="21">
        <f t="shared" si="195"/>
        <v>0</v>
      </c>
      <c r="AF118" s="21">
        <f t="shared" si="195"/>
        <v>29216</v>
      </c>
      <c r="AG118" s="21">
        <f t="shared" si="195"/>
        <v>0</v>
      </c>
      <c r="AH118" s="21">
        <f t="shared" si="195"/>
        <v>29216</v>
      </c>
      <c r="AI118" s="21">
        <f t="shared" si="195"/>
        <v>0</v>
      </c>
      <c r="AJ118" s="21">
        <f t="shared" si="195"/>
        <v>3274886</v>
      </c>
      <c r="AK118" s="21">
        <f t="shared" si="195"/>
        <v>0</v>
      </c>
      <c r="AL118" s="21">
        <f t="shared" si="195"/>
        <v>3274886</v>
      </c>
      <c r="AM118" s="21">
        <f t="shared" si="195"/>
        <v>0</v>
      </c>
      <c r="AN118" s="21">
        <f t="shared" si="195"/>
        <v>0</v>
      </c>
      <c r="AO118" s="21">
        <f t="shared" si="195"/>
        <v>0</v>
      </c>
      <c r="AP118" s="21">
        <f t="shared" si="195"/>
        <v>0</v>
      </c>
      <c r="AQ118" s="21">
        <f t="shared" si="195"/>
        <v>0</v>
      </c>
      <c r="AR118" s="21">
        <f t="shared" si="195"/>
        <v>3274886</v>
      </c>
      <c r="AS118" s="21">
        <f t="shared" si="195"/>
        <v>0</v>
      </c>
      <c r="AT118" s="21">
        <f t="shared" si="195"/>
        <v>3274886</v>
      </c>
      <c r="AU118" s="21">
        <f t="shared" si="195"/>
        <v>0</v>
      </c>
      <c r="AV118" s="205">
        <f t="shared" si="136"/>
        <v>0</v>
      </c>
      <c r="AW118" s="21">
        <f t="shared" si="195"/>
        <v>3245670</v>
      </c>
      <c r="AX118" s="21">
        <f t="shared" si="195"/>
        <v>0</v>
      </c>
      <c r="AY118" s="21">
        <f t="shared" si="195"/>
        <v>3245670</v>
      </c>
      <c r="AZ118" s="21">
        <f t="shared" si="195"/>
        <v>0</v>
      </c>
      <c r="BA118" s="21">
        <f t="shared" si="195"/>
        <v>0</v>
      </c>
      <c r="BB118" s="21">
        <f t="shared" si="195"/>
        <v>0</v>
      </c>
      <c r="BC118" s="21">
        <f t="shared" si="195"/>
        <v>0</v>
      </c>
      <c r="BD118" s="21">
        <f t="shared" si="195"/>
        <v>0</v>
      </c>
      <c r="BE118" s="21">
        <f t="shared" si="195"/>
        <v>3245670</v>
      </c>
      <c r="BF118" s="21">
        <f t="shared" si="195"/>
        <v>0</v>
      </c>
      <c r="BG118" s="21">
        <f t="shared" si="195"/>
        <v>3245670</v>
      </c>
      <c r="BH118" s="21">
        <f t="shared" si="195"/>
        <v>0</v>
      </c>
      <c r="BI118" s="21">
        <f t="shared" si="195"/>
        <v>0</v>
      </c>
      <c r="BJ118" s="21">
        <f t="shared" si="195"/>
        <v>0</v>
      </c>
      <c r="BK118" s="21">
        <f t="shared" si="195"/>
        <v>0</v>
      </c>
      <c r="BL118" s="21">
        <f t="shared" si="195"/>
        <v>0</v>
      </c>
      <c r="BM118" s="21">
        <f t="shared" si="195"/>
        <v>3245670</v>
      </c>
      <c r="BN118" s="21">
        <f t="shared" si="195"/>
        <v>0</v>
      </c>
      <c r="BO118" s="21">
        <f t="shared" si="195"/>
        <v>3245670</v>
      </c>
      <c r="BP118" s="21">
        <f t="shared" si="195"/>
        <v>0</v>
      </c>
      <c r="BQ118" s="205">
        <f t="shared" si="137"/>
        <v>0</v>
      </c>
      <c r="BR118" s="21">
        <f t="shared" si="195"/>
        <v>3245670</v>
      </c>
      <c r="BS118" s="21">
        <f t="shared" si="195"/>
        <v>0</v>
      </c>
      <c r="BT118" s="21">
        <f t="shared" si="195"/>
        <v>3245670</v>
      </c>
      <c r="BU118" s="21">
        <f t="shared" si="195"/>
        <v>0</v>
      </c>
      <c r="BV118" s="21">
        <f t="shared" si="195"/>
        <v>0</v>
      </c>
      <c r="BW118" s="21">
        <f t="shared" si="195"/>
        <v>0</v>
      </c>
      <c r="BX118" s="21">
        <f t="shared" si="195"/>
        <v>0</v>
      </c>
      <c r="BY118" s="21">
        <f t="shared" si="195"/>
        <v>0</v>
      </c>
      <c r="BZ118" s="21">
        <f t="shared" si="195"/>
        <v>3245670</v>
      </c>
      <c r="CA118" s="21">
        <f t="shared" si="195"/>
        <v>0</v>
      </c>
      <c r="CB118" s="21">
        <f t="shared" si="195"/>
        <v>3245670</v>
      </c>
      <c r="CC118" s="21">
        <f t="shared" si="195"/>
        <v>0</v>
      </c>
      <c r="CD118" s="21">
        <f t="shared" si="195"/>
        <v>0</v>
      </c>
      <c r="CE118" s="21">
        <f t="shared" si="195"/>
        <v>0</v>
      </c>
      <c r="CF118" s="21">
        <f t="shared" si="195"/>
        <v>0</v>
      </c>
      <c r="CG118" s="21">
        <f t="shared" si="195"/>
        <v>0</v>
      </c>
      <c r="CH118" s="21">
        <f t="shared" si="195"/>
        <v>3245670</v>
      </c>
      <c r="CI118" s="21">
        <f t="shared" si="195"/>
        <v>0</v>
      </c>
      <c r="CJ118" s="21">
        <f t="shared" si="195"/>
        <v>3245670</v>
      </c>
      <c r="CK118" s="21">
        <f t="shared" si="195"/>
        <v>0</v>
      </c>
      <c r="CL118" s="206">
        <f t="shared" si="139"/>
        <v>0</v>
      </c>
    </row>
    <row r="119" spans="1:90" ht="27.75" customHeight="1" x14ac:dyDescent="0.25">
      <c r="A119" s="112" t="s">
        <v>362</v>
      </c>
      <c r="B119" s="156"/>
      <c r="C119" s="156"/>
      <c r="D119" s="156"/>
      <c r="E119" s="152">
        <v>851</v>
      </c>
      <c r="F119" s="3" t="s">
        <v>46</v>
      </c>
      <c r="G119" s="3" t="s">
        <v>93</v>
      </c>
      <c r="H119" s="4"/>
      <c r="I119" s="3"/>
      <c r="J119" s="21">
        <f t="shared" ref="J119:R119" si="196">J120+J127</f>
        <v>3399970</v>
      </c>
      <c r="K119" s="21">
        <f t="shared" ref="K119:M119" si="197">K120+K127</f>
        <v>0</v>
      </c>
      <c r="L119" s="21">
        <f t="shared" si="197"/>
        <v>3399970</v>
      </c>
      <c r="M119" s="21">
        <f t="shared" si="197"/>
        <v>0</v>
      </c>
      <c r="N119" s="21">
        <f t="shared" si="196"/>
        <v>2720300</v>
      </c>
      <c r="O119" s="21">
        <f t="shared" ref="O119:Q119" si="198">O120+O127</f>
        <v>0</v>
      </c>
      <c r="P119" s="21">
        <f t="shared" si="198"/>
        <v>2720300</v>
      </c>
      <c r="Q119" s="21">
        <f t="shared" si="198"/>
        <v>0</v>
      </c>
      <c r="R119" s="21">
        <f t="shared" si="196"/>
        <v>2720300</v>
      </c>
      <c r="S119" s="21">
        <f t="shared" ref="S119:U119" si="199">S120+S127</f>
        <v>0</v>
      </c>
      <c r="T119" s="21">
        <f t="shared" si="199"/>
        <v>2720300</v>
      </c>
      <c r="U119" s="21">
        <f t="shared" si="199"/>
        <v>0</v>
      </c>
      <c r="V119" s="21">
        <f t="shared" ref="V119:Y119" si="200">V120+V127</f>
        <v>154300</v>
      </c>
      <c r="W119" s="21">
        <f t="shared" si="200"/>
        <v>0</v>
      </c>
      <c r="X119" s="21">
        <f t="shared" si="200"/>
        <v>154300</v>
      </c>
      <c r="Y119" s="21">
        <f t="shared" si="200"/>
        <v>0</v>
      </c>
      <c r="Z119" s="276">
        <f t="shared" si="143"/>
        <v>104.75402613327911</v>
      </c>
      <c r="AA119" s="21"/>
      <c r="AB119" s="21">
        <f t="shared" ref="AB119:BU119" si="201">AB120+AB127</f>
        <v>3245670</v>
      </c>
      <c r="AC119" s="21">
        <f t="shared" si="201"/>
        <v>0</v>
      </c>
      <c r="AD119" s="21">
        <f t="shared" si="201"/>
        <v>3245670</v>
      </c>
      <c r="AE119" s="21">
        <f t="shared" si="201"/>
        <v>0</v>
      </c>
      <c r="AF119" s="21">
        <f t="shared" ref="AF119:AM119" si="202">AF120+AF127</f>
        <v>29216</v>
      </c>
      <c r="AG119" s="21">
        <f t="shared" si="202"/>
        <v>0</v>
      </c>
      <c r="AH119" s="21">
        <f t="shared" si="202"/>
        <v>29216</v>
      </c>
      <c r="AI119" s="21">
        <f t="shared" si="202"/>
        <v>0</v>
      </c>
      <c r="AJ119" s="21">
        <f t="shared" si="202"/>
        <v>3274886</v>
      </c>
      <c r="AK119" s="21">
        <f t="shared" si="202"/>
        <v>0</v>
      </c>
      <c r="AL119" s="21">
        <f t="shared" si="202"/>
        <v>3274886</v>
      </c>
      <c r="AM119" s="21">
        <f t="shared" si="202"/>
        <v>0</v>
      </c>
      <c r="AN119" s="21">
        <f t="shared" ref="AN119:AU119" si="203">AN120+AN127</f>
        <v>0</v>
      </c>
      <c r="AO119" s="21">
        <f t="shared" si="203"/>
        <v>0</v>
      </c>
      <c r="AP119" s="21">
        <f t="shared" si="203"/>
        <v>0</v>
      </c>
      <c r="AQ119" s="21">
        <f t="shared" si="203"/>
        <v>0</v>
      </c>
      <c r="AR119" s="21">
        <f t="shared" si="203"/>
        <v>3274886</v>
      </c>
      <c r="AS119" s="21">
        <f t="shared" si="203"/>
        <v>0</v>
      </c>
      <c r="AT119" s="21">
        <f t="shared" si="203"/>
        <v>3274886</v>
      </c>
      <c r="AU119" s="21">
        <f t="shared" si="203"/>
        <v>0</v>
      </c>
      <c r="AV119" s="205">
        <f t="shared" si="136"/>
        <v>0</v>
      </c>
      <c r="AW119" s="21">
        <f t="shared" si="201"/>
        <v>3245670</v>
      </c>
      <c r="AX119" s="21">
        <f t="shared" si="201"/>
        <v>0</v>
      </c>
      <c r="AY119" s="21">
        <f t="shared" si="201"/>
        <v>3245670</v>
      </c>
      <c r="AZ119" s="21">
        <f t="shared" si="201"/>
        <v>0</v>
      </c>
      <c r="BA119" s="21">
        <f t="shared" ref="BA119:BH119" si="204">BA120+BA127</f>
        <v>0</v>
      </c>
      <c r="BB119" s="21">
        <f t="shared" si="204"/>
        <v>0</v>
      </c>
      <c r="BC119" s="21">
        <f t="shared" si="204"/>
        <v>0</v>
      </c>
      <c r="BD119" s="21">
        <f t="shared" si="204"/>
        <v>0</v>
      </c>
      <c r="BE119" s="21">
        <f t="shared" si="204"/>
        <v>3245670</v>
      </c>
      <c r="BF119" s="21">
        <f t="shared" si="204"/>
        <v>0</v>
      </c>
      <c r="BG119" s="21">
        <f t="shared" si="204"/>
        <v>3245670</v>
      </c>
      <c r="BH119" s="21">
        <f t="shared" si="204"/>
        <v>0</v>
      </c>
      <c r="BI119" s="21">
        <f t="shared" ref="BI119:BP119" si="205">BI120+BI127</f>
        <v>0</v>
      </c>
      <c r="BJ119" s="21">
        <f t="shared" si="205"/>
        <v>0</v>
      </c>
      <c r="BK119" s="21">
        <f t="shared" si="205"/>
        <v>0</v>
      </c>
      <c r="BL119" s="21">
        <f t="shared" si="205"/>
        <v>0</v>
      </c>
      <c r="BM119" s="21">
        <f t="shared" si="205"/>
        <v>3245670</v>
      </c>
      <c r="BN119" s="21">
        <f t="shared" si="205"/>
        <v>0</v>
      </c>
      <c r="BO119" s="21">
        <f t="shared" si="205"/>
        <v>3245670</v>
      </c>
      <c r="BP119" s="21">
        <f t="shared" si="205"/>
        <v>0</v>
      </c>
      <c r="BQ119" s="205">
        <f t="shared" si="137"/>
        <v>0</v>
      </c>
      <c r="BR119" s="21">
        <f t="shared" si="201"/>
        <v>3245670</v>
      </c>
      <c r="BS119" s="21">
        <f t="shared" si="201"/>
        <v>0</v>
      </c>
      <c r="BT119" s="21">
        <f t="shared" si="201"/>
        <v>3245670</v>
      </c>
      <c r="BU119" s="21">
        <f t="shared" si="201"/>
        <v>0</v>
      </c>
      <c r="BV119" s="21">
        <f t="shared" ref="BV119:CC119" si="206">BV120+BV127</f>
        <v>0</v>
      </c>
      <c r="BW119" s="21">
        <f t="shared" si="206"/>
        <v>0</v>
      </c>
      <c r="BX119" s="21">
        <f t="shared" si="206"/>
        <v>0</v>
      </c>
      <c r="BY119" s="21">
        <f t="shared" si="206"/>
        <v>0</v>
      </c>
      <c r="BZ119" s="21">
        <f t="shared" si="206"/>
        <v>3245670</v>
      </c>
      <c r="CA119" s="21">
        <f t="shared" si="206"/>
        <v>0</v>
      </c>
      <c r="CB119" s="21">
        <f t="shared" si="206"/>
        <v>3245670</v>
      </c>
      <c r="CC119" s="21">
        <f t="shared" si="206"/>
        <v>0</v>
      </c>
      <c r="CD119" s="21">
        <f t="shared" ref="CD119:CK119" si="207">CD120+CD127</f>
        <v>0</v>
      </c>
      <c r="CE119" s="21">
        <f t="shared" si="207"/>
        <v>0</v>
      </c>
      <c r="CF119" s="21">
        <f t="shared" si="207"/>
        <v>0</v>
      </c>
      <c r="CG119" s="21">
        <f t="shared" si="207"/>
        <v>0</v>
      </c>
      <c r="CH119" s="21">
        <f t="shared" si="207"/>
        <v>3245670</v>
      </c>
      <c r="CI119" s="21">
        <f t="shared" si="207"/>
        <v>0</v>
      </c>
      <c r="CJ119" s="21">
        <f t="shared" si="207"/>
        <v>3245670</v>
      </c>
      <c r="CK119" s="21">
        <f t="shared" si="207"/>
        <v>0</v>
      </c>
      <c r="CL119" s="206">
        <f t="shared" si="139"/>
        <v>0</v>
      </c>
    </row>
    <row r="120" spans="1:90" ht="27.75" customHeight="1" x14ac:dyDescent="0.25">
      <c r="A120" s="155" t="s">
        <v>51</v>
      </c>
      <c r="B120" s="156"/>
      <c r="C120" s="156"/>
      <c r="D120" s="156"/>
      <c r="E120" s="152">
        <v>851</v>
      </c>
      <c r="F120" s="3" t="s">
        <v>46</v>
      </c>
      <c r="G120" s="3" t="s">
        <v>93</v>
      </c>
      <c r="H120" s="267" t="s">
        <v>416</v>
      </c>
      <c r="I120" s="3"/>
      <c r="J120" s="21">
        <f t="shared" ref="J120:R120" si="208">J121+J123+J125</f>
        <v>3278200</v>
      </c>
      <c r="K120" s="21">
        <f t="shared" ref="K120:M120" si="209">K121+K123+K125</f>
        <v>0</v>
      </c>
      <c r="L120" s="21">
        <f t="shared" si="209"/>
        <v>3278200</v>
      </c>
      <c r="M120" s="21">
        <f t="shared" si="209"/>
        <v>0</v>
      </c>
      <c r="N120" s="21">
        <f t="shared" si="208"/>
        <v>2660300</v>
      </c>
      <c r="O120" s="21">
        <f t="shared" ref="O120:Q120" si="210">O121+O123+O125</f>
        <v>0</v>
      </c>
      <c r="P120" s="21">
        <f t="shared" si="210"/>
        <v>2660300</v>
      </c>
      <c r="Q120" s="21">
        <f t="shared" si="210"/>
        <v>0</v>
      </c>
      <c r="R120" s="21">
        <f t="shared" si="208"/>
        <v>2660300</v>
      </c>
      <c r="S120" s="21">
        <f t="shared" ref="S120:U120" si="211">S121+S123+S125</f>
        <v>0</v>
      </c>
      <c r="T120" s="21">
        <f t="shared" si="211"/>
        <v>2660300</v>
      </c>
      <c r="U120" s="21">
        <f t="shared" si="211"/>
        <v>0</v>
      </c>
      <c r="V120" s="21">
        <f t="shared" ref="V120:Y120" si="212">V121+V123+V125</f>
        <v>154300</v>
      </c>
      <c r="W120" s="21">
        <f t="shared" si="212"/>
        <v>0</v>
      </c>
      <c r="X120" s="21">
        <f t="shared" si="212"/>
        <v>154300</v>
      </c>
      <c r="Y120" s="21">
        <f t="shared" si="212"/>
        <v>0</v>
      </c>
      <c r="Z120" s="276">
        <f t="shared" si="143"/>
        <v>104.93933864720381</v>
      </c>
      <c r="AA120" s="21"/>
      <c r="AB120" s="21">
        <f t="shared" ref="AB120:BU120" si="213">AB121+AB123+AB125</f>
        <v>3123900</v>
      </c>
      <c r="AC120" s="21">
        <f t="shared" si="213"/>
        <v>0</v>
      </c>
      <c r="AD120" s="21">
        <f t="shared" si="213"/>
        <v>3123900</v>
      </c>
      <c r="AE120" s="21">
        <f t="shared" si="213"/>
        <v>0</v>
      </c>
      <c r="AF120" s="21">
        <f t="shared" ref="AF120:AM120" si="214">AF121+AF123+AF125</f>
        <v>29216</v>
      </c>
      <c r="AG120" s="21">
        <f t="shared" si="214"/>
        <v>0</v>
      </c>
      <c r="AH120" s="21">
        <f t="shared" si="214"/>
        <v>29216</v>
      </c>
      <c r="AI120" s="21">
        <f t="shared" si="214"/>
        <v>0</v>
      </c>
      <c r="AJ120" s="21">
        <f t="shared" si="214"/>
        <v>3153116</v>
      </c>
      <c r="AK120" s="21">
        <f t="shared" si="214"/>
        <v>0</v>
      </c>
      <c r="AL120" s="21">
        <f t="shared" si="214"/>
        <v>3153116</v>
      </c>
      <c r="AM120" s="21">
        <f t="shared" si="214"/>
        <v>0</v>
      </c>
      <c r="AN120" s="21">
        <f t="shared" ref="AN120:AU120" si="215">AN121+AN123+AN125</f>
        <v>0</v>
      </c>
      <c r="AO120" s="21">
        <f t="shared" si="215"/>
        <v>0</v>
      </c>
      <c r="AP120" s="21">
        <f t="shared" si="215"/>
        <v>0</v>
      </c>
      <c r="AQ120" s="21">
        <f t="shared" si="215"/>
        <v>0</v>
      </c>
      <c r="AR120" s="21">
        <f t="shared" si="215"/>
        <v>3153116</v>
      </c>
      <c r="AS120" s="21">
        <f t="shared" si="215"/>
        <v>0</v>
      </c>
      <c r="AT120" s="21">
        <f t="shared" si="215"/>
        <v>3153116</v>
      </c>
      <c r="AU120" s="21">
        <f t="shared" si="215"/>
        <v>0</v>
      </c>
      <c r="AV120" s="205">
        <f t="shared" si="136"/>
        <v>0</v>
      </c>
      <c r="AW120" s="21">
        <f t="shared" si="213"/>
        <v>3123900</v>
      </c>
      <c r="AX120" s="21">
        <f t="shared" si="213"/>
        <v>0</v>
      </c>
      <c r="AY120" s="21">
        <f t="shared" si="213"/>
        <v>3123900</v>
      </c>
      <c r="AZ120" s="21">
        <f t="shared" si="213"/>
        <v>0</v>
      </c>
      <c r="BA120" s="21">
        <f t="shared" ref="BA120:BH120" si="216">BA121+BA123+BA125</f>
        <v>0</v>
      </c>
      <c r="BB120" s="21">
        <f t="shared" si="216"/>
        <v>0</v>
      </c>
      <c r="BC120" s="21">
        <f t="shared" si="216"/>
        <v>0</v>
      </c>
      <c r="BD120" s="21">
        <f t="shared" si="216"/>
        <v>0</v>
      </c>
      <c r="BE120" s="21">
        <f t="shared" si="216"/>
        <v>3123900</v>
      </c>
      <c r="BF120" s="21">
        <f t="shared" si="216"/>
        <v>0</v>
      </c>
      <c r="BG120" s="21">
        <f t="shared" si="216"/>
        <v>3123900</v>
      </c>
      <c r="BH120" s="21">
        <f t="shared" si="216"/>
        <v>0</v>
      </c>
      <c r="BI120" s="21">
        <f t="shared" ref="BI120:BP120" si="217">BI121+BI123+BI125</f>
        <v>0</v>
      </c>
      <c r="BJ120" s="21">
        <f t="shared" si="217"/>
        <v>0</v>
      </c>
      <c r="BK120" s="21">
        <f t="shared" si="217"/>
        <v>0</v>
      </c>
      <c r="BL120" s="21">
        <f t="shared" si="217"/>
        <v>0</v>
      </c>
      <c r="BM120" s="21">
        <f t="shared" si="217"/>
        <v>3123900</v>
      </c>
      <c r="BN120" s="21">
        <f t="shared" si="217"/>
        <v>0</v>
      </c>
      <c r="BO120" s="21">
        <f t="shared" si="217"/>
        <v>3123900</v>
      </c>
      <c r="BP120" s="21">
        <f t="shared" si="217"/>
        <v>0</v>
      </c>
      <c r="BQ120" s="205">
        <f t="shared" si="137"/>
        <v>0</v>
      </c>
      <c r="BR120" s="21">
        <f t="shared" si="213"/>
        <v>3123900</v>
      </c>
      <c r="BS120" s="21">
        <f t="shared" si="213"/>
        <v>0</v>
      </c>
      <c r="BT120" s="21">
        <f t="shared" si="213"/>
        <v>3123900</v>
      </c>
      <c r="BU120" s="21">
        <f t="shared" si="213"/>
        <v>0</v>
      </c>
      <c r="BV120" s="21">
        <f t="shared" ref="BV120:CC120" si="218">BV121+BV123+BV125</f>
        <v>0</v>
      </c>
      <c r="BW120" s="21">
        <f t="shared" si="218"/>
        <v>0</v>
      </c>
      <c r="BX120" s="21">
        <f t="shared" si="218"/>
        <v>0</v>
      </c>
      <c r="BY120" s="21">
        <f t="shared" si="218"/>
        <v>0</v>
      </c>
      <c r="BZ120" s="21">
        <f t="shared" si="218"/>
        <v>3123900</v>
      </c>
      <c r="CA120" s="21">
        <f t="shared" si="218"/>
        <v>0</v>
      </c>
      <c r="CB120" s="21">
        <f t="shared" si="218"/>
        <v>3123900</v>
      </c>
      <c r="CC120" s="21">
        <f t="shared" si="218"/>
        <v>0</v>
      </c>
      <c r="CD120" s="21">
        <f t="shared" ref="CD120:CK120" si="219">CD121+CD123+CD125</f>
        <v>0</v>
      </c>
      <c r="CE120" s="21">
        <f t="shared" si="219"/>
        <v>0</v>
      </c>
      <c r="CF120" s="21">
        <f t="shared" si="219"/>
        <v>0</v>
      </c>
      <c r="CG120" s="21">
        <f t="shared" si="219"/>
        <v>0</v>
      </c>
      <c r="CH120" s="21">
        <f t="shared" si="219"/>
        <v>3123900</v>
      </c>
      <c r="CI120" s="21">
        <f t="shared" si="219"/>
        <v>0</v>
      </c>
      <c r="CJ120" s="21">
        <f t="shared" si="219"/>
        <v>3123900</v>
      </c>
      <c r="CK120" s="21">
        <f t="shared" si="219"/>
        <v>0</v>
      </c>
      <c r="CL120" s="206">
        <f t="shared" si="139"/>
        <v>0</v>
      </c>
    </row>
    <row r="121" spans="1:90" ht="27.75" customHeight="1" x14ac:dyDescent="0.25">
      <c r="A121" s="155" t="s">
        <v>15</v>
      </c>
      <c r="B121" s="156"/>
      <c r="C121" s="156"/>
      <c r="D121" s="156"/>
      <c r="E121" s="152">
        <v>851</v>
      </c>
      <c r="F121" s="3" t="s">
        <v>46</v>
      </c>
      <c r="G121" s="4" t="s">
        <v>93</v>
      </c>
      <c r="H121" s="267" t="s">
        <v>416</v>
      </c>
      <c r="I121" s="3" t="s">
        <v>17</v>
      </c>
      <c r="J121" s="21">
        <f t="shared" ref="J121:Y121" si="220">J122</f>
        <v>2311300</v>
      </c>
      <c r="K121" s="21">
        <f t="shared" si="220"/>
        <v>0</v>
      </c>
      <c r="L121" s="21">
        <f t="shared" si="220"/>
        <v>2311300</v>
      </c>
      <c r="M121" s="21">
        <f t="shared" si="220"/>
        <v>0</v>
      </c>
      <c r="N121" s="21">
        <f t="shared" si="220"/>
        <v>2311300</v>
      </c>
      <c r="O121" s="21">
        <f t="shared" si="220"/>
        <v>0</v>
      </c>
      <c r="P121" s="21">
        <f t="shared" si="220"/>
        <v>2311300</v>
      </c>
      <c r="Q121" s="21">
        <f t="shared" si="220"/>
        <v>0</v>
      </c>
      <c r="R121" s="21">
        <f t="shared" si="220"/>
        <v>2311300</v>
      </c>
      <c r="S121" s="21">
        <f t="shared" si="220"/>
        <v>0</v>
      </c>
      <c r="T121" s="21">
        <f t="shared" si="220"/>
        <v>2311300</v>
      </c>
      <c r="U121" s="21">
        <f t="shared" si="220"/>
        <v>0</v>
      </c>
      <c r="V121" s="21">
        <f t="shared" si="220"/>
        <v>140800</v>
      </c>
      <c r="W121" s="21">
        <f t="shared" si="220"/>
        <v>0</v>
      </c>
      <c r="X121" s="21">
        <f t="shared" si="220"/>
        <v>140800</v>
      </c>
      <c r="Y121" s="21">
        <f t="shared" si="220"/>
        <v>0</v>
      </c>
      <c r="Z121" s="276">
        <f t="shared" si="143"/>
        <v>106.48698456576827</v>
      </c>
      <c r="AA121" s="21"/>
      <c r="AB121" s="21">
        <f t="shared" ref="AB121:CK121" si="221">AB122</f>
        <v>2170500</v>
      </c>
      <c r="AC121" s="21">
        <f t="shared" si="221"/>
        <v>0</v>
      </c>
      <c r="AD121" s="21">
        <f t="shared" si="221"/>
        <v>2170500</v>
      </c>
      <c r="AE121" s="21">
        <f t="shared" si="221"/>
        <v>0</v>
      </c>
      <c r="AF121" s="21">
        <f t="shared" si="221"/>
        <v>0</v>
      </c>
      <c r="AG121" s="21">
        <f t="shared" si="221"/>
        <v>0</v>
      </c>
      <c r="AH121" s="21">
        <f t="shared" si="221"/>
        <v>0</v>
      </c>
      <c r="AI121" s="21">
        <f t="shared" si="221"/>
        <v>0</v>
      </c>
      <c r="AJ121" s="21">
        <f t="shared" si="221"/>
        <v>2170500</v>
      </c>
      <c r="AK121" s="21">
        <f t="shared" si="221"/>
        <v>0</v>
      </c>
      <c r="AL121" s="21">
        <f t="shared" si="221"/>
        <v>2170500</v>
      </c>
      <c r="AM121" s="21">
        <f t="shared" si="221"/>
        <v>0</v>
      </c>
      <c r="AN121" s="21">
        <f t="shared" si="221"/>
        <v>0</v>
      </c>
      <c r="AO121" s="21">
        <f t="shared" si="221"/>
        <v>0</v>
      </c>
      <c r="AP121" s="21">
        <f t="shared" si="221"/>
        <v>0</v>
      </c>
      <c r="AQ121" s="21">
        <f t="shared" si="221"/>
        <v>0</v>
      </c>
      <c r="AR121" s="21">
        <f t="shared" si="221"/>
        <v>2170500</v>
      </c>
      <c r="AS121" s="21">
        <f t="shared" si="221"/>
        <v>0</v>
      </c>
      <c r="AT121" s="21">
        <f t="shared" si="221"/>
        <v>2170500</v>
      </c>
      <c r="AU121" s="21">
        <f t="shared" si="221"/>
        <v>0</v>
      </c>
      <c r="AV121" s="205">
        <f t="shared" si="136"/>
        <v>0</v>
      </c>
      <c r="AW121" s="21">
        <f t="shared" si="221"/>
        <v>2170500</v>
      </c>
      <c r="AX121" s="21">
        <f t="shared" si="221"/>
        <v>0</v>
      </c>
      <c r="AY121" s="21">
        <f t="shared" si="221"/>
        <v>2170500</v>
      </c>
      <c r="AZ121" s="21">
        <f t="shared" si="221"/>
        <v>0</v>
      </c>
      <c r="BA121" s="21">
        <f t="shared" si="221"/>
        <v>0</v>
      </c>
      <c r="BB121" s="21">
        <f t="shared" si="221"/>
        <v>0</v>
      </c>
      <c r="BC121" s="21">
        <f t="shared" si="221"/>
        <v>0</v>
      </c>
      <c r="BD121" s="21">
        <f t="shared" si="221"/>
        <v>0</v>
      </c>
      <c r="BE121" s="21">
        <f t="shared" si="221"/>
        <v>2170500</v>
      </c>
      <c r="BF121" s="21">
        <f t="shared" si="221"/>
        <v>0</v>
      </c>
      <c r="BG121" s="21">
        <f t="shared" si="221"/>
        <v>2170500</v>
      </c>
      <c r="BH121" s="21">
        <f t="shared" si="221"/>
        <v>0</v>
      </c>
      <c r="BI121" s="21">
        <f t="shared" si="221"/>
        <v>0</v>
      </c>
      <c r="BJ121" s="21">
        <f t="shared" si="221"/>
        <v>0</v>
      </c>
      <c r="BK121" s="21">
        <f t="shared" si="221"/>
        <v>0</v>
      </c>
      <c r="BL121" s="21">
        <f t="shared" si="221"/>
        <v>0</v>
      </c>
      <c r="BM121" s="21">
        <f t="shared" si="221"/>
        <v>2170500</v>
      </c>
      <c r="BN121" s="21">
        <f t="shared" si="221"/>
        <v>0</v>
      </c>
      <c r="BO121" s="21">
        <f t="shared" si="221"/>
        <v>2170500</v>
      </c>
      <c r="BP121" s="21">
        <f t="shared" si="221"/>
        <v>0</v>
      </c>
      <c r="BQ121" s="205">
        <f t="shared" si="137"/>
        <v>0</v>
      </c>
      <c r="BR121" s="21">
        <f t="shared" si="221"/>
        <v>2170500</v>
      </c>
      <c r="BS121" s="21">
        <f t="shared" si="221"/>
        <v>0</v>
      </c>
      <c r="BT121" s="21">
        <f t="shared" si="221"/>
        <v>2170500</v>
      </c>
      <c r="BU121" s="21">
        <f t="shared" si="221"/>
        <v>0</v>
      </c>
      <c r="BV121" s="21">
        <f t="shared" si="221"/>
        <v>0</v>
      </c>
      <c r="BW121" s="21">
        <f t="shared" si="221"/>
        <v>0</v>
      </c>
      <c r="BX121" s="21">
        <f t="shared" si="221"/>
        <v>0</v>
      </c>
      <c r="BY121" s="21">
        <f t="shared" si="221"/>
        <v>0</v>
      </c>
      <c r="BZ121" s="21">
        <f t="shared" si="221"/>
        <v>2170500</v>
      </c>
      <c r="CA121" s="21">
        <f t="shared" si="221"/>
        <v>0</v>
      </c>
      <c r="CB121" s="21">
        <f t="shared" si="221"/>
        <v>2170500</v>
      </c>
      <c r="CC121" s="21">
        <f t="shared" si="221"/>
        <v>0</v>
      </c>
      <c r="CD121" s="21">
        <f t="shared" si="221"/>
        <v>0</v>
      </c>
      <c r="CE121" s="21">
        <f t="shared" si="221"/>
        <v>0</v>
      </c>
      <c r="CF121" s="21">
        <f t="shared" si="221"/>
        <v>0</v>
      </c>
      <c r="CG121" s="21">
        <f t="shared" si="221"/>
        <v>0</v>
      </c>
      <c r="CH121" s="21">
        <f t="shared" si="221"/>
        <v>2170500</v>
      </c>
      <c r="CI121" s="21">
        <f t="shared" si="221"/>
        <v>0</v>
      </c>
      <c r="CJ121" s="21">
        <f t="shared" si="221"/>
        <v>2170500</v>
      </c>
      <c r="CK121" s="21">
        <f t="shared" si="221"/>
        <v>0</v>
      </c>
      <c r="CL121" s="206">
        <f t="shared" si="139"/>
        <v>0</v>
      </c>
    </row>
    <row r="122" spans="1:90" ht="27.75" customHeight="1" x14ac:dyDescent="0.25">
      <c r="A122" s="156" t="s">
        <v>7</v>
      </c>
      <c r="B122" s="156"/>
      <c r="C122" s="156"/>
      <c r="D122" s="156"/>
      <c r="E122" s="152">
        <v>851</v>
      </c>
      <c r="F122" s="3" t="s">
        <v>46</v>
      </c>
      <c r="G122" s="4" t="s">
        <v>93</v>
      </c>
      <c r="H122" s="267" t="s">
        <v>416</v>
      </c>
      <c r="I122" s="3" t="s">
        <v>52</v>
      </c>
      <c r="J122" s="21">
        <f>'6.ВС'!J93</f>
        <v>2311300</v>
      </c>
      <c r="K122" s="21">
        <f>'6.ВС'!K93</f>
        <v>0</v>
      </c>
      <c r="L122" s="21">
        <f>'6.ВС'!L93</f>
        <v>2311300</v>
      </c>
      <c r="M122" s="21">
        <f>'6.ВС'!M93</f>
        <v>0</v>
      </c>
      <c r="N122" s="21">
        <f>'6.ВС'!N93</f>
        <v>2311300</v>
      </c>
      <c r="O122" s="21">
        <f>'6.ВС'!O93</f>
        <v>0</v>
      </c>
      <c r="P122" s="21">
        <f>'6.ВС'!P93</f>
        <v>2311300</v>
      </c>
      <c r="Q122" s="21">
        <f>'6.ВС'!Q93</f>
        <v>0</v>
      </c>
      <c r="R122" s="21">
        <f>'6.ВС'!R93</f>
        <v>2311300</v>
      </c>
      <c r="S122" s="21">
        <f>'6.ВС'!S93</f>
        <v>0</v>
      </c>
      <c r="T122" s="21">
        <f>'6.ВС'!T93</f>
        <v>2311300</v>
      </c>
      <c r="U122" s="21">
        <f>'6.ВС'!U93</f>
        <v>0</v>
      </c>
      <c r="V122" s="21">
        <f>'6.ВС'!V93</f>
        <v>140800</v>
      </c>
      <c r="W122" s="21">
        <f>'6.ВС'!W93</f>
        <v>0</v>
      </c>
      <c r="X122" s="21">
        <f>'6.ВС'!X93</f>
        <v>140800</v>
      </c>
      <c r="Y122" s="21">
        <f>'6.ВС'!Y93</f>
        <v>0</v>
      </c>
      <c r="Z122" s="276">
        <f t="shared" si="143"/>
        <v>106.48698456576827</v>
      </c>
      <c r="AA122" s="21"/>
      <c r="AB122" s="21">
        <f>'6.ВС'!AB93</f>
        <v>2170500</v>
      </c>
      <c r="AC122" s="21">
        <f>'6.ВС'!AC93</f>
        <v>0</v>
      </c>
      <c r="AD122" s="21">
        <f>'6.ВС'!AD93</f>
        <v>2170500</v>
      </c>
      <c r="AE122" s="21">
        <f>'6.ВС'!AE93</f>
        <v>0</v>
      </c>
      <c r="AF122" s="21">
        <f>'6.ВС'!AF93</f>
        <v>0</v>
      </c>
      <c r="AG122" s="21">
        <f>'6.ВС'!AG93</f>
        <v>0</v>
      </c>
      <c r="AH122" s="21">
        <f>'6.ВС'!AH93</f>
        <v>0</v>
      </c>
      <c r="AI122" s="21">
        <f>'6.ВС'!AI93</f>
        <v>0</v>
      </c>
      <c r="AJ122" s="21">
        <f>'6.ВС'!AJ93</f>
        <v>2170500</v>
      </c>
      <c r="AK122" s="21">
        <f>'6.ВС'!AK93</f>
        <v>0</v>
      </c>
      <c r="AL122" s="21">
        <f>'6.ВС'!AL93</f>
        <v>2170500</v>
      </c>
      <c r="AM122" s="21">
        <f>'6.ВС'!AM93</f>
        <v>0</v>
      </c>
      <c r="AN122" s="21">
        <f>'6.ВС'!AN93</f>
        <v>0</v>
      </c>
      <c r="AO122" s="21">
        <f>'6.ВС'!AO93</f>
        <v>0</v>
      </c>
      <c r="AP122" s="21">
        <f>'6.ВС'!AP93</f>
        <v>0</v>
      </c>
      <c r="AQ122" s="21">
        <f>'6.ВС'!AQ93</f>
        <v>0</v>
      </c>
      <c r="AR122" s="21">
        <f>'6.ВС'!AR93</f>
        <v>2170500</v>
      </c>
      <c r="AS122" s="21">
        <f>'6.ВС'!AS93</f>
        <v>0</v>
      </c>
      <c r="AT122" s="21">
        <f>'6.ВС'!AT93</f>
        <v>2170500</v>
      </c>
      <c r="AU122" s="21">
        <f>'6.ВС'!AU93</f>
        <v>0</v>
      </c>
      <c r="AV122" s="205">
        <f t="shared" si="136"/>
        <v>0</v>
      </c>
      <c r="AW122" s="21">
        <f>'6.ВС'!AW93</f>
        <v>2170500</v>
      </c>
      <c r="AX122" s="21">
        <f>'6.ВС'!AX93</f>
        <v>0</v>
      </c>
      <c r="AY122" s="21">
        <f>'6.ВС'!AY93</f>
        <v>2170500</v>
      </c>
      <c r="AZ122" s="21">
        <f>'6.ВС'!AZ93</f>
        <v>0</v>
      </c>
      <c r="BA122" s="21">
        <f>'6.ВС'!BA93</f>
        <v>0</v>
      </c>
      <c r="BB122" s="21">
        <f>'6.ВС'!BB93</f>
        <v>0</v>
      </c>
      <c r="BC122" s="21">
        <f>'6.ВС'!BC93</f>
        <v>0</v>
      </c>
      <c r="BD122" s="21">
        <f>'6.ВС'!BD93</f>
        <v>0</v>
      </c>
      <c r="BE122" s="21">
        <f>'6.ВС'!BE93</f>
        <v>2170500</v>
      </c>
      <c r="BF122" s="21">
        <f>'6.ВС'!BF93</f>
        <v>0</v>
      </c>
      <c r="BG122" s="21">
        <f>'6.ВС'!BG93</f>
        <v>2170500</v>
      </c>
      <c r="BH122" s="21">
        <f>'6.ВС'!BH93</f>
        <v>0</v>
      </c>
      <c r="BI122" s="21">
        <f>'6.ВС'!BI93</f>
        <v>0</v>
      </c>
      <c r="BJ122" s="21">
        <f>'6.ВС'!BJ93</f>
        <v>0</v>
      </c>
      <c r="BK122" s="21">
        <f>'6.ВС'!BK93</f>
        <v>0</v>
      </c>
      <c r="BL122" s="21">
        <f>'6.ВС'!BL93</f>
        <v>0</v>
      </c>
      <c r="BM122" s="21">
        <f>'6.ВС'!BM93</f>
        <v>2170500</v>
      </c>
      <c r="BN122" s="21">
        <f>'6.ВС'!BN93</f>
        <v>0</v>
      </c>
      <c r="BO122" s="21">
        <f>'6.ВС'!BO93</f>
        <v>2170500</v>
      </c>
      <c r="BP122" s="21">
        <f>'6.ВС'!BP93</f>
        <v>0</v>
      </c>
      <c r="BQ122" s="205">
        <f t="shared" si="137"/>
        <v>0</v>
      </c>
      <c r="BR122" s="21">
        <f>'6.ВС'!BR93</f>
        <v>2170500</v>
      </c>
      <c r="BS122" s="21">
        <f>'6.ВС'!BS93</f>
        <v>0</v>
      </c>
      <c r="BT122" s="21">
        <f>'6.ВС'!BT93</f>
        <v>2170500</v>
      </c>
      <c r="BU122" s="21">
        <f>'6.ВС'!BU93</f>
        <v>0</v>
      </c>
      <c r="BV122" s="21">
        <f>'6.ВС'!BV93</f>
        <v>0</v>
      </c>
      <c r="BW122" s="21">
        <f>'6.ВС'!BW93</f>
        <v>0</v>
      </c>
      <c r="BX122" s="21">
        <f>'6.ВС'!BX93</f>
        <v>0</v>
      </c>
      <c r="BY122" s="21">
        <f>'6.ВС'!BY93</f>
        <v>0</v>
      </c>
      <c r="BZ122" s="21">
        <f>'6.ВС'!BZ93</f>
        <v>2170500</v>
      </c>
      <c r="CA122" s="21">
        <f>'6.ВС'!CA93</f>
        <v>0</v>
      </c>
      <c r="CB122" s="21">
        <f>'6.ВС'!CB93</f>
        <v>2170500</v>
      </c>
      <c r="CC122" s="21">
        <f>'6.ВС'!CC93</f>
        <v>0</v>
      </c>
      <c r="CD122" s="21">
        <f>'6.ВС'!CD93</f>
        <v>0</v>
      </c>
      <c r="CE122" s="21">
        <f>'6.ВС'!CE93</f>
        <v>0</v>
      </c>
      <c r="CF122" s="21">
        <f>'6.ВС'!CF93</f>
        <v>0</v>
      </c>
      <c r="CG122" s="21">
        <f>'6.ВС'!CG93</f>
        <v>0</v>
      </c>
      <c r="CH122" s="21">
        <f>'6.ВС'!CH93</f>
        <v>2170500</v>
      </c>
      <c r="CI122" s="21">
        <f>'6.ВС'!CI93</f>
        <v>0</v>
      </c>
      <c r="CJ122" s="21">
        <f>'6.ВС'!CJ93</f>
        <v>2170500</v>
      </c>
      <c r="CK122" s="21">
        <f>'6.ВС'!CK93</f>
        <v>0</v>
      </c>
      <c r="CL122" s="206">
        <f t="shared" si="139"/>
        <v>0</v>
      </c>
    </row>
    <row r="123" spans="1:90" ht="27.75" customHeight="1" x14ac:dyDescent="0.25">
      <c r="A123" s="156" t="s">
        <v>20</v>
      </c>
      <c r="B123" s="155"/>
      <c r="C123" s="155"/>
      <c r="D123" s="155"/>
      <c r="E123" s="152">
        <v>851</v>
      </c>
      <c r="F123" s="3" t="s">
        <v>46</v>
      </c>
      <c r="G123" s="4" t="s">
        <v>93</v>
      </c>
      <c r="H123" s="267" t="s">
        <v>416</v>
      </c>
      <c r="I123" s="3" t="s">
        <v>21</v>
      </c>
      <c r="J123" s="21">
        <f t="shared" ref="J123:Y123" si="222">J124</f>
        <v>935500</v>
      </c>
      <c r="K123" s="21">
        <f t="shared" si="222"/>
        <v>0</v>
      </c>
      <c r="L123" s="21">
        <f t="shared" si="222"/>
        <v>935500</v>
      </c>
      <c r="M123" s="21">
        <f t="shared" si="222"/>
        <v>0</v>
      </c>
      <c r="N123" s="21">
        <f t="shared" si="222"/>
        <v>333400</v>
      </c>
      <c r="O123" s="21">
        <f t="shared" si="222"/>
        <v>0</v>
      </c>
      <c r="P123" s="21">
        <f t="shared" si="222"/>
        <v>333400</v>
      </c>
      <c r="Q123" s="21">
        <f t="shared" si="222"/>
        <v>0</v>
      </c>
      <c r="R123" s="21">
        <f t="shared" si="222"/>
        <v>333400</v>
      </c>
      <c r="S123" s="21">
        <f t="shared" si="222"/>
        <v>0</v>
      </c>
      <c r="T123" s="21">
        <f t="shared" si="222"/>
        <v>333400</v>
      </c>
      <c r="U123" s="21">
        <f t="shared" si="222"/>
        <v>0</v>
      </c>
      <c r="V123" s="21">
        <f t="shared" si="222"/>
        <v>15700</v>
      </c>
      <c r="W123" s="21">
        <f t="shared" si="222"/>
        <v>0</v>
      </c>
      <c r="X123" s="21">
        <f t="shared" si="222"/>
        <v>15700</v>
      </c>
      <c r="Y123" s="21">
        <f t="shared" si="222"/>
        <v>0</v>
      </c>
      <c r="Z123" s="276">
        <f t="shared" si="143"/>
        <v>101.70689280278322</v>
      </c>
      <c r="AA123" s="21"/>
      <c r="AB123" s="21">
        <f t="shared" ref="AB123:CK123" si="223">AB124</f>
        <v>919800</v>
      </c>
      <c r="AC123" s="21">
        <f t="shared" si="223"/>
        <v>0</v>
      </c>
      <c r="AD123" s="21">
        <f t="shared" si="223"/>
        <v>919800</v>
      </c>
      <c r="AE123" s="21">
        <f t="shared" si="223"/>
        <v>0</v>
      </c>
      <c r="AF123" s="21">
        <f t="shared" si="223"/>
        <v>29216</v>
      </c>
      <c r="AG123" s="21">
        <f t="shared" si="223"/>
        <v>0</v>
      </c>
      <c r="AH123" s="21">
        <f t="shared" si="223"/>
        <v>29216</v>
      </c>
      <c r="AI123" s="21">
        <f t="shared" si="223"/>
        <v>0</v>
      </c>
      <c r="AJ123" s="21">
        <f t="shared" si="223"/>
        <v>949016</v>
      </c>
      <c r="AK123" s="21">
        <f t="shared" si="223"/>
        <v>0</v>
      </c>
      <c r="AL123" s="21">
        <f t="shared" si="223"/>
        <v>949016</v>
      </c>
      <c r="AM123" s="21">
        <f t="shared" si="223"/>
        <v>0</v>
      </c>
      <c r="AN123" s="21">
        <f t="shared" si="223"/>
        <v>0</v>
      </c>
      <c r="AO123" s="21">
        <f t="shared" si="223"/>
        <v>0</v>
      </c>
      <c r="AP123" s="21">
        <f t="shared" si="223"/>
        <v>0</v>
      </c>
      <c r="AQ123" s="21">
        <f t="shared" si="223"/>
        <v>0</v>
      </c>
      <c r="AR123" s="21">
        <f t="shared" si="223"/>
        <v>949016</v>
      </c>
      <c r="AS123" s="21">
        <f t="shared" si="223"/>
        <v>0</v>
      </c>
      <c r="AT123" s="21">
        <f t="shared" si="223"/>
        <v>949016</v>
      </c>
      <c r="AU123" s="21">
        <f t="shared" si="223"/>
        <v>0</v>
      </c>
      <c r="AV123" s="205">
        <f t="shared" si="136"/>
        <v>0</v>
      </c>
      <c r="AW123" s="21">
        <f t="shared" si="223"/>
        <v>919800</v>
      </c>
      <c r="AX123" s="21">
        <f t="shared" si="223"/>
        <v>0</v>
      </c>
      <c r="AY123" s="21">
        <f t="shared" si="223"/>
        <v>919800</v>
      </c>
      <c r="AZ123" s="21">
        <f t="shared" si="223"/>
        <v>0</v>
      </c>
      <c r="BA123" s="21">
        <f t="shared" si="223"/>
        <v>0</v>
      </c>
      <c r="BB123" s="21">
        <f t="shared" si="223"/>
        <v>0</v>
      </c>
      <c r="BC123" s="21">
        <f t="shared" si="223"/>
        <v>0</v>
      </c>
      <c r="BD123" s="21">
        <f t="shared" si="223"/>
        <v>0</v>
      </c>
      <c r="BE123" s="21">
        <f t="shared" si="223"/>
        <v>919800</v>
      </c>
      <c r="BF123" s="21">
        <f t="shared" si="223"/>
        <v>0</v>
      </c>
      <c r="BG123" s="21">
        <f t="shared" si="223"/>
        <v>919800</v>
      </c>
      <c r="BH123" s="21">
        <f t="shared" si="223"/>
        <v>0</v>
      </c>
      <c r="BI123" s="21">
        <f t="shared" si="223"/>
        <v>0</v>
      </c>
      <c r="BJ123" s="21">
        <f t="shared" si="223"/>
        <v>0</v>
      </c>
      <c r="BK123" s="21">
        <f t="shared" si="223"/>
        <v>0</v>
      </c>
      <c r="BL123" s="21">
        <f t="shared" si="223"/>
        <v>0</v>
      </c>
      <c r="BM123" s="21">
        <f t="shared" si="223"/>
        <v>919800</v>
      </c>
      <c r="BN123" s="21">
        <f t="shared" si="223"/>
        <v>0</v>
      </c>
      <c r="BO123" s="21">
        <f t="shared" si="223"/>
        <v>919800</v>
      </c>
      <c r="BP123" s="21">
        <f t="shared" si="223"/>
        <v>0</v>
      </c>
      <c r="BQ123" s="205">
        <f t="shared" si="137"/>
        <v>0</v>
      </c>
      <c r="BR123" s="21">
        <f t="shared" si="223"/>
        <v>919800</v>
      </c>
      <c r="BS123" s="21">
        <f t="shared" si="223"/>
        <v>0</v>
      </c>
      <c r="BT123" s="21">
        <f t="shared" si="223"/>
        <v>919800</v>
      </c>
      <c r="BU123" s="21">
        <f t="shared" si="223"/>
        <v>0</v>
      </c>
      <c r="BV123" s="21">
        <f t="shared" si="223"/>
        <v>0</v>
      </c>
      <c r="BW123" s="21">
        <f t="shared" si="223"/>
        <v>0</v>
      </c>
      <c r="BX123" s="21">
        <f t="shared" si="223"/>
        <v>0</v>
      </c>
      <c r="BY123" s="21">
        <f t="shared" si="223"/>
        <v>0</v>
      </c>
      <c r="BZ123" s="21">
        <f t="shared" si="223"/>
        <v>919800</v>
      </c>
      <c r="CA123" s="21">
        <f t="shared" si="223"/>
        <v>0</v>
      </c>
      <c r="CB123" s="21">
        <f t="shared" si="223"/>
        <v>919800</v>
      </c>
      <c r="CC123" s="21">
        <f t="shared" si="223"/>
        <v>0</v>
      </c>
      <c r="CD123" s="21">
        <f t="shared" si="223"/>
        <v>0</v>
      </c>
      <c r="CE123" s="21">
        <f t="shared" si="223"/>
        <v>0</v>
      </c>
      <c r="CF123" s="21">
        <f t="shared" si="223"/>
        <v>0</v>
      </c>
      <c r="CG123" s="21">
        <f t="shared" si="223"/>
        <v>0</v>
      </c>
      <c r="CH123" s="21">
        <f t="shared" si="223"/>
        <v>919800</v>
      </c>
      <c r="CI123" s="21">
        <f t="shared" si="223"/>
        <v>0</v>
      </c>
      <c r="CJ123" s="21">
        <f t="shared" si="223"/>
        <v>919800</v>
      </c>
      <c r="CK123" s="21">
        <f t="shared" si="223"/>
        <v>0</v>
      </c>
      <c r="CL123" s="206">
        <f t="shared" si="139"/>
        <v>0</v>
      </c>
    </row>
    <row r="124" spans="1:90" ht="27.75" customHeight="1" x14ac:dyDescent="0.25">
      <c r="A124" s="156" t="s">
        <v>9</v>
      </c>
      <c r="B124" s="156"/>
      <c r="C124" s="156"/>
      <c r="D124" s="156"/>
      <c r="E124" s="152">
        <v>851</v>
      </c>
      <c r="F124" s="3" t="s">
        <v>46</v>
      </c>
      <c r="G124" s="4" t="s">
        <v>93</v>
      </c>
      <c r="H124" s="267" t="s">
        <v>416</v>
      </c>
      <c r="I124" s="3" t="s">
        <v>22</v>
      </c>
      <c r="J124" s="21">
        <f>'6.ВС'!J95</f>
        <v>935500</v>
      </c>
      <c r="K124" s="21">
        <f>'6.ВС'!K95</f>
        <v>0</v>
      </c>
      <c r="L124" s="21">
        <f>'6.ВС'!L95</f>
        <v>935500</v>
      </c>
      <c r="M124" s="21">
        <f>'6.ВС'!M95</f>
        <v>0</v>
      </c>
      <c r="N124" s="21">
        <f>'6.ВС'!N95</f>
        <v>333400</v>
      </c>
      <c r="O124" s="21">
        <f>'6.ВС'!O95</f>
        <v>0</v>
      </c>
      <c r="P124" s="21">
        <f>'6.ВС'!P95</f>
        <v>333400</v>
      </c>
      <c r="Q124" s="21">
        <f>'6.ВС'!Q95</f>
        <v>0</v>
      </c>
      <c r="R124" s="21">
        <f>'6.ВС'!R95</f>
        <v>333400</v>
      </c>
      <c r="S124" s="21">
        <f>'6.ВС'!S95</f>
        <v>0</v>
      </c>
      <c r="T124" s="21">
        <f>'6.ВС'!T95</f>
        <v>333400</v>
      </c>
      <c r="U124" s="21">
        <f>'6.ВС'!U95</f>
        <v>0</v>
      </c>
      <c r="V124" s="21">
        <f>'6.ВС'!V95</f>
        <v>15700</v>
      </c>
      <c r="W124" s="21">
        <f>'6.ВС'!W95</f>
        <v>0</v>
      </c>
      <c r="X124" s="21">
        <f>'6.ВС'!X95</f>
        <v>15700</v>
      </c>
      <c r="Y124" s="21">
        <f>'6.ВС'!Y95</f>
        <v>0</v>
      </c>
      <c r="Z124" s="276">
        <f t="shared" si="143"/>
        <v>101.70689280278322</v>
      </c>
      <c r="AA124" s="21"/>
      <c r="AB124" s="21">
        <f>'6.ВС'!AB95</f>
        <v>919800</v>
      </c>
      <c r="AC124" s="21">
        <f>'6.ВС'!AC95</f>
        <v>0</v>
      </c>
      <c r="AD124" s="21">
        <f>'6.ВС'!AD95</f>
        <v>919800</v>
      </c>
      <c r="AE124" s="21">
        <f>'6.ВС'!AE95</f>
        <v>0</v>
      </c>
      <c r="AF124" s="21">
        <f>'6.ВС'!AF95</f>
        <v>29216</v>
      </c>
      <c r="AG124" s="21">
        <f>'6.ВС'!AG95</f>
        <v>0</v>
      </c>
      <c r="AH124" s="21">
        <f>'6.ВС'!AH95</f>
        <v>29216</v>
      </c>
      <c r="AI124" s="21">
        <f>'6.ВС'!AI95</f>
        <v>0</v>
      </c>
      <c r="AJ124" s="21">
        <f>'6.ВС'!AJ95</f>
        <v>949016</v>
      </c>
      <c r="AK124" s="21">
        <f>'6.ВС'!AK95</f>
        <v>0</v>
      </c>
      <c r="AL124" s="21">
        <f>'6.ВС'!AL95</f>
        <v>949016</v>
      </c>
      <c r="AM124" s="21">
        <f>'6.ВС'!AM95</f>
        <v>0</v>
      </c>
      <c r="AN124" s="21">
        <f>'6.ВС'!AN95</f>
        <v>0</v>
      </c>
      <c r="AO124" s="21">
        <f>'6.ВС'!AO95</f>
        <v>0</v>
      </c>
      <c r="AP124" s="21">
        <f>'6.ВС'!AP95</f>
        <v>0</v>
      </c>
      <c r="AQ124" s="21">
        <f>'6.ВС'!AQ95</f>
        <v>0</v>
      </c>
      <c r="AR124" s="21">
        <f>'6.ВС'!AR95</f>
        <v>949016</v>
      </c>
      <c r="AS124" s="21">
        <f>'6.ВС'!AS95</f>
        <v>0</v>
      </c>
      <c r="AT124" s="21">
        <f>'6.ВС'!AT95</f>
        <v>949016</v>
      </c>
      <c r="AU124" s="21">
        <f>'6.ВС'!AU95</f>
        <v>0</v>
      </c>
      <c r="AV124" s="205">
        <f t="shared" si="136"/>
        <v>0</v>
      </c>
      <c r="AW124" s="21">
        <f>'6.ВС'!AW95</f>
        <v>919800</v>
      </c>
      <c r="AX124" s="21">
        <f>'6.ВС'!AX95</f>
        <v>0</v>
      </c>
      <c r="AY124" s="21">
        <f>'6.ВС'!AY95</f>
        <v>919800</v>
      </c>
      <c r="AZ124" s="21">
        <f>'6.ВС'!AZ95</f>
        <v>0</v>
      </c>
      <c r="BA124" s="21">
        <f>'6.ВС'!BA95</f>
        <v>0</v>
      </c>
      <c r="BB124" s="21">
        <f>'6.ВС'!BB95</f>
        <v>0</v>
      </c>
      <c r="BC124" s="21">
        <f>'6.ВС'!BC95</f>
        <v>0</v>
      </c>
      <c r="BD124" s="21">
        <f>'6.ВС'!BD95</f>
        <v>0</v>
      </c>
      <c r="BE124" s="21">
        <f>'6.ВС'!BE95</f>
        <v>919800</v>
      </c>
      <c r="BF124" s="21">
        <f>'6.ВС'!BF95</f>
        <v>0</v>
      </c>
      <c r="BG124" s="21">
        <f>'6.ВС'!BG95</f>
        <v>919800</v>
      </c>
      <c r="BH124" s="21">
        <f>'6.ВС'!BH95</f>
        <v>0</v>
      </c>
      <c r="BI124" s="21">
        <f>'6.ВС'!BI95</f>
        <v>0</v>
      </c>
      <c r="BJ124" s="21">
        <f>'6.ВС'!BJ95</f>
        <v>0</v>
      </c>
      <c r="BK124" s="21">
        <f>'6.ВС'!BK95</f>
        <v>0</v>
      </c>
      <c r="BL124" s="21">
        <f>'6.ВС'!BL95</f>
        <v>0</v>
      </c>
      <c r="BM124" s="21">
        <f>'6.ВС'!BM95</f>
        <v>919800</v>
      </c>
      <c r="BN124" s="21">
        <f>'6.ВС'!BN95</f>
        <v>0</v>
      </c>
      <c r="BO124" s="21">
        <f>'6.ВС'!BO95</f>
        <v>919800</v>
      </c>
      <c r="BP124" s="21">
        <f>'6.ВС'!BP95</f>
        <v>0</v>
      </c>
      <c r="BQ124" s="205">
        <f t="shared" si="137"/>
        <v>0</v>
      </c>
      <c r="BR124" s="21">
        <f>'6.ВС'!BR95</f>
        <v>919800</v>
      </c>
      <c r="BS124" s="21">
        <f>'6.ВС'!BS95</f>
        <v>0</v>
      </c>
      <c r="BT124" s="21">
        <f>'6.ВС'!BT95</f>
        <v>919800</v>
      </c>
      <c r="BU124" s="21">
        <f>'6.ВС'!BU95</f>
        <v>0</v>
      </c>
      <c r="BV124" s="21">
        <f>'6.ВС'!BV95</f>
        <v>0</v>
      </c>
      <c r="BW124" s="21">
        <f>'6.ВС'!BW95</f>
        <v>0</v>
      </c>
      <c r="BX124" s="21">
        <f>'6.ВС'!BX95</f>
        <v>0</v>
      </c>
      <c r="BY124" s="21">
        <f>'6.ВС'!BY95</f>
        <v>0</v>
      </c>
      <c r="BZ124" s="21">
        <f>'6.ВС'!BZ95</f>
        <v>919800</v>
      </c>
      <c r="CA124" s="21">
        <f>'6.ВС'!CA95</f>
        <v>0</v>
      </c>
      <c r="CB124" s="21">
        <f>'6.ВС'!CB95</f>
        <v>919800</v>
      </c>
      <c r="CC124" s="21">
        <f>'6.ВС'!CC95</f>
        <v>0</v>
      </c>
      <c r="CD124" s="21">
        <f>'6.ВС'!CD95</f>
        <v>0</v>
      </c>
      <c r="CE124" s="21">
        <f>'6.ВС'!CE95</f>
        <v>0</v>
      </c>
      <c r="CF124" s="21">
        <f>'6.ВС'!CF95</f>
        <v>0</v>
      </c>
      <c r="CG124" s="21">
        <f>'6.ВС'!CG95</f>
        <v>0</v>
      </c>
      <c r="CH124" s="21">
        <f>'6.ВС'!CH95</f>
        <v>919800</v>
      </c>
      <c r="CI124" s="21">
        <f>'6.ВС'!CI95</f>
        <v>0</v>
      </c>
      <c r="CJ124" s="21">
        <f>'6.ВС'!CJ95</f>
        <v>919800</v>
      </c>
      <c r="CK124" s="21">
        <f>'6.ВС'!CK95</f>
        <v>0</v>
      </c>
      <c r="CL124" s="206">
        <f t="shared" si="139"/>
        <v>0</v>
      </c>
    </row>
    <row r="125" spans="1:90" ht="27.75" customHeight="1" x14ac:dyDescent="0.25">
      <c r="A125" s="156" t="s">
        <v>23</v>
      </c>
      <c r="B125" s="156"/>
      <c r="C125" s="156"/>
      <c r="D125" s="156"/>
      <c r="E125" s="152">
        <v>851</v>
      </c>
      <c r="F125" s="3" t="s">
        <v>46</v>
      </c>
      <c r="G125" s="4" t="s">
        <v>93</v>
      </c>
      <c r="H125" s="267" t="s">
        <v>416</v>
      </c>
      <c r="I125" s="3" t="s">
        <v>24</v>
      </c>
      <c r="J125" s="21">
        <f t="shared" ref="J125:Y125" si="224">J126</f>
        <v>31400</v>
      </c>
      <c r="K125" s="21">
        <f t="shared" si="224"/>
        <v>0</v>
      </c>
      <c r="L125" s="21">
        <f t="shared" si="224"/>
        <v>31400</v>
      </c>
      <c r="M125" s="21">
        <f t="shared" si="224"/>
        <v>0</v>
      </c>
      <c r="N125" s="21">
        <f t="shared" si="224"/>
        <v>15600</v>
      </c>
      <c r="O125" s="21">
        <f t="shared" si="224"/>
        <v>0</v>
      </c>
      <c r="P125" s="21">
        <f t="shared" si="224"/>
        <v>15600</v>
      </c>
      <c r="Q125" s="21">
        <f t="shared" si="224"/>
        <v>0</v>
      </c>
      <c r="R125" s="21">
        <f t="shared" si="224"/>
        <v>15600</v>
      </c>
      <c r="S125" s="21">
        <f t="shared" si="224"/>
        <v>0</v>
      </c>
      <c r="T125" s="21">
        <f t="shared" si="224"/>
        <v>15600</v>
      </c>
      <c r="U125" s="21">
        <f t="shared" si="224"/>
        <v>0</v>
      </c>
      <c r="V125" s="21">
        <f t="shared" si="224"/>
        <v>-2200</v>
      </c>
      <c r="W125" s="21">
        <f t="shared" si="224"/>
        <v>0</v>
      </c>
      <c r="X125" s="21">
        <f t="shared" si="224"/>
        <v>-2200</v>
      </c>
      <c r="Y125" s="21">
        <f t="shared" si="224"/>
        <v>0</v>
      </c>
      <c r="Z125" s="276">
        <f t="shared" si="143"/>
        <v>93.452380952380949</v>
      </c>
      <c r="AA125" s="21"/>
      <c r="AB125" s="21">
        <f t="shared" ref="AB125:CK125" si="225">AB126</f>
        <v>33600</v>
      </c>
      <c r="AC125" s="21">
        <f t="shared" si="225"/>
        <v>0</v>
      </c>
      <c r="AD125" s="21">
        <f t="shared" si="225"/>
        <v>33600</v>
      </c>
      <c r="AE125" s="21">
        <f t="shared" si="225"/>
        <v>0</v>
      </c>
      <c r="AF125" s="21">
        <f t="shared" si="225"/>
        <v>0</v>
      </c>
      <c r="AG125" s="21">
        <f t="shared" si="225"/>
        <v>0</v>
      </c>
      <c r="AH125" s="21">
        <f t="shared" si="225"/>
        <v>0</v>
      </c>
      <c r="AI125" s="21">
        <f t="shared" si="225"/>
        <v>0</v>
      </c>
      <c r="AJ125" s="21">
        <f t="shared" si="225"/>
        <v>33600</v>
      </c>
      <c r="AK125" s="21">
        <f t="shared" si="225"/>
        <v>0</v>
      </c>
      <c r="AL125" s="21">
        <f t="shared" si="225"/>
        <v>33600</v>
      </c>
      <c r="AM125" s="21">
        <f t="shared" si="225"/>
        <v>0</v>
      </c>
      <c r="AN125" s="21">
        <f t="shared" si="225"/>
        <v>0</v>
      </c>
      <c r="AO125" s="21">
        <f t="shared" si="225"/>
        <v>0</v>
      </c>
      <c r="AP125" s="21">
        <f t="shared" si="225"/>
        <v>0</v>
      </c>
      <c r="AQ125" s="21">
        <f t="shared" si="225"/>
        <v>0</v>
      </c>
      <c r="AR125" s="21">
        <f t="shared" si="225"/>
        <v>33600</v>
      </c>
      <c r="AS125" s="21">
        <f t="shared" si="225"/>
        <v>0</v>
      </c>
      <c r="AT125" s="21">
        <f t="shared" si="225"/>
        <v>33600</v>
      </c>
      <c r="AU125" s="21">
        <f t="shared" si="225"/>
        <v>0</v>
      </c>
      <c r="AV125" s="205">
        <f t="shared" si="136"/>
        <v>0</v>
      </c>
      <c r="AW125" s="21">
        <f t="shared" si="225"/>
        <v>33600</v>
      </c>
      <c r="AX125" s="21">
        <f t="shared" si="225"/>
        <v>0</v>
      </c>
      <c r="AY125" s="21">
        <f t="shared" si="225"/>
        <v>33600</v>
      </c>
      <c r="AZ125" s="21">
        <f t="shared" si="225"/>
        <v>0</v>
      </c>
      <c r="BA125" s="21">
        <f t="shared" si="225"/>
        <v>0</v>
      </c>
      <c r="BB125" s="21">
        <f t="shared" si="225"/>
        <v>0</v>
      </c>
      <c r="BC125" s="21">
        <f t="shared" si="225"/>
        <v>0</v>
      </c>
      <c r="BD125" s="21">
        <f t="shared" si="225"/>
        <v>0</v>
      </c>
      <c r="BE125" s="21">
        <f t="shared" si="225"/>
        <v>33600</v>
      </c>
      <c r="BF125" s="21">
        <f t="shared" si="225"/>
        <v>0</v>
      </c>
      <c r="BG125" s="21">
        <f t="shared" si="225"/>
        <v>33600</v>
      </c>
      <c r="BH125" s="21">
        <f t="shared" si="225"/>
        <v>0</v>
      </c>
      <c r="BI125" s="21">
        <f t="shared" si="225"/>
        <v>0</v>
      </c>
      <c r="BJ125" s="21">
        <f t="shared" si="225"/>
        <v>0</v>
      </c>
      <c r="BK125" s="21">
        <f t="shared" si="225"/>
        <v>0</v>
      </c>
      <c r="BL125" s="21">
        <f t="shared" si="225"/>
        <v>0</v>
      </c>
      <c r="BM125" s="21">
        <f t="shared" si="225"/>
        <v>33600</v>
      </c>
      <c r="BN125" s="21">
        <f t="shared" si="225"/>
        <v>0</v>
      </c>
      <c r="BO125" s="21">
        <f t="shared" si="225"/>
        <v>33600</v>
      </c>
      <c r="BP125" s="21">
        <f t="shared" si="225"/>
        <v>0</v>
      </c>
      <c r="BQ125" s="205">
        <f t="shared" si="137"/>
        <v>0</v>
      </c>
      <c r="BR125" s="21">
        <f t="shared" si="225"/>
        <v>33600</v>
      </c>
      <c r="BS125" s="21">
        <f t="shared" si="225"/>
        <v>0</v>
      </c>
      <c r="BT125" s="21">
        <f t="shared" si="225"/>
        <v>33600</v>
      </c>
      <c r="BU125" s="21">
        <f t="shared" si="225"/>
        <v>0</v>
      </c>
      <c r="BV125" s="21">
        <f t="shared" si="225"/>
        <v>0</v>
      </c>
      <c r="BW125" s="21">
        <f t="shared" si="225"/>
        <v>0</v>
      </c>
      <c r="BX125" s="21">
        <f t="shared" si="225"/>
        <v>0</v>
      </c>
      <c r="BY125" s="21">
        <f t="shared" si="225"/>
        <v>0</v>
      </c>
      <c r="BZ125" s="21">
        <f t="shared" si="225"/>
        <v>33600</v>
      </c>
      <c r="CA125" s="21">
        <f t="shared" si="225"/>
        <v>0</v>
      </c>
      <c r="CB125" s="21">
        <f t="shared" si="225"/>
        <v>33600</v>
      </c>
      <c r="CC125" s="21">
        <f t="shared" si="225"/>
        <v>0</v>
      </c>
      <c r="CD125" s="21">
        <f t="shared" si="225"/>
        <v>0</v>
      </c>
      <c r="CE125" s="21">
        <f t="shared" si="225"/>
        <v>0</v>
      </c>
      <c r="CF125" s="21">
        <f t="shared" si="225"/>
        <v>0</v>
      </c>
      <c r="CG125" s="21">
        <f t="shared" si="225"/>
        <v>0</v>
      </c>
      <c r="CH125" s="21">
        <f t="shared" si="225"/>
        <v>33600</v>
      </c>
      <c r="CI125" s="21">
        <f t="shared" si="225"/>
        <v>0</v>
      </c>
      <c r="CJ125" s="21">
        <f t="shared" si="225"/>
        <v>33600</v>
      </c>
      <c r="CK125" s="21">
        <f t="shared" si="225"/>
        <v>0</v>
      </c>
      <c r="CL125" s="206">
        <f t="shared" si="139"/>
        <v>0</v>
      </c>
    </row>
    <row r="126" spans="1:90" ht="27.75" customHeight="1" x14ac:dyDescent="0.25">
      <c r="A126" s="156" t="s">
        <v>25</v>
      </c>
      <c r="B126" s="156"/>
      <c r="C126" s="156"/>
      <c r="D126" s="156"/>
      <c r="E126" s="152">
        <v>851</v>
      </c>
      <c r="F126" s="3" t="s">
        <v>46</v>
      </c>
      <c r="G126" s="4" t="s">
        <v>93</v>
      </c>
      <c r="H126" s="267" t="s">
        <v>416</v>
      </c>
      <c r="I126" s="3" t="s">
        <v>26</v>
      </c>
      <c r="J126" s="21">
        <f>'6.ВС'!J97</f>
        <v>31400</v>
      </c>
      <c r="K126" s="21">
        <f>'6.ВС'!K97</f>
        <v>0</v>
      </c>
      <c r="L126" s="21">
        <f>'6.ВС'!L97</f>
        <v>31400</v>
      </c>
      <c r="M126" s="21">
        <f>'6.ВС'!M97</f>
        <v>0</v>
      </c>
      <c r="N126" s="21">
        <f>'6.ВС'!N97</f>
        <v>15600</v>
      </c>
      <c r="O126" s="21">
        <f>'6.ВС'!O97</f>
        <v>0</v>
      </c>
      <c r="P126" s="21">
        <f>'6.ВС'!P97</f>
        <v>15600</v>
      </c>
      <c r="Q126" s="21">
        <f>'6.ВС'!Q97</f>
        <v>0</v>
      </c>
      <c r="R126" s="21">
        <f>'6.ВС'!R97</f>
        <v>15600</v>
      </c>
      <c r="S126" s="21">
        <f>'6.ВС'!S97</f>
        <v>0</v>
      </c>
      <c r="T126" s="21">
        <f>'6.ВС'!T97</f>
        <v>15600</v>
      </c>
      <c r="U126" s="21">
        <f>'6.ВС'!U97</f>
        <v>0</v>
      </c>
      <c r="V126" s="21">
        <f>'6.ВС'!V97</f>
        <v>-2200</v>
      </c>
      <c r="W126" s="21">
        <f>'6.ВС'!W97</f>
        <v>0</v>
      </c>
      <c r="X126" s="21">
        <f>'6.ВС'!X97</f>
        <v>-2200</v>
      </c>
      <c r="Y126" s="21">
        <f>'6.ВС'!Y97</f>
        <v>0</v>
      </c>
      <c r="Z126" s="276">
        <f t="shared" si="143"/>
        <v>93.452380952380949</v>
      </c>
      <c r="AA126" s="21"/>
      <c r="AB126" s="21">
        <f>'6.ВС'!AB97</f>
        <v>33600</v>
      </c>
      <c r="AC126" s="21">
        <f>'6.ВС'!AC97</f>
        <v>0</v>
      </c>
      <c r="AD126" s="21">
        <f>'6.ВС'!AD97</f>
        <v>33600</v>
      </c>
      <c r="AE126" s="21">
        <f>'6.ВС'!AE97</f>
        <v>0</v>
      </c>
      <c r="AF126" s="21">
        <f>'6.ВС'!AF97</f>
        <v>0</v>
      </c>
      <c r="AG126" s="21">
        <f>'6.ВС'!AG97</f>
        <v>0</v>
      </c>
      <c r="AH126" s="21">
        <f>'6.ВС'!AH97</f>
        <v>0</v>
      </c>
      <c r="AI126" s="21">
        <f>'6.ВС'!AI97</f>
        <v>0</v>
      </c>
      <c r="AJ126" s="21">
        <f>'6.ВС'!AJ97</f>
        <v>33600</v>
      </c>
      <c r="AK126" s="21">
        <f>'6.ВС'!AK97</f>
        <v>0</v>
      </c>
      <c r="AL126" s="21">
        <f>'6.ВС'!AL97</f>
        <v>33600</v>
      </c>
      <c r="AM126" s="21">
        <f>'6.ВС'!AM97</f>
        <v>0</v>
      </c>
      <c r="AN126" s="21">
        <f>'6.ВС'!AN97</f>
        <v>0</v>
      </c>
      <c r="AO126" s="21">
        <f>'6.ВС'!AO97</f>
        <v>0</v>
      </c>
      <c r="AP126" s="21">
        <f>'6.ВС'!AP97</f>
        <v>0</v>
      </c>
      <c r="AQ126" s="21">
        <f>'6.ВС'!AQ97</f>
        <v>0</v>
      </c>
      <c r="AR126" s="21">
        <f>'6.ВС'!AR97</f>
        <v>33600</v>
      </c>
      <c r="AS126" s="21">
        <f>'6.ВС'!AS97</f>
        <v>0</v>
      </c>
      <c r="AT126" s="21">
        <f>'6.ВС'!AT97</f>
        <v>33600</v>
      </c>
      <c r="AU126" s="21">
        <f>'6.ВС'!AU97</f>
        <v>0</v>
      </c>
      <c r="AV126" s="205">
        <f t="shared" si="136"/>
        <v>0</v>
      </c>
      <c r="AW126" s="21">
        <f>'6.ВС'!AW97</f>
        <v>33600</v>
      </c>
      <c r="AX126" s="21">
        <f>'6.ВС'!AX97</f>
        <v>0</v>
      </c>
      <c r="AY126" s="21">
        <f>'6.ВС'!AY97</f>
        <v>33600</v>
      </c>
      <c r="AZ126" s="21">
        <f>'6.ВС'!AZ97</f>
        <v>0</v>
      </c>
      <c r="BA126" s="21">
        <f>'6.ВС'!BA97</f>
        <v>0</v>
      </c>
      <c r="BB126" s="21">
        <f>'6.ВС'!BB97</f>
        <v>0</v>
      </c>
      <c r="BC126" s="21">
        <f>'6.ВС'!BC97</f>
        <v>0</v>
      </c>
      <c r="BD126" s="21">
        <f>'6.ВС'!BD97</f>
        <v>0</v>
      </c>
      <c r="BE126" s="21">
        <f>'6.ВС'!BE97</f>
        <v>33600</v>
      </c>
      <c r="BF126" s="21">
        <f>'6.ВС'!BF97</f>
        <v>0</v>
      </c>
      <c r="BG126" s="21">
        <f>'6.ВС'!BG97</f>
        <v>33600</v>
      </c>
      <c r="BH126" s="21">
        <f>'6.ВС'!BH97</f>
        <v>0</v>
      </c>
      <c r="BI126" s="21">
        <f>'6.ВС'!BI97</f>
        <v>0</v>
      </c>
      <c r="BJ126" s="21">
        <f>'6.ВС'!BJ97</f>
        <v>0</v>
      </c>
      <c r="BK126" s="21">
        <f>'6.ВС'!BK97</f>
        <v>0</v>
      </c>
      <c r="BL126" s="21">
        <f>'6.ВС'!BL97</f>
        <v>0</v>
      </c>
      <c r="BM126" s="21">
        <f>'6.ВС'!BM97</f>
        <v>33600</v>
      </c>
      <c r="BN126" s="21">
        <f>'6.ВС'!BN97</f>
        <v>0</v>
      </c>
      <c r="BO126" s="21">
        <f>'6.ВС'!BO97</f>
        <v>33600</v>
      </c>
      <c r="BP126" s="21">
        <f>'6.ВС'!BP97</f>
        <v>0</v>
      </c>
      <c r="BQ126" s="205">
        <f t="shared" si="137"/>
        <v>0</v>
      </c>
      <c r="BR126" s="21">
        <f>'6.ВС'!BR97</f>
        <v>33600</v>
      </c>
      <c r="BS126" s="21">
        <f>'6.ВС'!BS97</f>
        <v>0</v>
      </c>
      <c r="BT126" s="21">
        <f>'6.ВС'!BT97</f>
        <v>33600</v>
      </c>
      <c r="BU126" s="21">
        <f>'6.ВС'!BU97</f>
        <v>0</v>
      </c>
      <c r="BV126" s="21">
        <f>'6.ВС'!BV97</f>
        <v>0</v>
      </c>
      <c r="BW126" s="21">
        <f>'6.ВС'!BW97</f>
        <v>0</v>
      </c>
      <c r="BX126" s="21">
        <f>'6.ВС'!BX97</f>
        <v>0</v>
      </c>
      <c r="BY126" s="21">
        <f>'6.ВС'!BY97</f>
        <v>0</v>
      </c>
      <c r="BZ126" s="21">
        <f>'6.ВС'!BZ97</f>
        <v>33600</v>
      </c>
      <c r="CA126" s="21">
        <f>'6.ВС'!CA97</f>
        <v>0</v>
      </c>
      <c r="CB126" s="21">
        <f>'6.ВС'!CB97</f>
        <v>33600</v>
      </c>
      <c r="CC126" s="21">
        <f>'6.ВС'!CC97</f>
        <v>0</v>
      </c>
      <c r="CD126" s="21">
        <f>'6.ВС'!CD97</f>
        <v>0</v>
      </c>
      <c r="CE126" s="21">
        <f>'6.ВС'!CE97</f>
        <v>0</v>
      </c>
      <c r="CF126" s="21">
        <f>'6.ВС'!CF97</f>
        <v>0</v>
      </c>
      <c r="CG126" s="21">
        <f>'6.ВС'!CG97</f>
        <v>0</v>
      </c>
      <c r="CH126" s="21">
        <f>'6.ВС'!CH97</f>
        <v>33600</v>
      </c>
      <c r="CI126" s="21">
        <f>'6.ВС'!CI97</f>
        <v>0</v>
      </c>
      <c r="CJ126" s="21">
        <f>'6.ВС'!CJ97</f>
        <v>33600</v>
      </c>
      <c r="CK126" s="21">
        <f>'6.ВС'!CK97</f>
        <v>0</v>
      </c>
      <c r="CL126" s="206">
        <f t="shared" si="139"/>
        <v>0</v>
      </c>
    </row>
    <row r="127" spans="1:90" ht="27.75" customHeight="1" x14ac:dyDescent="0.25">
      <c r="A127" s="155" t="s">
        <v>273</v>
      </c>
      <c r="B127" s="156"/>
      <c r="C127" s="156"/>
      <c r="D127" s="156"/>
      <c r="E127" s="152"/>
      <c r="F127" s="3" t="s">
        <v>46</v>
      </c>
      <c r="G127" s="4" t="s">
        <v>93</v>
      </c>
      <c r="H127" s="267" t="s">
        <v>417</v>
      </c>
      <c r="I127" s="3"/>
      <c r="J127" s="21">
        <f t="shared" ref="J127:Y128" si="226">J128</f>
        <v>121770</v>
      </c>
      <c r="K127" s="21">
        <f t="shared" si="226"/>
        <v>0</v>
      </c>
      <c r="L127" s="21">
        <f t="shared" si="226"/>
        <v>121770</v>
      </c>
      <c r="M127" s="21">
        <f t="shared" si="226"/>
        <v>0</v>
      </c>
      <c r="N127" s="21">
        <f t="shared" si="226"/>
        <v>60000</v>
      </c>
      <c r="O127" s="21">
        <f t="shared" si="226"/>
        <v>0</v>
      </c>
      <c r="P127" s="21">
        <f t="shared" si="226"/>
        <v>60000</v>
      </c>
      <c r="Q127" s="21">
        <f t="shared" si="226"/>
        <v>0</v>
      </c>
      <c r="R127" s="21">
        <f t="shared" si="226"/>
        <v>60000</v>
      </c>
      <c r="S127" s="21">
        <f t="shared" si="226"/>
        <v>0</v>
      </c>
      <c r="T127" s="21">
        <f t="shared" si="226"/>
        <v>60000</v>
      </c>
      <c r="U127" s="21">
        <f t="shared" si="226"/>
        <v>0</v>
      </c>
      <c r="V127" s="21">
        <f t="shared" si="226"/>
        <v>0</v>
      </c>
      <c r="W127" s="21">
        <f t="shared" si="226"/>
        <v>0</v>
      </c>
      <c r="X127" s="21">
        <f t="shared" si="226"/>
        <v>0</v>
      </c>
      <c r="Y127" s="21">
        <f t="shared" si="226"/>
        <v>0</v>
      </c>
      <c r="Z127" s="276">
        <f t="shared" si="143"/>
        <v>100</v>
      </c>
      <c r="AA127" s="21"/>
      <c r="AB127" s="21">
        <f t="shared" ref="AB127:BV128" si="227">AB128</f>
        <v>121770</v>
      </c>
      <c r="AC127" s="21">
        <f t="shared" si="227"/>
        <v>0</v>
      </c>
      <c r="AD127" s="21">
        <f t="shared" si="227"/>
        <v>121770</v>
      </c>
      <c r="AE127" s="21">
        <f t="shared" si="227"/>
        <v>0</v>
      </c>
      <c r="AF127" s="21">
        <f t="shared" si="227"/>
        <v>0</v>
      </c>
      <c r="AG127" s="21">
        <f t="shared" si="227"/>
        <v>0</v>
      </c>
      <c r="AH127" s="21">
        <f t="shared" si="227"/>
        <v>0</v>
      </c>
      <c r="AI127" s="21">
        <f t="shared" si="227"/>
        <v>0</v>
      </c>
      <c r="AJ127" s="21">
        <f t="shared" si="227"/>
        <v>121770</v>
      </c>
      <c r="AK127" s="21">
        <f t="shared" si="227"/>
        <v>0</v>
      </c>
      <c r="AL127" s="21">
        <f t="shared" si="227"/>
        <v>121770</v>
      </c>
      <c r="AM127" s="21">
        <f t="shared" si="227"/>
        <v>0</v>
      </c>
      <c r="AN127" s="21">
        <f t="shared" si="227"/>
        <v>0</v>
      </c>
      <c r="AO127" s="21">
        <f t="shared" si="227"/>
        <v>0</v>
      </c>
      <c r="AP127" s="21">
        <f t="shared" si="227"/>
        <v>0</v>
      </c>
      <c r="AQ127" s="21">
        <f t="shared" si="227"/>
        <v>0</v>
      </c>
      <c r="AR127" s="21">
        <f t="shared" si="227"/>
        <v>121770</v>
      </c>
      <c r="AS127" s="21">
        <f t="shared" si="227"/>
        <v>0</v>
      </c>
      <c r="AT127" s="21">
        <f t="shared" si="227"/>
        <v>121770</v>
      </c>
      <c r="AU127" s="21">
        <f t="shared" si="227"/>
        <v>0</v>
      </c>
      <c r="AV127" s="205">
        <f t="shared" si="136"/>
        <v>0</v>
      </c>
      <c r="AW127" s="21">
        <f t="shared" si="227"/>
        <v>121770</v>
      </c>
      <c r="AX127" s="21">
        <f t="shared" si="227"/>
        <v>0</v>
      </c>
      <c r="AY127" s="21">
        <f t="shared" si="227"/>
        <v>121770</v>
      </c>
      <c r="AZ127" s="21">
        <f t="shared" si="227"/>
        <v>0</v>
      </c>
      <c r="BA127" s="21">
        <f t="shared" si="227"/>
        <v>0</v>
      </c>
      <c r="BB127" s="21">
        <f t="shared" si="227"/>
        <v>0</v>
      </c>
      <c r="BC127" s="21">
        <f t="shared" si="227"/>
        <v>0</v>
      </c>
      <c r="BD127" s="21">
        <f t="shared" si="227"/>
        <v>0</v>
      </c>
      <c r="BE127" s="21">
        <f t="shared" si="227"/>
        <v>121770</v>
      </c>
      <c r="BF127" s="21">
        <f t="shared" si="227"/>
        <v>0</v>
      </c>
      <c r="BG127" s="21">
        <f t="shared" si="227"/>
        <v>121770</v>
      </c>
      <c r="BH127" s="21">
        <f t="shared" si="227"/>
        <v>0</v>
      </c>
      <c r="BI127" s="21">
        <f t="shared" si="227"/>
        <v>0</v>
      </c>
      <c r="BJ127" s="21">
        <f t="shared" si="227"/>
        <v>0</v>
      </c>
      <c r="BK127" s="21">
        <f t="shared" si="227"/>
        <v>0</v>
      </c>
      <c r="BL127" s="21">
        <f t="shared" si="227"/>
        <v>0</v>
      </c>
      <c r="BM127" s="21">
        <f t="shared" si="227"/>
        <v>121770</v>
      </c>
      <c r="BN127" s="21">
        <f t="shared" si="227"/>
        <v>0</v>
      </c>
      <c r="BO127" s="21">
        <f t="shared" si="227"/>
        <v>121770</v>
      </c>
      <c r="BP127" s="21">
        <f t="shared" si="227"/>
        <v>0</v>
      </c>
      <c r="BQ127" s="205">
        <f t="shared" si="137"/>
        <v>0</v>
      </c>
      <c r="BR127" s="21">
        <f t="shared" si="227"/>
        <v>121770</v>
      </c>
      <c r="BS127" s="21">
        <f t="shared" si="227"/>
        <v>0</v>
      </c>
      <c r="BT127" s="21">
        <f t="shared" si="227"/>
        <v>121770</v>
      </c>
      <c r="BU127" s="21">
        <f t="shared" si="227"/>
        <v>0</v>
      </c>
      <c r="BV127" s="21">
        <f t="shared" si="227"/>
        <v>0</v>
      </c>
      <c r="BW127" s="21">
        <f t="shared" ref="BV127:CK128" si="228">BW128</f>
        <v>0</v>
      </c>
      <c r="BX127" s="21">
        <f t="shared" si="228"/>
        <v>0</v>
      </c>
      <c r="BY127" s="21">
        <f t="shared" si="228"/>
        <v>0</v>
      </c>
      <c r="BZ127" s="21">
        <f t="shared" si="228"/>
        <v>121770</v>
      </c>
      <c r="CA127" s="21">
        <f t="shared" si="228"/>
        <v>0</v>
      </c>
      <c r="CB127" s="21">
        <f t="shared" si="228"/>
        <v>121770</v>
      </c>
      <c r="CC127" s="21">
        <f t="shared" si="228"/>
        <v>0</v>
      </c>
      <c r="CD127" s="21">
        <f t="shared" si="228"/>
        <v>0</v>
      </c>
      <c r="CE127" s="21">
        <f t="shared" si="228"/>
        <v>0</v>
      </c>
      <c r="CF127" s="21">
        <f t="shared" si="228"/>
        <v>0</v>
      </c>
      <c r="CG127" s="21">
        <f t="shared" si="228"/>
        <v>0</v>
      </c>
      <c r="CH127" s="21">
        <f t="shared" si="228"/>
        <v>121770</v>
      </c>
      <c r="CI127" s="21">
        <f t="shared" si="228"/>
        <v>0</v>
      </c>
      <c r="CJ127" s="21">
        <f t="shared" si="228"/>
        <v>121770</v>
      </c>
      <c r="CK127" s="21">
        <f t="shared" si="228"/>
        <v>0</v>
      </c>
      <c r="CL127" s="206">
        <f t="shared" si="139"/>
        <v>0</v>
      </c>
    </row>
    <row r="128" spans="1:90" ht="27.75" customHeight="1" x14ac:dyDescent="0.25">
      <c r="A128" s="156" t="s">
        <v>20</v>
      </c>
      <c r="B128" s="156"/>
      <c r="C128" s="156"/>
      <c r="D128" s="156"/>
      <c r="E128" s="152"/>
      <c r="F128" s="3" t="s">
        <v>46</v>
      </c>
      <c r="G128" s="4" t="s">
        <v>93</v>
      </c>
      <c r="H128" s="267" t="s">
        <v>417</v>
      </c>
      <c r="I128" s="3" t="s">
        <v>21</v>
      </c>
      <c r="J128" s="21">
        <f t="shared" si="226"/>
        <v>121770</v>
      </c>
      <c r="K128" s="21">
        <f t="shared" si="226"/>
        <v>0</v>
      </c>
      <c r="L128" s="21">
        <f t="shared" si="226"/>
        <v>121770</v>
      </c>
      <c r="M128" s="21">
        <f t="shared" si="226"/>
        <v>0</v>
      </c>
      <c r="N128" s="21">
        <f t="shared" si="226"/>
        <v>60000</v>
      </c>
      <c r="O128" s="21">
        <f t="shared" si="226"/>
        <v>0</v>
      </c>
      <c r="P128" s="21">
        <f t="shared" si="226"/>
        <v>60000</v>
      </c>
      <c r="Q128" s="21">
        <f t="shared" si="226"/>
        <v>0</v>
      </c>
      <c r="R128" s="21">
        <f t="shared" si="226"/>
        <v>60000</v>
      </c>
      <c r="S128" s="21">
        <f t="shared" si="226"/>
        <v>0</v>
      </c>
      <c r="T128" s="21">
        <f t="shared" si="226"/>
        <v>60000</v>
      </c>
      <c r="U128" s="21">
        <f t="shared" si="226"/>
        <v>0</v>
      </c>
      <c r="V128" s="21">
        <f t="shared" si="226"/>
        <v>0</v>
      </c>
      <c r="W128" s="21">
        <f t="shared" si="226"/>
        <v>0</v>
      </c>
      <c r="X128" s="21">
        <f t="shared" si="226"/>
        <v>0</v>
      </c>
      <c r="Y128" s="21">
        <f t="shared" si="226"/>
        <v>0</v>
      </c>
      <c r="Z128" s="276">
        <f t="shared" si="143"/>
        <v>100</v>
      </c>
      <c r="AA128" s="21"/>
      <c r="AB128" s="21">
        <f t="shared" si="227"/>
        <v>121770</v>
      </c>
      <c r="AC128" s="21">
        <f t="shared" si="227"/>
        <v>0</v>
      </c>
      <c r="AD128" s="21">
        <f t="shared" si="227"/>
        <v>121770</v>
      </c>
      <c r="AE128" s="21">
        <f t="shared" si="227"/>
        <v>0</v>
      </c>
      <c r="AF128" s="21">
        <f t="shared" si="227"/>
        <v>0</v>
      </c>
      <c r="AG128" s="21">
        <f t="shared" si="227"/>
        <v>0</v>
      </c>
      <c r="AH128" s="21">
        <f t="shared" si="227"/>
        <v>0</v>
      </c>
      <c r="AI128" s="21">
        <f t="shared" si="227"/>
        <v>0</v>
      </c>
      <c r="AJ128" s="21">
        <f t="shared" si="227"/>
        <v>121770</v>
      </c>
      <c r="AK128" s="21">
        <f t="shared" si="227"/>
        <v>0</v>
      </c>
      <c r="AL128" s="21">
        <f t="shared" si="227"/>
        <v>121770</v>
      </c>
      <c r="AM128" s="21">
        <f t="shared" si="227"/>
        <v>0</v>
      </c>
      <c r="AN128" s="21">
        <f t="shared" si="227"/>
        <v>0</v>
      </c>
      <c r="AO128" s="21">
        <f t="shared" si="227"/>
        <v>0</v>
      </c>
      <c r="AP128" s="21">
        <f t="shared" si="227"/>
        <v>0</v>
      </c>
      <c r="AQ128" s="21">
        <f t="shared" si="227"/>
        <v>0</v>
      </c>
      <c r="AR128" s="21">
        <f t="shared" si="227"/>
        <v>121770</v>
      </c>
      <c r="AS128" s="21">
        <f t="shared" si="227"/>
        <v>0</v>
      </c>
      <c r="AT128" s="21">
        <f t="shared" si="227"/>
        <v>121770</v>
      </c>
      <c r="AU128" s="21">
        <f t="shared" si="227"/>
        <v>0</v>
      </c>
      <c r="AV128" s="205">
        <f t="shared" si="136"/>
        <v>0</v>
      </c>
      <c r="AW128" s="21">
        <f t="shared" si="227"/>
        <v>121770</v>
      </c>
      <c r="AX128" s="21">
        <f t="shared" si="227"/>
        <v>0</v>
      </c>
      <c r="AY128" s="21">
        <f t="shared" si="227"/>
        <v>121770</v>
      </c>
      <c r="AZ128" s="21">
        <f t="shared" si="227"/>
        <v>0</v>
      </c>
      <c r="BA128" s="21">
        <f t="shared" si="227"/>
        <v>0</v>
      </c>
      <c r="BB128" s="21">
        <f t="shared" si="227"/>
        <v>0</v>
      </c>
      <c r="BC128" s="21">
        <f t="shared" si="227"/>
        <v>0</v>
      </c>
      <c r="BD128" s="21">
        <f t="shared" si="227"/>
        <v>0</v>
      </c>
      <c r="BE128" s="21">
        <f t="shared" si="227"/>
        <v>121770</v>
      </c>
      <c r="BF128" s="21">
        <f t="shared" si="227"/>
        <v>0</v>
      </c>
      <c r="BG128" s="21">
        <f t="shared" si="227"/>
        <v>121770</v>
      </c>
      <c r="BH128" s="21">
        <f t="shared" si="227"/>
        <v>0</v>
      </c>
      <c r="BI128" s="21">
        <f t="shared" si="227"/>
        <v>0</v>
      </c>
      <c r="BJ128" s="21">
        <f t="shared" si="227"/>
        <v>0</v>
      </c>
      <c r="BK128" s="21">
        <f t="shared" si="227"/>
        <v>0</v>
      </c>
      <c r="BL128" s="21">
        <f t="shared" si="227"/>
        <v>0</v>
      </c>
      <c r="BM128" s="21">
        <f t="shared" si="227"/>
        <v>121770</v>
      </c>
      <c r="BN128" s="21">
        <f t="shared" si="227"/>
        <v>0</v>
      </c>
      <c r="BO128" s="21">
        <f t="shared" si="227"/>
        <v>121770</v>
      </c>
      <c r="BP128" s="21">
        <f t="shared" si="227"/>
        <v>0</v>
      </c>
      <c r="BQ128" s="205">
        <f t="shared" si="137"/>
        <v>0</v>
      </c>
      <c r="BR128" s="21">
        <f t="shared" si="227"/>
        <v>121770</v>
      </c>
      <c r="BS128" s="21">
        <f t="shared" si="227"/>
        <v>0</v>
      </c>
      <c r="BT128" s="21">
        <f t="shared" si="227"/>
        <v>121770</v>
      </c>
      <c r="BU128" s="21">
        <f t="shared" si="227"/>
        <v>0</v>
      </c>
      <c r="BV128" s="21">
        <f t="shared" si="228"/>
        <v>0</v>
      </c>
      <c r="BW128" s="21">
        <f t="shared" si="228"/>
        <v>0</v>
      </c>
      <c r="BX128" s="21">
        <f t="shared" si="228"/>
        <v>0</v>
      </c>
      <c r="BY128" s="21">
        <f t="shared" si="228"/>
        <v>0</v>
      </c>
      <c r="BZ128" s="21">
        <f t="shared" si="228"/>
        <v>121770</v>
      </c>
      <c r="CA128" s="21">
        <f t="shared" si="228"/>
        <v>0</v>
      </c>
      <c r="CB128" s="21">
        <f t="shared" si="228"/>
        <v>121770</v>
      </c>
      <c r="CC128" s="21">
        <f t="shared" si="228"/>
        <v>0</v>
      </c>
      <c r="CD128" s="21">
        <f t="shared" si="228"/>
        <v>0</v>
      </c>
      <c r="CE128" s="21">
        <f t="shared" si="228"/>
        <v>0</v>
      </c>
      <c r="CF128" s="21">
        <f t="shared" si="228"/>
        <v>0</v>
      </c>
      <c r="CG128" s="21">
        <f t="shared" si="228"/>
        <v>0</v>
      </c>
      <c r="CH128" s="21">
        <f t="shared" si="228"/>
        <v>121770</v>
      </c>
      <c r="CI128" s="21">
        <f t="shared" si="228"/>
        <v>0</v>
      </c>
      <c r="CJ128" s="21">
        <f t="shared" si="228"/>
        <v>121770</v>
      </c>
      <c r="CK128" s="21">
        <f t="shared" si="228"/>
        <v>0</v>
      </c>
      <c r="CL128" s="206">
        <f t="shared" si="139"/>
        <v>0</v>
      </c>
    </row>
    <row r="129" spans="1:90" ht="27.75" customHeight="1" x14ac:dyDescent="0.25">
      <c r="A129" s="156" t="s">
        <v>9</v>
      </c>
      <c r="B129" s="156"/>
      <c r="C129" s="156"/>
      <c r="D129" s="156"/>
      <c r="E129" s="152"/>
      <c r="F129" s="3" t="s">
        <v>46</v>
      </c>
      <c r="G129" s="4" t="s">
        <v>93</v>
      </c>
      <c r="H129" s="267" t="s">
        <v>417</v>
      </c>
      <c r="I129" s="3" t="s">
        <v>22</v>
      </c>
      <c r="J129" s="21">
        <f>'6.ВС'!J100</f>
        <v>121770</v>
      </c>
      <c r="K129" s="21">
        <f>'6.ВС'!K100</f>
        <v>0</v>
      </c>
      <c r="L129" s="21">
        <f>'6.ВС'!L100</f>
        <v>121770</v>
      </c>
      <c r="M129" s="21">
        <f>'6.ВС'!M100</f>
        <v>0</v>
      </c>
      <c r="N129" s="21">
        <f>'6.ВС'!N100</f>
        <v>60000</v>
      </c>
      <c r="O129" s="21">
        <f>'6.ВС'!O100</f>
        <v>0</v>
      </c>
      <c r="P129" s="21">
        <f>'6.ВС'!P100</f>
        <v>60000</v>
      </c>
      <c r="Q129" s="21">
        <f>'6.ВС'!Q100</f>
        <v>0</v>
      </c>
      <c r="R129" s="21">
        <f>'6.ВС'!R100</f>
        <v>60000</v>
      </c>
      <c r="S129" s="21">
        <f>'6.ВС'!S100</f>
        <v>0</v>
      </c>
      <c r="T129" s="21">
        <f>'6.ВС'!T100</f>
        <v>60000</v>
      </c>
      <c r="U129" s="21">
        <f>'6.ВС'!U100</f>
        <v>0</v>
      </c>
      <c r="V129" s="21">
        <f>'6.ВС'!V100</f>
        <v>0</v>
      </c>
      <c r="W129" s="21">
        <f>'6.ВС'!W100</f>
        <v>0</v>
      </c>
      <c r="X129" s="21">
        <f>'6.ВС'!X100</f>
        <v>0</v>
      </c>
      <c r="Y129" s="21">
        <f>'6.ВС'!Y100</f>
        <v>0</v>
      </c>
      <c r="Z129" s="276">
        <f t="shared" si="143"/>
        <v>100</v>
      </c>
      <c r="AA129" s="21"/>
      <c r="AB129" s="21">
        <f>'6.ВС'!AB100</f>
        <v>121770</v>
      </c>
      <c r="AC129" s="21">
        <f>'6.ВС'!AC100</f>
        <v>0</v>
      </c>
      <c r="AD129" s="21">
        <f>'6.ВС'!AD100</f>
        <v>121770</v>
      </c>
      <c r="AE129" s="21">
        <f>'6.ВС'!AE100</f>
        <v>0</v>
      </c>
      <c r="AF129" s="21">
        <f>'6.ВС'!AF100</f>
        <v>0</v>
      </c>
      <c r="AG129" s="21">
        <f>'6.ВС'!AG100</f>
        <v>0</v>
      </c>
      <c r="AH129" s="21">
        <f>'6.ВС'!AH100</f>
        <v>0</v>
      </c>
      <c r="AI129" s="21">
        <f>'6.ВС'!AI100</f>
        <v>0</v>
      </c>
      <c r="AJ129" s="21">
        <f>'6.ВС'!AJ100</f>
        <v>121770</v>
      </c>
      <c r="AK129" s="21">
        <f>'6.ВС'!AK100</f>
        <v>0</v>
      </c>
      <c r="AL129" s="21">
        <f>'6.ВС'!AL100</f>
        <v>121770</v>
      </c>
      <c r="AM129" s="21">
        <f>'6.ВС'!AM100</f>
        <v>0</v>
      </c>
      <c r="AN129" s="21">
        <f>'6.ВС'!AN100</f>
        <v>0</v>
      </c>
      <c r="AO129" s="21">
        <f>'6.ВС'!AO100</f>
        <v>0</v>
      </c>
      <c r="AP129" s="21">
        <f>'6.ВС'!AP100</f>
        <v>0</v>
      </c>
      <c r="AQ129" s="21">
        <f>'6.ВС'!AQ100</f>
        <v>0</v>
      </c>
      <c r="AR129" s="21">
        <f>'6.ВС'!AR100</f>
        <v>121770</v>
      </c>
      <c r="AS129" s="21">
        <f>'6.ВС'!AS100</f>
        <v>0</v>
      </c>
      <c r="AT129" s="21">
        <f>'6.ВС'!AT100</f>
        <v>121770</v>
      </c>
      <c r="AU129" s="21">
        <f>'6.ВС'!AU100</f>
        <v>0</v>
      </c>
      <c r="AV129" s="205">
        <f t="shared" si="136"/>
        <v>0</v>
      </c>
      <c r="AW129" s="21">
        <f>'6.ВС'!AW100</f>
        <v>121770</v>
      </c>
      <c r="AX129" s="21">
        <f>'6.ВС'!AX100</f>
        <v>0</v>
      </c>
      <c r="AY129" s="21">
        <f>'6.ВС'!AY100</f>
        <v>121770</v>
      </c>
      <c r="AZ129" s="21">
        <f>'6.ВС'!AZ100</f>
        <v>0</v>
      </c>
      <c r="BA129" s="21">
        <f>'6.ВС'!BA100</f>
        <v>0</v>
      </c>
      <c r="BB129" s="21">
        <f>'6.ВС'!BB100</f>
        <v>0</v>
      </c>
      <c r="BC129" s="21">
        <f>'6.ВС'!BC100</f>
        <v>0</v>
      </c>
      <c r="BD129" s="21">
        <f>'6.ВС'!BD100</f>
        <v>0</v>
      </c>
      <c r="BE129" s="21">
        <f>'6.ВС'!BE100</f>
        <v>121770</v>
      </c>
      <c r="BF129" s="21">
        <f>'6.ВС'!BF100</f>
        <v>0</v>
      </c>
      <c r="BG129" s="21">
        <f>'6.ВС'!BG100</f>
        <v>121770</v>
      </c>
      <c r="BH129" s="21">
        <f>'6.ВС'!BH100</f>
        <v>0</v>
      </c>
      <c r="BI129" s="21">
        <f>'6.ВС'!BI100</f>
        <v>0</v>
      </c>
      <c r="BJ129" s="21">
        <f>'6.ВС'!BJ100</f>
        <v>0</v>
      </c>
      <c r="BK129" s="21">
        <f>'6.ВС'!BK100</f>
        <v>0</v>
      </c>
      <c r="BL129" s="21">
        <f>'6.ВС'!BL100</f>
        <v>0</v>
      </c>
      <c r="BM129" s="21">
        <f>'6.ВС'!BM100</f>
        <v>121770</v>
      </c>
      <c r="BN129" s="21">
        <f>'6.ВС'!BN100</f>
        <v>0</v>
      </c>
      <c r="BO129" s="21">
        <f>'6.ВС'!BO100</f>
        <v>121770</v>
      </c>
      <c r="BP129" s="21">
        <f>'6.ВС'!BP100</f>
        <v>0</v>
      </c>
      <c r="BQ129" s="205">
        <f t="shared" si="137"/>
        <v>0</v>
      </c>
      <c r="BR129" s="21">
        <f>'6.ВС'!BR100</f>
        <v>121770</v>
      </c>
      <c r="BS129" s="21">
        <f>'6.ВС'!BS100</f>
        <v>0</v>
      </c>
      <c r="BT129" s="21">
        <f>'6.ВС'!BT100</f>
        <v>121770</v>
      </c>
      <c r="BU129" s="21">
        <f>'6.ВС'!BU100</f>
        <v>0</v>
      </c>
      <c r="BV129" s="21">
        <f>'6.ВС'!BV100</f>
        <v>0</v>
      </c>
      <c r="BW129" s="21">
        <f>'6.ВС'!BW100</f>
        <v>0</v>
      </c>
      <c r="BX129" s="21">
        <f>'6.ВС'!BX100</f>
        <v>0</v>
      </c>
      <c r="BY129" s="21">
        <f>'6.ВС'!BY100</f>
        <v>0</v>
      </c>
      <c r="BZ129" s="21">
        <f>'6.ВС'!BZ100</f>
        <v>121770</v>
      </c>
      <c r="CA129" s="21">
        <f>'6.ВС'!CA100</f>
        <v>0</v>
      </c>
      <c r="CB129" s="21">
        <f>'6.ВС'!CB100</f>
        <v>121770</v>
      </c>
      <c r="CC129" s="21">
        <f>'6.ВС'!CC100</f>
        <v>0</v>
      </c>
      <c r="CD129" s="21">
        <f>'6.ВС'!CD100</f>
        <v>0</v>
      </c>
      <c r="CE129" s="21">
        <f>'6.ВС'!CE100</f>
        <v>0</v>
      </c>
      <c r="CF129" s="21">
        <f>'6.ВС'!CF100</f>
        <v>0</v>
      </c>
      <c r="CG129" s="21">
        <f>'6.ВС'!CG100</f>
        <v>0</v>
      </c>
      <c r="CH129" s="21">
        <f>'6.ВС'!CH100</f>
        <v>121770</v>
      </c>
      <c r="CI129" s="21">
        <f>'6.ВС'!CI100</f>
        <v>0</v>
      </c>
      <c r="CJ129" s="21">
        <f>'6.ВС'!CJ100</f>
        <v>121770</v>
      </c>
      <c r="CK129" s="21">
        <f>'6.ВС'!CK100</f>
        <v>0</v>
      </c>
      <c r="CL129" s="206">
        <f t="shared" si="139"/>
        <v>0</v>
      </c>
    </row>
    <row r="130" spans="1:90" ht="27.75" customHeight="1" x14ac:dyDescent="0.25">
      <c r="A130" s="155" t="s">
        <v>53</v>
      </c>
      <c r="B130" s="156"/>
      <c r="C130" s="156"/>
      <c r="D130" s="156"/>
      <c r="E130" s="152">
        <v>851</v>
      </c>
      <c r="F130" s="3" t="s">
        <v>13</v>
      </c>
      <c r="G130" s="3"/>
      <c r="H130" s="4"/>
      <c r="I130" s="3"/>
      <c r="J130" s="21">
        <f t="shared" ref="J130:R130" si="229">J131+J135+J142+J146</f>
        <v>11107800.34</v>
      </c>
      <c r="K130" s="21">
        <f t="shared" ref="K130:M130" si="230">K131+K135+K142+K146</f>
        <v>124200.34</v>
      </c>
      <c r="L130" s="21">
        <f t="shared" si="230"/>
        <v>10983600</v>
      </c>
      <c r="M130" s="21">
        <f t="shared" si="230"/>
        <v>0</v>
      </c>
      <c r="N130" s="21">
        <f t="shared" si="229"/>
        <v>9163063.4800000004</v>
      </c>
      <c r="O130" s="21">
        <f t="shared" ref="O130:Q130" si="231">O131+O135+O142+O146</f>
        <v>117663.48</v>
      </c>
      <c r="P130" s="21">
        <f t="shared" si="231"/>
        <v>9045400</v>
      </c>
      <c r="Q130" s="21">
        <f t="shared" si="231"/>
        <v>0</v>
      </c>
      <c r="R130" s="21">
        <f t="shared" si="229"/>
        <v>9121963.4800000004</v>
      </c>
      <c r="S130" s="21">
        <f t="shared" ref="S130:U130" si="232">S131+S135+S142+S146</f>
        <v>117663.48</v>
      </c>
      <c r="T130" s="21">
        <f t="shared" si="232"/>
        <v>9004300</v>
      </c>
      <c r="U130" s="21">
        <f t="shared" si="232"/>
        <v>0</v>
      </c>
      <c r="V130" s="21">
        <f t="shared" ref="V130:Y130" si="233">V131+V135+V142+V146</f>
        <v>2452304.31</v>
      </c>
      <c r="W130" s="21">
        <f t="shared" si="233"/>
        <v>10604.309999999998</v>
      </c>
      <c r="X130" s="21">
        <f t="shared" si="233"/>
        <v>2441700</v>
      </c>
      <c r="Y130" s="21">
        <f t="shared" si="233"/>
        <v>0</v>
      </c>
      <c r="Z130" s="276">
        <f t="shared" si="143"/>
        <v>128.33233706653323</v>
      </c>
      <c r="AA130" s="21"/>
      <c r="AB130" s="21">
        <f t="shared" ref="AB130:BU130" si="234">AB131+AB135+AB142+AB146</f>
        <v>8655496.0299999993</v>
      </c>
      <c r="AC130" s="21">
        <f t="shared" si="234"/>
        <v>113596.03</v>
      </c>
      <c r="AD130" s="21">
        <f t="shared" si="234"/>
        <v>8541900</v>
      </c>
      <c r="AE130" s="21">
        <f t="shared" si="234"/>
        <v>0</v>
      </c>
      <c r="AF130" s="21">
        <f t="shared" ref="AF130:AM130" si="235">AF131+AF135+AF142+AF146</f>
        <v>3123768.9400000004</v>
      </c>
      <c r="AG130" s="21">
        <f t="shared" si="235"/>
        <v>0</v>
      </c>
      <c r="AH130" s="21">
        <f t="shared" si="235"/>
        <v>3123768.9400000004</v>
      </c>
      <c r="AI130" s="21">
        <f t="shared" si="235"/>
        <v>0</v>
      </c>
      <c r="AJ130" s="21">
        <f t="shared" si="235"/>
        <v>11779264.969999999</v>
      </c>
      <c r="AK130" s="21">
        <f t="shared" si="235"/>
        <v>113596.03</v>
      </c>
      <c r="AL130" s="21">
        <f t="shared" si="235"/>
        <v>11665668.939999999</v>
      </c>
      <c r="AM130" s="21">
        <f t="shared" si="235"/>
        <v>0</v>
      </c>
      <c r="AN130" s="21">
        <f t="shared" ref="AN130:AU130" si="236">AN131+AN135+AN142+AN146</f>
        <v>0</v>
      </c>
      <c r="AO130" s="21">
        <f t="shared" si="236"/>
        <v>0</v>
      </c>
      <c r="AP130" s="21">
        <f t="shared" si="236"/>
        <v>0</v>
      </c>
      <c r="AQ130" s="21">
        <f t="shared" si="236"/>
        <v>0</v>
      </c>
      <c r="AR130" s="21">
        <f t="shared" si="236"/>
        <v>11779264.969999999</v>
      </c>
      <c r="AS130" s="21">
        <f t="shared" si="236"/>
        <v>113596.03</v>
      </c>
      <c r="AT130" s="21">
        <f t="shared" si="236"/>
        <v>11665668.939999999</v>
      </c>
      <c r="AU130" s="21">
        <f t="shared" si="236"/>
        <v>0</v>
      </c>
      <c r="AV130" s="205">
        <f t="shared" si="136"/>
        <v>0</v>
      </c>
      <c r="AW130" s="21">
        <f t="shared" si="234"/>
        <v>9011696.5999999996</v>
      </c>
      <c r="AX130" s="21">
        <f t="shared" si="234"/>
        <v>70096.600000000006</v>
      </c>
      <c r="AY130" s="21">
        <f t="shared" si="234"/>
        <v>8941600</v>
      </c>
      <c r="AZ130" s="21">
        <f t="shared" si="234"/>
        <v>0</v>
      </c>
      <c r="BA130" s="21">
        <f t="shared" ref="BA130:BH130" si="237">BA131+BA135+BA142+BA146</f>
        <v>0</v>
      </c>
      <c r="BB130" s="21">
        <f t="shared" si="237"/>
        <v>0</v>
      </c>
      <c r="BC130" s="21">
        <f t="shared" si="237"/>
        <v>0</v>
      </c>
      <c r="BD130" s="21">
        <f t="shared" si="237"/>
        <v>0</v>
      </c>
      <c r="BE130" s="21">
        <f t="shared" si="237"/>
        <v>9011696.5999999996</v>
      </c>
      <c r="BF130" s="21">
        <f t="shared" si="237"/>
        <v>70096.600000000006</v>
      </c>
      <c r="BG130" s="21">
        <f t="shared" si="237"/>
        <v>8941600</v>
      </c>
      <c r="BH130" s="21">
        <f t="shared" si="237"/>
        <v>0</v>
      </c>
      <c r="BI130" s="21">
        <f t="shared" ref="BI130:BP130" si="238">BI131+BI135+BI142+BI146</f>
        <v>0</v>
      </c>
      <c r="BJ130" s="21">
        <f t="shared" si="238"/>
        <v>0</v>
      </c>
      <c r="BK130" s="21">
        <f t="shared" si="238"/>
        <v>0</v>
      </c>
      <c r="BL130" s="21">
        <f t="shared" si="238"/>
        <v>0</v>
      </c>
      <c r="BM130" s="21">
        <f t="shared" si="238"/>
        <v>9011696.5999999996</v>
      </c>
      <c r="BN130" s="21">
        <f t="shared" si="238"/>
        <v>70096.600000000006</v>
      </c>
      <c r="BO130" s="21">
        <f t="shared" si="238"/>
        <v>8941600</v>
      </c>
      <c r="BP130" s="21">
        <f t="shared" si="238"/>
        <v>0</v>
      </c>
      <c r="BQ130" s="205">
        <f t="shared" si="137"/>
        <v>0</v>
      </c>
      <c r="BR130" s="21">
        <f t="shared" si="234"/>
        <v>7961672.4500000002</v>
      </c>
      <c r="BS130" s="21">
        <f t="shared" si="234"/>
        <v>52572.45</v>
      </c>
      <c r="BT130" s="21">
        <f t="shared" si="234"/>
        <v>7909100</v>
      </c>
      <c r="BU130" s="21">
        <f t="shared" si="234"/>
        <v>0</v>
      </c>
      <c r="BV130" s="21">
        <f t="shared" ref="BV130:CC130" si="239">BV131+BV135+BV142+BV146</f>
        <v>0</v>
      </c>
      <c r="BW130" s="21">
        <f t="shared" si="239"/>
        <v>0</v>
      </c>
      <c r="BX130" s="21">
        <f t="shared" si="239"/>
        <v>0</v>
      </c>
      <c r="BY130" s="21">
        <f t="shared" si="239"/>
        <v>0</v>
      </c>
      <c r="BZ130" s="21">
        <f t="shared" si="239"/>
        <v>7961672.4500000002</v>
      </c>
      <c r="CA130" s="21">
        <f t="shared" si="239"/>
        <v>52572.45</v>
      </c>
      <c r="CB130" s="21">
        <f t="shared" si="239"/>
        <v>7909100</v>
      </c>
      <c r="CC130" s="21">
        <f t="shared" si="239"/>
        <v>0</v>
      </c>
      <c r="CD130" s="21">
        <f t="shared" ref="CD130:CK130" si="240">CD131+CD135+CD142+CD146</f>
        <v>0</v>
      </c>
      <c r="CE130" s="21">
        <f t="shared" si="240"/>
        <v>0</v>
      </c>
      <c r="CF130" s="21">
        <f t="shared" si="240"/>
        <v>0</v>
      </c>
      <c r="CG130" s="21">
        <f t="shared" si="240"/>
        <v>0</v>
      </c>
      <c r="CH130" s="21">
        <f t="shared" si="240"/>
        <v>7961672.4500000002</v>
      </c>
      <c r="CI130" s="21">
        <f t="shared" si="240"/>
        <v>52572.45</v>
      </c>
      <c r="CJ130" s="21">
        <f t="shared" si="240"/>
        <v>7909100</v>
      </c>
      <c r="CK130" s="21">
        <f t="shared" si="240"/>
        <v>0</v>
      </c>
      <c r="CL130" s="206">
        <f t="shared" si="139"/>
        <v>0</v>
      </c>
    </row>
    <row r="131" spans="1:90" ht="27.75" customHeight="1" x14ac:dyDescent="0.25">
      <c r="A131" s="155" t="s">
        <v>54</v>
      </c>
      <c r="B131" s="156"/>
      <c r="C131" s="156"/>
      <c r="D131" s="156"/>
      <c r="E131" s="152">
        <v>851</v>
      </c>
      <c r="F131" s="3" t="s">
        <v>13</v>
      </c>
      <c r="G131" s="3" t="s">
        <v>30</v>
      </c>
      <c r="H131" s="4"/>
      <c r="I131" s="3"/>
      <c r="J131" s="21">
        <f t="shared" ref="J131:Y133" si="241">J132</f>
        <v>124200.34</v>
      </c>
      <c r="K131" s="21">
        <f t="shared" si="241"/>
        <v>124200.34</v>
      </c>
      <c r="L131" s="21">
        <f t="shared" si="241"/>
        <v>0</v>
      </c>
      <c r="M131" s="21">
        <f t="shared" si="241"/>
        <v>0</v>
      </c>
      <c r="N131" s="21">
        <f t="shared" si="241"/>
        <v>117663.48</v>
      </c>
      <c r="O131" s="21">
        <f t="shared" si="241"/>
        <v>117663.48</v>
      </c>
      <c r="P131" s="21">
        <f t="shared" si="241"/>
        <v>0</v>
      </c>
      <c r="Q131" s="21">
        <f t="shared" si="241"/>
        <v>0</v>
      </c>
      <c r="R131" s="21">
        <f t="shared" si="241"/>
        <v>117663.48</v>
      </c>
      <c r="S131" s="21">
        <f t="shared" si="241"/>
        <v>117663.48</v>
      </c>
      <c r="T131" s="21">
        <f t="shared" si="241"/>
        <v>0</v>
      </c>
      <c r="U131" s="21">
        <f t="shared" si="241"/>
        <v>0</v>
      </c>
      <c r="V131" s="21">
        <f t="shared" si="241"/>
        <v>10604.309999999998</v>
      </c>
      <c r="W131" s="21">
        <f t="shared" si="241"/>
        <v>10604.309999999998</v>
      </c>
      <c r="X131" s="21">
        <f t="shared" si="241"/>
        <v>0</v>
      </c>
      <c r="Y131" s="21">
        <f t="shared" si="241"/>
        <v>0</v>
      </c>
      <c r="Z131" s="276">
        <f t="shared" si="143"/>
        <v>109.33510616524187</v>
      </c>
      <c r="AA131" s="21"/>
      <c r="AB131" s="21">
        <f t="shared" ref="AB131:BV133" si="242">AB132</f>
        <v>113596.03</v>
      </c>
      <c r="AC131" s="21">
        <f t="shared" si="242"/>
        <v>113596.03</v>
      </c>
      <c r="AD131" s="21">
        <f t="shared" si="242"/>
        <v>0</v>
      </c>
      <c r="AE131" s="21">
        <f t="shared" si="242"/>
        <v>0</v>
      </c>
      <c r="AF131" s="21">
        <f t="shared" si="242"/>
        <v>0</v>
      </c>
      <c r="AG131" s="21">
        <f t="shared" si="242"/>
        <v>0</v>
      </c>
      <c r="AH131" s="21">
        <f t="shared" si="242"/>
        <v>0</v>
      </c>
      <c r="AI131" s="21">
        <f t="shared" si="242"/>
        <v>0</v>
      </c>
      <c r="AJ131" s="21">
        <f t="shared" si="242"/>
        <v>113596.03</v>
      </c>
      <c r="AK131" s="21">
        <f t="shared" si="242"/>
        <v>113596.03</v>
      </c>
      <c r="AL131" s="21">
        <f t="shared" si="242"/>
        <v>0</v>
      </c>
      <c r="AM131" s="21">
        <f t="shared" si="242"/>
        <v>0</v>
      </c>
      <c r="AN131" s="21">
        <f t="shared" si="242"/>
        <v>0</v>
      </c>
      <c r="AO131" s="21">
        <f t="shared" si="242"/>
        <v>0</v>
      </c>
      <c r="AP131" s="21">
        <f t="shared" si="242"/>
        <v>0</v>
      </c>
      <c r="AQ131" s="21">
        <f t="shared" si="242"/>
        <v>0</v>
      </c>
      <c r="AR131" s="21">
        <f t="shared" si="242"/>
        <v>113596.03</v>
      </c>
      <c r="AS131" s="21">
        <f t="shared" si="242"/>
        <v>113596.03</v>
      </c>
      <c r="AT131" s="21">
        <f t="shared" si="242"/>
        <v>0</v>
      </c>
      <c r="AU131" s="21">
        <f t="shared" si="242"/>
        <v>0</v>
      </c>
      <c r="AV131" s="205">
        <f t="shared" si="136"/>
        <v>0</v>
      </c>
      <c r="AW131" s="21">
        <f t="shared" si="242"/>
        <v>70096.600000000006</v>
      </c>
      <c r="AX131" s="21">
        <f t="shared" si="242"/>
        <v>70096.600000000006</v>
      </c>
      <c r="AY131" s="21">
        <f t="shared" si="242"/>
        <v>0</v>
      </c>
      <c r="AZ131" s="21">
        <f t="shared" si="242"/>
        <v>0</v>
      </c>
      <c r="BA131" s="21">
        <f t="shared" si="242"/>
        <v>0</v>
      </c>
      <c r="BB131" s="21">
        <f t="shared" si="242"/>
        <v>0</v>
      </c>
      <c r="BC131" s="21">
        <f t="shared" si="242"/>
        <v>0</v>
      </c>
      <c r="BD131" s="21">
        <f t="shared" si="242"/>
        <v>0</v>
      </c>
      <c r="BE131" s="21">
        <f t="shared" si="242"/>
        <v>70096.600000000006</v>
      </c>
      <c r="BF131" s="21">
        <f t="shared" si="242"/>
        <v>70096.600000000006</v>
      </c>
      <c r="BG131" s="21">
        <f t="shared" si="242"/>
        <v>0</v>
      </c>
      <c r="BH131" s="21">
        <f t="shared" si="242"/>
        <v>0</v>
      </c>
      <c r="BI131" s="21">
        <f t="shared" si="242"/>
        <v>0</v>
      </c>
      <c r="BJ131" s="21">
        <f t="shared" si="242"/>
        <v>0</v>
      </c>
      <c r="BK131" s="21">
        <f t="shared" si="242"/>
        <v>0</v>
      </c>
      <c r="BL131" s="21">
        <f t="shared" si="242"/>
        <v>0</v>
      </c>
      <c r="BM131" s="21">
        <f t="shared" si="242"/>
        <v>70096.600000000006</v>
      </c>
      <c r="BN131" s="21">
        <f t="shared" si="242"/>
        <v>70096.600000000006</v>
      </c>
      <c r="BO131" s="21">
        <f t="shared" si="242"/>
        <v>0</v>
      </c>
      <c r="BP131" s="21">
        <f t="shared" si="242"/>
        <v>0</v>
      </c>
      <c r="BQ131" s="205">
        <f t="shared" si="137"/>
        <v>0</v>
      </c>
      <c r="BR131" s="21">
        <f t="shared" si="242"/>
        <v>52572.45</v>
      </c>
      <c r="BS131" s="21">
        <f t="shared" si="242"/>
        <v>52572.45</v>
      </c>
      <c r="BT131" s="21">
        <f t="shared" si="242"/>
        <v>0</v>
      </c>
      <c r="BU131" s="21">
        <f t="shared" si="242"/>
        <v>0</v>
      </c>
      <c r="BV131" s="21">
        <f t="shared" si="242"/>
        <v>0</v>
      </c>
      <c r="BW131" s="21">
        <f t="shared" ref="BV131:CK133" si="243">BW132</f>
        <v>0</v>
      </c>
      <c r="BX131" s="21">
        <f t="shared" si="243"/>
        <v>0</v>
      </c>
      <c r="BY131" s="21">
        <f t="shared" si="243"/>
        <v>0</v>
      </c>
      <c r="BZ131" s="21">
        <f t="shared" si="243"/>
        <v>52572.45</v>
      </c>
      <c r="CA131" s="21">
        <f t="shared" si="243"/>
        <v>52572.45</v>
      </c>
      <c r="CB131" s="21">
        <f t="shared" si="243"/>
        <v>0</v>
      </c>
      <c r="CC131" s="21">
        <f t="shared" si="243"/>
        <v>0</v>
      </c>
      <c r="CD131" s="21">
        <f t="shared" si="243"/>
        <v>0</v>
      </c>
      <c r="CE131" s="21">
        <f t="shared" si="243"/>
        <v>0</v>
      </c>
      <c r="CF131" s="21">
        <f t="shared" si="243"/>
        <v>0</v>
      </c>
      <c r="CG131" s="21">
        <f t="shared" si="243"/>
        <v>0</v>
      </c>
      <c r="CH131" s="21">
        <f t="shared" si="243"/>
        <v>52572.45</v>
      </c>
      <c r="CI131" s="21">
        <f t="shared" si="243"/>
        <v>52572.45</v>
      </c>
      <c r="CJ131" s="21">
        <f t="shared" si="243"/>
        <v>0</v>
      </c>
      <c r="CK131" s="21">
        <f t="shared" si="243"/>
        <v>0</v>
      </c>
      <c r="CL131" s="206">
        <f t="shared" si="139"/>
        <v>0</v>
      </c>
    </row>
    <row r="132" spans="1:90" ht="27.75" customHeight="1" x14ac:dyDescent="0.25">
      <c r="A132" s="155" t="s">
        <v>359</v>
      </c>
      <c r="B132" s="156"/>
      <c r="C132" s="156"/>
      <c r="D132" s="156"/>
      <c r="E132" s="152">
        <v>851</v>
      </c>
      <c r="F132" s="3" t="s">
        <v>13</v>
      </c>
      <c r="G132" s="3" t="s">
        <v>30</v>
      </c>
      <c r="H132" s="267" t="s">
        <v>418</v>
      </c>
      <c r="I132" s="3"/>
      <c r="J132" s="21">
        <f t="shared" si="241"/>
        <v>124200.34</v>
      </c>
      <c r="K132" s="21">
        <f t="shared" si="241"/>
        <v>124200.34</v>
      </c>
      <c r="L132" s="21">
        <f t="shared" si="241"/>
        <v>0</v>
      </c>
      <c r="M132" s="21">
        <f t="shared" si="241"/>
        <v>0</v>
      </c>
      <c r="N132" s="21">
        <f t="shared" si="241"/>
        <v>117663.48</v>
      </c>
      <c r="O132" s="21">
        <f t="shared" si="241"/>
        <v>117663.48</v>
      </c>
      <c r="P132" s="21">
        <f t="shared" si="241"/>
        <v>0</v>
      </c>
      <c r="Q132" s="21">
        <f t="shared" si="241"/>
        <v>0</v>
      </c>
      <c r="R132" s="21">
        <f t="shared" si="241"/>
        <v>117663.48</v>
      </c>
      <c r="S132" s="21">
        <f t="shared" si="241"/>
        <v>117663.48</v>
      </c>
      <c r="T132" s="21">
        <f t="shared" si="241"/>
        <v>0</v>
      </c>
      <c r="U132" s="21">
        <f t="shared" si="241"/>
        <v>0</v>
      </c>
      <c r="V132" s="21">
        <f t="shared" si="241"/>
        <v>10604.309999999998</v>
      </c>
      <c r="W132" s="21">
        <f t="shared" si="241"/>
        <v>10604.309999999998</v>
      </c>
      <c r="X132" s="21">
        <f t="shared" si="241"/>
        <v>0</v>
      </c>
      <c r="Y132" s="21">
        <f t="shared" si="241"/>
        <v>0</v>
      </c>
      <c r="Z132" s="276">
        <f t="shared" si="143"/>
        <v>109.33510616524187</v>
      </c>
      <c r="AA132" s="21"/>
      <c r="AB132" s="21">
        <f t="shared" si="242"/>
        <v>113596.03</v>
      </c>
      <c r="AC132" s="21">
        <f t="shared" si="242"/>
        <v>113596.03</v>
      </c>
      <c r="AD132" s="21">
        <f t="shared" si="242"/>
        <v>0</v>
      </c>
      <c r="AE132" s="21">
        <f t="shared" si="242"/>
        <v>0</v>
      </c>
      <c r="AF132" s="21">
        <f t="shared" si="242"/>
        <v>0</v>
      </c>
      <c r="AG132" s="21">
        <f t="shared" si="242"/>
        <v>0</v>
      </c>
      <c r="AH132" s="21">
        <f t="shared" si="242"/>
        <v>0</v>
      </c>
      <c r="AI132" s="21">
        <f t="shared" si="242"/>
        <v>0</v>
      </c>
      <c r="AJ132" s="21">
        <f t="shared" si="242"/>
        <v>113596.03</v>
      </c>
      <c r="AK132" s="21">
        <f t="shared" si="242"/>
        <v>113596.03</v>
      </c>
      <c r="AL132" s="21">
        <f t="shared" si="242"/>
        <v>0</v>
      </c>
      <c r="AM132" s="21">
        <f t="shared" si="242"/>
        <v>0</v>
      </c>
      <c r="AN132" s="21">
        <f t="shared" si="242"/>
        <v>0</v>
      </c>
      <c r="AO132" s="21">
        <f t="shared" si="242"/>
        <v>0</v>
      </c>
      <c r="AP132" s="21">
        <f t="shared" si="242"/>
        <v>0</v>
      </c>
      <c r="AQ132" s="21">
        <f t="shared" si="242"/>
        <v>0</v>
      </c>
      <c r="AR132" s="21">
        <f t="shared" si="242"/>
        <v>113596.03</v>
      </c>
      <c r="AS132" s="21">
        <f t="shared" si="242"/>
        <v>113596.03</v>
      </c>
      <c r="AT132" s="21">
        <f t="shared" si="242"/>
        <v>0</v>
      </c>
      <c r="AU132" s="21">
        <f t="shared" si="242"/>
        <v>0</v>
      </c>
      <c r="AV132" s="205">
        <f t="shared" si="136"/>
        <v>0</v>
      </c>
      <c r="AW132" s="21">
        <f t="shared" si="242"/>
        <v>70096.600000000006</v>
      </c>
      <c r="AX132" s="21">
        <f t="shared" si="242"/>
        <v>70096.600000000006</v>
      </c>
      <c r="AY132" s="21">
        <f t="shared" si="242"/>
        <v>0</v>
      </c>
      <c r="AZ132" s="21">
        <f t="shared" si="242"/>
        <v>0</v>
      </c>
      <c r="BA132" s="21">
        <f t="shared" si="242"/>
        <v>0</v>
      </c>
      <c r="BB132" s="21">
        <f t="shared" si="242"/>
        <v>0</v>
      </c>
      <c r="BC132" s="21">
        <f t="shared" si="242"/>
        <v>0</v>
      </c>
      <c r="BD132" s="21">
        <f t="shared" si="242"/>
        <v>0</v>
      </c>
      <c r="BE132" s="21">
        <f t="shared" si="242"/>
        <v>70096.600000000006</v>
      </c>
      <c r="BF132" s="21">
        <f t="shared" si="242"/>
        <v>70096.600000000006</v>
      </c>
      <c r="BG132" s="21">
        <f t="shared" si="242"/>
        <v>0</v>
      </c>
      <c r="BH132" s="21">
        <f t="shared" si="242"/>
        <v>0</v>
      </c>
      <c r="BI132" s="21">
        <f t="shared" si="242"/>
        <v>0</v>
      </c>
      <c r="BJ132" s="21">
        <f t="shared" si="242"/>
        <v>0</v>
      </c>
      <c r="BK132" s="21">
        <f t="shared" si="242"/>
        <v>0</v>
      </c>
      <c r="BL132" s="21">
        <f t="shared" si="242"/>
        <v>0</v>
      </c>
      <c r="BM132" s="21">
        <f t="shared" si="242"/>
        <v>70096.600000000006</v>
      </c>
      <c r="BN132" s="21">
        <f t="shared" si="242"/>
        <v>70096.600000000006</v>
      </c>
      <c r="BO132" s="21">
        <f t="shared" si="242"/>
        <v>0</v>
      </c>
      <c r="BP132" s="21">
        <f t="shared" si="242"/>
        <v>0</v>
      </c>
      <c r="BQ132" s="205">
        <f t="shared" si="137"/>
        <v>0</v>
      </c>
      <c r="BR132" s="21">
        <f t="shared" si="242"/>
        <v>52572.45</v>
      </c>
      <c r="BS132" s="21">
        <f t="shared" si="242"/>
        <v>52572.45</v>
      </c>
      <c r="BT132" s="21">
        <f t="shared" si="242"/>
        <v>0</v>
      </c>
      <c r="BU132" s="21">
        <f t="shared" si="242"/>
        <v>0</v>
      </c>
      <c r="BV132" s="21">
        <f t="shared" si="243"/>
        <v>0</v>
      </c>
      <c r="BW132" s="21">
        <f t="shared" si="243"/>
        <v>0</v>
      </c>
      <c r="BX132" s="21">
        <f t="shared" si="243"/>
        <v>0</v>
      </c>
      <c r="BY132" s="21">
        <f t="shared" si="243"/>
        <v>0</v>
      </c>
      <c r="BZ132" s="21">
        <f t="shared" si="243"/>
        <v>52572.45</v>
      </c>
      <c r="CA132" s="21">
        <f t="shared" si="243"/>
        <v>52572.45</v>
      </c>
      <c r="CB132" s="21">
        <f t="shared" si="243"/>
        <v>0</v>
      </c>
      <c r="CC132" s="21">
        <f t="shared" si="243"/>
        <v>0</v>
      </c>
      <c r="CD132" s="21">
        <f t="shared" si="243"/>
        <v>0</v>
      </c>
      <c r="CE132" s="21">
        <f t="shared" si="243"/>
        <v>0</v>
      </c>
      <c r="CF132" s="21">
        <f t="shared" si="243"/>
        <v>0</v>
      </c>
      <c r="CG132" s="21">
        <f t="shared" si="243"/>
        <v>0</v>
      </c>
      <c r="CH132" s="21">
        <f t="shared" si="243"/>
        <v>52572.45</v>
      </c>
      <c r="CI132" s="21">
        <f t="shared" si="243"/>
        <v>52572.45</v>
      </c>
      <c r="CJ132" s="21">
        <f t="shared" si="243"/>
        <v>0</v>
      </c>
      <c r="CK132" s="21">
        <f t="shared" si="243"/>
        <v>0</v>
      </c>
      <c r="CL132" s="206">
        <f t="shared" si="139"/>
        <v>0</v>
      </c>
    </row>
    <row r="133" spans="1:90" ht="27.75" customHeight="1" x14ac:dyDescent="0.25">
      <c r="A133" s="156" t="s">
        <v>20</v>
      </c>
      <c r="B133" s="155"/>
      <c r="C133" s="155"/>
      <c r="D133" s="155"/>
      <c r="E133" s="152">
        <v>851</v>
      </c>
      <c r="F133" s="3" t="s">
        <v>13</v>
      </c>
      <c r="G133" s="3" t="s">
        <v>30</v>
      </c>
      <c r="H133" s="267" t="s">
        <v>418</v>
      </c>
      <c r="I133" s="3" t="s">
        <v>21</v>
      </c>
      <c r="J133" s="21">
        <f t="shared" si="241"/>
        <v>124200.34</v>
      </c>
      <c r="K133" s="21">
        <f t="shared" si="241"/>
        <v>124200.34</v>
      </c>
      <c r="L133" s="21">
        <f t="shared" si="241"/>
        <v>0</v>
      </c>
      <c r="M133" s="21">
        <f t="shared" si="241"/>
        <v>0</v>
      </c>
      <c r="N133" s="21">
        <f t="shared" si="241"/>
        <v>117663.48</v>
      </c>
      <c r="O133" s="21">
        <f t="shared" si="241"/>
        <v>117663.48</v>
      </c>
      <c r="P133" s="21">
        <f t="shared" si="241"/>
        <v>0</v>
      </c>
      <c r="Q133" s="21">
        <f t="shared" si="241"/>
        <v>0</v>
      </c>
      <c r="R133" s="21">
        <f t="shared" si="241"/>
        <v>117663.48</v>
      </c>
      <c r="S133" s="21">
        <f t="shared" si="241"/>
        <v>117663.48</v>
      </c>
      <c r="T133" s="21">
        <f t="shared" si="241"/>
        <v>0</v>
      </c>
      <c r="U133" s="21">
        <f t="shared" si="241"/>
        <v>0</v>
      </c>
      <c r="V133" s="21">
        <f t="shared" si="241"/>
        <v>10604.309999999998</v>
      </c>
      <c r="W133" s="21">
        <f t="shared" si="241"/>
        <v>10604.309999999998</v>
      </c>
      <c r="X133" s="21">
        <f t="shared" si="241"/>
        <v>0</v>
      </c>
      <c r="Y133" s="21">
        <f t="shared" si="241"/>
        <v>0</v>
      </c>
      <c r="Z133" s="276">
        <f t="shared" si="143"/>
        <v>109.33510616524187</v>
      </c>
      <c r="AA133" s="21"/>
      <c r="AB133" s="21">
        <f t="shared" si="242"/>
        <v>113596.03</v>
      </c>
      <c r="AC133" s="21">
        <f t="shared" si="242"/>
        <v>113596.03</v>
      </c>
      <c r="AD133" s="21">
        <f t="shared" si="242"/>
        <v>0</v>
      </c>
      <c r="AE133" s="21">
        <f t="shared" si="242"/>
        <v>0</v>
      </c>
      <c r="AF133" s="21">
        <f t="shared" si="242"/>
        <v>0</v>
      </c>
      <c r="AG133" s="21">
        <f t="shared" si="242"/>
        <v>0</v>
      </c>
      <c r="AH133" s="21">
        <f t="shared" si="242"/>
        <v>0</v>
      </c>
      <c r="AI133" s="21">
        <f t="shared" si="242"/>
        <v>0</v>
      </c>
      <c r="AJ133" s="21">
        <f t="shared" si="242"/>
        <v>113596.03</v>
      </c>
      <c r="AK133" s="21">
        <f t="shared" si="242"/>
        <v>113596.03</v>
      </c>
      <c r="AL133" s="21">
        <f t="shared" si="242"/>
        <v>0</v>
      </c>
      <c r="AM133" s="21">
        <f t="shared" si="242"/>
        <v>0</v>
      </c>
      <c r="AN133" s="21">
        <f t="shared" si="242"/>
        <v>0</v>
      </c>
      <c r="AO133" s="21">
        <f t="shared" si="242"/>
        <v>0</v>
      </c>
      <c r="AP133" s="21">
        <f t="shared" si="242"/>
        <v>0</v>
      </c>
      <c r="AQ133" s="21">
        <f t="shared" si="242"/>
        <v>0</v>
      </c>
      <c r="AR133" s="21">
        <f t="shared" si="242"/>
        <v>113596.03</v>
      </c>
      <c r="AS133" s="21">
        <f t="shared" si="242"/>
        <v>113596.03</v>
      </c>
      <c r="AT133" s="21">
        <f t="shared" si="242"/>
        <v>0</v>
      </c>
      <c r="AU133" s="21">
        <f t="shared" si="242"/>
        <v>0</v>
      </c>
      <c r="AV133" s="205">
        <f t="shared" si="136"/>
        <v>0</v>
      </c>
      <c r="AW133" s="21">
        <f t="shared" si="242"/>
        <v>70096.600000000006</v>
      </c>
      <c r="AX133" s="21">
        <f t="shared" si="242"/>
        <v>70096.600000000006</v>
      </c>
      <c r="AY133" s="21">
        <f t="shared" si="242"/>
        <v>0</v>
      </c>
      <c r="AZ133" s="21">
        <f t="shared" si="242"/>
        <v>0</v>
      </c>
      <c r="BA133" s="21">
        <f t="shared" si="242"/>
        <v>0</v>
      </c>
      <c r="BB133" s="21">
        <f t="shared" si="242"/>
        <v>0</v>
      </c>
      <c r="BC133" s="21">
        <f t="shared" si="242"/>
        <v>0</v>
      </c>
      <c r="BD133" s="21">
        <f t="shared" si="242"/>
        <v>0</v>
      </c>
      <c r="BE133" s="21">
        <f t="shared" si="242"/>
        <v>70096.600000000006</v>
      </c>
      <c r="BF133" s="21">
        <f t="shared" si="242"/>
        <v>70096.600000000006</v>
      </c>
      <c r="BG133" s="21">
        <f t="shared" si="242"/>
        <v>0</v>
      </c>
      <c r="BH133" s="21">
        <f t="shared" si="242"/>
        <v>0</v>
      </c>
      <c r="BI133" s="21">
        <f t="shared" si="242"/>
        <v>0</v>
      </c>
      <c r="BJ133" s="21">
        <f t="shared" si="242"/>
        <v>0</v>
      </c>
      <c r="BK133" s="21">
        <f t="shared" si="242"/>
        <v>0</v>
      </c>
      <c r="BL133" s="21">
        <f t="shared" si="242"/>
        <v>0</v>
      </c>
      <c r="BM133" s="21">
        <f t="shared" si="242"/>
        <v>70096.600000000006</v>
      </c>
      <c r="BN133" s="21">
        <f t="shared" si="242"/>
        <v>70096.600000000006</v>
      </c>
      <c r="BO133" s="21">
        <f t="shared" si="242"/>
        <v>0</v>
      </c>
      <c r="BP133" s="21">
        <f t="shared" si="242"/>
        <v>0</v>
      </c>
      <c r="BQ133" s="205">
        <f t="shared" si="137"/>
        <v>0</v>
      </c>
      <c r="BR133" s="21">
        <f t="shared" si="242"/>
        <v>52572.45</v>
      </c>
      <c r="BS133" s="21">
        <f t="shared" si="242"/>
        <v>52572.45</v>
      </c>
      <c r="BT133" s="21">
        <f t="shared" si="242"/>
        <v>0</v>
      </c>
      <c r="BU133" s="21">
        <f t="shared" si="242"/>
        <v>0</v>
      </c>
      <c r="BV133" s="21">
        <f t="shared" si="243"/>
        <v>0</v>
      </c>
      <c r="BW133" s="21">
        <f t="shared" si="243"/>
        <v>0</v>
      </c>
      <c r="BX133" s="21">
        <f t="shared" si="243"/>
        <v>0</v>
      </c>
      <c r="BY133" s="21">
        <f t="shared" si="243"/>
        <v>0</v>
      </c>
      <c r="BZ133" s="21">
        <f t="shared" si="243"/>
        <v>52572.45</v>
      </c>
      <c r="CA133" s="21">
        <f t="shared" si="243"/>
        <v>52572.45</v>
      </c>
      <c r="CB133" s="21">
        <f t="shared" si="243"/>
        <v>0</v>
      </c>
      <c r="CC133" s="21">
        <f t="shared" si="243"/>
        <v>0</v>
      </c>
      <c r="CD133" s="21">
        <f t="shared" si="243"/>
        <v>0</v>
      </c>
      <c r="CE133" s="21">
        <f t="shared" si="243"/>
        <v>0</v>
      </c>
      <c r="CF133" s="21">
        <f t="shared" si="243"/>
        <v>0</v>
      </c>
      <c r="CG133" s="21">
        <f t="shared" si="243"/>
        <v>0</v>
      </c>
      <c r="CH133" s="21">
        <f t="shared" si="243"/>
        <v>52572.45</v>
      </c>
      <c r="CI133" s="21">
        <f t="shared" si="243"/>
        <v>52572.45</v>
      </c>
      <c r="CJ133" s="21">
        <f t="shared" si="243"/>
        <v>0</v>
      </c>
      <c r="CK133" s="21">
        <f t="shared" si="243"/>
        <v>0</v>
      </c>
      <c r="CL133" s="206">
        <f t="shared" si="139"/>
        <v>0</v>
      </c>
    </row>
    <row r="134" spans="1:90" ht="27.75" customHeight="1" x14ac:dyDescent="0.25">
      <c r="A134" s="156" t="s">
        <v>9</v>
      </c>
      <c r="B134" s="156"/>
      <c r="C134" s="156"/>
      <c r="D134" s="156"/>
      <c r="E134" s="152">
        <v>851</v>
      </c>
      <c r="F134" s="3" t="s">
        <v>13</v>
      </c>
      <c r="G134" s="3" t="s">
        <v>30</v>
      </c>
      <c r="H134" s="267" t="s">
        <v>418</v>
      </c>
      <c r="I134" s="3" t="s">
        <v>22</v>
      </c>
      <c r="J134" s="21">
        <f>'6.ВС'!J105</f>
        <v>124200.34</v>
      </c>
      <c r="K134" s="21">
        <f>'6.ВС'!K105</f>
        <v>124200.34</v>
      </c>
      <c r="L134" s="21">
        <f>'6.ВС'!L105</f>
        <v>0</v>
      </c>
      <c r="M134" s="21">
        <f>'6.ВС'!M105</f>
        <v>0</v>
      </c>
      <c r="N134" s="21">
        <f>'6.ВС'!N105</f>
        <v>117663.48</v>
      </c>
      <c r="O134" s="21">
        <f>'6.ВС'!O105</f>
        <v>117663.48</v>
      </c>
      <c r="P134" s="21">
        <f>'6.ВС'!P105</f>
        <v>0</v>
      </c>
      <c r="Q134" s="21">
        <f>'6.ВС'!Q105</f>
        <v>0</v>
      </c>
      <c r="R134" s="21">
        <f>'6.ВС'!R105</f>
        <v>117663.48</v>
      </c>
      <c r="S134" s="21">
        <f>'6.ВС'!S105</f>
        <v>117663.48</v>
      </c>
      <c r="T134" s="21">
        <f>'6.ВС'!T105</f>
        <v>0</v>
      </c>
      <c r="U134" s="21">
        <f>'6.ВС'!U105</f>
        <v>0</v>
      </c>
      <c r="V134" s="21">
        <f>'6.ВС'!V105</f>
        <v>10604.309999999998</v>
      </c>
      <c r="W134" s="21">
        <f>'6.ВС'!W105</f>
        <v>10604.309999999998</v>
      </c>
      <c r="X134" s="21">
        <f>'6.ВС'!X105</f>
        <v>0</v>
      </c>
      <c r="Y134" s="21">
        <f>'6.ВС'!Y105</f>
        <v>0</v>
      </c>
      <c r="Z134" s="276">
        <f t="shared" si="143"/>
        <v>109.33510616524187</v>
      </c>
      <c r="AA134" s="21"/>
      <c r="AB134" s="21">
        <f>'6.ВС'!AB105</f>
        <v>113596.03</v>
      </c>
      <c r="AC134" s="21">
        <f>'6.ВС'!AC105</f>
        <v>113596.03</v>
      </c>
      <c r="AD134" s="21">
        <f>'6.ВС'!AD105</f>
        <v>0</v>
      </c>
      <c r="AE134" s="21">
        <f>'6.ВС'!AE105</f>
        <v>0</v>
      </c>
      <c r="AF134" s="21">
        <f>'6.ВС'!AF105</f>
        <v>0</v>
      </c>
      <c r="AG134" s="21">
        <f>'6.ВС'!AG105</f>
        <v>0</v>
      </c>
      <c r="AH134" s="21">
        <f>'6.ВС'!AH105</f>
        <v>0</v>
      </c>
      <c r="AI134" s="21">
        <f>'6.ВС'!AI105</f>
        <v>0</v>
      </c>
      <c r="AJ134" s="21">
        <f>'6.ВС'!AJ105</f>
        <v>113596.03</v>
      </c>
      <c r="AK134" s="21">
        <f>'6.ВС'!AK105</f>
        <v>113596.03</v>
      </c>
      <c r="AL134" s="21">
        <f>'6.ВС'!AL105</f>
        <v>0</v>
      </c>
      <c r="AM134" s="21">
        <f>'6.ВС'!AM105</f>
        <v>0</v>
      </c>
      <c r="AN134" s="21">
        <f>'6.ВС'!AN105</f>
        <v>0</v>
      </c>
      <c r="AO134" s="21">
        <f>'6.ВС'!AO105</f>
        <v>0</v>
      </c>
      <c r="AP134" s="21">
        <f>'6.ВС'!AP105</f>
        <v>0</v>
      </c>
      <c r="AQ134" s="21">
        <f>'6.ВС'!AQ105</f>
        <v>0</v>
      </c>
      <c r="AR134" s="21">
        <f>'6.ВС'!AR105</f>
        <v>113596.03</v>
      </c>
      <c r="AS134" s="21">
        <f>'6.ВС'!AS105</f>
        <v>113596.03</v>
      </c>
      <c r="AT134" s="21">
        <f>'6.ВС'!AT105</f>
        <v>0</v>
      </c>
      <c r="AU134" s="21">
        <f>'6.ВС'!AU105</f>
        <v>0</v>
      </c>
      <c r="AV134" s="205">
        <f t="shared" si="136"/>
        <v>0</v>
      </c>
      <c r="AW134" s="21">
        <f>'6.ВС'!AW105</f>
        <v>70096.600000000006</v>
      </c>
      <c r="AX134" s="21">
        <f>'6.ВС'!AX105</f>
        <v>70096.600000000006</v>
      </c>
      <c r="AY134" s="21">
        <f>'6.ВС'!AY105</f>
        <v>0</v>
      </c>
      <c r="AZ134" s="21">
        <f>'6.ВС'!AZ105</f>
        <v>0</v>
      </c>
      <c r="BA134" s="21">
        <f>'6.ВС'!BA105</f>
        <v>0</v>
      </c>
      <c r="BB134" s="21">
        <f>'6.ВС'!BB105</f>
        <v>0</v>
      </c>
      <c r="BC134" s="21">
        <f>'6.ВС'!BC105</f>
        <v>0</v>
      </c>
      <c r="BD134" s="21">
        <f>'6.ВС'!BD105</f>
        <v>0</v>
      </c>
      <c r="BE134" s="21">
        <f>'6.ВС'!BE105</f>
        <v>70096.600000000006</v>
      </c>
      <c r="BF134" s="21">
        <f>'6.ВС'!BF105</f>
        <v>70096.600000000006</v>
      </c>
      <c r="BG134" s="21">
        <f>'6.ВС'!BG105</f>
        <v>0</v>
      </c>
      <c r="BH134" s="21">
        <f>'6.ВС'!BH105</f>
        <v>0</v>
      </c>
      <c r="BI134" s="21">
        <f>'6.ВС'!BI105</f>
        <v>0</v>
      </c>
      <c r="BJ134" s="21">
        <f>'6.ВС'!BJ105</f>
        <v>0</v>
      </c>
      <c r="BK134" s="21">
        <f>'6.ВС'!BK105</f>
        <v>0</v>
      </c>
      <c r="BL134" s="21">
        <f>'6.ВС'!BL105</f>
        <v>0</v>
      </c>
      <c r="BM134" s="21">
        <f>'6.ВС'!BM105</f>
        <v>70096.600000000006</v>
      </c>
      <c r="BN134" s="21">
        <f>'6.ВС'!BN105</f>
        <v>70096.600000000006</v>
      </c>
      <c r="BO134" s="21">
        <f>'6.ВС'!BO105</f>
        <v>0</v>
      </c>
      <c r="BP134" s="21">
        <f>'6.ВС'!BP105</f>
        <v>0</v>
      </c>
      <c r="BQ134" s="205">
        <f t="shared" si="137"/>
        <v>0</v>
      </c>
      <c r="BR134" s="21">
        <f>'6.ВС'!BR105</f>
        <v>52572.45</v>
      </c>
      <c r="BS134" s="21">
        <f>'6.ВС'!BS105</f>
        <v>52572.45</v>
      </c>
      <c r="BT134" s="21">
        <f>'6.ВС'!BT105</f>
        <v>0</v>
      </c>
      <c r="BU134" s="21">
        <f>'6.ВС'!BU105</f>
        <v>0</v>
      </c>
      <c r="BV134" s="21">
        <f>'6.ВС'!BV105</f>
        <v>0</v>
      </c>
      <c r="BW134" s="21">
        <f>'6.ВС'!BW105</f>
        <v>0</v>
      </c>
      <c r="BX134" s="21">
        <f>'6.ВС'!BX105</f>
        <v>0</v>
      </c>
      <c r="BY134" s="21">
        <f>'6.ВС'!BY105</f>
        <v>0</v>
      </c>
      <c r="BZ134" s="21">
        <f>'6.ВС'!BZ105</f>
        <v>52572.45</v>
      </c>
      <c r="CA134" s="21">
        <f>'6.ВС'!CA105</f>
        <v>52572.45</v>
      </c>
      <c r="CB134" s="21">
        <f>'6.ВС'!CB105</f>
        <v>0</v>
      </c>
      <c r="CC134" s="21">
        <f>'6.ВС'!CC105</f>
        <v>0</v>
      </c>
      <c r="CD134" s="21">
        <f>'6.ВС'!CD105</f>
        <v>0</v>
      </c>
      <c r="CE134" s="21">
        <f>'6.ВС'!CE105</f>
        <v>0</v>
      </c>
      <c r="CF134" s="21">
        <f>'6.ВС'!CF105</f>
        <v>0</v>
      </c>
      <c r="CG134" s="21">
        <f>'6.ВС'!CG105</f>
        <v>0</v>
      </c>
      <c r="CH134" s="21">
        <f>'6.ВС'!CH105</f>
        <v>52572.45</v>
      </c>
      <c r="CI134" s="21">
        <f>'6.ВС'!CI105</f>
        <v>52572.45</v>
      </c>
      <c r="CJ134" s="21">
        <f>'6.ВС'!CJ105</f>
        <v>0</v>
      </c>
      <c r="CK134" s="21">
        <f>'6.ВС'!CK105</f>
        <v>0</v>
      </c>
      <c r="CL134" s="206">
        <f t="shared" si="139"/>
        <v>0</v>
      </c>
    </row>
    <row r="135" spans="1:90" ht="27.75" customHeight="1" x14ac:dyDescent="0.25">
      <c r="A135" s="155" t="s">
        <v>57</v>
      </c>
      <c r="B135" s="156"/>
      <c r="C135" s="156"/>
      <c r="D135" s="156"/>
      <c r="E135" s="152">
        <v>851</v>
      </c>
      <c r="F135" s="3" t="s">
        <v>13</v>
      </c>
      <c r="G135" s="3" t="s">
        <v>58</v>
      </c>
      <c r="H135" s="4"/>
      <c r="I135" s="3"/>
      <c r="J135" s="21">
        <f t="shared" ref="J135:R135" si="244">J136+J139</f>
        <v>3200000</v>
      </c>
      <c r="K135" s="21">
        <f t="shared" ref="K135:M135" si="245">K136+K139</f>
        <v>0</v>
      </c>
      <c r="L135" s="21">
        <f t="shared" si="245"/>
        <v>3200000</v>
      </c>
      <c r="M135" s="21">
        <f t="shared" si="245"/>
        <v>0</v>
      </c>
      <c r="N135" s="21">
        <f t="shared" si="244"/>
        <v>1323000</v>
      </c>
      <c r="O135" s="21">
        <f t="shared" ref="O135:Q135" si="246">O136+O139</f>
        <v>0</v>
      </c>
      <c r="P135" s="21">
        <f t="shared" si="246"/>
        <v>1323000</v>
      </c>
      <c r="Q135" s="21">
        <f t="shared" si="246"/>
        <v>0</v>
      </c>
      <c r="R135" s="21">
        <f t="shared" si="244"/>
        <v>1323000</v>
      </c>
      <c r="S135" s="21">
        <f t="shared" ref="S135:U135" si="247">S136+S139</f>
        <v>0</v>
      </c>
      <c r="T135" s="21">
        <f t="shared" si="247"/>
        <v>1323000</v>
      </c>
      <c r="U135" s="21">
        <f t="shared" si="247"/>
        <v>0</v>
      </c>
      <c r="V135" s="21">
        <f t="shared" ref="V135:Y135" si="248">V136+V139</f>
        <v>2108500</v>
      </c>
      <c r="W135" s="21">
        <f t="shared" si="248"/>
        <v>0</v>
      </c>
      <c r="X135" s="21">
        <f t="shared" si="248"/>
        <v>2108500</v>
      </c>
      <c r="Y135" s="21">
        <f t="shared" si="248"/>
        <v>0</v>
      </c>
      <c r="Z135" s="276">
        <f t="shared" si="143"/>
        <v>293.17453046266604</v>
      </c>
      <c r="AA135" s="21"/>
      <c r="AB135" s="21">
        <f t="shared" ref="AB135:BU135" si="249">AB136+AB139</f>
        <v>1091500</v>
      </c>
      <c r="AC135" s="21">
        <f t="shared" si="249"/>
        <v>0</v>
      </c>
      <c r="AD135" s="21">
        <f t="shared" si="249"/>
        <v>1091500</v>
      </c>
      <c r="AE135" s="21">
        <f t="shared" si="249"/>
        <v>0</v>
      </c>
      <c r="AF135" s="21">
        <f t="shared" ref="AF135:AM135" si="250">AF136+AF139</f>
        <v>1084786.8400000001</v>
      </c>
      <c r="AG135" s="21">
        <f t="shared" si="250"/>
        <v>0</v>
      </c>
      <c r="AH135" s="21">
        <f t="shared" si="250"/>
        <v>1084786.8400000001</v>
      </c>
      <c r="AI135" s="21">
        <f t="shared" si="250"/>
        <v>0</v>
      </c>
      <c r="AJ135" s="21">
        <f t="shared" si="250"/>
        <v>2176286.84</v>
      </c>
      <c r="AK135" s="21">
        <f t="shared" si="250"/>
        <v>0</v>
      </c>
      <c r="AL135" s="21">
        <f t="shared" si="250"/>
        <v>2176286.84</v>
      </c>
      <c r="AM135" s="21">
        <f t="shared" si="250"/>
        <v>0</v>
      </c>
      <c r="AN135" s="21">
        <f t="shared" ref="AN135:AU135" si="251">AN136+AN139</f>
        <v>0</v>
      </c>
      <c r="AO135" s="21">
        <f t="shared" si="251"/>
        <v>0</v>
      </c>
      <c r="AP135" s="21">
        <f t="shared" si="251"/>
        <v>0</v>
      </c>
      <c r="AQ135" s="21">
        <f t="shared" si="251"/>
        <v>0</v>
      </c>
      <c r="AR135" s="21">
        <f t="shared" si="251"/>
        <v>2176286.84</v>
      </c>
      <c r="AS135" s="21">
        <f t="shared" si="251"/>
        <v>0</v>
      </c>
      <c r="AT135" s="21">
        <f t="shared" si="251"/>
        <v>2176286.84</v>
      </c>
      <c r="AU135" s="21">
        <f t="shared" si="251"/>
        <v>0</v>
      </c>
      <c r="AV135" s="205">
        <f t="shared" si="136"/>
        <v>0</v>
      </c>
      <c r="AW135" s="21">
        <f t="shared" si="249"/>
        <v>1091500</v>
      </c>
      <c r="AX135" s="21">
        <f t="shared" si="249"/>
        <v>0</v>
      </c>
      <c r="AY135" s="21">
        <f t="shared" si="249"/>
        <v>1091500</v>
      </c>
      <c r="AZ135" s="21">
        <f t="shared" si="249"/>
        <v>0</v>
      </c>
      <c r="BA135" s="21">
        <f t="shared" ref="BA135:BH135" si="252">BA136+BA139</f>
        <v>0</v>
      </c>
      <c r="BB135" s="21">
        <f t="shared" si="252"/>
        <v>0</v>
      </c>
      <c r="BC135" s="21">
        <f t="shared" si="252"/>
        <v>0</v>
      </c>
      <c r="BD135" s="21">
        <f t="shared" si="252"/>
        <v>0</v>
      </c>
      <c r="BE135" s="21">
        <f t="shared" si="252"/>
        <v>1091500</v>
      </c>
      <c r="BF135" s="21">
        <f t="shared" si="252"/>
        <v>0</v>
      </c>
      <c r="BG135" s="21">
        <f t="shared" si="252"/>
        <v>1091500</v>
      </c>
      <c r="BH135" s="21">
        <f t="shared" si="252"/>
        <v>0</v>
      </c>
      <c r="BI135" s="21">
        <f t="shared" ref="BI135:BP135" si="253">BI136+BI139</f>
        <v>0</v>
      </c>
      <c r="BJ135" s="21">
        <f t="shared" si="253"/>
        <v>0</v>
      </c>
      <c r="BK135" s="21">
        <f t="shared" si="253"/>
        <v>0</v>
      </c>
      <c r="BL135" s="21">
        <f t="shared" si="253"/>
        <v>0</v>
      </c>
      <c r="BM135" s="21">
        <f t="shared" si="253"/>
        <v>1091500</v>
      </c>
      <c r="BN135" s="21">
        <f t="shared" si="253"/>
        <v>0</v>
      </c>
      <c r="BO135" s="21">
        <f t="shared" si="253"/>
        <v>1091500</v>
      </c>
      <c r="BP135" s="21">
        <f t="shared" si="253"/>
        <v>0</v>
      </c>
      <c r="BQ135" s="205">
        <f t="shared" si="137"/>
        <v>0</v>
      </c>
      <c r="BR135" s="21">
        <f t="shared" si="249"/>
        <v>0</v>
      </c>
      <c r="BS135" s="21">
        <f t="shared" si="249"/>
        <v>0</v>
      </c>
      <c r="BT135" s="21">
        <f t="shared" si="249"/>
        <v>0</v>
      </c>
      <c r="BU135" s="21">
        <f t="shared" si="249"/>
        <v>0</v>
      </c>
      <c r="BV135" s="21">
        <f t="shared" ref="BV135:CC135" si="254">BV136+BV139</f>
        <v>0</v>
      </c>
      <c r="BW135" s="21">
        <f t="shared" si="254"/>
        <v>0</v>
      </c>
      <c r="BX135" s="21">
        <f t="shared" si="254"/>
        <v>0</v>
      </c>
      <c r="BY135" s="21">
        <f t="shared" si="254"/>
        <v>0</v>
      </c>
      <c r="BZ135" s="21">
        <f t="shared" si="254"/>
        <v>0</v>
      </c>
      <c r="CA135" s="21">
        <f t="shared" si="254"/>
        <v>0</v>
      </c>
      <c r="CB135" s="21">
        <f t="shared" si="254"/>
        <v>0</v>
      </c>
      <c r="CC135" s="21">
        <f t="shared" si="254"/>
        <v>0</v>
      </c>
      <c r="CD135" s="21">
        <f t="shared" ref="CD135:CK135" si="255">CD136+CD139</f>
        <v>0</v>
      </c>
      <c r="CE135" s="21">
        <f t="shared" si="255"/>
        <v>0</v>
      </c>
      <c r="CF135" s="21">
        <f t="shared" si="255"/>
        <v>0</v>
      </c>
      <c r="CG135" s="21">
        <f t="shared" si="255"/>
        <v>0</v>
      </c>
      <c r="CH135" s="21">
        <f t="shared" si="255"/>
        <v>0</v>
      </c>
      <c r="CI135" s="21">
        <f t="shared" si="255"/>
        <v>0</v>
      </c>
      <c r="CJ135" s="21">
        <f t="shared" si="255"/>
        <v>0</v>
      </c>
      <c r="CK135" s="21">
        <f t="shared" si="255"/>
        <v>0</v>
      </c>
      <c r="CL135" s="206">
        <f t="shared" si="139"/>
        <v>0</v>
      </c>
    </row>
    <row r="136" spans="1:90" ht="27.75" customHeight="1" x14ac:dyDescent="0.25">
      <c r="A136" s="155" t="s">
        <v>242</v>
      </c>
      <c r="B136" s="156"/>
      <c r="C136" s="156"/>
      <c r="D136" s="156"/>
      <c r="E136" s="152">
        <v>851</v>
      </c>
      <c r="F136" s="3" t="s">
        <v>13</v>
      </c>
      <c r="G136" s="3" t="s">
        <v>58</v>
      </c>
      <c r="H136" s="267" t="s">
        <v>419</v>
      </c>
      <c r="I136" s="3"/>
      <c r="J136" s="21">
        <f t="shared" ref="J136:Y137" si="256">J137</f>
        <v>3144900</v>
      </c>
      <c r="K136" s="21">
        <f t="shared" si="256"/>
        <v>0</v>
      </c>
      <c r="L136" s="21">
        <f t="shared" si="256"/>
        <v>3144900</v>
      </c>
      <c r="M136" s="21">
        <f t="shared" si="256"/>
        <v>0</v>
      </c>
      <c r="N136" s="21">
        <f t="shared" si="256"/>
        <v>1300000</v>
      </c>
      <c r="O136" s="21">
        <f t="shared" si="256"/>
        <v>0</v>
      </c>
      <c r="P136" s="21">
        <f t="shared" si="256"/>
        <v>1300000</v>
      </c>
      <c r="Q136" s="21">
        <f t="shared" si="256"/>
        <v>0</v>
      </c>
      <c r="R136" s="21">
        <f t="shared" si="256"/>
        <v>1300000</v>
      </c>
      <c r="S136" s="21">
        <f t="shared" si="256"/>
        <v>0</v>
      </c>
      <c r="T136" s="21">
        <f t="shared" si="256"/>
        <v>1300000</v>
      </c>
      <c r="U136" s="21">
        <f t="shared" si="256"/>
        <v>0</v>
      </c>
      <c r="V136" s="21">
        <f t="shared" si="256"/>
        <v>2111500</v>
      </c>
      <c r="W136" s="21">
        <f t="shared" si="256"/>
        <v>0</v>
      </c>
      <c r="X136" s="21">
        <f t="shared" si="256"/>
        <v>2111500</v>
      </c>
      <c r="Y136" s="21">
        <f t="shared" si="256"/>
        <v>0</v>
      </c>
      <c r="Z136" s="276">
        <f t="shared" si="143"/>
        <v>304.32552738532996</v>
      </c>
      <c r="AA136" s="21"/>
      <c r="AB136" s="21">
        <f t="shared" ref="AB136:BV137" si="257">AB137</f>
        <v>1033400</v>
      </c>
      <c r="AC136" s="21">
        <f t="shared" si="257"/>
        <v>0</v>
      </c>
      <c r="AD136" s="21">
        <f t="shared" si="257"/>
        <v>1033400</v>
      </c>
      <c r="AE136" s="21">
        <f t="shared" si="257"/>
        <v>0</v>
      </c>
      <c r="AF136" s="21">
        <f t="shared" si="257"/>
        <v>1084786.8400000001</v>
      </c>
      <c r="AG136" s="21">
        <f t="shared" si="257"/>
        <v>0</v>
      </c>
      <c r="AH136" s="21">
        <f t="shared" si="257"/>
        <v>1084786.8400000001</v>
      </c>
      <c r="AI136" s="21">
        <f t="shared" si="257"/>
        <v>0</v>
      </c>
      <c r="AJ136" s="21">
        <f t="shared" si="257"/>
        <v>2118186.84</v>
      </c>
      <c r="AK136" s="21">
        <f t="shared" si="257"/>
        <v>0</v>
      </c>
      <c r="AL136" s="21">
        <f t="shared" si="257"/>
        <v>2118186.84</v>
      </c>
      <c r="AM136" s="21">
        <f t="shared" si="257"/>
        <v>0</v>
      </c>
      <c r="AN136" s="21">
        <f t="shared" si="257"/>
        <v>0</v>
      </c>
      <c r="AO136" s="21">
        <f t="shared" si="257"/>
        <v>0</v>
      </c>
      <c r="AP136" s="21">
        <f t="shared" si="257"/>
        <v>0</v>
      </c>
      <c r="AQ136" s="21">
        <f t="shared" si="257"/>
        <v>0</v>
      </c>
      <c r="AR136" s="21">
        <f t="shared" si="257"/>
        <v>2118186.84</v>
      </c>
      <c r="AS136" s="21">
        <f t="shared" si="257"/>
        <v>0</v>
      </c>
      <c r="AT136" s="21">
        <f t="shared" si="257"/>
        <v>2118186.84</v>
      </c>
      <c r="AU136" s="21">
        <f t="shared" si="257"/>
        <v>0</v>
      </c>
      <c r="AV136" s="205">
        <f t="shared" si="136"/>
        <v>0</v>
      </c>
      <c r="AW136" s="21">
        <f t="shared" si="257"/>
        <v>1033400</v>
      </c>
      <c r="AX136" s="21">
        <f t="shared" si="257"/>
        <v>0</v>
      </c>
      <c r="AY136" s="21">
        <f t="shared" si="257"/>
        <v>1033400</v>
      </c>
      <c r="AZ136" s="21">
        <f t="shared" si="257"/>
        <v>0</v>
      </c>
      <c r="BA136" s="21">
        <f t="shared" si="257"/>
        <v>0</v>
      </c>
      <c r="BB136" s="21">
        <f t="shared" si="257"/>
        <v>0</v>
      </c>
      <c r="BC136" s="21">
        <f t="shared" si="257"/>
        <v>0</v>
      </c>
      <c r="BD136" s="21">
        <f t="shared" si="257"/>
        <v>0</v>
      </c>
      <c r="BE136" s="21">
        <f t="shared" si="257"/>
        <v>1033400</v>
      </c>
      <c r="BF136" s="21">
        <f t="shared" si="257"/>
        <v>0</v>
      </c>
      <c r="BG136" s="21">
        <f t="shared" si="257"/>
        <v>1033400</v>
      </c>
      <c r="BH136" s="21">
        <f t="shared" si="257"/>
        <v>0</v>
      </c>
      <c r="BI136" s="21">
        <f t="shared" si="257"/>
        <v>0</v>
      </c>
      <c r="BJ136" s="21">
        <f t="shared" si="257"/>
        <v>0</v>
      </c>
      <c r="BK136" s="21">
        <f t="shared" si="257"/>
        <v>0</v>
      </c>
      <c r="BL136" s="21">
        <f t="shared" si="257"/>
        <v>0</v>
      </c>
      <c r="BM136" s="21">
        <f t="shared" si="257"/>
        <v>1033400</v>
      </c>
      <c r="BN136" s="21">
        <f t="shared" si="257"/>
        <v>0</v>
      </c>
      <c r="BO136" s="21">
        <f t="shared" si="257"/>
        <v>1033400</v>
      </c>
      <c r="BP136" s="21">
        <f t="shared" si="257"/>
        <v>0</v>
      </c>
      <c r="BQ136" s="205">
        <f t="shared" si="137"/>
        <v>0</v>
      </c>
      <c r="BR136" s="21">
        <f t="shared" si="257"/>
        <v>0</v>
      </c>
      <c r="BS136" s="21">
        <f t="shared" si="257"/>
        <v>0</v>
      </c>
      <c r="BT136" s="21">
        <f t="shared" si="257"/>
        <v>0</v>
      </c>
      <c r="BU136" s="21">
        <f t="shared" si="257"/>
        <v>0</v>
      </c>
      <c r="BV136" s="21">
        <f t="shared" si="257"/>
        <v>0</v>
      </c>
      <c r="BW136" s="21">
        <f t="shared" ref="BV136:CK137" si="258">BW137</f>
        <v>0</v>
      </c>
      <c r="BX136" s="21">
        <f t="shared" si="258"/>
        <v>0</v>
      </c>
      <c r="BY136" s="21">
        <f t="shared" si="258"/>
        <v>0</v>
      </c>
      <c r="BZ136" s="21">
        <f t="shared" si="258"/>
        <v>0</v>
      </c>
      <c r="CA136" s="21">
        <f t="shared" si="258"/>
        <v>0</v>
      </c>
      <c r="CB136" s="21">
        <f t="shared" si="258"/>
        <v>0</v>
      </c>
      <c r="CC136" s="21">
        <f t="shared" si="258"/>
        <v>0</v>
      </c>
      <c r="CD136" s="21">
        <f t="shared" si="258"/>
        <v>0</v>
      </c>
      <c r="CE136" s="21">
        <f t="shared" si="258"/>
        <v>0</v>
      </c>
      <c r="CF136" s="21">
        <f t="shared" si="258"/>
        <v>0</v>
      </c>
      <c r="CG136" s="21">
        <f t="shared" si="258"/>
        <v>0</v>
      </c>
      <c r="CH136" s="21">
        <f t="shared" si="258"/>
        <v>0</v>
      </c>
      <c r="CI136" s="21">
        <f t="shared" si="258"/>
        <v>0</v>
      </c>
      <c r="CJ136" s="21">
        <f t="shared" si="258"/>
        <v>0</v>
      </c>
      <c r="CK136" s="21">
        <f t="shared" si="258"/>
        <v>0</v>
      </c>
      <c r="CL136" s="206">
        <f t="shared" si="139"/>
        <v>0</v>
      </c>
    </row>
    <row r="137" spans="1:90" ht="27.75" customHeight="1" x14ac:dyDescent="0.25">
      <c r="A137" s="156" t="s">
        <v>23</v>
      </c>
      <c r="B137" s="156"/>
      <c r="C137" s="156"/>
      <c r="D137" s="156"/>
      <c r="E137" s="152">
        <v>851</v>
      </c>
      <c r="F137" s="3" t="s">
        <v>13</v>
      </c>
      <c r="G137" s="3" t="s">
        <v>58</v>
      </c>
      <c r="H137" s="267" t="s">
        <v>419</v>
      </c>
      <c r="I137" s="3" t="s">
        <v>24</v>
      </c>
      <c r="J137" s="21">
        <f t="shared" si="256"/>
        <v>3144900</v>
      </c>
      <c r="K137" s="21">
        <f t="shared" si="256"/>
        <v>0</v>
      </c>
      <c r="L137" s="21">
        <f t="shared" si="256"/>
        <v>3144900</v>
      </c>
      <c r="M137" s="21">
        <f t="shared" si="256"/>
        <v>0</v>
      </c>
      <c r="N137" s="21">
        <f t="shared" si="256"/>
        <v>1300000</v>
      </c>
      <c r="O137" s="21">
        <f t="shared" si="256"/>
        <v>0</v>
      </c>
      <c r="P137" s="21">
        <f t="shared" si="256"/>
        <v>1300000</v>
      </c>
      <c r="Q137" s="21">
        <f t="shared" si="256"/>
        <v>0</v>
      </c>
      <c r="R137" s="21">
        <f t="shared" si="256"/>
        <v>1300000</v>
      </c>
      <c r="S137" s="21">
        <f t="shared" si="256"/>
        <v>0</v>
      </c>
      <c r="T137" s="21">
        <f t="shared" si="256"/>
        <v>1300000</v>
      </c>
      <c r="U137" s="21">
        <f t="shared" si="256"/>
        <v>0</v>
      </c>
      <c r="V137" s="21">
        <f t="shared" si="256"/>
        <v>2111500</v>
      </c>
      <c r="W137" s="21">
        <f t="shared" si="256"/>
        <v>0</v>
      </c>
      <c r="X137" s="21">
        <f t="shared" si="256"/>
        <v>2111500</v>
      </c>
      <c r="Y137" s="21">
        <f t="shared" si="256"/>
        <v>0</v>
      </c>
      <c r="Z137" s="276">
        <f t="shared" si="143"/>
        <v>304.32552738532996</v>
      </c>
      <c r="AA137" s="21"/>
      <c r="AB137" s="21">
        <f t="shared" si="257"/>
        <v>1033400</v>
      </c>
      <c r="AC137" s="21">
        <f t="shared" si="257"/>
        <v>0</v>
      </c>
      <c r="AD137" s="21">
        <f t="shared" si="257"/>
        <v>1033400</v>
      </c>
      <c r="AE137" s="21">
        <f t="shared" si="257"/>
        <v>0</v>
      </c>
      <c r="AF137" s="21">
        <f t="shared" si="257"/>
        <v>1084786.8400000001</v>
      </c>
      <c r="AG137" s="21">
        <f t="shared" si="257"/>
        <v>0</v>
      </c>
      <c r="AH137" s="21">
        <f t="shared" si="257"/>
        <v>1084786.8400000001</v>
      </c>
      <c r="AI137" s="21">
        <f t="shared" si="257"/>
        <v>0</v>
      </c>
      <c r="AJ137" s="21">
        <f t="shared" si="257"/>
        <v>2118186.84</v>
      </c>
      <c r="AK137" s="21">
        <f t="shared" si="257"/>
        <v>0</v>
      </c>
      <c r="AL137" s="21">
        <f t="shared" si="257"/>
        <v>2118186.84</v>
      </c>
      <c r="AM137" s="21">
        <f t="shared" si="257"/>
        <v>0</v>
      </c>
      <c r="AN137" s="21">
        <f t="shared" si="257"/>
        <v>0</v>
      </c>
      <c r="AO137" s="21">
        <f t="shared" si="257"/>
        <v>0</v>
      </c>
      <c r="AP137" s="21">
        <f t="shared" si="257"/>
        <v>0</v>
      </c>
      <c r="AQ137" s="21">
        <f t="shared" si="257"/>
        <v>0</v>
      </c>
      <c r="AR137" s="21">
        <f t="shared" si="257"/>
        <v>2118186.84</v>
      </c>
      <c r="AS137" s="21">
        <f t="shared" si="257"/>
        <v>0</v>
      </c>
      <c r="AT137" s="21">
        <f t="shared" si="257"/>
        <v>2118186.84</v>
      </c>
      <c r="AU137" s="21">
        <f t="shared" si="257"/>
        <v>0</v>
      </c>
      <c r="AV137" s="205">
        <f t="shared" si="136"/>
        <v>0</v>
      </c>
      <c r="AW137" s="21">
        <f t="shared" si="257"/>
        <v>1033400</v>
      </c>
      <c r="AX137" s="21">
        <f t="shared" si="257"/>
        <v>0</v>
      </c>
      <c r="AY137" s="21">
        <f t="shared" si="257"/>
        <v>1033400</v>
      </c>
      <c r="AZ137" s="21">
        <f t="shared" si="257"/>
        <v>0</v>
      </c>
      <c r="BA137" s="21">
        <f t="shared" si="257"/>
        <v>0</v>
      </c>
      <c r="BB137" s="21">
        <f t="shared" si="257"/>
        <v>0</v>
      </c>
      <c r="BC137" s="21">
        <f t="shared" si="257"/>
        <v>0</v>
      </c>
      <c r="BD137" s="21">
        <f t="shared" si="257"/>
        <v>0</v>
      </c>
      <c r="BE137" s="21">
        <f t="shared" si="257"/>
        <v>1033400</v>
      </c>
      <c r="BF137" s="21">
        <f t="shared" si="257"/>
        <v>0</v>
      </c>
      <c r="BG137" s="21">
        <f t="shared" si="257"/>
        <v>1033400</v>
      </c>
      <c r="BH137" s="21">
        <f t="shared" si="257"/>
        <v>0</v>
      </c>
      <c r="BI137" s="21">
        <f t="shared" si="257"/>
        <v>0</v>
      </c>
      <c r="BJ137" s="21">
        <f t="shared" si="257"/>
        <v>0</v>
      </c>
      <c r="BK137" s="21">
        <f t="shared" si="257"/>
        <v>0</v>
      </c>
      <c r="BL137" s="21">
        <f t="shared" si="257"/>
        <v>0</v>
      </c>
      <c r="BM137" s="21">
        <f t="shared" si="257"/>
        <v>1033400</v>
      </c>
      <c r="BN137" s="21">
        <f t="shared" si="257"/>
        <v>0</v>
      </c>
      <c r="BO137" s="21">
        <f t="shared" si="257"/>
        <v>1033400</v>
      </c>
      <c r="BP137" s="21">
        <f t="shared" si="257"/>
        <v>0</v>
      </c>
      <c r="BQ137" s="205">
        <f t="shared" si="137"/>
        <v>0</v>
      </c>
      <c r="BR137" s="21">
        <f t="shared" si="257"/>
        <v>0</v>
      </c>
      <c r="BS137" s="21">
        <f t="shared" si="257"/>
        <v>0</v>
      </c>
      <c r="BT137" s="21">
        <f t="shared" si="257"/>
        <v>0</v>
      </c>
      <c r="BU137" s="21">
        <f t="shared" si="257"/>
        <v>0</v>
      </c>
      <c r="BV137" s="21">
        <f t="shared" si="258"/>
        <v>0</v>
      </c>
      <c r="BW137" s="21">
        <f t="shared" si="258"/>
        <v>0</v>
      </c>
      <c r="BX137" s="21">
        <f t="shared" si="258"/>
        <v>0</v>
      </c>
      <c r="BY137" s="21">
        <f t="shared" si="258"/>
        <v>0</v>
      </c>
      <c r="BZ137" s="21">
        <f t="shared" si="258"/>
        <v>0</v>
      </c>
      <c r="CA137" s="21">
        <f t="shared" si="258"/>
        <v>0</v>
      </c>
      <c r="CB137" s="21">
        <f t="shared" si="258"/>
        <v>0</v>
      </c>
      <c r="CC137" s="21">
        <f t="shared" si="258"/>
        <v>0</v>
      </c>
      <c r="CD137" s="21">
        <f t="shared" si="258"/>
        <v>0</v>
      </c>
      <c r="CE137" s="21">
        <f t="shared" si="258"/>
        <v>0</v>
      </c>
      <c r="CF137" s="21">
        <f t="shared" si="258"/>
        <v>0</v>
      </c>
      <c r="CG137" s="21">
        <f t="shared" si="258"/>
        <v>0</v>
      </c>
      <c r="CH137" s="21">
        <f t="shared" si="258"/>
        <v>0</v>
      </c>
      <c r="CI137" s="21">
        <f t="shared" si="258"/>
        <v>0</v>
      </c>
      <c r="CJ137" s="21">
        <f t="shared" si="258"/>
        <v>0</v>
      </c>
      <c r="CK137" s="21">
        <f t="shared" si="258"/>
        <v>0</v>
      </c>
      <c r="CL137" s="206">
        <f t="shared" si="139"/>
        <v>0</v>
      </c>
    </row>
    <row r="138" spans="1:90" ht="27.75" customHeight="1" x14ac:dyDescent="0.25">
      <c r="A138" s="156" t="s">
        <v>55</v>
      </c>
      <c r="B138" s="156"/>
      <c r="C138" s="156"/>
      <c r="D138" s="156"/>
      <c r="E138" s="152">
        <v>851</v>
      </c>
      <c r="F138" s="3" t="s">
        <v>13</v>
      </c>
      <c r="G138" s="3" t="s">
        <v>58</v>
      </c>
      <c r="H138" s="267" t="s">
        <v>419</v>
      </c>
      <c r="I138" s="3" t="s">
        <v>56</v>
      </c>
      <c r="J138" s="21">
        <f>'6.ВС'!J109</f>
        <v>3144900</v>
      </c>
      <c r="K138" s="21">
        <f>'6.ВС'!K109</f>
        <v>0</v>
      </c>
      <c r="L138" s="21">
        <f>'6.ВС'!L109</f>
        <v>3144900</v>
      </c>
      <c r="M138" s="21">
        <f>'6.ВС'!M109</f>
        <v>0</v>
      </c>
      <c r="N138" s="21">
        <f>'6.ВС'!N109</f>
        <v>1300000</v>
      </c>
      <c r="O138" s="21">
        <f>'6.ВС'!O109</f>
        <v>0</v>
      </c>
      <c r="P138" s="21">
        <f>'6.ВС'!P109</f>
        <v>1300000</v>
      </c>
      <c r="Q138" s="21">
        <f>'6.ВС'!Q109</f>
        <v>0</v>
      </c>
      <c r="R138" s="21">
        <f>'6.ВС'!R109</f>
        <v>1300000</v>
      </c>
      <c r="S138" s="21">
        <f>'6.ВС'!S109</f>
        <v>0</v>
      </c>
      <c r="T138" s="21">
        <f>'6.ВС'!T109</f>
        <v>1300000</v>
      </c>
      <c r="U138" s="21">
        <f>'6.ВС'!U109</f>
        <v>0</v>
      </c>
      <c r="V138" s="21">
        <f>'6.ВС'!V109</f>
        <v>2111500</v>
      </c>
      <c r="W138" s="21">
        <f>'6.ВС'!W109</f>
        <v>0</v>
      </c>
      <c r="X138" s="21">
        <f>'6.ВС'!X109</f>
        <v>2111500</v>
      </c>
      <c r="Y138" s="21">
        <f>'6.ВС'!Y109</f>
        <v>0</v>
      </c>
      <c r="Z138" s="276">
        <f t="shared" si="143"/>
        <v>304.32552738532996</v>
      </c>
      <c r="AA138" s="21"/>
      <c r="AB138" s="21">
        <f>'6.ВС'!AB109</f>
        <v>1033400</v>
      </c>
      <c r="AC138" s="21">
        <f>'6.ВС'!AC109</f>
        <v>0</v>
      </c>
      <c r="AD138" s="21">
        <f>'6.ВС'!AD109</f>
        <v>1033400</v>
      </c>
      <c r="AE138" s="21">
        <f>'6.ВС'!AE109</f>
        <v>0</v>
      </c>
      <c r="AF138" s="21">
        <f>'6.ВС'!AF109</f>
        <v>1084786.8400000001</v>
      </c>
      <c r="AG138" s="21">
        <f>'6.ВС'!AG109</f>
        <v>0</v>
      </c>
      <c r="AH138" s="21">
        <f>'6.ВС'!AH109</f>
        <v>1084786.8400000001</v>
      </c>
      <c r="AI138" s="21">
        <f>'6.ВС'!AI109</f>
        <v>0</v>
      </c>
      <c r="AJ138" s="21">
        <f>'6.ВС'!AJ109</f>
        <v>2118186.84</v>
      </c>
      <c r="AK138" s="21">
        <f>'6.ВС'!AK109</f>
        <v>0</v>
      </c>
      <c r="AL138" s="21">
        <f>'6.ВС'!AL109</f>
        <v>2118186.84</v>
      </c>
      <c r="AM138" s="21">
        <f>'6.ВС'!AM109</f>
        <v>0</v>
      </c>
      <c r="AN138" s="21">
        <f>'6.ВС'!AN109</f>
        <v>0</v>
      </c>
      <c r="AO138" s="21">
        <f>'6.ВС'!AO109</f>
        <v>0</v>
      </c>
      <c r="AP138" s="21">
        <f>'6.ВС'!AP109</f>
        <v>0</v>
      </c>
      <c r="AQ138" s="21">
        <f>'6.ВС'!AQ109</f>
        <v>0</v>
      </c>
      <c r="AR138" s="21">
        <f>'6.ВС'!AR109</f>
        <v>2118186.84</v>
      </c>
      <c r="AS138" s="21">
        <f>'6.ВС'!AS109</f>
        <v>0</v>
      </c>
      <c r="AT138" s="21">
        <f>'6.ВС'!AT109</f>
        <v>2118186.84</v>
      </c>
      <c r="AU138" s="21">
        <f>'6.ВС'!AU109</f>
        <v>0</v>
      </c>
      <c r="AV138" s="205">
        <f t="shared" si="136"/>
        <v>0</v>
      </c>
      <c r="AW138" s="21">
        <f>'6.ВС'!AW109</f>
        <v>1033400</v>
      </c>
      <c r="AX138" s="21">
        <f>'6.ВС'!AX109</f>
        <v>0</v>
      </c>
      <c r="AY138" s="21">
        <f>'6.ВС'!AY109</f>
        <v>1033400</v>
      </c>
      <c r="AZ138" s="21">
        <f>'6.ВС'!AZ109</f>
        <v>0</v>
      </c>
      <c r="BA138" s="21">
        <f>'6.ВС'!BA109</f>
        <v>0</v>
      </c>
      <c r="BB138" s="21">
        <f>'6.ВС'!BB109</f>
        <v>0</v>
      </c>
      <c r="BC138" s="21">
        <f>'6.ВС'!BC109</f>
        <v>0</v>
      </c>
      <c r="BD138" s="21">
        <f>'6.ВС'!BD109</f>
        <v>0</v>
      </c>
      <c r="BE138" s="21">
        <f>'6.ВС'!BE109</f>
        <v>1033400</v>
      </c>
      <c r="BF138" s="21">
        <f>'6.ВС'!BF109</f>
        <v>0</v>
      </c>
      <c r="BG138" s="21">
        <f>'6.ВС'!BG109</f>
        <v>1033400</v>
      </c>
      <c r="BH138" s="21">
        <f>'6.ВС'!BH109</f>
        <v>0</v>
      </c>
      <c r="BI138" s="21">
        <f>'6.ВС'!BI109</f>
        <v>0</v>
      </c>
      <c r="BJ138" s="21">
        <f>'6.ВС'!BJ109</f>
        <v>0</v>
      </c>
      <c r="BK138" s="21">
        <f>'6.ВС'!BK109</f>
        <v>0</v>
      </c>
      <c r="BL138" s="21">
        <f>'6.ВС'!BL109</f>
        <v>0</v>
      </c>
      <c r="BM138" s="21">
        <f>'6.ВС'!BM109</f>
        <v>1033400</v>
      </c>
      <c r="BN138" s="21">
        <f>'6.ВС'!BN109</f>
        <v>0</v>
      </c>
      <c r="BO138" s="21">
        <f>'6.ВС'!BO109</f>
        <v>1033400</v>
      </c>
      <c r="BP138" s="21">
        <f>'6.ВС'!BP109</f>
        <v>0</v>
      </c>
      <c r="BQ138" s="205">
        <f t="shared" si="137"/>
        <v>0</v>
      </c>
      <c r="BR138" s="21">
        <f>'6.ВС'!BR109</f>
        <v>0</v>
      </c>
      <c r="BS138" s="21">
        <f>'6.ВС'!BS109</f>
        <v>0</v>
      </c>
      <c r="BT138" s="21">
        <f>'6.ВС'!BT109</f>
        <v>0</v>
      </c>
      <c r="BU138" s="21">
        <f>'6.ВС'!BU109</f>
        <v>0</v>
      </c>
      <c r="BV138" s="21">
        <f>'6.ВС'!BV109</f>
        <v>0</v>
      </c>
      <c r="BW138" s="21">
        <f>'6.ВС'!BW109</f>
        <v>0</v>
      </c>
      <c r="BX138" s="21">
        <f>'6.ВС'!BX109</f>
        <v>0</v>
      </c>
      <c r="BY138" s="21">
        <f>'6.ВС'!BY109</f>
        <v>0</v>
      </c>
      <c r="BZ138" s="21">
        <f>'6.ВС'!BZ109</f>
        <v>0</v>
      </c>
      <c r="CA138" s="21">
        <f>'6.ВС'!CA109</f>
        <v>0</v>
      </c>
      <c r="CB138" s="21">
        <f>'6.ВС'!CB109</f>
        <v>0</v>
      </c>
      <c r="CC138" s="21">
        <f>'6.ВС'!CC109</f>
        <v>0</v>
      </c>
      <c r="CD138" s="21">
        <f>'6.ВС'!CD109</f>
        <v>0</v>
      </c>
      <c r="CE138" s="21">
        <f>'6.ВС'!CE109</f>
        <v>0</v>
      </c>
      <c r="CF138" s="21">
        <f>'6.ВС'!CF109</f>
        <v>0</v>
      </c>
      <c r="CG138" s="21">
        <f>'6.ВС'!CG109</f>
        <v>0</v>
      </c>
      <c r="CH138" s="21">
        <f>'6.ВС'!CH109</f>
        <v>0</v>
      </c>
      <c r="CI138" s="21">
        <f>'6.ВС'!CI109</f>
        <v>0</v>
      </c>
      <c r="CJ138" s="21">
        <f>'6.ВС'!CJ109</f>
        <v>0</v>
      </c>
      <c r="CK138" s="21">
        <f>'6.ВС'!CK109</f>
        <v>0</v>
      </c>
      <c r="CL138" s="206">
        <f t="shared" si="139"/>
        <v>0</v>
      </c>
    </row>
    <row r="139" spans="1:90" ht="27.75" customHeight="1" x14ac:dyDescent="0.25">
      <c r="A139" s="155" t="s">
        <v>59</v>
      </c>
      <c r="B139" s="156"/>
      <c r="C139" s="156"/>
      <c r="D139" s="156"/>
      <c r="E139" s="152">
        <v>851</v>
      </c>
      <c r="F139" s="3" t="s">
        <v>13</v>
      </c>
      <c r="G139" s="3" t="s">
        <v>58</v>
      </c>
      <c r="H139" s="267" t="s">
        <v>420</v>
      </c>
      <c r="I139" s="3"/>
      <c r="J139" s="21">
        <f t="shared" ref="J139:Y140" si="259">J140</f>
        <v>55100</v>
      </c>
      <c r="K139" s="21">
        <f t="shared" si="259"/>
        <v>0</v>
      </c>
      <c r="L139" s="21">
        <f t="shared" si="259"/>
        <v>55100</v>
      </c>
      <c r="M139" s="21">
        <f t="shared" si="259"/>
        <v>0</v>
      </c>
      <c r="N139" s="21">
        <f t="shared" si="259"/>
        <v>23000</v>
      </c>
      <c r="O139" s="21">
        <f t="shared" si="259"/>
        <v>0</v>
      </c>
      <c r="P139" s="21">
        <f t="shared" si="259"/>
        <v>23000</v>
      </c>
      <c r="Q139" s="21">
        <f t="shared" si="259"/>
        <v>0</v>
      </c>
      <c r="R139" s="21">
        <f t="shared" si="259"/>
        <v>23000</v>
      </c>
      <c r="S139" s="21">
        <f t="shared" si="259"/>
        <v>0</v>
      </c>
      <c r="T139" s="21">
        <f t="shared" si="259"/>
        <v>23000</v>
      </c>
      <c r="U139" s="21">
        <f t="shared" si="259"/>
        <v>0</v>
      </c>
      <c r="V139" s="21">
        <f t="shared" si="259"/>
        <v>-3000</v>
      </c>
      <c r="W139" s="21">
        <f t="shared" si="259"/>
        <v>0</v>
      </c>
      <c r="X139" s="21">
        <f t="shared" si="259"/>
        <v>-3000</v>
      </c>
      <c r="Y139" s="21">
        <f t="shared" si="259"/>
        <v>0</v>
      </c>
      <c r="Z139" s="276">
        <f t="shared" si="143"/>
        <v>94.836488812392432</v>
      </c>
      <c r="AA139" s="21"/>
      <c r="AB139" s="21">
        <f t="shared" ref="AB139:BV140" si="260">AB140</f>
        <v>58100</v>
      </c>
      <c r="AC139" s="21">
        <f t="shared" si="260"/>
        <v>0</v>
      </c>
      <c r="AD139" s="21">
        <f t="shared" si="260"/>
        <v>58100</v>
      </c>
      <c r="AE139" s="21">
        <f t="shared" si="260"/>
        <v>0</v>
      </c>
      <c r="AF139" s="21">
        <f t="shared" si="260"/>
        <v>0</v>
      </c>
      <c r="AG139" s="21">
        <f t="shared" si="260"/>
        <v>0</v>
      </c>
      <c r="AH139" s="21">
        <f t="shared" si="260"/>
        <v>0</v>
      </c>
      <c r="AI139" s="21">
        <f t="shared" si="260"/>
        <v>0</v>
      </c>
      <c r="AJ139" s="21">
        <f t="shared" si="260"/>
        <v>58100</v>
      </c>
      <c r="AK139" s="21">
        <f t="shared" si="260"/>
        <v>0</v>
      </c>
      <c r="AL139" s="21">
        <f t="shared" si="260"/>
        <v>58100</v>
      </c>
      <c r="AM139" s="21">
        <f t="shared" si="260"/>
        <v>0</v>
      </c>
      <c r="AN139" s="21">
        <f t="shared" si="260"/>
        <v>0</v>
      </c>
      <c r="AO139" s="21">
        <f t="shared" si="260"/>
        <v>0</v>
      </c>
      <c r="AP139" s="21">
        <f t="shared" si="260"/>
        <v>0</v>
      </c>
      <c r="AQ139" s="21">
        <f t="shared" si="260"/>
        <v>0</v>
      </c>
      <c r="AR139" s="21">
        <f t="shared" si="260"/>
        <v>58100</v>
      </c>
      <c r="AS139" s="21">
        <f t="shared" si="260"/>
        <v>0</v>
      </c>
      <c r="AT139" s="21">
        <f t="shared" si="260"/>
        <v>58100</v>
      </c>
      <c r="AU139" s="21">
        <f t="shared" si="260"/>
        <v>0</v>
      </c>
      <c r="AV139" s="205">
        <f t="shared" si="136"/>
        <v>0</v>
      </c>
      <c r="AW139" s="21">
        <f t="shared" si="260"/>
        <v>58100</v>
      </c>
      <c r="AX139" s="21">
        <f t="shared" si="260"/>
        <v>0</v>
      </c>
      <c r="AY139" s="21">
        <f t="shared" si="260"/>
        <v>58100</v>
      </c>
      <c r="AZ139" s="21">
        <f t="shared" si="260"/>
        <v>0</v>
      </c>
      <c r="BA139" s="21">
        <f t="shared" si="260"/>
        <v>0</v>
      </c>
      <c r="BB139" s="21">
        <f t="shared" si="260"/>
        <v>0</v>
      </c>
      <c r="BC139" s="21">
        <f t="shared" si="260"/>
        <v>0</v>
      </c>
      <c r="BD139" s="21">
        <f t="shared" si="260"/>
        <v>0</v>
      </c>
      <c r="BE139" s="21">
        <f t="shared" si="260"/>
        <v>58100</v>
      </c>
      <c r="BF139" s="21">
        <f t="shared" si="260"/>
        <v>0</v>
      </c>
      <c r="BG139" s="21">
        <f t="shared" si="260"/>
        <v>58100</v>
      </c>
      <c r="BH139" s="21">
        <f t="shared" si="260"/>
        <v>0</v>
      </c>
      <c r="BI139" s="21">
        <f t="shared" si="260"/>
        <v>0</v>
      </c>
      <c r="BJ139" s="21">
        <f t="shared" si="260"/>
        <v>0</v>
      </c>
      <c r="BK139" s="21">
        <f t="shared" si="260"/>
        <v>0</v>
      </c>
      <c r="BL139" s="21">
        <f t="shared" si="260"/>
        <v>0</v>
      </c>
      <c r="BM139" s="21">
        <f t="shared" si="260"/>
        <v>58100</v>
      </c>
      <c r="BN139" s="21">
        <f t="shared" si="260"/>
        <v>0</v>
      </c>
      <c r="BO139" s="21">
        <f t="shared" si="260"/>
        <v>58100</v>
      </c>
      <c r="BP139" s="21">
        <f t="shared" si="260"/>
        <v>0</v>
      </c>
      <c r="BQ139" s="205">
        <f t="shared" si="137"/>
        <v>0</v>
      </c>
      <c r="BR139" s="21">
        <f t="shared" si="260"/>
        <v>0</v>
      </c>
      <c r="BS139" s="21">
        <f t="shared" si="260"/>
        <v>0</v>
      </c>
      <c r="BT139" s="21">
        <f t="shared" si="260"/>
        <v>0</v>
      </c>
      <c r="BU139" s="21">
        <f t="shared" si="260"/>
        <v>0</v>
      </c>
      <c r="BV139" s="21">
        <f t="shared" si="260"/>
        <v>0</v>
      </c>
      <c r="BW139" s="21">
        <f t="shared" ref="BV139:CK140" si="261">BW140</f>
        <v>0</v>
      </c>
      <c r="BX139" s="21">
        <f t="shared" si="261"/>
        <v>0</v>
      </c>
      <c r="BY139" s="21">
        <f t="shared" si="261"/>
        <v>0</v>
      </c>
      <c r="BZ139" s="21">
        <f t="shared" si="261"/>
        <v>0</v>
      </c>
      <c r="CA139" s="21">
        <f t="shared" si="261"/>
        <v>0</v>
      </c>
      <c r="CB139" s="21">
        <f t="shared" si="261"/>
        <v>0</v>
      </c>
      <c r="CC139" s="21">
        <f t="shared" si="261"/>
        <v>0</v>
      </c>
      <c r="CD139" s="21">
        <f t="shared" si="261"/>
        <v>0</v>
      </c>
      <c r="CE139" s="21">
        <f t="shared" si="261"/>
        <v>0</v>
      </c>
      <c r="CF139" s="21">
        <f t="shared" si="261"/>
        <v>0</v>
      </c>
      <c r="CG139" s="21">
        <f t="shared" si="261"/>
        <v>0</v>
      </c>
      <c r="CH139" s="21">
        <f t="shared" si="261"/>
        <v>0</v>
      </c>
      <c r="CI139" s="21">
        <f t="shared" si="261"/>
        <v>0</v>
      </c>
      <c r="CJ139" s="21">
        <f t="shared" si="261"/>
        <v>0</v>
      </c>
      <c r="CK139" s="21">
        <f t="shared" si="261"/>
        <v>0</v>
      </c>
      <c r="CL139" s="206">
        <f t="shared" si="139"/>
        <v>0</v>
      </c>
    </row>
    <row r="140" spans="1:90" ht="27.75" customHeight="1" x14ac:dyDescent="0.25">
      <c r="A140" s="156" t="s">
        <v>23</v>
      </c>
      <c r="B140" s="156"/>
      <c r="C140" s="156"/>
      <c r="D140" s="156"/>
      <c r="E140" s="152">
        <v>851</v>
      </c>
      <c r="F140" s="3" t="s">
        <v>13</v>
      </c>
      <c r="G140" s="3" t="s">
        <v>58</v>
      </c>
      <c r="H140" s="267" t="s">
        <v>420</v>
      </c>
      <c r="I140" s="3" t="s">
        <v>24</v>
      </c>
      <c r="J140" s="21">
        <f t="shared" si="259"/>
        <v>55100</v>
      </c>
      <c r="K140" s="21">
        <f t="shared" si="259"/>
        <v>0</v>
      </c>
      <c r="L140" s="21">
        <f t="shared" si="259"/>
        <v>55100</v>
      </c>
      <c r="M140" s="21">
        <f t="shared" si="259"/>
        <v>0</v>
      </c>
      <c r="N140" s="21">
        <f t="shared" si="259"/>
        <v>23000</v>
      </c>
      <c r="O140" s="21">
        <f t="shared" si="259"/>
        <v>0</v>
      </c>
      <c r="P140" s="21">
        <f t="shared" si="259"/>
        <v>23000</v>
      </c>
      <c r="Q140" s="21">
        <f t="shared" si="259"/>
        <v>0</v>
      </c>
      <c r="R140" s="21">
        <f t="shared" si="259"/>
        <v>23000</v>
      </c>
      <c r="S140" s="21">
        <f t="shared" si="259"/>
        <v>0</v>
      </c>
      <c r="T140" s="21">
        <f t="shared" si="259"/>
        <v>23000</v>
      </c>
      <c r="U140" s="21">
        <f t="shared" si="259"/>
        <v>0</v>
      </c>
      <c r="V140" s="21">
        <f t="shared" si="259"/>
        <v>-3000</v>
      </c>
      <c r="W140" s="21">
        <f t="shared" si="259"/>
        <v>0</v>
      </c>
      <c r="X140" s="21">
        <f t="shared" si="259"/>
        <v>-3000</v>
      </c>
      <c r="Y140" s="21">
        <f t="shared" si="259"/>
        <v>0</v>
      </c>
      <c r="Z140" s="276">
        <f t="shared" si="143"/>
        <v>94.836488812392432</v>
      </c>
      <c r="AA140" s="21"/>
      <c r="AB140" s="21">
        <f t="shared" si="260"/>
        <v>58100</v>
      </c>
      <c r="AC140" s="21">
        <f t="shared" si="260"/>
        <v>0</v>
      </c>
      <c r="AD140" s="21">
        <f t="shared" si="260"/>
        <v>58100</v>
      </c>
      <c r="AE140" s="21">
        <f t="shared" si="260"/>
        <v>0</v>
      </c>
      <c r="AF140" s="21">
        <f t="shared" si="260"/>
        <v>0</v>
      </c>
      <c r="AG140" s="21">
        <f t="shared" si="260"/>
        <v>0</v>
      </c>
      <c r="AH140" s="21">
        <f t="shared" si="260"/>
        <v>0</v>
      </c>
      <c r="AI140" s="21">
        <f t="shared" si="260"/>
        <v>0</v>
      </c>
      <c r="AJ140" s="21">
        <f t="shared" si="260"/>
        <v>58100</v>
      </c>
      <c r="AK140" s="21">
        <f t="shared" si="260"/>
        <v>0</v>
      </c>
      <c r="AL140" s="21">
        <f t="shared" si="260"/>
        <v>58100</v>
      </c>
      <c r="AM140" s="21">
        <f t="shared" si="260"/>
        <v>0</v>
      </c>
      <c r="AN140" s="21">
        <f t="shared" si="260"/>
        <v>0</v>
      </c>
      <c r="AO140" s="21">
        <f t="shared" si="260"/>
        <v>0</v>
      </c>
      <c r="AP140" s="21">
        <f t="shared" si="260"/>
        <v>0</v>
      </c>
      <c r="AQ140" s="21">
        <f t="shared" si="260"/>
        <v>0</v>
      </c>
      <c r="AR140" s="21">
        <f t="shared" si="260"/>
        <v>58100</v>
      </c>
      <c r="AS140" s="21">
        <f t="shared" si="260"/>
        <v>0</v>
      </c>
      <c r="AT140" s="21">
        <f t="shared" si="260"/>
        <v>58100</v>
      </c>
      <c r="AU140" s="21">
        <f t="shared" si="260"/>
        <v>0</v>
      </c>
      <c r="AV140" s="205">
        <f t="shared" si="136"/>
        <v>0</v>
      </c>
      <c r="AW140" s="21">
        <f t="shared" si="260"/>
        <v>58100</v>
      </c>
      <c r="AX140" s="21">
        <f t="shared" si="260"/>
        <v>0</v>
      </c>
      <c r="AY140" s="21">
        <f t="shared" si="260"/>
        <v>58100</v>
      </c>
      <c r="AZ140" s="21">
        <f t="shared" si="260"/>
        <v>0</v>
      </c>
      <c r="BA140" s="21">
        <f t="shared" si="260"/>
        <v>0</v>
      </c>
      <c r="BB140" s="21">
        <f t="shared" si="260"/>
        <v>0</v>
      </c>
      <c r="BC140" s="21">
        <f t="shared" si="260"/>
        <v>0</v>
      </c>
      <c r="BD140" s="21">
        <f t="shared" si="260"/>
        <v>0</v>
      </c>
      <c r="BE140" s="21">
        <f t="shared" si="260"/>
        <v>58100</v>
      </c>
      <c r="BF140" s="21">
        <f t="shared" si="260"/>
        <v>0</v>
      </c>
      <c r="BG140" s="21">
        <f t="shared" si="260"/>
        <v>58100</v>
      </c>
      <c r="BH140" s="21">
        <f t="shared" si="260"/>
        <v>0</v>
      </c>
      <c r="BI140" s="21">
        <f t="shared" si="260"/>
        <v>0</v>
      </c>
      <c r="BJ140" s="21">
        <f t="shared" si="260"/>
        <v>0</v>
      </c>
      <c r="BK140" s="21">
        <f t="shared" si="260"/>
        <v>0</v>
      </c>
      <c r="BL140" s="21">
        <f t="shared" si="260"/>
        <v>0</v>
      </c>
      <c r="BM140" s="21">
        <f t="shared" si="260"/>
        <v>58100</v>
      </c>
      <c r="BN140" s="21">
        <f t="shared" si="260"/>
        <v>0</v>
      </c>
      <c r="BO140" s="21">
        <f t="shared" si="260"/>
        <v>58100</v>
      </c>
      <c r="BP140" s="21">
        <f t="shared" si="260"/>
        <v>0</v>
      </c>
      <c r="BQ140" s="205">
        <f t="shared" si="137"/>
        <v>0</v>
      </c>
      <c r="BR140" s="21">
        <f t="shared" si="260"/>
        <v>0</v>
      </c>
      <c r="BS140" s="21">
        <f t="shared" si="260"/>
        <v>0</v>
      </c>
      <c r="BT140" s="21">
        <f t="shared" si="260"/>
        <v>0</v>
      </c>
      <c r="BU140" s="21">
        <f t="shared" si="260"/>
        <v>0</v>
      </c>
      <c r="BV140" s="21">
        <f t="shared" si="261"/>
        <v>0</v>
      </c>
      <c r="BW140" s="21">
        <f t="shared" si="261"/>
        <v>0</v>
      </c>
      <c r="BX140" s="21">
        <f t="shared" si="261"/>
        <v>0</v>
      </c>
      <c r="BY140" s="21">
        <f t="shared" si="261"/>
        <v>0</v>
      </c>
      <c r="BZ140" s="21">
        <f t="shared" si="261"/>
        <v>0</v>
      </c>
      <c r="CA140" s="21">
        <f t="shared" si="261"/>
        <v>0</v>
      </c>
      <c r="CB140" s="21">
        <f t="shared" si="261"/>
        <v>0</v>
      </c>
      <c r="CC140" s="21">
        <f t="shared" si="261"/>
        <v>0</v>
      </c>
      <c r="CD140" s="21">
        <f t="shared" si="261"/>
        <v>0</v>
      </c>
      <c r="CE140" s="21">
        <f t="shared" si="261"/>
        <v>0</v>
      </c>
      <c r="CF140" s="21">
        <f t="shared" si="261"/>
        <v>0</v>
      </c>
      <c r="CG140" s="21">
        <f t="shared" si="261"/>
        <v>0</v>
      </c>
      <c r="CH140" s="21">
        <f t="shared" si="261"/>
        <v>0</v>
      </c>
      <c r="CI140" s="21">
        <f t="shared" si="261"/>
        <v>0</v>
      </c>
      <c r="CJ140" s="21">
        <f t="shared" si="261"/>
        <v>0</v>
      </c>
      <c r="CK140" s="21">
        <f t="shared" si="261"/>
        <v>0</v>
      </c>
      <c r="CL140" s="206">
        <f t="shared" si="139"/>
        <v>0</v>
      </c>
    </row>
    <row r="141" spans="1:90" ht="27.75" customHeight="1" x14ac:dyDescent="0.25">
      <c r="A141" s="156" t="s">
        <v>25</v>
      </c>
      <c r="B141" s="156"/>
      <c r="C141" s="156"/>
      <c r="D141" s="156"/>
      <c r="E141" s="152">
        <v>851</v>
      </c>
      <c r="F141" s="3" t="s">
        <v>13</v>
      </c>
      <c r="G141" s="3" t="s">
        <v>58</v>
      </c>
      <c r="H141" s="267" t="s">
        <v>420</v>
      </c>
      <c r="I141" s="3" t="s">
        <v>26</v>
      </c>
      <c r="J141" s="21">
        <f>'6.ВС'!J112</f>
        <v>55100</v>
      </c>
      <c r="K141" s="21">
        <f>'6.ВС'!K112</f>
        <v>0</v>
      </c>
      <c r="L141" s="21">
        <f>'6.ВС'!L112</f>
        <v>55100</v>
      </c>
      <c r="M141" s="21">
        <f>'6.ВС'!M112</f>
        <v>0</v>
      </c>
      <c r="N141" s="21">
        <f>'6.ВС'!N112</f>
        <v>23000</v>
      </c>
      <c r="O141" s="21">
        <f>'6.ВС'!O112</f>
        <v>0</v>
      </c>
      <c r="P141" s="21">
        <f>'6.ВС'!P112</f>
        <v>23000</v>
      </c>
      <c r="Q141" s="21">
        <f>'6.ВС'!Q112</f>
        <v>0</v>
      </c>
      <c r="R141" s="21">
        <f>'6.ВС'!R112</f>
        <v>23000</v>
      </c>
      <c r="S141" s="21">
        <f>'6.ВС'!S112</f>
        <v>0</v>
      </c>
      <c r="T141" s="21">
        <f>'6.ВС'!T112</f>
        <v>23000</v>
      </c>
      <c r="U141" s="21">
        <f>'6.ВС'!U112</f>
        <v>0</v>
      </c>
      <c r="V141" s="21">
        <f>'6.ВС'!V112</f>
        <v>-3000</v>
      </c>
      <c r="W141" s="21">
        <f>'6.ВС'!W112</f>
        <v>0</v>
      </c>
      <c r="X141" s="21">
        <f>'6.ВС'!X112</f>
        <v>-3000</v>
      </c>
      <c r="Y141" s="21">
        <f>'6.ВС'!Y112</f>
        <v>0</v>
      </c>
      <c r="Z141" s="276">
        <f t="shared" si="143"/>
        <v>94.836488812392432</v>
      </c>
      <c r="AA141" s="21"/>
      <c r="AB141" s="21">
        <f>'6.ВС'!AB112</f>
        <v>58100</v>
      </c>
      <c r="AC141" s="21">
        <f>'6.ВС'!AC112</f>
        <v>0</v>
      </c>
      <c r="AD141" s="21">
        <f>'6.ВС'!AD112</f>
        <v>58100</v>
      </c>
      <c r="AE141" s="21">
        <f>'6.ВС'!AE112</f>
        <v>0</v>
      </c>
      <c r="AF141" s="21">
        <f>'6.ВС'!AF112</f>
        <v>0</v>
      </c>
      <c r="AG141" s="21">
        <f>'6.ВС'!AG112</f>
        <v>0</v>
      </c>
      <c r="AH141" s="21">
        <f>'6.ВС'!AH112</f>
        <v>0</v>
      </c>
      <c r="AI141" s="21">
        <f>'6.ВС'!AI112</f>
        <v>0</v>
      </c>
      <c r="AJ141" s="21">
        <f>'6.ВС'!AJ112</f>
        <v>58100</v>
      </c>
      <c r="AK141" s="21">
        <f>'6.ВС'!AK112</f>
        <v>0</v>
      </c>
      <c r="AL141" s="21">
        <f>'6.ВС'!AL112</f>
        <v>58100</v>
      </c>
      <c r="AM141" s="21">
        <f>'6.ВС'!AM112</f>
        <v>0</v>
      </c>
      <c r="AN141" s="21">
        <f>'6.ВС'!AN112</f>
        <v>0</v>
      </c>
      <c r="AO141" s="21">
        <f>'6.ВС'!AO112</f>
        <v>0</v>
      </c>
      <c r="AP141" s="21">
        <f>'6.ВС'!AP112</f>
        <v>0</v>
      </c>
      <c r="AQ141" s="21">
        <f>'6.ВС'!AQ112</f>
        <v>0</v>
      </c>
      <c r="AR141" s="21">
        <f>'6.ВС'!AR112</f>
        <v>58100</v>
      </c>
      <c r="AS141" s="21">
        <f>'6.ВС'!AS112</f>
        <v>0</v>
      </c>
      <c r="AT141" s="21">
        <f>'6.ВС'!AT112</f>
        <v>58100</v>
      </c>
      <c r="AU141" s="21">
        <f>'6.ВС'!AU112</f>
        <v>0</v>
      </c>
      <c r="AV141" s="205">
        <f t="shared" si="136"/>
        <v>0</v>
      </c>
      <c r="AW141" s="21">
        <f>'6.ВС'!AW112</f>
        <v>58100</v>
      </c>
      <c r="AX141" s="21">
        <f>'6.ВС'!AX112</f>
        <v>0</v>
      </c>
      <c r="AY141" s="21">
        <f>'6.ВС'!AY112</f>
        <v>58100</v>
      </c>
      <c r="AZ141" s="21">
        <f>'6.ВС'!AZ112</f>
        <v>0</v>
      </c>
      <c r="BA141" s="21">
        <f>'6.ВС'!BA112</f>
        <v>0</v>
      </c>
      <c r="BB141" s="21">
        <f>'6.ВС'!BB112</f>
        <v>0</v>
      </c>
      <c r="BC141" s="21">
        <f>'6.ВС'!BC112</f>
        <v>0</v>
      </c>
      <c r="BD141" s="21">
        <f>'6.ВС'!BD112</f>
        <v>0</v>
      </c>
      <c r="BE141" s="21">
        <f>'6.ВС'!BE112</f>
        <v>58100</v>
      </c>
      <c r="BF141" s="21">
        <f>'6.ВС'!BF112</f>
        <v>0</v>
      </c>
      <c r="BG141" s="21">
        <f>'6.ВС'!BG112</f>
        <v>58100</v>
      </c>
      <c r="BH141" s="21">
        <f>'6.ВС'!BH112</f>
        <v>0</v>
      </c>
      <c r="BI141" s="21">
        <f>'6.ВС'!BI112</f>
        <v>0</v>
      </c>
      <c r="BJ141" s="21">
        <f>'6.ВС'!BJ112</f>
        <v>0</v>
      </c>
      <c r="BK141" s="21">
        <f>'6.ВС'!BK112</f>
        <v>0</v>
      </c>
      <c r="BL141" s="21">
        <f>'6.ВС'!BL112</f>
        <v>0</v>
      </c>
      <c r="BM141" s="21">
        <f>'6.ВС'!BM112</f>
        <v>58100</v>
      </c>
      <c r="BN141" s="21">
        <f>'6.ВС'!BN112</f>
        <v>0</v>
      </c>
      <c r="BO141" s="21">
        <f>'6.ВС'!BO112</f>
        <v>58100</v>
      </c>
      <c r="BP141" s="21">
        <f>'6.ВС'!BP112</f>
        <v>0</v>
      </c>
      <c r="BQ141" s="205">
        <f t="shared" si="137"/>
        <v>0</v>
      </c>
      <c r="BR141" s="21">
        <f>'6.ВС'!BR112</f>
        <v>0</v>
      </c>
      <c r="BS141" s="21">
        <f>'6.ВС'!BS112</f>
        <v>0</v>
      </c>
      <c r="BT141" s="21">
        <f>'6.ВС'!BT112</f>
        <v>0</v>
      </c>
      <c r="BU141" s="21">
        <f>'6.ВС'!BU112</f>
        <v>0</v>
      </c>
      <c r="BV141" s="21">
        <f>'6.ВС'!BV112</f>
        <v>0</v>
      </c>
      <c r="BW141" s="21">
        <f>'6.ВС'!BW112</f>
        <v>0</v>
      </c>
      <c r="BX141" s="21">
        <f>'6.ВС'!BX112</f>
        <v>0</v>
      </c>
      <c r="BY141" s="21">
        <f>'6.ВС'!BY112</f>
        <v>0</v>
      </c>
      <c r="BZ141" s="21">
        <f>'6.ВС'!BZ112</f>
        <v>0</v>
      </c>
      <c r="CA141" s="21">
        <f>'6.ВС'!CA112</f>
        <v>0</v>
      </c>
      <c r="CB141" s="21">
        <f>'6.ВС'!CB112</f>
        <v>0</v>
      </c>
      <c r="CC141" s="21">
        <f>'6.ВС'!CC112</f>
        <v>0</v>
      </c>
      <c r="CD141" s="21">
        <f>'6.ВС'!CD112</f>
        <v>0</v>
      </c>
      <c r="CE141" s="21">
        <f>'6.ВС'!CE112</f>
        <v>0</v>
      </c>
      <c r="CF141" s="21">
        <f>'6.ВС'!CF112</f>
        <v>0</v>
      </c>
      <c r="CG141" s="21">
        <f>'6.ВС'!CG112</f>
        <v>0</v>
      </c>
      <c r="CH141" s="21">
        <f>'6.ВС'!CH112</f>
        <v>0</v>
      </c>
      <c r="CI141" s="21">
        <f>'6.ВС'!CI112</f>
        <v>0</v>
      </c>
      <c r="CJ141" s="21">
        <f>'6.ВС'!CJ112</f>
        <v>0</v>
      </c>
      <c r="CK141" s="21">
        <f>'6.ВС'!CK112</f>
        <v>0</v>
      </c>
      <c r="CL141" s="206">
        <f t="shared" si="139"/>
        <v>0</v>
      </c>
    </row>
    <row r="142" spans="1:90" ht="27.75" customHeight="1" x14ac:dyDescent="0.25">
      <c r="A142" s="155" t="s">
        <v>60</v>
      </c>
      <c r="B142" s="156"/>
      <c r="C142" s="156"/>
      <c r="D142" s="156"/>
      <c r="E142" s="152">
        <v>851</v>
      </c>
      <c r="F142" s="3" t="s">
        <v>13</v>
      </c>
      <c r="G142" s="3" t="s">
        <v>50</v>
      </c>
      <c r="H142" s="4"/>
      <c r="I142" s="3"/>
      <c r="J142" s="21">
        <f t="shared" ref="J142:Y144" si="262">J143</f>
        <v>7783600</v>
      </c>
      <c r="K142" s="21">
        <f t="shared" si="262"/>
        <v>0</v>
      </c>
      <c r="L142" s="21">
        <f t="shared" si="262"/>
        <v>7783600</v>
      </c>
      <c r="M142" s="21">
        <f t="shared" si="262"/>
        <v>0</v>
      </c>
      <c r="N142" s="21">
        <f t="shared" si="262"/>
        <v>7722400</v>
      </c>
      <c r="O142" s="21">
        <f t="shared" si="262"/>
        <v>0</v>
      </c>
      <c r="P142" s="21">
        <f t="shared" si="262"/>
        <v>7722400</v>
      </c>
      <c r="Q142" s="21">
        <f t="shared" si="262"/>
        <v>0</v>
      </c>
      <c r="R142" s="21">
        <f t="shared" si="262"/>
        <v>7681300</v>
      </c>
      <c r="S142" s="21">
        <f t="shared" si="262"/>
        <v>0</v>
      </c>
      <c r="T142" s="21">
        <f t="shared" si="262"/>
        <v>7681300</v>
      </c>
      <c r="U142" s="21">
        <f t="shared" si="262"/>
        <v>0</v>
      </c>
      <c r="V142" s="21">
        <f t="shared" si="262"/>
        <v>333200</v>
      </c>
      <c r="W142" s="21">
        <f t="shared" si="262"/>
        <v>0</v>
      </c>
      <c r="X142" s="21">
        <f t="shared" si="262"/>
        <v>333200</v>
      </c>
      <c r="Y142" s="21">
        <f t="shared" si="262"/>
        <v>0</v>
      </c>
      <c r="Z142" s="276">
        <f t="shared" si="143"/>
        <v>104.47224310104156</v>
      </c>
      <c r="AA142" s="21"/>
      <c r="AB142" s="21">
        <f t="shared" ref="AB142:BV144" si="263">AB143</f>
        <v>7450400</v>
      </c>
      <c r="AC142" s="21">
        <f t="shared" si="263"/>
        <v>0</v>
      </c>
      <c r="AD142" s="21">
        <f t="shared" si="263"/>
        <v>7450400</v>
      </c>
      <c r="AE142" s="21">
        <f t="shared" si="263"/>
        <v>0</v>
      </c>
      <c r="AF142" s="21">
        <f t="shared" si="263"/>
        <v>1123982.1000000001</v>
      </c>
      <c r="AG142" s="21">
        <f t="shared" si="263"/>
        <v>0</v>
      </c>
      <c r="AH142" s="21">
        <f t="shared" si="263"/>
        <v>1123982.1000000001</v>
      </c>
      <c r="AI142" s="21">
        <f t="shared" si="263"/>
        <v>0</v>
      </c>
      <c r="AJ142" s="21">
        <f t="shared" si="263"/>
        <v>8574382.0999999996</v>
      </c>
      <c r="AK142" s="21">
        <f t="shared" si="263"/>
        <v>0</v>
      </c>
      <c r="AL142" s="21">
        <f t="shared" si="263"/>
        <v>8574382.0999999996</v>
      </c>
      <c r="AM142" s="21">
        <f t="shared" si="263"/>
        <v>0</v>
      </c>
      <c r="AN142" s="21">
        <f t="shared" si="263"/>
        <v>0</v>
      </c>
      <c r="AO142" s="21">
        <f t="shared" si="263"/>
        <v>0</v>
      </c>
      <c r="AP142" s="21">
        <f t="shared" si="263"/>
        <v>0</v>
      </c>
      <c r="AQ142" s="21">
        <f t="shared" si="263"/>
        <v>0</v>
      </c>
      <c r="AR142" s="21">
        <f t="shared" si="263"/>
        <v>8574382.0999999996</v>
      </c>
      <c r="AS142" s="21">
        <f t="shared" si="263"/>
        <v>0</v>
      </c>
      <c r="AT142" s="21">
        <f t="shared" si="263"/>
        <v>8574382.0999999996</v>
      </c>
      <c r="AU142" s="21">
        <f t="shared" si="263"/>
        <v>0</v>
      </c>
      <c r="AV142" s="205">
        <f t="shared" si="136"/>
        <v>0</v>
      </c>
      <c r="AW142" s="21">
        <f t="shared" si="263"/>
        <v>7850100</v>
      </c>
      <c r="AX142" s="21">
        <f t="shared" si="263"/>
        <v>0</v>
      </c>
      <c r="AY142" s="21">
        <f t="shared" si="263"/>
        <v>7850100</v>
      </c>
      <c r="AZ142" s="21">
        <f t="shared" si="263"/>
        <v>0</v>
      </c>
      <c r="BA142" s="21">
        <f t="shared" si="263"/>
        <v>0</v>
      </c>
      <c r="BB142" s="21">
        <f t="shared" si="263"/>
        <v>0</v>
      </c>
      <c r="BC142" s="21">
        <f t="shared" si="263"/>
        <v>0</v>
      </c>
      <c r="BD142" s="21">
        <f t="shared" si="263"/>
        <v>0</v>
      </c>
      <c r="BE142" s="21">
        <f t="shared" si="263"/>
        <v>7850100</v>
      </c>
      <c r="BF142" s="21">
        <f t="shared" si="263"/>
        <v>0</v>
      </c>
      <c r="BG142" s="21">
        <f t="shared" si="263"/>
        <v>7850100</v>
      </c>
      <c r="BH142" s="21">
        <f t="shared" si="263"/>
        <v>0</v>
      </c>
      <c r="BI142" s="21">
        <f t="shared" si="263"/>
        <v>0</v>
      </c>
      <c r="BJ142" s="21">
        <f t="shared" si="263"/>
        <v>0</v>
      </c>
      <c r="BK142" s="21">
        <f t="shared" si="263"/>
        <v>0</v>
      </c>
      <c r="BL142" s="21">
        <f t="shared" si="263"/>
        <v>0</v>
      </c>
      <c r="BM142" s="21">
        <f t="shared" si="263"/>
        <v>7850100</v>
      </c>
      <c r="BN142" s="21">
        <f t="shared" si="263"/>
        <v>0</v>
      </c>
      <c r="BO142" s="21">
        <f t="shared" si="263"/>
        <v>7850100</v>
      </c>
      <c r="BP142" s="21">
        <f t="shared" si="263"/>
        <v>0</v>
      </c>
      <c r="BQ142" s="205">
        <f t="shared" si="137"/>
        <v>0</v>
      </c>
      <c r="BR142" s="21">
        <f t="shared" si="263"/>
        <v>7909100</v>
      </c>
      <c r="BS142" s="21">
        <f t="shared" si="263"/>
        <v>0</v>
      </c>
      <c r="BT142" s="21">
        <f t="shared" si="263"/>
        <v>7909100</v>
      </c>
      <c r="BU142" s="21">
        <f t="shared" si="263"/>
        <v>0</v>
      </c>
      <c r="BV142" s="21">
        <f t="shared" si="263"/>
        <v>0</v>
      </c>
      <c r="BW142" s="21">
        <f t="shared" ref="BV142:CK144" si="264">BW143</f>
        <v>0</v>
      </c>
      <c r="BX142" s="21">
        <f t="shared" si="264"/>
        <v>0</v>
      </c>
      <c r="BY142" s="21">
        <f t="shared" si="264"/>
        <v>0</v>
      </c>
      <c r="BZ142" s="21">
        <f t="shared" si="264"/>
        <v>7909100</v>
      </c>
      <c r="CA142" s="21">
        <f t="shared" si="264"/>
        <v>0</v>
      </c>
      <c r="CB142" s="21">
        <f t="shared" si="264"/>
        <v>7909100</v>
      </c>
      <c r="CC142" s="21">
        <f t="shared" si="264"/>
        <v>0</v>
      </c>
      <c r="CD142" s="21">
        <f t="shared" si="264"/>
        <v>0</v>
      </c>
      <c r="CE142" s="21">
        <f t="shared" si="264"/>
        <v>0</v>
      </c>
      <c r="CF142" s="21">
        <f t="shared" si="264"/>
        <v>0</v>
      </c>
      <c r="CG142" s="21">
        <f t="shared" si="264"/>
        <v>0</v>
      </c>
      <c r="CH142" s="21">
        <f t="shared" si="264"/>
        <v>7909100</v>
      </c>
      <c r="CI142" s="21">
        <f t="shared" si="264"/>
        <v>0</v>
      </c>
      <c r="CJ142" s="21">
        <f t="shared" si="264"/>
        <v>7909100</v>
      </c>
      <c r="CK142" s="21">
        <f t="shared" si="264"/>
        <v>0</v>
      </c>
      <c r="CL142" s="206">
        <f t="shared" si="139"/>
        <v>0</v>
      </c>
    </row>
    <row r="143" spans="1:90" ht="27.75" customHeight="1" x14ac:dyDescent="0.25">
      <c r="A143" s="155" t="s">
        <v>205</v>
      </c>
      <c r="B143" s="156"/>
      <c r="C143" s="156"/>
      <c r="D143" s="156"/>
      <c r="E143" s="152">
        <v>851</v>
      </c>
      <c r="F143" s="4" t="s">
        <v>13</v>
      </c>
      <c r="G143" s="4" t="s">
        <v>50</v>
      </c>
      <c r="H143" s="267" t="s">
        <v>421</v>
      </c>
      <c r="I143" s="4"/>
      <c r="J143" s="21">
        <f t="shared" si="262"/>
        <v>7783600</v>
      </c>
      <c r="K143" s="21">
        <f t="shared" si="262"/>
        <v>0</v>
      </c>
      <c r="L143" s="21">
        <f t="shared" si="262"/>
        <v>7783600</v>
      </c>
      <c r="M143" s="21">
        <f t="shared" si="262"/>
        <v>0</v>
      </c>
      <c r="N143" s="21">
        <f t="shared" si="262"/>
        <v>7722400</v>
      </c>
      <c r="O143" s="21">
        <f t="shared" si="262"/>
        <v>0</v>
      </c>
      <c r="P143" s="21">
        <f t="shared" si="262"/>
        <v>7722400</v>
      </c>
      <c r="Q143" s="21">
        <f t="shared" si="262"/>
        <v>0</v>
      </c>
      <c r="R143" s="21">
        <f t="shared" si="262"/>
        <v>7681300</v>
      </c>
      <c r="S143" s="21">
        <f t="shared" si="262"/>
        <v>0</v>
      </c>
      <c r="T143" s="21">
        <f t="shared" si="262"/>
        <v>7681300</v>
      </c>
      <c r="U143" s="21">
        <f t="shared" si="262"/>
        <v>0</v>
      </c>
      <c r="V143" s="21">
        <f t="shared" si="262"/>
        <v>333200</v>
      </c>
      <c r="W143" s="21">
        <f t="shared" si="262"/>
        <v>0</v>
      </c>
      <c r="X143" s="21">
        <f t="shared" si="262"/>
        <v>333200</v>
      </c>
      <c r="Y143" s="21">
        <f t="shared" si="262"/>
        <v>0</v>
      </c>
      <c r="Z143" s="276">
        <f t="shared" si="143"/>
        <v>104.47224310104156</v>
      </c>
      <c r="AA143" s="21"/>
      <c r="AB143" s="21">
        <f t="shared" si="263"/>
        <v>7450400</v>
      </c>
      <c r="AC143" s="21">
        <f t="shared" si="263"/>
        <v>0</v>
      </c>
      <c r="AD143" s="21">
        <f t="shared" si="263"/>
        <v>7450400</v>
      </c>
      <c r="AE143" s="21">
        <f t="shared" si="263"/>
        <v>0</v>
      </c>
      <c r="AF143" s="21">
        <f t="shared" si="263"/>
        <v>1123982.1000000001</v>
      </c>
      <c r="AG143" s="21">
        <f t="shared" si="263"/>
        <v>0</v>
      </c>
      <c r="AH143" s="21">
        <f t="shared" si="263"/>
        <v>1123982.1000000001</v>
      </c>
      <c r="AI143" s="21">
        <f t="shared" si="263"/>
        <v>0</v>
      </c>
      <c r="AJ143" s="21">
        <f t="shared" si="263"/>
        <v>8574382.0999999996</v>
      </c>
      <c r="AK143" s="21">
        <f t="shared" si="263"/>
        <v>0</v>
      </c>
      <c r="AL143" s="21">
        <f t="shared" si="263"/>
        <v>8574382.0999999996</v>
      </c>
      <c r="AM143" s="21">
        <f t="shared" si="263"/>
        <v>0</v>
      </c>
      <c r="AN143" s="21">
        <f t="shared" si="263"/>
        <v>0</v>
      </c>
      <c r="AO143" s="21">
        <f t="shared" si="263"/>
        <v>0</v>
      </c>
      <c r="AP143" s="21">
        <f t="shared" si="263"/>
        <v>0</v>
      </c>
      <c r="AQ143" s="21">
        <f t="shared" si="263"/>
        <v>0</v>
      </c>
      <c r="AR143" s="21">
        <f t="shared" si="263"/>
        <v>8574382.0999999996</v>
      </c>
      <c r="AS143" s="21">
        <f t="shared" si="263"/>
        <v>0</v>
      </c>
      <c r="AT143" s="21">
        <f t="shared" si="263"/>
        <v>8574382.0999999996</v>
      </c>
      <c r="AU143" s="21">
        <f t="shared" si="263"/>
        <v>0</v>
      </c>
      <c r="AV143" s="205">
        <f t="shared" si="136"/>
        <v>0</v>
      </c>
      <c r="AW143" s="21">
        <f t="shared" si="263"/>
        <v>7850100</v>
      </c>
      <c r="AX143" s="21">
        <f t="shared" si="263"/>
        <v>0</v>
      </c>
      <c r="AY143" s="21">
        <f t="shared" si="263"/>
        <v>7850100</v>
      </c>
      <c r="AZ143" s="21">
        <f t="shared" si="263"/>
        <v>0</v>
      </c>
      <c r="BA143" s="21">
        <f t="shared" si="263"/>
        <v>0</v>
      </c>
      <c r="BB143" s="21">
        <f t="shared" si="263"/>
        <v>0</v>
      </c>
      <c r="BC143" s="21">
        <f t="shared" si="263"/>
        <v>0</v>
      </c>
      <c r="BD143" s="21">
        <f t="shared" si="263"/>
        <v>0</v>
      </c>
      <c r="BE143" s="21">
        <f t="shared" si="263"/>
        <v>7850100</v>
      </c>
      <c r="BF143" s="21">
        <f t="shared" si="263"/>
        <v>0</v>
      </c>
      <c r="BG143" s="21">
        <f t="shared" si="263"/>
        <v>7850100</v>
      </c>
      <c r="BH143" s="21">
        <f t="shared" si="263"/>
        <v>0</v>
      </c>
      <c r="BI143" s="21">
        <f t="shared" si="263"/>
        <v>0</v>
      </c>
      <c r="BJ143" s="21">
        <f t="shared" si="263"/>
        <v>0</v>
      </c>
      <c r="BK143" s="21">
        <f t="shared" si="263"/>
        <v>0</v>
      </c>
      <c r="BL143" s="21">
        <f t="shared" si="263"/>
        <v>0</v>
      </c>
      <c r="BM143" s="21">
        <f t="shared" si="263"/>
        <v>7850100</v>
      </c>
      <c r="BN143" s="21">
        <f t="shared" si="263"/>
        <v>0</v>
      </c>
      <c r="BO143" s="21">
        <f t="shared" si="263"/>
        <v>7850100</v>
      </c>
      <c r="BP143" s="21">
        <f t="shared" si="263"/>
        <v>0</v>
      </c>
      <c r="BQ143" s="205">
        <f t="shared" si="137"/>
        <v>0</v>
      </c>
      <c r="BR143" s="21">
        <f t="shared" si="263"/>
        <v>7909100</v>
      </c>
      <c r="BS143" s="21">
        <f t="shared" si="263"/>
        <v>0</v>
      </c>
      <c r="BT143" s="21">
        <f t="shared" si="263"/>
        <v>7909100</v>
      </c>
      <c r="BU143" s="21">
        <f t="shared" si="263"/>
        <v>0</v>
      </c>
      <c r="BV143" s="21">
        <f t="shared" si="264"/>
        <v>0</v>
      </c>
      <c r="BW143" s="21">
        <f t="shared" si="264"/>
        <v>0</v>
      </c>
      <c r="BX143" s="21">
        <f t="shared" si="264"/>
        <v>0</v>
      </c>
      <c r="BY143" s="21">
        <f t="shared" si="264"/>
        <v>0</v>
      </c>
      <c r="BZ143" s="21">
        <f t="shared" si="264"/>
        <v>7909100</v>
      </c>
      <c r="CA143" s="21">
        <f t="shared" si="264"/>
        <v>0</v>
      </c>
      <c r="CB143" s="21">
        <f t="shared" si="264"/>
        <v>7909100</v>
      </c>
      <c r="CC143" s="21">
        <f t="shared" si="264"/>
        <v>0</v>
      </c>
      <c r="CD143" s="21">
        <f t="shared" si="264"/>
        <v>0</v>
      </c>
      <c r="CE143" s="21">
        <f t="shared" si="264"/>
        <v>0</v>
      </c>
      <c r="CF143" s="21">
        <f t="shared" si="264"/>
        <v>0</v>
      </c>
      <c r="CG143" s="21">
        <f t="shared" si="264"/>
        <v>0</v>
      </c>
      <c r="CH143" s="21">
        <f t="shared" si="264"/>
        <v>7909100</v>
      </c>
      <c r="CI143" s="21">
        <f t="shared" si="264"/>
        <v>0</v>
      </c>
      <c r="CJ143" s="21">
        <f t="shared" si="264"/>
        <v>7909100</v>
      </c>
      <c r="CK143" s="21">
        <f t="shared" si="264"/>
        <v>0</v>
      </c>
      <c r="CL143" s="206">
        <f t="shared" si="139"/>
        <v>0</v>
      </c>
    </row>
    <row r="144" spans="1:90" ht="27.75" customHeight="1" x14ac:dyDescent="0.25">
      <c r="A144" s="155" t="s">
        <v>34</v>
      </c>
      <c r="B144" s="156"/>
      <c r="C144" s="156"/>
      <c r="D144" s="156"/>
      <c r="E144" s="152">
        <v>851</v>
      </c>
      <c r="F144" s="4" t="s">
        <v>13</v>
      </c>
      <c r="G144" s="4" t="s">
        <v>50</v>
      </c>
      <c r="H144" s="267" t="s">
        <v>421</v>
      </c>
      <c r="I144" s="3" t="s">
        <v>35</v>
      </c>
      <c r="J144" s="21">
        <f t="shared" si="262"/>
        <v>7783600</v>
      </c>
      <c r="K144" s="21">
        <f t="shared" si="262"/>
        <v>0</v>
      </c>
      <c r="L144" s="21">
        <f t="shared" si="262"/>
        <v>7783600</v>
      </c>
      <c r="M144" s="21">
        <f t="shared" si="262"/>
        <v>0</v>
      </c>
      <c r="N144" s="21">
        <f t="shared" si="262"/>
        <v>7722400</v>
      </c>
      <c r="O144" s="21">
        <f t="shared" si="262"/>
        <v>0</v>
      </c>
      <c r="P144" s="21">
        <f t="shared" si="262"/>
        <v>7722400</v>
      </c>
      <c r="Q144" s="21">
        <f t="shared" si="262"/>
        <v>0</v>
      </c>
      <c r="R144" s="21">
        <f t="shared" si="262"/>
        <v>7681300</v>
      </c>
      <c r="S144" s="21">
        <f t="shared" si="262"/>
        <v>0</v>
      </c>
      <c r="T144" s="21">
        <f t="shared" si="262"/>
        <v>7681300</v>
      </c>
      <c r="U144" s="21">
        <f t="shared" si="262"/>
        <v>0</v>
      </c>
      <c r="V144" s="21">
        <f t="shared" si="262"/>
        <v>333200</v>
      </c>
      <c r="W144" s="21">
        <f t="shared" si="262"/>
        <v>0</v>
      </c>
      <c r="X144" s="21">
        <f t="shared" si="262"/>
        <v>333200</v>
      </c>
      <c r="Y144" s="21">
        <f t="shared" si="262"/>
        <v>0</v>
      </c>
      <c r="Z144" s="276">
        <f t="shared" si="143"/>
        <v>104.47224310104156</v>
      </c>
      <c r="AA144" s="21"/>
      <c r="AB144" s="21">
        <f t="shared" si="263"/>
        <v>7450400</v>
      </c>
      <c r="AC144" s="21">
        <f t="shared" si="263"/>
        <v>0</v>
      </c>
      <c r="AD144" s="21">
        <f t="shared" si="263"/>
        <v>7450400</v>
      </c>
      <c r="AE144" s="21">
        <f t="shared" si="263"/>
        <v>0</v>
      </c>
      <c r="AF144" s="21">
        <f t="shared" si="263"/>
        <v>1123982.1000000001</v>
      </c>
      <c r="AG144" s="21">
        <f t="shared" si="263"/>
        <v>0</v>
      </c>
      <c r="AH144" s="21">
        <f t="shared" si="263"/>
        <v>1123982.1000000001</v>
      </c>
      <c r="AI144" s="21">
        <f t="shared" si="263"/>
        <v>0</v>
      </c>
      <c r="AJ144" s="21">
        <f t="shared" si="263"/>
        <v>8574382.0999999996</v>
      </c>
      <c r="AK144" s="21">
        <f t="shared" si="263"/>
        <v>0</v>
      </c>
      <c r="AL144" s="21">
        <f t="shared" si="263"/>
        <v>8574382.0999999996</v>
      </c>
      <c r="AM144" s="21">
        <f t="shared" si="263"/>
        <v>0</v>
      </c>
      <c r="AN144" s="21">
        <f t="shared" si="263"/>
        <v>0</v>
      </c>
      <c r="AO144" s="21">
        <f t="shared" si="263"/>
        <v>0</v>
      </c>
      <c r="AP144" s="21">
        <f t="shared" si="263"/>
        <v>0</v>
      </c>
      <c r="AQ144" s="21">
        <f t="shared" si="263"/>
        <v>0</v>
      </c>
      <c r="AR144" s="21">
        <f t="shared" si="263"/>
        <v>8574382.0999999996</v>
      </c>
      <c r="AS144" s="21">
        <f t="shared" si="263"/>
        <v>0</v>
      </c>
      <c r="AT144" s="21">
        <f t="shared" si="263"/>
        <v>8574382.0999999996</v>
      </c>
      <c r="AU144" s="21">
        <f t="shared" si="263"/>
        <v>0</v>
      </c>
      <c r="AV144" s="205">
        <f t="shared" ref="AV144:AV204" si="265">AJ144-AK144-AL144-AM144</f>
        <v>0</v>
      </c>
      <c r="AW144" s="21">
        <f t="shared" si="263"/>
        <v>7850100</v>
      </c>
      <c r="AX144" s="21">
        <f t="shared" si="263"/>
        <v>0</v>
      </c>
      <c r="AY144" s="21">
        <f t="shared" si="263"/>
        <v>7850100</v>
      </c>
      <c r="AZ144" s="21">
        <f t="shared" si="263"/>
        <v>0</v>
      </c>
      <c r="BA144" s="21">
        <f t="shared" si="263"/>
        <v>0</v>
      </c>
      <c r="BB144" s="21">
        <f t="shared" si="263"/>
        <v>0</v>
      </c>
      <c r="BC144" s="21">
        <f t="shared" si="263"/>
        <v>0</v>
      </c>
      <c r="BD144" s="21">
        <f t="shared" si="263"/>
        <v>0</v>
      </c>
      <c r="BE144" s="21">
        <f t="shared" si="263"/>
        <v>7850100</v>
      </c>
      <c r="BF144" s="21">
        <f t="shared" si="263"/>
        <v>0</v>
      </c>
      <c r="BG144" s="21">
        <f t="shared" si="263"/>
        <v>7850100</v>
      </c>
      <c r="BH144" s="21">
        <f t="shared" si="263"/>
        <v>0</v>
      </c>
      <c r="BI144" s="21">
        <f t="shared" si="263"/>
        <v>0</v>
      </c>
      <c r="BJ144" s="21">
        <f t="shared" si="263"/>
        <v>0</v>
      </c>
      <c r="BK144" s="21">
        <f t="shared" si="263"/>
        <v>0</v>
      </c>
      <c r="BL144" s="21">
        <f t="shared" si="263"/>
        <v>0</v>
      </c>
      <c r="BM144" s="21">
        <f t="shared" si="263"/>
        <v>7850100</v>
      </c>
      <c r="BN144" s="21">
        <f t="shared" si="263"/>
        <v>0</v>
      </c>
      <c r="BO144" s="21">
        <f t="shared" si="263"/>
        <v>7850100</v>
      </c>
      <c r="BP144" s="21">
        <f t="shared" si="263"/>
        <v>0</v>
      </c>
      <c r="BQ144" s="205">
        <f t="shared" ref="BQ144:BQ199" si="266">BE144-BF144-BG144-BH144</f>
        <v>0</v>
      </c>
      <c r="BR144" s="21">
        <f t="shared" si="263"/>
        <v>7909100</v>
      </c>
      <c r="BS144" s="21">
        <f t="shared" si="263"/>
        <v>0</v>
      </c>
      <c r="BT144" s="21">
        <f t="shared" si="263"/>
        <v>7909100</v>
      </c>
      <c r="BU144" s="21">
        <f t="shared" si="263"/>
        <v>0</v>
      </c>
      <c r="BV144" s="21">
        <f t="shared" si="264"/>
        <v>0</v>
      </c>
      <c r="BW144" s="21">
        <f t="shared" si="264"/>
        <v>0</v>
      </c>
      <c r="BX144" s="21">
        <f t="shared" si="264"/>
        <v>0</v>
      </c>
      <c r="BY144" s="21">
        <f t="shared" si="264"/>
        <v>0</v>
      </c>
      <c r="BZ144" s="21">
        <f t="shared" si="264"/>
        <v>7909100</v>
      </c>
      <c r="CA144" s="21">
        <f t="shared" si="264"/>
        <v>0</v>
      </c>
      <c r="CB144" s="21">
        <f t="shared" si="264"/>
        <v>7909100</v>
      </c>
      <c r="CC144" s="21">
        <f t="shared" si="264"/>
        <v>0</v>
      </c>
      <c r="CD144" s="21">
        <f t="shared" si="264"/>
        <v>0</v>
      </c>
      <c r="CE144" s="21">
        <f t="shared" si="264"/>
        <v>0</v>
      </c>
      <c r="CF144" s="21">
        <f t="shared" si="264"/>
        <v>0</v>
      </c>
      <c r="CG144" s="21">
        <f t="shared" si="264"/>
        <v>0</v>
      </c>
      <c r="CH144" s="21">
        <f t="shared" si="264"/>
        <v>7909100</v>
      </c>
      <c r="CI144" s="21">
        <f t="shared" si="264"/>
        <v>0</v>
      </c>
      <c r="CJ144" s="21">
        <f t="shared" si="264"/>
        <v>7909100</v>
      </c>
      <c r="CK144" s="21">
        <f t="shared" si="264"/>
        <v>0</v>
      </c>
      <c r="CL144" s="206">
        <f t="shared" si="139"/>
        <v>0</v>
      </c>
    </row>
    <row r="145" spans="1:90" ht="27.75" customHeight="1" x14ac:dyDescent="0.25">
      <c r="A145" s="156" t="s">
        <v>61</v>
      </c>
      <c r="B145" s="156"/>
      <c r="C145" s="156"/>
      <c r="D145" s="156"/>
      <c r="E145" s="152">
        <v>851</v>
      </c>
      <c r="F145" s="4" t="s">
        <v>13</v>
      </c>
      <c r="G145" s="4" t="s">
        <v>50</v>
      </c>
      <c r="H145" s="267" t="s">
        <v>421</v>
      </c>
      <c r="I145" s="3" t="s">
        <v>62</v>
      </c>
      <c r="J145" s="21">
        <f>'6.ВС'!J116</f>
        <v>7783600</v>
      </c>
      <c r="K145" s="21">
        <f>'6.ВС'!K116</f>
        <v>0</v>
      </c>
      <c r="L145" s="21">
        <f>'6.ВС'!L116</f>
        <v>7783600</v>
      </c>
      <c r="M145" s="21">
        <f>'6.ВС'!M116</f>
        <v>0</v>
      </c>
      <c r="N145" s="21">
        <f>'6.ВС'!N116</f>
        <v>7722400</v>
      </c>
      <c r="O145" s="21">
        <f>'6.ВС'!O116</f>
        <v>0</v>
      </c>
      <c r="P145" s="21">
        <f>'6.ВС'!P116</f>
        <v>7722400</v>
      </c>
      <c r="Q145" s="21">
        <f>'6.ВС'!Q116</f>
        <v>0</v>
      </c>
      <c r="R145" s="21">
        <f>'6.ВС'!R116</f>
        <v>7681300</v>
      </c>
      <c r="S145" s="21">
        <f>'6.ВС'!S116</f>
        <v>0</v>
      </c>
      <c r="T145" s="21">
        <f>'6.ВС'!T116</f>
        <v>7681300</v>
      </c>
      <c r="U145" s="21">
        <f>'6.ВС'!U116</f>
        <v>0</v>
      </c>
      <c r="V145" s="21">
        <f>'6.ВС'!V116</f>
        <v>333200</v>
      </c>
      <c r="W145" s="21">
        <f>'6.ВС'!W116</f>
        <v>0</v>
      </c>
      <c r="X145" s="21">
        <f>'6.ВС'!X116</f>
        <v>333200</v>
      </c>
      <c r="Y145" s="21">
        <f>'6.ВС'!Y116</f>
        <v>0</v>
      </c>
      <c r="Z145" s="276">
        <f t="shared" si="143"/>
        <v>104.47224310104156</v>
      </c>
      <c r="AA145" s="21"/>
      <c r="AB145" s="21">
        <f>'6.ВС'!AB116</f>
        <v>7450400</v>
      </c>
      <c r="AC145" s="21">
        <f>'6.ВС'!AC116</f>
        <v>0</v>
      </c>
      <c r="AD145" s="21">
        <f>'6.ВС'!AD116</f>
        <v>7450400</v>
      </c>
      <c r="AE145" s="21">
        <f>'6.ВС'!AE116</f>
        <v>0</v>
      </c>
      <c r="AF145" s="21">
        <f>'6.ВС'!AF116</f>
        <v>1123982.1000000001</v>
      </c>
      <c r="AG145" s="21">
        <f>'6.ВС'!AG116</f>
        <v>0</v>
      </c>
      <c r="AH145" s="21">
        <f>'6.ВС'!AH116</f>
        <v>1123982.1000000001</v>
      </c>
      <c r="AI145" s="21">
        <f>'6.ВС'!AI116</f>
        <v>0</v>
      </c>
      <c r="AJ145" s="21">
        <f>'6.ВС'!AJ116</f>
        <v>8574382.0999999996</v>
      </c>
      <c r="AK145" s="21">
        <f>'6.ВС'!AK116</f>
        <v>0</v>
      </c>
      <c r="AL145" s="21">
        <f>'6.ВС'!AL116</f>
        <v>8574382.0999999996</v>
      </c>
      <c r="AM145" s="21">
        <f>'6.ВС'!AM116</f>
        <v>0</v>
      </c>
      <c r="AN145" s="21">
        <f>'6.ВС'!AN116</f>
        <v>0</v>
      </c>
      <c r="AO145" s="21">
        <f>'6.ВС'!AO116</f>
        <v>0</v>
      </c>
      <c r="AP145" s="21">
        <f>'6.ВС'!AP116</f>
        <v>0</v>
      </c>
      <c r="AQ145" s="21">
        <f>'6.ВС'!AQ116</f>
        <v>0</v>
      </c>
      <c r="AR145" s="21">
        <f>'6.ВС'!AR116</f>
        <v>8574382.0999999996</v>
      </c>
      <c r="AS145" s="21">
        <f>'6.ВС'!AS116</f>
        <v>0</v>
      </c>
      <c r="AT145" s="21">
        <f>'6.ВС'!AT116</f>
        <v>8574382.0999999996</v>
      </c>
      <c r="AU145" s="21">
        <f>'6.ВС'!AU116</f>
        <v>0</v>
      </c>
      <c r="AV145" s="205">
        <f t="shared" si="265"/>
        <v>0</v>
      </c>
      <c r="AW145" s="21">
        <f>'6.ВС'!AW116</f>
        <v>7850100</v>
      </c>
      <c r="AX145" s="21">
        <f>'6.ВС'!AX116</f>
        <v>0</v>
      </c>
      <c r="AY145" s="21">
        <f>'6.ВС'!AY116</f>
        <v>7850100</v>
      </c>
      <c r="AZ145" s="21">
        <f>'6.ВС'!AZ116</f>
        <v>0</v>
      </c>
      <c r="BA145" s="21">
        <f>'6.ВС'!BA116</f>
        <v>0</v>
      </c>
      <c r="BB145" s="21">
        <f>'6.ВС'!BB116</f>
        <v>0</v>
      </c>
      <c r="BC145" s="21">
        <f>'6.ВС'!BC116</f>
        <v>0</v>
      </c>
      <c r="BD145" s="21">
        <f>'6.ВС'!BD116</f>
        <v>0</v>
      </c>
      <c r="BE145" s="21">
        <f>'6.ВС'!BE116</f>
        <v>7850100</v>
      </c>
      <c r="BF145" s="21">
        <f>'6.ВС'!BF116</f>
        <v>0</v>
      </c>
      <c r="BG145" s="21">
        <f>'6.ВС'!BG116</f>
        <v>7850100</v>
      </c>
      <c r="BH145" s="21">
        <f>'6.ВС'!BH116</f>
        <v>0</v>
      </c>
      <c r="BI145" s="21">
        <f>'6.ВС'!BI116</f>
        <v>0</v>
      </c>
      <c r="BJ145" s="21">
        <f>'6.ВС'!BJ116</f>
        <v>0</v>
      </c>
      <c r="BK145" s="21">
        <f>'6.ВС'!BK116</f>
        <v>0</v>
      </c>
      <c r="BL145" s="21">
        <f>'6.ВС'!BL116</f>
        <v>0</v>
      </c>
      <c r="BM145" s="21">
        <f>'6.ВС'!BM116</f>
        <v>7850100</v>
      </c>
      <c r="BN145" s="21">
        <f>'6.ВС'!BN116</f>
        <v>0</v>
      </c>
      <c r="BO145" s="21">
        <f>'6.ВС'!BO116</f>
        <v>7850100</v>
      </c>
      <c r="BP145" s="21">
        <f>'6.ВС'!BP116</f>
        <v>0</v>
      </c>
      <c r="BQ145" s="205">
        <f t="shared" si="266"/>
        <v>0</v>
      </c>
      <c r="BR145" s="21">
        <f>'6.ВС'!BR116</f>
        <v>7909100</v>
      </c>
      <c r="BS145" s="21">
        <f>'6.ВС'!BS116</f>
        <v>0</v>
      </c>
      <c r="BT145" s="21">
        <f>'6.ВС'!BT116</f>
        <v>7909100</v>
      </c>
      <c r="BU145" s="21">
        <f>'6.ВС'!BU116</f>
        <v>0</v>
      </c>
      <c r="BV145" s="21">
        <f>'6.ВС'!BV116</f>
        <v>0</v>
      </c>
      <c r="BW145" s="21">
        <f>'6.ВС'!BW116</f>
        <v>0</v>
      </c>
      <c r="BX145" s="21">
        <f>'6.ВС'!BX116</f>
        <v>0</v>
      </c>
      <c r="BY145" s="21">
        <f>'6.ВС'!BY116</f>
        <v>0</v>
      </c>
      <c r="BZ145" s="21">
        <f>'6.ВС'!BZ116</f>
        <v>7909100</v>
      </c>
      <c r="CA145" s="21">
        <f>'6.ВС'!CA116</f>
        <v>0</v>
      </c>
      <c r="CB145" s="21">
        <f>'6.ВС'!CB116</f>
        <v>7909100</v>
      </c>
      <c r="CC145" s="21">
        <f>'6.ВС'!CC116</f>
        <v>0</v>
      </c>
      <c r="CD145" s="21">
        <f>'6.ВС'!CD116</f>
        <v>0</v>
      </c>
      <c r="CE145" s="21">
        <f>'6.ВС'!CE116</f>
        <v>0</v>
      </c>
      <c r="CF145" s="21">
        <f>'6.ВС'!CF116</f>
        <v>0</v>
      </c>
      <c r="CG145" s="21">
        <f>'6.ВС'!CG116</f>
        <v>0</v>
      </c>
      <c r="CH145" s="21">
        <f>'6.ВС'!CH116</f>
        <v>7909100</v>
      </c>
      <c r="CI145" s="21">
        <f>'6.ВС'!CI116</f>
        <v>0</v>
      </c>
      <c r="CJ145" s="21">
        <f>'6.ВС'!CJ116</f>
        <v>7909100</v>
      </c>
      <c r="CK145" s="21">
        <f>'6.ВС'!CK116</f>
        <v>0</v>
      </c>
      <c r="CL145" s="206">
        <f t="shared" ref="CL145:CL200" si="267">BZ145-CA145-CB145-CC145</f>
        <v>0</v>
      </c>
    </row>
    <row r="146" spans="1:90" ht="27.75" customHeight="1" x14ac:dyDescent="0.25">
      <c r="A146" s="155" t="s">
        <v>63</v>
      </c>
      <c r="B146" s="156"/>
      <c r="C146" s="156"/>
      <c r="D146" s="156"/>
      <c r="E146" s="152">
        <v>851</v>
      </c>
      <c r="F146" s="3" t="s">
        <v>13</v>
      </c>
      <c r="G146" s="3" t="s">
        <v>64</v>
      </c>
      <c r="H146" s="4"/>
      <c r="I146" s="3"/>
      <c r="J146" s="21">
        <f>J147+J150</f>
        <v>0</v>
      </c>
      <c r="K146" s="21">
        <f t="shared" ref="K146:BV146" si="268">K147+K150</f>
        <v>0</v>
      </c>
      <c r="L146" s="21">
        <f t="shared" si="268"/>
        <v>0</v>
      </c>
      <c r="M146" s="21">
        <f t="shared" si="268"/>
        <v>0</v>
      </c>
      <c r="N146" s="21">
        <f t="shared" si="268"/>
        <v>0</v>
      </c>
      <c r="O146" s="21">
        <f t="shared" si="268"/>
        <v>0</v>
      </c>
      <c r="P146" s="21">
        <f t="shared" si="268"/>
        <v>0</v>
      </c>
      <c r="Q146" s="21">
        <f t="shared" si="268"/>
        <v>0</v>
      </c>
      <c r="R146" s="21">
        <f t="shared" si="268"/>
        <v>0</v>
      </c>
      <c r="S146" s="21">
        <f t="shared" si="268"/>
        <v>0</v>
      </c>
      <c r="T146" s="21">
        <f t="shared" si="268"/>
        <v>0</v>
      </c>
      <c r="U146" s="21">
        <f t="shared" si="268"/>
        <v>0</v>
      </c>
      <c r="V146" s="21">
        <f t="shared" si="268"/>
        <v>0</v>
      </c>
      <c r="W146" s="21">
        <f t="shared" si="268"/>
        <v>0</v>
      </c>
      <c r="X146" s="21">
        <f t="shared" si="268"/>
        <v>0</v>
      </c>
      <c r="Y146" s="21">
        <f t="shared" si="268"/>
        <v>0</v>
      </c>
      <c r="Z146" s="21" t="e">
        <f t="shared" si="268"/>
        <v>#DIV/0!</v>
      </c>
      <c r="AA146" s="21">
        <f t="shared" si="268"/>
        <v>0</v>
      </c>
      <c r="AB146" s="21">
        <f t="shared" si="268"/>
        <v>0</v>
      </c>
      <c r="AC146" s="21">
        <f t="shared" si="268"/>
        <v>0</v>
      </c>
      <c r="AD146" s="21">
        <f t="shared" si="268"/>
        <v>0</v>
      </c>
      <c r="AE146" s="21">
        <f t="shared" si="268"/>
        <v>0</v>
      </c>
      <c r="AF146" s="21">
        <f t="shared" si="268"/>
        <v>915000</v>
      </c>
      <c r="AG146" s="21">
        <f t="shared" si="268"/>
        <v>0</v>
      </c>
      <c r="AH146" s="21">
        <f t="shared" si="268"/>
        <v>915000</v>
      </c>
      <c r="AI146" s="21">
        <f t="shared" si="268"/>
        <v>0</v>
      </c>
      <c r="AJ146" s="21">
        <f t="shared" si="268"/>
        <v>915000</v>
      </c>
      <c r="AK146" s="21">
        <f t="shared" si="268"/>
        <v>0</v>
      </c>
      <c r="AL146" s="21">
        <f t="shared" si="268"/>
        <v>915000</v>
      </c>
      <c r="AM146" s="21">
        <f t="shared" si="268"/>
        <v>0</v>
      </c>
      <c r="AN146" s="21">
        <f t="shared" si="268"/>
        <v>0</v>
      </c>
      <c r="AO146" s="21">
        <f t="shared" si="268"/>
        <v>0</v>
      </c>
      <c r="AP146" s="21">
        <f t="shared" si="268"/>
        <v>0</v>
      </c>
      <c r="AQ146" s="21">
        <f t="shared" si="268"/>
        <v>0</v>
      </c>
      <c r="AR146" s="21">
        <f t="shared" si="268"/>
        <v>915000</v>
      </c>
      <c r="AS146" s="21">
        <f t="shared" si="268"/>
        <v>0</v>
      </c>
      <c r="AT146" s="21">
        <f t="shared" si="268"/>
        <v>915000</v>
      </c>
      <c r="AU146" s="21">
        <f t="shared" si="268"/>
        <v>0</v>
      </c>
      <c r="AV146" s="21">
        <f t="shared" si="268"/>
        <v>0</v>
      </c>
      <c r="AW146" s="21">
        <f t="shared" si="268"/>
        <v>0</v>
      </c>
      <c r="AX146" s="21">
        <f t="shared" si="268"/>
        <v>0</v>
      </c>
      <c r="AY146" s="21">
        <f t="shared" si="268"/>
        <v>0</v>
      </c>
      <c r="AZ146" s="21">
        <f t="shared" si="268"/>
        <v>0</v>
      </c>
      <c r="BA146" s="21">
        <f t="shared" si="268"/>
        <v>0</v>
      </c>
      <c r="BB146" s="21">
        <f t="shared" si="268"/>
        <v>0</v>
      </c>
      <c r="BC146" s="21">
        <f t="shared" si="268"/>
        <v>0</v>
      </c>
      <c r="BD146" s="21">
        <f t="shared" si="268"/>
        <v>0</v>
      </c>
      <c r="BE146" s="21">
        <f t="shared" si="268"/>
        <v>0</v>
      </c>
      <c r="BF146" s="21">
        <f t="shared" si="268"/>
        <v>0</v>
      </c>
      <c r="BG146" s="21">
        <f t="shared" si="268"/>
        <v>0</v>
      </c>
      <c r="BH146" s="21">
        <f t="shared" si="268"/>
        <v>0</v>
      </c>
      <c r="BI146" s="21">
        <f t="shared" si="268"/>
        <v>0</v>
      </c>
      <c r="BJ146" s="21">
        <f t="shared" si="268"/>
        <v>0</v>
      </c>
      <c r="BK146" s="21">
        <f t="shared" si="268"/>
        <v>0</v>
      </c>
      <c r="BL146" s="21">
        <f t="shared" si="268"/>
        <v>0</v>
      </c>
      <c r="BM146" s="21">
        <f t="shared" si="268"/>
        <v>0</v>
      </c>
      <c r="BN146" s="21">
        <f t="shared" si="268"/>
        <v>0</v>
      </c>
      <c r="BO146" s="21">
        <f t="shared" si="268"/>
        <v>0</v>
      </c>
      <c r="BP146" s="21">
        <f t="shared" si="268"/>
        <v>0</v>
      </c>
      <c r="BQ146" s="21">
        <f t="shared" si="268"/>
        <v>0</v>
      </c>
      <c r="BR146" s="21">
        <f t="shared" si="268"/>
        <v>0</v>
      </c>
      <c r="BS146" s="21">
        <f t="shared" si="268"/>
        <v>0</v>
      </c>
      <c r="BT146" s="21">
        <f t="shared" si="268"/>
        <v>0</v>
      </c>
      <c r="BU146" s="21">
        <f t="shared" si="268"/>
        <v>0</v>
      </c>
      <c r="BV146" s="21">
        <f t="shared" si="268"/>
        <v>0</v>
      </c>
      <c r="BW146" s="21">
        <f t="shared" ref="BW146:CL146" si="269">BW147+BW150</f>
        <v>0</v>
      </c>
      <c r="BX146" s="21">
        <f t="shared" si="269"/>
        <v>0</v>
      </c>
      <c r="BY146" s="21">
        <f t="shared" si="269"/>
        <v>0</v>
      </c>
      <c r="BZ146" s="21">
        <f t="shared" si="269"/>
        <v>0</v>
      </c>
      <c r="CA146" s="21">
        <f t="shared" si="269"/>
        <v>0</v>
      </c>
      <c r="CB146" s="21">
        <f t="shared" si="269"/>
        <v>0</v>
      </c>
      <c r="CC146" s="21">
        <f t="shared" si="269"/>
        <v>0</v>
      </c>
      <c r="CD146" s="21">
        <f t="shared" si="269"/>
        <v>0</v>
      </c>
      <c r="CE146" s="21">
        <f t="shared" si="269"/>
        <v>0</v>
      </c>
      <c r="CF146" s="21">
        <f t="shared" si="269"/>
        <v>0</v>
      </c>
      <c r="CG146" s="21">
        <f t="shared" si="269"/>
        <v>0</v>
      </c>
      <c r="CH146" s="21">
        <f t="shared" si="269"/>
        <v>0</v>
      </c>
      <c r="CI146" s="21">
        <f t="shared" si="269"/>
        <v>0</v>
      </c>
      <c r="CJ146" s="21">
        <f t="shared" si="269"/>
        <v>0</v>
      </c>
      <c r="CK146" s="21">
        <f t="shared" si="269"/>
        <v>0</v>
      </c>
      <c r="CL146" s="21">
        <f t="shared" si="269"/>
        <v>0</v>
      </c>
    </row>
    <row r="147" spans="1:90" ht="27.75" customHeight="1" x14ac:dyDescent="0.25">
      <c r="A147" s="131" t="s">
        <v>377</v>
      </c>
      <c r="B147" s="156"/>
      <c r="C147" s="156"/>
      <c r="D147" s="156"/>
      <c r="E147" s="67">
        <v>851</v>
      </c>
      <c r="F147" s="67" t="s">
        <v>13</v>
      </c>
      <c r="G147" s="67" t="s">
        <v>64</v>
      </c>
      <c r="H147" s="267" t="s">
        <v>423</v>
      </c>
      <c r="I147" s="99"/>
      <c r="J147" s="21">
        <f t="shared" ref="J147:Y148" si="270">J148</f>
        <v>0</v>
      </c>
      <c r="K147" s="21">
        <f t="shared" si="270"/>
        <v>0</v>
      </c>
      <c r="L147" s="21">
        <f t="shared" si="270"/>
        <v>0</v>
      </c>
      <c r="M147" s="21">
        <f t="shared" si="270"/>
        <v>0</v>
      </c>
      <c r="N147" s="21">
        <f t="shared" si="270"/>
        <v>0</v>
      </c>
      <c r="O147" s="21">
        <f t="shared" si="270"/>
        <v>0</v>
      </c>
      <c r="P147" s="21">
        <f t="shared" si="270"/>
        <v>0</v>
      </c>
      <c r="Q147" s="21">
        <f t="shared" si="270"/>
        <v>0</v>
      </c>
      <c r="R147" s="21">
        <f t="shared" si="270"/>
        <v>0</v>
      </c>
      <c r="S147" s="21">
        <f t="shared" si="270"/>
        <v>0</v>
      </c>
      <c r="T147" s="21">
        <f t="shared" si="270"/>
        <v>0</v>
      </c>
      <c r="U147" s="21">
        <f t="shared" si="270"/>
        <v>0</v>
      </c>
      <c r="V147" s="21">
        <f t="shared" si="270"/>
        <v>0</v>
      </c>
      <c r="W147" s="21">
        <f t="shared" si="270"/>
        <v>0</v>
      </c>
      <c r="X147" s="21">
        <f t="shared" si="270"/>
        <v>0</v>
      </c>
      <c r="Y147" s="21">
        <f t="shared" si="270"/>
        <v>0</v>
      </c>
      <c r="Z147" s="276" t="e">
        <f t="shared" si="143"/>
        <v>#DIV/0!</v>
      </c>
      <c r="AA147" s="21"/>
      <c r="AB147" s="21">
        <f>AB148</f>
        <v>0</v>
      </c>
      <c r="AC147" s="21">
        <f t="shared" ref="AC147:BT148" si="271">AC148</f>
        <v>0</v>
      </c>
      <c r="AD147" s="21">
        <f t="shared" si="271"/>
        <v>0</v>
      </c>
      <c r="AE147" s="21">
        <f t="shared" si="271"/>
        <v>0</v>
      </c>
      <c r="AF147" s="21">
        <f t="shared" si="271"/>
        <v>315000</v>
      </c>
      <c r="AG147" s="21">
        <f t="shared" si="271"/>
        <v>0</v>
      </c>
      <c r="AH147" s="21">
        <f t="shared" si="271"/>
        <v>315000</v>
      </c>
      <c r="AI147" s="21">
        <f t="shared" si="271"/>
        <v>0</v>
      </c>
      <c r="AJ147" s="21">
        <f t="shared" si="271"/>
        <v>315000</v>
      </c>
      <c r="AK147" s="21">
        <f t="shared" si="271"/>
        <v>0</v>
      </c>
      <c r="AL147" s="21">
        <f t="shared" si="271"/>
        <v>315000</v>
      </c>
      <c r="AM147" s="21">
        <f t="shared" si="271"/>
        <v>0</v>
      </c>
      <c r="AN147" s="21">
        <f t="shared" si="271"/>
        <v>0</v>
      </c>
      <c r="AO147" s="21">
        <f t="shared" si="271"/>
        <v>0</v>
      </c>
      <c r="AP147" s="21">
        <f t="shared" si="271"/>
        <v>0</v>
      </c>
      <c r="AQ147" s="21">
        <f t="shared" si="271"/>
        <v>0</v>
      </c>
      <c r="AR147" s="21">
        <f t="shared" si="271"/>
        <v>315000</v>
      </c>
      <c r="AS147" s="21">
        <f t="shared" si="271"/>
        <v>0</v>
      </c>
      <c r="AT147" s="21">
        <f t="shared" si="271"/>
        <v>315000</v>
      </c>
      <c r="AU147" s="21">
        <f t="shared" si="271"/>
        <v>0</v>
      </c>
      <c r="AV147" s="205">
        <f t="shared" si="265"/>
        <v>0</v>
      </c>
      <c r="AW147" s="21">
        <f t="shared" si="271"/>
        <v>0</v>
      </c>
      <c r="AX147" s="21">
        <f t="shared" si="271"/>
        <v>0</v>
      </c>
      <c r="AY147" s="21">
        <f t="shared" si="271"/>
        <v>0</v>
      </c>
      <c r="AZ147" s="21">
        <f t="shared" si="271"/>
        <v>0</v>
      </c>
      <c r="BA147" s="21">
        <f t="shared" si="271"/>
        <v>0</v>
      </c>
      <c r="BB147" s="21">
        <f t="shared" si="271"/>
        <v>0</v>
      </c>
      <c r="BC147" s="21">
        <f t="shared" si="271"/>
        <v>0</v>
      </c>
      <c r="BD147" s="21">
        <f t="shared" si="271"/>
        <v>0</v>
      </c>
      <c r="BE147" s="21">
        <f t="shared" si="271"/>
        <v>0</v>
      </c>
      <c r="BF147" s="21">
        <f t="shared" si="271"/>
        <v>0</v>
      </c>
      <c r="BG147" s="21">
        <f t="shared" si="271"/>
        <v>0</v>
      </c>
      <c r="BH147" s="21">
        <f t="shared" si="271"/>
        <v>0</v>
      </c>
      <c r="BI147" s="21">
        <f t="shared" si="271"/>
        <v>0</v>
      </c>
      <c r="BJ147" s="21">
        <f t="shared" si="271"/>
        <v>0</v>
      </c>
      <c r="BK147" s="21">
        <f t="shared" si="271"/>
        <v>0</v>
      </c>
      <c r="BL147" s="21">
        <f t="shared" si="271"/>
        <v>0</v>
      </c>
      <c r="BM147" s="21">
        <f t="shared" si="271"/>
        <v>0</v>
      </c>
      <c r="BN147" s="21">
        <f t="shared" si="271"/>
        <v>0</v>
      </c>
      <c r="BO147" s="21">
        <f t="shared" si="271"/>
        <v>0</v>
      </c>
      <c r="BP147" s="21">
        <f t="shared" si="271"/>
        <v>0</v>
      </c>
      <c r="BQ147" s="205">
        <f t="shared" si="266"/>
        <v>0</v>
      </c>
      <c r="BR147" s="21">
        <f t="shared" si="271"/>
        <v>0</v>
      </c>
      <c r="BS147" s="21">
        <f t="shared" si="271"/>
        <v>0</v>
      </c>
      <c r="BT147" s="21">
        <f t="shared" si="271"/>
        <v>0</v>
      </c>
      <c r="BU147" s="21"/>
      <c r="BV147" s="21"/>
      <c r="BW147" s="21"/>
      <c r="BX147" s="21"/>
      <c r="BY147" s="21"/>
      <c r="BZ147" s="21"/>
      <c r="CA147" s="21"/>
      <c r="CB147" s="21"/>
      <c r="CC147" s="21"/>
      <c r="CD147" s="21"/>
      <c r="CE147" s="21"/>
      <c r="CF147" s="21"/>
      <c r="CG147" s="21"/>
      <c r="CH147" s="21"/>
      <c r="CI147" s="21"/>
      <c r="CJ147" s="21"/>
      <c r="CK147" s="21"/>
      <c r="CL147" s="206">
        <f t="shared" si="267"/>
        <v>0</v>
      </c>
    </row>
    <row r="148" spans="1:90" ht="27.75" customHeight="1" x14ac:dyDescent="0.25">
      <c r="A148" s="131" t="s">
        <v>20</v>
      </c>
      <c r="B148" s="156"/>
      <c r="C148" s="156"/>
      <c r="D148" s="156"/>
      <c r="E148" s="67">
        <v>851</v>
      </c>
      <c r="F148" s="67" t="s">
        <v>13</v>
      </c>
      <c r="G148" s="67" t="s">
        <v>64</v>
      </c>
      <c r="H148" s="267" t="s">
        <v>423</v>
      </c>
      <c r="I148" s="99" t="s">
        <v>21</v>
      </c>
      <c r="J148" s="21">
        <f t="shared" si="270"/>
        <v>0</v>
      </c>
      <c r="K148" s="21">
        <f t="shared" si="270"/>
        <v>0</v>
      </c>
      <c r="L148" s="21">
        <f t="shared" si="270"/>
        <v>0</v>
      </c>
      <c r="M148" s="21">
        <f t="shared" si="270"/>
        <v>0</v>
      </c>
      <c r="N148" s="21">
        <f t="shared" si="270"/>
        <v>0</v>
      </c>
      <c r="O148" s="21">
        <f t="shared" si="270"/>
        <v>0</v>
      </c>
      <c r="P148" s="21">
        <f t="shared" si="270"/>
        <v>0</v>
      </c>
      <c r="Q148" s="21">
        <f t="shared" si="270"/>
        <v>0</v>
      </c>
      <c r="R148" s="21">
        <f t="shared" si="270"/>
        <v>0</v>
      </c>
      <c r="S148" s="21">
        <f t="shared" si="270"/>
        <v>0</v>
      </c>
      <c r="T148" s="21">
        <f t="shared" si="270"/>
        <v>0</v>
      </c>
      <c r="U148" s="21">
        <f t="shared" si="270"/>
        <v>0</v>
      </c>
      <c r="V148" s="21">
        <f t="shared" si="270"/>
        <v>0</v>
      </c>
      <c r="W148" s="21">
        <f t="shared" si="270"/>
        <v>0</v>
      </c>
      <c r="X148" s="21">
        <f t="shared" si="270"/>
        <v>0</v>
      </c>
      <c r="Y148" s="21">
        <f t="shared" si="270"/>
        <v>0</v>
      </c>
      <c r="Z148" s="276" t="e">
        <f t="shared" si="143"/>
        <v>#DIV/0!</v>
      </c>
      <c r="AA148" s="21"/>
      <c r="AB148" s="21">
        <f>AB149</f>
        <v>0</v>
      </c>
      <c r="AC148" s="21">
        <f t="shared" si="271"/>
        <v>0</v>
      </c>
      <c r="AD148" s="21">
        <f t="shared" si="271"/>
        <v>0</v>
      </c>
      <c r="AE148" s="21">
        <f t="shared" si="271"/>
        <v>0</v>
      </c>
      <c r="AF148" s="21">
        <f t="shared" si="271"/>
        <v>315000</v>
      </c>
      <c r="AG148" s="21">
        <f t="shared" si="271"/>
        <v>0</v>
      </c>
      <c r="AH148" s="21">
        <f t="shared" si="271"/>
        <v>315000</v>
      </c>
      <c r="AI148" s="21">
        <f t="shared" si="271"/>
        <v>0</v>
      </c>
      <c r="AJ148" s="21">
        <f t="shared" si="271"/>
        <v>315000</v>
      </c>
      <c r="AK148" s="21">
        <f t="shared" si="271"/>
        <v>0</v>
      </c>
      <c r="AL148" s="21">
        <f t="shared" si="271"/>
        <v>315000</v>
      </c>
      <c r="AM148" s="21">
        <f t="shared" si="271"/>
        <v>0</v>
      </c>
      <c r="AN148" s="21">
        <f t="shared" si="271"/>
        <v>0</v>
      </c>
      <c r="AO148" s="21">
        <f t="shared" si="271"/>
        <v>0</v>
      </c>
      <c r="AP148" s="21">
        <f t="shared" si="271"/>
        <v>0</v>
      </c>
      <c r="AQ148" s="21">
        <f t="shared" si="271"/>
        <v>0</v>
      </c>
      <c r="AR148" s="21">
        <f t="shared" si="271"/>
        <v>315000</v>
      </c>
      <c r="AS148" s="21">
        <f t="shared" si="271"/>
        <v>0</v>
      </c>
      <c r="AT148" s="21">
        <f t="shared" si="271"/>
        <v>315000</v>
      </c>
      <c r="AU148" s="21">
        <f t="shared" si="271"/>
        <v>0</v>
      </c>
      <c r="AV148" s="205">
        <f t="shared" si="265"/>
        <v>0</v>
      </c>
      <c r="AW148" s="21">
        <f t="shared" si="271"/>
        <v>0</v>
      </c>
      <c r="AX148" s="21">
        <f t="shared" si="271"/>
        <v>0</v>
      </c>
      <c r="AY148" s="21">
        <f t="shared" si="271"/>
        <v>0</v>
      </c>
      <c r="AZ148" s="21">
        <f t="shared" si="271"/>
        <v>0</v>
      </c>
      <c r="BA148" s="21">
        <f t="shared" si="271"/>
        <v>0</v>
      </c>
      <c r="BB148" s="21">
        <f t="shared" si="271"/>
        <v>0</v>
      </c>
      <c r="BC148" s="21">
        <f t="shared" si="271"/>
        <v>0</v>
      </c>
      <c r="BD148" s="21">
        <f t="shared" si="271"/>
        <v>0</v>
      </c>
      <c r="BE148" s="21">
        <f t="shared" si="271"/>
        <v>0</v>
      </c>
      <c r="BF148" s="21">
        <f t="shared" si="271"/>
        <v>0</v>
      </c>
      <c r="BG148" s="21">
        <f t="shared" si="271"/>
        <v>0</v>
      </c>
      <c r="BH148" s="21">
        <f t="shared" si="271"/>
        <v>0</v>
      </c>
      <c r="BI148" s="21">
        <f t="shared" si="271"/>
        <v>0</v>
      </c>
      <c r="BJ148" s="21">
        <f t="shared" si="271"/>
        <v>0</v>
      </c>
      <c r="BK148" s="21">
        <f t="shared" si="271"/>
        <v>0</v>
      </c>
      <c r="BL148" s="21">
        <f t="shared" si="271"/>
        <v>0</v>
      </c>
      <c r="BM148" s="21">
        <f t="shared" si="271"/>
        <v>0</v>
      </c>
      <c r="BN148" s="21">
        <f t="shared" si="271"/>
        <v>0</v>
      </c>
      <c r="BO148" s="21">
        <f t="shared" si="271"/>
        <v>0</v>
      </c>
      <c r="BP148" s="21">
        <f t="shared" si="271"/>
        <v>0</v>
      </c>
      <c r="BQ148" s="205">
        <f t="shared" si="266"/>
        <v>0</v>
      </c>
      <c r="BR148" s="21">
        <f t="shared" si="271"/>
        <v>0</v>
      </c>
      <c r="BS148" s="21">
        <f t="shared" si="271"/>
        <v>0</v>
      </c>
      <c r="BT148" s="21">
        <f t="shared" si="271"/>
        <v>0</v>
      </c>
      <c r="BU148" s="21"/>
      <c r="BV148" s="21"/>
      <c r="BW148" s="21"/>
      <c r="BX148" s="21"/>
      <c r="BY148" s="21"/>
      <c r="BZ148" s="21"/>
      <c r="CA148" s="21"/>
      <c r="CB148" s="21"/>
      <c r="CC148" s="21"/>
      <c r="CD148" s="21"/>
      <c r="CE148" s="21"/>
      <c r="CF148" s="21"/>
      <c r="CG148" s="21"/>
      <c r="CH148" s="21"/>
      <c r="CI148" s="21"/>
      <c r="CJ148" s="21"/>
      <c r="CK148" s="21"/>
      <c r="CL148" s="206">
        <f t="shared" si="267"/>
        <v>0</v>
      </c>
    </row>
    <row r="149" spans="1:90" ht="27.75" customHeight="1" x14ac:dyDescent="0.25">
      <c r="A149" s="131" t="s">
        <v>9</v>
      </c>
      <c r="B149" s="156"/>
      <c r="C149" s="156"/>
      <c r="D149" s="156"/>
      <c r="E149" s="67">
        <v>851</v>
      </c>
      <c r="F149" s="67" t="s">
        <v>13</v>
      </c>
      <c r="G149" s="67" t="s">
        <v>64</v>
      </c>
      <c r="H149" s="267" t="s">
        <v>423</v>
      </c>
      <c r="I149" s="99" t="s">
        <v>22</v>
      </c>
      <c r="J149" s="21">
        <f>'6.ВС'!J120</f>
        <v>0</v>
      </c>
      <c r="K149" s="21">
        <f>'6.ВС'!K120</f>
        <v>0</v>
      </c>
      <c r="L149" s="21">
        <f>'6.ВС'!L120</f>
        <v>0</v>
      </c>
      <c r="M149" s="21">
        <f>'6.ВС'!M120</f>
        <v>0</v>
      </c>
      <c r="N149" s="21">
        <f>'6.ВС'!N120</f>
        <v>0</v>
      </c>
      <c r="O149" s="21">
        <f>'6.ВС'!O120</f>
        <v>0</v>
      </c>
      <c r="P149" s="21">
        <f>'6.ВС'!P120</f>
        <v>0</v>
      </c>
      <c r="Q149" s="21">
        <f>'6.ВС'!Q120</f>
        <v>0</v>
      </c>
      <c r="R149" s="21">
        <f>'6.ВС'!R120</f>
        <v>0</v>
      </c>
      <c r="S149" s="21">
        <f>'6.ВС'!S120</f>
        <v>0</v>
      </c>
      <c r="T149" s="21">
        <f>'6.ВС'!T120</f>
        <v>0</v>
      </c>
      <c r="U149" s="21">
        <f>'6.ВС'!U120</f>
        <v>0</v>
      </c>
      <c r="V149" s="21">
        <f>'6.ВС'!V120</f>
        <v>0</v>
      </c>
      <c r="W149" s="21">
        <f>'6.ВС'!W120</f>
        <v>0</v>
      </c>
      <c r="X149" s="21">
        <f>'6.ВС'!X120</f>
        <v>0</v>
      </c>
      <c r="Y149" s="21">
        <f>'6.ВС'!Y120</f>
        <v>0</v>
      </c>
      <c r="Z149" s="276" t="e">
        <f t="shared" ref="Z149:Z212" si="272">J149/AB149*100</f>
        <v>#DIV/0!</v>
      </c>
      <c r="AA149" s="21"/>
      <c r="AB149" s="21">
        <f>'6.ВС'!AB120</f>
        <v>0</v>
      </c>
      <c r="AC149" s="21">
        <f>'6.ВС'!AC120</f>
        <v>0</v>
      </c>
      <c r="AD149" s="21">
        <f>'6.ВС'!AD120</f>
        <v>0</v>
      </c>
      <c r="AE149" s="21">
        <f>'6.ВС'!AE120</f>
        <v>0</v>
      </c>
      <c r="AF149" s="21">
        <f>'6.ВС'!AF120</f>
        <v>315000</v>
      </c>
      <c r="AG149" s="21">
        <f>'6.ВС'!AG120</f>
        <v>0</v>
      </c>
      <c r="AH149" s="21">
        <f>'6.ВС'!AH120</f>
        <v>315000</v>
      </c>
      <c r="AI149" s="21">
        <f>'6.ВС'!AI120</f>
        <v>0</v>
      </c>
      <c r="AJ149" s="21">
        <f>'6.ВС'!AJ120</f>
        <v>315000</v>
      </c>
      <c r="AK149" s="21">
        <f>'6.ВС'!AK120</f>
        <v>0</v>
      </c>
      <c r="AL149" s="21">
        <f>'6.ВС'!AL120</f>
        <v>315000</v>
      </c>
      <c r="AM149" s="21">
        <f>'6.ВС'!AM120</f>
        <v>0</v>
      </c>
      <c r="AN149" s="21">
        <f>'6.ВС'!AN120</f>
        <v>0</v>
      </c>
      <c r="AO149" s="21">
        <f>'6.ВС'!AO120</f>
        <v>0</v>
      </c>
      <c r="AP149" s="21">
        <f>'6.ВС'!AP120</f>
        <v>0</v>
      </c>
      <c r="AQ149" s="21">
        <f>'6.ВС'!AQ120</f>
        <v>0</v>
      </c>
      <c r="AR149" s="21">
        <f>'6.ВС'!AR120</f>
        <v>315000</v>
      </c>
      <c r="AS149" s="21">
        <f>'6.ВС'!AS120</f>
        <v>0</v>
      </c>
      <c r="AT149" s="21">
        <f>'6.ВС'!AT120</f>
        <v>315000</v>
      </c>
      <c r="AU149" s="21">
        <f>'6.ВС'!AU120</f>
        <v>0</v>
      </c>
      <c r="AV149" s="205">
        <f t="shared" si="265"/>
        <v>0</v>
      </c>
      <c r="AW149" s="21">
        <f>'6.ВС'!AW120</f>
        <v>0</v>
      </c>
      <c r="AX149" s="21">
        <f>'6.ВС'!AX120</f>
        <v>0</v>
      </c>
      <c r="AY149" s="21">
        <f>'6.ВС'!AY120</f>
        <v>0</v>
      </c>
      <c r="AZ149" s="21">
        <f>'6.ВС'!AZ120</f>
        <v>0</v>
      </c>
      <c r="BA149" s="21">
        <f>'6.ВС'!BA120</f>
        <v>0</v>
      </c>
      <c r="BB149" s="21">
        <f>'6.ВС'!BB120</f>
        <v>0</v>
      </c>
      <c r="BC149" s="21">
        <f>'6.ВС'!BC120</f>
        <v>0</v>
      </c>
      <c r="BD149" s="21">
        <f>'6.ВС'!BD120</f>
        <v>0</v>
      </c>
      <c r="BE149" s="21">
        <f>'6.ВС'!BE120</f>
        <v>0</v>
      </c>
      <c r="BF149" s="21">
        <f>'6.ВС'!BF120</f>
        <v>0</v>
      </c>
      <c r="BG149" s="21">
        <f>'6.ВС'!BG120</f>
        <v>0</v>
      </c>
      <c r="BH149" s="21">
        <f>'6.ВС'!BH120</f>
        <v>0</v>
      </c>
      <c r="BI149" s="21">
        <f>'6.ВС'!BI120</f>
        <v>0</v>
      </c>
      <c r="BJ149" s="21">
        <f>'6.ВС'!BJ120</f>
        <v>0</v>
      </c>
      <c r="BK149" s="21">
        <f>'6.ВС'!BK120</f>
        <v>0</v>
      </c>
      <c r="BL149" s="21">
        <f>'6.ВС'!BL120</f>
        <v>0</v>
      </c>
      <c r="BM149" s="21">
        <f>'6.ВС'!BM120</f>
        <v>0</v>
      </c>
      <c r="BN149" s="21">
        <f>'6.ВС'!BN120</f>
        <v>0</v>
      </c>
      <c r="BO149" s="21">
        <f>'6.ВС'!BO120</f>
        <v>0</v>
      </c>
      <c r="BP149" s="21">
        <f>'6.ВС'!BP120</f>
        <v>0</v>
      </c>
      <c r="BQ149" s="205">
        <f t="shared" si="266"/>
        <v>0</v>
      </c>
      <c r="BR149" s="21">
        <f>'6.ВС'!BR120</f>
        <v>0</v>
      </c>
      <c r="BS149" s="21">
        <f>'6.ВС'!BS120</f>
        <v>0</v>
      </c>
      <c r="BT149" s="21">
        <f>'6.ВС'!BT120</f>
        <v>0</v>
      </c>
      <c r="BU149" s="21"/>
      <c r="BV149" s="21"/>
      <c r="BW149" s="21"/>
      <c r="BX149" s="21"/>
      <c r="BY149" s="21"/>
      <c r="BZ149" s="21"/>
      <c r="CA149" s="21"/>
      <c r="CB149" s="21"/>
      <c r="CC149" s="21"/>
      <c r="CD149" s="21"/>
      <c r="CE149" s="21"/>
      <c r="CF149" s="21"/>
      <c r="CG149" s="21"/>
      <c r="CH149" s="21"/>
      <c r="CI149" s="21"/>
      <c r="CJ149" s="21"/>
      <c r="CK149" s="21"/>
      <c r="CL149" s="206">
        <f t="shared" si="267"/>
        <v>0</v>
      </c>
    </row>
    <row r="150" spans="1:90" ht="27.75" customHeight="1" x14ac:dyDescent="0.25">
      <c r="A150" s="131" t="s">
        <v>375</v>
      </c>
      <c r="B150" s="156"/>
      <c r="C150" s="156"/>
      <c r="D150" s="156"/>
      <c r="E150" s="67" t="s">
        <v>282</v>
      </c>
      <c r="F150" s="67" t="s">
        <v>13</v>
      </c>
      <c r="G150" s="67" t="s">
        <v>64</v>
      </c>
      <c r="H150" s="267" t="s">
        <v>424</v>
      </c>
      <c r="I150" s="99"/>
      <c r="J150" s="21">
        <f t="shared" ref="J150:Y151" si="273">J151</f>
        <v>0</v>
      </c>
      <c r="K150" s="21">
        <f t="shared" si="273"/>
        <v>0</v>
      </c>
      <c r="L150" s="21">
        <f t="shared" si="273"/>
        <v>0</v>
      </c>
      <c r="M150" s="21">
        <f t="shared" si="273"/>
        <v>0</v>
      </c>
      <c r="N150" s="21">
        <f t="shared" si="273"/>
        <v>0</v>
      </c>
      <c r="O150" s="21">
        <f t="shared" si="273"/>
        <v>0</v>
      </c>
      <c r="P150" s="21">
        <f t="shared" si="273"/>
        <v>0</v>
      </c>
      <c r="Q150" s="21">
        <f t="shared" si="273"/>
        <v>0</v>
      </c>
      <c r="R150" s="21">
        <f t="shared" si="273"/>
        <v>0</v>
      </c>
      <c r="S150" s="21">
        <f t="shared" si="273"/>
        <v>0</v>
      </c>
      <c r="T150" s="21">
        <f t="shared" si="273"/>
        <v>0</v>
      </c>
      <c r="U150" s="21">
        <f t="shared" si="273"/>
        <v>0</v>
      </c>
      <c r="V150" s="21">
        <f t="shared" si="273"/>
        <v>0</v>
      </c>
      <c r="W150" s="21">
        <f t="shared" si="273"/>
        <v>0</v>
      </c>
      <c r="X150" s="21">
        <f t="shared" si="273"/>
        <v>0</v>
      </c>
      <c r="Y150" s="21">
        <f t="shared" si="273"/>
        <v>0</v>
      </c>
      <c r="Z150" s="276" t="e">
        <f t="shared" si="272"/>
        <v>#DIV/0!</v>
      </c>
      <c r="AA150" s="21"/>
      <c r="AB150" s="21">
        <f t="shared" ref="AB150:AE151" si="274">AB151</f>
        <v>0</v>
      </c>
      <c r="AC150" s="21">
        <f t="shared" si="274"/>
        <v>0</v>
      </c>
      <c r="AD150" s="21">
        <f t="shared" si="274"/>
        <v>0</v>
      </c>
      <c r="AE150" s="21">
        <f t="shared" si="274"/>
        <v>0</v>
      </c>
      <c r="AF150" s="21">
        <f>AF151</f>
        <v>600000</v>
      </c>
      <c r="AG150" s="21">
        <f t="shared" ref="AG150:AU151" si="275">AG151</f>
        <v>0</v>
      </c>
      <c r="AH150" s="21">
        <f t="shared" si="275"/>
        <v>600000</v>
      </c>
      <c r="AI150" s="21">
        <f t="shared" si="275"/>
        <v>0</v>
      </c>
      <c r="AJ150" s="21">
        <f t="shared" si="275"/>
        <v>600000</v>
      </c>
      <c r="AK150" s="21">
        <f t="shared" si="275"/>
        <v>0</v>
      </c>
      <c r="AL150" s="21">
        <f t="shared" si="275"/>
        <v>600000</v>
      </c>
      <c r="AM150" s="21">
        <f t="shared" si="275"/>
        <v>0</v>
      </c>
      <c r="AN150" s="21">
        <f>AN151</f>
        <v>0</v>
      </c>
      <c r="AO150" s="21">
        <f t="shared" si="275"/>
        <v>0</v>
      </c>
      <c r="AP150" s="21">
        <f t="shared" si="275"/>
        <v>0</v>
      </c>
      <c r="AQ150" s="21">
        <f t="shared" si="275"/>
        <v>0</v>
      </c>
      <c r="AR150" s="21">
        <f t="shared" si="275"/>
        <v>600000</v>
      </c>
      <c r="AS150" s="21">
        <f t="shared" si="275"/>
        <v>0</v>
      </c>
      <c r="AT150" s="21">
        <f t="shared" si="275"/>
        <v>600000</v>
      </c>
      <c r="AU150" s="21">
        <f t="shared" si="275"/>
        <v>0</v>
      </c>
      <c r="AV150" s="205">
        <f t="shared" si="265"/>
        <v>0</v>
      </c>
      <c r="AW150" s="21"/>
      <c r="AX150" s="21"/>
      <c r="AY150" s="21"/>
      <c r="AZ150" s="21"/>
      <c r="BA150" s="21"/>
      <c r="BB150" s="21"/>
      <c r="BC150" s="21"/>
      <c r="BD150" s="21"/>
      <c r="BE150" s="21"/>
      <c r="BF150" s="21"/>
      <c r="BG150" s="21"/>
      <c r="BH150" s="21"/>
      <c r="BI150" s="21"/>
      <c r="BJ150" s="21"/>
      <c r="BK150" s="21"/>
      <c r="BL150" s="21"/>
      <c r="BM150" s="21"/>
      <c r="BN150" s="21"/>
      <c r="BO150" s="21"/>
      <c r="BP150" s="21"/>
      <c r="BQ150" s="205">
        <f t="shared" si="266"/>
        <v>0</v>
      </c>
      <c r="BR150" s="21"/>
      <c r="BS150" s="21"/>
      <c r="BT150" s="21"/>
      <c r="BU150" s="21"/>
      <c r="BV150" s="21"/>
      <c r="BW150" s="21"/>
      <c r="BX150" s="21"/>
      <c r="BY150" s="21"/>
      <c r="BZ150" s="21"/>
      <c r="CA150" s="21"/>
      <c r="CB150" s="21"/>
      <c r="CC150" s="21"/>
      <c r="CD150" s="21"/>
      <c r="CE150" s="21"/>
      <c r="CF150" s="21"/>
      <c r="CG150" s="21"/>
      <c r="CH150" s="21"/>
      <c r="CI150" s="21"/>
      <c r="CJ150" s="21"/>
      <c r="CK150" s="21"/>
      <c r="CL150" s="206">
        <f t="shared" si="267"/>
        <v>0</v>
      </c>
    </row>
    <row r="151" spans="1:90" ht="27.75" customHeight="1" x14ac:dyDescent="0.25">
      <c r="A151" s="131" t="s">
        <v>34</v>
      </c>
      <c r="B151" s="156"/>
      <c r="C151" s="156"/>
      <c r="D151" s="156"/>
      <c r="E151" s="67" t="s">
        <v>282</v>
      </c>
      <c r="F151" s="67" t="s">
        <v>13</v>
      </c>
      <c r="G151" s="67" t="s">
        <v>64</v>
      </c>
      <c r="H151" s="267" t="s">
        <v>424</v>
      </c>
      <c r="I151" s="99" t="s">
        <v>35</v>
      </c>
      <c r="J151" s="21">
        <f t="shared" si="273"/>
        <v>0</v>
      </c>
      <c r="K151" s="21">
        <f t="shared" si="273"/>
        <v>0</v>
      </c>
      <c r="L151" s="21">
        <f t="shared" si="273"/>
        <v>0</v>
      </c>
      <c r="M151" s="21">
        <f t="shared" si="273"/>
        <v>0</v>
      </c>
      <c r="N151" s="21">
        <f t="shared" si="273"/>
        <v>0</v>
      </c>
      <c r="O151" s="21">
        <f t="shared" si="273"/>
        <v>0</v>
      </c>
      <c r="P151" s="21">
        <f t="shared" si="273"/>
        <v>0</v>
      </c>
      <c r="Q151" s="21">
        <f t="shared" si="273"/>
        <v>0</v>
      </c>
      <c r="R151" s="21">
        <f t="shared" si="273"/>
        <v>0</v>
      </c>
      <c r="S151" s="21">
        <f t="shared" si="273"/>
        <v>0</v>
      </c>
      <c r="T151" s="21">
        <f t="shared" si="273"/>
        <v>0</v>
      </c>
      <c r="U151" s="21">
        <f t="shared" si="273"/>
        <v>0</v>
      </c>
      <c r="V151" s="21">
        <f t="shared" si="273"/>
        <v>0</v>
      </c>
      <c r="W151" s="21">
        <f t="shared" si="273"/>
        <v>0</v>
      </c>
      <c r="X151" s="21">
        <f t="shared" si="273"/>
        <v>0</v>
      </c>
      <c r="Y151" s="21">
        <f t="shared" si="273"/>
        <v>0</v>
      </c>
      <c r="Z151" s="276" t="e">
        <f t="shared" si="272"/>
        <v>#DIV/0!</v>
      </c>
      <c r="AA151" s="21"/>
      <c r="AB151" s="21">
        <f t="shared" si="274"/>
        <v>0</v>
      </c>
      <c r="AC151" s="21">
        <f t="shared" si="274"/>
        <v>0</v>
      </c>
      <c r="AD151" s="21">
        <f t="shared" si="274"/>
        <v>0</v>
      </c>
      <c r="AE151" s="21">
        <f t="shared" si="274"/>
        <v>0</v>
      </c>
      <c r="AF151" s="21">
        <f>AF152</f>
        <v>600000</v>
      </c>
      <c r="AG151" s="21">
        <f t="shared" si="275"/>
        <v>0</v>
      </c>
      <c r="AH151" s="21">
        <f t="shared" si="275"/>
        <v>600000</v>
      </c>
      <c r="AI151" s="21">
        <f t="shared" si="275"/>
        <v>0</v>
      </c>
      <c r="AJ151" s="21">
        <f t="shared" si="275"/>
        <v>600000</v>
      </c>
      <c r="AK151" s="21">
        <f t="shared" si="275"/>
        <v>0</v>
      </c>
      <c r="AL151" s="21">
        <f t="shared" si="275"/>
        <v>600000</v>
      </c>
      <c r="AM151" s="21">
        <f t="shared" si="275"/>
        <v>0</v>
      </c>
      <c r="AN151" s="21">
        <f>AN152</f>
        <v>0</v>
      </c>
      <c r="AO151" s="21">
        <f t="shared" si="275"/>
        <v>0</v>
      </c>
      <c r="AP151" s="21">
        <f t="shared" si="275"/>
        <v>0</v>
      </c>
      <c r="AQ151" s="21">
        <f t="shared" si="275"/>
        <v>0</v>
      </c>
      <c r="AR151" s="21">
        <f t="shared" si="275"/>
        <v>600000</v>
      </c>
      <c r="AS151" s="21">
        <f t="shared" si="275"/>
        <v>0</v>
      </c>
      <c r="AT151" s="21">
        <f t="shared" si="275"/>
        <v>600000</v>
      </c>
      <c r="AU151" s="21">
        <f t="shared" si="275"/>
        <v>0</v>
      </c>
      <c r="AV151" s="205">
        <f t="shared" si="265"/>
        <v>0</v>
      </c>
      <c r="AW151" s="21"/>
      <c r="AX151" s="21"/>
      <c r="AY151" s="21"/>
      <c r="AZ151" s="21"/>
      <c r="BA151" s="21"/>
      <c r="BB151" s="21"/>
      <c r="BC151" s="21"/>
      <c r="BD151" s="21"/>
      <c r="BE151" s="21"/>
      <c r="BF151" s="21"/>
      <c r="BG151" s="21"/>
      <c r="BH151" s="21"/>
      <c r="BI151" s="21"/>
      <c r="BJ151" s="21"/>
      <c r="BK151" s="21"/>
      <c r="BL151" s="21"/>
      <c r="BM151" s="21"/>
      <c r="BN151" s="21"/>
      <c r="BO151" s="21"/>
      <c r="BP151" s="21"/>
      <c r="BQ151" s="205">
        <f t="shared" si="266"/>
        <v>0</v>
      </c>
      <c r="BR151" s="21"/>
      <c r="BS151" s="21"/>
      <c r="BT151" s="21"/>
      <c r="BU151" s="21"/>
      <c r="BV151" s="21"/>
      <c r="BW151" s="21"/>
      <c r="BX151" s="21"/>
      <c r="BY151" s="21"/>
      <c r="BZ151" s="21"/>
      <c r="CA151" s="21"/>
      <c r="CB151" s="21"/>
      <c r="CC151" s="21"/>
      <c r="CD151" s="21"/>
      <c r="CE151" s="21"/>
      <c r="CF151" s="21"/>
      <c r="CG151" s="21"/>
      <c r="CH151" s="21"/>
      <c r="CI151" s="21"/>
      <c r="CJ151" s="21"/>
      <c r="CK151" s="21"/>
      <c r="CL151" s="206">
        <f t="shared" si="267"/>
        <v>0</v>
      </c>
    </row>
    <row r="152" spans="1:90" ht="27.75" customHeight="1" x14ac:dyDescent="0.25">
      <c r="A152" s="131" t="s">
        <v>61</v>
      </c>
      <c r="B152" s="156"/>
      <c r="C152" s="156"/>
      <c r="D152" s="156"/>
      <c r="E152" s="67" t="s">
        <v>282</v>
      </c>
      <c r="F152" s="67" t="s">
        <v>13</v>
      </c>
      <c r="G152" s="67" t="s">
        <v>64</v>
      </c>
      <c r="H152" s="267" t="s">
        <v>424</v>
      </c>
      <c r="I152" s="99" t="s">
        <v>62</v>
      </c>
      <c r="J152" s="21">
        <f>'6.ВС'!J123</f>
        <v>0</v>
      </c>
      <c r="K152" s="21">
        <f>'6.ВС'!K123</f>
        <v>0</v>
      </c>
      <c r="L152" s="21">
        <f>'6.ВС'!L123</f>
        <v>0</v>
      </c>
      <c r="M152" s="21">
        <f>'6.ВС'!M123</f>
        <v>0</v>
      </c>
      <c r="N152" s="21">
        <f>'6.ВС'!N123</f>
        <v>0</v>
      </c>
      <c r="O152" s="21">
        <f>'6.ВС'!O123</f>
        <v>0</v>
      </c>
      <c r="P152" s="21">
        <f>'6.ВС'!P123</f>
        <v>0</v>
      </c>
      <c r="Q152" s="21">
        <f>'6.ВС'!Q123</f>
        <v>0</v>
      </c>
      <c r="R152" s="21">
        <f>'6.ВС'!R123</f>
        <v>0</v>
      </c>
      <c r="S152" s="21">
        <f>'6.ВС'!S123</f>
        <v>0</v>
      </c>
      <c r="T152" s="21">
        <f>'6.ВС'!T123</f>
        <v>0</v>
      </c>
      <c r="U152" s="21">
        <f>'6.ВС'!U123</f>
        <v>0</v>
      </c>
      <c r="V152" s="21">
        <f>'6.ВС'!V123</f>
        <v>0</v>
      </c>
      <c r="W152" s="21">
        <f>'6.ВС'!W123</f>
        <v>0</v>
      </c>
      <c r="X152" s="21">
        <f>'6.ВС'!X123</f>
        <v>0</v>
      </c>
      <c r="Y152" s="21">
        <f>'6.ВС'!Y123</f>
        <v>0</v>
      </c>
      <c r="Z152" s="276" t="e">
        <f t="shared" si="272"/>
        <v>#DIV/0!</v>
      </c>
      <c r="AA152" s="21"/>
      <c r="AB152" s="21">
        <f>'6.ВС'!AB123</f>
        <v>0</v>
      </c>
      <c r="AC152" s="21">
        <f>'6.ВС'!AC123</f>
        <v>0</v>
      </c>
      <c r="AD152" s="21">
        <f>'6.ВС'!AD123</f>
        <v>0</v>
      </c>
      <c r="AE152" s="21">
        <f>'6.ВС'!AE123</f>
        <v>0</v>
      </c>
      <c r="AF152" s="21">
        <f>'6.ВС'!AF123</f>
        <v>600000</v>
      </c>
      <c r="AG152" s="21">
        <f>'6.ВС'!AG123</f>
        <v>0</v>
      </c>
      <c r="AH152" s="21">
        <f>'6.ВС'!AH123</f>
        <v>600000</v>
      </c>
      <c r="AI152" s="21">
        <f>'6.ВС'!AI123</f>
        <v>0</v>
      </c>
      <c r="AJ152" s="21">
        <f>'6.ВС'!AJ123</f>
        <v>600000</v>
      </c>
      <c r="AK152" s="21">
        <f>'6.ВС'!AK123</f>
        <v>0</v>
      </c>
      <c r="AL152" s="21">
        <f>'6.ВС'!AL123</f>
        <v>600000</v>
      </c>
      <c r="AM152" s="21">
        <f>'6.ВС'!AM123</f>
        <v>0</v>
      </c>
      <c r="AN152" s="21">
        <f>'6.ВС'!AN123</f>
        <v>0</v>
      </c>
      <c r="AO152" s="21">
        <f>'6.ВС'!AO123</f>
        <v>0</v>
      </c>
      <c r="AP152" s="21">
        <f>'6.ВС'!AP123</f>
        <v>0</v>
      </c>
      <c r="AQ152" s="21">
        <f>'6.ВС'!AQ123</f>
        <v>0</v>
      </c>
      <c r="AR152" s="21">
        <f>'6.ВС'!AR123</f>
        <v>600000</v>
      </c>
      <c r="AS152" s="21">
        <f>'6.ВС'!AS123</f>
        <v>0</v>
      </c>
      <c r="AT152" s="21">
        <f>'6.ВС'!AT123</f>
        <v>600000</v>
      </c>
      <c r="AU152" s="21">
        <f>'6.ВС'!AU123</f>
        <v>0</v>
      </c>
      <c r="AV152" s="205">
        <f t="shared" si="265"/>
        <v>0</v>
      </c>
      <c r="AW152" s="21"/>
      <c r="AX152" s="21"/>
      <c r="AY152" s="21"/>
      <c r="AZ152" s="21"/>
      <c r="BA152" s="21"/>
      <c r="BB152" s="21"/>
      <c r="BC152" s="21"/>
      <c r="BD152" s="21"/>
      <c r="BE152" s="21"/>
      <c r="BF152" s="21"/>
      <c r="BG152" s="21"/>
      <c r="BH152" s="21"/>
      <c r="BI152" s="21"/>
      <c r="BJ152" s="21"/>
      <c r="BK152" s="21"/>
      <c r="BL152" s="21"/>
      <c r="BM152" s="21"/>
      <c r="BN152" s="21"/>
      <c r="BO152" s="21"/>
      <c r="BP152" s="21"/>
      <c r="BQ152" s="205">
        <f t="shared" si="266"/>
        <v>0</v>
      </c>
      <c r="BR152" s="21"/>
      <c r="BS152" s="21"/>
      <c r="BT152" s="21"/>
      <c r="BU152" s="21"/>
      <c r="BV152" s="21"/>
      <c r="BW152" s="21"/>
      <c r="BX152" s="21"/>
      <c r="BY152" s="21"/>
      <c r="BZ152" s="21"/>
      <c r="CA152" s="21"/>
      <c r="CB152" s="21"/>
      <c r="CC152" s="21"/>
      <c r="CD152" s="21"/>
      <c r="CE152" s="21"/>
      <c r="CF152" s="21"/>
      <c r="CG152" s="21"/>
      <c r="CH152" s="21"/>
      <c r="CI152" s="21"/>
      <c r="CJ152" s="21"/>
      <c r="CK152" s="21"/>
      <c r="CL152" s="206">
        <f t="shared" si="267"/>
        <v>0</v>
      </c>
    </row>
    <row r="153" spans="1:90" ht="27.75" customHeight="1" x14ac:dyDescent="0.25">
      <c r="A153" s="155" t="s">
        <v>66</v>
      </c>
      <c r="B153" s="156"/>
      <c r="C153" s="156"/>
      <c r="D153" s="25"/>
      <c r="E153" s="152">
        <v>851</v>
      </c>
      <c r="F153" s="4" t="s">
        <v>30</v>
      </c>
      <c r="G153" s="4"/>
      <c r="H153" s="4"/>
      <c r="I153" s="3"/>
      <c r="J153" s="21">
        <f t="shared" ref="J153:R153" si="276">J154+J164+J183+J187</f>
        <v>12049758.709999999</v>
      </c>
      <c r="K153" s="21">
        <f t="shared" ref="K153:M153" si="277">K154+K164+K183+K187</f>
        <v>11733824.51</v>
      </c>
      <c r="L153" s="21">
        <f t="shared" si="277"/>
        <v>315934.2</v>
      </c>
      <c r="M153" s="21">
        <f t="shared" si="277"/>
        <v>0</v>
      </c>
      <c r="N153" s="21">
        <f t="shared" si="276"/>
        <v>32066350.359999999</v>
      </c>
      <c r="O153" s="21">
        <f t="shared" ref="O153:Q153" si="278">O154+O164+O183+O187</f>
        <v>31224762.829999998</v>
      </c>
      <c r="P153" s="21">
        <f t="shared" si="278"/>
        <v>841587.53</v>
      </c>
      <c r="Q153" s="21">
        <f t="shared" si="278"/>
        <v>0</v>
      </c>
      <c r="R153" s="21">
        <f t="shared" si="276"/>
        <v>4862244.22</v>
      </c>
      <c r="S153" s="21">
        <f t="shared" ref="S153:U153" si="279">S154+S164+S183+S187</f>
        <v>4716659</v>
      </c>
      <c r="T153" s="21">
        <f t="shared" si="279"/>
        <v>145585.22</v>
      </c>
      <c r="U153" s="21">
        <f t="shared" si="279"/>
        <v>0</v>
      </c>
      <c r="V153" s="21">
        <f t="shared" ref="V153:Y153" si="280">V154+V164+V183+V187</f>
        <v>-8451843.0299999993</v>
      </c>
      <c r="W153" s="21">
        <f t="shared" si="280"/>
        <v>-8418659.2299999986</v>
      </c>
      <c r="X153" s="21">
        <f t="shared" si="280"/>
        <v>-33183.800000000003</v>
      </c>
      <c r="Y153" s="21">
        <f t="shared" si="280"/>
        <v>0</v>
      </c>
      <c r="Z153" s="276">
        <f t="shared" si="272"/>
        <v>58.774718496702192</v>
      </c>
      <c r="AA153" s="21"/>
      <c r="AB153" s="21">
        <f t="shared" ref="AB153:AU153" si="281">AB154+AB164+AB183+AB187</f>
        <v>20501601.739999998</v>
      </c>
      <c r="AC153" s="21">
        <f t="shared" si="281"/>
        <v>20152483.739999998</v>
      </c>
      <c r="AD153" s="21">
        <f t="shared" si="281"/>
        <v>349118</v>
      </c>
      <c r="AE153" s="21">
        <f t="shared" si="281"/>
        <v>0</v>
      </c>
      <c r="AF153" s="21">
        <f t="shared" si="281"/>
        <v>9048650.5300000012</v>
      </c>
      <c r="AG153" s="21">
        <f t="shared" si="281"/>
        <v>5417631.5</v>
      </c>
      <c r="AH153" s="21">
        <f t="shared" si="281"/>
        <v>3631019.03</v>
      </c>
      <c r="AI153" s="21">
        <f t="shared" si="281"/>
        <v>0</v>
      </c>
      <c r="AJ153" s="21">
        <f t="shared" si="281"/>
        <v>29550252.27</v>
      </c>
      <c r="AK153" s="21">
        <f t="shared" si="281"/>
        <v>25570115.239999998</v>
      </c>
      <c r="AL153" s="21">
        <f t="shared" si="281"/>
        <v>3980137.03</v>
      </c>
      <c r="AM153" s="21">
        <f t="shared" si="281"/>
        <v>0</v>
      </c>
      <c r="AN153" s="21">
        <f t="shared" si="281"/>
        <v>0</v>
      </c>
      <c r="AO153" s="21">
        <f t="shared" si="281"/>
        <v>0</v>
      </c>
      <c r="AP153" s="21">
        <f t="shared" si="281"/>
        <v>0</v>
      </c>
      <c r="AQ153" s="21">
        <f t="shared" si="281"/>
        <v>0</v>
      </c>
      <c r="AR153" s="21">
        <f t="shared" si="281"/>
        <v>29550252.27</v>
      </c>
      <c r="AS153" s="21">
        <f t="shared" si="281"/>
        <v>25570115.239999998</v>
      </c>
      <c r="AT153" s="21">
        <f t="shared" si="281"/>
        <v>3980137.03</v>
      </c>
      <c r="AU153" s="21">
        <f t="shared" si="281"/>
        <v>0</v>
      </c>
      <c r="AV153" s="205">
        <f t="shared" si="265"/>
        <v>1.3969838619232178E-9</v>
      </c>
      <c r="AW153" s="21">
        <f t="shared" ref="AW153:BP153" si="282">AW154+AW164+AW183+AW187</f>
        <v>14028026</v>
      </c>
      <c r="AX153" s="21">
        <f t="shared" si="282"/>
        <v>13812500</v>
      </c>
      <c r="AY153" s="21">
        <f t="shared" si="282"/>
        <v>215526</v>
      </c>
      <c r="AZ153" s="21">
        <f t="shared" si="282"/>
        <v>0</v>
      </c>
      <c r="BA153" s="21">
        <f t="shared" si="282"/>
        <v>0</v>
      </c>
      <c r="BB153" s="21">
        <f t="shared" si="282"/>
        <v>0</v>
      </c>
      <c r="BC153" s="21">
        <f t="shared" si="282"/>
        <v>0</v>
      </c>
      <c r="BD153" s="21">
        <f t="shared" si="282"/>
        <v>0</v>
      </c>
      <c r="BE153" s="21">
        <f t="shared" si="282"/>
        <v>14028026</v>
      </c>
      <c r="BF153" s="21">
        <f t="shared" si="282"/>
        <v>13812500</v>
      </c>
      <c r="BG153" s="21">
        <f t="shared" si="282"/>
        <v>215526</v>
      </c>
      <c r="BH153" s="21">
        <f t="shared" si="282"/>
        <v>0</v>
      </c>
      <c r="BI153" s="21">
        <f t="shared" si="282"/>
        <v>0</v>
      </c>
      <c r="BJ153" s="21">
        <f t="shared" si="282"/>
        <v>0</v>
      </c>
      <c r="BK153" s="21">
        <f t="shared" si="282"/>
        <v>0</v>
      </c>
      <c r="BL153" s="21">
        <f t="shared" si="282"/>
        <v>0</v>
      </c>
      <c r="BM153" s="21">
        <f t="shared" si="282"/>
        <v>14028026</v>
      </c>
      <c r="BN153" s="21">
        <f t="shared" si="282"/>
        <v>13812500</v>
      </c>
      <c r="BO153" s="21">
        <f t="shared" si="282"/>
        <v>215526</v>
      </c>
      <c r="BP153" s="21">
        <f t="shared" si="282"/>
        <v>0</v>
      </c>
      <c r="BQ153" s="205">
        <f t="shared" si="266"/>
        <v>0</v>
      </c>
      <c r="BR153" s="21">
        <f t="shared" ref="BR153:CK153" si="283">BR154+BR164+BR183+BR187</f>
        <v>12825775</v>
      </c>
      <c r="BS153" s="21">
        <f t="shared" si="283"/>
        <v>12399162</v>
      </c>
      <c r="BT153" s="21">
        <f t="shared" si="283"/>
        <v>426613</v>
      </c>
      <c r="BU153" s="21">
        <f t="shared" si="283"/>
        <v>0</v>
      </c>
      <c r="BV153" s="21">
        <f t="shared" si="283"/>
        <v>0</v>
      </c>
      <c r="BW153" s="21">
        <f t="shared" si="283"/>
        <v>0</v>
      </c>
      <c r="BX153" s="21">
        <f t="shared" si="283"/>
        <v>0</v>
      </c>
      <c r="BY153" s="21">
        <f t="shared" si="283"/>
        <v>0</v>
      </c>
      <c r="BZ153" s="21">
        <f t="shared" si="283"/>
        <v>12825775</v>
      </c>
      <c r="CA153" s="21">
        <f t="shared" si="283"/>
        <v>12399162</v>
      </c>
      <c r="CB153" s="21">
        <f t="shared" si="283"/>
        <v>426613</v>
      </c>
      <c r="CC153" s="21">
        <f t="shared" si="283"/>
        <v>0</v>
      </c>
      <c r="CD153" s="21">
        <f t="shared" si="283"/>
        <v>0</v>
      </c>
      <c r="CE153" s="21">
        <f t="shared" si="283"/>
        <v>0</v>
      </c>
      <c r="CF153" s="21">
        <f t="shared" si="283"/>
        <v>0</v>
      </c>
      <c r="CG153" s="21">
        <f t="shared" si="283"/>
        <v>0</v>
      </c>
      <c r="CH153" s="21">
        <f t="shared" si="283"/>
        <v>12825775</v>
      </c>
      <c r="CI153" s="21">
        <f t="shared" si="283"/>
        <v>12399162</v>
      </c>
      <c r="CJ153" s="21">
        <f t="shared" si="283"/>
        <v>426613</v>
      </c>
      <c r="CK153" s="21">
        <f t="shared" si="283"/>
        <v>0</v>
      </c>
      <c r="CL153" s="206">
        <f t="shared" si="267"/>
        <v>0</v>
      </c>
    </row>
    <row r="154" spans="1:90" ht="27.75" customHeight="1" x14ac:dyDescent="0.25">
      <c r="A154" s="25" t="s">
        <v>67</v>
      </c>
      <c r="B154" s="156"/>
      <c r="C154" s="156"/>
      <c r="D154" s="25"/>
      <c r="E154" s="152">
        <v>851</v>
      </c>
      <c r="F154" s="4" t="s">
        <v>30</v>
      </c>
      <c r="G154" s="4" t="s">
        <v>11</v>
      </c>
      <c r="H154" s="4"/>
      <c r="I154" s="3"/>
      <c r="J154" s="21">
        <f t="shared" ref="J154:R154" si="284">J158+J155+J161</f>
        <v>123748.2</v>
      </c>
      <c r="K154" s="21">
        <f t="shared" ref="K154:M154" si="285">K158+K155+K161</f>
        <v>0</v>
      </c>
      <c r="L154" s="21">
        <f t="shared" si="285"/>
        <v>123748.2</v>
      </c>
      <c r="M154" s="21">
        <f t="shared" si="285"/>
        <v>0</v>
      </c>
      <c r="N154" s="21">
        <f t="shared" si="284"/>
        <v>57340</v>
      </c>
      <c r="O154" s="21">
        <f t="shared" ref="O154:Q154" si="286">O158+O155+O161</f>
        <v>0</v>
      </c>
      <c r="P154" s="21">
        <f t="shared" si="286"/>
        <v>57340</v>
      </c>
      <c r="Q154" s="21">
        <f t="shared" si="286"/>
        <v>0</v>
      </c>
      <c r="R154" s="21">
        <f t="shared" si="284"/>
        <v>57340</v>
      </c>
      <c r="S154" s="21">
        <f t="shared" ref="S154:U154" si="287">S158+S155+S161</f>
        <v>0</v>
      </c>
      <c r="T154" s="21">
        <f t="shared" si="287"/>
        <v>57340</v>
      </c>
      <c r="U154" s="21">
        <f t="shared" si="287"/>
        <v>0</v>
      </c>
      <c r="V154" s="21">
        <f t="shared" ref="V154:Y154" si="288">V158+V155+V161</f>
        <v>-10000.800000000003</v>
      </c>
      <c r="W154" s="21">
        <f t="shared" si="288"/>
        <v>0</v>
      </c>
      <c r="X154" s="21">
        <f t="shared" si="288"/>
        <v>-10000.800000000003</v>
      </c>
      <c r="Y154" s="21">
        <f t="shared" si="288"/>
        <v>0</v>
      </c>
      <c r="Z154" s="276">
        <f t="shared" si="272"/>
        <v>92.522710450171587</v>
      </c>
      <c r="AA154" s="21"/>
      <c r="AB154" s="21">
        <f t="shared" ref="AB154:AV154" si="289">AB158+AB155+AB161</f>
        <v>133749</v>
      </c>
      <c r="AC154" s="21">
        <f t="shared" si="289"/>
        <v>0</v>
      </c>
      <c r="AD154" s="21">
        <f t="shared" si="289"/>
        <v>133749</v>
      </c>
      <c r="AE154" s="21">
        <f t="shared" si="289"/>
        <v>0</v>
      </c>
      <c r="AF154" s="21">
        <f t="shared" si="289"/>
        <v>287582</v>
      </c>
      <c r="AG154" s="21">
        <f t="shared" si="289"/>
        <v>0</v>
      </c>
      <c r="AH154" s="21">
        <f t="shared" si="289"/>
        <v>287582</v>
      </c>
      <c r="AI154" s="21">
        <f t="shared" si="289"/>
        <v>0</v>
      </c>
      <c r="AJ154" s="21">
        <f t="shared" si="289"/>
        <v>421331</v>
      </c>
      <c r="AK154" s="21">
        <f t="shared" si="289"/>
        <v>0</v>
      </c>
      <c r="AL154" s="21">
        <f t="shared" si="289"/>
        <v>421331</v>
      </c>
      <c r="AM154" s="21">
        <f t="shared" si="289"/>
        <v>0</v>
      </c>
      <c r="AN154" s="21">
        <f t="shared" si="289"/>
        <v>0</v>
      </c>
      <c r="AO154" s="21">
        <f t="shared" si="289"/>
        <v>0</v>
      </c>
      <c r="AP154" s="21">
        <f t="shared" si="289"/>
        <v>0</v>
      </c>
      <c r="AQ154" s="21">
        <f t="shared" si="289"/>
        <v>0</v>
      </c>
      <c r="AR154" s="21">
        <f t="shared" si="289"/>
        <v>421331</v>
      </c>
      <c r="AS154" s="21">
        <f t="shared" si="289"/>
        <v>0</v>
      </c>
      <c r="AT154" s="21">
        <f t="shared" si="289"/>
        <v>421331</v>
      </c>
      <c r="AU154" s="21">
        <f t="shared" si="289"/>
        <v>0</v>
      </c>
      <c r="AV154" s="195">
        <f t="shared" si="289"/>
        <v>0</v>
      </c>
      <c r="AW154" s="21">
        <f t="shared" ref="AW154:BP154" si="290">AW155+AW161</f>
        <v>66899</v>
      </c>
      <c r="AX154" s="21">
        <f t="shared" si="290"/>
        <v>0</v>
      </c>
      <c r="AY154" s="21">
        <f t="shared" si="290"/>
        <v>66899</v>
      </c>
      <c r="AZ154" s="21">
        <f t="shared" si="290"/>
        <v>0</v>
      </c>
      <c r="BA154" s="21">
        <f t="shared" si="290"/>
        <v>0</v>
      </c>
      <c r="BB154" s="21">
        <f t="shared" si="290"/>
        <v>0</v>
      </c>
      <c r="BC154" s="21">
        <f t="shared" si="290"/>
        <v>0</v>
      </c>
      <c r="BD154" s="21">
        <f t="shared" si="290"/>
        <v>0</v>
      </c>
      <c r="BE154" s="21">
        <f t="shared" si="290"/>
        <v>66899</v>
      </c>
      <c r="BF154" s="21">
        <f t="shared" si="290"/>
        <v>0</v>
      </c>
      <c r="BG154" s="21">
        <f t="shared" si="290"/>
        <v>66899</v>
      </c>
      <c r="BH154" s="21">
        <f t="shared" si="290"/>
        <v>0</v>
      </c>
      <c r="BI154" s="21">
        <f t="shared" si="290"/>
        <v>0</v>
      </c>
      <c r="BJ154" s="21">
        <f t="shared" si="290"/>
        <v>0</v>
      </c>
      <c r="BK154" s="21">
        <f t="shared" si="290"/>
        <v>0</v>
      </c>
      <c r="BL154" s="21">
        <f t="shared" si="290"/>
        <v>0</v>
      </c>
      <c r="BM154" s="21">
        <f t="shared" si="290"/>
        <v>66899</v>
      </c>
      <c r="BN154" s="21">
        <f t="shared" si="290"/>
        <v>0</v>
      </c>
      <c r="BO154" s="21">
        <f t="shared" si="290"/>
        <v>66899</v>
      </c>
      <c r="BP154" s="21">
        <f t="shared" si="290"/>
        <v>0</v>
      </c>
      <c r="BQ154" s="205">
        <f t="shared" si="266"/>
        <v>0</v>
      </c>
      <c r="BR154" s="21">
        <f t="shared" ref="BR154:CK154" si="291">BR155+BR161</f>
        <v>66899.199999999997</v>
      </c>
      <c r="BS154" s="21">
        <f t="shared" si="291"/>
        <v>0</v>
      </c>
      <c r="BT154" s="21">
        <f t="shared" si="291"/>
        <v>66899.199999999997</v>
      </c>
      <c r="BU154" s="21">
        <f t="shared" si="291"/>
        <v>0</v>
      </c>
      <c r="BV154" s="21">
        <f t="shared" si="291"/>
        <v>0</v>
      </c>
      <c r="BW154" s="21">
        <f t="shared" si="291"/>
        <v>0</v>
      </c>
      <c r="BX154" s="21">
        <f t="shared" si="291"/>
        <v>0</v>
      </c>
      <c r="BY154" s="21">
        <f t="shared" si="291"/>
        <v>0</v>
      </c>
      <c r="BZ154" s="21">
        <f t="shared" si="291"/>
        <v>66899.199999999997</v>
      </c>
      <c r="CA154" s="21">
        <f t="shared" si="291"/>
        <v>0</v>
      </c>
      <c r="CB154" s="21">
        <f t="shared" si="291"/>
        <v>66899.199999999997</v>
      </c>
      <c r="CC154" s="21">
        <f t="shared" si="291"/>
        <v>0</v>
      </c>
      <c r="CD154" s="21">
        <f t="shared" si="291"/>
        <v>0</v>
      </c>
      <c r="CE154" s="21">
        <f t="shared" si="291"/>
        <v>0</v>
      </c>
      <c r="CF154" s="21">
        <f t="shared" si="291"/>
        <v>0</v>
      </c>
      <c r="CG154" s="21">
        <f t="shared" si="291"/>
        <v>0</v>
      </c>
      <c r="CH154" s="21">
        <f t="shared" si="291"/>
        <v>66899.199999999997</v>
      </c>
      <c r="CI154" s="21">
        <f t="shared" si="291"/>
        <v>0</v>
      </c>
      <c r="CJ154" s="21">
        <f t="shared" si="291"/>
        <v>66899.199999999997</v>
      </c>
      <c r="CK154" s="21">
        <f t="shared" si="291"/>
        <v>0</v>
      </c>
      <c r="CL154" s="206">
        <f t="shared" si="267"/>
        <v>0</v>
      </c>
    </row>
    <row r="155" spans="1:90" ht="27.75" customHeight="1" x14ac:dyDescent="0.25">
      <c r="A155" s="155" t="s">
        <v>68</v>
      </c>
      <c r="B155" s="156"/>
      <c r="C155" s="156"/>
      <c r="D155" s="25"/>
      <c r="E155" s="152">
        <v>851</v>
      </c>
      <c r="F155" s="4" t="s">
        <v>30</v>
      </c>
      <c r="G155" s="4" t="s">
        <v>11</v>
      </c>
      <c r="H155" s="176" t="s">
        <v>426</v>
      </c>
      <c r="I155" s="3"/>
      <c r="J155" s="21">
        <f t="shared" ref="J155:Y156" si="292">J156</f>
        <v>66408.2</v>
      </c>
      <c r="K155" s="21">
        <f t="shared" si="292"/>
        <v>0</v>
      </c>
      <c r="L155" s="21">
        <f t="shared" si="292"/>
        <v>66408.2</v>
      </c>
      <c r="M155" s="21">
        <f t="shared" si="292"/>
        <v>0</v>
      </c>
      <c r="N155" s="21">
        <f t="shared" si="292"/>
        <v>0</v>
      </c>
      <c r="O155" s="21">
        <f t="shared" si="292"/>
        <v>0</v>
      </c>
      <c r="P155" s="21">
        <f t="shared" si="292"/>
        <v>0</v>
      </c>
      <c r="Q155" s="21">
        <f t="shared" si="292"/>
        <v>0</v>
      </c>
      <c r="R155" s="21">
        <f t="shared" si="292"/>
        <v>0</v>
      </c>
      <c r="S155" s="21">
        <f t="shared" si="292"/>
        <v>0</v>
      </c>
      <c r="T155" s="21">
        <f t="shared" si="292"/>
        <v>0</v>
      </c>
      <c r="U155" s="21">
        <f t="shared" si="292"/>
        <v>0</v>
      </c>
      <c r="V155" s="21">
        <f t="shared" si="292"/>
        <v>-8507.8000000000029</v>
      </c>
      <c r="W155" s="21">
        <f t="shared" si="292"/>
        <v>0</v>
      </c>
      <c r="X155" s="21">
        <f t="shared" si="292"/>
        <v>-8507.8000000000029</v>
      </c>
      <c r="Y155" s="21">
        <f t="shared" si="292"/>
        <v>0</v>
      </c>
      <c r="Z155" s="276">
        <f t="shared" si="272"/>
        <v>88.643547439799235</v>
      </c>
      <c r="AA155" s="21"/>
      <c r="AB155" s="21">
        <f t="shared" ref="AB155:AK156" si="293">AB156</f>
        <v>74916</v>
      </c>
      <c r="AC155" s="21">
        <f t="shared" si="293"/>
        <v>0</v>
      </c>
      <c r="AD155" s="21">
        <f t="shared" si="293"/>
        <v>74916</v>
      </c>
      <c r="AE155" s="21">
        <f t="shared" si="293"/>
        <v>0</v>
      </c>
      <c r="AF155" s="21">
        <f t="shared" si="293"/>
        <v>0</v>
      </c>
      <c r="AG155" s="21">
        <f t="shared" si="293"/>
        <v>0</v>
      </c>
      <c r="AH155" s="21">
        <f t="shared" si="293"/>
        <v>0</v>
      </c>
      <c r="AI155" s="21">
        <f t="shared" si="293"/>
        <v>0</v>
      </c>
      <c r="AJ155" s="21">
        <f t="shared" si="293"/>
        <v>74916</v>
      </c>
      <c r="AK155" s="21">
        <f t="shared" si="293"/>
        <v>0</v>
      </c>
      <c r="AL155" s="21">
        <f t="shared" ref="AL155:AU156" si="294">AL156</f>
        <v>74916</v>
      </c>
      <c r="AM155" s="21">
        <f t="shared" si="294"/>
        <v>0</v>
      </c>
      <c r="AN155" s="21">
        <f t="shared" si="294"/>
        <v>0</v>
      </c>
      <c r="AO155" s="21">
        <f t="shared" si="294"/>
        <v>0</v>
      </c>
      <c r="AP155" s="21">
        <f t="shared" si="294"/>
        <v>0</v>
      </c>
      <c r="AQ155" s="21">
        <f t="shared" si="294"/>
        <v>0</v>
      </c>
      <c r="AR155" s="21">
        <f t="shared" si="294"/>
        <v>74916</v>
      </c>
      <c r="AS155" s="21">
        <f t="shared" si="294"/>
        <v>0</v>
      </c>
      <c r="AT155" s="21">
        <f t="shared" si="294"/>
        <v>74916</v>
      </c>
      <c r="AU155" s="21">
        <f t="shared" si="294"/>
        <v>0</v>
      </c>
      <c r="AV155" s="205">
        <f>AJ155-AK155-AL155-AM155</f>
        <v>0</v>
      </c>
      <c r="AW155" s="21">
        <f t="shared" ref="AW155:BF156" si="295">AW156</f>
        <v>8066</v>
      </c>
      <c r="AX155" s="21">
        <f t="shared" si="295"/>
        <v>0</v>
      </c>
      <c r="AY155" s="21">
        <f t="shared" si="295"/>
        <v>8066</v>
      </c>
      <c r="AZ155" s="21">
        <f t="shared" si="295"/>
        <v>0</v>
      </c>
      <c r="BA155" s="21">
        <f t="shared" si="295"/>
        <v>0</v>
      </c>
      <c r="BB155" s="21">
        <f t="shared" si="295"/>
        <v>0</v>
      </c>
      <c r="BC155" s="21">
        <f t="shared" si="295"/>
        <v>0</v>
      </c>
      <c r="BD155" s="21">
        <f t="shared" si="295"/>
        <v>0</v>
      </c>
      <c r="BE155" s="21">
        <f t="shared" si="295"/>
        <v>8066</v>
      </c>
      <c r="BF155" s="21">
        <f t="shared" si="295"/>
        <v>0</v>
      </c>
      <c r="BG155" s="21">
        <f t="shared" ref="BG155:BP156" si="296">BG156</f>
        <v>8066</v>
      </c>
      <c r="BH155" s="21">
        <f t="shared" si="296"/>
        <v>0</v>
      </c>
      <c r="BI155" s="21">
        <f t="shared" si="296"/>
        <v>0</v>
      </c>
      <c r="BJ155" s="21">
        <f t="shared" si="296"/>
        <v>0</v>
      </c>
      <c r="BK155" s="21">
        <f t="shared" si="296"/>
        <v>0</v>
      </c>
      <c r="BL155" s="21">
        <f t="shared" si="296"/>
        <v>0</v>
      </c>
      <c r="BM155" s="21">
        <f t="shared" si="296"/>
        <v>8066</v>
      </c>
      <c r="BN155" s="21">
        <f t="shared" si="296"/>
        <v>0</v>
      </c>
      <c r="BO155" s="21">
        <f t="shared" si="296"/>
        <v>8066</v>
      </c>
      <c r="BP155" s="21">
        <f t="shared" si="296"/>
        <v>0</v>
      </c>
      <c r="BQ155" s="205">
        <f>BE155-BF155-BG155-BH155</f>
        <v>0</v>
      </c>
      <c r="BR155" s="21">
        <f t="shared" ref="BR155:CA156" si="297">BR156</f>
        <v>8066.2</v>
      </c>
      <c r="BS155" s="21">
        <f t="shared" si="297"/>
        <v>0</v>
      </c>
      <c r="BT155" s="21">
        <f t="shared" si="297"/>
        <v>8066.2</v>
      </c>
      <c r="BU155" s="21">
        <f t="shared" si="297"/>
        <v>0</v>
      </c>
      <c r="BV155" s="21">
        <f t="shared" si="297"/>
        <v>0</v>
      </c>
      <c r="BW155" s="21">
        <f t="shared" si="297"/>
        <v>0</v>
      </c>
      <c r="BX155" s="21">
        <f t="shared" si="297"/>
        <v>0</v>
      </c>
      <c r="BY155" s="21">
        <f t="shared" si="297"/>
        <v>0</v>
      </c>
      <c r="BZ155" s="21">
        <f t="shared" si="297"/>
        <v>8066.2</v>
      </c>
      <c r="CA155" s="21">
        <f t="shared" si="297"/>
        <v>0</v>
      </c>
      <c r="CB155" s="21">
        <f t="shared" ref="CB155:CK156" si="298">CB156</f>
        <v>8066.2</v>
      </c>
      <c r="CC155" s="21">
        <f t="shared" si="298"/>
        <v>0</v>
      </c>
      <c r="CD155" s="21">
        <f t="shared" si="298"/>
        <v>0</v>
      </c>
      <c r="CE155" s="21">
        <f t="shared" si="298"/>
        <v>0</v>
      </c>
      <c r="CF155" s="21">
        <f t="shared" si="298"/>
        <v>0</v>
      </c>
      <c r="CG155" s="21">
        <f t="shared" si="298"/>
        <v>0</v>
      </c>
      <c r="CH155" s="21">
        <f t="shared" si="298"/>
        <v>8066.2</v>
      </c>
      <c r="CI155" s="21">
        <f t="shared" si="298"/>
        <v>0</v>
      </c>
      <c r="CJ155" s="21">
        <f t="shared" si="298"/>
        <v>8066.2</v>
      </c>
      <c r="CK155" s="21">
        <f t="shared" si="298"/>
        <v>0</v>
      </c>
      <c r="CL155" s="206">
        <f>BZ155-CA155-CB155-CC155</f>
        <v>0</v>
      </c>
    </row>
    <row r="156" spans="1:90" ht="27.75" customHeight="1" x14ac:dyDescent="0.25">
      <c r="A156" s="156" t="s">
        <v>20</v>
      </c>
      <c r="B156" s="156"/>
      <c r="C156" s="156"/>
      <c r="D156" s="156"/>
      <c r="E156" s="152">
        <v>851</v>
      </c>
      <c r="F156" s="4" t="s">
        <v>30</v>
      </c>
      <c r="G156" s="4" t="s">
        <v>11</v>
      </c>
      <c r="H156" s="176" t="s">
        <v>426</v>
      </c>
      <c r="I156" s="3" t="s">
        <v>21</v>
      </c>
      <c r="J156" s="21">
        <f t="shared" si="292"/>
        <v>66408.2</v>
      </c>
      <c r="K156" s="21">
        <f t="shared" si="292"/>
        <v>0</v>
      </c>
      <c r="L156" s="21">
        <f t="shared" si="292"/>
        <v>66408.2</v>
      </c>
      <c r="M156" s="21">
        <f t="shared" si="292"/>
        <v>0</v>
      </c>
      <c r="N156" s="21">
        <f t="shared" si="292"/>
        <v>0</v>
      </c>
      <c r="O156" s="21">
        <f t="shared" si="292"/>
        <v>0</v>
      </c>
      <c r="P156" s="21">
        <f t="shared" si="292"/>
        <v>0</v>
      </c>
      <c r="Q156" s="21">
        <f t="shared" si="292"/>
        <v>0</v>
      </c>
      <c r="R156" s="21">
        <f t="shared" si="292"/>
        <v>0</v>
      </c>
      <c r="S156" s="21">
        <f t="shared" si="292"/>
        <v>0</v>
      </c>
      <c r="T156" s="21">
        <f t="shared" si="292"/>
        <v>0</v>
      </c>
      <c r="U156" s="21">
        <f t="shared" si="292"/>
        <v>0</v>
      </c>
      <c r="V156" s="21">
        <f t="shared" si="292"/>
        <v>-8507.8000000000029</v>
      </c>
      <c r="W156" s="21">
        <f t="shared" si="292"/>
        <v>0</v>
      </c>
      <c r="X156" s="21">
        <f t="shared" si="292"/>
        <v>-8507.8000000000029</v>
      </c>
      <c r="Y156" s="21">
        <f t="shared" si="292"/>
        <v>0</v>
      </c>
      <c r="Z156" s="276">
        <f t="shared" si="272"/>
        <v>88.643547439799235</v>
      </c>
      <c r="AA156" s="21"/>
      <c r="AB156" s="21">
        <f t="shared" si="293"/>
        <v>74916</v>
      </c>
      <c r="AC156" s="21">
        <f t="shared" si="293"/>
        <v>0</v>
      </c>
      <c r="AD156" s="21">
        <f t="shared" si="293"/>
        <v>74916</v>
      </c>
      <c r="AE156" s="21">
        <f t="shared" si="293"/>
        <v>0</v>
      </c>
      <c r="AF156" s="21">
        <f t="shared" si="293"/>
        <v>0</v>
      </c>
      <c r="AG156" s="21">
        <f t="shared" si="293"/>
        <v>0</v>
      </c>
      <c r="AH156" s="21">
        <f t="shared" si="293"/>
        <v>0</v>
      </c>
      <c r="AI156" s="21">
        <f t="shared" si="293"/>
        <v>0</v>
      </c>
      <c r="AJ156" s="21">
        <f t="shared" si="293"/>
        <v>74916</v>
      </c>
      <c r="AK156" s="21">
        <f t="shared" si="293"/>
        <v>0</v>
      </c>
      <c r="AL156" s="21">
        <f t="shared" si="294"/>
        <v>74916</v>
      </c>
      <c r="AM156" s="21">
        <f t="shared" si="294"/>
        <v>0</v>
      </c>
      <c r="AN156" s="21">
        <f t="shared" si="294"/>
        <v>0</v>
      </c>
      <c r="AO156" s="21">
        <f t="shared" si="294"/>
        <v>0</v>
      </c>
      <c r="AP156" s="21">
        <f t="shared" si="294"/>
        <v>0</v>
      </c>
      <c r="AQ156" s="21">
        <f t="shared" si="294"/>
        <v>0</v>
      </c>
      <c r="AR156" s="21">
        <f t="shared" si="294"/>
        <v>74916</v>
      </c>
      <c r="AS156" s="21">
        <f t="shared" si="294"/>
        <v>0</v>
      </c>
      <c r="AT156" s="21">
        <f t="shared" si="294"/>
        <v>74916</v>
      </c>
      <c r="AU156" s="21">
        <f t="shared" si="294"/>
        <v>0</v>
      </c>
      <c r="AV156" s="205">
        <f>AJ156-AK156-AL156-AM156</f>
        <v>0</v>
      </c>
      <c r="AW156" s="21">
        <f t="shared" si="295"/>
        <v>8066</v>
      </c>
      <c r="AX156" s="21">
        <f t="shared" si="295"/>
        <v>0</v>
      </c>
      <c r="AY156" s="21">
        <f t="shared" si="295"/>
        <v>8066</v>
      </c>
      <c r="AZ156" s="21">
        <f t="shared" si="295"/>
        <v>0</v>
      </c>
      <c r="BA156" s="21">
        <f t="shared" si="295"/>
        <v>0</v>
      </c>
      <c r="BB156" s="21">
        <f t="shared" si="295"/>
        <v>0</v>
      </c>
      <c r="BC156" s="21">
        <f t="shared" si="295"/>
        <v>0</v>
      </c>
      <c r="BD156" s="21">
        <f t="shared" si="295"/>
        <v>0</v>
      </c>
      <c r="BE156" s="21">
        <f t="shared" si="295"/>
        <v>8066</v>
      </c>
      <c r="BF156" s="21">
        <f t="shared" si="295"/>
        <v>0</v>
      </c>
      <c r="BG156" s="21">
        <f t="shared" si="296"/>
        <v>8066</v>
      </c>
      <c r="BH156" s="21">
        <f t="shared" si="296"/>
        <v>0</v>
      </c>
      <c r="BI156" s="21">
        <f t="shared" si="296"/>
        <v>0</v>
      </c>
      <c r="BJ156" s="21">
        <f t="shared" si="296"/>
        <v>0</v>
      </c>
      <c r="BK156" s="21">
        <f t="shared" si="296"/>
        <v>0</v>
      </c>
      <c r="BL156" s="21">
        <f t="shared" si="296"/>
        <v>0</v>
      </c>
      <c r="BM156" s="21">
        <f t="shared" si="296"/>
        <v>8066</v>
      </c>
      <c r="BN156" s="21">
        <f t="shared" si="296"/>
        <v>0</v>
      </c>
      <c r="BO156" s="21">
        <f t="shared" si="296"/>
        <v>8066</v>
      </c>
      <c r="BP156" s="21">
        <f t="shared" si="296"/>
        <v>0</v>
      </c>
      <c r="BQ156" s="205">
        <f>BE156-BF156-BG156-BH156</f>
        <v>0</v>
      </c>
      <c r="BR156" s="21">
        <f t="shared" si="297"/>
        <v>8066.2</v>
      </c>
      <c r="BS156" s="21">
        <f t="shared" si="297"/>
        <v>0</v>
      </c>
      <c r="BT156" s="21">
        <f t="shared" si="297"/>
        <v>8066.2</v>
      </c>
      <c r="BU156" s="21">
        <f t="shared" si="297"/>
        <v>0</v>
      </c>
      <c r="BV156" s="21">
        <f t="shared" si="297"/>
        <v>0</v>
      </c>
      <c r="BW156" s="21">
        <f t="shared" si="297"/>
        <v>0</v>
      </c>
      <c r="BX156" s="21">
        <f t="shared" si="297"/>
        <v>0</v>
      </c>
      <c r="BY156" s="21">
        <f t="shared" si="297"/>
        <v>0</v>
      </c>
      <c r="BZ156" s="21">
        <f t="shared" si="297"/>
        <v>8066.2</v>
      </c>
      <c r="CA156" s="21">
        <f t="shared" si="297"/>
        <v>0</v>
      </c>
      <c r="CB156" s="21">
        <f t="shared" si="298"/>
        <v>8066.2</v>
      </c>
      <c r="CC156" s="21">
        <f t="shared" si="298"/>
        <v>0</v>
      </c>
      <c r="CD156" s="21">
        <f t="shared" si="298"/>
        <v>0</v>
      </c>
      <c r="CE156" s="21">
        <f t="shared" si="298"/>
        <v>0</v>
      </c>
      <c r="CF156" s="21">
        <f t="shared" si="298"/>
        <v>0</v>
      </c>
      <c r="CG156" s="21">
        <f t="shared" si="298"/>
        <v>0</v>
      </c>
      <c r="CH156" s="21">
        <f t="shared" si="298"/>
        <v>8066.2</v>
      </c>
      <c r="CI156" s="21">
        <f t="shared" si="298"/>
        <v>0</v>
      </c>
      <c r="CJ156" s="21">
        <f t="shared" si="298"/>
        <v>8066.2</v>
      </c>
      <c r="CK156" s="21">
        <f t="shared" si="298"/>
        <v>0</v>
      </c>
      <c r="CL156" s="206">
        <f>BZ156-CA156-CB156-CC156</f>
        <v>0</v>
      </c>
    </row>
    <row r="157" spans="1:90" ht="27.75" customHeight="1" x14ac:dyDescent="0.25">
      <c r="A157" s="156" t="s">
        <v>9</v>
      </c>
      <c r="B157" s="156"/>
      <c r="C157" s="156"/>
      <c r="D157" s="156"/>
      <c r="E157" s="152">
        <v>851</v>
      </c>
      <c r="F157" s="4" t="s">
        <v>30</v>
      </c>
      <c r="G157" s="4" t="s">
        <v>11</v>
      </c>
      <c r="H157" s="176" t="s">
        <v>426</v>
      </c>
      <c r="I157" s="3" t="s">
        <v>22</v>
      </c>
      <c r="J157" s="21">
        <f>'6.ВС'!J128</f>
        <v>66408.2</v>
      </c>
      <c r="K157" s="21">
        <f>'6.ВС'!K128</f>
        <v>0</v>
      </c>
      <c r="L157" s="21">
        <f>'6.ВС'!L128</f>
        <v>66408.2</v>
      </c>
      <c r="M157" s="21">
        <f>'6.ВС'!M128</f>
        <v>0</v>
      </c>
      <c r="N157" s="21">
        <f>'6.ВС'!N128</f>
        <v>0</v>
      </c>
      <c r="O157" s="21">
        <f>'6.ВС'!O128</f>
        <v>0</v>
      </c>
      <c r="P157" s="21">
        <f>'6.ВС'!P128</f>
        <v>0</v>
      </c>
      <c r="Q157" s="21">
        <f>'6.ВС'!Q128</f>
        <v>0</v>
      </c>
      <c r="R157" s="21">
        <f>'6.ВС'!R128</f>
        <v>0</v>
      </c>
      <c r="S157" s="21">
        <f>'6.ВС'!S128</f>
        <v>0</v>
      </c>
      <c r="T157" s="21">
        <f>'6.ВС'!T128</f>
        <v>0</v>
      </c>
      <c r="U157" s="21">
        <f>'6.ВС'!U128</f>
        <v>0</v>
      </c>
      <c r="V157" s="21">
        <f>'6.ВС'!V128</f>
        <v>-8507.8000000000029</v>
      </c>
      <c r="W157" s="21">
        <f>'6.ВС'!W128</f>
        <v>0</v>
      </c>
      <c r="X157" s="21">
        <f>'6.ВС'!X128</f>
        <v>-8507.8000000000029</v>
      </c>
      <c r="Y157" s="21">
        <f>'6.ВС'!Y128</f>
        <v>0</v>
      </c>
      <c r="Z157" s="276">
        <f t="shared" si="272"/>
        <v>88.643547439799235</v>
      </c>
      <c r="AA157" s="21"/>
      <c r="AB157" s="21">
        <f>'6.ВС'!AB128</f>
        <v>74916</v>
      </c>
      <c r="AC157" s="21">
        <f>'6.ВС'!AC128</f>
        <v>0</v>
      </c>
      <c r="AD157" s="21">
        <f>'6.ВС'!AD128</f>
        <v>74916</v>
      </c>
      <c r="AE157" s="21">
        <f>'6.ВС'!AE128</f>
        <v>0</v>
      </c>
      <c r="AF157" s="21">
        <f>'6.ВС'!AF128</f>
        <v>0</v>
      </c>
      <c r="AG157" s="21">
        <f>'6.ВС'!AG128</f>
        <v>0</v>
      </c>
      <c r="AH157" s="21">
        <f>'6.ВС'!AH128</f>
        <v>0</v>
      </c>
      <c r="AI157" s="21">
        <f>'6.ВС'!AI128</f>
        <v>0</v>
      </c>
      <c r="AJ157" s="21">
        <f>'6.ВС'!AJ128</f>
        <v>74916</v>
      </c>
      <c r="AK157" s="21">
        <f>'6.ВС'!AK128</f>
        <v>0</v>
      </c>
      <c r="AL157" s="21">
        <f>'6.ВС'!AL128</f>
        <v>74916</v>
      </c>
      <c r="AM157" s="21">
        <f>'6.ВС'!AM128</f>
        <v>0</v>
      </c>
      <c r="AN157" s="21">
        <f>'6.ВС'!AN128</f>
        <v>0</v>
      </c>
      <c r="AO157" s="21">
        <f>'6.ВС'!AO128</f>
        <v>0</v>
      </c>
      <c r="AP157" s="21">
        <f>'6.ВС'!AP128</f>
        <v>0</v>
      </c>
      <c r="AQ157" s="21">
        <f>'6.ВС'!AQ128</f>
        <v>0</v>
      </c>
      <c r="AR157" s="21">
        <f>'6.ВС'!AR128</f>
        <v>74916</v>
      </c>
      <c r="AS157" s="21">
        <f>'6.ВС'!AS128</f>
        <v>0</v>
      </c>
      <c r="AT157" s="21">
        <f>'6.ВС'!AT128</f>
        <v>74916</v>
      </c>
      <c r="AU157" s="21">
        <f>'6.ВС'!AU128</f>
        <v>0</v>
      </c>
      <c r="AV157" s="205">
        <f>AJ157-AK157-AL157-AM157</f>
        <v>0</v>
      </c>
      <c r="AW157" s="21">
        <f>'6.ВС'!AW128</f>
        <v>8066</v>
      </c>
      <c r="AX157" s="21">
        <f>'6.ВС'!AX128</f>
        <v>0</v>
      </c>
      <c r="AY157" s="21">
        <f>'6.ВС'!AY128</f>
        <v>8066</v>
      </c>
      <c r="AZ157" s="21">
        <f>'6.ВС'!AZ128</f>
        <v>0</v>
      </c>
      <c r="BA157" s="21">
        <f>'6.ВС'!BA128</f>
        <v>0</v>
      </c>
      <c r="BB157" s="21">
        <f>'6.ВС'!BB128</f>
        <v>0</v>
      </c>
      <c r="BC157" s="21">
        <f>'6.ВС'!BC128</f>
        <v>0</v>
      </c>
      <c r="BD157" s="21">
        <f>'6.ВС'!BD128</f>
        <v>0</v>
      </c>
      <c r="BE157" s="21">
        <f>'6.ВС'!BE128</f>
        <v>8066</v>
      </c>
      <c r="BF157" s="21">
        <f>'6.ВС'!BF128</f>
        <v>0</v>
      </c>
      <c r="BG157" s="21">
        <f>'6.ВС'!BG128</f>
        <v>8066</v>
      </c>
      <c r="BH157" s="21">
        <f>'6.ВС'!BH128</f>
        <v>0</v>
      </c>
      <c r="BI157" s="21">
        <f>'6.ВС'!BI128</f>
        <v>0</v>
      </c>
      <c r="BJ157" s="21">
        <f>'6.ВС'!BJ128</f>
        <v>0</v>
      </c>
      <c r="BK157" s="21">
        <f>'6.ВС'!BK128</f>
        <v>0</v>
      </c>
      <c r="BL157" s="21">
        <f>'6.ВС'!BL128</f>
        <v>0</v>
      </c>
      <c r="BM157" s="21">
        <f>'6.ВС'!BM128</f>
        <v>8066</v>
      </c>
      <c r="BN157" s="21">
        <f>'6.ВС'!BN128</f>
        <v>0</v>
      </c>
      <c r="BO157" s="21">
        <f>'6.ВС'!BO128</f>
        <v>8066</v>
      </c>
      <c r="BP157" s="21">
        <f>'6.ВС'!BP128</f>
        <v>0</v>
      </c>
      <c r="BQ157" s="205">
        <f>BE157-BF157-BG157-BH157</f>
        <v>0</v>
      </c>
      <c r="BR157" s="21">
        <f>'6.ВС'!BR128</f>
        <v>8066.2</v>
      </c>
      <c r="BS157" s="21">
        <f>'6.ВС'!BS128</f>
        <v>0</v>
      </c>
      <c r="BT157" s="21">
        <f>'6.ВС'!BT128</f>
        <v>8066.2</v>
      </c>
      <c r="BU157" s="21">
        <f>'6.ВС'!BU128</f>
        <v>0</v>
      </c>
      <c r="BV157" s="21">
        <f>'6.ВС'!BV128</f>
        <v>0</v>
      </c>
      <c r="BW157" s="21">
        <f>'6.ВС'!BW128</f>
        <v>0</v>
      </c>
      <c r="BX157" s="21">
        <f>'6.ВС'!BX128</f>
        <v>0</v>
      </c>
      <c r="BY157" s="21">
        <f>'6.ВС'!BY128</f>
        <v>0</v>
      </c>
      <c r="BZ157" s="21">
        <f>'6.ВС'!BZ128</f>
        <v>8066.2</v>
      </c>
      <c r="CA157" s="21">
        <f>'6.ВС'!CA128</f>
        <v>0</v>
      </c>
      <c r="CB157" s="21">
        <f>'6.ВС'!CB128</f>
        <v>8066.2</v>
      </c>
      <c r="CC157" s="21">
        <f>'6.ВС'!CC128</f>
        <v>0</v>
      </c>
      <c r="CD157" s="21">
        <f>'6.ВС'!CD128</f>
        <v>0</v>
      </c>
      <c r="CE157" s="21">
        <f>'6.ВС'!CE128</f>
        <v>0</v>
      </c>
      <c r="CF157" s="21">
        <f>'6.ВС'!CF128</f>
        <v>0</v>
      </c>
      <c r="CG157" s="21">
        <f>'6.ВС'!CG128</f>
        <v>0</v>
      </c>
      <c r="CH157" s="21">
        <f>'6.ВС'!CH128</f>
        <v>8066.2</v>
      </c>
      <c r="CI157" s="21">
        <f>'6.ВС'!CI128</f>
        <v>0</v>
      </c>
      <c r="CJ157" s="21">
        <f>'6.ВС'!CJ128</f>
        <v>8066.2</v>
      </c>
      <c r="CK157" s="21">
        <f>'6.ВС'!CK128</f>
        <v>0</v>
      </c>
      <c r="CL157" s="206">
        <f>BZ157-CA157-CB157-CC157</f>
        <v>0</v>
      </c>
    </row>
    <row r="158" spans="1:90" s="100" customFormat="1" ht="27.75" customHeight="1" x14ac:dyDescent="0.25">
      <c r="A158" s="242" t="s">
        <v>382</v>
      </c>
      <c r="B158" s="68"/>
      <c r="C158" s="68"/>
      <c r="D158" s="243"/>
      <c r="E158" s="67">
        <v>851</v>
      </c>
      <c r="F158" s="67" t="s">
        <v>30</v>
      </c>
      <c r="G158" s="67" t="s">
        <v>11</v>
      </c>
      <c r="H158" s="268" t="s">
        <v>425</v>
      </c>
      <c r="I158" s="99"/>
      <c r="J158" s="93"/>
      <c r="K158" s="93"/>
      <c r="L158" s="93"/>
      <c r="M158" s="93"/>
      <c r="N158" s="93"/>
      <c r="O158" s="93"/>
      <c r="P158" s="93"/>
      <c r="Q158" s="93"/>
      <c r="R158" s="93"/>
      <c r="S158" s="93"/>
      <c r="T158" s="93"/>
      <c r="U158" s="93"/>
      <c r="V158" s="93"/>
      <c r="W158" s="93"/>
      <c r="X158" s="93"/>
      <c r="Y158" s="93"/>
      <c r="Z158" s="276" t="e">
        <f t="shared" si="272"/>
        <v>#DIV/0!</v>
      </c>
      <c r="AA158" s="93"/>
      <c r="AB158" s="93"/>
      <c r="AC158" s="93"/>
      <c r="AD158" s="93"/>
      <c r="AE158" s="93"/>
      <c r="AF158" s="93">
        <f t="shared" ref="AF158:AI159" si="299">AF159</f>
        <v>287582</v>
      </c>
      <c r="AG158" s="93">
        <f t="shared" si="299"/>
        <v>0</v>
      </c>
      <c r="AH158" s="93">
        <f t="shared" si="299"/>
        <v>287582</v>
      </c>
      <c r="AI158" s="93">
        <f t="shared" si="299"/>
        <v>0</v>
      </c>
      <c r="AJ158" s="93">
        <f t="shared" ref="AJ158:AM159" si="300">AB158+AF158</f>
        <v>287582</v>
      </c>
      <c r="AK158" s="93">
        <f t="shared" si="300"/>
        <v>0</v>
      </c>
      <c r="AL158" s="93">
        <f t="shared" si="300"/>
        <v>287582</v>
      </c>
      <c r="AM158" s="93">
        <f t="shared" si="300"/>
        <v>0</v>
      </c>
      <c r="AN158" s="93">
        <f t="shared" ref="AN158:AQ159" si="301">AN159</f>
        <v>0</v>
      </c>
      <c r="AO158" s="93">
        <f t="shared" si="301"/>
        <v>0</v>
      </c>
      <c r="AP158" s="93">
        <f t="shared" si="301"/>
        <v>0</v>
      </c>
      <c r="AQ158" s="93">
        <f t="shared" si="301"/>
        <v>0</v>
      </c>
      <c r="AR158" s="93">
        <f t="shared" ref="AR158:AR159" si="302">AJ158+AN158</f>
        <v>287582</v>
      </c>
      <c r="AS158" s="93">
        <f t="shared" ref="AS158:AS159" si="303">AK158+AO158</f>
        <v>0</v>
      </c>
      <c r="AT158" s="93">
        <f t="shared" ref="AT158:AT159" si="304">AL158+AP158</f>
        <v>287582</v>
      </c>
      <c r="AU158" s="93">
        <f t="shared" ref="AU158:AU159" si="305">AM158+AQ158</f>
        <v>0</v>
      </c>
      <c r="AV158" s="244"/>
      <c r="AW158" s="93"/>
      <c r="AX158" s="93"/>
      <c r="AY158" s="93"/>
      <c r="AZ158" s="93"/>
      <c r="BA158" s="93"/>
      <c r="BB158" s="93"/>
      <c r="BC158" s="93"/>
      <c r="BD158" s="93"/>
      <c r="BE158" s="93"/>
      <c r="BF158" s="93"/>
      <c r="BG158" s="93"/>
      <c r="BH158" s="93"/>
      <c r="BI158" s="93"/>
      <c r="BJ158" s="93"/>
      <c r="BK158" s="93"/>
      <c r="BL158" s="93"/>
      <c r="BM158" s="93"/>
      <c r="BN158" s="93"/>
      <c r="BO158" s="93"/>
      <c r="BP158" s="93"/>
      <c r="BQ158" s="244">
        <f t="shared" si="266"/>
        <v>0</v>
      </c>
      <c r="BR158" s="93"/>
      <c r="BS158" s="93"/>
      <c r="BT158" s="93"/>
      <c r="BU158" s="93"/>
      <c r="BV158" s="93"/>
      <c r="BW158" s="93"/>
      <c r="BX158" s="93"/>
      <c r="BY158" s="93"/>
      <c r="BZ158" s="93"/>
      <c r="CA158" s="93"/>
      <c r="CB158" s="93"/>
      <c r="CC158" s="93"/>
      <c r="CD158" s="93"/>
      <c r="CE158" s="93"/>
      <c r="CF158" s="93"/>
      <c r="CG158" s="93"/>
      <c r="CH158" s="93"/>
      <c r="CI158" s="93"/>
      <c r="CJ158" s="93"/>
      <c r="CK158" s="93"/>
      <c r="CL158" s="245">
        <f t="shared" si="267"/>
        <v>0</v>
      </c>
    </row>
    <row r="159" spans="1:90" s="100" customFormat="1" ht="27.75" customHeight="1" x14ac:dyDescent="0.25">
      <c r="A159" s="131" t="s">
        <v>20</v>
      </c>
      <c r="B159" s="68"/>
      <c r="C159" s="68"/>
      <c r="D159" s="243"/>
      <c r="E159" s="67">
        <v>851</v>
      </c>
      <c r="F159" s="67" t="s">
        <v>30</v>
      </c>
      <c r="G159" s="67" t="s">
        <v>11</v>
      </c>
      <c r="H159" s="268" t="s">
        <v>425</v>
      </c>
      <c r="I159" s="99" t="s">
        <v>21</v>
      </c>
      <c r="J159" s="93"/>
      <c r="K159" s="93"/>
      <c r="L159" s="93"/>
      <c r="M159" s="93"/>
      <c r="N159" s="93"/>
      <c r="O159" s="93"/>
      <c r="P159" s="93"/>
      <c r="Q159" s="93"/>
      <c r="R159" s="93"/>
      <c r="S159" s="93"/>
      <c r="T159" s="93"/>
      <c r="U159" s="93"/>
      <c r="V159" s="93"/>
      <c r="W159" s="93"/>
      <c r="X159" s="93"/>
      <c r="Y159" s="93"/>
      <c r="Z159" s="276" t="e">
        <f t="shared" si="272"/>
        <v>#DIV/0!</v>
      </c>
      <c r="AA159" s="93"/>
      <c r="AB159" s="93"/>
      <c r="AC159" s="93"/>
      <c r="AD159" s="93"/>
      <c r="AE159" s="93"/>
      <c r="AF159" s="93">
        <f t="shared" si="299"/>
        <v>287582</v>
      </c>
      <c r="AG159" s="93">
        <f t="shared" si="299"/>
        <v>0</v>
      </c>
      <c r="AH159" s="93">
        <f t="shared" si="299"/>
        <v>287582</v>
      </c>
      <c r="AI159" s="93">
        <f t="shared" si="299"/>
        <v>0</v>
      </c>
      <c r="AJ159" s="93">
        <f t="shared" si="300"/>
        <v>287582</v>
      </c>
      <c r="AK159" s="93">
        <f t="shared" si="300"/>
        <v>0</v>
      </c>
      <c r="AL159" s="93">
        <f t="shared" si="300"/>
        <v>287582</v>
      </c>
      <c r="AM159" s="93">
        <f t="shared" si="300"/>
        <v>0</v>
      </c>
      <c r="AN159" s="93">
        <f t="shared" si="301"/>
        <v>0</v>
      </c>
      <c r="AO159" s="93">
        <f t="shared" si="301"/>
        <v>0</v>
      </c>
      <c r="AP159" s="93">
        <f t="shared" si="301"/>
        <v>0</v>
      </c>
      <c r="AQ159" s="93">
        <f t="shared" si="301"/>
        <v>0</v>
      </c>
      <c r="AR159" s="93">
        <f t="shared" si="302"/>
        <v>287582</v>
      </c>
      <c r="AS159" s="93">
        <f t="shared" si="303"/>
        <v>0</v>
      </c>
      <c r="AT159" s="93">
        <f t="shared" si="304"/>
        <v>287582</v>
      </c>
      <c r="AU159" s="93">
        <f t="shared" si="305"/>
        <v>0</v>
      </c>
      <c r="AV159" s="244"/>
      <c r="AW159" s="93"/>
      <c r="AX159" s="93"/>
      <c r="AY159" s="93"/>
      <c r="AZ159" s="93"/>
      <c r="BA159" s="93"/>
      <c r="BB159" s="93"/>
      <c r="BC159" s="93"/>
      <c r="BD159" s="93"/>
      <c r="BE159" s="93"/>
      <c r="BF159" s="93"/>
      <c r="BG159" s="93"/>
      <c r="BH159" s="93"/>
      <c r="BI159" s="93"/>
      <c r="BJ159" s="93"/>
      <c r="BK159" s="93"/>
      <c r="BL159" s="93"/>
      <c r="BM159" s="93"/>
      <c r="BN159" s="93"/>
      <c r="BO159" s="93"/>
      <c r="BP159" s="93"/>
      <c r="BQ159" s="244">
        <f t="shared" si="266"/>
        <v>0</v>
      </c>
      <c r="BR159" s="93"/>
      <c r="BS159" s="93"/>
      <c r="BT159" s="93"/>
      <c r="BU159" s="93"/>
      <c r="BV159" s="93"/>
      <c r="BW159" s="93"/>
      <c r="BX159" s="93"/>
      <c r="BY159" s="93"/>
      <c r="BZ159" s="93"/>
      <c r="CA159" s="93"/>
      <c r="CB159" s="93"/>
      <c r="CC159" s="93"/>
      <c r="CD159" s="93"/>
      <c r="CE159" s="93"/>
      <c r="CF159" s="93"/>
      <c r="CG159" s="93"/>
      <c r="CH159" s="93"/>
      <c r="CI159" s="93"/>
      <c r="CJ159" s="93"/>
      <c r="CK159" s="93"/>
      <c r="CL159" s="245">
        <f t="shared" si="267"/>
        <v>0</v>
      </c>
    </row>
    <row r="160" spans="1:90" s="100" customFormat="1" ht="27.75" customHeight="1" x14ac:dyDescent="0.25">
      <c r="A160" s="131" t="s">
        <v>9</v>
      </c>
      <c r="B160" s="68"/>
      <c r="C160" s="68"/>
      <c r="D160" s="243"/>
      <c r="E160" s="67">
        <v>851</v>
      </c>
      <c r="F160" s="67" t="s">
        <v>30</v>
      </c>
      <c r="G160" s="67" t="s">
        <v>11</v>
      </c>
      <c r="H160" s="268" t="s">
        <v>425</v>
      </c>
      <c r="I160" s="99" t="s">
        <v>22</v>
      </c>
      <c r="J160" s="93">
        <f>'6.ВС'!J131</f>
        <v>0</v>
      </c>
      <c r="K160" s="93">
        <f>'6.ВС'!K131</f>
        <v>0</v>
      </c>
      <c r="L160" s="93">
        <f>'6.ВС'!L131</f>
        <v>0</v>
      </c>
      <c r="M160" s="93">
        <f>'6.ВС'!M131</f>
        <v>0</v>
      </c>
      <c r="N160" s="93">
        <f>'6.ВС'!N131</f>
        <v>0</v>
      </c>
      <c r="O160" s="93">
        <f>'6.ВС'!O131</f>
        <v>0</v>
      </c>
      <c r="P160" s="93">
        <f>'6.ВС'!P131</f>
        <v>0</v>
      </c>
      <c r="Q160" s="93">
        <f>'6.ВС'!Q131</f>
        <v>0</v>
      </c>
      <c r="R160" s="93">
        <f>'6.ВС'!R131</f>
        <v>0</v>
      </c>
      <c r="S160" s="93">
        <f>'6.ВС'!S131</f>
        <v>0</v>
      </c>
      <c r="T160" s="93">
        <f>'6.ВС'!T131</f>
        <v>0</v>
      </c>
      <c r="U160" s="93">
        <f>'6.ВС'!U131</f>
        <v>0</v>
      </c>
      <c r="V160" s="93">
        <f>'6.ВС'!V131</f>
        <v>0</v>
      </c>
      <c r="W160" s="93">
        <f>'6.ВС'!W131</f>
        <v>0</v>
      </c>
      <c r="X160" s="93">
        <f>'6.ВС'!X131</f>
        <v>0</v>
      </c>
      <c r="Y160" s="93">
        <f>'6.ВС'!Y131</f>
        <v>0</v>
      </c>
      <c r="Z160" s="276" t="e">
        <f t="shared" si="272"/>
        <v>#DIV/0!</v>
      </c>
      <c r="AA160" s="93"/>
      <c r="AB160" s="93">
        <f>'6.ВС'!AB131</f>
        <v>0</v>
      </c>
      <c r="AC160" s="93">
        <f>'6.ВС'!AC131</f>
        <v>0</v>
      </c>
      <c r="AD160" s="93">
        <f>'6.ВС'!AD131</f>
        <v>0</v>
      </c>
      <c r="AE160" s="93">
        <f>'6.ВС'!AE131</f>
        <v>0</v>
      </c>
      <c r="AF160" s="93">
        <f>'6.ВС'!AF131</f>
        <v>287582</v>
      </c>
      <c r="AG160" s="93">
        <f>'6.ВС'!AG131</f>
        <v>0</v>
      </c>
      <c r="AH160" s="93">
        <f>'6.ВС'!AH131</f>
        <v>287582</v>
      </c>
      <c r="AI160" s="93">
        <f>'6.ВС'!AI131</f>
        <v>0</v>
      </c>
      <c r="AJ160" s="93">
        <f>'6.ВС'!AJ131</f>
        <v>287582</v>
      </c>
      <c r="AK160" s="93">
        <f>'6.ВС'!AK131</f>
        <v>0</v>
      </c>
      <c r="AL160" s="93">
        <f>'6.ВС'!AL131</f>
        <v>287582</v>
      </c>
      <c r="AM160" s="93">
        <f>'6.ВС'!AM131</f>
        <v>0</v>
      </c>
      <c r="AN160" s="93">
        <f>'6.ВС'!AN131</f>
        <v>0</v>
      </c>
      <c r="AO160" s="93">
        <f>'6.ВС'!AO131</f>
        <v>0</v>
      </c>
      <c r="AP160" s="93">
        <f>'6.ВС'!AP131</f>
        <v>0</v>
      </c>
      <c r="AQ160" s="93">
        <f>'6.ВС'!AQ131</f>
        <v>0</v>
      </c>
      <c r="AR160" s="93">
        <f>'6.ВС'!AR131</f>
        <v>287582</v>
      </c>
      <c r="AS160" s="93">
        <f>'6.ВС'!AS131</f>
        <v>0</v>
      </c>
      <c r="AT160" s="93">
        <f>'6.ВС'!AT131</f>
        <v>287582</v>
      </c>
      <c r="AU160" s="93">
        <f>'6.ВС'!AU131</f>
        <v>0</v>
      </c>
      <c r="AV160" s="246">
        <f>'6.ВС'!AV131</f>
        <v>0</v>
      </c>
      <c r="AW160" s="93"/>
      <c r="AX160" s="93"/>
      <c r="AY160" s="93"/>
      <c r="AZ160" s="93"/>
      <c r="BA160" s="93"/>
      <c r="BB160" s="93"/>
      <c r="BC160" s="93"/>
      <c r="BD160" s="93"/>
      <c r="BE160" s="93"/>
      <c r="BF160" s="93"/>
      <c r="BG160" s="93"/>
      <c r="BH160" s="93"/>
      <c r="BI160" s="93"/>
      <c r="BJ160" s="93"/>
      <c r="BK160" s="93"/>
      <c r="BL160" s="93"/>
      <c r="BM160" s="93"/>
      <c r="BN160" s="93"/>
      <c r="BO160" s="93"/>
      <c r="BP160" s="93"/>
      <c r="BQ160" s="244">
        <f t="shared" si="266"/>
        <v>0</v>
      </c>
      <c r="BR160" s="93"/>
      <c r="BS160" s="93"/>
      <c r="BT160" s="93"/>
      <c r="BU160" s="93"/>
      <c r="BV160" s="93"/>
      <c r="BW160" s="93"/>
      <c r="BX160" s="93"/>
      <c r="BY160" s="93"/>
      <c r="BZ160" s="93"/>
      <c r="CA160" s="93"/>
      <c r="CB160" s="93"/>
      <c r="CC160" s="93"/>
      <c r="CD160" s="93"/>
      <c r="CE160" s="93"/>
      <c r="CF160" s="93"/>
      <c r="CG160" s="93"/>
      <c r="CH160" s="93"/>
      <c r="CI160" s="93"/>
      <c r="CJ160" s="93"/>
      <c r="CK160" s="93"/>
      <c r="CL160" s="245">
        <f t="shared" si="267"/>
        <v>0</v>
      </c>
    </row>
    <row r="161" spans="1:90" ht="27.75" customHeight="1" x14ac:dyDescent="0.25">
      <c r="A161" s="155" t="s">
        <v>69</v>
      </c>
      <c r="B161" s="156"/>
      <c r="C161" s="156"/>
      <c r="D161" s="156"/>
      <c r="E161" s="152">
        <v>851</v>
      </c>
      <c r="F161" s="4" t="s">
        <v>30</v>
      </c>
      <c r="G161" s="4" t="s">
        <v>11</v>
      </c>
      <c r="H161" s="176" t="s">
        <v>427</v>
      </c>
      <c r="I161" s="3"/>
      <c r="J161" s="21">
        <f t="shared" ref="J161:Y162" si="306">J162</f>
        <v>57340</v>
      </c>
      <c r="K161" s="21">
        <f t="shared" si="306"/>
        <v>0</v>
      </c>
      <c r="L161" s="21">
        <f t="shared" si="306"/>
        <v>57340</v>
      </c>
      <c r="M161" s="21">
        <f t="shared" si="306"/>
        <v>0</v>
      </c>
      <c r="N161" s="21">
        <f t="shared" si="306"/>
        <v>57340</v>
      </c>
      <c r="O161" s="21">
        <f t="shared" si="306"/>
        <v>0</v>
      </c>
      <c r="P161" s="21">
        <f t="shared" si="306"/>
        <v>57340</v>
      </c>
      <c r="Q161" s="21">
        <f t="shared" si="306"/>
        <v>0</v>
      </c>
      <c r="R161" s="21">
        <f t="shared" si="306"/>
        <v>57340</v>
      </c>
      <c r="S161" s="21">
        <f t="shared" si="306"/>
        <v>0</v>
      </c>
      <c r="T161" s="21">
        <f t="shared" si="306"/>
        <v>57340</v>
      </c>
      <c r="U161" s="21">
        <f t="shared" si="306"/>
        <v>0</v>
      </c>
      <c r="V161" s="21">
        <f t="shared" si="306"/>
        <v>-1493</v>
      </c>
      <c r="W161" s="21">
        <f t="shared" si="306"/>
        <v>0</v>
      </c>
      <c r="X161" s="21">
        <f t="shared" si="306"/>
        <v>-1493</v>
      </c>
      <c r="Y161" s="21">
        <f t="shared" si="306"/>
        <v>0</v>
      </c>
      <c r="Z161" s="276">
        <f t="shared" si="272"/>
        <v>97.462308568320495</v>
      </c>
      <c r="AA161" s="21"/>
      <c r="AB161" s="21">
        <f t="shared" ref="AB161:BU162" si="307">AB162</f>
        <v>58833</v>
      </c>
      <c r="AC161" s="21">
        <f t="shared" si="307"/>
        <v>0</v>
      </c>
      <c r="AD161" s="21">
        <f t="shared" si="307"/>
        <v>58833</v>
      </c>
      <c r="AE161" s="21">
        <f t="shared" si="307"/>
        <v>0</v>
      </c>
      <c r="AF161" s="21">
        <f t="shared" si="307"/>
        <v>0</v>
      </c>
      <c r="AG161" s="21">
        <f t="shared" si="307"/>
        <v>0</v>
      </c>
      <c r="AH161" s="21">
        <f t="shared" si="307"/>
        <v>0</v>
      </c>
      <c r="AI161" s="21">
        <f t="shared" si="307"/>
        <v>0</v>
      </c>
      <c r="AJ161" s="21">
        <f t="shared" si="307"/>
        <v>58833</v>
      </c>
      <c r="AK161" s="21">
        <f t="shared" si="307"/>
        <v>0</v>
      </c>
      <c r="AL161" s="21">
        <f t="shared" si="307"/>
        <v>58833</v>
      </c>
      <c r="AM161" s="21">
        <f t="shared" si="307"/>
        <v>0</v>
      </c>
      <c r="AN161" s="21">
        <f t="shared" si="307"/>
        <v>0</v>
      </c>
      <c r="AO161" s="21">
        <f t="shared" si="307"/>
        <v>0</v>
      </c>
      <c r="AP161" s="21">
        <f t="shared" si="307"/>
        <v>0</v>
      </c>
      <c r="AQ161" s="21">
        <f t="shared" si="307"/>
        <v>0</v>
      </c>
      <c r="AR161" s="21">
        <f t="shared" si="307"/>
        <v>58833</v>
      </c>
      <c r="AS161" s="21">
        <f t="shared" si="307"/>
        <v>0</v>
      </c>
      <c r="AT161" s="21">
        <f t="shared" si="307"/>
        <v>58833</v>
      </c>
      <c r="AU161" s="21">
        <f t="shared" si="307"/>
        <v>0</v>
      </c>
      <c r="AV161" s="205">
        <f t="shared" si="265"/>
        <v>0</v>
      </c>
      <c r="AW161" s="21">
        <f t="shared" si="307"/>
        <v>58833</v>
      </c>
      <c r="AX161" s="21">
        <f t="shared" si="307"/>
        <v>0</v>
      </c>
      <c r="AY161" s="21">
        <f t="shared" si="307"/>
        <v>58833</v>
      </c>
      <c r="AZ161" s="21">
        <f t="shared" si="307"/>
        <v>0</v>
      </c>
      <c r="BA161" s="21">
        <f t="shared" si="307"/>
        <v>0</v>
      </c>
      <c r="BB161" s="21">
        <f t="shared" si="307"/>
        <v>0</v>
      </c>
      <c r="BC161" s="21">
        <f t="shared" si="307"/>
        <v>0</v>
      </c>
      <c r="BD161" s="21">
        <f t="shared" si="307"/>
        <v>0</v>
      </c>
      <c r="BE161" s="21">
        <f t="shared" si="307"/>
        <v>58833</v>
      </c>
      <c r="BF161" s="21">
        <f t="shared" si="307"/>
        <v>0</v>
      </c>
      <c r="BG161" s="21">
        <f t="shared" si="307"/>
        <v>58833</v>
      </c>
      <c r="BH161" s="21">
        <f t="shared" si="307"/>
        <v>0</v>
      </c>
      <c r="BI161" s="21">
        <f t="shared" si="307"/>
        <v>0</v>
      </c>
      <c r="BJ161" s="21">
        <f t="shared" si="307"/>
        <v>0</v>
      </c>
      <c r="BK161" s="21">
        <f t="shared" si="307"/>
        <v>0</v>
      </c>
      <c r="BL161" s="21">
        <f t="shared" si="307"/>
        <v>0</v>
      </c>
      <c r="BM161" s="21">
        <f t="shared" si="307"/>
        <v>58833</v>
      </c>
      <c r="BN161" s="21">
        <f t="shared" si="307"/>
        <v>0</v>
      </c>
      <c r="BO161" s="21">
        <f t="shared" si="307"/>
        <v>58833</v>
      </c>
      <c r="BP161" s="21">
        <f t="shared" si="307"/>
        <v>0</v>
      </c>
      <c r="BQ161" s="205">
        <f t="shared" si="266"/>
        <v>0</v>
      </c>
      <c r="BR161" s="21">
        <f t="shared" si="307"/>
        <v>58833</v>
      </c>
      <c r="BS161" s="21">
        <f t="shared" si="307"/>
        <v>0</v>
      </c>
      <c r="BT161" s="21">
        <f t="shared" si="307"/>
        <v>58833</v>
      </c>
      <c r="BU161" s="21">
        <f t="shared" si="307"/>
        <v>0</v>
      </c>
      <c r="BV161" s="21">
        <f t="shared" ref="BV161:CK162" si="308">BV162</f>
        <v>0</v>
      </c>
      <c r="BW161" s="21">
        <f t="shared" si="308"/>
        <v>0</v>
      </c>
      <c r="BX161" s="21">
        <f t="shared" si="308"/>
        <v>0</v>
      </c>
      <c r="BY161" s="21">
        <f t="shared" si="308"/>
        <v>0</v>
      </c>
      <c r="BZ161" s="21">
        <f t="shared" si="308"/>
        <v>58833</v>
      </c>
      <c r="CA161" s="21">
        <f t="shared" si="308"/>
        <v>0</v>
      </c>
      <c r="CB161" s="21">
        <f t="shared" si="308"/>
        <v>58833</v>
      </c>
      <c r="CC161" s="21">
        <f t="shared" si="308"/>
        <v>0</v>
      </c>
      <c r="CD161" s="21">
        <f t="shared" si="308"/>
        <v>0</v>
      </c>
      <c r="CE161" s="21">
        <f t="shared" si="308"/>
        <v>0</v>
      </c>
      <c r="CF161" s="21">
        <f t="shared" si="308"/>
        <v>0</v>
      </c>
      <c r="CG161" s="21">
        <f t="shared" si="308"/>
        <v>0</v>
      </c>
      <c r="CH161" s="21">
        <f t="shared" si="308"/>
        <v>58833</v>
      </c>
      <c r="CI161" s="21">
        <f t="shared" si="308"/>
        <v>0</v>
      </c>
      <c r="CJ161" s="21">
        <f t="shared" si="308"/>
        <v>58833</v>
      </c>
      <c r="CK161" s="21">
        <f t="shared" si="308"/>
        <v>0</v>
      </c>
      <c r="CL161" s="206">
        <f t="shared" si="267"/>
        <v>0</v>
      </c>
    </row>
    <row r="162" spans="1:90" ht="27.75" customHeight="1" x14ac:dyDescent="0.25">
      <c r="A162" s="155" t="s">
        <v>34</v>
      </c>
      <c r="B162" s="156"/>
      <c r="C162" s="156"/>
      <c r="D162" s="156"/>
      <c r="E162" s="152">
        <v>851</v>
      </c>
      <c r="F162" s="4" t="s">
        <v>30</v>
      </c>
      <c r="G162" s="4" t="s">
        <v>11</v>
      </c>
      <c r="H162" s="176" t="s">
        <v>427</v>
      </c>
      <c r="I162" s="3" t="s">
        <v>35</v>
      </c>
      <c r="J162" s="21">
        <f t="shared" si="306"/>
        <v>57340</v>
      </c>
      <c r="K162" s="21">
        <f t="shared" si="306"/>
        <v>0</v>
      </c>
      <c r="L162" s="21">
        <f t="shared" si="306"/>
        <v>57340</v>
      </c>
      <c r="M162" s="21">
        <f t="shared" si="306"/>
        <v>0</v>
      </c>
      <c r="N162" s="21">
        <f t="shared" si="306"/>
        <v>57340</v>
      </c>
      <c r="O162" s="21">
        <f t="shared" si="306"/>
        <v>0</v>
      </c>
      <c r="P162" s="21">
        <f t="shared" si="306"/>
        <v>57340</v>
      </c>
      <c r="Q162" s="21">
        <f t="shared" si="306"/>
        <v>0</v>
      </c>
      <c r="R162" s="21">
        <f t="shared" si="306"/>
        <v>57340</v>
      </c>
      <c r="S162" s="21">
        <f t="shared" si="306"/>
        <v>0</v>
      </c>
      <c r="T162" s="21">
        <f t="shared" si="306"/>
        <v>57340</v>
      </c>
      <c r="U162" s="21">
        <f t="shared" si="306"/>
        <v>0</v>
      </c>
      <c r="V162" s="21">
        <f t="shared" si="306"/>
        <v>-1493</v>
      </c>
      <c r="W162" s="21">
        <f t="shared" si="306"/>
        <v>0</v>
      </c>
      <c r="X162" s="21">
        <f t="shared" si="306"/>
        <v>-1493</v>
      </c>
      <c r="Y162" s="21">
        <f t="shared" si="306"/>
        <v>0</v>
      </c>
      <c r="Z162" s="276">
        <f t="shared" si="272"/>
        <v>97.462308568320495</v>
      </c>
      <c r="AA162" s="21"/>
      <c r="AB162" s="21">
        <f t="shared" si="307"/>
        <v>58833</v>
      </c>
      <c r="AC162" s="21">
        <f t="shared" si="307"/>
        <v>0</v>
      </c>
      <c r="AD162" s="21">
        <f t="shared" si="307"/>
        <v>58833</v>
      </c>
      <c r="AE162" s="21">
        <f t="shared" si="307"/>
        <v>0</v>
      </c>
      <c r="AF162" s="21">
        <f t="shared" si="307"/>
        <v>0</v>
      </c>
      <c r="AG162" s="21">
        <f t="shared" si="307"/>
        <v>0</v>
      </c>
      <c r="AH162" s="21">
        <f t="shared" si="307"/>
        <v>0</v>
      </c>
      <c r="AI162" s="21">
        <f t="shared" si="307"/>
        <v>0</v>
      </c>
      <c r="AJ162" s="21">
        <f t="shared" si="307"/>
        <v>58833</v>
      </c>
      <c r="AK162" s="21">
        <f t="shared" si="307"/>
        <v>0</v>
      </c>
      <c r="AL162" s="21">
        <f t="shared" si="307"/>
        <v>58833</v>
      </c>
      <c r="AM162" s="21">
        <f t="shared" si="307"/>
        <v>0</v>
      </c>
      <c r="AN162" s="21">
        <f t="shared" si="307"/>
        <v>0</v>
      </c>
      <c r="AO162" s="21">
        <f t="shared" si="307"/>
        <v>0</v>
      </c>
      <c r="AP162" s="21">
        <f t="shared" si="307"/>
        <v>0</v>
      </c>
      <c r="AQ162" s="21">
        <f t="shared" si="307"/>
        <v>0</v>
      </c>
      <c r="AR162" s="21">
        <f t="shared" si="307"/>
        <v>58833</v>
      </c>
      <c r="AS162" s="21">
        <f t="shared" si="307"/>
        <v>0</v>
      </c>
      <c r="AT162" s="21">
        <f t="shared" si="307"/>
        <v>58833</v>
      </c>
      <c r="AU162" s="21">
        <f t="shared" si="307"/>
        <v>0</v>
      </c>
      <c r="AV162" s="205">
        <f t="shared" si="265"/>
        <v>0</v>
      </c>
      <c r="AW162" s="21">
        <f t="shared" si="307"/>
        <v>58833</v>
      </c>
      <c r="AX162" s="21">
        <f t="shared" si="307"/>
        <v>0</v>
      </c>
      <c r="AY162" s="21">
        <f t="shared" si="307"/>
        <v>58833</v>
      </c>
      <c r="AZ162" s="21">
        <f t="shared" si="307"/>
        <v>0</v>
      </c>
      <c r="BA162" s="21">
        <f t="shared" si="307"/>
        <v>0</v>
      </c>
      <c r="BB162" s="21">
        <f t="shared" si="307"/>
        <v>0</v>
      </c>
      <c r="BC162" s="21">
        <f t="shared" si="307"/>
        <v>0</v>
      </c>
      <c r="BD162" s="21">
        <f t="shared" si="307"/>
        <v>0</v>
      </c>
      <c r="BE162" s="21">
        <f t="shared" si="307"/>
        <v>58833</v>
      </c>
      <c r="BF162" s="21">
        <f t="shared" si="307"/>
        <v>0</v>
      </c>
      <c r="BG162" s="21">
        <f t="shared" si="307"/>
        <v>58833</v>
      </c>
      <c r="BH162" s="21">
        <f t="shared" si="307"/>
        <v>0</v>
      </c>
      <c r="BI162" s="21">
        <f t="shared" si="307"/>
        <v>0</v>
      </c>
      <c r="BJ162" s="21">
        <f t="shared" si="307"/>
        <v>0</v>
      </c>
      <c r="BK162" s="21">
        <f t="shared" si="307"/>
        <v>0</v>
      </c>
      <c r="BL162" s="21">
        <f t="shared" si="307"/>
        <v>0</v>
      </c>
      <c r="BM162" s="21">
        <f t="shared" si="307"/>
        <v>58833</v>
      </c>
      <c r="BN162" s="21">
        <f t="shared" si="307"/>
        <v>0</v>
      </c>
      <c r="BO162" s="21">
        <f t="shared" si="307"/>
        <v>58833</v>
      </c>
      <c r="BP162" s="21">
        <f t="shared" si="307"/>
        <v>0</v>
      </c>
      <c r="BQ162" s="205">
        <f t="shared" si="266"/>
        <v>0</v>
      </c>
      <c r="BR162" s="21">
        <f t="shared" si="307"/>
        <v>58833</v>
      </c>
      <c r="BS162" s="21">
        <f t="shared" si="307"/>
        <v>0</v>
      </c>
      <c r="BT162" s="21">
        <f t="shared" si="307"/>
        <v>58833</v>
      </c>
      <c r="BU162" s="21">
        <f t="shared" si="307"/>
        <v>0</v>
      </c>
      <c r="BV162" s="21">
        <f t="shared" si="308"/>
        <v>0</v>
      </c>
      <c r="BW162" s="21">
        <f t="shared" si="308"/>
        <v>0</v>
      </c>
      <c r="BX162" s="21">
        <f t="shared" si="308"/>
        <v>0</v>
      </c>
      <c r="BY162" s="21">
        <f t="shared" si="308"/>
        <v>0</v>
      </c>
      <c r="BZ162" s="21">
        <f t="shared" si="308"/>
        <v>58833</v>
      </c>
      <c r="CA162" s="21">
        <f t="shared" si="308"/>
        <v>0</v>
      </c>
      <c r="CB162" s="21">
        <f t="shared" si="308"/>
        <v>58833</v>
      </c>
      <c r="CC162" s="21">
        <f t="shared" si="308"/>
        <v>0</v>
      </c>
      <c r="CD162" s="21">
        <f t="shared" si="308"/>
        <v>0</v>
      </c>
      <c r="CE162" s="21">
        <f t="shared" si="308"/>
        <v>0</v>
      </c>
      <c r="CF162" s="21">
        <f t="shared" si="308"/>
        <v>0</v>
      </c>
      <c r="CG162" s="21">
        <f t="shared" si="308"/>
        <v>0</v>
      </c>
      <c r="CH162" s="21">
        <f t="shared" si="308"/>
        <v>58833</v>
      </c>
      <c r="CI162" s="21">
        <f t="shared" si="308"/>
        <v>0</v>
      </c>
      <c r="CJ162" s="21">
        <f t="shared" si="308"/>
        <v>58833</v>
      </c>
      <c r="CK162" s="21">
        <f t="shared" si="308"/>
        <v>0</v>
      </c>
      <c r="CL162" s="206">
        <f t="shared" si="267"/>
        <v>0</v>
      </c>
    </row>
    <row r="163" spans="1:90" ht="27.75" customHeight="1" x14ac:dyDescent="0.25">
      <c r="A163" s="156" t="s">
        <v>61</v>
      </c>
      <c r="B163" s="156"/>
      <c r="C163" s="156"/>
      <c r="D163" s="156"/>
      <c r="E163" s="152">
        <v>851</v>
      </c>
      <c r="F163" s="4" t="s">
        <v>30</v>
      </c>
      <c r="G163" s="4" t="s">
        <v>11</v>
      </c>
      <c r="H163" s="176" t="s">
        <v>427</v>
      </c>
      <c r="I163" s="3" t="s">
        <v>62</v>
      </c>
      <c r="J163" s="21">
        <f>'6.ВС'!J134</f>
        <v>57340</v>
      </c>
      <c r="K163" s="21">
        <f>'6.ВС'!K134</f>
        <v>0</v>
      </c>
      <c r="L163" s="21">
        <f>'6.ВС'!L134</f>
        <v>57340</v>
      </c>
      <c r="M163" s="21">
        <f>'6.ВС'!M134</f>
        <v>0</v>
      </c>
      <c r="N163" s="21">
        <f>'6.ВС'!N134</f>
        <v>57340</v>
      </c>
      <c r="O163" s="21">
        <f>'6.ВС'!O134</f>
        <v>0</v>
      </c>
      <c r="P163" s="21">
        <f>'6.ВС'!P134</f>
        <v>57340</v>
      </c>
      <c r="Q163" s="21">
        <f>'6.ВС'!Q134</f>
        <v>0</v>
      </c>
      <c r="R163" s="21">
        <f>'6.ВС'!R134</f>
        <v>57340</v>
      </c>
      <c r="S163" s="21">
        <f>'6.ВС'!S134</f>
        <v>0</v>
      </c>
      <c r="T163" s="21">
        <f>'6.ВС'!T134</f>
        <v>57340</v>
      </c>
      <c r="U163" s="21">
        <f>'6.ВС'!U134</f>
        <v>0</v>
      </c>
      <c r="V163" s="21">
        <f>'6.ВС'!V134</f>
        <v>-1493</v>
      </c>
      <c r="W163" s="21">
        <f>'6.ВС'!W134</f>
        <v>0</v>
      </c>
      <c r="X163" s="21">
        <f>'6.ВС'!X134</f>
        <v>-1493</v>
      </c>
      <c r="Y163" s="21">
        <f>'6.ВС'!Y134</f>
        <v>0</v>
      </c>
      <c r="Z163" s="276">
        <f t="shared" si="272"/>
        <v>97.462308568320495</v>
      </c>
      <c r="AA163" s="21"/>
      <c r="AB163" s="21">
        <f>'6.ВС'!AB134</f>
        <v>58833</v>
      </c>
      <c r="AC163" s="21">
        <f>'6.ВС'!AC134</f>
        <v>0</v>
      </c>
      <c r="AD163" s="21">
        <f>'6.ВС'!AD134</f>
        <v>58833</v>
      </c>
      <c r="AE163" s="21">
        <f>'6.ВС'!AE134</f>
        <v>0</v>
      </c>
      <c r="AF163" s="21">
        <f>'6.ВС'!AF134</f>
        <v>0</v>
      </c>
      <c r="AG163" s="21">
        <f>'6.ВС'!AG134</f>
        <v>0</v>
      </c>
      <c r="AH163" s="21">
        <f>'6.ВС'!AH134</f>
        <v>0</v>
      </c>
      <c r="AI163" s="21">
        <f>'6.ВС'!AI134</f>
        <v>0</v>
      </c>
      <c r="AJ163" s="21">
        <f>'6.ВС'!AJ134</f>
        <v>58833</v>
      </c>
      <c r="AK163" s="21">
        <f>'6.ВС'!AK134</f>
        <v>0</v>
      </c>
      <c r="AL163" s="21">
        <f>'6.ВС'!AL134</f>
        <v>58833</v>
      </c>
      <c r="AM163" s="21">
        <f>'6.ВС'!AM134</f>
        <v>0</v>
      </c>
      <c r="AN163" s="21">
        <f>'6.ВС'!AN134</f>
        <v>0</v>
      </c>
      <c r="AO163" s="21">
        <f>'6.ВС'!AO134</f>
        <v>0</v>
      </c>
      <c r="AP163" s="21">
        <f>'6.ВС'!AP134</f>
        <v>0</v>
      </c>
      <c r="AQ163" s="21">
        <f>'6.ВС'!AQ134</f>
        <v>0</v>
      </c>
      <c r="AR163" s="21">
        <f>'6.ВС'!AR134</f>
        <v>58833</v>
      </c>
      <c r="AS163" s="21">
        <f>'6.ВС'!AS134</f>
        <v>0</v>
      </c>
      <c r="AT163" s="21">
        <f>'6.ВС'!AT134</f>
        <v>58833</v>
      </c>
      <c r="AU163" s="21">
        <f>'6.ВС'!AU134</f>
        <v>0</v>
      </c>
      <c r="AV163" s="205">
        <f t="shared" si="265"/>
        <v>0</v>
      </c>
      <c r="AW163" s="21">
        <f>'6.ВС'!AW134</f>
        <v>58833</v>
      </c>
      <c r="AX163" s="21">
        <f>'6.ВС'!AX134</f>
        <v>0</v>
      </c>
      <c r="AY163" s="21">
        <f>'6.ВС'!AY134</f>
        <v>58833</v>
      </c>
      <c r="AZ163" s="21">
        <f>'6.ВС'!AZ134</f>
        <v>0</v>
      </c>
      <c r="BA163" s="21">
        <f>'6.ВС'!BA134</f>
        <v>0</v>
      </c>
      <c r="BB163" s="21">
        <f>'6.ВС'!BB134</f>
        <v>0</v>
      </c>
      <c r="BC163" s="21">
        <f>'6.ВС'!BC134</f>
        <v>0</v>
      </c>
      <c r="BD163" s="21">
        <f>'6.ВС'!BD134</f>
        <v>0</v>
      </c>
      <c r="BE163" s="21">
        <f>'6.ВС'!BE134</f>
        <v>58833</v>
      </c>
      <c r="BF163" s="21">
        <f>'6.ВС'!BF134</f>
        <v>0</v>
      </c>
      <c r="BG163" s="21">
        <f>'6.ВС'!BG134</f>
        <v>58833</v>
      </c>
      <c r="BH163" s="21">
        <f>'6.ВС'!BH134</f>
        <v>0</v>
      </c>
      <c r="BI163" s="21">
        <f>'6.ВС'!BI134</f>
        <v>0</v>
      </c>
      <c r="BJ163" s="21">
        <f>'6.ВС'!BJ134</f>
        <v>0</v>
      </c>
      <c r="BK163" s="21">
        <f>'6.ВС'!BK134</f>
        <v>0</v>
      </c>
      <c r="BL163" s="21">
        <f>'6.ВС'!BL134</f>
        <v>0</v>
      </c>
      <c r="BM163" s="21">
        <f>'6.ВС'!BM134</f>
        <v>58833</v>
      </c>
      <c r="BN163" s="21">
        <f>'6.ВС'!BN134</f>
        <v>0</v>
      </c>
      <c r="BO163" s="21">
        <f>'6.ВС'!BO134</f>
        <v>58833</v>
      </c>
      <c r="BP163" s="21">
        <f>'6.ВС'!BP134</f>
        <v>0</v>
      </c>
      <c r="BQ163" s="205">
        <f t="shared" si="266"/>
        <v>0</v>
      </c>
      <c r="BR163" s="21">
        <f>'6.ВС'!BR134</f>
        <v>58833</v>
      </c>
      <c r="BS163" s="21">
        <f>'6.ВС'!BS134</f>
        <v>0</v>
      </c>
      <c r="BT163" s="21">
        <f>'6.ВС'!BT134</f>
        <v>58833</v>
      </c>
      <c r="BU163" s="21">
        <f>'6.ВС'!BU134</f>
        <v>0</v>
      </c>
      <c r="BV163" s="21">
        <f>'6.ВС'!BV134</f>
        <v>0</v>
      </c>
      <c r="BW163" s="21">
        <f>'6.ВС'!BW134</f>
        <v>0</v>
      </c>
      <c r="BX163" s="21">
        <f>'6.ВС'!BX134</f>
        <v>0</v>
      </c>
      <c r="BY163" s="21">
        <f>'6.ВС'!BY134</f>
        <v>0</v>
      </c>
      <c r="BZ163" s="21">
        <f>'6.ВС'!BZ134</f>
        <v>58833</v>
      </c>
      <c r="CA163" s="21">
        <f>'6.ВС'!CA134</f>
        <v>0</v>
      </c>
      <c r="CB163" s="21">
        <f>'6.ВС'!CB134</f>
        <v>58833</v>
      </c>
      <c r="CC163" s="21">
        <f>'6.ВС'!CC134</f>
        <v>0</v>
      </c>
      <c r="CD163" s="21">
        <f>'6.ВС'!CD134</f>
        <v>0</v>
      </c>
      <c r="CE163" s="21">
        <f>'6.ВС'!CE134</f>
        <v>0</v>
      </c>
      <c r="CF163" s="21">
        <f>'6.ВС'!CF134</f>
        <v>0</v>
      </c>
      <c r="CG163" s="21">
        <f>'6.ВС'!CG134</f>
        <v>0</v>
      </c>
      <c r="CH163" s="21">
        <f>'6.ВС'!CH134</f>
        <v>58833</v>
      </c>
      <c r="CI163" s="21">
        <f>'6.ВС'!CI134</f>
        <v>0</v>
      </c>
      <c r="CJ163" s="21">
        <f>'6.ВС'!CJ134</f>
        <v>58833</v>
      </c>
      <c r="CK163" s="21">
        <f>'6.ВС'!CK134</f>
        <v>0</v>
      </c>
      <c r="CL163" s="206">
        <f t="shared" si="267"/>
        <v>0</v>
      </c>
    </row>
    <row r="164" spans="1:90" ht="27.75" customHeight="1" x14ac:dyDescent="0.25">
      <c r="A164" s="25" t="s">
        <v>70</v>
      </c>
      <c r="B164" s="156"/>
      <c r="C164" s="156"/>
      <c r="D164" s="25"/>
      <c r="E164" s="152">
        <v>851</v>
      </c>
      <c r="F164" s="4" t="s">
        <v>30</v>
      </c>
      <c r="G164" s="4" t="s">
        <v>44</v>
      </c>
      <c r="H164" s="175"/>
      <c r="I164" s="3"/>
      <c r="J164" s="21">
        <f t="shared" ref="J164:R164" si="309">J165+J168+J171+J174+J177+J180</f>
        <v>73662</v>
      </c>
      <c r="K164" s="21">
        <f t="shared" ref="K164:M164" si="310">K165+K168+K171+K174+K177+K180</f>
        <v>0</v>
      </c>
      <c r="L164" s="21">
        <f t="shared" si="310"/>
        <v>73662</v>
      </c>
      <c r="M164" s="21">
        <f t="shared" si="310"/>
        <v>0</v>
      </c>
      <c r="N164" s="21">
        <f t="shared" si="309"/>
        <v>8235637</v>
      </c>
      <c r="O164" s="21">
        <f t="shared" ref="O164:Q164" si="311">O165+O168+O171+O174+O177+O180</f>
        <v>7822205</v>
      </c>
      <c r="P164" s="21">
        <f t="shared" si="311"/>
        <v>413432</v>
      </c>
      <c r="Q164" s="21">
        <f t="shared" si="311"/>
        <v>0</v>
      </c>
      <c r="R164" s="21">
        <f t="shared" si="309"/>
        <v>0</v>
      </c>
      <c r="S164" s="21">
        <f t="shared" ref="S164:U164" si="312">S165+S168+S171+S174+S177+S180</f>
        <v>0</v>
      </c>
      <c r="T164" s="21">
        <f t="shared" si="312"/>
        <v>0</v>
      </c>
      <c r="U164" s="21">
        <f t="shared" si="312"/>
        <v>0</v>
      </c>
      <c r="V164" s="21">
        <f t="shared" ref="V164:Y164" si="313">V165+V168+V171+V174+V177+V180</f>
        <v>73062</v>
      </c>
      <c r="W164" s="21">
        <f t="shared" si="313"/>
        <v>0</v>
      </c>
      <c r="X164" s="21">
        <f t="shared" si="313"/>
        <v>73062</v>
      </c>
      <c r="Y164" s="21">
        <f t="shared" si="313"/>
        <v>0</v>
      </c>
      <c r="Z164" s="276">
        <f t="shared" si="272"/>
        <v>12277</v>
      </c>
      <c r="AA164" s="21"/>
      <c r="AB164" s="21">
        <f>AB165+AB168+AB171+AB174+AB177+AB180</f>
        <v>600</v>
      </c>
      <c r="AC164" s="21">
        <f t="shared" ref="AC164:CC164" si="314">AC165+AC168+AC171+AC174+AC177+AC180</f>
        <v>0</v>
      </c>
      <c r="AD164" s="21">
        <f t="shared" si="314"/>
        <v>600</v>
      </c>
      <c r="AE164" s="21">
        <f t="shared" si="314"/>
        <v>0</v>
      </c>
      <c r="AF164" s="21">
        <f t="shared" si="314"/>
        <v>8761069</v>
      </c>
      <c r="AG164" s="21">
        <f t="shared" si="314"/>
        <v>5417631.5</v>
      </c>
      <c r="AH164" s="21">
        <f t="shared" si="314"/>
        <v>3343437.5</v>
      </c>
      <c r="AI164" s="21">
        <f t="shared" si="314"/>
        <v>0</v>
      </c>
      <c r="AJ164" s="21">
        <f t="shared" si="314"/>
        <v>8761669</v>
      </c>
      <c r="AK164" s="21">
        <f t="shared" si="314"/>
        <v>5417631.5</v>
      </c>
      <c r="AL164" s="21">
        <f t="shared" si="314"/>
        <v>3344037.5</v>
      </c>
      <c r="AM164" s="21">
        <f t="shared" si="314"/>
        <v>0</v>
      </c>
      <c r="AN164" s="21">
        <f t="shared" ref="AN164:AU164" si="315">AN165+AN168+AN171+AN174+AN177+AN180</f>
        <v>0</v>
      </c>
      <c r="AO164" s="21">
        <f t="shared" si="315"/>
        <v>0</v>
      </c>
      <c r="AP164" s="21">
        <f t="shared" si="315"/>
        <v>0</v>
      </c>
      <c r="AQ164" s="21">
        <f t="shared" si="315"/>
        <v>0</v>
      </c>
      <c r="AR164" s="21">
        <f t="shared" si="315"/>
        <v>8761669</v>
      </c>
      <c r="AS164" s="21">
        <f t="shared" si="315"/>
        <v>5417631.5</v>
      </c>
      <c r="AT164" s="21">
        <f t="shared" si="315"/>
        <v>3344037.5</v>
      </c>
      <c r="AU164" s="21">
        <f t="shared" si="315"/>
        <v>0</v>
      </c>
      <c r="AV164" s="205">
        <f t="shared" si="265"/>
        <v>0</v>
      </c>
      <c r="AW164" s="21">
        <f t="shared" si="314"/>
        <v>211127</v>
      </c>
      <c r="AX164" s="21">
        <f t="shared" si="314"/>
        <v>200000</v>
      </c>
      <c r="AY164" s="21">
        <f t="shared" si="314"/>
        <v>11127</v>
      </c>
      <c r="AZ164" s="21">
        <f t="shared" si="314"/>
        <v>0</v>
      </c>
      <c r="BA164" s="21">
        <f t="shared" si="314"/>
        <v>0</v>
      </c>
      <c r="BB164" s="21">
        <f t="shared" si="314"/>
        <v>0</v>
      </c>
      <c r="BC164" s="21">
        <f t="shared" si="314"/>
        <v>0</v>
      </c>
      <c r="BD164" s="21">
        <f t="shared" si="314"/>
        <v>0</v>
      </c>
      <c r="BE164" s="21">
        <f t="shared" si="314"/>
        <v>211127</v>
      </c>
      <c r="BF164" s="21">
        <f t="shared" si="314"/>
        <v>200000</v>
      </c>
      <c r="BG164" s="21">
        <f t="shared" si="314"/>
        <v>11127</v>
      </c>
      <c r="BH164" s="21">
        <f t="shared" si="314"/>
        <v>0</v>
      </c>
      <c r="BI164" s="21">
        <f t="shared" ref="BI164:BP164" si="316">BI165+BI168+BI171+BI174+BI177+BI180</f>
        <v>0</v>
      </c>
      <c r="BJ164" s="21">
        <f t="shared" si="316"/>
        <v>0</v>
      </c>
      <c r="BK164" s="21">
        <f t="shared" si="316"/>
        <v>0</v>
      </c>
      <c r="BL164" s="21">
        <f t="shared" si="316"/>
        <v>0</v>
      </c>
      <c r="BM164" s="21">
        <f t="shared" si="316"/>
        <v>211127</v>
      </c>
      <c r="BN164" s="21">
        <f t="shared" si="316"/>
        <v>200000</v>
      </c>
      <c r="BO164" s="21">
        <f t="shared" si="316"/>
        <v>11127</v>
      </c>
      <c r="BP164" s="21">
        <f t="shared" si="316"/>
        <v>0</v>
      </c>
      <c r="BQ164" s="205">
        <f t="shared" si="266"/>
        <v>0</v>
      </c>
      <c r="BR164" s="21">
        <f t="shared" si="314"/>
        <v>600</v>
      </c>
      <c r="BS164" s="21">
        <f t="shared" si="314"/>
        <v>0</v>
      </c>
      <c r="BT164" s="21">
        <f t="shared" si="314"/>
        <v>600</v>
      </c>
      <c r="BU164" s="21">
        <f t="shared" si="314"/>
        <v>0</v>
      </c>
      <c r="BV164" s="21">
        <f t="shared" si="314"/>
        <v>0</v>
      </c>
      <c r="BW164" s="21">
        <f t="shared" si="314"/>
        <v>0</v>
      </c>
      <c r="BX164" s="21">
        <f t="shared" si="314"/>
        <v>0</v>
      </c>
      <c r="BY164" s="21">
        <f t="shared" si="314"/>
        <v>0</v>
      </c>
      <c r="BZ164" s="21">
        <f t="shared" si="314"/>
        <v>600</v>
      </c>
      <c r="CA164" s="21">
        <f t="shared" si="314"/>
        <v>0</v>
      </c>
      <c r="CB164" s="21">
        <f t="shared" si="314"/>
        <v>600</v>
      </c>
      <c r="CC164" s="21">
        <f t="shared" si="314"/>
        <v>0</v>
      </c>
      <c r="CD164" s="21">
        <f t="shared" ref="CD164:CK164" si="317">CD165+CD168+CD171+CD174+CD177+CD180</f>
        <v>0</v>
      </c>
      <c r="CE164" s="21">
        <f t="shared" si="317"/>
        <v>0</v>
      </c>
      <c r="CF164" s="21">
        <f t="shared" si="317"/>
        <v>0</v>
      </c>
      <c r="CG164" s="21">
        <f t="shared" si="317"/>
        <v>0</v>
      </c>
      <c r="CH164" s="21">
        <f t="shared" si="317"/>
        <v>600</v>
      </c>
      <c r="CI164" s="21">
        <f t="shared" si="317"/>
        <v>0</v>
      </c>
      <c r="CJ164" s="21">
        <f t="shared" si="317"/>
        <v>600</v>
      </c>
      <c r="CK164" s="21">
        <f t="shared" si="317"/>
        <v>0</v>
      </c>
      <c r="CL164" s="206">
        <f t="shared" si="267"/>
        <v>0</v>
      </c>
    </row>
    <row r="165" spans="1:90" ht="27.75" customHeight="1" x14ac:dyDescent="0.25">
      <c r="A165" s="155" t="s">
        <v>75</v>
      </c>
      <c r="B165" s="156"/>
      <c r="C165" s="156"/>
      <c r="D165" s="25"/>
      <c r="E165" s="152">
        <v>851</v>
      </c>
      <c r="F165" s="4" t="s">
        <v>30</v>
      </c>
      <c r="G165" s="4" t="s">
        <v>44</v>
      </c>
      <c r="H165" s="175" t="s">
        <v>428</v>
      </c>
      <c r="I165" s="3"/>
      <c r="J165" s="21">
        <f t="shared" ref="J165:Y166" si="318">J166</f>
        <v>0</v>
      </c>
      <c r="K165" s="21">
        <f t="shared" si="318"/>
        <v>0</v>
      </c>
      <c r="L165" s="21">
        <f t="shared" si="318"/>
        <v>0</v>
      </c>
      <c r="M165" s="21">
        <f t="shared" si="318"/>
        <v>0</v>
      </c>
      <c r="N165" s="21">
        <f t="shared" si="318"/>
        <v>0</v>
      </c>
      <c r="O165" s="21">
        <f t="shared" si="318"/>
        <v>0</v>
      </c>
      <c r="P165" s="21">
        <f t="shared" si="318"/>
        <v>0</v>
      </c>
      <c r="Q165" s="21">
        <f t="shared" si="318"/>
        <v>0</v>
      </c>
      <c r="R165" s="21">
        <f t="shared" si="318"/>
        <v>0</v>
      </c>
      <c r="S165" s="21">
        <f t="shared" si="318"/>
        <v>0</v>
      </c>
      <c r="T165" s="21">
        <f t="shared" si="318"/>
        <v>0</v>
      </c>
      <c r="U165" s="21">
        <f t="shared" si="318"/>
        <v>0</v>
      </c>
      <c r="V165" s="21">
        <f t="shared" si="318"/>
        <v>0</v>
      </c>
      <c r="W165" s="21">
        <f t="shared" si="318"/>
        <v>0</v>
      </c>
      <c r="X165" s="21">
        <f t="shared" si="318"/>
        <v>0</v>
      </c>
      <c r="Y165" s="21">
        <f t="shared" si="318"/>
        <v>0</v>
      </c>
      <c r="Z165" s="276" t="e">
        <f t="shared" si="272"/>
        <v>#DIV/0!</v>
      </c>
      <c r="AA165" s="21"/>
      <c r="AB165" s="21">
        <f t="shared" ref="AB165:BV166" si="319">AB166</f>
        <v>0</v>
      </c>
      <c r="AC165" s="21">
        <f t="shared" si="319"/>
        <v>0</v>
      </c>
      <c r="AD165" s="21">
        <f t="shared" si="319"/>
        <v>0</v>
      </c>
      <c r="AE165" s="21">
        <f t="shared" si="319"/>
        <v>0</v>
      </c>
      <c r="AF165" s="21">
        <f t="shared" si="319"/>
        <v>2826800</v>
      </c>
      <c r="AG165" s="21">
        <f t="shared" si="319"/>
        <v>0</v>
      </c>
      <c r="AH165" s="21">
        <f t="shared" si="319"/>
        <v>2826800</v>
      </c>
      <c r="AI165" s="21">
        <f t="shared" si="319"/>
        <v>0</v>
      </c>
      <c r="AJ165" s="21">
        <f t="shared" si="319"/>
        <v>2826800</v>
      </c>
      <c r="AK165" s="21">
        <f t="shared" si="319"/>
        <v>0</v>
      </c>
      <c r="AL165" s="21">
        <f t="shared" si="319"/>
        <v>2826800</v>
      </c>
      <c r="AM165" s="21">
        <f t="shared" si="319"/>
        <v>0</v>
      </c>
      <c r="AN165" s="21">
        <f t="shared" si="319"/>
        <v>0</v>
      </c>
      <c r="AO165" s="21">
        <f t="shared" si="319"/>
        <v>0</v>
      </c>
      <c r="AP165" s="21">
        <f t="shared" si="319"/>
        <v>0</v>
      </c>
      <c r="AQ165" s="21">
        <f t="shared" si="319"/>
        <v>0</v>
      </c>
      <c r="AR165" s="21">
        <f t="shared" si="319"/>
        <v>2826800</v>
      </c>
      <c r="AS165" s="21">
        <f t="shared" si="319"/>
        <v>0</v>
      </c>
      <c r="AT165" s="21">
        <f t="shared" si="319"/>
        <v>2826800</v>
      </c>
      <c r="AU165" s="21">
        <f t="shared" si="319"/>
        <v>0</v>
      </c>
      <c r="AV165" s="205">
        <f t="shared" si="265"/>
        <v>0</v>
      </c>
      <c r="AW165" s="21">
        <f t="shared" si="319"/>
        <v>0</v>
      </c>
      <c r="AX165" s="21">
        <f t="shared" si="319"/>
        <v>0</v>
      </c>
      <c r="AY165" s="21">
        <f t="shared" si="319"/>
        <v>0</v>
      </c>
      <c r="AZ165" s="21">
        <f t="shared" si="319"/>
        <v>0</v>
      </c>
      <c r="BA165" s="21">
        <f t="shared" si="319"/>
        <v>0</v>
      </c>
      <c r="BB165" s="21">
        <f t="shared" si="319"/>
        <v>0</v>
      </c>
      <c r="BC165" s="21">
        <f t="shared" si="319"/>
        <v>0</v>
      </c>
      <c r="BD165" s="21">
        <f t="shared" si="319"/>
        <v>0</v>
      </c>
      <c r="BE165" s="21">
        <f t="shared" si="319"/>
        <v>0</v>
      </c>
      <c r="BF165" s="21">
        <f t="shared" si="319"/>
        <v>0</v>
      </c>
      <c r="BG165" s="21">
        <f t="shared" si="319"/>
        <v>0</v>
      </c>
      <c r="BH165" s="21">
        <f t="shared" si="319"/>
        <v>0</v>
      </c>
      <c r="BI165" s="21">
        <f t="shared" si="319"/>
        <v>0</v>
      </c>
      <c r="BJ165" s="21">
        <f t="shared" si="319"/>
        <v>0</v>
      </c>
      <c r="BK165" s="21">
        <f t="shared" si="319"/>
        <v>0</v>
      </c>
      <c r="BL165" s="21">
        <f t="shared" si="319"/>
        <v>0</v>
      </c>
      <c r="BM165" s="21">
        <f t="shared" si="319"/>
        <v>0</v>
      </c>
      <c r="BN165" s="21">
        <f t="shared" si="319"/>
        <v>0</v>
      </c>
      <c r="BO165" s="21">
        <f t="shared" si="319"/>
        <v>0</v>
      </c>
      <c r="BP165" s="21">
        <f t="shared" si="319"/>
        <v>0</v>
      </c>
      <c r="BQ165" s="205">
        <f t="shared" si="266"/>
        <v>0</v>
      </c>
      <c r="BR165" s="21">
        <f t="shared" si="319"/>
        <v>0</v>
      </c>
      <c r="BS165" s="21">
        <f t="shared" si="319"/>
        <v>0</v>
      </c>
      <c r="BT165" s="21">
        <f t="shared" si="319"/>
        <v>0</v>
      </c>
      <c r="BU165" s="21">
        <f t="shared" si="319"/>
        <v>0</v>
      </c>
      <c r="BV165" s="21">
        <f t="shared" si="319"/>
        <v>0</v>
      </c>
      <c r="BW165" s="21">
        <f t="shared" ref="BV165:CK166" si="320">BW166</f>
        <v>0</v>
      </c>
      <c r="BX165" s="21">
        <f t="shared" si="320"/>
        <v>0</v>
      </c>
      <c r="BY165" s="21">
        <f t="shared" si="320"/>
        <v>0</v>
      </c>
      <c r="BZ165" s="21">
        <f t="shared" si="320"/>
        <v>0</v>
      </c>
      <c r="CA165" s="21">
        <f t="shared" si="320"/>
        <v>0</v>
      </c>
      <c r="CB165" s="21">
        <f t="shared" si="320"/>
        <v>0</v>
      </c>
      <c r="CC165" s="21">
        <f t="shared" si="320"/>
        <v>0</v>
      </c>
      <c r="CD165" s="21">
        <f t="shared" si="320"/>
        <v>0</v>
      </c>
      <c r="CE165" s="21">
        <f t="shared" si="320"/>
        <v>0</v>
      </c>
      <c r="CF165" s="21">
        <f t="shared" si="320"/>
        <v>0</v>
      </c>
      <c r="CG165" s="21">
        <f t="shared" si="320"/>
        <v>0</v>
      </c>
      <c r="CH165" s="21">
        <f t="shared" si="320"/>
        <v>0</v>
      </c>
      <c r="CI165" s="21">
        <f t="shared" si="320"/>
        <v>0</v>
      </c>
      <c r="CJ165" s="21">
        <f t="shared" si="320"/>
        <v>0</v>
      </c>
      <c r="CK165" s="21">
        <f t="shared" si="320"/>
        <v>0</v>
      </c>
      <c r="CL165" s="206">
        <f t="shared" si="267"/>
        <v>0</v>
      </c>
    </row>
    <row r="166" spans="1:90" ht="27.75" customHeight="1" x14ac:dyDescent="0.25">
      <c r="A166" s="156" t="s">
        <v>71</v>
      </c>
      <c r="B166" s="156"/>
      <c r="C166" s="156"/>
      <c r="D166" s="25"/>
      <c r="E166" s="152">
        <v>851</v>
      </c>
      <c r="F166" s="4" t="s">
        <v>30</v>
      </c>
      <c r="G166" s="4" t="s">
        <v>44</v>
      </c>
      <c r="H166" s="175" t="s">
        <v>428</v>
      </c>
      <c r="I166" s="3" t="s">
        <v>72</v>
      </c>
      <c r="J166" s="21">
        <f t="shared" si="318"/>
        <v>0</v>
      </c>
      <c r="K166" s="21">
        <f t="shared" si="318"/>
        <v>0</v>
      </c>
      <c r="L166" s="21">
        <f t="shared" si="318"/>
        <v>0</v>
      </c>
      <c r="M166" s="21">
        <f t="shared" si="318"/>
        <v>0</v>
      </c>
      <c r="N166" s="21">
        <f t="shared" si="318"/>
        <v>0</v>
      </c>
      <c r="O166" s="21">
        <f t="shared" si="318"/>
        <v>0</v>
      </c>
      <c r="P166" s="21">
        <f t="shared" si="318"/>
        <v>0</v>
      </c>
      <c r="Q166" s="21">
        <f t="shared" si="318"/>
        <v>0</v>
      </c>
      <c r="R166" s="21">
        <f t="shared" si="318"/>
        <v>0</v>
      </c>
      <c r="S166" s="21">
        <f t="shared" si="318"/>
        <v>0</v>
      </c>
      <c r="T166" s="21">
        <f t="shared" si="318"/>
        <v>0</v>
      </c>
      <c r="U166" s="21">
        <f t="shared" si="318"/>
        <v>0</v>
      </c>
      <c r="V166" s="21">
        <f t="shared" si="318"/>
        <v>0</v>
      </c>
      <c r="W166" s="21">
        <f t="shared" si="318"/>
        <v>0</v>
      </c>
      <c r="X166" s="21">
        <f t="shared" si="318"/>
        <v>0</v>
      </c>
      <c r="Y166" s="21">
        <f t="shared" si="318"/>
        <v>0</v>
      </c>
      <c r="Z166" s="276" t="e">
        <f t="shared" si="272"/>
        <v>#DIV/0!</v>
      </c>
      <c r="AA166" s="21"/>
      <c r="AB166" s="21">
        <f t="shared" si="319"/>
        <v>0</v>
      </c>
      <c r="AC166" s="21">
        <f t="shared" si="319"/>
        <v>0</v>
      </c>
      <c r="AD166" s="21">
        <f t="shared" si="319"/>
        <v>0</v>
      </c>
      <c r="AE166" s="21">
        <f t="shared" si="319"/>
        <v>0</v>
      </c>
      <c r="AF166" s="21">
        <f t="shared" si="319"/>
        <v>2826800</v>
      </c>
      <c r="AG166" s="21">
        <f t="shared" si="319"/>
        <v>0</v>
      </c>
      <c r="AH166" s="21">
        <f t="shared" si="319"/>
        <v>2826800</v>
      </c>
      <c r="AI166" s="21">
        <f t="shared" si="319"/>
        <v>0</v>
      </c>
      <c r="AJ166" s="21">
        <f t="shared" si="319"/>
        <v>2826800</v>
      </c>
      <c r="AK166" s="21">
        <f t="shared" si="319"/>
        <v>0</v>
      </c>
      <c r="AL166" s="21">
        <f t="shared" si="319"/>
        <v>2826800</v>
      </c>
      <c r="AM166" s="21">
        <f t="shared" si="319"/>
        <v>0</v>
      </c>
      <c r="AN166" s="21">
        <f t="shared" si="319"/>
        <v>0</v>
      </c>
      <c r="AO166" s="21">
        <f t="shared" si="319"/>
        <v>0</v>
      </c>
      <c r="AP166" s="21">
        <f t="shared" si="319"/>
        <v>0</v>
      </c>
      <c r="AQ166" s="21">
        <f t="shared" si="319"/>
        <v>0</v>
      </c>
      <c r="AR166" s="21">
        <f t="shared" si="319"/>
        <v>2826800</v>
      </c>
      <c r="AS166" s="21">
        <f t="shared" si="319"/>
        <v>0</v>
      </c>
      <c r="AT166" s="21">
        <f t="shared" si="319"/>
        <v>2826800</v>
      </c>
      <c r="AU166" s="21">
        <f t="shared" si="319"/>
        <v>0</v>
      </c>
      <c r="AV166" s="205">
        <f t="shared" si="265"/>
        <v>0</v>
      </c>
      <c r="AW166" s="21">
        <f t="shared" si="319"/>
        <v>0</v>
      </c>
      <c r="AX166" s="21">
        <f t="shared" si="319"/>
        <v>0</v>
      </c>
      <c r="AY166" s="21">
        <f t="shared" si="319"/>
        <v>0</v>
      </c>
      <c r="AZ166" s="21">
        <f t="shared" si="319"/>
        <v>0</v>
      </c>
      <c r="BA166" s="21">
        <f t="shared" si="319"/>
        <v>0</v>
      </c>
      <c r="BB166" s="21">
        <f t="shared" si="319"/>
        <v>0</v>
      </c>
      <c r="BC166" s="21">
        <f t="shared" si="319"/>
        <v>0</v>
      </c>
      <c r="BD166" s="21">
        <f t="shared" si="319"/>
        <v>0</v>
      </c>
      <c r="BE166" s="21">
        <f t="shared" si="319"/>
        <v>0</v>
      </c>
      <c r="BF166" s="21">
        <f t="shared" si="319"/>
        <v>0</v>
      </c>
      <c r="BG166" s="21">
        <f t="shared" si="319"/>
        <v>0</v>
      </c>
      <c r="BH166" s="21">
        <f t="shared" si="319"/>
        <v>0</v>
      </c>
      <c r="BI166" s="21">
        <f t="shared" si="319"/>
        <v>0</v>
      </c>
      <c r="BJ166" s="21">
        <f t="shared" si="319"/>
        <v>0</v>
      </c>
      <c r="BK166" s="21">
        <f t="shared" si="319"/>
        <v>0</v>
      </c>
      <c r="BL166" s="21">
        <f t="shared" si="319"/>
        <v>0</v>
      </c>
      <c r="BM166" s="21">
        <f t="shared" si="319"/>
        <v>0</v>
      </c>
      <c r="BN166" s="21">
        <f t="shared" si="319"/>
        <v>0</v>
      </c>
      <c r="BO166" s="21">
        <f t="shared" si="319"/>
        <v>0</v>
      </c>
      <c r="BP166" s="21">
        <f t="shared" si="319"/>
        <v>0</v>
      </c>
      <c r="BQ166" s="205">
        <f t="shared" si="266"/>
        <v>0</v>
      </c>
      <c r="BR166" s="21">
        <f t="shared" si="319"/>
        <v>0</v>
      </c>
      <c r="BS166" s="21">
        <f t="shared" si="319"/>
        <v>0</v>
      </c>
      <c r="BT166" s="21">
        <f t="shared" si="319"/>
        <v>0</v>
      </c>
      <c r="BU166" s="21">
        <f t="shared" si="319"/>
        <v>0</v>
      </c>
      <c r="BV166" s="21">
        <f t="shared" si="320"/>
        <v>0</v>
      </c>
      <c r="BW166" s="21">
        <f t="shared" si="320"/>
        <v>0</v>
      </c>
      <c r="BX166" s="21">
        <f t="shared" si="320"/>
        <v>0</v>
      </c>
      <c r="BY166" s="21">
        <f t="shared" si="320"/>
        <v>0</v>
      </c>
      <c r="BZ166" s="21">
        <f t="shared" si="320"/>
        <v>0</v>
      </c>
      <c r="CA166" s="21">
        <f t="shared" si="320"/>
        <v>0</v>
      </c>
      <c r="CB166" s="21">
        <f t="shared" si="320"/>
        <v>0</v>
      </c>
      <c r="CC166" s="21">
        <f t="shared" si="320"/>
        <v>0</v>
      </c>
      <c r="CD166" s="21">
        <f t="shared" si="320"/>
        <v>0</v>
      </c>
      <c r="CE166" s="21">
        <f t="shared" si="320"/>
        <v>0</v>
      </c>
      <c r="CF166" s="21">
        <f t="shared" si="320"/>
        <v>0</v>
      </c>
      <c r="CG166" s="21">
        <f t="shared" si="320"/>
        <v>0</v>
      </c>
      <c r="CH166" s="21">
        <f t="shared" si="320"/>
        <v>0</v>
      </c>
      <c r="CI166" s="21">
        <f t="shared" si="320"/>
        <v>0</v>
      </c>
      <c r="CJ166" s="21">
        <f t="shared" si="320"/>
        <v>0</v>
      </c>
      <c r="CK166" s="21">
        <f t="shared" si="320"/>
        <v>0</v>
      </c>
      <c r="CL166" s="206">
        <f t="shared" si="267"/>
        <v>0</v>
      </c>
    </row>
    <row r="167" spans="1:90" ht="27.75" customHeight="1" x14ac:dyDescent="0.25">
      <c r="A167" s="156" t="s">
        <v>73</v>
      </c>
      <c r="B167" s="156"/>
      <c r="C167" s="156"/>
      <c r="D167" s="25"/>
      <c r="E167" s="152">
        <v>851</v>
      </c>
      <c r="F167" s="4" t="s">
        <v>30</v>
      </c>
      <c r="G167" s="4" t="s">
        <v>44</v>
      </c>
      <c r="H167" s="175" t="s">
        <v>428</v>
      </c>
      <c r="I167" s="3" t="s">
        <v>74</v>
      </c>
      <c r="J167" s="21">
        <f>'6.ВС'!J138</f>
        <v>0</v>
      </c>
      <c r="K167" s="21">
        <f>'6.ВС'!K138</f>
        <v>0</v>
      </c>
      <c r="L167" s="21">
        <f>'6.ВС'!L138</f>
        <v>0</v>
      </c>
      <c r="M167" s="21">
        <f>'6.ВС'!M138</f>
        <v>0</v>
      </c>
      <c r="N167" s="21">
        <f>'6.ВС'!N138</f>
        <v>0</v>
      </c>
      <c r="O167" s="21">
        <f>'6.ВС'!O138</f>
        <v>0</v>
      </c>
      <c r="P167" s="21">
        <f>'6.ВС'!P138</f>
        <v>0</v>
      </c>
      <c r="Q167" s="21">
        <f>'6.ВС'!Q138</f>
        <v>0</v>
      </c>
      <c r="R167" s="21">
        <f>'6.ВС'!R138</f>
        <v>0</v>
      </c>
      <c r="S167" s="21">
        <f>'6.ВС'!S138</f>
        <v>0</v>
      </c>
      <c r="T167" s="21">
        <f>'6.ВС'!T138</f>
        <v>0</v>
      </c>
      <c r="U167" s="21">
        <f>'6.ВС'!U138</f>
        <v>0</v>
      </c>
      <c r="V167" s="21">
        <f>'6.ВС'!V138</f>
        <v>0</v>
      </c>
      <c r="W167" s="21">
        <f>'6.ВС'!W138</f>
        <v>0</v>
      </c>
      <c r="X167" s="21">
        <f>'6.ВС'!X138</f>
        <v>0</v>
      </c>
      <c r="Y167" s="21">
        <f>'6.ВС'!Y138</f>
        <v>0</v>
      </c>
      <c r="Z167" s="276" t="e">
        <f t="shared" si="272"/>
        <v>#DIV/0!</v>
      </c>
      <c r="AA167" s="21"/>
      <c r="AB167" s="21">
        <f>'6.ВС'!AB138</f>
        <v>0</v>
      </c>
      <c r="AC167" s="21">
        <f>'6.ВС'!AC138</f>
        <v>0</v>
      </c>
      <c r="AD167" s="21">
        <f>'6.ВС'!AD138</f>
        <v>0</v>
      </c>
      <c r="AE167" s="21">
        <f>'6.ВС'!AE138</f>
        <v>0</v>
      </c>
      <c r="AF167" s="21">
        <f>'6.ВС'!AF138</f>
        <v>2826800</v>
      </c>
      <c r="AG167" s="21">
        <f>'6.ВС'!AG138</f>
        <v>0</v>
      </c>
      <c r="AH167" s="21">
        <f>'6.ВС'!AH138</f>
        <v>2826800</v>
      </c>
      <c r="AI167" s="21">
        <f>'6.ВС'!AI138</f>
        <v>0</v>
      </c>
      <c r="AJ167" s="21">
        <f>'6.ВС'!AJ138</f>
        <v>2826800</v>
      </c>
      <c r="AK167" s="21">
        <f>'6.ВС'!AK138</f>
        <v>0</v>
      </c>
      <c r="AL167" s="21">
        <f>'6.ВС'!AL138</f>
        <v>2826800</v>
      </c>
      <c r="AM167" s="21">
        <f>'6.ВС'!AM138</f>
        <v>0</v>
      </c>
      <c r="AN167" s="21">
        <f>'6.ВС'!AN138</f>
        <v>0</v>
      </c>
      <c r="AO167" s="21">
        <f>'6.ВС'!AO138</f>
        <v>0</v>
      </c>
      <c r="AP167" s="21">
        <f>'6.ВС'!AP138</f>
        <v>0</v>
      </c>
      <c r="AQ167" s="21">
        <f>'6.ВС'!AQ138</f>
        <v>0</v>
      </c>
      <c r="AR167" s="21">
        <f>'6.ВС'!AR138</f>
        <v>2826800</v>
      </c>
      <c r="AS167" s="21">
        <f>'6.ВС'!AS138</f>
        <v>0</v>
      </c>
      <c r="AT167" s="21">
        <f>'6.ВС'!AT138</f>
        <v>2826800</v>
      </c>
      <c r="AU167" s="21">
        <f>'6.ВС'!AU138</f>
        <v>0</v>
      </c>
      <c r="AV167" s="205">
        <f t="shared" si="265"/>
        <v>0</v>
      </c>
      <c r="AW167" s="21">
        <f>'6.ВС'!AW138</f>
        <v>0</v>
      </c>
      <c r="AX167" s="21">
        <f>'6.ВС'!AX138</f>
        <v>0</v>
      </c>
      <c r="AY167" s="21">
        <f>'6.ВС'!AY138</f>
        <v>0</v>
      </c>
      <c r="AZ167" s="21">
        <f>'6.ВС'!AZ138</f>
        <v>0</v>
      </c>
      <c r="BA167" s="21">
        <f>'6.ВС'!BA138</f>
        <v>0</v>
      </c>
      <c r="BB167" s="21">
        <f>'6.ВС'!BB138</f>
        <v>0</v>
      </c>
      <c r="BC167" s="21">
        <f>'6.ВС'!BC138</f>
        <v>0</v>
      </c>
      <c r="BD167" s="21">
        <f>'6.ВС'!BD138</f>
        <v>0</v>
      </c>
      <c r="BE167" s="21">
        <f>'6.ВС'!BE138</f>
        <v>0</v>
      </c>
      <c r="BF167" s="21">
        <f>'6.ВС'!BF138</f>
        <v>0</v>
      </c>
      <c r="BG167" s="21">
        <f>'6.ВС'!BG138</f>
        <v>0</v>
      </c>
      <c r="BH167" s="21">
        <f>'6.ВС'!BH138</f>
        <v>0</v>
      </c>
      <c r="BI167" s="21">
        <f>'6.ВС'!BI138</f>
        <v>0</v>
      </c>
      <c r="BJ167" s="21">
        <f>'6.ВС'!BJ138</f>
        <v>0</v>
      </c>
      <c r="BK167" s="21">
        <f>'6.ВС'!BK138</f>
        <v>0</v>
      </c>
      <c r="BL167" s="21">
        <f>'6.ВС'!BL138</f>
        <v>0</v>
      </c>
      <c r="BM167" s="21">
        <f>'6.ВС'!BM138</f>
        <v>0</v>
      </c>
      <c r="BN167" s="21">
        <f>'6.ВС'!BN138</f>
        <v>0</v>
      </c>
      <c r="BO167" s="21">
        <f>'6.ВС'!BO138</f>
        <v>0</v>
      </c>
      <c r="BP167" s="21">
        <f>'6.ВС'!BP138</f>
        <v>0</v>
      </c>
      <c r="BQ167" s="205">
        <f t="shared" si="266"/>
        <v>0</v>
      </c>
      <c r="BR167" s="21">
        <f>'6.ВС'!BR138</f>
        <v>0</v>
      </c>
      <c r="BS167" s="21">
        <f>'6.ВС'!BS138</f>
        <v>0</v>
      </c>
      <c r="BT167" s="21">
        <f>'6.ВС'!BT138</f>
        <v>0</v>
      </c>
      <c r="BU167" s="21">
        <f>'6.ВС'!BU138</f>
        <v>0</v>
      </c>
      <c r="BV167" s="21">
        <f>'6.ВС'!BV138</f>
        <v>0</v>
      </c>
      <c r="BW167" s="21">
        <f>'6.ВС'!BW138</f>
        <v>0</v>
      </c>
      <c r="BX167" s="21">
        <f>'6.ВС'!BX138</f>
        <v>0</v>
      </c>
      <c r="BY167" s="21">
        <f>'6.ВС'!BY138</f>
        <v>0</v>
      </c>
      <c r="BZ167" s="21">
        <f>'6.ВС'!BZ138</f>
        <v>0</v>
      </c>
      <c r="CA167" s="21">
        <f>'6.ВС'!CA138</f>
        <v>0</v>
      </c>
      <c r="CB167" s="21">
        <f>'6.ВС'!CB138</f>
        <v>0</v>
      </c>
      <c r="CC167" s="21">
        <f>'6.ВС'!CC138</f>
        <v>0</v>
      </c>
      <c r="CD167" s="21">
        <f>'6.ВС'!CD138</f>
        <v>0</v>
      </c>
      <c r="CE167" s="21">
        <f>'6.ВС'!CE138</f>
        <v>0</v>
      </c>
      <c r="CF167" s="21">
        <f>'6.ВС'!CF138</f>
        <v>0</v>
      </c>
      <c r="CG167" s="21">
        <f>'6.ВС'!CG138</f>
        <v>0</v>
      </c>
      <c r="CH167" s="21">
        <f>'6.ВС'!CH138</f>
        <v>0</v>
      </c>
      <c r="CI167" s="21">
        <f>'6.ВС'!CI138</f>
        <v>0</v>
      </c>
      <c r="CJ167" s="21">
        <f>'6.ВС'!CJ138</f>
        <v>0</v>
      </c>
      <c r="CK167" s="21">
        <f>'6.ВС'!CK138</f>
        <v>0</v>
      </c>
      <c r="CL167" s="206">
        <f t="shared" si="267"/>
        <v>0</v>
      </c>
    </row>
    <row r="168" spans="1:90" ht="27.75" customHeight="1" x14ac:dyDescent="0.25">
      <c r="A168" s="156" t="s">
        <v>250</v>
      </c>
      <c r="B168" s="156"/>
      <c r="C168" s="156"/>
      <c r="D168" s="25"/>
      <c r="E168" s="152">
        <v>851</v>
      </c>
      <c r="F168" s="4" t="s">
        <v>30</v>
      </c>
      <c r="G168" s="4" t="s">
        <v>44</v>
      </c>
      <c r="H168" s="175" t="s">
        <v>429</v>
      </c>
      <c r="I168" s="3"/>
      <c r="J168" s="21">
        <f t="shared" ref="J168:Y169" si="321">J169</f>
        <v>73662</v>
      </c>
      <c r="K168" s="21">
        <f t="shared" si="321"/>
        <v>0</v>
      </c>
      <c r="L168" s="21">
        <f t="shared" si="321"/>
        <v>73662</v>
      </c>
      <c r="M168" s="21">
        <f t="shared" si="321"/>
        <v>0</v>
      </c>
      <c r="N168" s="21">
        <f t="shared" si="321"/>
        <v>0</v>
      </c>
      <c r="O168" s="21">
        <f t="shared" si="321"/>
        <v>0</v>
      </c>
      <c r="P168" s="21">
        <f t="shared" si="321"/>
        <v>0</v>
      </c>
      <c r="Q168" s="21">
        <f t="shared" si="321"/>
        <v>0</v>
      </c>
      <c r="R168" s="21">
        <f t="shared" si="321"/>
        <v>0</v>
      </c>
      <c r="S168" s="21">
        <f t="shared" si="321"/>
        <v>0</v>
      </c>
      <c r="T168" s="21">
        <f t="shared" si="321"/>
        <v>0</v>
      </c>
      <c r="U168" s="21">
        <f t="shared" si="321"/>
        <v>0</v>
      </c>
      <c r="V168" s="21">
        <f t="shared" si="321"/>
        <v>73662</v>
      </c>
      <c r="W168" s="21">
        <f t="shared" si="321"/>
        <v>0</v>
      </c>
      <c r="X168" s="21">
        <f t="shared" si="321"/>
        <v>73662</v>
      </c>
      <c r="Y168" s="21">
        <f t="shared" si="321"/>
        <v>0</v>
      </c>
      <c r="Z168" s="276" t="e">
        <f t="shared" si="272"/>
        <v>#DIV/0!</v>
      </c>
      <c r="AA168" s="21"/>
      <c r="AB168" s="21">
        <f t="shared" ref="AB168:BV169" si="322">AB169</f>
        <v>0</v>
      </c>
      <c r="AC168" s="21">
        <f t="shared" si="322"/>
        <v>0</v>
      </c>
      <c r="AD168" s="21">
        <f t="shared" si="322"/>
        <v>0</v>
      </c>
      <c r="AE168" s="21">
        <f t="shared" si="322"/>
        <v>0</v>
      </c>
      <c r="AF168" s="21">
        <f t="shared" si="322"/>
        <v>73662</v>
      </c>
      <c r="AG168" s="21">
        <f t="shared" si="322"/>
        <v>0</v>
      </c>
      <c r="AH168" s="21">
        <f t="shared" si="322"/>
        <v>73662</v>
      </c>
      <c r="AI168" s="21">
        <f t="shared" si="322"/>
        <v>0</v>
      </c>
      <c r="AJ168" s="21">
        <f t="shared" si="322"/>
        <v>73662</v>
      </c>
      <c r="AK168" s="21">
        <f t="shared" si="322"/>
        <v>0</v>
      </c>
      <c r="AL168" s="21">
        <f t="shared" si="322"/>
        <v>73662</v>
      </c>
      <c r="AM168" s="21">
        <f t="shared" si="322"/>
        <v>0</v>
      </c>
      <c r="AN168" s="21">
        <f t="shared" si="322"/>
        <v>0</v>
      </c>
      <c r="AO168" s="21">
        <f t="shared" si="322"/>
        <v>0</v>
      </c>
      <c r="AP168" s="21">
        <f t="shared" si="322"/>
        <v>0</v>
      </c>
      <c r="AQ168" s="21">
        <f t="shared" si="322"/>
        <v>0</v>
      </c>
      <c r="AR168" s="21">
        <f t="shared" si="322"/>
        <v>73662</v>
      </c>
      <c r="AS168" s="21">
        <f t="shared" si="322"/>
        <v>0</v>
      </c>
      <c r="AT168" s="21">
        <f t="shared" si="322"/>
        <v>73662</v>
      </c>
      <c r="AU168" s="21">
        <f t="shared" si="322"/>
        <v>0</v>
      </c>
      <c r="AV168" s="205">
        <f t="shared" si="265"/>
        <v>0</v>
      </c>
      <c r="AW168" s="21">
        <f t="shared" si="322"/>
        <v>0</v>
      </c>
      <c r="AX168" s="21">
        <f t="shared" si="322"/>
        <v>0</v>
      </c>
      <c r="AY168" s="21">
        <f t="shared" si="322"/>
        <v>0</v>
      </c>
      <c r="AZ168" s="21">
        <f t="shared" si="322"/>
        <v>0</v>
      </c>
      <c r="BA168" s="21">
        <f t="shared" si="322"/>
        <v>0</v>
      </c>
      <c r="BB168" s="21">
        <f t="shared" si="322"/>
        <v>0</v>
      </c>
      <c r="BC168" s="21">
        <f t="shared" si="322"/>
        <v>0</v>
      </c>
      <c r="BD168" s="21">
        <f t="shared" si="322"/>
        <v>0</v>
      </c>
      <c r="BE168" s="21">
        <f t="shared" si="322"/>
        <v>0</v>
      </c>
      <c r="BF168" s="21">
        <f t="shared" si="322"/>
        <v>0</v>
      </c>
      <c r="BG168" s="21">
        <f t="shared" si="322"/>
        <v>0</v>
      </c>
      <c r="BH168" s="21">
        <f t="shared" si="322"/>
        <v>0</v>
      </c>
      <c r="BI168" s="21">
        <f t="shared" si="322"/>
        <v>0</v>
      </c>
      <c r="BJ168" s="21">
        <f t="shared" si="322"/>
        <v>0</v>
      </c>
      <c r="BK168" s="21">
        <f t="shared" si="322"/>
        <v>0</v>
      </c>
      <c r="BL168" s="21">
        <f t="shared" si="322"/>
        <v>0</v>
      </c>
      <c r="BM168" s="21">
        <f t="shared" si="322"/>
        <v>0</v>
      </c>
      <c r="BN168" s="21">
        <f t="shared" si="322"/>
        <v>0</v>
      </c>
      <c r="BO168" s="21">
        <f t="shared" si="322"/>
        <v>0</v>
      </c>
      <c r="BP168" s="21">
        <f t="shared" si="322"/>
        <v>0</v>
      </c>
      <c r="BQ168" s="205">
        <f t="shared" si="266"/>
        <v>0</v>
      </c>
      <c r="BR168" s="21">
        <f t="shared" si="322"/>
        <v>0</v>
      </c>
      <c r="BS168" s="21">
        <f t="shared" si="322"/>
        <v>0</v>
      </c>
      <c r="BT168" s="21">
        <f t="shared" si="322"/>
        <v>0</v>
      </c>
      <c r="BU168" s="21">
        <f t="shared" si="322"/>
        <v>0</v>
      </c>
      <c r="BV168" s="21">
        <f t="shared" si="322"/>
        <v>0</v>
      </c>
      <c r="BW168" s="21">
        <f t="shared" ref="BV168:CK169" si="323">BW169</f>
        <v>0</v>
      </c>
      <c r="BX168" s="21">
        <f t="shared" si="323"/>
        <v>0</v>
      </c>
      <c r="BY168" s="21">
        <f t="shared" si="323"/>
        <v>0</v>
      </c>
      <c r="BZ168" s="21">
        <f t="shared" si="323"/>
        <v>0</v>
      </c>
      <c r="CA168" s="21">
        <f t="shared" si="323"/>
        <v>0</v>
      </c>
      <c r="CB168" s="21">
        <f t="shared" si="323"/>
        <v>0</v>
      </c>
      <c r="CC168" s="21">
        <f t="shared" si="323"/>
        <v>0</v>
      </c>
      <c r="CD168" s="21">
        <f t="shared" si="323"/>
        <v>0</v>
      </c>
      <c r="CE168" s="21">
        <f t="shared" si="323"/>
        <v>0</v>
      </c>
      <c r="CF168" s="21">
        <f t="shared" si="323"/>
        <v>0</v>
      </c>
      <c r="CG168" s="21">
        <f t="shared" si="323"/>
        <v>0</v>
      </c>
      <c r="CH168" s="21">
        <f t="shared" si="323"/>
        <v>0</v>
      </c>
      <c r="CI168" s="21">
        <f t="shared" si="323"/>
        <v>0</v>
      </c>
      <c r="CJ168" s="21">
        <f t="shared" si="323"/>
        <v>0</v>
      </c>
      <c r="CK168" s="21">
        <f t="shared" si="323"/>
        <v>0</v>
      </c>
      <c r="CL168" s="206">
        <f t="shared" si="267"/>
        <v>0</v>
      </c>
    </row>
    <row r="169" spans="1:90" ht="27.75" customHeight="1" x14ac:dyDescent="0.25">
      <c r="A169" s="156" t="s">
        <v>20</v>
      </c>
      <c r="B169" s="156"/>
      <c r="C169" s="156"/>
      <c r="D169" s="25"/>
      <c r="E169" s="152">
        <v>851</v>
      </c>
      <c r="F169" s="4" t="s">
        <v>30</v>
      </c>
      <c r="G169" s="4" t="s">
        <v>44</v>
      </c>
      <c r="H169" s="175" t="s">
        <v>429</v>
      </c>
      <c r="I169" s="3" t="s">
        <v>21</v>
      </c>
      <c r="J169" s="21">
        <f t="shared" si="321"/>
        <v>73662</v>
      </c>
      <c r="K169" s="21">
        <f t="shared" si="321"/>
        <v>0</v>
      </c>
      <c r="L169" s="21">
        <f t="shared" si="321"/>
        <v>73662</v>
      </c>
      <c r="M169" s="21">
        <f t="shared" si="321"/>
        <v>0</v>
      </c>
      <c r="N169" s="21">
        <f t="shared" si="321"/>
        <v>0</v>
      </c>
      <c r="O169" s="21">
        <f t="shared" si="321"/>
        <v>0</v>
      </c>
      <c r="P169" s="21">
        <f t="shared" si="321"/>
        <v>0</v>
      </c>
      <c r="Q169" s="21">
        <f t="shared" si="321"/>
        <v>0</v>
      </c>
      <c r="R169" s="21">
        <f t="shared" si="321"/>
        <v>0</v>
      </c>
      <c r="S169" s="21">
        <f t="shared" si="321"/>
        <v>0</v>
      </c>
      <c r="T169" s="21">
        <f t="shared" si="321"/>
        <v>0</v>
      </c>
      <c r="U169" s="21">
        <f t="shared" si="321"/>
        <v>0</v>
      </c>
      <c r="V169" s="21">
        <f t="shared" si="321"/>
        <v>73662</v>
      </c>
      <c r="W169" s="21">
        <f t="shared" si="321"/>
        <v>0</v>
      </c>
      <c r="X169" s="21">
        <f t="shared" si="321"/>
        <v>73662</v>
      </c>
      <c r="Y169" s="21">
        <f t="shared" si="321"/>
        <v>0</v>
      </c>
      <c r="Z169" s="276" t="e">
        <f t="shared" si="272"/>
        <v>#DIV/0!</v>
      </c>
      <c r="AA169" s="21"/>
      <c r="AB169" s="21">
        <f t="shared" si="322"/>
        <v>0</v>
      </c>
      <c r="AC169" s="21">
        <f t="shared" si="322"/>
        <v>0</v>
      </c>
      <c r="AD169" s="21">
        <f t="shared" si="322"/>
        <v>0</v>
      </c>
      <c r="AE169" s="21">
        <f t="shared" si="322"/>
        <v>0</v>
      </c>
      <c r="AF169" s="21">
        <f t="shared" si="322"/>
        <v>73662</v>
      </c>
      <c r="AG169" s="21">
        <f t="shared" si="322"/>
        <v>0</v>
      </c>
      <c r="AH169" s="21">
        <f t="shared" si="322"/>
        <v>73662</v>
      </c>
      <c r="AI169" s="21">
        <f t="shared" si="322"/>
        <v>0</v>
      </c>
      <c r="AJ169" s="21">
        <f t="shared" si="322"/>
        <v>73662</v>
      </c>
      <c r="AK169" s="21">
        <f t="shared" si="322"/>
        <v>0</v>
      </c>
      <c r="AL169" s="21">
        <f t="shared" si="322"/>
        <v>73662</v>
      </c>
      <c r="AM169" s="21">
        <f t="shared" si="322"/>
        <v>0</v>
      </c>
      <c r="AN169" s="21">
        <f t="shared" si="322"/>
        <v>0</v>
      </c>
      <c r="AO169" s="21">
        <f t="shared" si="322"/>
        <v>0</v>
      </c>
      <c r="AP169" s="21">
        <f t="shared" si="322"/>
        <v>0</v>
      </c>
      <c r="AQ169" s="21">
        <f t="shared" si="322"/>
        <v>0</v>
      </c>
      <c r="AR169" s="21">
        <f t="shared" si="322"/>
        <v>73662</v>
      </c>
      <c r="AS169" s="21">
        <f t="shared" si="322"/>
        <v>0</v>
      </c>
      <c r="AT169" s="21">
        <f t="shared" si="322"/>
        <v>73662</v>
      </c>
      <c r="AU169" s="21">
        <f t="shared" si="322"/>
        <v>0</v>
      </c>
      <c r="AV169" s="205">
        <f t="shared" si="265"/>
        <v>0</v>
      </c>
      <c r="AW169" s="21">
        <f t="shared" si="322"/>
        <v>0</v>
      </c>
      <c r="AX169" s="21">
        <f t="shared" si="322"/>
        <v>0</v>
      </c>
      <c r="AY169" s="21">
        <f t="shared" si="322"/>
        <v>0</v>
      </c>
      <c r="AZ169" s="21">
        <f t="shared" si="322"/>
        <v>0</v>
      </c>
      <c r="BA169" s="21">
        <f t="shared" si="322"/>
        <v>0</v>
      </c>
      <c r="BB169" s="21">
        <f t="shared" si="322"/>
        <v>0</v>
      </c>
      <c r="BC169" s="21">
        <f t="shared" si="322"/>
        <v>0</v>
      </c>
      <c r="BD169" s="21">
        <f t="shared" si="322"/>
        <v>0</v>
      </c>
      <c r="BE169" s="21">
        <f t="shared" si="322"/>
        <v>0</v>
      </c>
      <c r="BF169" s="21">
        <f t="shared" si="322"/>
        <v>0</v>
      </c>
      <c r="BG169" s="21">
        <f t="shared" si="322"/>
        <v>0</v>
      </c>
      <c r="BH169" s="21">
        <f t="shared" si="322"/>
        <v>0</v>
      </c>
      <c r="BI169" s="21">
        <f t="shared" si="322"/>
        <v>0</v>
      </c>
      <c r="BJ169" s="21">
        <f t="shared" si="322"/>
        <v>0</v>
      </c>
      <c r="BK169" s="21">
        <f t="shared" si="322"/>
        <v>0</v>
      </c>
      <c r="BL169" s="21">
        <f t="shared" si="322"/>
        <v>0</v>
      </c>
      <c r="BM169" s="21">
        <f t="shared" si="322"/>
        <v>0</v>
      </c>
      <c r="BN169" s="21">
        <f t="shared" si="322"/>
        <v>0</v>
      </c>
      <c r="BO169" s="21">
        <f t="shared" si="322"/>
        <v>0</v>
      </c>
      <c r="BP169" s="21">
        <f t="shared" si="322"/>
        <v>0</v>
      </c>
      <c r="BQ169" s="205">
        <f t="shared" si="266"/>
        <v>0</v>
      </c>
      <c r="BR169" s="21">
        <f t="shared" si="322"/>
        <v>0</v>
      </c>
      <c r="BS169" s="21">
        <f t="shared" si="322"/>
        <v>0</v>
      </c>
      <c r="BT169" s="21">
        <f t="shared" si="322"/>
        <v>0</v>
      </c>
      <c r="BU169" s="21">
        <f t="shared" si="322"/>
        <v>0</v>
      </c>
      <c r="BV169" s="21">
        <f t="shared" si="323"/>
        <v>0</v>
      </c>
      <c r="BW169" s="21">
        <f t="shared" si="323"/>
        <v>0</v>
      </c>
      <c r="BX169" s="21">
        <f t="shared" si="323"/>
        <v>0</v>
      </c>
      <c r="BY169" s="21">
        <f t="shared" si="323"/>
        <v>0</v>
      </c>
      <c r="BZ169" s="21">
        <f t="shared" si="323"/>
        <v>0</v>
      </c>
      <c r="CA169" s="21">
        <f t="shared" si="323"/>
        <v>0</v>
      </c>
      <c r="CB169" s="21">
        <f t="shared" si="323"/>
        <v>0</v>
      </c>
      <c r="CC169" s="21">
        <f t="shared" si="323"/>
        <v>0</v>
      </c>
      <c r="CD169" s="21">
        <f t="shared" si="323"/>
        <v>0</v>
      </c>
      <c r="CE169" s="21">
        <f t="shared" si="323"/>
        <v>0</v>
      </c>
      <c r="CF169" s="21">
        <f t="shared" si="323"/>
        <v>0</v>
      </c>
      <c r="CG169" s="21">
        <f t="shared" si="323"/>
        <v>0</v>
      </c>
      <c r="CH169" s="21">
        <f t="shared" si="323"/>
        <v>0</v>
      </c>
      <c r="CI169" s="21">
        <f t="shared" si="323"/>
        <v>0</v>
      </c>
      <c r="CJ169" s="21">
        <f t="shared" si="323"/>
        <v>0</v>
      </c>
      <c r="CK169" s="21">
        <f t="shared" si="323"/>
        <v>0</v>
      </c>
      <c r="CL169" s="206">
        <f t="shared" si="267"/>
        <v>0</v>
      </c>
    </row>
    <row r="170" spans="1:90" ht="27.75" customHeight="1" x14ac:dyDescent="0.25">
      <c r="A170" s="156" t="s">
        <v>9</v>
      </c>
      <c r="B170" s="156"/>
      <c r="C170" s="156"/>
      <c r="D170" s="25"/>
      <c r="E170" s="152">
        <v>851</v>
      </c>
      <c r="F170" s="4" t="s">
        <v>30</v>
      </c>
      <c r="G170" s="4" t="s">
        <v>44</v>
      </c>
      <c r="H170" s="175" t="s">
        <v>429</v>
      </c>
      <c r="I170" s="3" t="s">
        <v>22</v>
      </c>
      <c r="J170" s="21">
        <f>'6.ВС'!J141</f>
        <v>73662</v>
      </c>
      <c r="K170" s="21">
        <f>'6.ВС'!K141</f>
        <v>0</v>
      </c>
      <c r="L170" s="21">
        <f>'6.ВС'!L141</f>
        <v>73662</v>
      </c>
      <c r="M170" s="21">
        <f>'6.ВС'!M141</f>
        <v>0</v>
      </c>
      <c r="N170" s="21">
        <f>'6.ВС'!N141</f>
        <v>0</v>
      </c>
      <c r="O170" s="21">
        <f>'6.ВС'!O141</f>
        <v>0</v>
      </c>
      <c r="P170" s="21">
        <f>'6.ВС'!P141</f>
        <v>0</v>
      </c>
      <c r="Q170" s="21">
        <f>'6.ВС'!Q141</f>
        <v>0</v>
      </c>
      <c r="R170" s="21">
        <f>'6.ВС'!R141</f>
        <v>0</v>
      </c>
      <c r="S170" s="21">
        <f>'6.ВС'!S141</f>
        <v>0</v>
      </c>
      <c r="T170" s="21">
        <f>'6.ВС'!T141</f>
        <v>0</v>
      </c>
      <c r="U170" s="21">
        <f>'6.ВС'!U141</f>
        <v>0</v>
      </c>
      <c r="V170" s="21">
        <f>'6.ВС'!V141</f>
        <v>73662</v>
      </c>
      <c r="W170" s="21">
        <f>'6.ВС'!W141</f>
        <v>0</v>
      </c>
      <c r="X170" s="21">
        <f>'6.ВС'!X141</f>
        <v>73662</v>
      </c>
      <c r="Y170" s="21">
        <f>'6.ВС'!Y141</f>
        <v>0</v>
      </c>
      <c r="Z170" s="276" t="e">
        <f t="shared" si="272"/>
        <v>#DIV/0!</v>
      </c>
      <c r="AA170" s="21"/>
      <c r="AB170" s="21">
        <f>'6.ВС'!AB141</f>
        <v>0</v>
      </c>
      <c r="AC170" s="21">
        <f>'6.ВС'!AC141</f>
        <v>0</v>
      </c>
      <c r="AD170" s="21">
        <f>'6.ВС'!AD141</f>
        <v>0</v>
      </c>
      <c r="AE170" s="21">
        <f>'6.ВС'!AE141</f>
        <v>0</v>
      </c>
      <c r="AF170" s="21">
        <f>'6.ВС'!AF141</f>
        <v>73662</v>
      </c>
      <c r="AG170" s="21">
        <f>'6.ВС'!AG141</f>
        <v>0</v>
      </c>
      <c r="AH170" s="21">
        <f>'6.ВС'!AH141</f>
        <v>73662</v>
      </c>
      <c r="AI170" s="21">
        <f>'6.ВС'!AI141</f>
        <v>0</v>
      </c>
      <c r="AJ170" s="21">
        <f>'6.ВС'!AJ141</f>
        <v>73662</v>
      </c>
      <c r="AK170" s="21">
        <f>'6.ВС'!AK141</f>
        <v>0</v>
      </c>
      <c r="AL170" s="21">
        <f>'6.ВС'!AL141</f>
        <v>73662</v>
      </c>
      <c r="AM170" s="21">
        <f>'6.ВС'!AM141</f>
        <v>0</v>
      </c>
      <c r="AN170" s="21">
        <f>'6.ВС'!AN141</f>
        <v>0</v>
      </c>
      <c r="AO170" s="21">
        <f>'6.ВС'!AO141</f>
        <v>0</v>
      </c>
      <c r="AP170" s="21">
        <f>'6.ВС'!AP141</f>
        <v>0</v>
      </c>
      <c r="AQ170" s="21">
        <f>'6.ВС'!AQ141</f>
        <v>0</v>
      </c>
      <c r="AR170" s="21">
        <f>'6.ВС'!AR141</f>
        <v>73662</v>
      </c>
      <c r="AS170" s="21">
        <f>'6.ВС'!AS141</f>
        <v>0</v>
      </c>
      <c r="AT170" s="21">
        <f>'6.ВС'!AT141</f>
        <v>73662</v>
      </c>
      <c r="AU170" s="21">
        <f>'6.ВС'!AU141</f>
        <v>0</v>
      </c>
      <c r="AV170" s="205">
        <f t="shared" si="265"/>
        <v>0</v>
      </c>
      <c r="AW170" s="21">
        <f>'6.ВС'!AW141</f>
        <v>0</v>
      </c>
      <c r="AX170" s="21">
        <f>'6.ВС'!AX141</f>
        <v>0</v>
      </c>
      <c r="AY170" s="21">
        <f>'6.ВС'!AY141</f>
        <v>0</v>
      </c>
      <c r="AZ170" s="21">
        <f>'6.ВС'!AZ141</f>
        <v>0</v>
      </c>
      <c r="BA170" s="21">
        <f>'6.ВС'!BA141</f>
        <v>0</v>
      </c>
      <c r="BB170" s="21">
        <f>'6.ВС'!BB141</f>
        <v>0</v>
      </c>
      <c r="BC170" s="21">
        <f>'6.ВС'!BC141</f>
        <v>0</v>
      </c>
      <c r="BD170" s="21">
        <f>'6.ВС'!BD141</f>
        <v>0</v>
      </c>
      <c r="BE170" s="21">
        <f>'6.ВС'!BE141</f>
        <v>0</v>
      </c>
      <c r="BF170" s="21">
        <f>'6.ВС'!BF141</f>
        <v>0</v>
      </c>
      <c r="BG170" s="21">
        <f>'6.ВС'!BG141</f>
        <v>0</v>
      </c>
      <c r="BH170" s="21">
        <f>'6.ВС'!BH141</f>
        <v>0</v>
      </c>
      <c r="BI170" s="21">
        <f>'6.ВС'!BI141</f>
        <v>0</v>
      </c>
      <c r="BJ170" s="21">
        <f>'6.ВС'!BJ141</f>
        <v>0</v>
      </c>
      <c r="BK170" s="21">
        <f>'6.ВС'!BK141</f>
        <v>0</v>
      </c>
      <c r="BL170" s="21">
        <f>'6.ВС'!BL141</f>
        <v>0</v>
      </c>
      <c r="BM170" s="21">
        <f>'6.ВС'!BM141</f>
        <v>0</v>
      </c>
      <c r="BN170" s="21">
        <f>'6.ВС'!BN141</f>
        <v>0</v>
      </c>
      <c r="BO170" s="21">
        <f>'6.ВС'!BO141</f>
        <v>0</v>
      </c>
      <c r="BP170" s="21">
        <f>'6.ВС'!BP141</f>
        <v>0</v>
      </c>
      <c r="BQ170" s="205">
        <f t="shared" si="266"/>
        <v>0</v>
      </c>
      <c r="BR170" s="21">
        <f>'6.ВС'!BR141</f>
        <v>0</v>
      </c>
      <c r="BS170" s="21">
        <f>'6.ВС'!BS141</f>
        <v>0</v>
      </c>
      <c r="BT170" s="21">
        <f>'6.ВС'!BT141</f>
        <v>0</v>
      </c>
      <c r="BU170" s="21">
        <f>'6.ВС'!BU141</f>
        <v>0</v>
      </c>
      <c r="BV170" s="21">
        <f>'6.ВС'!BV141</f>
        <v>0</v>
      </c>
      <c r="BW170" s="21">
        <f>'6.ВС'!BW141</f>
        <v>0</v>
      </c>
      <c r="BX170" s="21">
        <f>'6.ВС'!BX141</f>
        <v>0</v>
      </c>
      <c r="BY170" s="21">
        <f>'6.ВС'!BY141</f>
        <v>0</v>
      </c>
      <c r="BZ170" s="21">
        <f>'6.ВС'!BZ141</f>
        <v>0</v>
      </c>
      <c r="CA170" s="21">
        <f>'6.ВС'!CA141</f>
        <v>0</v>
      </c>
      <c r="CB170" s="21">
        <f>'6.ВС'!CB141</f>
        <v>0</v>
      </c>
      <c r="CC170" s="21">
        <f>'6.ВС'!CC141</f>
        <v>0</v>
      </c>
      <c r="CD170" s="21">
        <f>'6.ВС'!CD141</f>
        <v>0</v>
      </c>
      <c r="CE170" s="21">
        <f>'6.ВС'!CE141</f>
        <v>0</v>
      </c>
      <c r="CF170" s="21">
        <f>'6.ВС'!CF141</f>
        <v>0</v>
      </c>
      <c r="CG170" s="21">
        <f>'6.ВС'!CG141</f>
        <v>0</v>
      </c>
      <c r="CH170" s="21">
        <f>'6.ВС'!CH141</f>
        <v>0</v>
      </c>
      <c r="CI170" s="21">
        <f>'6.ВС'!CI141</f>
        <v>0</v>
      </c>
      <c r="CJ170" s="21">
        <f>'6.ВС'!CJ141</f>
        <v>0</v>
      </c>
      <c r="CK170" s="21">
        <f>'6.ВС'!CK141</f>
        <v>0</v>
      </c>
      <c r="CL170" s="206">
        <f t="shared" si="267"/>
        <v>0</v>
      </c>
    </row>
    <row r="171" spans="1:90" ht="27.75" customHeight="1" x14ac:dyDescent="0.25">
      <c r="A171" s="68" t="s">
        <v>379</v>
      </c>
      <c r="B171" s="156"/>
      <c r="C171" s="156"/>
      <c r="D171" s="25"/>
      <c r="E171" s="67" t="s">
        <v>282</v>
      </c>
      <c r="F171" s="67" t="s">
        <v>30</v>
      </c>
      <c r="G171" s="67" t="s">
        <v>44</v>
      </c>
      <c r="H171" s="175" t="s">
        <v>430</v>
      </c>
      <c r="I171" s="99"/>
      <c r="J171" s="21">
        <f t="shared" ref="J171:Y172" si="324">J172</f>
        <v>0</v>
      </c>
      <c r="K171" s="21">
        <f t="shared" si="324"/>
        <v>0</v>
      </c>
      <c r="L171" s="21">
        <f t="shared" si="324"/>
        <v>0</v>
      </c>
      <c r="M171" s="21">
        <f t="shared" si="324"/>
        <v>0</v>
      </c>
      <c r="N171" s="21">
        <f t="shared" si="324"/>
        <v>0</v>
      </c>
      <c r="O171" s="21">
        <f t="shared" si="324"/>
        <v>0</v>
      </c>
      <c r="P171" s="21">
        <f t="shared" si="324"/>
        <v>0</v>
      </c>
      <c r="Q171" s="21">
        <f t="shared" si="324"/>
        <v>0</v>
      </c>
      <c r="R171" s="21">
        <f t="shared" si="324"/>
        <v>0</v>
      </c>
      <c r="S171" s="21">
        <f t="shared" si="324"/>
        <v>0</v>
      </c>
      <c r="T171" s="21">
        <f t="shared" si="324"/>
        <v>0</v>
      </c>
      <c r="U171" s="21">
        <f t="shared" si="324"/>
        <v>0</v>
      </c>
      <c r="V171" s="21">
        <f t="shared" si="324"/>
        <v>0</v>
      </c>
      <c r="W171" s="21">
        <f t="shared" si="324"/>
        <v>0</v>
      </c>
      <c r="X171" s="21">
        <f t="shared" si="324"/>
        <v>0</v>
      </c>
      <c r="Y171" s="21">
        <f t="shared" si="324"/>
        <v>0</v>
      </c>
      <c r="Z171" s="276" t="e">
        <f t="shared" si="272"/>
        <v>#DIV/0!</v>
      </c>
      <c r="AA171" s="21"/>
      <c r="AB171" s="21">
        <f>AB172</f>
        <v>0</v>
      </c>
      <c r="AC171" s="21">
        <f t="shared" ref="AC171:CD172" si="325">AC172</f>
        <v>0</v>
      </c>
      <c r="AD171" s="21">
        <f t="shared" si="325"/>
        <v>0</v>
      </c>
      <c r="AE171" s="21">
        <f t="shared" si="325"/>
        <v>0</v>
      </c>
      <c r="AF171" s="21">
        <f t="shared" si="325"/>
        <v>157837</v>
      </c>
      <c r="AG171" s="21">
        <f t="shared" si="325"/>
        <v>0</v>
      </c>
      <c r="AH171" s="21">
        <f t="shared" si="325"/>
        <v>157837</v>
      </c>
      <c r="AI171" s="21">
        <f t="shared" si="325"/>
        <v>0</v>
      </c>
      <c r="AJ171" s="21">
        <f t="shared" si="325"/>
        <v>157837</v>
      </c>
      <c r="AK171" s="21">
        <f t="shared" si="325"/>
        <v>0</v>
      </c>
      <c r="AL171" s="21">
        <f t="shared" si="325"/>
        <v>157837</v>
      </c>
      <c r="AM171" s="21">
        <f t="shared" si="325"/>
        <v>0</v>
      </c>
      <c r="AN171" s="21">
        <f t="shared" si="325"/>
        <v>0</v>
      </c>
      <c r="AO171" s="21">
        <f t="shared" si="325"/>
        <v>0</v>
      </c>
      <c r="AP171" s="21">
        <f t="shared" si="325"/>
        <v>0</v>
      </c>
      <c r="AQ171" s="21">
        <f t="shared" si="325"/>
        <v>0</v>
      </c>
      <c r="AR171" s="21">
        <f t="shared" si="325"/>
        <v>157837</v>
      </c>
      <c r="AS171" s="21">
        <f t="shared" si="325"/>
        <v>0</v>
      </c>
      <c r="AT171" s="21">
        <f t="shared" si="325"/>
        <v>157837</v>
      </c>
      <c r="AU171" s="21">
        <f t="shared" si="325"/>
        <v>0</v>
      </c>
      <c r="AV171" s="205">
        <f t="shared" si="265"/>
        <v>0</v>
      </c>
      <c r="AW171" s="21">
        <f t="shared" si="325"/>
        <v>0</v>
      </c>
      <c r="AX171" s="21">
        <f t="shared" si="325"/>
        <v>0</v>
      </c>
      <c r="AY171" s="21">
        <f t="shared" si="325"/>
        <v>0</v>
      </c>
      <c r="AZ171" s="21">
        <f t="shared" si="325"/>
        <v>0</v>
      </c>
      <c r="BA171" s="21">
        <f t="shared" si="325"/>
        <v>0</v>
      </c>
      <c r="BB171" s="21">
        <f t="shared" si="325"/>
        <v>0</v>
      </c>
      <c r="BC171" s="21">
        <f t="shared" si="325"/>
        <v>0</v>
      </c>
      <c r="BD171" s="21">
        <f t="shared" si="325"/>
        <v>0</v>
      </c>
      <c r="BE171" s="21">
        <f t="shared" si="325"/>
        <v>0</v>
      </c>
      <c r="BF171" s="21">
        <f t="shared" si="325"/>
        <v>0</v>
      </c>
      <c r="BG171" s="21">
        <f t="shared" si="325"/>
        <v>0</v>
      </c>
      <c r="BH171" s="21">
        <f t="shared" si="325"/>
        <v>0</v>
      </c>
      <c r="BI171" s="21">
        <f t="shared" si="325"/>
        <v>0</v>
      </c>
      <c r="BJ171" s="21">
        <f t="shared" si="325"/>
        <v>0</v>
      </c>
      <c r="BK171" s="21">
        <f t="shared" si="325"/>
        <v>0</v>
      </c>
      <c r="BL171" s="21">
        <f t="shared" si="325"/>
        <v>0</v>
      </c>
      <c r="BM171" s="21">
        <f t="shared" si="325"/>
        <v>0</v>
      </c>
      <c r="BN171" s="21">
        <f t="shared" si="325"/>
        <v>0</v>
      </c>
      <c r="BO171" s="21">
        <f t="shared" si="325"/>
        <v>0</v>
      </c>
      <c r="BP171" s="21">
        <f t="shared" si="325"/>
        <v>0</v>
      </c>
      <c r="BQ171" s="205">
        <f t="shared" si="266"/>
        <v>0</v>
      </c>
      <c r="BR171" s="21">
        <f t="shared" si="325"/>
        <v>0</v>
      </c>
      <c r="BS171" s="21">
        <f t="shared" si="325"/>
        <v>0</v>
      </c>
      <c r="BT171" s="21">
        <f t="shared" si="325"/>
        <v>0</v>
      </c>
      <c r="BU171" s="21">
        <f t="shared" si="325"/>
        <v>0</v>
      </c>
      <c r="BV171" s="21">
        <f t="shared" si="325"/>
        <v>0</v>
      </c>
      <c r="BW171" s="21">
        <f t="shared" si="325"/>
        <v>0</v>
      </c>
      <c r="BX171" s="21">
        <f t="shared" si="325"/>
        <v>0</v>
      </c>
      <c r="BY171" s="21">
        <f t="shared" si="325"/>
        <v>0</v>
      </c>
      <c r="BZ171" s="21">
        <f t="shared" si="325"/>
        <v>0</v>
      </c>
      <c r="CA171" s="21">
        <f t="shared" si="325"/>
        <v>0</v>
      </c>
      <c r="CB171" s="21">
        <f t="shared" si="325"/>
        <v>0</v>
      </c>
      <c r="CC171" s="21">
        <f t="shared" si="325"/>
        <v>0</v>
      </c>
      <c r="CD171" s="21">
        <f t="shared" si="325"/>
        <v>0</v>
      </c>
      <c r="CE171" s="21">
        <f t="shared" ref="CD171:CK172" si="326">CE172</f>
        <v>0</v>
      </c>
      <c r="CF171" s="21">
        <f t="shared" si="326"/>
        <v>0</v>
      </c>
      <c r="CG171" s="21">
        <f t="shared" si="326"/>
        <v>0</v>
      </c>
      <c r="CH171" s="21">
        <f t="shared" si="326"/>
        <v>0</v>
      </c>
      <c r="CI171" s="21">
        <f t="shared" si="326"/>
        <v>0</v>
      </c>
      <c r="CJ171" s="21">
        <f t="shared" si="326"/>
        <v>0</v>
      </c>
      <c r="CK171" s="21">
        <f t="shared" si="326"/>
        <v>0</v>
      </c>
      <c r="CL171" s="206">
        <f t="shared" si="267"/>
        <v>0</v>
      </c>
    </row>
    <row r="172" spans="1:90" ht="27.75" customHeight="1" x14ac:dyDescent="0.25">
      <c r="A172" s="68" t="s">
        <v>20</v>
      </c>
      <c r="B172" s="156"/>
      <c r="C172" s="156"/>
      <c r="D172" s="25"/>
      <c r="E172" s="67" t="s">
        <v>282</v>
      </c>
      <c r="F172" s="67" t="s">
        <v>30</v>
      </c>
      <c r="G172" s="67" t="s">
        <v>44</v>
      </c>
      <c r="H172" s="175" t="s">
        <v>430</v>
      </c>
      <c r="I172" s="99" t="s">
        <v>21</v>
      </c>
      <c r="J172" s="21">
        <f t="shared" si="324"/>
        <v>0</v>
      </c>
      <c r="K172" s="21">
        <f t="shared" si="324"/>
        <v>0</v>
      </c>
      <c r="L172" s="21">
        <f t="shared" si="324"/>
        <v>0</v>
      </c>
      <c r="M172" s="21">
        <f t="shared" si="324"/>
        <v>0</v>
      </c>
      <c r="N172" s="21">
        <f t="shared" si="324"/>
        <v>0</v>
      </c>
      <c r="O172" s="21">
        <f t="shared" si="324"/>
        <v>0</v>
      </c>
      <c r="P172" s="21">
        <f t="shared" si="324"/>
        <v>0</v>
      </c>
      <c r="Q172" s="21">
        <f t="shared" si="324"/>
        <v>0</v>
      </c>
      <c r="R172" s="21">
        <f t="shared" si="324"/>
        <v>0</v>
      </c>
      <c r="S172" s="21">
        <f t="shared" si="324"/>
        <v>0</v>
      </c>
      <c r="T172" s="21">
        <f t="shared" si="324"/>
        <v>0</v>
      </c>
      <c r="U172" s="21">
        <f t="shared" si="324"/>
        <v>0</v>
      </c>
      <c r="V172" s="21">
        <f t="shared" si="324"/>
        <v>0</v>
      </c>
      <c r="W172" s="21">
        <f t="shared" si="324"/>
        <v>0</v>
      </c>
      <c r="X172" s="21">
        <f t="shared" si="324"/>
        <v>0</v>
      </c>
      <c r="Y172" s="21">
        <f t="shared" si="324"/>
        <v>0</v>
      </c>
      <c r="Z172" s="276" t="e">
        <f t="shared" si="272"/>
        <v>#DIV/0!</v>
      </c>
      <c r="AA172" s="21"/>
      <c r="AB172" s="21">
        <f>AB173</f>
        <v>0</v>
      </c>
      <c r="AC172" s="21">
        <f t="shared" si="325"/>
        <v>0</v>
      </c>
      <c r="AD172" s="21">
        <f t="shared" si="325"/>
        <v>0</v>
      </c>
      <c r="AE172" s="21">
        <f t="shared" si="325"/>
        <v>0</v>
      </c>
      <c r="AF172" s="21">
        <f t="shared" si="325"/>
        <v>157837</v>
      </c>
      <c r="AG172" s="21">
        <f t="shared" si="325"/>
        <v>0</v>
      </c>
      <c r="AH172" s="21">
        <f t="shared" si="325"/>
        <v>157837</v>
      </c>
      <c r="AI172" s="21">
        <f t="shared" si="325"/>
        <v>0</v>
      </c>
      <c r="AJ172" s="21">
        <f t="shared" si="325"/>
        <v>157837</v>
      </c>
      <c r="AK172" s="21">
        <f t="shared" si="325"/>
        <v>0</v>
      </c>
      <c r="AL172" s="21">
        <f t="shared" si="325"/>
        <v>157837</v>
      </c>
      <c r="AM172" s="21">
        <f t="shared" si="325"/>
        <v>0</v>
      </c>
      <c r="AN172" s="21">
        <f t="shared" si="325"/>
        <v>0</v>
      </c>
      <c r="AO172" s="21">
        <f t="shared" si="325"/>
        <v>0</v>
      </c>
      <c r="AP172" s="21">
        <f t="shared" si="325"/>
        <v>0</v>
      </c>
      <c r="AQ172" s="21">
        <f t="shared" si="325"/>
        <v>0</v>
      </c>
      <c r="AR172" s="21">
        <f t="shared" si="325"/>
        <v>157837</v>
      </c>
      <c r="AS172" s="21">
        <f t="shared" si="325"/>
        <v>0</v>
      </c>
      <c r="AT172" s="21">
        <f t="shared" si="325"/>
        <v>157837</v>
      </c>
      <c r="AU172" s="21">
        <f t="shared" si="325"/>
        <v>0</v>
      </c>
      <c r="AV172" s="205">
        <f t="shared" si="265"/>
        <v>0</v>
      </c>
      <c r="AW172" s="21">
        <f t="shared" si="325"/>
        <v>0</v>
      </c>
      <c r="AX172" s="21">
        <f t="shared" si="325"/>
        <v>0</v>
      </c>
      <c r="AY172" s="21">
        <f t="shared" si="325"/>
        <v>0</v>
      </c>
      <c r="AZ172" s="21">
        <f t="shared" si="325"/>
        <v>0</v>
      </c>
      <c r="BA172" s="21">
        <f t="shared" si="325"/>
        <v>0</v>
      </c>
      <c r="BB172" s="21">
        <f t="shared" si="325"/>
        <v>0</v>
      </c>
      <c r="BC172" s="21">
        <f t="shared" si="325"/>
        <v>0</v>
      </c>
      <c r="BD172" s="21">
        <f t="shared" si="325"/>
        <v>0</v>
      </c>
      <c r="BE172" s="21">
        <f t="shared" si="325"/>
        <v>0</v>
      </c>
      <c r="BF172" s="21">
        <f t="shared" si="325"/>
        <v>0</v>
      </c>
      <c r="BG172" s="21">
        <f t="shared" si="325"/>
        <v>0</v>
      </c>
      <c r="BH172" s="21">
        <f t="shared" si="325"/>
        <v>0</v>
      </c>
      <c r="BI172" s="21">
        <f t="shared" si="325"/>
        <v>0</v>
      </c>
      <c r="BJ172" s="21">
        <f t="shared" si="325"/>
        <v>0</v>
      </c>
      <c r="BK172" s="21">
        <f t="shared" si="325"/>
        <v>0</v>
      </c>
      <c r="BL172" s="21">
        <f t="shared" si="325"/>
        <v>0</v>
      </c>
      <c r="BM172" s="21">
        <f t="shared" si="325"/>
        <v>0</v>
      </c>
      <c r="BN172" s="21">
        <f t="shared" si="325"/>
        <v>0</v>
      </c>
      <c r="BO172" s="21">
        <f t="shared" si="325"/>
        <v>0</v>
      </c>
      <c r="BP172" s="21">
        <f t="shared" si="325"/>
        <v>0</v>
      </c>
      <c r="BQ172" s="205">
        <f t="shared" si="266"/>
        <v>0</v>
      </c>
      <c r="BR172" s="21">
        <f t="shared" si="325"/>
        <v>0</v>
      </c>
      <c r="BS172" s="21">
        <f t="shared" si="325"/>
        <v>0</v>
      </c>
      <c r="BT172" s="21">
        <f t="shared" si="325"/>
        <v>0</v>
      </c>
      <c r="BU172" s="21">
        <f t="shared" si="325"/>
        <v>0</v>
      </c>
      <c r="BV172" s="21">
        <f t="shared" si="325"/>
        <v>0</v>
      </c>
      <c r="BW172" s="21">
        <f t="shared" si="325"/>
        <v>0</v>
      </c>
      <c r="BX172" s="21">
        <f t="shared" si="325"/>
        <v>0</v>
      </c>
      <c r="BY172" s="21">
        <f t="shared" si="325"/>
        <v>0</v>
      </c>
      <c r="BZ172" s="21">
        <f t="shared" si="325"/>
        <v>0</v>
      </c>
      <c r="CA172" s="21">
        <f t="shared" si="325"/>
        <v>0</v>
      </c>
      <c r="CB172" s="21">
        <f t="shared" si="325"/>
        <v>0</v>
      </c>
      <c r="CC172" s="21">
        <f t="shared" si="325"/>
        <v>0</v>
      </c>
      <c r="CD172" s="21">
        <f t="shared" si="326"/>
        <v>0</v>
      </c>
      <c r="CE172" s="21">
        <f t="shared" si="326"/>
        <v>0</v>
      </c>
      <c r="CF172" s="21">
        <f t="shared" si="326"/>
        <v>0</v>
      </c>
      <c r="CG172" s="21">
        <f t="shared" si="326"/>
        <v>0</v>
      </c>
      <c r="CH172" s="21">
        <f t="shared" si="326"/>
        <v>0</v>
      </c>
      <c r="CI172" s="21">
        <f t="shared" si="326"/>
        <v>0</v>
      </c>
      <c r="CJ172" s="21">
        <f t="shared" si="326"/>
        <v>0</v>
      </c>
      <c r="CK172" s="21">
        <f t="shared" si="326"/>
        <v>0</v>
      </c>
      <c r="CL172" s="206">
        <f t="shared" si="267"/>
        <v>0</v>
      </c>
    </row>
    <row r="173" spans="1:90" ht="27.75" customHeight="1" x14ac:dyDescent="0.25">
      <c r="A173" s="68" t="s">
        <v>9</v>
      </c>
      <c r="B173" s="156"/>
      <c r="C173" s="156"/>
      <c r="D173" s="25"/>
      <c r="E173" s="67" t="s">
        <v>282</v>
      </c>
      <c r="F173" s="67" t="s">
        <v>30</v>
      </c>
      <c r="G173" s="67" t="s">
        <v>44</v>
      </c>
      <c r="H173" s="175" t="s">
        <v>430</v>
      </c>
      <c r="I173" s="99" t="s">
        <v>22</v>
      </c>
      <c r="J173" s="21">
        <f>'6.ВС'!J144</f>
        <v>0</v>
      </c>
      <c r="K173" s="21">
        <f>'6.ВС'!K144</f>
        <v>0</v>
      </c>
      <c r="L173" s="21">
        <f>'6.ВС'!L144</f>
        <v>0</v>
      </c>
      <c r="M173" s="21">
        <f>'6.ВС'!M144</f>
        <v>0</v>
      </c>
      <c r="N173" s="21">
        <f>'6.ВС'!N144</f>
        <v>0</v>
      </c>
      <c r="O173" s="21">
        <f>'6.ВС'!O144</f>
        <v>0</v>
      </c>
      <c r="P173" s="21">
        <f>'6.ВС'!P144</f>
        <v>0</v>
      </c>
      <c r="Q173" s="21">
        <f>'6.ВС'!Q144</f>
        <v>0</v>
      </c>
      <c r="R173" s="21">
        <f>'6.ВС'!R144</f>
        <v>0</v>
      </c>
      <c r="S173" s="21">
        <f>'6.ВС'!S144</f>
        <v>0</v>
      </c>
      <c r="T173" s="21">
        <f>'6.ВС'!T144</f>
        <v>0</v>
      </c>
      <c r="U173" s="21">
        <f>'6.ВС'!U144</f>
        <v>0</v>
      </c>
      <c r="V173" s="21">
        <f>'6.ВС'!V144</f>
        <v>0</v>
      </c>
      <c r="W173" s="21">
        <f>'6.ВС'!W144</f>
        <v>0</v>
      </c>
      <c r="X173" s="21">
        <f>'6.ВС'!X144</f>
        <v>0</v>
      </c>
      <c r="Y173" s="21">
        <f>'6.ВС'!Y144</f>
        <v>0</v>
      </c>
      <c r="Z173" s="276" t="e">
        <f t="shared" si="272"/>
        <v>#DIV/0!</v>
      </c>
      <c r="AA173" s="21"/>
      <c r="AB173" s="21">
        <f>'6.ВС'!AB144</f>
        <v>0</v>
      </c>
      <c r="AC173" s="21">
        <f>'6.ВС'!AC144</f>
        <v>0</v>
      </c>
      <c r="AD173" s="21">
        <f>'6.ВС'!AD144</f>
        <v>0</v>
      </c>
      <c r="AE173" s="21">
        <f>'6.ВС'!AE144</f>
        <v>0</v>
      </c>
      <c r="AF173" s="21">
        <f>'6.ВС'!AF144</f>
        <v>157837</v>
      </c>
      <c r="AG173" s="21">
        <f>'6.ВС'!AG144</f>
        <v>0</v>
      </c>
      <c r="AH173" s="21">
        <f>'6.ВС'!AH144</f>
        <v>157837</v>
      </c>
      <c r="AI173" s="21">
        <f>'6.ВС'!AI144</f>
        <v>0</v>
      </c>
      <c r="AJ173" s="21">
        <f>'6.ВС'!AJ144</f>
        <v>157837</v>
      </c>
      <c r="AK173" s="21">
        <f>'6.ВС'!AK144</f>
        <v>0</v>
      </c>
      <c r="AL173" s="21">
        <f>'6.ВС'!AL144</f>
        <v>157837</v>
      </c>
      <c r="AM173" s="21">
        <f>'6.ВС'!AM144</f>
        <v>0</v>
      </c>
      <c r="AN173" s="21">
        <f>'6.ВС'!AN144</f>
        <v>0</v>
      </c>
      <c r="AO173" s="21">
        <f>'6.ВС'!AO144</f>
        <v>0</v>
      </c>
      <c r="AP173" s="21">
        <f>'6.ВС'!AP144</f>
        <v>0</v>
      </c>
      <c r="AQ173" s="21">
        <f>'6.ВС'!AQ144</f>
        <v>0</v>
      </c>
      <c r="AR173" s="21">
        <f>'6.ВС'!AR144</f>
        <v>157837</v>
      </c>
      <c r="AS173" s="21">
        <f>'6.ВС'!AS144</f>
        <v>0</v>
      </c>
      <c r="AT173" s="21">
        <f>'6.ВС'!AT144</f>
        <v>157837</v>
      </c>
      <c r="AU173" s="21">
        <f>'6.ВС'!AU144</f>
        <v>0</v>
      </c>
      <c r="AV173" s="205">
        <f t="shared" si="265"/>
        <v>0</v>
      </c>
      <c r="AW173" s="21">
        <f>'6.ВС'!AW144</f>
        <v>0</v>
      </c>
      <c r="AX173" s="21">
        <f>'6.ВС'!AX144</f>
        <v>0</v>
      </c>
      <c r="AY173" s="21">
        <f>'6.ВС'!AY144</f>
        <v>0</v>
      </c>
      <c r="AZ173" s="21">
        <f>'6.ВС'!AZ144</f>
        <v>0</v>
      </c>
      <c r="BA173" s="21">
        <f>'6.ВС'!BA144</f>
        <v>0</v>
      </c>
      <c r="BB173" s="21">
        <f>'6.ВС'!BB144</f>
        <v>0</v>
      </c>
      <c r="BC173" s="21">
        <f>'6.ВС'!BC144</f>
        <v>0</v>
      </c>
      <c r="BD173" s="21">
        <f>'6.ВС'!BD144</f>
        <v>0</v>
      </c>
      <c r="BE173" s="21">
        <f>'6.ВС'!BE144</f>
        <v>0</v>
      </c>
      <c r="BF173" s="21">
        <f>'6.ВС'!BF144</f>
        <v>0</v>
      </c>
      <c r="BG173" s="21">
        <f>'6.ВС'!BG144</f>
        <v>0</v>
      </c>
      <c r="BH173" s="21">
        <f>'6.ВС'!BH144</f>
        <v>0</v>
      </c>
      <c r="BI173" s="21">
        <f>'6.ВС'!BI144</f>
        <v>0</v>
      </c>
      <c r="BJ173" s="21">
        <f>'6.ВС'!BJ144</f>
        <v>0</v>
      </c>
      <c r="BK173" s="21">
        <f>'6.ВС'!BK144</f>
        <v>0</v>
      </c>
      <c r="BL173" s="21">
        <f>'6.ВС'!BL144</f>
        <v>0</v>
      </c>
      <c r="BM173" s="21">
        <f>'6.ВС'!BM144</f>
        <v>0</v>
      </c>
      <c r="BN173" s="21">
        <f>'6.ВС'!BN144</f>
        <v>0</v>
      </c>
      <c r="BO173" s="21">
        <f>'6.ВС'!BO144</f>
        <v>0</v>
      </c>
      <c r="BP173" s="21">
        <f>'6.ВС'!BP144</f>
        <v>0</v>
      </c>
      <c r="BQ173" s="205">
        <f t="shared" si="266"/>
        <v>0</v>
      </c>
      <c r="BR173" s="21">
        <f>'6.ВС'!BR144</f>
        <v>0</v>
      </c>
      <c r="BS173" s="21">
        <f>'6.ВС'!BS144</f>
        <v>0</v>
      </c>
      <c r="BT173" s="21">
        <f>'6.ВС'!BT144</f>
        <v>0</v>
      </c>
      <c r="BU173" s="21">
        <f>'6.ВС'!BU144</f>
        <v>0</v>
      </c>
      <c r="BV173" s="21">
        <f>'6.ВС'!BV144</f>
        <v>0</v>
      </c>
      <c r="BW173" s="21">
        <f>'6.ВС'!BW144</f>
        <v>0</v>
      </c>
      <c r="BX173" s="21">
        <f>'6.ВС'!BX144</f>
        <v>0</v>
      </c>
      <c r="BY173" s="21">
        <f>'6.ВС'!BY144</f>
        <v>0</v>
      </c>
      <c r="BZ173" s="21">
        <f>'6.ВС'!BZ144</f>
        <v>0</v>
      </c>
      <c r="CA173" s="21">
        <f>'6.ВС'!CA144</f>
        <v>0</v>
      </c>
      <c r="CB173" s="21">
        <f>'6.ВС'!CB144</f>
        <v>0</v>
      </c>
      <c r="CC173" s="21">
        <f>'6.ВС'!CC144</f>
        <v>0</v>
      </c>
      <c r="CD173" s="21">
        <f>'6.ВС'!CD144</f>
        <v>0</v>
      </c>
      <c r="CE173" s="21">
        <f>'6.ВС'!CE144</f>
        <v>0</v>
      </c>
      <c r="CF173" s="21">
        <f>'6.ВС'!CF144</f>
        <v>0</v>
      </c>
      <c r="CG173" s="21">
        <f>'6.ВС'!CG144</f>
        <v>0</v>
      </c>
      <c r="CH173" s="21">
        <f>'6.ВС'!CH144</f>
        <v>0</v>
      </c>
      <c r="CI173" s="21">
        <f>'6.ВС'!CI144</f>
        <v>0</v>
      </c>
      <c r="CJ173" s="21">
        <f>'6.ВС'!CJ144</f>
        <v>0</v>
      </c>
      <c r="CK173" s="21">
        <f>'6.ВС'!CK144</f>
        <v>0</v>
      </c>
      <c r="CL173" s="206">
        <f t="shared" si="267"/>
        <v>0</v>
      </c>
    </row>
    <row r="174" spans="1:90" ht="27.75" customHeight="1" x14ac:dyDescent="0.25">
      <c r="A174" s="155" t="s">
        <v>76</v>
      </c>
      <c r="B174" s="156"/>
      <c r="C174" s="156"/>
      <c r="D174" s="156"/>
      <c r="E174" s="152">
        <v>851</v>
      </c>
      <c r="F174" s="4" t="s">
        <v>30</v>
      </c>
      <c r="G174" s="4" t="s">
        <v>44</v>
      </c>
      <c r="H174" s="253" t="s">
        <v>431</v>
      </c>
      <c r="I174" s="3"/>
      <c r="J174" s="21">
        <f t="shared" ref="J174:Y175" si="327">J175</f>
        <v>0</v>
      </c>
      <c r="K174" s="21">
        <f t="shared" si="327"/>
        <v>0</v>
      </c>
      <c r="L174" s="21">
        <f t="shared" si="327"/>
        <v>0</v>
      </c>
      <c r="M174" s="21">
        <f t="shared" si="327"/>
        <v>0</v>
      </c>
      <c r="N174" s="21">
        <f t="shared" si="327"/>
        <v>0</v>
      </c>
      <c r="O174" s="21">
        <f t="shared" si="327"/>
        <v>0</v>
      </c>
      <c r="P174" s="21">
        <f t="shared" si="327"/>
        <v>0</v>
      </c>
      <c r="Q174" s="21">
        <f t="shared" si="327"/>
        <v>0</v>
      </c>
      <c r="R174" s="21">
        <f t="shared" si="327"/>
        <v>0</v>
      </c>
      <c r="S174" s="21">
        <f t="shared" si="327"/>
        <v>0</v>
      </c>
      <c r="T174" s="21">
        <f t="shared" si="327"/>
        <v>0</v>
      </c>
      <c r="U174" s="21">
        <f t="shared" si="327"/>
        <v>0</v>
      </c>
      <c r="V174" s="21">
        <f t="shared" si="327"/>
        <v>-600</v>
      </c>
      <c r="W174" s="21">
        <f t="shared" si="327"/>
        <v>0</v>
      </c>
      <c r="X174" s="21">
        <f t="shared" si="327"/>
        <v>-600</v>
      </c>
      <c r="Y174" s="21">
        <f t="shared" si="327"/>
        <v>0</v>
      </c>
      <c r="Z174" s="276">
        <f t="shared" si="272"/>
        <v>0</v>
      </c>
      <c r="AA174" s="21"/>
      <c r="AB174" s="21">
        <f t="shared" ref="AB174:BV175" si="328">AB175</f>
        <v>600</v>
      </c>
      <c r="AC174" s="21">
        <f t="shared" si="328"/>
        <v>0</v>
      </c>
      <c r="AD174" s="21">
        <f t="shared" si="328"/>
        <v>600</v>
      </c>
      <c r="AE174" s="21">
        <f t="shared" si="328"/>
        <v>0</v>
      </c>
      <c r="AF174" s="21">
        <f t="shared" si="328"/>
        <v>0</v>
      </c>
      <c r="AG174" s="21">
        <f t="shared" si="328"/>
        <v>0</v>
      </c>
      <c r="AH174" s="21">
        <f t="shared" si="328"/>
        <v>0</v>
      </c>
      <c r="AI174" s="21">
        <f t="shared" si="328"/>
        <v>0</v>
      </c>
      <c r="AJ174" s="21">
        <f t="shared" si="328"/>
        <v>600</v>
      </c>
      <c r="AK174" s="21">
        <f t="shared" si="328"/>
        <v>0</v>
      </c>
      <c r="AL174" s="21">
        <f t="shared" si="328"/>
        <v>600</v>
      </c>
      <c r="AM174" s="21">
        <f t="shared" si="328"/>
        <v>0</v>
      </c>
      <c r="AN174" s="21">
        <f t="shared" si="328"/>
        <v>0</v>
      </c>
      <c r="AO174" s="21">
        <f t="shared" si="328"/>
        <v>0</v>
      </c>
      <c r="AP174" s="21">
        <f t="shared" si="328"/>
        <v>0</v>
      </c>
      <c r="AQ174" s="21">
        <f t="shared" si="328"/>
        <v>0</v>
      </c>
      <c r="AR174" s="21">
        <f t="shared" si="328"/>
        <v>600</v>
      </c>
      <c r="AS174" s="21">
        <f t="shared" si="328"/>
        <v>0</v>
      </c>
      <c r="AT174" s="21">
        <f t="shared" si="328"/>
        <v>600</v>
      </c>
      <c r="AU174" s="21">
        <f t="shared" si="328"/>
        <v>0</v>
      </c>
      <c r="AV174" s="205">
        <f t="shared" si="265"/>
        <v>0</v>
      </c>
      <c r="AW174" s="21">
        <f t="shared" si="328"/>
        <v>600</v>
      </c>
      <c r="AX174" s="21">
        <f t="shared" si="328"/>
        <v>0</v>
      </c>
      <c r="AY174" s="21">
        <f t="shared" si="328"/>
        <v>600</v>
      </c>
      <c r="AZ174" s="21">
        <f t="shared" si="328"/>
        <v>0</v>
      </c>
      <c r="BA174" s="21">
        <f t="shared" si="328"/>
        <v>0</v>
      </c>
      <c r="BB174" s="21">
        <f t="shared" si="328"/>
        <v>0</v>
      </c>
      <c r="BC174" s="21">
        <f t="shared" si="328"/>
        <v>0</v>
      </c>
      <c r="BD174" s="21">
        <f t="shared" si="328"/>
        <v>0</v>
      </c>
      <c r="BE174" s="21">
        <f t="shared" si="328"/>
        <v>600</v>
      </c>
      <c r="BF174" s="21">
        <f t="shared" si="328"/>
        <v>0</v>
      </c>
      <c r="BG174" s="21">
        <f t="shared" si="328"/>
        <v>600</v>
      </c>
      <c r="BH174" s="21">
        <f t="shared" si="328"/>
        <v>0</v>
      </c>
      <c r="BI174" s="21">
        <f t="shared" si="328"/>
        <v>0</v>
      </c>
      <c r="BJ174" s="21">
        <f t="shared" si="328"/>
        <v>0</v>
      </c>
      <c r="BK174" s="21">
        <f t="shared" si="328"/>
        <v>0</v>
      </c>
      <c r="BL174" s="21">
        <f t="shared" si="328"/>
        <v>0</v>
      </c>
      <c r="BM174" s="21">
        <f t="shared" si="328"/>
        <v>600</v>
      </c>
      <c r="BN174" s="21">
        <f t="shared" si="328"/>
        <v>0</v>
      </c>
      <c r="BO174" s="21">
        <f t="shared" si="328"/>
        <v>600</v>
      </c>
      <c r="BP174" s="21">
        <f t="shared" si="328"/>
        <v>0</v>
      </c>
      <c r="BQ174" s="205">
        <f t="shared" si="266"/>
        <v>0</v>
      </c>
      <c r="BR174" s="21">
        <f t="shared" si="328"/>
        <v>600</v>
      </c>
      <c r="BS174" s="21">
        <f t="shared" si="328"/>
        <v>0</v>
      </c>
      <c r="BT174" s="21">
        <f t="shared" si="328"/>
        <v>600</v>
      </c>
      <c r="BU174" s="21">
        <f t="shared" si="328"/>
        <v>0</v>
      </c>
      <c r="BV174" s="21">
        <f t="shared" si="328"/>
        <v>0</v>
      </c>
      <c r="BW174" s="21">
        <f t="shared" ref="BV174:CK175" si="329">BW175</f>
        <v>0</v>
      </c>
      <c r="BX174" s="21">
        <f t="shared" si="329"/>
        <v>0</v>
      </c>
      <c r="BY174" s="21">
        <f t="shared" si="329"/>
        <v>0</v>
      </c>
      <c r="BZ174" s="21">
        <f t="shared" si="329"/>
        <v>600</v>
      </c>
      <c r="CA174" s="21">
        <f t="shared" si="329"/>
        <v>0</v>
      </c>
      <c r="CB174" s="21">
        <f t="shared" si="329"/>
        <v>600</v>
      </c>
      <c r="CC174" s="21">
        <f t="shared" si="329"/>
        <v>0</v>
      </c>
      <c r="CD174" s="21">
        <f t="shared" si="329"/>
        <v>0</v>
      </c>
      <c r="CE174" s="21">
        <f t="shared" si="329"/>
        <v>0</v>
      </c>
      <c r="CF174" s="21">
        <f t="shared" si="329"/>
        <v>0</v>
      </c>
      <c r="CG174" s="21">
        <f t="shared" si="329"/>
        <v>0</v>
      </c>
      <c r="CH174" s="21">
        <f t="shared" si="329"/>
        <v>600</v>
      </c>
      <c r="CI174" s="21">
        <f t="shared" si="329"/>
        <v>0</v>
      </c>
      <c r="CJ174" s="21">
        <f t="shared" si="329"/>
        <v>600</v>
      </c>
      <c r="CK174" s="21">
        <f t="shared" si="329"/>
        <v>0</v>
      </c>
      <c r="CL174" s="206">
        <f t="shared" si="267"/>
        <v>0</v>
      </c>
    </row>
    <row r="175" spans="1:90" ht="27.75" customHeight="1" x14ac:dyDescent="0.25">
      <c r="A175" s="155" t="s">
        <v>34</v>
      </c>
      <c r="B175" s="156"/>
      <c r="C175" s="156"/>
      <c r="D175" s="156"/>
      <c r="E175" s="152">
        <v>851</v>
      </c>
      <c r="F175" s="4" t="s">
        <v>30</v>
      </c>
      <c r="G175" s="4" t="s">
        <v>44</v>
      </c>
      <c r="H175" s="253" t="s">
        <v>431</v>
      </c>
      <c r="I175" s="3" t="s">
        <v>35</v>
      </c>
      <c r="J175" s="21">
        <f t="shared" si="327"/>
        <v>0</v>
      </c>
      <c r="K175" s="21">
        <f t="shared" si="327"/>
        <v>0</v>
      </c>
      <c r="L175" s="21">
        <f t="shared" si="327"/>
        <v>0</v>
      </c>
      <c r="M175" s="21">
        <f t="shared" si="327"/>
        <v>0</v>
      </c>
      <c r="N175" s="21">
        <f t="shared" si="327"/>
        <v>0</v>
      </c>
      <c r="O175" s="21">
        <f t="shared" si="327"/>
        <v>0</v>
      </c>
      <c r="P175" s="21">
        <f t="shared" si="327"/>
        <v>0</v>
      </c>
      <c r="Q175" s="21">
        <f t="shared" si="327"/>
        <v>0</v>
      </c>
      <c r="R175" s="21">
        <f t="shared" si="327"/>
        <v>0</v>
      </c>
      <c r="S175" s="21">
        <f t="shared" si="327"/>
        <v>0</v>
      </c>
      <c r="T175" s="21">
        <f t="shared" si="327"/>
        <v>0</v>
      </c>
      <c r="U175" s="21">
        <f t="shared" si="327"/>
        <v>0</v>
      </c>
      <c r="V175" s="21">
        <f t="shared" si="327"/>
        <v>-600</v>
      </c>
      <c r="W175" s="21">
        <f t="shared" si="327"/>
        <v>0</v>
      </c>
      <c r="X175" s="21">
        <f t="shared" si="327"/>
        <v>-600</v>
      </c>
      <c r="Y175" s="21">
        <f t="shared" si="327"/>
        <v>0</v>
      </c>
      <c r="Z175" s="276">
        <f t="shared" si="272"/>
        <v>0</v>
      </c>
      <c r="AA175" s="21"/>
      <c r="AB175" s="21">
        <f t="shared" si="328"/>
        <v>600</v>
      </c>
      <c r="AC175" s="21">
        <f t="shared" si="328"/>
        <v>0</v>
      </c>
      <c r="AD175" s="21">
        <f t="shared" si="328"/>
        <v>600</v>
      </c>
      <c r="AE175" s="21">
        <f t="shared" si="328"/>
        <v>0</v>
      </c>
      <c r="AF175" s="21">
        <f t="shared" si="328"/>
        <v>0</v>
      </c>
      <c r="AG175" s="21">
        <f t="shared" si="328"/>
        <v>0</v>
      </c>
      <c r="AH175" s="21">
        <f t="shared" si="328"/>
        <v>0</v>
      </c>
      <c r="AI175" s="21">
        <f t="shared" si="328"/>
        <v>0</v>
      </c>
      <c r="AJ175" s="21">
        <f t="shared" si="328"/>
        <v>600</v>
      </c>
      <c r="AK175" s="21">
        <f t="shared" si="328"/>
        <v>0</v>
      </c>
      <c r="AL175" s="21">
        <f t="shared" si="328"/>
        <v>600</v>
      </c>
      <c r="AM175" s="21">
        <f t="shared" si="328"/>
        <v>0</v>
      </c>
      <c r="AN175" s="21">
        <f t="shared" si="328"/>
        <v>0</v>
      </c>
      <c r="AO175" s="21">
        <f t="shared" si="328"/>
        <v>0</v>
      </c>
      <c r="AP175" s="21">
        <f t="shared" si="328"/>
        <v>0</v>
      </c>
      <c r="AQ175" s="21">
        <f t="shared" si="328"/>
        <v>0</v>
      </c>
      <c r="AR175" s="21">
        <f t="shared" si="328"/>
        <v>600</v>
      </c>
      <c r="AS175" s="21">
        <f t="shared" si="328"/>
        <v>0</v>
      </c>
      <c r="AT175" s="21">
        <f t="shared" si="328"/>
        <v>600</v>
      </c>
      <c r="AU175" s="21">
        <f t="shared" si="328"/>
        <v>0</v>
      </c>
      <c r="AV175" s="205">
        <f t="shared" si="265"/>
        <v>0</v>
      </c>
      <c r="AW175" s="21">
        <f t="shared" si="328"/>
        <v>600</v>
      </c>
      <c r="AX175" s="21">
        <f t="shared" si="328"/>
        <v>0</v>
      </c>
      <c r="AY175" s="21">
        <f t="shared" si="328"/>
        <v>600</v>
      </c>
      <c r="AZ175" s="21">
        <f t="shared" si="328"/>
        <v>0</v>
      </c>
      <c r="BA175" s="21">
        <f t="shared" si="328"/>
        <v>0</v>
      </c>
      <c r="BB175" s="21">
        <f t="shared" si="328"/>
        <v>0</v>
      </c>
      <c r="BC175" s="21">
        <f t="shared" si="328"/>
        <v>0</v>
      </c>
      <c r="BD175" s="21">
        <f t="shared" si="328"/>
        <v>0</v>
      </c>
      <c r="BE175" s="21">
        <f t="shared" si="328"/>
        <v>600</v>
      </c>
      <c r="BF175" s="21">
        <f t="shared" si="328"/>
        <v>0</v>
      </c>
      <c r="BG175" s="21">
        <f t="shared" si="328"/>
        <v>600</v>
      </c>
      <c r="BH175" s="21">
        <f t="shared" si="328"/>
        <v>0</v>
      </c>
      <c r="BI175" s="21">
        <f t="shared" si="328"/>
        <v>0</v>
      </c>
      <c r="BJ175" s="21">
        <f t="shared" si="328"/>
        <v>0</v>
      </c>
      <c r="BK175" s="21">
        <f t="shared" si="328"/>
        <v>0</v>
      </c>
      <c r="BL175" s="21">
        <f t="shared" si="328"/>
        <v>0</v>
      </c>
      <c r="BM175" s="21">
        <f t="shared" si="328"/>
        <v>600</v>
      </c>
      <c r="BN175" s="21">
        <f t="shared" si="328"/>
        <v>0</v>
      </c>
      <c r="BO175" s="21">
        <f t="shared" si="328"/>
        <v>600</v>
      </c>
      <c r="BP175" s="21">
        <f t="shared" si="328"/>
        <v>0</v>
      </c>
      <c r="BQ175" s="205">
        <f t="shared" si="266"/>
        <v>0</v>
      </c>
      <c r="BR175" s="21">
        <f t="shared" si="328"/>
        <v>600</v>
      </c>
      <c r="BS175" s="21">
        <f t="shared" si="328"/>
        <v>0</v>
      </c>
      <c r="BT175" s="21">
        <f t="shared" si="328"/>
        <v>600</v>
      </c>
      <c r="BU175" s="21">
        <f t="shared" si="328"/>
        <v>0</v>
      </c>
      <c r="BV175" s="21">
        <f t="shared" si="329"/>
        <v>0</v>
      </c>
      <c r="BW175" s="21">
        <f t="shared" si="329"/>
        <v>0</v>
      </c>
      <c r="BX175" s="21">
        <f t="shared" si="329"/>
        <v>0</v>
      </c>
      <c r="BY175" s="21">
        <f t="shared" si="329"/>
        <v>0</v>
      </c>
      <c r="BZ175" s="21">
        <f t="shared" si="329"/>
        <v>600</v>
      </c>
      <c r="CA175" s="21">
        <f t="shared" si="329"/>
        <v>0</v>
      </c>
      <c r="CB175" s="21">
        <f t="shared" si="329"/>
        <v>600</v>
      </c>
      <c r="CC175" s="21">
        <f t="shared" si="329"/>
        <v>0</v>
      </c>
      <c r="CD175" s="21">
        <f t="shared" si="329"/>
        <v>0</v>
      </c>
      <c r="CE175" s="21">
        <f t="shared" si="329"/>
        <v>0</v>
      </c>
      <c r="CF175" s="21">
        <f t="shared" si="329"/>
        <v>0</v>
      </c>
      <c r="CG175" s="21">
        <f t="shared" si="329"/>
        <v>0</v>
      </c>
      <c r="CH175" s="21">
        <f t="shared" si="329"/>
        <v>600</v>
      </c>
      <c r="CI175" s="21">
        <f t="shared" si="329"/>
        <v>0</v>
      </c>
      <c r="CJ175" s="21">
        <f t="shared" si="329"/>
        <v>600</v>
      </c>
      <c r="CK175" s="21">
        <f t="shared" si="329"/>
        <v>0</v>
      </c>
      <c r="CL175" s="206">
        <f t="shared" si="267"/>
        <v>0</v>
      </c>
    </row>
    <row r="176" spans="1:90" ht="27.75" customHeight="1" x14ac:dyDescent="0.25">
      <c r="A176" s="156" t="s">
        <v>61</v>
      </c>
      <c r="B176" s="156"/>
      <c r="C176" s="156"/>
      <c r="D176" s="156"/>
      <c r="E176" s="152">
        <v>851</v>
      </c>
      <c r="F176" s="4" t="s">
        <v>30</v>
      </c>
      <c r="G176" s="4" t="s">
        <v>44</v>
      </c>
      <c r="H176" s="253" t="s">
        <v>431</v>
      </c>
      <c r="I176" s="3" t="s">
        <v>62</v>
      </c>
      <c r="J176" s="21">
        <f>'6.ВС'!J147</f>
        <v>0</v>
      </c>
      <c r="K176" s="21">
        <f>'6.ВС'!K147</f>
        <v>0</v>
      </c>
      <c r="L176" s="21">
        <f>'6.ВС'!L147</f>
        <v>0</v>
      </c>
      <c r="M176" s="21">
        <f>'6.ВС'!M147</f>
        <v>0</v>
      </c>
      <c r="N176" s="21">
        <f>'6.ВС'!N147</f>
        <v>0</v>
      </c>
      <c r="O176" s="21">
        <f>'6.ВС'!O147</f>
        <v>0</v>
      </c>
      <c r="P176" s="21">
        <f>'6.ВС'!P147</f>
        <v>0</v>
      </c>
      <c r="Q176" s="21">
        <f>'6.ВС'!Q147</f>
        <v>0</v>
      </c>
      <c r="R176" s="21">
        <f>'6.ВС'!R147</f>
        <v>0</v>
      </c>
      <c r="S176" s="21">
        <f>'6.ВС'!S147</f>
        <v>0</v>
      </c>
      <c r="T176" s="21">
        <f>'6.ВС'!T147</f>
        <v>0</v>
      </c>
      <c r="U176" s="21">
        <f>'6.ВС'!U147</f>
        <v>0</v>
      </c>
      <c r="V176" s="21">
        <f>'6.ВС'!V147</f>
        <v>-600</v>
      </c>
      <c r="W176" s="21">
        <f>'6.ВС'!W147</f>
        <v>0</v>
      </c>
      <c r="X176" s="21">
        <f>'6.ВС'!X147</f>
        <v>-600</v>
      </c>
      <c r="Y176" s="21">
        <f>'6.ВС'!Y147</f>
        <v>0</v>
      </c>
      <c r="Z176" s="276">
        <f t="shared" si="272"/>
        <v>0</v>
      </c>
      <c r="AA176" s="21"/>
      <c r="AB176" s="21">
        <f>'6.ВС'!AB147</f>
        <v>600</v>
      </c>
      <c r="AC176" s="21">
        <f>'6.ВС'!AC147</f>
        <v>0</v>
      </c>
      <c r="AD176" s="21">
        <f>'6.ВС'!AD147</f>
        <v>600</v>
      </c>
      <c r="AE176" s="21">
        <f>'6.ВС'!AE147</f>
        <v>0</v>
      </c>
      <c r="AF176" s="21">
        <f>'6.ВС'!AF147</f>
        <v>0</v>
      </c>
      <c r="AG176" s="21">
        <f>'6.ВС'!AG147</f>
        <v>0</v>
      </c>
      <c r="AH176" s="21">
        <f>'6.ВС'!AH147</f>
        <v>0</v>
      </c>
      <c r="AI176" s="21">
        <f>'6.ВС'!AI147</f>
        <v>0</v>
      </c>
      <c r="AJ176" s="21">
        <f>'6.ВС'!AJ147</f>
        <v>600</v>
      </c>
      <c r="AK176" s="21">
        <f>'6.ВС'!AK147</f>
        <v>0</v>
      </c>
      <c r="AL176" s="21">
        <f>'6.ВС'!AL147</f>
        <v>600</v>
      </c>
      <c r="AM176" s="21">
        <f>'6.ВС'!AM147</f>
        <v>0</v>
      </c>
      <c r="AN176" s="21">
        <f>'6.ВС'!AN147</f>
        <v>0</v>
      </c>
      <c r="AO176" s="21">
        <f>'6.ВС'!AO147</f>
        <v>0</v>
      </c>
      <c r="AP176" s="21">
        <f>'6.ВС'!AP147</f>
        <v>0</v>
      </c>
      <c r="AQ176" s="21">
        <f>'6.ВС'!AQ147</f>
        <v>0</v>
      </c>
      <c r="AR176" s="21">
        <f>'6.ВС'!AR147</f>
        <v>600</v>
      </c>
      <c r="AS176" s="21">
        <f>'6.ВС'!AS147</f>
        <v>0</v>
      </c>
      <c r="AT176" s="21">
        <f>'6.ВС'!AT147</f>
        <v>600</v>
      </c>
      <c r="AU176" s="21">
        <f>'6.ВС'!AU147</f>
        <v>0</v>
      </c>
      <c r="AV176" s="205">
        <f t="shared" si="265"/>
        <v>0</v>
      </c>
      <c r="AW176" s="21">
        <f>'6.ВС'!AW147</f>
        <v>600</v>
      </c>
      <c r="AX176" s="21">
        <f>'6.ВС'!AX147</f>
        <v>0</v>
      </c>
      <c r="AY176" s="21">
        <f>'6.ВС'!AY147</f>
        <v>600</v>
      </c>
      <c r="AZ176" s="21">
        <f>'6.ВС'!AZ147</f>
        <v>0</v>
      </c>
      <c r="BA176" s="21">
        <f>'6.ВС'!BA147</f>
        <v>0</v>
      </c>
      <c r="BB176" s="21">
        <f>'6.ВС'!BB147</f>
        <v>0</v>
      </c>
      <c r="BC176" s="21">
        <f>'6.ВС'!BC147</f>
        <v>0</v>
      </c>
      <c r="BD176" s="21">
        <f>'6.ВС'!BD147</f>
        <v>0</v>
      </c>
      <c r="BE176" s="21">
        <f>'6.ВС'!BE147</f>
        <v>600</v>
      </c>
      <c r="BF176" s="21">
        <f>'6.ВС'!BF147</f>
        <v>0</v>
      </c>
      <c r="BG176" s="21">
        <f>'6.ВС'!BG147</f>
        <v>600</v>
      </c>
      <c r="BH176" s="21">
        <f>'6.ВС'!BH147</f>
        <v>0</v>
      </c>
      <c r="BI176" s="21">
        <f>'6.ВС'!BI147</f>
        <v>0</v>
      </c>
      <c r="BJ176" s="21">
        <f>'6.ВС'!BJ147</f>
        <v>0</v>
      </c>
      <c r="BK176" s="21">
        <f>'6.ВС'!BK147</f>
        <v>0</v>
      </c>
      <c r="BL176" s="21">
        <f>'6.ВС'!BL147</f>
        <v>0</v>
      </c>
      <c r="BM176" s="21">
        <f>'6.ВС'!BM147</f>
        <v>600</v>
      </c>
      <c r="BN176" s="21">
        <f>'6.ВС'!BN147</f>
        <v>0</v>
      </c>
      <c r="BO176" s="21">
        <f>'6.ВС'!BO147</f>
        <v>600</v>
      </c>
      <c r="BP176" s="21">
        <f>'6.ВС'!BP147</f>
        <v>0</v>
      </c>
      <c r="BQ176" s="205">
        <f t="shared" si="266"/>
        <v>0</v>
      </c>
      <c r="BR176" s="21">
        <f>'6.ВС'!BR147</f>
        <v>600</v>
      </c>
      <c r="BS176" s="21">
        <f>'6.ВС'!BS147</f>
        <v>0</v>
      </c>
      <c r="BT176" s="21">
        <f>'6.ВС'!BT147</f>
        <v>600</v>
      </c>
      <c r="BU176" s="21">
        <f>'6.ВС'!BU147</f>
        <v>0</v>
      </c>
      <c r="BV176" s="21">
        <f>'6.ВС'!BV147</f>
        <v>0</v>
      </c>
      <c r="BW176" s="21">
        <f>'6.ВС'!BW147</f>
        <v>0</v>
      </c>
      <c r="BX176" s="21">
        <f>'6.ВС'!BX147</f>
        <v>0</v>
      </c>
      <c r="BY176" s="21">
        <f>'6.ВС'!BY147</f>
        <v>0</v>
      </c>
      <c r="BZ176" s="21">
        <f>'6.ВС'!BZ147</f>
        <v>600</v>
      </c>
      <c r="CA176" s="21">
        <f>'6.ВС'!CA147</f>
        <v>0</v>
      </c>
      <c r="CB176" s="21">
        <f>'6.ВС'!CB147</f>
        <v>600</v>
      </c>
      <c r="CC176" s="21">
        <f>'6.ВС'!CC147</f>
        <v>0</v>
      </c>
      <c r="CD176" s="21">
        <f>'6.ВС'!CD147</f>
        <v>0</v>
      </c>
      <c r="CE176" s="21">
        <f>'6.ВС'!CE147</f>
        <v>0</v>
      </c>
      <c r="CF176" s="21">
        <f>'6.ВС'!CF147</f>
        <v>0</v>
      </c>
      <c r="CG176" s="21">
        <f>'6.ВС'!CG147</f>
        <v>0</v>
      </c>
      <c r="CH176" s="21">
        <f>'6.ВС'!CH147</f>
        <v>600</v>
      </c>
      <c r="CI176" s="21">
        <f>'6.ВС'!CI147</f>
        <v>0</v>
      </c>
      <c r="CJ176" s="21">
        <f>'6.ВС'!CJ147</f>
        <v>600</v>
      </c>
      <c r="CK176" s="21">
        <f>'6.ВС'!CK147</f>
        <v>0</v>
      </c>
      <c r="CL176" s="206">
        <f t="shared" si="267"/>
        <v>0</v>
      </c>
    </row>
    <row r="177" spans="1:124" ht="27.75" customHeight="1" x14ac:dyDescent="0.25">
      <c r="A177" s="155" t="s">
        <v>530</v>
      </c>
      <c r="B177" s="156"/>
      <c r="C177" s="156"/>
      <c r="D177" s="25"/>
      <c r="E177" s="152">
        <v>851</v>
      </c>
      <c r="F177" s="4" t="s">
        <v>30</v>
      </c>
      <c r="G177" s="4" t="s">
        <v>44</v>
      </c>
      <c r="H177" s="176" t="s">
        <v>432</v>
      </c>
      <c r="I177" s="3"/>
      <c r="J177" s="21">
        <f t="shared" ref="J177:Y178" si="330">J178</f>
        <v>0</v>
      </c>
      <c r="K177" s="21">
        <f t="shared" si="330"/>
        <v>0</v>
      </c>
      <c r="L177" s="21">
        <f t="shared" si="330"/>
        <v>0</v>
      </c>
      <c r="M177" s="21">
        <f t="shared" si="330"/>
        <v>0</v>
      </c>
      <c r="N177" s="21">
        <f t="shared" si="330"/>
        <v>8235637</v>
      </c>
      <c r="O177" s="21">
        <f t="shared" si="330"/>
        <v>7822205</v>
      </c>
      <c r="P177" s="21">
        <f t="shared" si="330"/>
        <v>413432</v>
      </c>
      <c r="Q177" s="21">
        <f t="shared" si="330"/>
        <v>0</v>
      </c>
      <c r="R177" s="21">
        <f t="shared" si="330"/>
        <v>0</v>
      </c>
      <c r="S177" s="21">
        <f t="shared" si="330"/>
        <v>0</v>
      </c>
      <c r="T177" s="21">
        <f t="shared" si="330"/>
        <v>0</v>
      </c>
      <c r="U177" s="21">
        <f t="shared" si="330"/>
        <v>0</v>
      </c>
      <c r="V177" s="21">
        <f t="shared" si="330"/>
        <v>0</v>
      </c>
      <c r="W177" s="21">
        <f t="shared" si="330"/>
        <v>0</v>
      </c>
      <c r="X177" s="21">
        <f t="shared" si="330"/>
        <v>0</v>
      </c>
      <c r="Y177" s="21">
        <f t="shared" si="330"/>
        <v>0</v>
      </c>
      <c r="Z177" s="276" t="e">
        <f t="shared" si="272"/>
        <v>#DIV/0!</v>
      </c>
      <c r="AA177" s="21"/>
      <c r="AB177" s="21">
        <f t="shared" ref="AB177:BV178" si="331">AB178</f>
        <v>0</v>
      </c>
      <c r="AC177" s="21">
        <f t="shared" si="331"/>
        <v>0</v>
      </c>
      <c r="AD177" s="21">
        <f t="shared" si="331"/>
        <v>0</v>
      </c>
      <c r="AE177" s="21">
        <f t="shared" si="331"/>
        <v>0</v>
      </c>
      <c r="AF177" s="21">
        <f t="shared" si="331"/>
        <v>5702770</v>
      </c>
      <c r="AG177" s="21">
        <f t="shared" si="331"/>
        <v>5417631.5</v>
      </c>
      <c r="AH177" s="21">
        <f t="shared" si="331"/>
        <v>285138.5</v>
      </c>
      <c r="AI177" s="21">
        <f t="shared" si="331"/>
        <v>0</v>
      </c>
      <c r="AJ177" s="21">
        <f t="shared" si="331"/>
        <v>5702770</v>
      </c>
      <c r="AK177" s="21">
        <f t="shared" si="331"/>
        <v>5417631.5</v>
      </c>
      <c r="AL177" s="21">
        <f t="shared" si="331"/>
        <v>285138.5</v>
      </c>
      <c r="AM177" s="21">
        <f t="shared" si="331"/>
        <v>0</v>
      </c>
      <c r="AN177" s="21">
        <f t="shared" si="331"/>
        <v>0</v>
      </c>
      <c r="AO177" s="21">
        <f t="shared" si="331"/>
        <v>0</v>
      </c>
      <c r="AP177" s="21">
        <f t="shared" si="331"/>
        <v>0</v>
      </c>
      <c r="AQ177" s="21">
        <f t="shared" si="331"/>
        <v>0</v>
      </c>
      <c r="AR177" s="21">
        <f t="shared" si="331"/>
        <v>5702770</v>
      </c>
      <c r="AS177" s="21">
        <f t="shared" si="331"/>
        <v>5417631.5</v>
      </c>
      <c r="AT177" s="21">
        <f t="shared" si="331"/>
        <v>285138.5</v>
      </c>
      <c r="AU177" s="21">
        <f t="shared" si="331"/>
        <v>0</v>
      </c>
      <c r="AV177" s="205">
        <f t="shared" si="265"/>
        <v>0</v>
      </c>
      <c r="AW177" s="21">
        <f t="shared" si="331"/>
        <v>0</v>
      </c>
      <c r="AX177" s="21">
        <f t="shared" si="331"/>
        <v>0</v>
      </c>
      <c r="AY177" s="21">
        <f t="shared" si="331"/>
        <v>0</v>
      </c>
      <c r="AZ177" s="21">
        <f t="shared" si="331"/>
        <v>0</v>
      </c>
      <c r="BA177" s="21">
        <f t="shared" si="331"/>
        <v>0</v>
      </c>
      <c r="BB177" s="21">
        <f t="shared" si="331"/>
        <v>0</v>
      </c>
      <c r="BC177" s="21">
        <f t="shared" si="331"/>
        <v>0</v>
      </c>
      <c r="BD177" s="21">
        <f t="shared" si="331"/>
        <v>0</v>
      </c>
      <c r="BE177" s="21">
        <f t="shared" si="331"/>
        <v>0</v>
      </c>
      <c r="BF177" s="21">
        <f t="shared" si="331"/>
        <v>0</v>
      </c>
      <c r="BG177" s="21">
        <f t="shared" si="331"/>
        <v>0</v>
      </c>
      <c r="BH177" s="21">
        <f t="shared" si="331"/>
        <v>0</v>
      </c>
      <c r="BI177" s="21">
        <f t="shared" si="331"/>
        <v>0</v>
      </c>
      <c r="BJ177" s="21">
        <f t="shared" si="331"/>
        <v>0</v>
      </c>
      <c r="BK177" s="21">
        <f t="shared" si="331"/>
        <v>0</v>
      </c>
      <c r="BL177" s="21">
        <f t="shared" si="331"/>
        <v>0</v>
      </c>
      <c r="BM177" s="21">
        <f t="shared" si="331"/>
        <v>0</v>
      </c>
      <c r="BN177" s="21">
        <f t="shared" si="331"/>
        <v>0</v>
      </c>
      <c r="BO177" s="21">
        <f t="shared" si="331"/>
        <v>0</v>
      </c>
      <c r="BP177" s="21">
        <f t="shared" si="331"/>
        <v>0</v>
      </c>
      <c r="BQ177" s="205">
        <f t="shared" si="266"/>
        <v>0</v>
      </c>
      <c r="BR177" s="21">
        <f t="shared" si="331"/>
        <v>0</v>
      </c>
      <c r="BS177" s="21">
        <f t="shared" si="331"/>
        <v>0</v>
      </c>
      <c r="BT177" s="21">
        <f t="shared" si="331"/>
        <v>0</v>
      </c>
      <c r="BU177" s="21">
        <f t="shared" si="331"/>
        <v>0</v>
      </c>
      <c r="BV177" s="21">
        <f t="shared" si="331"/>
        <v>0</v>
      </c>
      <c r="BW177" s="21">
        <f t="shared" ref="BV177:CK178" si="332">BW178</f>
        <v>0</v>
      </c>
      <c r="BX177" s="21">
        <f t="shared" si="332"/>
        <v>0</v>
      </c>
      <c r="BY177" s="21">
        <f t="shared" si="332"/>
        <v>0</v>
      </c>
      <c r="BZ177" s="21">
        <f t="shared" si="332"/>
        <v>0</v>
      </c>
      <c r="CA177" s="21">
        <f t="shared" si="332"/>
        <v>0</v>
      </c>
      <c r="CB177" s="21">
        <f t="shared" si="332"/>
        <v>0</v>
      </c>
      <c r="CC177" s="21">
        <f t="shared" si="332"/>
        <v>0</v>
      </c>
      <c r="CD177" s="21">
        <f t="shared" si="332"/>
        <v>0</v>
      </c>
      <c r="CE177" s="21">
        <f t="shared" si="332"/>
        <v>0</v>
      </c>
      <c r="CF177" s="21">
        <f t="shared" si="332"/>
        <v>0</v>
      </c>
      <c r="CG177" s="21">
        <f t="shared" si="332"/>
        <v>0</v>
      </c>
      <c r="CH177" s="21">
        <f t="shared" si="332"/>
        <v>0</v>
      </c>
      <c r="CI177" s="21">
        <f t="shared" si="332"/>
        <v>0</v>
      </c>
      <c r="CJ177" s="21">
        <f t="shared" si="332"/>
        <v>0</v>
      </c>
      <c r="CK177" s="21">
        <f t="shared" si="332"/>
        <v>0</v>
      </c>
      <c r="CL177" s="206">
        <f t="shared" si="267"/>
        <v>0</v>
      </c>
    </row>
    <row r="178" spans="1:124" ht="27.75" customHeight="1" x14ac:dyDescent="0.25">
      <c r="A178" s="156" t="s">
        <v>71</v>
      </c>
      <c r="B178" s="156"/>
      <c r="C178" s="156"/>
      <c r="D178" s="25"/>
      <c r="E178" s="152">
        <v>851</v>
      </c>
      <c r="F178" s="4" t="s">
        <v>30</v>
      </c>
      <c r="G178" s="4" t="s">
        <v>44</v>
      </c>
      <c r="H178" s="176" t="s">
        <v>432</v>
      </c>
      <c r="I178" s="3" t="s">
        <v>72</v>
      </c>
      <c r="J178" s="21">
        <f t="shared" si="330"/>
        <v>0</v>
      </c>
      <c r="K178" s="21">
        <f t="shared" si="330"/>
        <v>0</v>
      </c>
      <c r="L178" s="21">
        <f t="shared" si="330"/>
        <v>0</v>
      </c>
      <c r="M178" s="21">
        <f t="shared" si="330"/>
        <v>0</v>
      </c>
      <c r="N178" s="21">
        <f t="shared" si="330"/>
        <v>8235637</v>
      </c>
      <c r="O178" s="21">
        <f t="shared" si="330"/>
        <v>7822205</v>
      </c>
      <c r="P178" s="21">
        <f t="shared" si="330"/>
        <v>413432</v>
      </c>
      <c r="Q178" s="21">
        <f t="shared" si="330"/>
        <v>0</v>
      </c>
      <c r="R178" s="21">
        <f t="shared" si="330"/>
        <v>0</v>
      </c>
      <c r="S178" s="21">
        <f t="shared" si="330"/>
        <v>0</v>
      </c>
      <c r="T178" s="21">
        <f t="shared" si="330"/>
        <v>0</v>
      </c>
      <c r="U178" s="21">
        <f t="shared" si="330"/>
        <v>0</v>
      </c>
      <c r="V178" s="21">
        <f t="shared" si="330"/>
        <v>0</v>
      </c>
      <c r="W178" s="21">
        <f t="shared" si="330"/>
        <v>0</v>
      </c>
      <c r="X178" s="21">
        <f t="shared" si="330"/>
        <v>0</v>
      </c>
      <c r="Y178" s="21">
        <f t="shared" si="330"/>
        <v>0</v>
      </c>
      <c r="Z178" s="276" t="e">
        <f t="shared" si="272"/>
        <v>#DIV/0!</v>
      </c>
      <c r="AA178" s="21"/>
      <c r="AB178" s="21">
        <f t="shared" si="331"/>
        <v>0</v>
      </c>
      <c r="AC178" s="21">
        <f t="shared" si="331"/>
        <v>0</v>
      </c>
      <c r="AD178" s="21">
        <f t="shared" si="331"/>
        <v>0</v>
      </c>
      <c r="AE178" s="21">
        <f t="shared" si="331"/>
        <v>0</v>
      </c>
      <c r="AF178" s="21">
        <f t="shared" si="331"/>
        <v>5702770</v>
      </c>
      <c r="AG178" s="21">
        <f t="shared" si="331"/>
        <v>5417631.5</v>
      </c>
      <c r="AH178" s="21">
        <f t="shared" si="331"/>
        <v>285138.5</v>
      </c>
      <c r="AI178" s="21">
        <f t="shared" si="331"/>
        <v>0</v>
      </c>
      <c r="AJ178" s="21">
        <f t="shared" si="331"/>
        <v>5702770</v>
      </c>
      <c r="AK178" s="21">
        <f t="shared" si="331"/>
        <v>5417631.5</v>
      </c>
      <c r="AL178" s="21">
        <f t="shared" si="331"/>
        <v>285138.5</v>
      </c>
      <c r="AM178" s="21">
        <f t="shared" si="331"/>
        <v>0</v>
      </c>
      <c r="AN178" s="21">
        <f t="shared" si="331"/>
        <v>0</v>
      </c>
      <c r="AO178" s="21">
        <f t="shared" si="331"/>
        <v>0</v>
      </c>
      <c r="AP178" s="21">
        <f t="shared" si="331"/>
        <v>0</v>
      </c>
      <c r="AQ178" s="21">
        <f t="shared" si="331"/>
        <v>0</v>
      </c>
      <c r="AR178" s="21">
        <f t="shared" si="331"/>
        <v>5702770</v>
      </c>
      <c r="AS178" s="21">
        <f t="shared" si="331"/>
        <v>5417631.5</v>
      </c>
      <c r="AT178" s="21">
        <f t="shared" si="331"/>
        <v>285138.5</v>
      </c>
      <c r="AU178" s="21">
        <f t="shared" si="331"/>
        <v>0</v>
      </c>
      <c r="AV178" s="205">
        <f t="shared" si="265"/>
        <v>0</v>
      </c>
      <c r="AW178" s="21">
        <f t="shared" si="331"/>
        <v>0</v>
      </c>
      <c r="AX178" s="21">
        <f t="shared" si="331"/>
        <v>0</v>
      </c>
      <c r="AY178" s="21">
        <f t="shared" si="331"/>
        <v>0</v>
      </c>
      <c r="AZ178" s="21">
        <f t="shared" si="331"/>
        <v>0</v>
      </c>
      <c r="BA178" s="21">
        <f t="shared" si="331"/>
        <v>0</v>
      </c>
      <c r="BB178" s="21">
        <f t="shared" si="331"/>
        <v>0</v>
      </c>
      <c r="BC178" s="21">
        <f t="shared" si="331"/>
        <v>0</v>
      </c>
      <c r="BD178" s="21">
        <f t="shared" si="331"/>
        <v>0</v>
      </c>
      <c r="BE178" s="21">
        <f t="shared" si="331"/>
        <v>0</v>
      </c>
      <c r="BF178" s="21">
        <f t="shared" si="331"/>
        <v>0</v>
      </c>
      <c r="BG178" s="21">
        <f t="shared" si="331"/>
        <v>0</v>
      </c>
      <c r="BH178" s="21">
        <f t="shared" si="331"/>
        <v>0</v>
      </c>
      <c r="BI178" s="21">
        <f t="shared" si="331"/>
        <v>0</v>
      </c>
      <c r="BJ178" s="21">
        <f t="shared" si="331"/>
        <v>0</v>
      </c>
      <c r="BK178" s="21">
        <f t="shared" si="331"/>
        <v>0</v>
      </c>
      <c r="BL178" s="21">
        <f t="shared" si="331"/>
        <v>0</v>
      </c>
      <c r="BM178" s="21">
        <f t="shared" si="331"/>
        <v>0</v>
      </c>
      <c r="BN178" s="21">
        <f t="shared" si="331"/>
        <v>0</v>
      </c>
      <c r="BO178" s="21">
        <f t="shared" si="331"/>
        <v>0</v>
      </c>
      <c r="BP178" s="21">
        <f t="shared" si="331"/>
        <v>0</v>
      </c>
      <c r="BQ178" s="205">
        <f t="shared" si="266"/>
        <v>0</v>
      </c>
      <c r="BR178" s="21">
        <f t="shared" si="331"/>
        <v>0</v>
      </c>
      <c r="BS178" s="21">
        <f t="shared" si="331"/>
        <v>0</v>
      </c>
      <c r="BT178" s="21">
        <f t="shared" si="331"/>
        <v>0</v>
      </c>
      <c r="BU178" s="21">
        <f t="shared" si="331"/>
        <v>0</v>
      </c>
      <c r="BV178" s="21">
        <f t="shared" si="332"/>
        <v>0</v>
      </c>
      <c r="BW178" s="21">
        <f t="shared" si="332"/>
        <v>0</v>
      </c>
      <c r="BX178" s="21">
        <f t="shared" si="332"/>
        <v>0</v>
      </c>
      <c r="BY178" s="21">
        <f t="shared" si="332"/>
        <v>0</v>
      </c>
      <c r="BZ178" s="21">
        <f t="shared" si="332"/>
        <v>0</v>
      </c>
      <c r="CA178" s="21">
        <f t="shared" si="332"/>
        <v>0</v>
      </c>
      <c r="CB178" s="21">
        <f t="shared" si="332"/>
        <v>0</v>
      </c>
      <c r="CC178" s="21">
        <f t="shared" si="332"/>
        <v>0</v>
      </c>
      <c r="CD178" s="21">
        <f t="shared" si="332"/>
        <v>0</v>
      </c>
      <c r="CE178" s="21">
        <f t="shared" si="332"/>
        <v>0</v>
      </c>
      <c r="CF178" s="21">
        <f t="shared" si="332"/>
        <v>0</v>
      </c>
      <c r="CG178" s="21">
        <f t="shared" si="332"/>
        <v>0</v>
      </c>
      <c r="CH178" s="21">
        <f t="shared" si="332"/>
        <v>0</v>
      </c>
      <c r="CI178" s="21">
        <f t="shared" si="332"/>
        <v>0</v>
      </c>
      <c r="CJ178" s="21">
        <f t="shared" si="332"/>
        <v>0</v>
      </c>
      <c r="CK178" s="21">
        <f t="shared" si="332"/>
        <v>0</v>
      </c>
      <c r="CL178" s="206">
        <f t="shared" si="267"/>
        <v>0</v>
      </c>
    </row>
    <row r="179" spans="1:124" ht="27.75" customHeight="1" x14ac:dyDescent="0.25">
      <c r="A179" s="156" t="s">
        <v>73</v>
      </c>
      <c r="B179" s="156"/>
      <c r="C179" s="156"/>
      <c r="D179" s="25"/>
      <c r="E179" s="152">
        <v>851</v>
      </c>
      <c r="F179" s="4" t="s">
        <v>30</v>
      </c>
      <c r="G179" s="4" t="s">
        <v>44</v>
      </c>
      <c r="H179" s="176" t="s">
        <v>432</v>
      </c>
      <c r="I179" s="3" t="s">
        <v>74</v>
      </c>
      <c r="J179" s="21">
        <f>'6.ВС'!J150</f>
        <v>0</v>
      </c>
      <c r="K179" s="21">
        <f>'6.ВС'!K150</f>
        <v>0</v>
      </c>
      <c r="L179" s="21">
        <f>'6.ВС'!L150</f>
        <v>0</v>
      </c>
      <c r="M179" s="21">
        <f>'6.ВС'!M150</f>
        <v>0</v>
      </c>
      <c r="N179" s="21">
        <f>'6.ВС'!N150</f>
        <v>8235637</v>
      </c>
      <c r="O179" s="21">
        <f>'6.ВС'!O150</f>
        <v>7822205</v>
      </c>
      <c r="P179" s="21">
        <f>'6.ВС'!P150</f>
        <v>413432</v>
      </c>
      <c r="Q179" s="21">
        <f>'6.ВС'!Q150</f>
        <v>0</v>
      </c>
      <c r="R179" s="21">
        <f>'6.ВС'!R150</f>
        <v>0</v>
      </c>
      <c r="S179" s="21">
        <f>'6.ВС'!S150</f>
        <v>0</v>
      </c>
      <c r="T179" s="21">
        <f>'6.ВС'!T150</f>
        <v>0</v>
      </c>
      <c r="U179" s="21">
        <f>'6.ВС'!U150</f>
        <v>0</v>
      </c>
      <c r="V179" s="21">
        <f>'6.ВС'!V150</f>
        <v>0</v>
      </c>
      <c r="W179" s="21">
        <f>'6.ВС'!W150</f>
        <v>0</v>
      </c>
      <c r="X179" s="21">
        <f>'6.ВС'!X150</f>
        <v>0</v>
      </c>
      <c r="Y179" s="21">
        <f>'6.ВС'!Y150</f>
        <v>0</v>
      </c>
      <c r="Z179" s="276" t="e">
        <f t="shared" si="272"/>
        <v>#DIV/0!</v>
      </c>
      <c r="AA179" s="21"/>
      <c r="AB179" s="21">
        <f>'6.ВС'!AB150</f>
        <v>0</v>
      </c>
      <c r="AC179" s="21">
        <f>'6.ВС'!AC150</f>
        <v>0</v>
      </c>
      <c r="AD179" s="21">
        <f>'6.ВС'!AD150</f>
        <v>0</v>
      </c>
      <c r="AE179" s="21">
        <f>'6.ВС'!AE150</f>
        <v>0</v>
      </c>
      <c r="AF179" s="21">
        <f>'6.ВС'!AF150</f>
        <v>5702770</v>
      </c>
      <c r="AG179" s="21">
        <f>'6.ВС'!AG150</f>
        <v>5417631.5</v>
      </c>
      <c r="AH179" s="21">
        <f>'6.ВС'!AH150</f>
        <v>285138.5</v>
      </c>
      <c r="AI179" s="21">
        <f>'6.ВС'!AI150</f>
        <v>0</v>
      </c>
      <c r="AJ179" s="21">
        <f>'6.ВС'!AJ150</f>
        <v>5702770</v>
      </c>
      <c r="AK179" s="21">
        <f>'6.ВС'!AK150</f>
        <v>5417631.5</v>
      </c>
      <c r="AL179" s="21">
        <f>'6.ВС'!AL150</f>
        <v>285138.5</v>
      </c>
      <c r="AM179" s="21">
        <f>'6.ВС'!AM150</f>
        <v>0</v>
      </c>
      <c r="AN179" s="21">
        <f>'6.ВС'!AN150</f>
        <v>0</v>
      </c>
      <c r="AO179" s="21">
        <f>'6.ВС'!AO150</f>
        <v>0</v>
      </c>
      <c r="AP179" s="21">
        <f>'6.ВС'!AP150</f>
        <v>0</v>
      </c>
      <c r="AQ179" s="21">
        <f>'6.ВС'!AQ150</f>
        <v>0</v>
      </c>
      <c r="AR179" s="21">
        <f>'6.ВС'!AR150</f>
        <v>5702770</v>
      </c>
      <c r="AS179" s="21">
        <f>'6.ВС'!AS150</f>
        <v>5417631.5</v>
      </c>
      <c r="AT179" s="21">
        <f>'6.ВС'!AT150</f>
        <v>285138.5</v>
      </c>
      <c r="AU179" s="21">
        <f>'6.ВС'!AU150</f>
        <v>0</v>
      </c>
      <c r="AV179" s="205">
        <f t="shared" si="265"/>
        <v>0</v>
      </c>
      <c r="AW179" s="21">
        <f>'6.ВС'!AW150</f>
        <v>0</v>
      </c>
      <c r="AX179" s="21">
        <f>'6.ВС'!AX150</f>
        <v>0</v>
      </c>
      <c r="AY179" s="21">
        <f>'6.ВС'!AY150</f>
        <v>0</v>
      </c>
      <c r="AZ179" s="21">
        <f>'6.ВС'!AZ150</f>
        <v>0</v>
      </c>
      <c r="BA179" s="21">
        <f>'6.ВС'!BA150</f>
        <v>0</v>
      </c>
      <c r="BB179" s="21">
        <f>'6.ВС'!BB150</f>
        <v>0</v>
      </c>
      <c r="BC179" s="21">
        <f>'6.ВС'!BC150</f>
        <v>0</v>
      </c>
      <c r="BD179" s="21">
        <f>'6.ВС'!BD150</f>
        <v>0</v>
      </c>
      <c r="BE179" s="21">
        <f>'6.ВС'!BE150</f>
        <v>0</v>
      </c>
      <c r="BF179" s="21">
        <f>'6.ВС'!BF150</f>
        <v>0</v>
      </c>
      <c r="BG179" s="21">
        <f>'6.ВС'!BG150</f>
        <v>0</v>
      </c>
      <c r="BH179" s="21">
        <f>'6.ВС'!BH150</f>
        <v>0</v>
      </c>
      <c r="BI179" s="21">
        <f>'6.ВС'!BI150</f>
        <v>0</v>
      </c>
      <c r="BJ179" s="21">
        <f>'6.ВС'!BJ150</f>
        <v>0</v>
      </c>
      <c r="BK179" s="21">
        <f>'6.ВС'!BK150</f>
        <v>0</v>
      </c>
      <c r="BL179" s="21">
        <f>'6.ВС'!BL150</f>
        <v>0</v>
      </c>
      <c r="BM179" s="21">
        <f>'6.ВС'!BM150</f>
        <v>0</v>
      </c>
      <c r="BN179" s="21">
        <f>'6.ВС'!BN150</f>
        <v>0</v>
      </c>
      <c r="BO179" s="21">
        <f>'6.ВС'!BO150</f>
        <v>0</v>
      </c>
      <c r="BP179" s="21">
        <f>'6.ВС'!BP150</f>
        <v>0</v>
      </c>
      <c r="BQ179" s="205">
        <f t="shared" si="266"/>
        <v>0</v>
      </c>
      <c r="BR179" s="21">
        <f>'6.ВС'!BR150</f>
        <v>0</v>
      </c>
      <c r="BS179" s="21">
        <f>'6.ВС'!BS150</f>
        <v>0</v>
      </c>
      <c r="BT179" s="21">
        <f>'6.ВС'!BT150</f>
        <v>0</v>
      </c>
      <c r="BU179" s="21">
        <f>'6.ВС'!BU150</f>
        <v>0</v>
      </c>
      <c r="BV179" s="21">
        <f>'6.ВС'!BV150</f>
        <v>0</v>
      </c>
      <c r="BW179" s="21">
        <f>'6.ВС'!BW150</f>
        <v>0</v>
      </c>
      <c r="BX179" s="21">
        <f>'6.ВС'!BX150</f>
        <v>0</v>
      </c>
      <c r="BY179" s="21">
        <f>'6.ВС'!BY150</f>
        <v>0</v>
      </c>
      <c r="BZ179" s="21">
        <f>'6.ВС'!BZ150</f>
        <v>0</v>
      </c>
      <c r="CA179" s="21">
        <f>'6.ВС'!CA150</f>
        <v>0</v>
      </c>
      <c r="CB179" s="21">
        <f>'6.ВС'!CB150</f>
        <v>0</v>
      </c>
      <c r="CC179" s="21">
        <f>'6.ВС'!CC150</f>
        <v>0</v>
      </c>
      <c r="CD179" s="21">
        <f>'6.ВС'!CD150</f>
        <v>0</v>
      </c>
      <c r="CE179" s="21">
        <f>'6.ВС'!CE150</f>
        <v>0</v>
      </c>
      <c r="CF179" s="21">
        <f>'6.ВС'!CF150</f>
        <v>0</v>
      </c>
      <c r="CG179" s="21">
        <f>'6.ВС'!CG150</f>
        <v>0</v>
      </c>
      <c r="CH179" s="21">
        <f>'6.ВС'!CH150</f>
        <v>0</v>
      </c>
      <c r="CI179" s="21">
        <f>'6.ВС'!CI150</f>
        <v>0</v>
      </c>
      <c r="CJ179" s="21">
        <f>'6.ВС'!CJ150</f>
        <v>0</v>
      </c>
      <c r="CK179" s="21">
        <f>'6.ВС'!CK150</f>
        <v>0</v>
      </c>
      <c r="CL179" s="206">
        <f t="shared" si="267"/>
        <v>0</v>
      </c>
    </row>
    <row r="180" spans="1:124" ht="27.75" customHeight="1" x14ac:dyDescent="0.25">
      <c r="A180" s="155" t="s">
        <v>284</v>
      </c>
      <c r="B180" s="156"/>
      <c r="C180" s="156"/>
      <c r="D180" s="25"/>
      <c r="E180" s="152">
        <v>851</v>
      </c>
      <c r="F180" s="4" t="s">
        <v>30</v>
      </c>
      <c r="G180" s="4" t="s">
        <v>44</v>
      </c>
      <c r="H180" s="176" t="s">
        <v>433</v>
      </c>
      <c r="I180" s="3"/>
      <c r="J180" s="21">
        <f t="shared" ref="J180:Y181" si="333">J181</f>
        <v>0</v>
      </c>
      <c r="K180" s="21">
        <f t="shared" si="333"/>
        <v>0</v>
      </c>
      <c r="L180" s="21">
        <f t="shared" si="333"/>
        <v>0</v>
      </c>
      <c r="M180" s="21">
        <f t="shared" si="333"/>
        <v>0</v>
      </c>
      <c r="N180" s="21">
        <f t="shared" si="333"/>
        <v>0</v>
      </c>
      <c r="O180" s="21">
        <f t="shared" si="333"/>
        <v>0</v>
      </c>
      <c r="P180" s="21">
        <f t="shared" si="333"/>
        <v>0</v>
      </c>
      <c r="Q180" s="21">
        <f t="shared" si="333"/>
        <v>0</v>
      </c>
      <c r="R180" s="21">
        <f t="shared" si="333"/>
        <v>0</v>
      </c>
      <c r="S180" s="21">
        <f t="shared" si="333"/>
        <v>0</v>
      </c>
      <c r="T180" s="21">
        <f t="shared" si="333"/>
        <v>0</v>
      </c>
      <c r="U180" s="21">
        <f t="shared" si="333"/>
        <v>0</v>
      </c>
      <c r="V180" s="21">
        <f t="shared" si="333"/>
        <v>0</v>
      </c>
      <c r="W180" s="21">
        <f t="shared" si="333"/>
        <v>0</v>
      </c>
      <c r="X180" s="21">
        <f t="shared" si="333"/>
        <v>0</v>
      </c>
      <c r="Y180" s="21">
        <f t="shared" si="333"/>
        <v>0</v>
      </c>
      <c r="Z180" s="276" t="e">
        <f t="shared" si="272"/>
        <v>#DIV/0!</v>
      </c>
      <c r="AA180" s="21"/>
      <c r="AB180" s="21">
        <f t="shared" ref="AB180:BV181" si="334">AB181</f>
        <v>0</v>
      </c>
      <c r="AC180" s="21">
        <f t="shared" si="334"/>
        <v>0</v>
      </c>
      <c r="AD180" s="21">
        <f t="shared" si="334"/>
        <v>0</v>
      </c>
      <c r="AE180" s="21">
        <f t="shared" si="334"/>
        <v>0</v>
      </c>
      <c r="AF180" s="21">
        <f t="shared" si="334"/>
        <v>0</v>
      </c>
      <c r="AG180" s="21">
        <f t="shared" si="334"/>
        <v>0</v>
      </c>
      <c r="AH180" s="21">
        <f t="shared" si="334"/>
        <v>0</v>
      </c>
      <c r="AI180" s="21">
        <f t="shared" si="334"/>
        <v>0</v>
      </c>
      <c r="AJ180" s="21">
        <f t="shared" si="334"/>
        <v>0</v>
      </c>
      <c r="AK180" s="21">
        <f t="shared" si="334"/>
        <v>0</v>
      </c>
      <c r="AL180" s="21">
        <f t="shared" si="334"/>
        <v>0</v>
      </c>
      <c r="AM180" s="21">
        <f t="shared" si="334"/>
        <v>0</v>
      </c>
      <c r="AN180" s="21">
        <f t="shared" si="334"/>
        <v>0</v>
      </c>
      <c r="AO180" s="21">
        <f t="shared" si="334"/>
        <v>0</v>
      </c>
      <c r="AP180" s="21">
        <f t="shared" si="334"/>
        <v>0</v>
      </c>
      <c r="AQ180" s="21">
        <f t="shared" si="334"/>
        <v>0</v>
      </c>
      <c r="AR180" s="21">
        <f t="shared" si="334"/>
        <v>0</v>
      </c>
      <c r="AS180" s="21">
        <f t="shared" si="334"/>
        <v>0</v>
      </c>
      <c r="AT180" s="21">
        <f t="shared" si="334"/>
        <v>0</v>
      </c>
      <c r="AU180" s="21">
        <f t="shared" si="334"/>
        <v>0</v>
      </c>
      <c r="AV180" s="205">
        <f t="shared" si="265"/>
        <v>0</v>
      </c>
      <c r="AW180" s="21">
        <f t="shared" si="334"/>
        <v>210527</v>
      </c>
      <c r="AX180" s="21">
        <f t="shared" si="334"/>
        <v>200000</v>
      </c>
      <c r="AY180" s="21">
        <f t="shared" si="334"/>
        <v>10527</v>
      </c>
      <c r="AZ180" s="21">
        <f t="shared" si="334"/>
        <v>0</v>
      </c>
      <c r="BA180" s="21">
        <f t="shared" si="334"/>
        <v>0</v>
      </c>
      <c r="BB180" s="21">
        <f t="shared" si="334"/>
        <v>0</v>
      </c>
      <c r="BC180" s="21">
        <f t="shared" si="334"/>
        <v>0</v>
      </c>
      <c r="BD180" s="21">
        <f t="shared" si="334"/>
        <v>0</v>
      </c>
      <c r="BE180" s="21">
        <f t="shared" si="334"/>
        <v>210527</v>
      </c>
      <c r="BF180" s="21">
        <f t="shared" si="334"/>
        <v>200000</v>
      </c>
      <c r="BG180" s="21">
        <f t="shared" si="334"/>
        <v>10527</v>
      </c>
      <c r="BH180" s="21">
        <f t="shared" si="334"/>
        <v>0</v>
      </c>
      <c r="BI180" s="21">
        <f t="shared" si="334"/>
        <v>0</v>
      </c>
      <c r="BJ180" s="21">
        <f t="shared" si="334"/>
        <v>0</v>
      </c>
      <c r="BK180" s="21">
        <f t="shared" si="334"/>
        <v>0</v>
      </c>
      <c r="BL180" s="21">
        <f t="shared" si="334"/>
        <v>0</v>
      </c>
      <c r="BM180" s="21">
        <f t="shared" si="334"/>
        <v>210527</v>
      </c>
      <c r="BN180" s="21">
        <f t="shared" si="334"/>
        <v>200000</v>
      </c>
      <c r="BO180" s="21">
        <f t="shared" si="334"/>
        <v>10527</v>
      </c>
      <c r="BP180" s="21">
        <f t="shared" si="334"/>
        <v>0</v>
      </c>
      <c r="BQ180" s="205">
        <f t="shared" si="266"/>
        <v>0</v>
      </c>
      <c r="BR180" s="21">
        <f t="shared" si="334"/>
        <v>0</v>
      </c>
      <c r="BS180" s="21">
        <f t="shared" si="334"/>
        <v>0</v>
      </c>
      <c r="BT180" s="21">
        <f t="shared" si="334"/>
        <v>0</v>
      </c>
      <c r="BU180" s="21">
        <f t="shared" si="334"/>
        <v>0</v>
      </c>
      <c r="BV180" s="21">
        <f t="shared" si="334"/>
        <v>0</v>
      </c>
      <c r="BW180" s="21">
        <f t="shared" ref="BV180:CK181" si="335">BW181</f>
        <v>0</v>
      </c>
      <c r="BX180" s="21">
        <f t="shared" si="335"/>
        <v>0</v>
      </c>
      <c r="BY180" s="21">
        <f t="shared" si="335"/>
        <v>0</v>
      </c>
      <c r="BZ180" s="21">
        <f t="shared" si="335"/>
        <v>0</v>
      </c>
      <c r="CA180" s="21">
        <f t="shared" si="335"/>
        <v>0</v>
      </c>
      <c r="CB180" s="21">
        <f t="shared" si="335"/>
        <v>0</v>
      </c>
      <c r="CC180" s="21">
        <f t="shared" si="335"/>
        <v>0</v>
      </c>
      <c r="CD180" s="21">
        <f t="shared" si="335"/>
        <v>0</v>
      </c>
      <c r="CE180" s="21">
        <f t="shared" si="335"/>
        <v>0</v>
      </c>
      <c r="CF180" s="21">
        <f t="shared" si="335"/>
        <v>0</v>
      </c>
      <c r="CG180" s="21">
        <f t="shared" si="335"/>
        <v>0</v>
      </c>
      <c r="CH180" s="21">
        <f t="shared" si="335"/>
        <v>0</v>
      </c>
      <c r="CI180" s="21">
        <f t="shared" si="335"/>
        <v>0</v>
      </c>
      <c r="CJ180" s="21">
        <f t="shared" si="335"/>
        <v>0</v>
      </c>
      <c r="CK180" s="21">
        <f t="shared" si="335"/>
        <v>0</v>
      </c>
      <c r="CL180" s="206">
        <f t="shared" si="267"/>
        <v>0</v>
      </c>
    </row>
    <row r="181" spans="1:124" ht="27.75" customHeight="1" x14ac:dyDescent="0.25">
      <c r="A181" s="156" t="s">
        <v>20</v>
      </c>
      <c r="B181" s="156"/>
      <c r="C181" s="156"/>
      <c r="D181" s="25"/>
      <c r="E181" s="152">
        <v>851</v>
      </c>
      <c r="F181" s="4" t="s">
        <v>30</v>
      </c>
      <c r="G181" s="4" t="s">
        <v>44</v>
      </c>
      <c r="H181" s="176" t="s">
        <v>433</v>
      </c>
      <c r="I181" s="3" t="s">
        <v>21</v>
      </c>
      <c r="J181" s="21">
        <f t="shared" si="333"/>
        <v>0</v>
      </c>
      <c r="K181" s="21">
        <f t="shared" si="333"/>
        <v>0</v>
      </c>
      <c r="L181" s="21">
        <f t="shared" si="333"/>
        <v>0</v>
      </c>
      <c r="M181" s="21">
        <f t="shared" si="333"/>
        <v>0</v>
      </c>
      <c r="N181" s="21">
        <f t="shared" si="333"/>
        <v>0</v>
      </c>
      <c r="O181" s="21">
        <f t="shared" si="333"/>
        <v>0</v>
      </c>
      <c r="P181" s="21">
        <f t="shared" si="333"/>
        <v>0</v>
      </c>
      <c r="Q181" s="21">
        <f t="shared" si="333"/>
        <v>0</v>
      </c>
      <c r="R181" s="21">
        <f t="shared" si="333"/>
        <v>0</v>
      </c>
      <c r="S181" s="21">
        <f t="shared" si="333"/>
        <v>0</v>
      </c>
      <c r="T181" s="21">
        <f t="shared" si="333"/>
        <v>0</v>
      </c>
      <c r="U181" s="21">
        <f t="shared" si="333"/>
        <v>0</v>
      </c>
      <c r="V181" s="21">
        <f t="shared" si="333"/>
        <v>0</v>
      </c>
      <c r="W181" s="21">
        <f t="shared" si="333"/>
        <v>0</v>
      </c>
      <c r="X181" s="21">
        <f t="shared" si="333"/>
        <v>0</v>
      </c>
      <c r="Y181" s="21">
        <f t="shared" si="333"/>
        <v>0</v>
      </c>
      <c r="Z181" s="276" t="e">
        <f t="shared" si="272"/>
        <v>#DIV/0!</v>
      </c>
      <c r="AA181" s="21"/>
      <c r="AB181" s="21">
        <f t="shared" si="334"/>
        <v>0</v>
      </c>
      <c r="AC181" s="21">
        <f t="shared" si="334"/>
        <v>0</v>
      </c>
      <c r="AD181" s="21">
        <f t="shared" si="334"/>
        <v>0</v>
      </c>
      <c r="AE181" s="21">
        <f t="shared" si="334"/>
        <v>0</v>
      </c>
      <c r="AF181" s="21">
        <f t="shared" si="334"/>
        <v>0</v>
      </c>
      <c r="AG181" s="21">
        <f t="shared" si="334"/>
        <v>0</v>
      </c>
      <c r="AH181" s="21">
        <f t="shared" si="334"/>
        <v>0</v>
      </c>
      <c r="AI181" s="21">
        <f t="shared" si="334"/>
        <v>0</v>
      </c>
      <c r="AJ181" s="21">
        <f t="shared" si="334"/>
        <v>0</v>
      </c>
      <c r="AK181" s="21">
        <f t="shared" si="334"/>
        <v>0</v>
      </c>
      <c r="AL181" s="21">
        <f t="shared" si="334"/>
        <v>0</v>
      </c>
      <c r="AM181" s="21">
        <f t="shared" si="334"/>
        <v>0</v>
      </c>
      <c r="AN181" s="21">
        <f t="shared" si="334"/>
        <v>0</v>
      </c>
      <c r="AO181" s="21">
        <f t="shared" si="334"/>
        <v>0</v>
      </c>
      <c r="AP181" s="21">
        <f t="shared" si="334"/>
        <v>0</v>
      </c>
      <c r="AQ181" s="21">
        <f t="shared" si="334"/>
        <v>0</v>
      </c>
      <c r="AR181" s="21">
        <f t="shared" si="334"/>
        <v>0</v>
      </c>
      <c r="AS181" s="21">
        <f t="shared" si="334"/>
        <v>0</v>
      </c>
      <c r="AT181" s="21">
        <f t="shared" si="334"/>
        <v>0</v>
      </c>
      <c r="AU181" s="21">
        <f t="shared" si="334"/>
        <v>0</v>
      </c>
      <c r="AV181" s="205">
        <f t="shared" si="265"/>
        <v>0</v>
      </c>
      <c r="AW181" s="21">
        <f t="shared" si="334"/>
        <v>210527</v>
      </c>
      <c r="AX181" s="21">
        <f t="shared" si="334"/>
        <v>200000</v>
      </c>
      <c r="AY181" s="21">
        <f t="shared" si="334"/>
        <v>10527</v>
      </c>
      <c r="AZ181" s="21">
        <f t="shared" si="334"/>
        <v>0</v>
      </c>
      <c r="BA181" s="21">
        <f t="shared" si="334"/>
        <v>0</v>
      </c>
      <c r="BB181" s="21">
        <f t="shared" si="334"/>
        <v>0</v>
      </c>
      <c r="BC181" s="21">
        <f t="shared" si="334"/>
        <v>0</v>
      </c>
      <c r="BD181" s="21">
        <f t="shared" si="334"/>
        <v>0</v>
      </c>
      <c r="BE181" s="21">
        <f t="shared" si="334"/>
        <v>210527</v>
      </c>
      <c r="BF181" s="21">
        <f t="shared" si="334"/>
        <v>200000</v>
      </c>
      <c r="BG181" s="21">
        <f t="shared" si="334"/>
        <v>10527</v>
      </c>
      <c r="BH181" s="21">
        <f t="shared" si="334"/>
        <v>0</v>
      </c>
      <c r="BI181" s="21">
        <f t="shared" si="334"/>
        <v>0</v>
      </c>
      <c r="BJ181" s="21">
        <f t="shared" si="334"/>
        <v>0</v>
      </c>
      <c r="BK181" s="21">
        <f t="shared" si="334"/>
        <v>0</v>
      </c>
      <c r="BL181" s="21">
        <f t="shared" si="334"/>
        <v>0</v>
      </c>
      <c r="BM181" s="21">
        <f t="shared" si="334"/>
        <v>210527</v>
      </c>
      <c r="BN181" s="21">
        <f t="shared" si="334"/>
        <v>200000</v>
      </c>
      <c r="BO181" s="21">
        <f t="shared" si="334"/>
        <v>10527</v>
      </c>
      <c r="BP181" s="21">
        <f t="shared" si="334"/>
        <v>0</v>
      </c>
      <c r="BQ181" s="205">
        <f t="shared" si="266"/>
        <v>0</v>
      </c>
      <c r="BR181" s="21">
        <f t="shared" si="334"/>
        <v>0</v>
      </c>
      <c r="BS181" s="21">
        <f t="shared" si="334"/>
        <v>0</v>
      </c>
      <c r="BT181" s="21">
        <f t="shared" si="334"/>
        <v>0</v>
      </c>
      <c r="BU181" s="21">
        <f t="shared" si="334"/>
        <v>0</v>
      </c>
      <c r="BV181" s="21">
        <f t="shared" si="335"/>
        <v>0</v>
      </c>
      <c r="BW181" s="21">
        <f t="shared" si="335"/>
        <v>0</v>
      </c>
      <c r="BX181" s="21">
        <f t="shared" si="335"/>
        <v>0</v>
      </c>
      <c r="BY181" s="21">
        <f t="shared" si="335"/>
        <v>0</v>
      </c>
      <c r="BZ181" s="21">
        <f t="shared" si="335"/>
        <v>0</v>
      </c>
      <c r="CA181" s="21">
        <f t="shared" si="335"/>
        <v>0</v>
      </c>
      <c r="CB181" s="21">
        <f t="shared" si="335"/>
        <v>0</v>
      </c>
      <c r="CC181" s="21">
        <f t="shared" si="335"/>
        <v>0</v>
      </c>
      <c r="CD181" s="21">
        <f t="shared" si="335"/>
        <v>0</v>
      </c>
      <c r="CE181" s="21">
        <f t="shared" si="335"/>
        <v>0</v>
      </c>
      <c r="CF181" s="21">
        <f t="shared" si="335"/>
        <v>0</v>
      </c>
      <c r="CG181" s="21">
        <f t="shared" si="335"/>
        <v>0</v>
      </c>
      <c r="CH181" s="21">
        <f t="shared" si="335"/>
        <v>0</v>
      </c>
      <c r="CI181" s="21">
        <f t="shared" si="335"/>
        <v>0</v>
      </c>
      <c r="CJ181" s="21">
        <f t="shared" si="335"/>
        <v>0</v>
      </c>
      <c r="CK181" s="21">
        <f t="shared" si="335"/>
        <v>0</v>
      </c>
      <c r="CL181" s="206">
        <f t="shared" si="267"/>
        <v>0</v>
      </c>
    </row>
    <row r="182" spans="1:124" ht="27.75" customHeight="1" x14ac:dyDescent="0.25">
      <c r="A182" s="156" t="s">
        <v>9</v>
      </c>
      <c r="B182" s="156"/>
      <c r="C182" s="156"/>
      <c r="D182" s="25"/>
      <c r="E182" s="152">
        <v>851</v>
      </c>
      <c r="F182" s="4" t="s">
        <v>30</v>
      </c>
      <c r="G182" s="4" t="s">
        <v>44</v>
      </c>
      <c r="H182" s="176" t="s">
        <v>433</v>
      </c>
      <c r="I182" s="3" t="s">
        <v>22</v>
      </c>
      <c r="J182" s="21">
        <f>'6.ВС'!J153</f>
        <v>0</v>
      </c>
      <c r="K182" s="21">
        <f>'6.ВС'!K153</f>
        <v>0</v>
      </c>
      <c r="L182" s="21">
        <f>'6.ВС'!L153</f>
        <v>0</v>
      </c>
      <c r="M182" s="21">
        <f>'6.ВС'!M153</f>
        <v>0</v>
      </c>
      <c r="N182" s="21">
        <f>'6.ВС'!N153</f>
        <v>0</v>
      </c>
      <c r="O182" s="21">
        <f>'6.ВС'!O153</f>
        <v>0</v>
      </c>
      <c r="P182" s="21">
        <f>'6.ВС'!P153</f>
        <v>0</v>
      </c>
      <c r="Q182" s="21">
        <f>'6.ВС'!Q153</f>
        <v>0</v>
      </c>
      <c r="R182" s="21">
        <f>'6.ВС'!R153</f>
        <v>0</v>
      </c>
      <c r="S182" s="21">
        <f>'6.ВС'!S153</f>
        <v>0</v>
      </c>
      <c r="T182" s="21">
        <f>'6.ВС'!T153</f>
        <v>0</v>
      </c>
      <c r="U182" s="21">
        <f>'6.ВС'!U153</f>
        <v>0</v>
      </c>
      <c r="V182" s="21">
        <f>'6.ВС'!V153</f>
        <v>0</v>
      </c>
      <c r="W182" s="21">
        <f>'6.ВС'!W153</f>
        <v>0</v>
      </c>
      <c r="X182" s="21">
        <f>'6.ВС'!X153</f>
        <v>0</v>
      </c>
      <c r="Y182" s="21">
        <f>'6.ВС'!Y153</f>
        <v>0</v>
      </c>
      <c r="Z182" s="276" t="e">
        <f t="shared" si="272"/>
        <v>#DIV/0!</v>
      </c>
      <c r="AA182" s="21"/>
      <c r="AB182" s="21">
        <f>'6.ВС'!AB153</f>
        <v>0</v>
      </c>
      <c r="AC182" s="21">
        <f>'6.ВС'!AC153</f>
        <v>0</v>
      </c>
      <c r="AD182" s="21">
        <f>'6.ВС'!AD153</f>
        <v>0</v>
      </c>
      <c r="AE182" s="21">
        <f>'6.ВС'!AE153</f>
        <v>0</v>
      </c>
      <c r="AF182" s="21">
        <f>'6.ВС'!AF153</f>
        <v>0</v>
      </c>
      <c r="AG182" s="21">
        <f>'6.ВС'!AG153</f>
        <v>0</v>
      </c>
      <c r="AH182" s="21">
        <f>'6.ВС'!AH153</f>
        <v>0</v>
      </c>
      <c r="AI182" s="21">
        <f>'6.ВС'!AI153</f>
        <v>0</v>
      </c>
      <c r="AJ182" s="21">
        <f>'6.ВС'!AJ153</f>
        <v>0</v>
      </c>
      <c r="AK182" s="21">
        <f>'6.ВС'!AK153</f>
        <v>0</v>
      </c>
      <c r="AL182" s="21">
        <f>'6.ВС'!AL153</f>
        <v>0</v>
      </c>
      <c r="AM182" s="21">
        <f>'6.ВС'!AM153</f>
        <v>0</v>
      </c>
      <c r="AN182" s="21">
        <f>'6.ВС'!AN153</f>
        <v>0</v>
      </c>
      <c r="AO182" s="21">
        <f>'6.ВС'!AO153</f>
        <v>0</v>
      </c>
      <c r="AP182" s="21">
        <f>'6.ВС'!AP153</f>
        <v>0</v>
      </c>
      <c r="AQ182" s="21">
        <f>'6.ВС'!AQ153</f>
        <v>0</v>
      </c>
      <c r="AR182" s="21">
        <f>'6.ВС'!AR153</f>
        <v>0</v>
      </c>
      <c r="AS182" s="21">
        <f>'6.ВС'!AS153</f>
        <v>0</v>
      </c>
      <c r="AT182" s="21">
        <f>'6.ВС'!AT153</f>
        <v>0</v>
      </c>
      <c r="AU182" s="21">
        <f>'6.ВС'!AU153</f>
        <v>0</v>
      </c>
      <c r="AV182" s="205">
        <f t="shared" si="265"/>
        <v>0</v>
      </c>
      <c r="AW182" s="21">
        <f>'6.ВС'!AW153</f>
        <v>210527</v>
      </c>
      <c r="AX182" s="21">
        <f>'6.ВС'!AX153</f>
        <v>200000</v>
      </c>
      <c r="AY182" s="21">
        <f>'6.ВС'!AY153</f>
        <v>10527</v>
      </c>
      <c r="AZ182" s="21">
        <f>'6.ВС'!AZ153</f>
        <v>0</v>
      </c>
      <c r="BA182" s="21">
        <f>'6.ВС'!BA153</f>
        <v>0</v>
      </c>
      <c r="BB182" s="21">
        <f>'6.ВС'!BB153</f>
        <v>0</v>
      </c>
      <c r="BC182" s="21">
        <f>'6.ВС'!BC153</f>
        <v>0</v>
      </c>
      <c r="BD182" s="21">
        <f>'6.ВС'!BD153</f>
        <v>0</v>
      </c>
      <c r="BE182" s="21">
        <f>'6.ВС'!BE153</f>
        <v>210527</v>
      </c>
      <c r="BF182" s="21">
        <f>'6.ВС'!BF153</f>
        <v>200000</v>
      </c>
      <c r="BG182" s="21">
        <f>'6.ВС'!BG153</f>
        <v>10527</v>
      </c>
      <c r="BH182" s="21">
        <f>'6.ВС'!BH153</f>
        <v>0</v>
      </c>
      <c r="BI182" s="21">
        <f>'6.ВС'!BI153</f>
        <v>0</v>
      </c>
      <c r="BJ182" s="21">
        <f>'6.ВС'!BJ153</f>
        <v>0</v>
      </c>
      <c r="BK182" s="21">
        <f>'6.ВС'!BK153</f>
        <v>0</v>
      </c>
      <c r="BL182" s="21">
        <f>'6.ВС'!BL153</f>
        <v>0</v>
      </c>
      <c r="BM182" s="21">
        <f>'6.ВС'!BM153</f>
        <v>210527</v>
      </c>
      <c r="BN182" s="21">
        <f>'6.ВС'!BN153</f>
        <v>200000</v>
      </c>
      <c r="BO182" s="21">
        <f>'6.ВС'!BO153</f>
        <v>10527</v>
      </c>
      <c r="BP182" s="21">
        <f>'6.ВС'!BP153</f>
        <v>0</v>
      </c>
      <c r="BQ182" s="205">
        <f t="shared" si="266"/>
        <v>0</v>
      </c>
      <c r="BR182" s="21">
        <f>'6.ВС'!BR153</f>
        <v>0</v>
      </c>
      <c r="BS182" s="21">
        <f>'6.ВС'!BS153</f>
        <v>0</v>
      </c>
      <c r="BT182" s="21">
        <f>'6.ВС'!BT153</f>
        <v>0</v>
      </c>
      <c r="BU182" s="21">
        <f>'6.ВС'!BU153</f>
        <v>0</v>
      </c>
      <c r="BV182" s="21">
        <f>'6.ВС'!BV153</f>
        <v>0</v>
      </c>
      <c r="BW182" s="21">
        <f>'6.ВС'!BW153</f>
        <v>0</v>
      </c>
      <c r="BX182" s="21">
        <f>'6.ВС'!BX153</f>
        <v>0</v>
      </c>
      <c r="BY182" s="21">
        <f>'6.ВС'!BY153</f>
        <v>0</v>
      </c>
      <c r="BZ182" s="21">
        <f>'6.ВС'!BZ153</f>
        <v>0</v>
      </c>
      <c r="CA182" s="21">
        <f>'6.ВС'!CA153</f>
        <v>0</v>
      </c>
      <c r="CB182" s="21">
        <f>'6.ВС'!CB153</f>
        <v>0</v>
      </c>
      <c r="CC182" s="21">
        <f>'6.ВС'!CC153</f>
        <v>0</v>
      </c>
      <c r="CD182" s="21">
        <f>'6.ВС'!CD153</f>
        <v>0</v>
      </c>
      <c r="CE182" s="21">
        <f>'6.ВС'!CE153</f>
        <v>0</v>
      </c>
      <c r="CF182" s="21">
        <f>'6.ВС'!CF153</f>
        <v>0</v>
      </c>
      <c r="CG182" s="21">
        <f>'6.ВС'!CG153</f>
        <v>0</v>
      </c>
      <c r="CH182" s="21">
        <f>'6.ВС'!CH153</f>
        <v>0</v>
      </c>
      <c r="CI182" s="21">
        <f>'6.ВС'!CI153</f>
        <v>0</v>
      </c>
      <c r="CJ182" s="21">
        <f>'6.ВС'!CJ153</f>
        <v>0</v>
      </c>
      <c r="CK182" s="21">
        <f>'6.ВС'!CK153</f>
        <v>0</v>
      </c>
      <c r="CL182" s="206">
        <f t="shared" si="267"/>
        <v>0</v>
      </c>
    </row>
    <row r="183" spans="1:124" ht="27.75" customHeight="1" x14ac:dyDescent="0.25">
      <c r="A183" s="156" t="s">
        <v>283</v>
      </c>
      <c r="B183" s="156"/>
      <c r="C183" s="156"/>
      <c r="D183" s="25"/>
      <c r="E183" s="152">
        <v>851</v>
      </c>
      <c r="F183" s="4" t="s">
        <v>30</v>
      </c>
      <c r="G183" s="4" t="s">
        <v>46</v>
      </c>
      <c r="H183" s="4"/>
      <c r="I183" s="3"/>
      <c r="J183" s="21">
        <f t="shared" ref="J183:Y185" si="336">J184</f>
        <v>0</v>
      </c>
      <c r="K183" s="21">
        <f t="shared" si="336"/>
        <v>0</v>
      </c>
      <c r="L183" s="21">
        <f t="shared" si="336"/>
        <v>0</v>
      </c>
      <c r="M183" s="21">
        <f t="shared" si="336"/>
        <v>0</v>
      </c>
      <c r="N183" s="21">
        <f t="shared" si="336"/>
        <v>3327010.5300000003</v>
      </c>
      <c r="O183" s="21">
        <f t="shared" si="336"/>
        <v>3160660</v>
      </c>
      <c r="P183" s="21">
        <f t="shared" si="336"/>
        <v>166350.53</v>
      </c>
      <c r="Q183" s="21">
        <f t="shared" si="336"/>
        <v>0</v>
      </c>
      <c r="R183" s="21">
        <f t="shared" si="336"/>
        <v>1004904.22</v>
      </c>
      <c r="S183" s="21">
        <f t="shared" si="336"/>
        <v>954659</v>
      </c>
      <c r="T183" s="21">
        <f t="shared" si="336"/>
        <v>50245.22</v>
      </c>
      <c r="U183" s="21">
        <f t="shared" si="336"/>
        <v>0</v>
      </c>
      <c r="V183" s="21">
        <f t="shared" si="336"/>
        <v>-277399</v>
      </c>
      <c r="W183" s="21">
        <f t="shared" si="336"/>
        <v>-263529</v>
      </c>
      <c r="X183" s="21">
        <f t="shared" si="336"/>
        <v>-13870</v>
      </c>
      <c r="Y183" s="21">
        <f t="shared" si="336"/>
        <v>0</v>
      </c>
      <c r="Z183" s="276">
        <f t="shared" si="272"/>
        <v>0</v>
      </c>
      <c r="AA183" s="21"/>
      <c r="AB183" s="21">
        <f>AB184</f>
        <v>277399</v>
      </c>
      <c r="AC183" s="21">
        <f t="shared" ref="AC183:CL183" si="337">AC184</f>
        <v>263529</v>
      </c>
      <c r="AD183" s="21">
        <f t="shared" si="337"/>
        <v>13870</v>
      </c>
      <c r="AE183" s="21">
        <f t="shared" si="337"/>
        <v>0</v>
      </c>
      <c r="AF183" s="21">
        <f t="shared" si="337"/>
        <v>0</v>
      </c>
      <c r="AG183" s="21">
        <f t="shared" si="337"/>
        <v>0</v>
      </c>
      <c r="AH183" s="21">
        <f t="shared" si="337"/>
        <v>0</v>
      </c>
      <c r="AI183" s="21">
        <f t="shared" si="337"/>
        <v>0</v>
      </c>
      <c r="AJ183" s="21">
        <f t="shared" si="337"/>
        <v>277399</v>
      </c>
      <c r="AK183" s="21">
        <f t="shared" si="337"/>
        <v>263529</v>
      </c>
      <c r="AL183" s="21">
        <f t="shared" si="337"/>
        <v>13870</v>
      </c>
      <c r="AM183" s="21">
        <f t="shared" si="337"/>
        <v>0</v>
      </c>
      <c r="AN183" s="21">
        <f t="shared" si="337"/>
        <v>0</v>
      </c>
      <c r="AO183" s="21">
        <f t="shared" si="337"/>
        <v>0</v>
      </c>
      <c r="AP183" s="21">
        <f t="shared" si="337"/>
        <v>0</v>
      </c>
      <c r="AQ183" s="21">
        <f t="shared" si="337"/>
        <v>0</v>
      </c>
      <c r="AR183" s="21">
        <f t="shared" si="337"/>
        <v>277399</v>
      </c>
      <c r="AS183" s="21">
        <f t="shared" si="337"/>
        <v>263529</v>
      </c>
      <c r="AT183" s="21">
        <f t="shared" si="337"/>
        <v>13870</v>
      </c>
      <c r="AU183" s="21">
        <f t="shared" si="337"/>
        <v>0</v>
      </c>
      <c r="AV183" s="21">
        <f t="shared" si="337"/>
        <v>0</v>
      </c>
      <c r="AW183" s="21">
        <f t="shared" si="337"/>
        <v>0</v>
      </c>
      <c r="AX183" s="21">
        <f t="shared" si="337"/>
        <v>0</v>
      </c>
      <c r="AY183" s="21">
        <f t="shared" si="337"/>
        <v>0</v>
      </c>
      <c r="AZ183" s="21">
        <f t="shared" si="337"/>
        <v>0</v>
      </c>
      <c r="BA183" s="21">
        <f t="shared" si="337"/>
        <v>0</v>
      </c>
      <c r="BB183" s="21">
        <f t="shared" si="337"/>
        <v>0</v>
      </c>
      <c r="BC183" s="21">
        <f t="shared" si="337"/>
        <v>0</v>
      </c>
      <c r="BD183" s="21">
        <f t="shared" si="337"/>
        <v>0</v>
      </c>
      <c r="BE183" s="21">
        <f t="shared" si="337"/>
        <v>0</v>
      </c>
      <c r="BF183" s="21">
        <f t="shared" si="337"/>
        <v>0</v>
      </c>
      <c r="BG183" s="21">
        <f t="shared" si="337"/>
        <v>0</v>
      </c>
      <c r="BH183" s="21">
        <f t="shared" si="337"/>
        <v>0</v>
      </c>
      <c r="BI183" s="21">
        <f t="shared" si="337"/>
        <v>0</v>
      </c>
      <c r="BJ183" s="21">
        <f t="shared" si="337"/>
        <v>0</v>
      </c>
      <c r="BK183" s="21">
        <f t="shared" si="337"/>
        <v>0</v>
      </c>
      <c r="BL183" s="21">
        <f t="shared" si="337"/>
        <v>0</v>
      </c>
      <c r="BM183" s="21">
        <f t="shared" si="337"/>
        <v>0</v>
      </c>
      <c r="BN183" s="21">
        <f t="shared" si="337"/>
        <v>0</v>
      </c>
      <c r="BO183" s="21">
        <f t="shared" si="337"/>
        <v>0</v>
      </c>
      <c r="BP183" s="21">
        <f t="shared" si="337"/>
        <v>0</v>
      </c>
      <c r="BQ183" s="21">
        <f t="shared" si="337"/>
        <v>0</v>
      </c>
      <c r="BR183" s="21">
        <f t="shared" si="337"/>
        <v>5788275.7999999998</v>
      </c>
      <c r="BS183" s="21">
        <f t="shared" si="337"/>
        <v>5498862</v>
      </c>
      <c r="BT183" s="21">
        <f t="shared" si="337"/>
        <v>289413.8</v>
      </c>
      <c r="BU183" s="21">
        <f t="shared" si="337"/>
        <v>0</v>
      </c>
      <c r="BV183" s="21">
        <f t="shared" si="337"/>
        <v>0</v>
      </c>
      <c r="BW183" s="21">
        <f t="shared" si="337"/>
        <v>0</v>
      </c>
      <c r="BX183" s="21">
        <f t="shared" si="337"/>
        <v>0</v>
      </c>
      <c r="BY183" s="21">
        <f t="shared" si="337"/>
        <v>0</v>
      </c>
      <c r="BZ183" s="21">
        <f t="shared" si="337"/>
        <v>5788275.7999999998</v>
      </c>
      <c r="CA183" s="21">
        <f t="shared" si="337"/>
        <v>5498862</v>
      </c>
      <c r="CB183" s="21">
        <f t="shared" si="337"/>
        <v>289413.8</v>
      </c>
      <c r="CC183" s="21">
        <f t="shared" si="337"/>
        <v>0</v>
      </c>
      <c r="CD183" s="21">
        <f t="shared" si="337"/>
        <v>0</v>
      </c>
      <c r="CE183" s="21">
        <f t="shared" si="337"/>
        <v>0</v>
      </c>
      <c r="CF183" s="21">
        <f t="shared" si="337"/>
        <v>0</v>
      </c>
      <c r="CG183" s="21">
        <f t="shared" si="337"/>
        <v>0</v>
      </c>
      <c r="CH183" s="21">
        <f t="shared" si="337"/>
        <v>5788275.7999999998</v>
      </c>
      <c r="CI183" s="21">
        <f t="shared" si="337"/>
        <v>5498862</v>
      </c>
      <c r="CJ183" s="21">
        <f t="shared" si="337"/>
        <v>289413.8</v>
      </c>
      <c r="CK183" s="21">
        <f t="shared" si="337"/>
        <v>0</v>
      </c>
      <c r="CL183" s="21">
        <f t="shared" si="337"/>
        <v>-1.7462298274040222E-10</v>
      </c>
    </row>
    <row r="184" spans="1:124" ht="27.75" customHeight="1" x14ac:dyDescent="0.25">
      <c r="A184" s="156" t="s">
        <v>333</v>
      </c>
      <c r="B184" s="156"/>
      <c r="C184" s="156"/>
      <c r="D184" s="25"/>
      <c r="E184" s="152">
        <v>851</v>
      </c>
      <c r="F184" s="3" t="s">
        <v>30</v>
      </c>
      <c r="G184" s="3" t="s">
        <v>46</v>
      </c>
      <c r="H184" s="176" t="s">
        <v>434</v>
      </c>
      <c r="I184" s="3"/>
      <c r="J184" s="21">
        <f t="shared" si="336"/>
        <v>0</v>
      </c>
      <c r="K184" s="21">
        <f t="shared" si="336"/>
        <v>0</v>
      </c>
      <c r="L184" s="21">
        <f t="shared" si="336"/>
        <v>0</v>
      </c>
      <c r="M184" s="21">
        <f t="shared" si="336"/>
        <v>0</v>
      </c>
      <c r="N184" s="21">
        <f t="shared" si="336"/>
        <v>3327010.5300000003</v>
      </c>
      <c r="O184" s="21">
        <f t="shared" si="336"/>
        <v>3160660</v>
      </c>
      <c r="P184" s="21">
        <f t="shared" si="336"/>
        <v>166350.53</v>
      </c>
      <c r="Q184" s="21">
        <f t="shared" si="336"/>
        <v>0</v>
      </c>
      <c r="R184" s="21">
        <f t="shared" si="336"/>
        <v>1004904.22</v>
      </c>
      <c r="S184" s="21">
        <f t="shared" si="336"/>
        <v>954659</v>
      </c>
      <c r="T184" s="21">
        <f t="shared" si="336"/>
        <v>50245.22</v>
      </c>
      <c r="U184" s="21">
        <f t="shared" si="336"/>
        <v>0</v>
      </c>
      <c r="V184" s="21">
        <f t="shared" si="336"/>
        <v>-277399</v>
      </c>
      <c r="W184" s="21">
        <f t="shared" si="336"/>
        <v>-263529</v>
      </c>
      <c r="X184" s="21">
        <f t="shared" si="336"/>
        <v>-13870</v>
      </c>
      <c r="Y184" s="21">
        <f t="shared" si="336"/>
        <v>0</v>
      </c>
      <c r="Z184" s="276">
        <f t="shared" si="272"/>
        <v>0</v>
      </c>
      <c r="AA184" s="21"/>
      <c r="AB184" s="21">
        <f t="shared" ref="AB184:BV185" si="338">AB185</f>
        <v>277399</v>
      </c>
      <c r="AC184" s="21">
        <f t="shared" si="338"/>
        <v>263529</v>
      </c>
      <c r="AD184" s="21">
        <f t="shared" si="338"/>
        <v>13870</v>
      </c>
      <c r="AE184" s="21">
        <f t="shared" si="338"/>
        <v>0</v>
      </c>
      <c r="AF184" s="21">
        <f t="shared" si="338"/>
        <v>0</v>
      </c>
      <c r="AG184" s="21">
        <f t="shared" si="338"/>
        <v>0</v>
      </c>
      <c r="AH184" s="21">
        <f t="shared" si="338"/>
        <v>0</v>
      </c>
      <c r="AI184" s="21">
        <f t="shared" si="338"/>
        <v>0</v>
      </c>
      <c r="AJ184" s="21">
        <f t="shared" si="338"/>
        <v>277399</v>
      </c>
      <c r="AK184" s="21">
        <f t="shared" si="338"/>
        <v>263529</v>
      </c>
      <c r="AL184" s="21">
        <f t="shared" si="338"/>
        <v>13870</v>
      </c>
      <c r="AM184" s="21">
        <f t="shared" si="338"/>
        <v>0</v>
      </c>
      <c r="AN184" s="21">
        <f t="shared" si="338"/>
        <v>0</v>
      </c>
      <c r="AO184" s="21">
        <f t="shared" si="338"/>
        <v>0</v>
      </c>
      <c r="AP184" s="21">
        <f t="shared" si="338"/>
        <v>0</v>
      </c>
      <c r="AQ184" s="21">
        <f t="shared" si="338"/>
        <v>0</v>
      </c>
      <c r="AR184" s="21">
        <f t="shared" si="338"/>
        <v>277399</v>
      </c>
      <c r="AS184" s="21">
        <f t="shared" si="338"/>
        <v>263529</v>
      </c>
      <c r="AT184" s="21">
        <f t="shared" si="338"/>
        <v>13870</v>
      </c>
      <c r="AU184" s="21">
        <f t="shared" si="338"/>
        <v>0</v>
      </c>
      <c r="AV184" s="205">
        <f t="shared" si="265"/>
        <v>0</v>
      </c>
      <c r="AW184" s="21">
        <f t="shared" si="338"/>
        <v>0</v>
      </c>
      <c r="AX184" s="21">
        <f t="shared" si="338"/>
        <v>0</v>
      </c>
      <c r="AY184" s="21">
        <f t="shared" si="338"/>
        <v>0</v>
      </c>
      <c r="AZ184" s="21">
        <f t="shared" si="338"/>
        <v>0</v>
      </c>
      <c r="BA184" s="21">
        <f t="shared" si="338"/>
        <v>0</v>
      </c>
      <c r="BB184" s="21">
        <f t="shared" si="338"/>
        <v>0</v>
      </c>
      <c r="BC184" s="21">
        <f t="shared" si="338"/>
        <v>0</v>
      </c>
      <c r="BD184" s="21">
        <f t="shared" si="338"/>
        <v>0</v>
      </c>
      <c r="BE184" s="21">
        <f t="shared" si="338"/>
        <v>0</v>
      </c>
      <c r="BF184" s="21">
        <f t="shared" si="338"/>
        <v>0</v>
      </c>
      <c r="BG184" s="21">
        <f t="shared" si="338"/>
        <v>0</v>
      </c>
      <c r="BH184" s="21">
        <f t="shared" si="338"/>
        <v>0</v>
      </c>
      <c r="BI184" s="21">
        <f t="shared" si="338"/>
        <v>0</v>
      </c>
      <c r="BJ184" s="21">
        <f t="shared" si="338"/>
        <v>0</v>
      </c>
      <c r="BK184" s="21">
        <f t="shared" si="338"/>
        <v>0</v>
      </c>
      <c r="BL184" s="21">
        <f t="shared" si="338"/>
        <v>0</v>
      </c>
      <c r="BM184" s="21">
        <f t="shared" si="338"/>
        <v>0</v>
      </c>
      <c r="BN184" s="21">
        <f t="shared" si="338"/>
        <v>0</v>
      </c>
      <c r="BO184" s="21">
        <f t="shared" si="338"/>
        <v>0</v>
      </c>
      <c r="BP184" s="21">
        <f t="shared" si="338"/>
        <v>0</v>
      </c>
      <c r="BQ184" s="205">
        <f t="shared" si="266"/>
        <v>0</v>
      </c>
      <c r="BR184" s="21">
        <f t="shared" si="338"/>
        <v>5788275.7999999998</v>
      </c>
      <c r="BS184" s="21">
        <f t="shared" si="338"/>
        <v>5498862</v>
      </c>
      <c r="BT184" s="21">
        <f t="shared" si="338"/>
        <v>289413.8</v>
      </c>
      <c r="BU184" s="21">
        <f t="shared" si="338"/>
        <v>0</v>
      </c>
      <c r="BV184" s="21">
        <f t="shared" si="338"/>
        <v>0</v>
      </c>
      <c r="BW184" s="21">
        <f t="shared" ref="BV184:CK185" si="339">BW185</f>
        <v>0</v>
      </c>
      <c r="BX184" s="21">
        <f t="shared" si="339"/>
        <v>0</v>
      </c>
      <c r="BY184" s="21">
        <f t="shared" si="339"/>
        <v>0</v>
      </c>
      <c r="BZ184" s="21">
        <f t="shared" si="339"/>
        <v>5788275.7999999998</v>
      </c>
      <c r="CA184" s="21">
        <f t="shared" si="339"/>
        <v>5498862</v>
      </c>
      <c r="CB184" s="21">
        <f t="shared" si="339"/>
        <v>289413.8</v>
      </c>
      <c r="CC184" s="21">
        <f t="shared" si="339"/>
        <v>0</v>
      </c>
      <c r="CD184" s="21">
        <f t="shared" si="339"/>
        <v>0</v>
      </c>
      <c r="CE184" s="21">
        <f t="shared" si="339"/>
        <v>0</v>
      </c>
      <c r="CF184" s="21">
        <f t="shared" si="339"/>
        <v>0</v>
      </c>
      <c r="CG184" s="21">
        <f t="shared" si="339"/>
        <v>0</v>
      </c>
      <c r="CH184" s="21">
        <f t="shared" si="339"/>
        <v>5788275.7999999998</v>
      </c>
      <c r="CI184" s="21">
        <f t="shared" si="339"/>
        <v>5498862</v>
      </c>
      <c r="CJ184" s="21">
        <f t="shared" si="339"/>
        <v>289413.8</v>
      </c>
      <c r="CK184" s="21">
        <f t="shared" si="339"/>
        <v>0</v>
      </c>
      <c r="CL184" s="206">
        <f t="shared" si="267"/>
        <v>-1.7462298274040222E-10</v>
      </c>
    </row>
    <row r="185" spans="1:124" ht="27.75" customHeight="1" x14ac:dyDescent="0.25">
      <c r="A185" s="156" t="s">
        <v>20</v>
      </c>
      <c r="B185" s="156"/>
      <c r="C185" s="156"/>
      <c r="D185" s="25"/>
      <c r="E185" s="152">
        <v>851</v>
      </c>
      <c r="F185" s="3" t="s">
        <v>30</v>
      </c>
      <c r="G185" s="3" t="s">
        <v>46</v>
      </c>
      <c r="H185" s="176" t="s">
        <v>434</v>
      </c>
      <c r="I185" s="3" t="s">
        <v>21</v>
      </c>
      <c r="J185" s="21">
        <f t="shared" si="336"/>
        <v>0</v>
      </c>
      <c r="K185" s="21">
        <f t="shared" si="336"/>
        <v>0</v>
      </c>
      <c r="L185" s="21">
        <f t="shared" si="336"/>
        <v>0</v>
      </c>
      <c r="M185" s="21">
        <f t="shared" si="336"/>
        <v>0</v>
      </c>
      <c r="N185" s="21">
        <f t="shared" si="336"/>
        <v>3327010.5300000003</v>
      </c>
      <c r="O185" s="21">
        <f t="shared" si="336"/>
        <v>3160660</v>
      </c>
      <c r="P185" s="21">
        <f t="shared" si="336"/>
        <v>166350.53</v>
      </c>
      <c r="Q185" s="21">
        <f t="shared" si="336"/>
        <v>0</v>
      </c>
      <c r="R185" s="21">
        <f t="shared" si="336"/>
        <v>1004904.22</v>
      </c>
      <c r="S185" s="21">
        <f t="shared" si="336"/>
        <v>954659</v>
      </c>
      <c r="T185" s="21">
        <f t="shared" si="336"/>
        <v>50245.22</v>
      </c>
      <c r="U185" s="21">
        <f t="shared" si="336"/>
        <v>0</v>
      </c>
      <c r="V185" s="21">
        <f t="shared" si="336"/>
        <v>-277399</v>
      </c>
      <c r="W185" s="21">
        <f t="shared" si="336"/>
        <v>-263529</v>
      </c>
      <c r="X185" s="21">
        <f t="shared" si="336"/>
        <v>-13870</v>
      </c>
      <c r="Y185" s="21">
        <f t="shared" si="336"/>
        <v>0</v>
      </c>
      <c r="Z185" s="276">
        <f t="shared" si="272"/>
        <v>0</v>
      </c>
      <c r="AA185" s="21"/>
      <c r="AB185" s="21">
        <f t="shared" si="338"/>
        <v>277399</v>
      </c>
      <c r="AC185" s="21">
        <f t="shared" si="338"/>
        <v>263529</v>
      </c>
      <c r="AD185" s="21">
        <f t="shared" si="338"/>
        <v>13870</v>
      </c>
      <c r="AE185" s="21">
        <f t="shared" si="338"/>
        <v>0</v>
      </c>
      <c r="AF185" s="21">
        <f t="shared" si="338"/>
        <v>0</v>
      </c>
      <c r="AG185" s="21">
        <f t="shared" si="338"/>
        <v>0</v>
      </c>
      <c r="AH185" s="21">
        <f t="shared" si="338"/>
        <v>0</v>
      </c>
      <c r="AI185" s="21">
        <f t="shared" si="338"/>
        <v>0</v>
      </c>
      <c r="AJ185" s="21">
        <f t="shared" si="338"/>
        <v>277399</v>
      </c>
      <c r="AK185" s="21">
        <f t="shared" si="338"/>
        <v>263529</v>
      </c>
      <c r="AL185" s="21">
        <f t="shared" si="338"/>
        <v>13870</v>
      </c>
      <c r="AM185" s="21">
        <f t="shared" si="338"/>
        <v>0</v>
      </c>
      <c r="AN185" s="21">
        <f t="shared" si="338"/>
        <v>0</v>
      </c>
      <c r="AO185" s="21">
        <f t="shared" si="338"/>
        <v>0</v>
      </c>
      <c r="AP185" s="21">
        <f t="shared" si="338"/>
        <v>0</v>
      </c>
      <c r="AQ185" s="21">
        <f t="shared" si="338"/>
        <v>0</v>
      </c>
      <c r="AR185" s="21">
        <f t="shared" si="338"/>
        <v>277399</v>
      </c>
      <c r="AS185" s="21">
        <f t="shared" si="338"/>
        <v>263529</v>
      </c>
      <c r="AT185" s="21">
        <f t="shared" si="338"/>
        <v>13870</v>
      </c>
      <c r="AU185" s="21">
        <f t="shared" si="338"/>
        <v>0</v>
      </c>
      <c r="AV185" s="205">
        <f t="shared" si="265"/>
        <v>0</v>
      </c>
      <c r="AW185" s="21">
        <f t="shared" si="338"/>
        <v>0</v>
      </c>
      <c r="AX185" s="21">
        <f t="shared" si="338"/>
        <v>0</v>
      </c>
      <c r="AY185" s="21">
        <f t="shared" si="338"/>
        <v>0</v>
      </c>
      <c r="AZ185" s="21">
        <f t="shared" si="338"/>
        <v>0</v>
      </c>
      <c r="BA185" s="21">
        <f t="shared" si="338"/>
        <v>0</v>
      </c>
      <c r="BB185" s="21">
        <f t="shared" si="338"/>
        <v>0</v>
      </c>
      <c r="BC185" s="21">
        <f t="shared" si="338"/>
        <v>0</v>
      </c>
      <c r="BD185" s="21">
        <f t="shared" si="338"/>
        <v>0</v>
      </c>
      <c r="BE185" s="21">
        <f t="shared" si="338"/>
        <v>0</v>
      </c>
      <c r="BF185" s="21">
        <f t="shared" si="338"/>
        <v>0</v>
      </c>
      <c r="BG185" s="21">
        <f t="shared" si="338"/>
        <v>0</v>
      </c>
      <c r="BH185" s="21">
        <f t="shared" si="338"/>
        <v>0</v>
      </c>
      <c r="BI185" s="21">
        <f t="shared" si="338"/>
        <v>0</v>
      </c>
      <c r="BJ185" s="21">
        <f t="shared" si="338"/>
        <v>0</v>
      </c>
      <c r="BK185" s="21">
        <f t="shared" si="338"/>
        <v>0</v>
      </c>
      <c r="BL185" s="21">
        <f t="shared" si="338"/>
        <v>0</v>
      </c>
      <c r="BM185" s="21">
        <f t="shared" si="338"/>
        <v>0</v>
      </c>
      <c r="BN185" s="21">
        <f t="shared" si="338"/>
        <v>0</v>
      </c>
      <c r="BO185" s="21">
        <f t="shared" si="338"/>
        <v>0</v>
      </c>
      <c r="BP185" s="21">
        <f t="shared" si="338"/>
        <v>0</v>
      </c>
      <c r="BQ185" s="205">
        <f t="shared" si="266"/>
        <v>0</v>
      </c>
      <c r="BR185" s="21">
        <f t="shared" si="338"/>
        <v>5788275.7999999998</v>
      </c>
      <c r="BS185" s="21">
        <f t="shared" si="338"/>
        <v>5498862</v>
      </c>
      <c r="BT185" s="21">
        <f t="shared" si="338"/>
        <v>289413.8</v>
      </c>
      <c r="BU185" s="21">
        <f t="shared" si="338"/>
        <v>0</v>
      </c>
      <c r="BV185" s="21">
        <f t="shared" si="339"/>
        <v>0</v>
      </c>
      <c r="BW185" s="21">
        <f t="shared" si="339"/>
        <v>0</v>
      </c>
      <c r="BX185" s="21">
        <f t="shared" si="339"/>
        <v>0</v>
      </c>
      <c r="BY185" s="21">
        <f t="shared" si="339"/>
        <v>0</v>
      </c>
      <c r="BZ185" s="21">
        <f t="shared" si="339"/>
        <v>5788275.7999999998</v>
      </c>
      <c r="CA185" s="21">
        <f t="shared" si="339"/>
        <v>5498862</v>
      </c>
      <c r="CB185" s="21">
        <f t="shared" si="339"/>
        <v>289413.8</v>
      </c>
      <c r="CC185" s="21">
        <f t="shared" si="339"/>
        <v>0</v>
      </c>
      <c r="CD185" s="21">
        <f t="shared" si="339"/>
        <v>0</v>
      </c>
      <c r="CE185" s="21">
        <f t="shared" si="339"/>
        <v>0</v>
      </c>
      <c r="CF185" s="21">
        <f t="shared" si="339"/>
        <v>0</v>
      </c>
      <c r="CG185" s="21">
        <f t="shared" si="339"/>
        <v>0</v>
      </c>
      <c r="CH185" s="21">
        <f t="shared" si="339"/>
        <v>5788275.7999999998</v>
      </c>
      <c r="CI185" s="21">
        <f t="shared" si="339"/>
        <v>5498862</v>
      </c>
      <c r="CJ185" s="21">
        <f t="shared" si="339"/>
        <v>289413.8</v>
      </c>
      <c r="CK185" s="21">
        <f t="shared" si="339"/>
        <v>0</v>
      </c>
      <c r="CL185" s="206">
        <f t="shared" si="267"/>
        <v>-1.7462298274040222E-10</v>
      </c>
    </row>
    <row r="186" spans="1:124" ht="27.75" customHeight="1" x14ac:dyDescent="0.25">
      <c r="A186" s="156" t="s">
        <v>9</v>
      </c>
      <c r="B186" s="156"/>
      <c r="C186" s="156"/>
      <c r="D186" s="25"/>
      <c r="E186" s="152">
        <v>851</v>
      </c>
      <c r="F186" s="3" t="s">
        <v>30</v>
      </c>
      <c r="G186" s="3" t="s">
        <v>46</v>
      </c>
      <c r="H186" s="176" t="s">
        <v>434</v>
      </c>
      <c r="I186" s="3" t="s">
        <v>22</v>
      </c>
      <c r="J186" s="21">
        <f>'6.ВС'!J157</f>
        <v>0</v>
      </c>
      <c r="K186" s="21">
        <f>'6.ВС'!K157</f>
        <v>0</v>
      </c>
      <c r="L186" s="21">
        <f>'6.ВС'!L157</f>
        <v>0</v>
      </c>
      <c r="M186" s="21">
        <f>'6.ВС'!M157</f>
        <v>0</v>
      </c>
      <c r="N186" s="21">
        <f>'6.ВС'!N157</f>
        <v>3327010.5300000003</v>
      </c>
      <c r="O186" s="21">
        <f>'6.ВС'!O157</f>
        <v>3160660</v>
      </c>
      <c r="P186" s="21">
        <f>'6.ВС'!P157</f>
        <v>166350.53</v>
      </c>
      <c r="Q186" s="21">
        <f>'6.ВС'!Q157</f>
        <v>0</v>
      </c>
      <c r="R186" s="21">
        <f>'6.ВС'!R157</f>
        <v>1004904.22</v>
      </c>
      <c r="S186" s="21">
        <f>'6.ВС'!S157</f>
        <v>954659</v>
      </c>
      <c r="T186" s="21">
        <f>'6.ВС'!T157</f>
        <v>50245.22</v>
      </c>
      <c r="U186" s="21">
        <f>'6.ВС'!U157</f>
        <v>0</v>
      </c>
      <c r="V186" s="21">
        <f>'6.ВС'!V157</f>
        <v>-277399</v>
      </c>
      <c r="W186" s="21">
        <f>'6.ВС'!W157</f>
        <v>-263529</v>
      </c>
      <c r="X186" s="21">
        <f>'6.ВС'!X157</f>
        <v>-13870</v>
      </c>
      <c r="Y186" s="21">
        <f>'6.ВС'!Y157</f>
        <v>0</v>
      </c>
      <c r="Z186" s="276">
        <f t="shared" si="272"/>
        <v>0</v>
      </c>
      <c r="AA186" s="21"/>
      <c r="AB186" s="21">
        <f>'6.ВС'!AB157</f>
        <v>277399</v>
      </c>
      <c r="AC186" s="21">
        <f>'6.ВС'!AC157</f>
        <v>263529</v>
      </c>
      <c r="AD186" s="21">
        <f>'6.ВС'!AD157</f>
        <v>13870</v>
      </c>
      <c r="AE186" s="21">
        <f>'6.ВС'!AE157</f>
        <v>0</v>
      </c>
      <c r="AF186" s="21">
        <f>'6.ВС'!AF157</f>
        <v>0</v>
      </c>
      <c r="AG186" s="21">
        <f>'6.ВС'!AG157</f>
        <v>0</v>
      </c>
      <c r="AH186" s="21">
        <f>'6.ВС'!AH157</f>
        <v>0</v>
      </c>
      <c r="AI186" s="21">
        <f>'6.ВС'!AI157</f>
        <v>0</v>
      </c>
      <c r="AJ186" s="21">
        <f>'6.ВС'!AJ157</f>
        <v>277399</v>
      </c>
      <c r="AK186" s="21">
        <f>'6.ВС'!AK157</f>
        <v>263529</v>
      </c>
      <c r="AL186" s="21">
        <f>'6.ВС'!AL157</f>
        <v>13870</v>
      </c>
      <c r="AM186" s="21">
        <f>'6.ВС'!AM157</f>
        <v>0</v>
      </c>
      <c r="AN186" s="21">
        <f>'6.ВС'!AN157</f>
        <v>0</v>
      </c>
      <c r="AO186" s="21">
        <f>'6.ВС'!AO157</f>
        <v>0</v>
      </c>
      <c r="AP186" s="21">
        <f>'6.ВС'!AP157</f>
        <v>0</v>
      </c>
      <c r="AQ186" s="21">
        <f>'6.ВС'!AQ157</f>
        <v>0</v>
      </c>
      <c r="AR186" s="21">
        <f>'6.ВС'!AR157</f>
        <v>277399</v>
      </c>
      <c r="AS186" s="21">
        <f>'6.ВС'!AS157</f>
        <v>263529</v>
      </c>
      <c r="AT186" s="21">
        <f>'6.ВС'!AT157</f>
        <v>13870</v>
      </c>
      <c r="AU186" s="21">
        <f>'6.ВС'!AU157</f>
        <v>0</v>
      </c>
      <c r="AV186" s="205">
        <f t="shared" si="265"/>
        <v>0</v>
      </c>
      <c r="AW186" s="21">
        <f>'6.ВС'!AW157</f>
        <v>0</v>
      </c>
      <c r="AX186" s="21">
        <f>'6.ВС'!AX157</f>
        <v>0</v>
      </c>
      <c r="AY186" s="21">
        <f>'6.ВС'!AY157</f>
        <v>0</v>
      </c>
      <c r="AZ186" s="21">
        <f>'6.ВС'!AZ157</f>
        <v>0</v>
      </c>
      <c r="BA186" s="21">
        <f>'6.ВС'!BA157</f>
        <v>0</v>
      </c>
      <c r="BB186" s="21">
        <f>'6.ВС'!BB157</f>
        <v>0</v>
      </c>
      <c r="BC186" s="21">
        <f>'6.ВС'!BC157</f>
        <v>0</v>
      </c>
      <c r="BD186" s="21">
        <f>'6.ВС'!BD157</f>
        <v>0</v>
      </c>
      <c r="BE186" s="21">
        <f>'6.ВС'!BE157</f>
        <v>0</v>
      </c>
      <c r="BF186" s="21">
        <f>'6.ВС'!BF157</f>
        <v>0</v>
      </c>
      <c r="BG186" s="21">
        <f>'6.ВС'!BG157</f>
        <v>0</v>
      </c>
      <c r="BH186" s="21">
        <f>'6.ВС'!BH157</f>
        <v>0</v>
      </c>
      <c r="BI186" s="21">
        <f>'6.ВС'!BI157</f>
        <v>0</v>
      </c>
      <c r="BJ186" s="21">
        <f>'6.ВС'!BJ157</f>
        <v>0</v>
      </c>
      <c r="BK186" s="21">
        <f>'6.ВС'!BK157</f>
        <v>0</v>
      </c>
      <c r="BL186" s="21">
        <f>'6.ВС'!BL157</f>
        <v>0</v>
      </c>
      <c r="BM186" s="21">
        <f>'6.ВС'!BM157</f>
        <v>0</v>
      </c>
      <c r="BN186" s="21">
        <f>'6.ВС'!BN157</f>
        <v>0</v>
      </c>
      <c r="BO186" s="21">
        <f>'6.ВС'!BO157</f>
        <v>0</v>
      </c>
      <c r="BP186" s="21">
        <f>'6.ВС'!BP157</f>
        <v>0</v>
      </c>
      <c r="BQ186" s="205">
        <f t="shared" si="266"/>
        <v>0</v>
      </c>
      <c r="BR186" s="21">
        <f>'6.ВС'!BR157</f>
        <v>5788275.7999999998</v>
      </c>
      <c r="BS186" s="21">
        <f>'6.ВС'!BS157</f>
        <v>5498862</v>
      </c>
      <c r="BT186" s="21">
        <f>'6.ВС'!BT157</f>
        <v>289413.8</v>
      </c>
      <c r="BU186" s="21">
        <f>'6.ВС'!BU157</f>
        <v>0</v>
      </c>
      <c r="BV186" s="21">
        <f>'6.ВС'!BV157</f>
        <v>0</v>
      </c>
      <c r="BW186" s="21">
        <f>'6.ВС'!BW157</f>
        <v>0</v>
      </c>
      <c r="BX186" s="21">
        <f>'6.ВС'!BX157</f>
        <v>0</v>
      </c>
      <c r="BY186" s="21">
        <f>'6.ВС'!BY157</f>
        <v>0</v>
      </c>
      <c r="BZ186" s="21">
        <f>'6.ВС'!BZ157</f>
        <v>5788275.7999999998</v>
      </c>
      <c r="CA186" s="21">
        <f>'6.ВС'!CA157</f>
        <v>5498862</v>
      </c>
      <c r="CB186" s="21">
        <f>'6.ВС'!CB157</f>
        <v>289413.8</v>
      </c>
      <c r="CC186" s="21">
        <f>'6.ВС'!CC157</f>
        <v>0</v>
      </c>
      <c r="CD186" s="21">
        <f>'6.ВС'!CD157</f>
        <v>0</v>
      </c>
      <c r="CE186" s="21">
        <f>'6.ВС'!CE157</f>
        <v>0</v>
      </c>
      <c r="CF186" s="21">
        <f>'6.ВС'!CF157</f>
        <v>0</v>
      </c>
      <c r="CG186" s="21">
        <f>'6.ВС'!CG157</f>
        <v>0</v>
      </c>
      <c r="CH186" s="21">
        <f>'6.ВС'!CH157</f>
        <v>5788275.7999999998</v>
      </c>
      <c r="CI186" s="21">
        <f>'6.ВС'!CI157</f>
        <v>5498862</v>
      </c>
      <c r="CJ186" s="21">
        <f>'6.ВС'!CJ157</f>
        <v>289413.8</v>
      </c>
      <c r="CK186" s="21">
        <f>'6.ВС'!CK157</f>
        <v>0</v>
      </c>
      <c r="CL186" s="206">
        <f t="shared" si="267"/>
        <v>-1.7462298274040222E-10</v>
      </c>
    </row>
    <row r="187" spans="1:124" ht="27.75" customHeight="1" x14ac:dyDescent="0.25">
      <c r="A187" s="156" t="s">
        <v>278</v>
      </c>
      <c r="B187" s="156"/>
      <c r="C187" s="156"/>
      <c r="D187" s="25"/>
      <c r="E187" s="152">
        <v>851</v>
      </c>
      <c r="F187" s="4" t="s">
        <v>30</v>
      </c>
      <c r="G187" s="4" t="s">
        <v>30</v>
      </c>
      <c r="H187" s="4"/>
      <c r="I187" s="3"/>
      <c r="J187" s="21">
        <f t="shared" ref="J187:R187" si="340">J194+J191+J188</f>
        <v>11852348.51</v>
      </c>
      <c r="K187" s="21">
        <f t="shared" ref="K187:M187" si="341">K194+K191+K188</f>
        <v>11733824.51</v>
      </c>
      <c r="L187" s="21">
        <f t="shared" si="341"/>
        <v>118524</v>
      </c>
      <c r="M187" s="21">
        <f t="shared" si="341"/>
        <v>0</v>
      </c>
      <c r="N187" s="21">
        <f t="shared" si="340"/>
        <v>20446362.829999998</v>
      </c>
      <c r="O187" s="21">
        <f t="shared" ref="O187:Q187" si="342">O194+O191+O188</f>
        <v>20241897.829999998</v>
      </c>
      <c r="P187" s="21">
        <f t="shared" si="342"/>
        <v>204465</v>
      </c>
      <c r="Q187" s="21">
        <f t="shared" si="342"/>
        <v>0</v>
      </c>
      <c r="R187" s="21">
        <f t="shared" si="340"/>
        <v>3800000</v>
      </c>
      <c r="S187" s="21">
        <f t="shared" ref="S187:U187" si="343">S194+S191+S188</f>
        <v>3762000</v>
      </c>
      <c r="T187" s="21">
        <f t="shared" si="343"/>
        <v>38000</v>
      </c>
      <c r="U187" s="21">
        <f t="shared" si="343"/>
        <v>0</v>
      </c>
      <c r="V187" s="21">
        <f t="shared" ref="V187:Y187" si="344">V194+V191+V188</f>
        <v>-8237505.2299999986</v>
      </c>
      <c r="W187" s="21">
        <f t="shared" si="344"/>
        <v>-8155130.2299999986</v>
      </c>
      <c r="X187" s="21">
        <f t="shared" si="344"/>
        <v>-82375</v>
      </c>
      <c r="Y187" s="21">
        <f t="shared" si="344"/>
        <v>0</v>
      </c>
      <c r="Z187" s="276">
        <f t="shared" si="272"/>
        <v>58.996688892768425</v>
      </c>
      <c r="AA187" s="21"/>
      <c r="AB187" s="21">
        <f>AB194+AB191+AB188</f>
        <v>20089853.739999998</v>
      </c>
      <c r="AC187" s="21">
        <f t="shared" ref="AC187:CB187" si="345">AC194+AC191+AC188</f>
        <v>19888954.739999998</v>
      </c>
      <c r="AD187" s="21">
        <f t="shared" si="345"/>
        <v>200899</v>
      </c>
      <c r="AE187" s="21">
        <f t="shared" si="345"/>
        <v>0</v>
      </c>
      <c r="AF187" s="21">
        <f t="shared" si="345"/>
        <v>-0.4699999988079071</v>
      </c>
      <c r="AG187" s="21">
        <f t="shared" si="345"/>
        <v>0</v>
      </c>
      <c r="AH187" s="21">
        <f t="shared" si="345"/>
        <v>-0.47000000000116415</v>
      </c>
      <c r="AI187" s="21">
        <f t="shared" si="345"/>
        <v>0</v>
      </c>
      <c r="AJ187" s="21">
        <f t="shared" si="345"/>
        <v>20089853.27</v>
      </c>
      <c r="AK187" s="21">
        <f t="shared" si="345"/>
        <v>19888954.739999998</v>
      </c>
      <c r="AL187" s="21">
        <f t="shared" si="345"/>
        <v>200898.53</v>
      </c>
      <c r="AM187" s="21">
        <f t="shared" si="345"/>
        <v>0</v>
      </c>
      <c r="AN187" s="21">
        <f t="shared" ref="AN187:AU187" si="346">AN194+AN191+AN188</f>
        <v>0</v>
      </c>
      <c r="AO187" s="21">
        <f t="shared" si="346"/>
        <v>0</v>
      </c>
      <c r="AP187" s="21">
        <f t="shared" si="346"/>
        <v>0</v>
      </c>
      <c r="AQ187" s="21">
        <f t="shared" si="346"/>
        <v>0</v>
      </c>
      <c r="AR187" s="21">
        <f t="shared" si="346"/>
        <v>20089853.27</v>
      </c>
      <c r="AS187" s="21">
        <f t="shared" si="346"/>
        <v>19888954.739999998</v>
      </c>
      <c r="AT187" s="21">
        <f t="shared" si="346"/>
        <v>200898.53</v>
      </c>
      <c r="AU187" s="21">
        <f t="shared" si="346"/>
        <v>0</v>
      </c>
      <c r="AV187" s="195">
        <f t="shared" si="345"/>
        <v>0</v>
      </c>
      <c r="AW187" s="21">
        <f t="shared" si="345"/>
        <v>13750000</v>
      </c>
      <c r="AX187" s="21">
        <f t="shared" si="345"/>
        <v>13612500</v>
      </c>
      <c r="AY187" s="21">
        <f t="shared" si="345"/>
        <v>137500</v>
      </c>
      <c r="AZ187" s="21">
        <f t="shared" si="345"/>
        <v>0</v>
      </c>
      <c r="BA187" s="21">
        <f t="shared" si="345"/>
        <v>0</v>
      </c>
      <c r="BB187" s="21">
        <f t="shared" si="345"/>
        <v>0</v>
      </c>
      <c r="BC187" s="21">
        <f t="shared" si="345"/>
        <v>0</v>
      </c>
      <c r="BD187" s="21">
        <f t="shared" si="345"/>
        <v>0</v>
      </c>
      <c r="BE187" s="21">
        <f t="shared" si="345"/>
        <v>13750000</v>
      </c>
      <c r="BF187" s="21">
        <f t="shared" si="345"/>
        <v>13612500</v>
      </c>
      <c r="BG187" s="21">
        <f t="shared" si="345"/>
        <v>137500</v>
      </c>
      <c r="BH187" s="21">
        <f t="shared" si="345"/>
        <v>0</v>
      </c>
      <c r="BI187" s="21">
        <f t="shared" ref="BI187:BP187" si="347">BI194+BI191+BI188</f>
        <v>0</v>
      </c>
      <c r="BJ187" s="21">
        <f t="shared" si="347"/>
        <v>0</v>
      </c>
      <c r="BK187" s="21">
        <f t="shared" si="347"/>
        <v>0</v>
      </c>
      <c r="BL187" s="21">
        <f t="shared" si="347"/>
        <v>0</v>
      </c>
      <c r="BM187" s="21">
        <f t="shared" si="347"/>
        <v>13750000</v>
      </c>
      <c r="BN187" s="21">
        <f t="shared" si="347"/>
        <v>13612500</v>
      </c>
      <c r="BO187" s="21">
        <f t="shared" si="347"/>
        <v>137500</v>
      </c>
      <c r="BP187" s="21">
        <f t="shared" si="347"/>
        <v>0</v>
      </c>
      <c r="BQ187" s="205">
        <f t="shared" si="266"/>
        <v>0</v>
      </c>
      <c r="BR187" s="21">
        <f t="shared" si="345"/>
        <v>6970000</v>
      </c>
      <c r="BS187" s="21">
        <f t="shared" si="345"/>
        <v>6900300</v>
      </c>
      <c r="BT187" s="21">
        <f t="shared" si="345"/>
        <v>69700</v>
      </c>
      <c r="BU187" s="21">
        <f t="shared" si="345"/>
        <v>0</v>
      </c>
      <c r="BV187" s="21">
        <f t="shared" si="345"/>
        <v>0</v>
      </c>
      <c r="BW187" s="21">
        <f t="shared" si="345"/>
        <v>0</v>
      </c>
      <c r="BX187" s="21">
        <f t="shared" si="345"/>
        <v>0</v>
      </c>
      <c r="BY187" s="21">
        <f t="shared" si="345"/>
        <v>0</v>
      </c>
      <c r="BZ187" s="21">
        <f t="shared" si="345"/>
        <v>6970000</v>
      </c>
      <c r="CA187" s="21">
        <f t="shared" si="345"/>
        <v>6900300</v>
      </c>
      <c r="CB187" s="21">
        <f t="shared" si="345"/>
        <v>69700</v>
      </c>
      <c r="CC187" s="21">
        <f>CC194+CC191+CC188</f>
        <v>0</v>
      </c>
      <c r="CD187" s="21">
        <f t="shared" ref="CD187:CJ187" si="348">CD194+CD191+CD188</f>
        <v>0</v>
      </c>
      <c r="CE187" s="21">
        <f t="shared" si="348"/>
        <v>0</v>
      </c>
      <c r="CF187" s="21">
        <f t="shared" si="348"/>
        <v>0</v>
      </c>
      <c r="CG187" s="21">
        <f t="shared" si="348"/>
        <v>0</v>
      </c>
      <c r="CH187" s="21">
        <f t="shared" si="348"/>
        <v>6970000</v>
      </c>
      <c r="CI187" s="21">
        <f t="shared" si="348"/>
        <v>6900300</v>
      </c>
      <c r="CJ187" s="21">
        <f t="shared" si="348"/>
        <v>69700</v>
      </c>
      <c r="CK187" s="21">
        <f>CK194+CK191+CK188</f>
        <v>0</v>
      </c>
      <c r="CL187" s="206">
        <f t="shared" si="267"/>
        <v>0</v>
      </c>
    </row>
    <row r="188" spans="1:124" ht="27.75" customHeight="1" x14ac:dyDescent="0.25">
      <c r="A188" s="1" t="s">
        <v>303</v>
      </c>
      <c r="B188" s="156"/>
      <c r="C188" s="156"/>
      <c r="D188" s="25"/>
      <c r="E188" s="152">
        <v>851</v>
      </c>
      <c r="F188" s="4" t="s">
        <v>30</v>
      </c>
      <c r="G188" s="4" t="s">
        <v>30</v>
      </c>
      <c r="H188" s="137" t="s">
        <v>435</v>
      </c>
      <c r="I188" s="3"/>
      <c r="J188" s="21"/>
      <c r="K188" s="21"/>
      <c r="L188" s="21"/>
      <c r="M188" s="21"/>
      <c r="N188" s="21"/>
      <c r="O188" s="21"/>
      <c r="P188" s="21"/>
      <c r="Q188" s="21"/>
      <c r="R188" s="21"/>
      <c r="S188" s="21"/>
      <c r="T188" s="21"/>
      <c r="U188" s="21"/>
      <c r="V188" s="21"/>
      <c r="W188" s="21"/>
      <c r="X188" s="21"/>
      <c r="Y188" s="21"/>
      <c r="Z188" s="276" t="e">
        <f t="shared" si="272"/>
        <v>#DIV/0!</v>
      </c>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05">
        <f t="shared" si="265"/>
        <v>0</v>
      </c>
      <c r="AW188" s="21"/>
      <c r="AX188" s="21"/>
      <c r="AY188" s="21"/>
      <c r="AZ188" s="21"/>
      <c r="BA188" s="21"/>
      <c r="BB188" s="21"/>
      <c r="BC188" s="21"/>
      <c r="BD188" s="21"/>
      <c r="BE188" s="21"/>
      <c r="BF188" s="21"/>
      <c r="BG188" s="21"/>
      <c r="BH188" s="21"/>
      <c r="BI188" s="21"/>
      <c r="BJ188" s="21"/>
      <c r="BK188" s="21"/>
      <c r="BL188" s="21"/>
      <c r="BM188" s="21"/>
      <c r="BN188" s="21"/>
      <c r="BO188" s="21"/>
      <c r="BP188" s="21"/>
      <c r="BQ188" s="205">
        <f t="shared" si="266"/>
        <v>0</v>
      </c>
      <c r="BR188" s="21"/>
      <c r="BS188" s="21"/>
      <c r="BT188" s="21"/>
      <c r="BU188" s="21"/>
      <c r="BV188" s="21"/>
      <c r="BW188" s="21"/>
      <c r="BX188" s="21"/>
      <c r="BY188" s="21"/>
      <c r="BZ188" s="21"/>
      <c r="CA188" s="21"/>
      <c r="CB188" s="21"/>
      <c r="CC188" s="21"/>
      <c r="CD188" s="21"/>
      <c r="CE188" s="21"/>
      <c r="CF188" s="21"/>
      <c r="CG188" s="21"/>
      <c r="CH188" s="21"/>
      <c r="CI188" s="21"/>
      <c r="CJ188" s="21"/>
      <c r="CK188" s="21"/>
      <c r="CL188" s="206">
        <f t="shared" si="267"/>
        <v>0</v>
      </c>
      <c r="CM188" s="29"/>
    </row>
    <row r="189" spans="1:124" ht="27.75" customHeight="1" x14ac:dyDescent="0.25">
      <c r="A189" s="1" t="s">
        <v>71</v>
      </c>
      <c r="B189" s="156"/>
      <c r="C189" s="156"/>
      <c r="D189" s="25"/>
      <c r="E189" s="152">
        <v>851</v>
      </c>
      <c r="F189" s="4" t="s">
        <v>30</v>
      </c>
      <c r="G189" s="4" t="s">
        <v>30</v>
      </c>
      <c r="H189" s="137" t="s">
        <v>435</v>
      </c>
      <c r="I189" s="3" t="s">
        <v>72</v>
      </c>
      <c r="J189" s="21"/>
      <c r="K189" s="21"/>
      <c r="L189" s="21"/>
      <c r="M189" s="21"/>
      <c r="N189" s="21"/>
      <c r="O189" s="21"/>
      <c r="P189" s="21"/>
      <c r="Q189" s="21"/>
      <c r="R189" s="21"/>
      <c r="S189" s="21"/>
      <c r="T189" s="21"/>
      <c r="U189" s="21"/>
      <c r="V189" s="21"/>
      <c r="W189" s="21"/>
      <c r="X189" s="21"/>
      <c r="Y189" s="21"/>
      <c r="Z189" s="276" t="e">
        <f t="shared" si="272"/>
        <v>#DIV/0!</v>
      </c>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05">
        <f t="shared" si="265"/>
        <v>0</v>
      </c>
      <c r="AW189" s="21"/>
      <c r="AX189" s="21"/>
      <c r="AY189" s="21"/>
      <c r="AZ189" s="21"/>
      <c r="BA189" s="21"/>
      <c r="BB189" s="21"/>
      <c r="BC189" s="21"/>
      <c r="BD189" s="21"/>
      <c r="BE189" s="21"/>
      <c r="BF189" s="21"/>
      <c r="BG189" s="21"/>
      <c r="BH189" s="21"/>
      <c r="BI189" s="21"/>
      <c r="BJ189" s="21"/>
      <c r="BK189" s="21"/>
      <c r="BL189" s="21"/>
      <c r="BM189" s="21"/>
      <c r="BN189" s="21"/>
      <c r="BO189" s="21"/>
      <c r="BP189" s="21"/>
      <c r="BQ189" s="205">
        <f t="shared" si="266"/>
        <v>0</v>
      </c>
      <c r="BR189" s="21"/>
      <c r="BS189" s="21"/>
      <c r="BT189" s="21"/>
      <c r="BU189" s="21"/>
      <c r="BV189" s="21"/>
      <c r="BW189" s="21"/>
      <c r="BX189" s="21"/>
      <c r="BY189" s="21"/>
      <c r="BZ189" s="21"/>
      <c r="CA189" s="21"/>
      <c r="CB189" s="21"/>
      <c r="CC189" s="21"/>
      <c r="CD189" s="21"/>
      <c r="CE189" s="21"/>
      <c r="CF189" s="21"/>
      <c r="CG189" s="21"/>
      <c r="CH189" s="21"/>
      <c r="CI189" s="21"/>
      <c r="CJ189" s="21"/>
      <c r="CK189" s="21"/>
      <c r="CL189" s="206">
        <f t="shared" si="267"/>
        <v>0</v>
      </c>
      <c r="CM189" s="29"/>
    </row>
    <row r="190" spans="1:124" ht="27.75" customHeight="1" x14ac:dyDescent="0.25">
      <c r="A190" s="1" t="s">
        <v>73</v>
      </c>
      <c r="B190" s="156"/>
      <c r="C190" s="156"/>
      <c r="D190" s="25"/>
      <c r="E190" s="152">
        <v>851</v>
      </c>
      <c r="F190" s="4" t="s">
        <v>30</v>
      </c>
      <c r="G190" s="4" t="s">
        <v>30</v>
      </c>
      <c r="H190" s="137" t="s">
        <v>435</v>
      </c>
      <c r="I190" s="3" t="s">
        <v>74</v>
      </c>
      <c r="J190" s="21">
        <f>'6.ВС'!J161</f>
        <v>0</v>
      </c>
      <c r="K190" s="21">
        <f>'6.ВС'!K161</f>
        <v>0</v>
      </c>
      <c r="L190" s="21">
        <f>'6.ВС'!L161</f>
        <v>0</v>
      </c>
      <c r="M190" s="21">
        <f>'6.ВС'!M161</f>
        <v>0</v>
      </c>
      <c r="N190" s="21">
        <f>'6.ВС'!N161</f>
        <v>0</v>
      </c>
      <c r="O190" s="21">
        <f>'6.ВС'!O161</f>
        <v>0</v>
      </c>
      <c r="P190" s="21">
        <f>'6.ВС'!P161</f>
        <v>0</v>
      </c>
      <c r="Q190" s="21">
        <f>'6.ВС'!Q161</f>
        <v>0</v>
      </c>
      <c r="R190" s="21">
        <f>'6.ВС'!R161</f>
        <v>0</v>
      </c>
      <c r="S190" s="21">
        <f>'6.ВС'!S161</f>
        <v>0</v>
      </c>
      <c r="T190" s="21">
        <f>'6.ВС'!T161</f>
        <v>0</v>
      </c>
      <c r="U190" s="21">
        <f>'6.ВС'!U161</f>
        <v>0</v>
      </c>
      <c r="V190" s="21">
        <f>'6.ВС'!V161</f>
        <v>0</v>
      </c>
      <c r="W190" s="21">
        <f>'6.ВС'!W161</f>
        <v>0</v>
      </c>
      <c r="X190" s="21">
        <f>'6.ВС'!X161</f>
        <v>0</v>
      </c>
      <c r="Y190" s="21">
        <f>'6.ВС'!Y161</f>
        <v>0</v>
      </c>
      <c r="Z190" s="276" t="e">
        <f t="shared" si="272"/>
        <v>#DIV/0!</v>
      </c>
      <c r="AA190" s="21"/>
      <c r="AB190" s="21">
        <f>'6.ВС'!AB161</f>
        <v>0</v>
      </c>
      <c r="AC190" s="21">
        <f>'6.ВС'!AC161</f>
        <v>0</v>
      </c>
      <c r="AD190" s="21">
        <f>'6.ВС'!AD161</f>
        <v>0</v>
      </c>
      <c r="AE190" s="21">
        <f>'6.ВС'!AE161</f>
        <v>0</v>
      </c>
      <c r="AF190" s="21">
        <f>'6.ВС'!AF161</f>
        <v>0</v>
      </c>
      <c r="AG190" s="21">
        <f>'6.ВС'!AG161</f>
        <v>0</v>
      </c>
      <c r="AH190" s="21">
        <f>'6.ВС'!AH161</f>
        <v>0</v>
      </c>
      <c r="AI190" s="21">
        <f>'6.ВС'!AI161</f>
        <v>0</v>
      </c>
      <c r="AJ190" s="21">
        <f>'6.ВС'!AJ161</f>
        <v>0</v>
      </c>
      <c r="AK190" s="21">
        <f>'6.ВС'!AK161</f>
        <v>0</v>
      </c>
      <c r="AL190" s="21">
        <f>'6.ВС'!AL161</f>
        <v>0</v>
      </c>
      <c r="AM190" s="21">
        <f>'6.ВС'!AM161</f>
        <v>0</v>
      </c>
      <c r="AN190" s="21">
        <f>'6.ВС'!AN161</f>
        <v>0</v>
      </c>
      <c r="AO190" s="21">
        <f>'6.ВС'!AO161</f>
        <v>0</v>
      </c>
      <c r="AP190" s="21">
        <f>'6.ВС'!AP161</f>
        <v>0</v>
      </c>
      <c r="AQ190" s="21">
        <f>'6.ВС'!AQ161</f>
        <v>0</v>
      </c>
      <c r="AR190" s="21">
        <f>'6.ВС'!AR161</f>
        <v>0</v>
      </c>
      <c r="AS190" s="21">
        <f>'6.ВС'!AS161</f>
        <v>0</v>
      </c>
      <c r="AT190" s="21">
        <f>'6.ВС'!AT161</f>
        <v>0</v>
      </c>
      <c r="AU190" s="21">
        <f>'6.ВС'!AU161</f>
        <v>0</v>
      </c>
      <c r="AV190" s="205">
        <f t="shared" si="265"/>
        <v>0</v>
      </c>
      <c r="AW190" s="21">
        <f>'6.ВС'!AW161</f>
        <v>0</v>
      </c>
      <c r="AX190" s="21">
        <f>'6.ВС'!AX161</f>
        <v>0</v>
      </c>
      <c r="AY190" s="21">
        <f>'6.ВС'!AY161</f>
        <v>0</v>
      </c>
      <c r="AZ190" s="21">
        <f>'6.ВС'!AZ161</f>
        <v>0</v>
      </c>
      <c r="BA190" s="21">
        <f>'6.ВС'!BA161</f>
        <v>0</v>
      </c>
      <c r="BB190" s="21">
        <f>'6.ВС'!BB161</f>
        <v>0</v>
      </c>
      <c r="BC190" s="21">
        <f>'6.ВС'!BC161</f>
        <v>0</v>
      </c>
      <c r="BD190" s="21">
        <f>'6.ВС'!BD161</f>
        <v>0</v>
      </c>
      <c r="BE190" s="21">
        <f>'6.ВС'!BE161</f>
        <v>0</v>
      </c>
      <c r="BF190" s="21">
        <f>'6.ВС'!BF161</f>
        <v>0</v>
      </c>
      <c r="BG190" s="21">
        <f>'6.ВС'!BG161</f>
        <v>0</v>
      </c>
      <c r="BH190" s="21">
        <f>'6.ВС'!BH161</f>
        <v>0</v>
      </c>
      <c r="BI190" s="21">
        <f>'6.ВС'!BI161</f>
        <v>0</v>
      </c>
      <c r="BJ190" s="21">
        <f>'6.ВС'!BJ161</f>
        <v>0</v>
      </c>
      <c r="BK190" s="21">
        <f>'6.ВС'!BK161</f>
        <v>0</v>
      </c>
      <c r="BL190" s="21">
        <f>'6.ВС'!BL161</f>
        <v>0</v>
      </c>
      <c r="BM190" s="21">
        <f>'6.ВС'!BM161</f>
        <v>0</v>
      </c>
      <c r="BN190" s="21">
        <f>'6.ВС'!BN161</f>
        <v>0</v>
      </c>
      <c r="BO190" s="21">
        <f>'6.ВС'!BO161</f>
        <v>0</v>
      </c>
      <c r="BP190" s="21">
        <f>'6.ВС'!BP161</f>
        <v>0</v>
      </c>
      <c r="BQ190" s="205">
        <f t="shared" si="266"/>
        <v>0</v>
      </c>
      <c r="BR190" s="21">
        <f>'6.ВС'!BR161</f>
        <v>0</v>
      </c>
      <c r="BS190" s="21">
        <f>'6.ВС'!BS161</f>
        <v>0</v>
      </c>
      <c r="BT190" s="21">
        <f>'6.ВС'!BT161</f>
        <v>0</v>
      </c>
      <c r="BU190" s="21">
        <f>'6.ВС'!BU161</f>
        <v>0</v>
      </c>
      <c r="BV190" s="21">
        <f>'6.ВС'!BV161</f>
        <v>0</v>
      </c>
      <c r="BW190" s="21">
        <f>'6.ВС'!BW161</f>
        <v>0</v>
      </c>
      <c r="BX190" s="21">
        <f>'6.ВС'!BX161</f>
        <v>0</v>
      </c>
      <c r="BY190" s="21">
        <f>'6.ВС'!BY161</f>
        <v>0</v>
      </c>
      <c r="BZ190" s="21">
        <f>'6.ВС'!BZ161</f>
        <v>0</v>
      </c>
      <c r="CA190" s="21">
        <f>'6.ВС'!CA161</f>
        <v>0</v>
      </c>
      <c r="CB190" s="21">
        <f>'6.ВС'!CB161</f>
        <v>0</v>
      </c>
      <c r="CC190" s="21">
        <f>'6.ВС'!CC161</f>
        <v>0</v>
      </c>
      <c r="CD190" s="21">
        <f>'6.ВС'!CD161</f>
        <v>0</v>
      </c>
      <c r="CE190" s="21">
        <f>'6.ВС'!CE161</f>
        <v>0</v>
      </c>
      <c r="CF190" s="21">
        <f>'6.ВС'!CF161</f>
        <v>0</v>
      </c>
      <c r="CG190" s="21">
        <f>'6.ВС'!CG161</f>
        <v>0</v>
      </c>
      <c r="CH190" s="21">
        <f>'6.ВС'!CH161</f>
        <v>0</v>
      </c>
      <c r="CI190" s="21">
        <f>'6.ВС'!CI161</f>
        <v>0</v>
      </c>
      <c r="CJ190" s="21">
        <f>'6.ВС'!CJ161</f>
        <v>0</v>
      </c>
      <c r="CK190" s="21">
        <f>'6.ВС'!CK161</f>
        <v>0</v>
      </c>
      <c r="CL190" s="206">
        <f t="shared" si="267"/>
        <v>0</v>
      </c>
      <c r="CM190" s="29"/>
    </row>
    <row r="191" spans="1:124" ht="27.75" customHeight="1" x14ac:dyDescent="0.25">
      <c r="A191" s="87" t="s">
        <v>279</v>
      </c>
      <c r="B191" s="241"/>
      <c r="C191" s="241"/>
      <c r="D191" s="25"/>
      <c r="E191" s="4">
        <v>851</v>
      </c>
      <c r="F191" s="4" t="s">
        <v>30</v>
      </c>
      <c r="G191" s="4" t="s">
        <v>30</v>
      </c>
      <c r="H191" s="267" t="s">
        <v>436</v>
      </c>
      <c r="I191" s="3"/>
      <c r="J191" s="21">
        <f t="shared" ref="J191:Y192" si="349">J192</f>
        <v>11852348.51</v>
      </c>
      <c r="K191" s="21">
        <f t="shared" si="349"/>
        <v>11733824.51</v>
      </c>
      <c r="L191" s="21">
        <f t="shared" si="349"/>
        <v>118524</v>
      </c>
      <c r="M191" s="21">
        <f t="shared" si="349"/>
        <v>0</v>
      </c>
      <c r="N191" s="21">
        <f t="shared" si="349"/>
        <v>20446362.829999998</v>
      </c>
      <c r="O191" s="21">
        <f t="shared" si="349"/>
        <v>20241897.829999998</v>
      </c>
      <c r="P191" s="21">
        <f t="shared" si="349"/>
        <v>204465</v>
      </c>
      <c r="Q191" s="21">
        <f t="shared" si="349"/>
        <v>0</v>
      </c>
      <c r="R191" s="21">
        <f t="shared" si="349"/>
        <v>3800000</v>
      </c>
      <c r="S191" s="21">
        <f t="shared" si="349"/>
        <v>3762000</v>
      </c>
      <c r="T191" s="21">
        <f t="shared" si="349"/>
        <v>38000</v>
      </c>
      <c r="U191" s="21">
        <f t="shared" si="349"/>
        <v>0</v>
      </c>
      <c r="V191" s="21">
        <f t="shared" si="349"/>
        <v>11852348.51</v>
      </c>
      <c r="W191" s="21">
        <f t="shared" si="349"/>
        <v>11733824.51</v>
      </c>
      <c r="X191" s="21">
        <f t="shared" si="349"/>
        <v>118524</v>
      </c>
      <c r="Y191" s="21">
        <f t="shared" si="349"/>
        <v>0</v>
      </c>
      <c r="Z191" s="276" t="e">
        <f t="shared" si="272"/>
        <v>#DIV/0!</v>
      </c>
      <c r="AA191" s="21"/>
      <c r="AB191" s="21">
        <f t="shared" ref="AB191:BV192" si="350">AB192</f>
        <v>0</v>
      </c>
      <c r="AC191" s="21">
        <f t="shared" si="350"/>
        <v>0</v>
      </c>
      <c r="AD191" s="21">
        <f t="shared" si="350"/>
        <v>0</v>
      </c>
      <c r="AE191" s="21">
        <f t="shared" si="350"/>
        <v>0</v>
      </c>
      <c r="AF191" s="21">
        <f t="shared" si="350"/>
        <v>20089853.27</v>
      </c>
      <c r="AG191" s="21">
        <f t="shared" si="350"/>
        <v>19888954.739999998</v>
      </c>
      <c r="AH191" s="21">
        <f t="shared" si="350"/>
        <v>200898.53</v>
      </c>
      <c r="AI191" s="21">
        <f t="shared" si="350"/>
        <v>0</v>
      </c>
      <c r="AJ191" s="21">
        <f t="shared" ref="AJ191:AM192" si="351">AB191+AF191</f>
        <v>20089853.27</v>
      </c>
      <c r="AK191" s="21">
        <f t="shared" si="351"/>
        <v>19888954.739999998</v>
      </c>
      <c r="AL191" s="21">
        <f t="shared" si="351"/>
        <v>200898.53</v>
      </c>
      <c r="AM191" s="21">
        <f t="shared" si="351"/>
        <v>0</v>
      </c>
      <c r="AN191" s="21">
        <f t="shared" si="350"/>
        <v>0</v>
      </c>
      <c r="AO191" s="21">
        <f t="shared" si="350"/>
        <v>0</v>
      </c>
      <c r="AP191" s="21">
        <f t="shared" si="350"/>
        <v>0</v>
      </c>
      <c r="AQ191" s="21">
        <f t="shared" si="350"/>
        <v>0</v>
      </c>
      <c r="AR191" s="21">
        <f t="shared" ref="AR191:AR192" si="352">AJ191+AN191</f>
        <v>20089853.27</v>
      </c>
      <c r="AS191" s="21">
        <f t="shared" ref="AS191:AS192" si="353">AK191+AO191</f>
        <v>19888954.739999998</v>
      </c>
      <c r="AT191" s="21">
        <f t="shared" ref="AT191:AT192" si="354">AL191+AP191</f>
        <v>200898.53</v>
      </c>
      <c r="AU191" s="21">
        <f t="shared" ref="AU191:AU192" si="355">AM191+AQ191</f>
        <v>0</v>
      </c>
      <c r="AV191" s="195"/>
      <c r="AW191" s="21">
        <f t="shared" si="350"/>
        <v>0</v>
      </c>
      <c r="AX191" s="21">
        <f t="shared" si="350"/>
        <v>0</v>
      </c>
      <c r="AY191" s="21">
        <f t="shared" si="350"/>
        <v>0</v>
      </c>
      <c r="AZ191" s="21">
        <f t="shared" si="350"/>
        <v>0</v>
      </c>
      <c r="BA191" s="21">
        <f t="shared" si="350"/>
        <v>13750000</v>
      </c>
      <c r="BB191" s="21">
        <f t="shared" si="350"/>
        <v>13612500</v>
      </c>
      <c r="BC191" s="21">
        <f t="shared" si="350"/>
        <v>137500</v>
      </c>
      <c r="BD191" s="21">
        <f t="shared" si="350"/>
        <v>0</v>
      </c>
      <c r="BE191" s="21">
        <f t="shared" ref="BE191:BH192" si="356">AW191+BA191</f>
        <v>13750000</v>
      </c>
      <c r="BF191" s="21">
        <f t="shared" si="356"/>
        <v>13612500</v>
      </c>
      <c r="BG191" s="21">
        <f t="shared" si="356"/>
        <v>137500</v>
      </c>
      <c r="BH191" s="21">
        <f t="shared" si="356"/>
        <v>0</v>
      </c>
      <c r="BI191" s="21">
        <f t="shared" si="350"/>
        <v>0</v>
      </c>
      <c r="BJ191" s="21">
        <f t="shared" si="350"/>
        <v>13612500</v>
      </c>
      <c r="BK191" s="21">
        <f t="shared" si="350"/>
        <v>137500</v>
      </c>
      <c r="BL191" s="21">
        <f t="shared" si="350"/>
        <v>0</v>
      </c>
      <c r="BM191" s="21">
        <f t="shared" ref="BM191:BM192" si="357">BE191+BI191</f>
        <v>13750000</v>
      </c>
      <c r="BN191" s="21">
        <f t="shared" ref="BN191:BN192" si="358">BF191+BJ191</f>
        <v>27225000</v>
      </c>
      <c r="BO191" s="21">
        <f t="shared" ref="BO191:BO192" si="359">BG191+BK191</f>
        <v>275000</v>
      </c>
      <c r="BP191" s="21">
        <f t="shared" ref="BP191:BP192" si="360">BH191+BL191</f>
        <v>0</v>
      </c>
      <c r="BQ191" s="205">
        <f t="shared" si="266"/>
        <v>0</v>
      </c>
      <c r="BR191" s="21">
        <f t="shared" si="350"/>
        <v>0</v>
      </c>
      <c r="BS191" s="21">
        <f t="shared" si="350"/>
        <v>0</v>
      </c>
      <c r="BT191" s="21">
        <f t="shared" si="350"/>
        <v>0</v>
      </c>
      <c r="BU191" s="21">
        <f t="shared" si="350"/>
        <v>0</v>
      </c>
      <c r="BV191" s="21">
        <f t="shared" si="350"/>
        <v>6970000</v>
      </c>
      <c r="BW191" s="21">
        <f t="shared" ref="BV191:BY192" si="361">BW192</f>
        <v>6900300</v>
      </c>
      <c r="BX191" s="21">
        <f t="shared" si="361"/>
        <v>69700</v>
      </c>
      <c r="BY191" s="21">
        <f t="shared" si="361"/>
        <v>0</v>
      </c>
      <c r="BZ191" s="21">
        <f t="shared" ref="BZ191:CC192" si="362">BR191+BV191</f>
        <v>6970000</v>
      </c>
      <c r="CA191" s="21">
        <f t="shared" si="362"/>
        <v>6900300</v>
      </c>
      <c r="CB191" s="21">
        <f t="shared" si="362"/>
        <v>69700</v>
      </c>
      <c r="CC191" s="21">
        <f t="shared" si="362"/>
        <v>0</v>
      </c>
      <c r="CD191" s="21">
        <f t="shared" ref="CD191:CG192" si="363">CD192</f>
        <v>0</v>
      </c>
      <c r="CE191" s="21">
        <f t="shared" si="363"/>
        <v>0</v>
      </c>
      <c r="CF191" s="21">
        <f t="shared" si="363"/>
        <v>0</v>
      </c>
      <c r="CG191" s="21">
        <f t="shared" si="363"/>
        <v>0</v>
      </c>
      <c r="CH191" s="21">
        <f t="shared" ref="CH191:CH192" si="364">BZ191+CD191</f>
        <v>6970000</v>
      </c>
      <c r="CI191" s="21">
        <f t="shared" ref="CI191:CI192" si="365">CA191+CE191</f>
        <v>6900300</v>
      </c>
      <c r="CJ191" s="21">
        <f t="shared" ref="CJ191:CJ192" si="366">CB191+CF191</f>
        <v>69700</v>
      </c>
      <c r="CK191" s="21">
        <f t="shared" ref="CK191:CK192" si="367">CC191+CG191</f>
        <v>0</v>
      </c>
      <c r="CL191" s="206">
        <f t="shared" si="267"/>
        <v>0</v>
      </c>
      <c r="CM191" s="21"/>
      <c r="CN191" s="21"/>
      <c r="CO191" s="21"/>
      <c r="CP191" s="21"/>
      <c r="CQ191" s="49">
        <f t="shared" ref="CQ191:CQ193" si="368">BR191-BS191-BT191-BU191</f>
        <v>0</v>
      </c>
      <c r="CR191" s="49"/>
      <c r="CS191" s="21">
        <f>CS192</f>
        <v>0</v>
      </c>
      <c r="CT191" s="21">
        <f t="shared" ref="CT191:DI192" si="369">CT192</f>
        <v>0</v>
      </c>
      <c r="CU191" s="21">
        <f t="shared" si="369"/>
        <v>0</v>
      </c>
      <c r="CV191" s="21">
        <f t="shared" si="369"/>
        <v>0</v>
      </c>
      <c r="CW191" s="21">
        <f t="shared" si="369"/>
        <v>0</v>
      </c>
      <c r="CX191" s="21">
        <f t="shared" si="369"/>
        <v>0</v>
      </c>
      <c r="CY191" s="21">
        <f t="shared" si="369"/>
        <v>0</v>
      </c>
      <c r="CZ191" s="21">
        <f t="shared" si="369"/>
        <v>0</v>
      </c>
      <c r="DA191" s="21">
        <f t="shared" si="369"/>
        <v>0</v>
      </c>
      <c r="DB191" s="21">
        <f t="shared" si="369"/>
        <v>0</v>
      </c>
      <c r="DC191" s="21">
        <f t="shared" si="369"/>
        <v>0</v>
      </c>
      <c r="DD191" s="21">
        <f t="shared" si="369"/>
        <v>0</v>
      </c>
      <c r="DE191" s="21">
        <f t="shared" si="369"/>
        <v>0</v>
      </c>
      <c r="DF191" s="21">
        <f t="shared" si="369"/>
        <v>0</v>
      </c>
      <c r="DG191" s="21">
        <f t="shared" si="369"/>
        <v>0</v>
      </c>
      <c r="DH191" s="21">
        <f t="shared" si="369"/>
        <v>0</v>
      </c>
      <c r="DI191" s="21">
        <f t="shared" si="369"/>
        <v>0</v>
      </c>
      <c r="DJ191" s="21">
        <f t="shared" ref="DJ191:DT192" si="370">DJ192</f>
        <v>0</v>
      </c>
      <c r="DK191" s="21">
        <f t="shared" si="370"/>
        <v>0</v>
      </c>
      <c r="DL191" s="21">
        <f t="shared" si="370"/>
        <v>0</v>
      </c>
      <c r="DM191" s="21">
        <f t="shared" si="370"/>
        <v>0</v>
      </c>
      <c r="DN191" s="21">
        <f t="shared" si="370"/>
        <v>0</v>
      </c>
      <c r="DO191" s="21">
        <f t="shared" si="370"/>
        <v>0</v>
      </c>
      <c r="DP191" s="21">
        <f t="shared" si="370"/>
        <v>0</v>
      </c>
      <c r="DQ191" s="21">
        <f t="shared" si="370"/>
        <v>0</v>
      </c>
      <c r="DR191" s="21">
        <f t="shared" si="370"/>
        <v>0</v>
      </c>
      <c r="DS191" s="21">
        <f t="shared" si="370"/>
        <v>0</v>
      </c>
      <c r="DT191" s="21">
        <f t="shared" si="370"/>
        <v>0</v>
      </c>
    </row>
    <row r="192" spans="1:124" ht="27.75" customHeight="1" x14ac:dyDescent="0.25">
      <c r="A192" s="87" t="s">
        <v>71</v>
      </c>
      <c r="B192" s="241"/>
      <c r="C192" s="241"/>
      <c r="D192" s="25"/>
      <c r="E192" s="4">
        <v>851</v>
      </c>
      <c r="F192" s="4" t="s">
        <v>30</v>
      </c>
      <c r="G192" s="4" t="s">
        <v>30</v>
      </c>
      <c r="H192" s="267" t="s">
        <v>436</v>
      </c>
      <c r="I192" s="3" t="s">
        <v>72</v>
      </c>
      <c r="J192" s="21">
        <f t="shared" si="349"/>
        <v>11852348.51</v>
      </c>
      <c r="K192" s="21">
        <f t="shared" si="349"/>
        <v>11733824.51</v>
      </c>
      <c r="L192" s="21">
        <f t="shared" si="349"/>
        <v>118524</v>
      </c>
      <c r="M192" s="21">
        <f t="shared" si="349"/>
        <v>0</v>
      </c>
      <c r="N192" s="21">
        <f t="shared" si="349"/>
        <v>20446362.829999998</v>
      </c>
      <c r="O192" s="21">
        <f t="shared" si="349"/>
        <v>20241897.829999998</v>
      </c>
      <c r="P192" s="21">
        <f t="shared" si="349"/>
        <v>204465</v>
      </c>
      <c r="Q192" s="21">
        <f t="shared" si="349"/>
        <v>0</v>
      </c>
      <c r="R192" s="21">
        <f t="shared" si="349"/>
        <v>3800000</v>
      </c>
      <c r="S192" s="21">
        <f t="shared" si="349"/>
        <v>3762000</v>
      </c>
      <c r="T192" s="21">
        <f t="shared" si="349"/>
        <v>38000</v>
      </c>
      <c r="U192" s="21">
        <f t="shared" si="349"/>
        <v>0</v>
      </c>
      <c r="V192" s="21">
        <f t="shared" si="349"/>
        <v>11852348.51</v>
      </c>
      <c r="W192" s="21">
        <f t="shared" si="349"/>
        <v>11733824.51</v>
      </c>
      <c r="X192" s="21">
        <f t="shared" si="349"/>
        <v>118524</v>
      </c>
      <c r="Y192" s="21">
        <f t="shared" si="349"/>
        <v>0</v>
      </c>
      <c r="Z192" s="276" t="e">
        <f t="shared" si="272"/>
        <v>#DIV/0!</v>
      </c>
      <c r="AA192" s="21"/>
      <c r="AB192" s="21">
        <f t="shared" si="350"/>
        <v>0</v>
      </c>
      <c r="AC192" s="21">
        <f t="shared" si="350"/>
        <v>0</v>
      </c>
      <c r="AD192" s="21">
        <f t="shared" si="350"/>
        <v>0</v>
      </c>
      <c r="AE192" s="21">
        <f t="shared" si="350"/>
        <v>0</v>
      </c>
      <c r="AF192" s="21">
        <f t="shared" si="350"/>
        <v>20089853.27</v>
      </c>
      <c r="AG192" s="21">
        <f t="shared" si="350"/>
        <v>19888954.739999998</v>
      </c>
      <c r="AH192" s="21">
        <f t="shared" si="350"/>
        <v>200898.53</v>
      </c>
      <c r="AI192" s="21">
        <f t="shared" si="350"/>
        <v>0</v>
      </c>
      <c r="AJ192" s="21">
        <f t="shared" si="351"/>
        <v>20089853.27</v>
      </c>
      <c r="AK192" s="21">
        <f t="shared" si="351"/>
        <v>19888954.739999998</v>
      </c>
      <c r="AL192" s="21">
        <f t="shared" si="351"/>
        <v>200898.53</v>
      </c>
      <c r="AM192" s="21">
        <f t="shared" si="351"/>
        <v>0</v>
      </c>
      <c r="AN192" s="21">
        <f t="shared" si="350"/>
        <v>0</v>
      </c>
      <c r="AO192" s="21">
        <f t="shared" si="350"/>
        <v>0</v>
      </c>
      <c r="AP192" s="21">
        <f t="shared" si="350"/>
        <v>0</v>
      </c>
      <c r="AQ192" s="21">
        <f t="shared" si="350"/>
        <v>0</v>
      </c>
      <c r="AR192" s="21">
        <f t="shared" si="352"/>
        <v>20089853.27</v>
      </c>
      <c r="AS192" s="21">
        <f t="shared" si="353"/>
        <v>19888954.739999998</v>
      </c>
      <c r="AT192" s="21">
        <f t="shared" si="354"/>
        <v>200898.53</v>
      </c>
      <c r="AU192" s="21">
        <f t="shared" si="355"/>
        <v>0</v>
      </c>
      <c r="AV192" s="195"/>
      <c r="AW192" s="21">
        <f t="shared" si="350"/>
        <v>0</v>
      </c>
      <c r="AX192" s="21">
        <f t="shared" si="350"/>
        <v>0</v>
      </c>
      <c r="AY192" s="21">
        <f t="shared" si="350"/>
        <v>0</v>
      </c>
      <c r="AZ192" s="21">
        <f t="shared" si="350"/>
        <v>0</v>
      </c>
      <c r="BA192" s="21">
        <f t="shared" si="350"/>
        <v>13750000</v>
      </c>
      <c r="BB192" s="21">
        <f t="shared" si="350"/>
        <v>13612500</v>
      </c>
      <c r="BC192" s="21">
        <f t="shared" si="350"/>
        <v>137500</v>
      </c>
      <c r="BD192" s="21">
        <f t="shared" si="350"/>
        <v>0</v>
      </c>
      <c r="BE192" s="21">
        <f t="shared" si="356"/>
        <v>13750000</v>
      </c>
      <c r="BF192" s="21">
        <f t="shared" si="356"/>
        <v>13612500</v>
      </c>
      <c r="BG192" s="21">
        <f t="shared" si="356"/>
        <v>137500</v>
      </c>
      <c r="BH192" s="21">
        <f t="shared" si="356"/>
        <v>0</v>
      </c>
      <c r="BI192" s="21">
        <f t="shared" si="350"/>
        <v>0</v>
      </c>
      <c r="BJ192" s="21">
        <f t="shared" si="350"/>
        <v>13612500</v>
      </c>
      <c r="BK192" s="21">
        <f t="shared" si="350"/>
        <v>137500</v>
      </c>
      <c r="BL192" s="21">
        <f t="shared" si="350"/>
        <v>0</v>
      </c>
      <c r="BM192" s="21">
        <f t="shared" si="357"/>
        <v>13750000</v>
      </c>
      <c r="BN192" s="21">
        <f t="shared" si="358"/>
        <v>27225000</v>
      </c>
      <c r="BO192" s="21">
        <f t="shared" si="359"/>
        <v>275000</v>
      </c>
      <c r="BP192" s="21">
        <f t="shared" si="360"/>
        <v>0</v>
      </c>
      <c r="BQ192" s="205">
        <f t="shared" si="266"/>
        <v>0</v>
      </c>
      <c r="BR192" s="21">
        <f t="shared" si="350"/>
        <v>0</v>
      </c>
      <c r="BS192" s="21">
        <f t="shared" si="350"/>
        <v>0</v>
      </c>
      <c r="BT192" s="21">
        <f t="shared" si="350"/>
        <v>0</v>
      </c>
      <c r="BU192" s="21">
        <f t="shared" si="350"/>
        <v>0</v>
      </c>
      <c r="BV192" s="21">
        <f t="shared" si="361"/>
        <v>6970000</v>
      </c>
      <c r="BW192" s="21">
        <f t="shared" si="361"/>
        <v>6900300</v>
      </c>
      <c r="BX192" s="21">
        <f t="shared" si="361"/>
        <v>69700</v>
      </c>
      <c r="BY192" s="21">
        <f t="shared" si="361"/>
        <v>0</v>
      </c>
      <c r="BZ192" s="21">
        <f t="shared" si="362"/>
        <v>6970000</v>
      </c>
      <c r="CA192" s="21">
        <f t="shared" si="362"/>
        <v>6900300</v>
      </c>
      <c r="CB192" s="21">
        <f t="shared" si="362"/>
        <v>69700</v>
      </c>
      <c r="CC192" s="21">
        <f t="shared" si="362"/>
        <v>0</v>
      </c>
      <c r="CD192" s="21">
        <f t="shared" si="363"/>
        <v>0</v>
      </c>
      <c r="CE192" s="21">
        <f t="shared" si="363"/>
        <v>0</v>
      </c>
      <c r="CF192" s="21">
        <f t="shared" si="363"/>
        <v>0</v>
      </c>
      <c r="CG192" s="21">
        <f t="shared" si="363"/>
        <v>0</v>
      </c>
      <c r="CH192" s="21">
        <f t="shared" si="364"/>
        <v>6970000</v>
      </c>
      <c r="CI192" s="21">
        <f t="shared" si="365"/>
        <v>6900300</v>
      </c>
      <c r="CJ192" s="21">
        <f t="shared" si="366"/>
        <v>69700</v>
      </c>
      <c r="CK192" s="21">
        <f t="shared" si="367"/>
        <v>0</v>
      </c>
      <c r="CL192" s="206">
        <f t="shared" si="267"/>
        <v>0</v>
      </c>
      <c r="CM192" s="21"/>
      <c r="CN192" s="21"/>
      <c r="CO192" s="21"/>
      <c r="CP192" s="21"/>
      <c r="CQ192" s="49">
        <f t="shared" si="368"/>
        <v>0</v>
      </c>
      <c r="CR192" s="49"/>
      <c r="CS192" s="21">
        <f>CS193</f>
        <v>0</v>
      </c>
      <c r="CT192" s="21">
        <f t="shared" si="369"/>
        <v>0</v>
      </c>
      <c r="CU192" s="21">
        <f t="shared" si="369"/>
        <v>0</v>
      </c>
      <c r="CV192" s="21">
        <f t="shared" si="369"/>
        <v>0</v>
      </c>
      <c r="CW192" s="21">
        <f t="shared" si="369"/>
        <v>0</v>
      </c>
      <c r="CX192" s="21">
        <f t="shared" si="369"/>
        <v>0</v>
      </c>
      <c r="CY192" s="21">
        <f t="shared" si="369"/>
        <v>0</v>
      </c>
      <c r="CZ192" s="21">
        <f t="shared" si="369"/>
        <v>0</v>
      </c>
      <c r="DA192" s="21">
        <f t="shared" si="369"/>
        <v>0</v>
      </c>
      <c r="DB192" s="21">
        <f t="shared" si="369"/>
        <v>0</v>
      </c>
      <c r="DC192" s="21">
        <f t="shared" si="369"/>
        <v>0</v>
      </c>
      <c r="DD192" s="21">
        <f t="shared" si="369"/>
        <v>0</v>
      </c>
      <c r="DE192" s="21">
        <f t="shared" si="369"/>
        <v>0</v>
      </c>
      <c r="DF192" s="21">
        <f t="shared" si="369"/>
        <v>0</v>
      </c>
      <c r="DG192" s="21">
        <f t="shared" si="369"/>
        <v>0</v>
      </c>
      <c r="DH192" s="21">
        <f t="shared" si="369"/>
        <v>0</v>
      </c>
      <c r="DI192" s="21">
        <f t="shared" si="369"/>
        <v>0</v>
      </c>
      <c r="DJ192" s="21">
        <f t="shared" si="370"/>
        <v>0</v>
      </c>
      <c r="DK192" s="21">
        <f t="shared" si="370"/>
        <v>0</v>
      </c>
      <c r="DL192" s="21">
        <f t="shared" si="370"/>
        <v>0</v>
      </c>
      <c r="DM192" s="21">
        <f t="shared" si="370"/>
        <v>0</v>
      </c>
      <c r="DN192" s="21">
        <f t="shared" si="370"/>
        <v>0</v>
      </c>
      <c r="DO192" s="21">
        <f t="shared" si="370"/>
        <v>0</v>
      </c>
      <c r="DP192" s="21">
        <f t="shared" si="370"/>
        <v>0</v>
      </c>
      <c r="DQ192" s="21">
        <f t="shared" si="370"/>
        <v>0</v>
      </c>
      <c r="DR192" s="21">
        <f t="shared" si="370"/>
        <v>0</v>
      </c>
      <c r="DS192" s="21">
        <f t="shared" si="370"/>
        <v>0</v>
      </c>
      <c r="DT192" s="21">
        <f t="shared" si="370"/>
        <v>0</v>
      </c>
    </row>
    <row r="193" spans="1:124" ht="27.75" customHeight="1" x14ac:dyDescent="0.25">
      <c r="A193" s="87" t="s">
        <v>73</v>
      </c>
      <c r="B193" s="241"/>
      <c r="C193" s="241"/>
      <c r="D193" s="25"/>
      <c r="E193" s="4">
        <v>851</v>
      </c>
      <c r="F193" s="4" t="s">
        <v>30</v>
      </c>
      <c r="G193" s="4" t="s">
        <v>30</v>
      </c>
      <c r="H193" s="267" t="s">
        <v>436</v>
      </c>
      <c r="I193" s="3" t="s">
        <v>74</v>
      </c>
      <c r="J193" s="47">
        <f>'6.ВС'!J164</f>
        <v>11852348.51</v>
      </c>
      <c r="K193" s="47">
        <f>'6.ВС'!K164</f>
        <v>11733824.51</v>
      </c>
      <c r="L193" s="47">
        <f>'6.ВС'!L164</f>
        <v>118524</v>
      </c>
      <c r="M193" s="47">
        <f>'6.ВС'!M164</f>
        <v>0</v>
      </c>
      <c r="N193" s="47">
        <f>'6.ВС'!N164</f>
        <v>20446362.829999998</v>
      </c>
      <c r="O193" s="47">
        <f>'6.ВС'!O164</f>
        <v>20241897.829999998</v>
      </c>
      <c r="P193" s="47">
        <f>'6.ВС'!P164</f>
        <v>204465</v>
      </c>
      <c r="Q193" s="47">
        <f>'6.ВС'!Q164</f>
        <v>0</v>
      </c>
      <c r="R193" s="47">
        <f>'6.ВС'!R164</f>
        <v>3800000</v>
      </c>
      <c r="S193" s="47">
        <f>'6.ВС'!S164</f>
        <v>3762000</v>
      </c>
      <c r="T193" s="47">
        <f>'6.ВС'!T164</f>
        <v>38000</v>
      </c>
      <c r="U193" s="47">
        <f>'6.ВС'!U164</f>
        <v>0</v>
      </c>
      <c r="V193" s="47">
        <f>'6.ВС'!V164</f>
        <v>11852348.51</v>
      </c>
      <c r="W193" s="47">
        <f>'6.ВС'!W164</f>
        <v>11733824.51</v>
      </c>
      <c r="X193" s="47">
        <f>'6.ВС'!X164</f>
        <v>118524</v>
      </c>
      <c r="Y193" s="47">
        <f>'6.ВС'!Y164</f>
        <v>0</v>
      </c>
      <c r="Z193" s="276" t="e">
        <f t="shared" si="272"/>
        <v>#DIV/0!</v>
      </c>
      <c r="AA193" s="47"/>
      <c r="AB193" s="47">
        <f>'6.ВС'!AB164</f>
        <v>0</v>
      </c>
      <c r="AC193" s="47">
        <f>'6.ВС'!AC164</f>
        <v>0</v>
      </c>
      <c r="AD193" s="47">
        <f>'6.ВС'!AD164</f>
        <v>0</v>
      </c>
      <c r="AE193" s="47">
        <f>'6.ВС'!AE164</f>
        <v>0</v>
      </c>
      <c r="AF193" s="47">
        <f>'6.ВС'!AF164</f>
        <v>20089853.27</v>
      </c>
      <c r="AG193" s="47">
        <f>'6.ВС'!AG164</f>
        <v>19888954.739999998</v>
      </c>
      <c r="AH193" s="47">
        <f>'6.ВС'!AH164</f>
        <v>200898.53</v>
      </c>
      <c r="AI193" s="47">
        <f>'6.ВС'!AI164</f>
        <v>0</v>
      </c>
      <c r="AJ193" s="47">
        <f>'6.ВС'!AJ164</f>
        <v>20089853.27</v>
      </c>
      <c r="AK193" s="47">
        <f>'6.ВС'!AK164</f>
        <v>19888954.739999998</v>
      </c>
      <c r="AL193" s="47">
        <f>'6.ВС'!AL164</f>
        <v>200898.53</v>
      </c>
      <c r="AM193" s="47">
        <f>'6.ВС'!AM164</f>
        <v>0</v>
      </c>
      <c r="AN193" s="47">
        <f>'6.ВС'!AN164</f>
        <v>0</v>
      </c>
      <c r="AO193" s="47">
        <f>'6.ВС'!AO164</f>
        <v>0</v>
      </c>
      <c r="AP193" s="47">
        <f>'6.ВС'!AP164</f>
        <v>0</v>
      </c>
      <c r="AQ193" s="47">
        <f>'6.ВС'!AQ164</f>
        <v>0</v>
      </c>
      <c r="AR193" s="47">
        <f>'6.ВС'!AR164</f>
        <v>20089853.27</v>
      </c>
      <c r="AS193" s="47">
        <f>'6.ВС'!AS164</f>
        <v>19888954.739999998</v>
      </c>
      <c r="AT193" s="47">
        <f>'6.ВС'!AT164</f>
        <v>200898.53</v>
      </c>
      <c r="AU193" s="47">
        <f>'6.ВС'!AU164</f>
        <v>0</v>
      </c>
      <c r="AV193" s="247">
        <f>'6.ВС'!AV164</f>
        <v>1.1932570487260818E-9</v>
      </c>
      <c r="AW193" s="47">
        <f>'6.ВС'!AW164</f>
        <v>0</v>
      </c>
      <c r="AX193" s="47">
        <f>'6.ВС'!AX164</f>
        <v>0</v>
      </c>
      <c r="AY193" s="47">
        <f>'6.ВС'!AY164</f>
        <v>0</v>
      </c>
      <c r="AZ193" s="47">
        <f>'6.ВС'!AZ164</f>
        <v>0</v>
      </c>
      <c r="BA193" s="47">
        <f>'6.ВС'!BA164</f>
        <v>13750000</v>
      </c>
      <c r="BB193" s="47">
        <f>'6.ВС'!BB164</f>
        <v>13612500</v>
      </c>
      <c r="BC193" s="47">
        <f>'6.ВС'!BC164</f>
        <v>137500</v>
      </c>
      <c r="BD193" s="47">
        <f>'6.ВС'!BD164</f>
        <v>0</v>
      </c>
      <c r="BE193" s="47">
        <f>'6.ВС'!BE164</f>
        <v>13750000</v>
      </c>
      <c r="BF193" s="47">
        <f>'6.ВС'!BF164</f>
        <v>13612500</v>
      </c>
      <c r="BG193" s="47">
        <f>'6.ВС'!BG164</f>
        <v>137500</v>
      </c>
      <c r="BH193" s="47">
        <f>'6.ВС'!BH164</f>
        <v>0</v>
      </c>
      <c r="BI193" s="47">
        <f>'6.ВС'!BI164</f>
        <v>0</v>
      </c>
      <c r="BJ193" s="47">
        <f>'6.ВС'!BJ164</f>
        <v>13612500</v>
      </c>
      <c r="BK193" s="47">
        <f>'6.ВС'!BK164</f>
        <v>137500</v>
      </c>
      <c r="BL193" s="47">
        <f>'6.ВС'!BL164</f>
        <v>0</v>
      </c>
      <c r="BM193" s="47">
        <f>'6.ВС'!BM164</f>
        <v>13750000</v>
      </c>
      <c r="BN193" s="47">
        <f>'6.ВС'!BN164</f>
        <v>27225000</v>
      </c>
      <c r="BO193" s="47">
        <f>'6.ВС'!BO164</f>
        <v>275000</v>
      </c>
      <c r="BP193" s="47">
        <f>'6.ВС'!BP164</f>
        <v>0</v>
      </c>
      <c r="BQ193" s="205">
        <f t="shared" si="266"/>
        <v>0</v>
      </c>
      <c r="BR193" s="47">
        <f>'6.ВС'!BR164</f>
        <v>0</v>
      </c>
      <c r="BS193" s="47">
        <f>'6.ВС'!BS164</f>
        <v>0</v>
      </c>
      <c r="BT193" s="47">
        <f>'6.ВС'!BT164</f>
        <v>0</v>
      </c>
      <c r="BU193" s="47">
        <f>'6.ВС'!BU164</f>
        <v>0</v>
      </c>
      <c r="BV193" s="47">
        <f>'6.ВС'!BV164</f>
        <v>6970000</v>
      </c>
      <c r="BW193" s="47">
        <f>'6.ВС'!BW164</f>
        <v>6900300</v>
      </c>
      <c r="BX193" s="47">
        <f>'6.ВС'!BX164</f>
        <v>69700</v>
      </c>
      <c r="BY193" s="47">
        <f>'6.ВС'!BY164</f>
        <v>0</v>
      </c>
      <c r="BZ193" s="47">
        <f>'6.ВС'!BZ164</f>
        <v>6970000</v>
      </c>
      <c r="CA193" s="47">
        <f>'6.ВС'!CA164</f>
        <v>6900300</v>
      </c>
      <c r="CB193" s="47">
        <f>'6.ВС'!CB164</f>
        <v>69700</v>
      </c>
      <c r="CC193" s="47">
        <f>'6.ВС'!CC164</f>
        <v>0</v>
      </c>
      <c r="CD193" s="47">
        <f>'6.ВС'!CD164</f>
        <v>0</v>
      </c>
      <c r="CE193" s="47">
        <f>'6.ВС'!CE164</f>
        <v>0</v>
      </c>
      <c r="CF193" s="47">
        <f>'6.ВС'!CF164</f>
        <v>0</v>
      </c>
      <c r="CG193" s="47">
        <f>'6.ВС'!CG164</f>
        <v>0</v>
      </c>
      <c r="CH193" s="47">
        <f>'6.ВС'!CH164</f>
        <v>6970000</v>
      </c>
      <c r="CI193" s="47">
        <f>'6.ВС'!CI164</f>
        <v>6900300</v>
      </c>
      <c r="CJ193" s="47">
        <f>'6.ВС'!CJ164</f>
        <v>69700</v>
      </c>
      <c r="CK193" s="47">
        <f>'6.ВС'!CK164</f>
        <v>0</v>
      </c>
      <c r="CL193" s="206">
        <f t="shared" si="267"/>
        <v>0</v>
      </c>
      <c r="CM193" s="21"/>
      <c r="CN193" s="21"/>
      <c r="CO193" s="21"/>
      <c r="CP193" s="21"/>
      <c r="CQ193" s="49">
        <f t="shared" si="368"/>
        <v>0</v>
      </c>
      <c r="CR193" s="248"/>
      <c r="CS193" s="159">
        <v>0</v>
      </c>
      <c r="CT193" s="159"/>
      <c r="CU193" s="159"/>
      <c r="CV193" s="159"/>
      <c r="CW193" s="159"/>
      <c r="CX193" s="159"/>
      <c r="CY193" s="159"/>
      <c r="CZ193" s="159"/>
      <c r="DA193" s="21">
        <f t="shared" ref="DA193:DD193" si="371">CS193+CW193</f>
        <v>0</v>
      </c>
      <c r="DB193" s="21">
        <f t="shared" si="371"/>
        <v>0</v>
      </c>
      <c r="DC193" s="21">
        <f t="shared" si="371"/>
        <v>0</v>
      </c>
      <c r="DD193" s="21">
        <f t="shared" si="371"/>
        <v>0</v>
      </c>
      <c r="DE193" s="159"/>
      <c r="DF193" s="159"/>
      <c r="DG193" s="159"/>
      <c r="DH193" s="159"/>
      <c r="DI193" s="21">
        <f t="shared" ref="DI193:DL193" si="372">DA193+DE193</f>
        <v>0</v>
      </c>
      <c r="DJ193" s="21">
        <f t="shared" si="372"/>
        <v>0</v>
      </c>
      <c r="DK193" s="21">
        <f t="shared" si="372"/>
        <v>0</v>
      </c>
      <c r="DL193" s="21">
        <f t="shared" si="372"/>
        <v>0</v>
      </c>
      <c r="DM193" s="159"/>
      <c r="DN193" s="159"/>
      <c r="DO193" s="159"/>
      <c r="DP193" s="159"/>
      <c r="DQ193" s="21">
        <f t="shared" ref="DQ193:DT193" si="373">DI193+DM193</f>
        <v>0</v>
      </c>
      <c r="DR193" s="21">
        <f t="shared" si="373"/>
        <v>0</v>
      </c>
      <c r="DS193" s="21">
        <f t="shared" si="373"/>
        <v>0</v>
      </c>
      <c r="DT193" s="21">
        <f t="shared" si="373"/>
        <v>0</v>
      </c>
    </row>
    <row r="194" spans="1:124" ht="27.75" customHeight="1" x14ac:dyDescent="0.25">
      <c r="A194" s="241" t="s">
        <v>279</v>
      </c>
      <c r="B194" s="241"/>
      <c r="C194" s="241"/>
      <c r="D194" s="25"/>
      <c r="E194" s="236">
        <v>851</v>
      </c>
      <c r="F194" s="4" t="s">
        <v>30</v>
      </c>
      <c r="G194" s="4" t="s">
        <v>30</v>
      </c>
      <c r="H194" s="176" t="s">
        <v>437</v>
      </c>
      <c r="I194" s="3"/>
      <c r="J194" s="21">
        <f t="shared" ref="J194:Y195" si="374">J195</f>
        <v>0</v>
      </c>
      <c r="K194" s="21">
        <f t="shared" si="374"/>
        <v>0</v>
      </c>
      <c r="L194" s="21">
        <f t="shared" si="374"/>
        <v>0</v>
      </c>
      <c r="M194" s="21">
        <f t="shared" si="374"/>
        <v>0</v>
      </c>
      <c r="N194" s="21">
        <f t="shared" si="374"/>
        <v>0</v>
      </c>
      <c r="O194" s="21">
        <f t="shared" si="374"/>
        <v>0</v>
      </c>
      <c r="P194" s="21">
        <f t="shared" si="374"/>
        <v>0</v>
      </c>
      <c r="Q194" s="21">
        <f t="shared" si="374"/>
        <v>0</v>
      </c>
      <c r="R194" s="21">
        <f t="shared" si="374"/>
        <v>0</v>
      </c>
      <c r="S194" s="21">
        <f t="shared" si="374"/>
        <v>0</v>
      </c>
      <c r="T194" s="21">
        <f t="shared" si="374"/>
        <v>0</v>
      </c>
      <c r="U194" s="21">
        <f t="shared" si="374"/>
        <v>0</v>
      </c>
      <c r="V194" s="21">
        <f t="shared" si="374"/>
        <v>-20089853.739999998</v>
      </c>
      <c r="W194" s="21">
        <f t="shared" si="374"/>
        <v>-19888954.739999998</v>
      </c>
      <c r="X194" s="21">
        <f t="shared" si="374"/>
        <v>-200899</v>
      </c>
      <c r="Y194" s="21">
        <f t="shared" si="374"/>
        <v>0</v>
      </c>
      <c r="Z194" s="276">
        <f t="shared" si="272"/>
        <v>0</v>
      </c>
      <c r="AA194" s="21"/>
      <c r="AB194" s="21">
        <f t="shared" ref="AB194:BV195" si="375">AB195</f>
        <v>20089853.739999998</v>
      </c>
      <c r="AC194" s="21">
        <f t="shared" si="375"/>
        <v>19888954.739999998</v>
      </c>
      <c r="AD194" s="21">
        <f t="shared" si="375"/>
        <v>200899</v>
      </c>
      <c r="AE194" s="21">
        <f t="shared" si="375"/>
        <v>0</v>
      </c>
      <c r="AF194" s="21">
        <f t="shared" si="375"/>
        <v>-20089853.739999998</v>
      </c>
      <c r="AG194" s="21">
        <f t="shared" si="375"/>
        <v>-19888954.739999998</v>
      </c>
      <c r="AH194" s="21">
        <f t="shared" si="375"/>
        <v>-200899</v>
      </c>
      <c r="AI194" s="21">
        <f t="shared" si="375"/>
        <v>0</v>
      </c>
      <c r="AJ194" s="21">
        <f t="shared" si="375"/>
        <v>0</v>
      </c>
      <c r="AK194" s="21">
        <f t="shared" si="375"/>
        <v>0</v>
      </c>
      <c r="AL194" s="21">
        <f t="shared" si="375"/>
        <v>0</v>
      </c>
      <c r="AM194" s="21">
        <f t="shared" si="375"/>
        <v>0</v>
      </c>
      <c r="AN194" s="21">
        <f t="shared" si="375"/>
        <v>0</v>
      </c>
      <c r="AO194" s="21">
        <f t="shared" si="375"/>
        <v>0</v>
      </c>
      <c r="AP194" s="21">
        <f t="shared" si="375"/>
        <v>0</v>
      </c>
      <c r="AQ194" s="21">
        <f t="shared" si="375"/>
        <v>0</v>
      </c>
      <c r="AR194" s="21">
        <f t="shared" si="375"/>
        <v>0</v>
      </c>
      <c r="AS194" s="21">
        <f t="shared" si="375"/>
        <v>0</v>
      </c>
      <c r="AT194" s="21">
        <f t="shared" si="375"/>
        <v>0</v>
      </c>
      <c r="AU194" s="21">
        <f t="shared" si="375"/>
        <v>0</v>
      </c>
      <c r="AV194" s="205">
        <f t="shared" si="265"/>
        <v>0</v>
      </c>
      <c r="AW194" s="21">
        <f t="shared" si="375"/>
        <v>13750000</v>
      </c>
      <c r="AX194" s="21">
        <f t="shared" si="375"/>
        <v>13612500</v>
      </c>
      <c r="AY194" s="21">
        <f t="shared" si="375"/>
        <v>137500</v>
      </c>
      <c r="AZ194" s="21">
        <f t="shared" si="375"/>
        <v>0</v>
      </c>
      <c r="BA194" s="21">
        <f t="shared" si="375"/>
        <v>-13750000</v>
      </c>
      <c r="BB194" s="21">
        <f t="shared" si="375"/>
        <v>-13612500</v>
      </c>
      <c r="BC194" s="21">
        <f t="shared" si="375"/>
        <v>-137500</v>
      </c>
      <c r="BD194" s="21">
        <f t="shared" si="375"/>
        <v>0</v>
      </c>
      <c r="BE194" s="21">
        <f t="shared" si="375"/>
        <v>0</v>
      </c>
      <c r="BF194" s="21">
        <f t="shared" si="375"/>
        <v>0</v>
      </c>
      <c r="BG194" s="21">
        <f t="shared" si="375"/>
        <v>0</v>
      </c>
      <c r="BH194" s="21">
        <f t="shared" si="375"/>
        <v>0</v>
      </c>
      <c r="BI194" s="21">
        <f t="shared" si="375"/>
        <v>0</v>
      </c>
      <c r="BJ194" s="21">
        <f t="shared" si="375"/>
        <v>-13612500</v>
      </c>
      <c r="BK194" s="21">
        <f t="shared" si="375"/>
        <v>-137500</v>
      </c>
      <c r="BL194" s="21">
        <f t="shared" si="375"/>
        <v>0</v>
      </c>
      <c r="BM194" s="21">
        <f t="shared" si="375"/>
        <v>0</v>
      </c>
      <c r="BN194" s="21">
        <f t="shared" si="375"/>
        <v>-13612500</v>
      </c>
      <c r="BO194" s="21">
        <f t="shared" si="375"/>
        <v>-137500</v>
      </c>
      <c r="BP194" s="21">
        <f t="shared" si="375"/>
        <v>0</v>
      </c>
      <c r="BQ194" s="205">
        <f t="shared" si="266"/>
        <v>0</v>
      </c>
      <c r="BR194" s="21">
        <f t="shared" si="375"/>
        <v>6970000</v>
      </c>
      <c r="BS194" s="21">
        <f t="shared" si="375"/>
        <v>6900300</v>
      </c>
      <c r="BT194" s="21">
        <f t="shared" si="375"/>
        <v>69700</v>
      </c>
      <c r="BU194" s="21">
        <f t="shared" si="375"/>
        <v>0</v>
      </c>
      <c r="BV194" s="21">
        <f t="shared" si="375"/>
        <v>-6970000</v>
      </c>
      <c r="BW194" s="21">
        <f t="shared" ref="BV194:CK195" si="376">BW195</f>
        <v>-6900300</v>
      </c>
      <c r="BX194" s="21">
        <f t="shared" si="376"/>
        <v>-69700</v>
      </c>
      <c r="BY194" s="21">
        <f t="shared" si="376"/>
        <v>0</v>
      </c>
      <c r="BZ194" s="21">
        <f t="shared" si="376"/>
        <v>0</v>
      </c>
      <c r="CA194" s="21">
        <f t="shared" si="376"/>
        <v>0</v>
      </c>
      <c r="CB194" s="21">
        <f t="shared" si="376"/>
        <v>0</v>
      </c>
      <c r="CC194" s="21">
        <f t="shared" si="376"/>
        <v>0</v>
      </c>
      <c r="CD194" s="21">
        <f t="shared" si="376"/>
        <v>0</v>
      </c>
      <c r="CE194" s="21">
        <f t="shared" si="376"/>
        <v>0</v>
      </c>
      <c r="CF194" s="21">
        <f t="shared" si="376"/>
        <v>0</v>
      </c>
      <c r="CG194" s="21">
        <f t="shared" si="376"/>
        <v>0</v>
      </c>
      <c r="CH194" s="21">
        <f t="shared" si="376"/>
        <v>0</v>
      </c>
      <c r="CI194" s="21">
        <f t="shared" si="376"/>
        <v>0</v>
      </c>
      <c r="CJ194" s="21">
        <f t="shared" si="376"/>
        <v>0</v>
      </c>
      <c r="CK194" s="21">
        <f t="shared" si="376"/>
        <v>0</v>
      </c>
      <c r="CL194" s="206">
        <f t="shared" si="267"/>
        <v>0</v>
      </c>
    </row>
    <row r="195" spans="1:124" ht="27.75" customHeight="1" x14ac:dyDescent="0.25">
      <c r="A195" s="241" t="s">
        <v>71</v>
      </c>
      <c r="B195" s="241"/>
      <c r="C195" s="241"/>
      <c r="D195" s="25"/>
      <c r="E195" s="236">
        <v>851</v>
      </c>
      <c r="F195" s="4" t="s">
        <v>30</v>
      </c>
      <c r="G195" s="4" t="s">
        <v>30</v>
      </c>
      <c r="H195" s="176" t="s">
        <v>437</v>
      </c>
      <c r="I195" s="3" t="s">
        <v>72</v>
      </c>
      <c r="J195" s="21">
        <f t="shared" si="374"/>
        <v>0</v>
      </c>
      <c r="K195" s="21">
        <f t="shared" si="374"/>
        <v>0</v>
      </c>
      <c r="L195" s="21">
        <f t="shared" si="374"/>
        <v>0</v>
      </c>
      <c r="M195" s="21">
        <f t="shared" si="374"/>
        <v>0</v>
      </c>
      <c r="N195" s="21">
        <f t="shared" si="374"/>
        <v>0</v>
      </c>
      <c r="O195" s="21">
        <f t="shared" si="374"/>
        <v>0</v>
      </c>
      <c r="P195" s="21">
        <f t="shared" si="374"/>
        <v>0</v>
      </c>
      <c r="Q195" s="21">
        <f t="shared" si="374"/>
        <v>0</v>
      </c>
      <c r="R195" s="21">
        <f t="shared" si="374"/>
        <v>0</v>
      </c>
      <c r="S195" s="21">
        <f t="shared" si="374"/>
        <v>0</v>
      </c>
      <c r="T195" s="21">
        <f t="shared" si="374"/>
        <v>0</v>
      </c>
      <c r="U195" s="21">
        <f t="shared" si="374"/>
        <v>0</v>
      </c>
      <c r="V195" s="21">
        <f t="shared" si="374"/>
        <v>-20089853.739999998</v>
      </c>
      <c r="W195" s="21">
        <f t="shared" si="374"/>
        <v>-19888954.739999998</v>
      </c>
      <c r="X195" s="21">
        <f t="shared" si="374"/>
        <v>-200899</v>
      </c>
      <c r="Y195" s="21">
        <f t="shared" si="374"/>
        <v>0</v>
      </c>
      <c r="Z195" s="276">
        <f t="shared" si="272"/>
        <v>0</v>
      </c>
      <c r="AA195" s="21"/>
      <c r="AB195" s="21">
        <f t="shared" si="375"/>
        <v>20089853.739999998</v>
      </c>
      <c r="AC195" s="21">
        <f t="shared" si="375"/>
        <v>19888954.739999998</v>
      </c>
      <c r="AD195" s="21">
        <f t="shared" si="375"/>
        <v>200899</v>
      </c>
      <c r="AE195" s="21">
        <f t="shared" si="375"/>
        <v>0</v>
      </c>
      <c r="AF195" s="21">
        <f t="shared" si="375"/>
        <v>-20089853.739999998</v>
      </c>
      <c r="AG195" s="21">
        <f t="shared" si="375"/>
        <v>-19888954.739999998</v>
      </c>
      <c r="AH195" s="21">
        <f t="shared" si="375"/>
        <v>-200899</v>
      </c>
      <c r="AI195" s="21">
        <f t="shared" si="375"/>
        <v>0</v>
      </c>
      <c r="AJ195" s="21">
        <f t="shared" si="375"/>
        <v>0</v>
      </c>
      <c r="AK195" s="21">
        <f t="shared" si="375"/>
        <v>0</v>
      </c>
      <c r="AL195" s="21">
        <f t="shared" si="375"/>
        <v>0</v>
      </c>
      <c r="AM195" s="21">
        <f t="shared" si="375"/>
        <v>0</v>
      </c>
      <c r="AN195" s="21">
        <f t="shared" si="375"/>
        <v>0</v>
      </c>
      <c r="AO195" s="21">
        <f t="shared" si="375"/>
        <v>0</v>
      </c>
      <c r="AP195" s="21">
        <f t="shared" si="375"/>
        <v>0</v>
      </c>
      <c r="AQ195" s="21">
        <f t="shared" si="375"/>
        <v>0</v>
      </c>
      <c r="AR195" s="21">
        <f t="shared" si="375"/>
        <v>0</v>
      </c>
      <c r="AS195" s="21">
        <f t="shared" si="375"/>
        <v>0</v>
      </c>
      <c r="AT195" s="21">
        <f t="shared" si="375"/>
        <v>0</v>
      </c>
      <c r="AU195" s="21">
        <f t="shared" si="375"/>
        <v>0</v>
      </c>
      <c r="AV195" s="205">
        <f t="shared" si="265"/>
        <v>0</v>
      </c>
      <c r="AW195" s="21">
        <f t="shared" si="375"/>
        <v>13750000</v>
      </c>
      <c r="AX195" s="21">
        <f t="shared" si="375"/>
        <v>13612500</v>
      </c>
      <c r="AY195" s="21">
        <f t="shared" si="375"/>
        <v>137500</v>
      </c>
      <c r="AZ195" s="21">
        <f t="shared" si="375"/>
        <v>0</v>
      </c>
      <c r="BA195" s="21">
        <f t="shared" si="375"/>
        <v>-13750000</v>
      </c>
      <c r="BB195" s="21">
        <f t="shared" si="375"/>
        <v>-13612500</v>
      </c>
      <c r="BC195" s="21">
        <f t="shared" si="375"/>
        <v>-137500</v>
      </c>
      <c r="BD195" s="21">
        <f t="shared" si="375"/>
        <v>0</v>
      </c>
      <c r="BE195" s="21">
        <f t="shared" si="375"/>
        <v>0</v>
      </c>
      <c r="BF195" s="21">
        <f t="shared" si="375"/>
        <v>0</v>
      </c>
      <c r="BG195" s="21">
        <f t="shared" si="375"/>
        <v>0</v>
      </c>
      <c r="BH195" s="21">
        <f t="shared" si="375"/>
        <v>0</v>
      </c>
      <c r="BI195" s="21">
        <f t="shared" si="375"/>
        <v>0</v>
      </c>
      <c r="BJ195" s="21">
        <f t="shared" si="375"/>
        <v>-13612500</v>
      </c>
      <c r="BK195" s="21">
        <f t="shared" si="375"/>
        <v>-137500</v>
      </c>
      <c r="BL195" s="21">
        <f t="shared" si="375"/>
        <v>0</v>
      </c>
      <c r="BM195" s="21">
        <f t="shared" si="375"/>
        <v>0</v>
      </c>
      <c r="BN195" s="21">
        <f t="shared" si="375"/>
        <v>-13612500</v>
      </c>
      <c r="BO195" s="21">
        <f t="shared" si="375"/>
        <v>-137500</v>
      </c>
      <c r="BP195" s="21">
        <f t="shared" si="375"/>
        <v>0</v>
      </c>
      <c r="BQ195" s="205">
        <f t="shared" si="266"/>
        <v>0</v>
      </c>
      <c r="BR195" s="21">
        <f t="shared" si="375"/>
        <v>6970000</v>
      </c>
      <c r="BS195" s="21">
        <f t="shared" si="375"/>
        <v>6900300</v>
      </c>
      <c r="BT195" s="21">
        <f t="shared" si="375"/>
        <v>69700</v>
      </c>
      <c r="BU195" s="21">
        <f t="shared" si="375"/>
        <v>0</v>
      </c>
      <c r="BV195" s="21">
        <f t="shared" si="376"/>
        <v>-6970000</v>
      </c>
      <c r="BW195" s="21">
        <f t="shared" si="376"/>
        <v>-6900300</v>
      </c>
      <c r="BX195" s="21">
        <f t="shared" si="376"/>
        <v>-69700</v>
      </c>
      <c r="BY195" s="21">
        <f t="shared" si="376"/>
        <v>0</v>
      </c>
      <c r="BZ195" s="21">
        <f t="shared" si="376"/>
        <v>0</v>
      </c>
      <c r="CA195" s="21">
        <f t="shared" si="376"/>
        <v>0</v>
      </c>
      <c r="CB195" s="21">
        <f t="shared" si="376"/>
        <v>0</v>
      </c>
      <c r="CC195" s="21">
        <f t="shared" si="376"/>
        <v>0</v>
      </c>
      <c r="CD195" s="21">
        <f t="shared" si="376"/>
        <v>0</v>
      </c>
      <c r="CE195" s="21">
        <f t="shared" si="376"/>
        <v>0</v>
      </c>
      <c r="CF195" s="21">
        <f t="shared" si="376"/>
        <v>0</v>
      </c>
      <c r="CG195" s="21">
        <f t="shared" si="376"/>
        <v>0</v>
      </c>
      <c r="CH195" s="21">
        <f t="shared" si="376"/>
        <v>0</v>
      </c>
      <c r="CI195" s="21">
        <f t="shared" si="376"/>
        <v>0</v>
      </c>
      <c r="CJ195" s="21">
        <f t="shared" si="376"/>
        <v>0</v>
      </c>
      <c r="CK195" s="21">
        <f t="shared" si="376"/>
        <v>0</v>
      </c>
      <c r="CL195" s="206">
        <f t="shared" si="267"/>
        <v>0</v>
      </c>
    </row>
    <row r="196" spans="1:124" ht="27.75" customHeight="1" x14ac:dyDescent="0.25">
      <c r="A196" s="241" t="s">
        <v>73</v>
      </c>
      <c r="B196" s="241"/>
      <c r="C196" s="241"/>
      <c r="D196" s="25"/>
      <c r="E196" s="236">
        <v>851</v>
      </c>
      <c r="F196" s="4" t="s">
        <v>30</v>
      </c>
      <c r="G196" s="4" t="s">
        <v>30</v>
      </c>
      <c r="H196" s="176" t="s">
        <v>437</v>
      </c>
      <c r="I196" s="3" t="s">
        <v>74</v>
      </c>
      <c r="J196" s="21">
        <f>'6.ВС'!J167</f>
        <v>0</v>
      </c>
      <c r="K196" s="21">
        <f>'6.ВС'!K167</f>
        <v>0</v>
      </c>
      <c r="L196" s="21">
        <f>'6.ВС'!L167</f>
        <v>0</v>
      </c>
      <c r="M196" s="21">
        <f>'6.ВС'!M167</f>
        <v>0</v>
      </c>
      <c r="N196" s="21">
        <f>'6.ВС'!N167</f>
        <v>0</v>
      </c>
      <c r="O196" s="21">
        <f>'6.ВС'!O167</f>
        <v>0</v>
      </c>
      <c r="P196" s="21">
        <f>'6.ВС'!P167</f>
        <v>0</v>
      </c>
      <c r="Q196" s="21">
        <f>'6.ВС'!Q167</f>
        <v>0</v>
      </c>
      <c r="R196" s="21">
        <f>'6.ВС'!R167</f>
        <v>0</v>
      </c>
      <c r="S196" s="21">
        <f>'6.ВС'!S167</f>
        <v>0</v>
      </c>
      <c r="T196" s="21">
        <f>'6.ВС'!T167</f>
        <v>0</v>
      </c>
      <c r="U196" s="21">
        <f>'6.ВС'!U167</f>
        <v>0</v>
      </c>
      <c r="V196" s="21">
        <f>'6.ВС'!V167</f>
        <v>-20089853.739999998</v>
      </c>
      <c r="W196" s="21">
        <f>'6.ВС'!W167</f>
        <v>-19888954.739999998</v>
      </c>
      <c r="X196" s="21">
        <f>'6.ВС'!X167</f>
        <v>-200899</v>
      </c>
      <c r="Y196" s="21">
        <f>'6.ВС'!Y167</f>
        <v>0</v>
      </c>
      <c r="Z196" s="276">
        <f t="shared" si="272"/>
        <v>0</v>
      </c>
      <c r="AA196" s="21"/>
      <c r="AB196" s="21">
        <f>'6.ВС'!AB167</f>
        <v>20089853.739999998</v>
      </c>
      <c r="AC196" s="21">
        <f>'6.ВС'!AC167</f>
        <v>19888954.739999998</v>
      </c>
      <c r="AD196" s="21">
        <f>'6.ВС'!AD167</f>
        <v>200899</v>
      </c>
      <c r="AE196" s="21">
        <f>'6.ВС'!AE167</f>
        <v>0</v>
      </c>
      <c r="AF196" s="21">
        <f>'6.ВС'!AF167</f>
        <v>-20089853.739999998</v>
      </c>
      <c r="AG196" s="21">
        <f>'6.ВС'!AG167</f>
        <v>-19888954.739999998</v>
      </c>
      <c r="AH196" s="21">
        <f>'6.ВС'!AH167</f>
        <v>-200899</v>
      </c>
      <c r="AI196" s="21">
        <f>'6.ВС'!AI167</f>
        <v>0</v>
      </c>
      <c r="AJ196" s="21">
        <f>'6.ВС'!AJ167</f>
        <v>0</v>
      </c>
      <c r="AK196" s="21">
        <f>'6.ВС'!AK167</f>
        <v>0</v>
      </c>
      <c r="AL196" s="21">
        <f>'6.ВС'!AL167</f>
        <v>0</v>
      </c>
      <c r="AM196" s="21">
        <f>'6.ВС'!AM167</f>
        <v>0</v>
      </c>
      <c r="AN196" s="21">
        <f>'6.ВС'!AN167</f>
        <v>0</v>
      </c>
      <c r="AO196" s="21">
        <f>'6.ВС'!AO167</f>
        <v>0</v>
      </c>
      <c r="AP196" s="21">
        <f>'6.ВС'!AP167</f>
        <v>0</v>
      </c>
      <c r="AQ196" s="21">
        <f>'6.ВС'!AQ167</f>
        <v>0</v>
      </c>
      <c r="AR196" s="21">
        <f>'6.ВС'!AR167</f>
        <v>0</v>
      </c>
      <c r="AS196" s="21">
        <f>'6.ВС'!AS167</f>
        <v>0</v>
      </c>
      <c r="AT196" s="21">
        <f>'6.ВС'!AT167</f>
        <v>0</v>
      </c>
      <c r="AU196" s="21">
        <f>'6.ВС'!AU167</f>
        <v>0</v>
      </c>
      <c r="AV196" s="205">
        <f t="shared" si="265"/>
        <v>0</v>
      </c>
      <c r="AW196" s="21">
        <f>'6.ВС'!AW167</f>
        <v>13750000</v>
      </c>
      <c r="AX196" s="21">
        <f>'6.ВС'!AX167</f>
        <v>13612500</v>
      </c>
      <c r="AY196" s="21">
        <f>'6.ВС'!AY167</f>
        <v>137500</v>
      </c>
      <c r="AZ196" s="21">
        <f>'6.ВС'!AZ167</f>
        <v>0</v>
      </c>
      <c r="BA196" s="21">
        <f>'6.ВС'!BA167</f>
        <v>-13750000</v>
      </c>
      <c r="BB196" s="21">
        <f>'6.ВС'!BB167</f>
        <v>-13612500</v>
      </c>
      <c r="BC196" s="21">
        <f>'6.ВС'!BC167</f>
        <v>-137500</v>
      </c>
      <c r="BD196" s="21">
        <f>'6.ВС'!BD167</f>
        <v>0</v>
      </c>
      <c r="BE196" s="21">
        <f>'6.ВС'!BE167</f>
        <v>0</v>
      </c>
      <c r="BF196" s="21">
        <f>'6.ВС'!BF167</f>
        <v>0</v>
      </c>
      <c r="BG196" s="21">
        <f>'6.ВС'!BG167</f>
        <v>0</v>
      </c>
      <c r="BH196" s="21">
        <f>'6.ВС'!BH167</f>
        <v>0</v>
      </c>
      <c r="BI196" s="21">
        <f>'6.ВС'!BI167</f>
        <v>0</v>
      </c>
      <c r="BJ196" s="21">
        <f>'6.ВС'!BJ167</f>
        <v>-13612500</v>
      </c>
      <c r="BK196" s="21">
        <f>'6.ВС'!BK167</f>
        <v>-137500</v>
      </c>
      <c r="BL196" s="21">
        <f>'6.ВС'!BL167</f>
        <v>0</v>
      </c>
      <c r="BM196" s="21">
        <f>'6.ВС'!BM167</f>
        <v>0</v>
      </c>
      <c r="BN196" s="21">
        <f>'6.ВС'!BN167</f>
        <v>-13612500</v>
      </c>
      <c r="BO196" s="21">
        <f>'6.ВС'!BO167</f>
        <v>-137500</v>
      </c>
      <c r="BP196" s="21">
        <f>'6.ВС'!BP167</f>
        <v>0</v>
      </c>
      <c r="BQ196" s="205">
        <f t="shared" si="266"/>
        <v>0</v>
      </c>
      <c r="BR196" s="21">
        <f>'6.ВС'!BR167</f>
        <v>6970000</v>
      </c>
      <c r="BS196" s="21">
        <f>'6.ВС'!BS167</f>
        <v>6900300</v>
      </c>
      <c r="BT196" s="21">
        <f>'6.ВС'!BT167</f>
        <v>69700</v>
      </c>
      <c r="BU196" s="21">
        <f>'6.ВС'!BU167</f>
        <v>0</v>
      </c>
      <c r="BV196" s="21">
        <f>'6.ВС'!BV167</f>
        <v>-6970000</v>
      </c>
      <c r="BW196" s="21">
        <f>'6.ВС'!BW167</f>
        <v>-6900300</v>
      </c>
      <c r="BX196" s="21">
        <f>'6.ВС'!BX167</f>
        <v>-69700</v>
      </c>
      <c r="BY196" s="21">
        <f>'6.ВС'!BY167</f>
        <v>0</v>
      </c>
      <c r="BZ196" s="21">
        <f>'6.ВС'!BZ167</f>
        <v>0</v>
      </c>
      <c r="CA196" s="21">
        <f>'6.ВС'!CA167</f>
        <v>0</v>
      </c>
      <c r="CB196" s="21">
        <f>'6.ВС'!CB167</f>
        <v>0</v>
      </c>
      <c r="CC196" s="21">
        <f>'6.ВС'!CC167</f>
        <v>0</v>
      </c>
      <c r="CD196" s="21">
        <f>'6.ВС'!CD167</f>
        <v>0</v>
      </c>
      <c r="CE196" s="21">
        <f>'6.ВС'!CE167</f>
        <v>0</v>
      </c>
      <c r="CF196" s="21">
        <f>'6.ВС'!CF167</f>
        <v>0</v>
      </c>
      <c r="CG196" s="21">
        <f>'6.ВС'!CG167</f>
        <v>0</v>
      </c>
      <c r="CH196" s="21">
        <f>'6.ВС'!CH167</f>
        <v>0</v>
      </c>
      <c r="CI196" s="21">
        <f>'6.ВС'!CI167</f>
        <v>0</v>
      </c>
      <c r="CJ196" s="21">
        <f>'6.ВС'!CJ167</f>
        <v>0</v>
      </c>
      <c r="CK196" s="21">
        <f>'6.ВС'!CK167</f>
        <v>0</v>
      </c>
      <c r="CL196" s="206">
        <f t="shared" si="267"/>
        <v>0</v>
      </c>
    </row>
    <row r="197" spans="1:124" ht="27.75" customHeight="1" x14ac:dyDescent="0.25">
      <c r="A197" s="155" t="s">
        <v>77</v>
      </c>
      <c r="B197" s="156"/>
      <c r="C197" s="156"/>
      <c r="D197" s="156"/>
      <c r="E197" s="152">
        <v>852</v>
      </c>
      <c r="F197" s="3" t="s">
        <v>78</v>
      </c>
      <c r="G197" s="3"/>
      <c r="H197" s="4"/>
      <c r="I197" s="3"/>
      <c r="J197" s="21">
        <f t="shared" ref="J197:R197" si="377">J198+J223+J269+J309+J315</f>
        <v>200812128</v>
      </c>
      <c r="K197" s="21">
        <f t="shared" ref="K197:M197" si="378">K198+K223+K269+K309+K315</f>
        <v>130865050</v>
      </c>
      <c r="L197" s="21">
        <f t="shared" si="378"/>
        <v>69947078</v>
      </c>
      <c r="M197" s="21">
        <f t="shared" si="378"/>
        <v>0</v>
      </c>
      <c r="N197" s="21">
        <f t="shared" si="377"/>
        <v>158899367</v>
      </c>
      <c r="O197" s="21">
        <f t="shared" ref="O197:Q197" si="379">O198+O223+O269+O309+O315</f>
        <v>111540744</v>
      </c>
      <c r="P197" s="21">
        <f t="shared" si="379"/>
        <v>47358623</v>
      </c>
      <c r="Q197" s="21">
        <f t="shared" si="379"/>
        <v>0</v>
      </c>
      <c r="R197" s="21">
        <f t="shared" si="377"/>
        <v>160420509</v>
      </c>
      <c r="S197" s="21">
        <f t="shared" ref="S197:U197" si="380">S198+S223+S269+S309+S315</f>
        <v>111555130</v>
      </c>
      <c r="T197" s="21">
        <f t="shared" si="380"/>
        <v>48865379</v>
      </c>
      <c r="U197" s="21">
        <f t="shared" si="380"/>
        <v>0</v>
      </c>
      <c r="V197" s="21">
        <f t="shared" ref="V197:Y197" si="381">V198+V223+V269+V309+V315</f>
        <v>23540012.34</v>
      </c>
      <c r="W197" s="21">
        <f t="shared" si="381"/>
        <v>15488464.34</v>
      </c>
      <c r="X197" s="21">
        <f t="shared" si="381"/>
        <v>8051548</v>
      </c>
      <c r="Y197" s="21">
        <f t="shared" si="381"/>
        <v>0</v>
      </c>
      <c r="Z197" s="276">
        <f t="shared" si="272"/>
        <v>113.27902713427795</v>
      </c>
      <c r="AA197" s="21"/>
      <c r="AB197" s="21">
        <f t="shared" ref="AB197:AU197" si="382">AB198+AB223+AB269+AB309+AB315</f>
        <v>177272115.66</v>
      </c>
      <c r="AC197" s="21">
        <f t="shared" si="382"/>
        <v>115376585.66</v>
      </c>
      <c r="AD197" s="21">
        <f t="shared" si="382"/>
        <v>61895530</v>
      </c>
      <c r="AE197" s="21">
        <f t="shared" si="382"/>
        <v>0</v>
      </c>
      <c r="AF197" s="21">
        <f t="shared" si="382"/>
        <v>24600442.260000002</v>
      </c>
      <c r="AG197" s="21">
        <f t="shared" si="382"/>
        <v>8293847</v>
      </c>
      <c r="AH197" s="21">
        <f t="shared" si="382"/>
        <v>16306595.26</v>
      </c>
      <c r="AI197" s="21">
        <f t="shared" si="382"/>
        <v>0</v>
      </c>
      <c r="AJ197" s="21">
        <f t="shared" si="382"/>
        <v>201872557.92000002</v>
      </c>
      <c r="AK197" s="21">
        <f t="shared" si="382"/>
        <v>123670432.66</v>
      </c>
      <c r="AL197" s="21">
        <f t="shared" si="382"/>
        <v>78202125.25999999</v>
      </c>
      <c r="AM197" s="21">
        <f t="shared" si="382"/>
        <v>0</v>
      </c>
      <c r="AN197" s="21">
        <f t="shared" si="382"/>
        <v>803172.77</v>
      </c>
      <c r="AO197" s="21">
        <f t="shared" si="382"/>
        <v>-1197349.6499999999</v>
      </c>
      <c r="AP197" s="21">
        <f t="shared" si="382"/>
        <v>28608.42</v>
      </c>
      <c r="AQ197" s="21">
        <f t="shared" si="382"/>
        <v>0</v>
      </c>
      <c r="AR197" s="21">
        <f t="shared" si="382"/>
        <v>202675730.69</v>
      </c>
      <c r="AS197" s="21">
        <f t="shared" si="382"/>
        <v>122473083.00999999</v>
      </c>
      <c r="AT197" s="21">
        <f t="shared" si="382"/>
        <v>78230733.680000007</v>
      </c>
      <c r="AU197" s="21">
        <f t="shared" si="382"/>
        <v>0</v>
      </c>
      <c r="AV197" s="205">
        <f t="shared" si="265"/>
        <v>2.9802322387695313E-8</v>
      </c>
      <c r="AW197" s="21">
        <f t="shared" ref="AW197:BP197" si="383">AW198+AW223+AW269+AW309+AW315</f>
        <v>166863764</v>
      </c>
      <c r="AX197" s="21">
        <f t="shared" si="383"/>
        <v>106897957</v>
      </c>
      <c r="AY197" s="21">
        <f t="shared" si="383"/>
        <v>59965807</v>
      </c>
      <c r="AZ197" s="21">
        <f t="shared" si="383"/>
        <v>0</v>
      </c>
      <c r="BA197" s="21">
        <f t="shared" si="383"/>
        <v>14.370000000000001</v>
      </c>
      <c r="BB197" s="21">
        <f t="shared" si="383"/>
        <v>16</v>
      </c>
      <c r="BC197" s="21">
        <f t="shared" si="383"/>
        <v>-1.63</v>
      </c>
      <c r="BD197" s="21">
        <f t="shared" si="383"/>
        <v>0</v>
      </c>
      <c r="BE197" s="21">
        <f t="shared" si="383"/>
        <v>166863778.37</v>
      </c>
      <c r="BF197" s="21">
        <f t="shared" si="383"/>
        <v>106897973</v>
      </c>
      <c r="BG197" s="21">
        <f t="shared" si="383"/>
        <v>59965805.369999997</v>
      </c>
      <c r="BH197" s="21">
        <f t="shared" si="383"/>
        <v>0</v>
      </c>
      <c r="BI197" s="21">
        <f t="shared" si="383"/>
        <v>0</v>
      </c>
      <c r="BJ197" s="21">
        <f t="shared" si="383"/>
        <v>0</v>
      </c>
      <c r="BK197" s="21">
        <f t="shared" si="383"/>
        <v>0</v>
      </c>
      <c r="BL197" s="21">
        <f t="shared" si="383"/>
        <v>0</v>
      </c>
      <c r="BM197" s="21">
        <f t="shared" si="383"/>
        <v>166863778.37</v>
      </c>
      <c r="BN197" s="21">
        <f t="shared" si="383"/>
        <v>106897973</v>
      </c>
      <c r="BO197" s="21">
        <f t="shared" si="383"/>
        <v>59965805.369999997</v>
      </c>
      <c r="BP197" s="21">
        <f t="shared" si="383"/>
        <v>0</v>
      </c>
      <c r="BQ197" s="205">
        <f t="shared" si="266"/>
        <v>7.4505805969238281E-9</v>
      </c>
      <c r="BR197" s="21">
        <f t="shared" ref="BR197:CK197" si="384">BR198+BR223+BR269+BR309+BR315</f>
        <v>147178136</v>
      </c>
      <c r="BS197" s="21">
        <f t="shared" si="384"/>
        <v>107385648</v>
      </c>
      <c r="BT197" s="21">
        <f t="shared" si="384"/>
        <v>39792488</v>
      </c>
      <c r="BU197" s="21">
        <f t="shared" si="384"/>
        <v>0</v>
      </c>
      <c r="BV197" s="21">
        <f t="shared" si="384"/>
        <v>12.629999999999999</v>
      </c>
      <c r="BW197" s="21">
        <f t="shared" si="384"/>
        <v>16</v>
      </c>
      <c r="BX197" s="21">
        <f t="shared" si="384"/>
        <v>-3.37</v>
      </c>
      <c r="BY197" s="21">
        <f t="shared" si="384"/>
        <v>0</v>
      </c>
      <c r="BZ197" s="21">
        <f t="shared" si="384"/>
        <v>147178148.63</v>
      </c>
      <c r="CA197" s="21">
        <f t="shared" si="384"/>
        <v>107385664</v>
      </c>
      <c r="CB197" s="21">
        <f t="shared" si="384"/>
        <v>39792484.630000003</v>
      </c>
      <c r="CC197" s="21">
        <f t="shared" si="384"/>
        <v>0</v>
      </c>
      <c r="CD197" s="21">
        <f t="shared" si="384"/>
        <v>0</v>
      </c>
      <c r="CE197" s="21">
        <f t="shared" si="384"/>
        <v>0</v>
      </c>
      <c r="CF197" s="21">
        <f t="shared" si="384"/>
        <v>0</v>
      </c>
      <c r="CG197" s="21">
        <f t="shared" si="384"/>
        <v>0</v>
      </c>
      <c r="CH197" s="21">
        <f t="shared" si="384"/>
        <v>147178148.63</v>
      </c>
      <c r="CI197" s="21">
        <f t="shared" si="384"/>
        <v>107385664</v>
      </c>
      <c r="CJ197" s="21">
        <f t="shared" si="384"/>
        <v>39792484.630000003</v>
      </c>
      <c r="CK197" s="21">
        <f t="shared" si="384"/>
        <v>0</v>
      </c>
      <c r="CL197" s="206">
        <f t="shared" si="267"/>
        <v>-7.4505805969238281E-9</v>
      </c>
    </row>
    <row r="198" spans="1:124" ht="27.75" customHeight="1" x14ac:dyDescent="0.25">
      <c r="A198" s="155" t="s">
        <v>115</v>
      </c>
      <c r="B198" s="156"/>
      <c r="C198" s="156"/>
      <c r="D198" s="156"/>
      <c r="E198" s="152">
        <v>852</v>
      </c>
      <c r="F198" s="3" t="s">
        <v>78</v>
      </c>
      <c r="G198" s="3" t="s">
        <v>11</v>
      </c>
      <c r="H198" s="4"/>
      <c r="I198" s="3"/>
      <c r="J198" s="21">
        <f t="shared" ref="J198:R198" si="385">J199+J208+J202+J205+J211+J217+J220+J214</f>
        <v>42566690</v>
      </c>
      <c r="K198" s="21">
        <f t="shared" ref="K198:M198" si="386">K199+K208+K202+K205+K211+K217+K220+K214</f>
        <v>31941946</v>
      </c>
      <c r="L198" s="21">
        <f t="shared" si="386"/>
        <v>10624744</v>
      </c>
      <c r="M198" s="21">
        <f t="shared" si="386"/>
        <v>0</v>
      </c>
      <c r="N198" s="21">
        <f t="shared" si="385"/>
        <v>36359977</v>
      </c>
      <c r="O198" s="21">
        <f t="shared" ref="O198:Q198" si="387">O199+O208+O202+O205+O211+O217+O220+O214</f>
        <v>28867677</v>
      </c>
      <c r="P198" s="21">
        <f t="shared" si="387"/>
        <v>7492300</v>
      </c>
      <c r="Q198" s="21">
        <f t="shared" si="387"/>
        <v>0</v>
      </c>
      <c r="R198" s="21">
        <f t="shared" si="385"/>
        <v>37950977</v>
      </c>
      <c r="S198" s="21">
        <f t="shared" ref="S198:U198" si="388">S199+S208+S202+S205+S211+S217+S220+S214</f>
        <v>28867677</v>
      </c>
      <c r="T198" s="21">
        <f t="shared" si="388"/>
        <v>9083300</v>
      </c>
      <c r="U198" s="21">
        <f t="shared" si="388"/>
        <v>0</v>
      </c>
      <c r="V198" s="21">
        <f t="shared" ref="V198:Y198" si="389">V199+V208+V202+V205+V211+V217+V220+V214</f>
        <v>5118192</v>
      </c>
      <c r="W198" s="21">
        <f t="shared" si="389"/>
        <v>5168290</v>
      </c>
      <c r="X198" s="21">
        <f t="shared" si="389"/>
        <v>-50098</v>
      </c>
      <c r="Y198" s="21">
        <f t="shared" si="389"/>
        <v>0</v>
      </c>
      <c r="Z198" s="276">
        <f t="shared" si="272"/>
        <v>113.66728246350495</v>
      </c>
      <c r="AA198" s="21"/>
      <c r="AB198" s="21">
        <f>AB199+AB208+AB202+AB205+AB211+AB217+AB220+AB214</f>
        <v>37448498</v>
      </c>
      <c r="AC198" s="21">
        <f t="shared" ref="AC198:CM198" si="390">AC199+AC208+AC202+AC205+AC211+AC217+AC220+AC214</f>
        <v>26773656</v>
      </c>
      <c r="AD198" s="21">
        <f t="shared" si="390"/>
        <v>10674842</v>
      </c>
      <c r="AE198" s="21">
        <f t="shared" si="390"/>
        <v>0</v>
      </c>
      <c r="AF198" s="21">
        <f t="shared" si="390"/>
        <v>534848</v>
      </c>
      <c r="AG198" s="21">
        <f t="shared" si="390"/>
        <v>194779</v>
      </c>
      <c r="AH198" s="21">
        <f t="shared" si="390"/>
        <v>340069</v>
      </c>
      <c r="AI198" s="21">
        <f t="shared" si="390"/>
        <v>0</v>
      </c>
      <c r="AJ198" s="21">
        <f t="shared" si="390"/>
        <v>37983346</v>
      </c>
      <c r="AK198" s="21">
        <f t="shared" si="390"/>
        <v>26968435</v>
      </c>
      <c r="AL198" s="21">
        <f t="shared" si="390"/>
        <v>11014911</v>
      </c>
      <c r="AM198" s="21">
        <f t="shared" si="390"/>
        <v>0</v>
      </c>
      <c r="AN198" s="21">
        <f t="shared" si="390"/>
        <v>1971914</v>
      </c>
      <c r="AO198" s="21">
        <f t="shared" si="390"/>
        <v>0</v>
      </c>
      <c r="AP198" s="21">
        <f t="shared" si="390"/>
        <v>0</v>
      </c>
      <c r="AQ198" s="21">
        <f t="shared" si="390"/>
        <v>0</v>
      </c>
      <c r="AR198" s="21">
        <f t="shared" si="390"/>
        <v>39955260</v>
      </c>
      <c r="AS198" s="21">
        <f t="shared" si="390"/>
        <v>26968435</v>
      </c>
      <c r="AT198" s="21">
        <f t="shared" si="390"/>
        <v>11014911</v>
      </c>
      <c r="AU198" s="21">
        <f t="shared" si="390"/>
        <v>0</v>
      </c>
      <c r="AV198" s="21">
        <f t="shared" si="390"/>
        <v>0</v>
      </c>
      <c r="AW198" s="21">
        <f t="shared" si="390"/>
        <v>38960582</v>
      </c>
      <c r="AX198" s="21">
        <f t="shared" si="390"/>
        <v>28232120</v>
      </c>
      <c r="AY198" s="21">
        <f t="shared" si="390"/>
        <v>10728462</v>
      </c>
      <c r="AZ198" s="21">
        <f t="shared" si="390"/>
        <v>0</v>
      </c>
      <c r="BA198" s="21">
        <f t="shared" si="390"/>
        <v>-0.74</v>
      </c>
      <c r="BB198" s="21">
        <f t="shared" si="390"/>
        <v>0</v>
      </c>
      <c r="BC198" s="21">
        <f t="shared" si="390"/>
        <v>-0.74</v>
      </c>
      <c r="BD198" s="21">
        <f t="shared" si="390"/>
        <v>0</v>
      </c>
      <c r="BE198" s="21">
        <f t="shared" si="390"/>
        <v>38960581.259999998</v>
      </c>
      <c r="BF198" s="21">
        <f t="shared" si="390"/>
        <v>28232120</v>
      </c>
      <c r="BG198" s="21">
        <f t="shared" si="390"/>
        <v>10728461.26</v>
      </c>
      <c r="BH198" s="21">
        <f t="shared" si="390"/>
        <v>0</v>
      </c>
      <c r="BI198" s="21">
        <f t="shared" si="390"/>
        <v>0</v>
      </c>
      <c r="BJ198" s="21">
        <f t="shared" si="390"/>
        <v>0</v>
      </c>
      <c r="BK198" s="21">
        <f t="shared" si="390"/>
        <v>0</v>
      </c>
      <c r="BL198" s="21">
        <f t="shared" si="390"/>
        <v>0</v>
      </c>
      <c r="BM198" s="21">
        <f t="shared" si="390"/>
        <v>38960581.259999998</v>
      </c>
      <c r="BN198" s="21">
        <f t="shared" si="390"/>
        <v>28232120</v>
      </c>
      <c r="BO198" s="21">
        <f t="shared" si="390"/>
        <v>10728461.26</v>
      </c>
      <c r="BP198" s="21">
        <f t="shared" si="390"/>
        <v>0</v>
      </c>
      <c r="BQ198" s="21">
        <f t="shared" si="390"/>
        <v>1.4551915228366852E-11</v>
      </c>
      <c r="BR198" s="21">
        <f t="shared" si="390"/>
        <v>32694156</v>
      </c>
      <c r="BS198" s="21">
        <f t="shared" si="390"/>
        <v>26773656</v>
      </c>
      <c r="BT198" s="21">
        <f t="shared" si="390"/>
        <v>5920500</v>
      </c>
      <c r="BU198" s="21">
        <f t="shared" si="390"/>
        <v>0</v>
      </c>
      <c r="BV198" s="21">
        <f t="shared" si="390"/>
        <v>0</v>
      </c>
      <c r="BW198" s="21">
        <f t="shared" si="390"/>
        <v>0</v>
      </c>
      <c r="BX198" s="21">
        <f t="shared" si="390"/>
        <v>0</v>
      </c>
      <c r="BY198" s="21">
        <f t="shared" si="390"/>
        <v>0</v>
      </c>
      <c r="BZ198" s="21">
        <f t="shared" si="390"/>
        <v>32694156</v>
      </c>
      <c r="CA198" s="21">
        <f t="shared" si="390"/>
        <v>26773656</v>
      </c>
      <c r="CB198" s="21">
        <f t="shared" si="390"/>
        <v>5920500</v>
      </c>
      <c r="CC198" s="21">
        <f t="shared" si="390"/>
        <v>0</v>
      </c>
      <c r="CD198" s="21">
        <f t="shared" si="390"/>
        <v>0</v>
      </c>
      <c r="CE198" s="21">
        <f t="shared" si="390"/>
        <v>0</v>
      </c>
      <c r="CF198" s="21">
        <f t="shared" si="390"/>
        <v>0</v>
      </c>
      <c r="CG198" s="21">
        <f t="shared" si="390"/>
        <v>0</v>
      </c>
      <c r="CH198" s="21">
        <f t="shared" si="390"/>
        <v>32694156</v>
      </c>
      <c r="CI198" s="21">
        <f t="shared" si="390"/>
        <v>26773656</v>
      </c>
      <c r="CJ198" s="21">
        <f t="shared" si="390"/>
        <v>5920500</v>
      </c>
      <c r="CK198" s="21">
        <f t="shared" si="390"/>
        <v>0</v>
      </c>
      <c r="CL198" s="21">
        <f t="shared" si="390"/>
        <v>0</v>
      </c>
      <c r="CM198" s="21">
        <f t="shared" si="390"/>
        <v>0</v>
      </c>
    </row>
    <row r="199" spans="1:124" ht="27.75" customHeight="1" x14ac:dyDescent="0.25">
      <c r="A199" s="1" t="s">
        <v>317</v>
      </c>
      <c r="B199" s="156"/>
      <c r="C199" s="156"/>
      <c r="D199" s="156"/>
      <c r="E199" s="152">
        <v>852</v>
      </c>
      <c r="F199" s="3" t="s">
        <v>78</v>
      </c>
      <c r="G199" s="3" t="s">
        <v>11</v>
      </c>
      <c r="H199" s="176" t="s">
        <v>464</v>
      </c>
      <c r="I199" s="3"/>
      <c r="J199" s="21">
        <f t="shared" ref="J199:Y200" si="391">J200</f>
        <v>31482346</v>
      </c>
      <c r="K199" s="21">
        <f t="shared" si="391"/>
        <v>31482346</v>
      </c>
      <c r="L199" s="21">
        <f t="shared" si="391"/>
        <v>0</v>
      </c>
      <c r="M199" s="21">
        <f t="shared" si="391"/>
        <v>0</v>
      </c>
      <c r="N199" s="21">
        <f t="shared" si="391"/>
        <v>28408077</v>
      </c>
      <c r="O199" s="21">
        <f t="shared" si="391"/>
        <v>28408077</v>
      </c>
      <c r="P199" s="21">
        <f t="shared" si="391"/>
        <v>0</v>
      </c>
      <c r="Q199" s="21">
        <f t="shared" si="391"/>
        <v>0</v>
      </c>
      <c r="R199" s="21">
        <f t="shared" si="391"/>
        <v>28408077</v>
      </c>
      <c r="S199" s="21">
        <f t="shared" si="391"/>
        <v>28408077</v>
      </c>
      <c r="T199" s="21">
        <f t="shared" si="391"/>
        <v>0</v>
      </c>
      <c r="U199" s="21">
        <f t="shared" si="391"/>
        <v>0</v>
      </c>
      <c r="V199" s="21">
        <f t="shared" si="391"/>
        <v>5228290</v>
      </c>
      <c r="W199" s="21">
        <f t="shared" si="391"/>
        <v>5228290</v>
      </c>
      <c r="X199" s="21">
        <f t="shared" si="391"/>
        <v>0</v>
      </c>
      <c r="Y199" s="21">
        <f t="shared" si="391"/>
        <v>0</v>
      </c>
      <c r="Z199" s="276">
        <f t="shared" si="272"/>
        <v>119.91421820689345</v>
      </c>
      <c r="AA199" s="21"/>
      <c r="AB199" s="21">
        <f t="shared" ref="AB199:BV200" si="392">AB200</f>
        <v>26254056</v>
      </c>
      <c r="AC199" s="21">
        <f t="shared" si="392"/>
        <v>26254056</v>
      </c>
      <c r="AD199" s="21">
        <f t="shared" si="392"/>
        <v>0</v>
      </c>
      <c r="AE199" s="21">
        <f t="shared" si="392"/>
        <v>0</v>
      </c>
      <c r="AF199" s="21">
        <f t="shared" si="392"/>
        <v>194779</v>
      </c>
      <c r="AG199" s="21">
        <f t="shared" si="392"/>
        <v>194779</v>
      </c>
      <c r="AH199" s="21">
        <f t="shared" si="392"/>
        <v>0</v>
      </c>
      <c r="AI199" s="21">
        <f t="shared" si="392"/>
        <v>0</v>
      </c>
      <c r="AJ199" s="21">
        <f t="shared" si="392"/>
        <v>26448835</v>
      </c>
      <c r="AK199" s="21">
        <f t="shared" si="392"/>
        <v>26448835</v>
      </c>
      <c r="AL199" s="21">
        <f t="shared" si="392"/>
        <v>0</v>
      </c>
      <c r="AM199" s="21">
        <f t="shared" si="392"/>
        <v>0</v>
      </c>
      <c r="AN199" s="21">
        <f t="shared" si="392"/>
        <v>0</v>
      </c>
      <c r="AO199" s="21">
        <f t="shared" si="392"/>
        <v>0</v>
      </c>
      <c r="AP199" s="21">
        <f t="shared" si="392"/>
        <v>0</v>
      </c>
      <c r="AQ199" s="21">
        <f t="shared" si="392"/>
        <v>0</v>
      </c>
      <c r="AR199" s="21">
        <f t="shared" si="392"/>
        <v>26448835</v>
      </c>
      <c r="AS199" s="21">
        <f t="shared" si="392"/>
        <v>26448835</v>
      </c>
      <c r="AT199" s="21">
        <f t="shared" si="392"/>
        <v>0</v>
      </c>
      <c r="AU199" s="21">
        <f t="shared" si="392"/>
        <v>0</v>
      </c>
      <c r="AV199" s="205">
        <f t="shared" si="265"/>
        <v>0</v>
      </c>
      <c r="AW199" s="21">
        <f t="shared" si="392"/>
        <v>26254056</v>
      </c>
      <c r="AX199" s="21">
        <f t="shared" si="392"/>
        <v>26254056</v>
      </c>
      <c r="AY199" s="21">
        <f t="shared" si="392"/>
        <v>0</v>
      </c>
      <c r="AZ199" s="21">
        <f t="shared" si="392"/>
        <v>0</v>
      </c>
      <c r="BA199" s="21">
        <f t="shared" si="392"/>
        <v>0</v>
      </c>
      <c r="BB199" s="21">
        <f t="shared" si="392"/>
        <v>0</v>
      </c>
      <c r="BC199" s="21">
        <f t="shared" si="392"/>
        <v>0</v>
      </c>
      <c r="BD199" s="21">
        <f t="shared" si="392"/>
        <v>0</v>
      </c>
      <c r="BE199" s="21">
        <f t="shared" si="392"/>
        <v>26254056</v>
      </c>
      <c r="BF199" s="21">
        <f t="shared" si="392"/>
        <v>26254056</v>
      </c>
      <c r="BG199" s="21">
        <f t="shared" si="392"/>
        <v>0</v>
      </c>
      <c r="BH199" s="21">
        <f t="shared" si="392"/>
        <v>0</v>
      </c>
      <c r="BI199" s="21">
        <f t="shared" si="392"/>
        <v>0</v>
      </c>
      <c r="BJ199" s="21">
        <f t="shared" si="392"/>
        <v>0</v>
      </c>
      <c r="BK199" s="21">
        <f t="shared" si="392"/>
        <v>0</v>
      </c>
      <c r="BL199" s="21">
        <f t="shared" si="392"/>
        <v>0</v>
      </c>
      <c r="BM199" s="21">
        <f t="shared" si="392"/>
        <v>26254056</v>
      </c>
      <c r="BN199" s="21">
        <f t="shared" si="392"/>
        <v>26254056</v>
      </c>
      <c r="BO199" s="21">
        <f t="shared" si="392"/>
        <v>0</v>
      </c>
      <c r="BP199" s="21">
        <f t="shared" si="392"/>
        <v>0</v>
      </c>
      <c r="BQ199" s="205">
        <f t="shared" si="266"/>
        <v>0</v>
      </c>
      <c r="BR199" s="21">
        <f t="shared" si="392"/>
        <v>26254056</v>
      </c>
      <c r="BS199" s="21">
        <f t="shared" si="392"/>
        <v>26254056</v>
      </c>
      <c r="BT199" s="21">
        <f t="shared" si="392"/>
        <v>0</v>
      </c>
      <c r="BU199" s="21">
        <f t="shared" si="392"/>
        <v>0</v>
      </c>
      <c r="BV199" s="21">
        <f t="shared" si="392"/>
        <v>0</v>
      </c>
      <c r="BW199" s="21">
        <f t="shared" ref="BV199:CK200" si="393">BW200</f>
        <v>0</v>
      </c>
      <c r="BX199" s="21">
        <f t="shared" si="393"/>
        <v>0</v>
      </c>
      <c r="BY199" s="21">
        <f t="shared" si="393"/>
        <v>0</v>
      </c>
      <c r="BZ199" s="21">
        <f t="shared" si="393"/>
        <v>26254056</v>
      </c>
      <c r="CA199" s="21">
        <f t="shared" si="393"/>
        <v>26254056</v>
      </c>
      <c r="CB199" s="21">
        <f t="shared" si="393"/>
        <v>0</v>
      </c>
      <c r="CC199" s="21">
        <f t="shared" si="393"/>
        <v>0</v>
      </c>
      <c r="CD199" s="21">
        <f t="shared" si="393"/>
        <v>0</v>
      </c>
      <c r="CE199" s="21">
        <f t="shared" si="393"/>
        <v>0</v>
      </c>
      <c r="CF199" s="21">
        <f t="shared" si="393"/>
        <v>0</v>
      </c>
      <c r="CG199" s="21">
        <f t="shared" si="393"/>
        <v>0</v>
      </c>
      <c r="CH199" s="21">
        <f t="shared" si="393"/>
        <v>26254056</v>
      </c>
      <c r="CI199" s="21">
        <f t="shared" si="393"/>
        <v>26254056</v>
      </c>
      <c r="CJ199" s="21">
        <f t="shared" si="393"/>
        <v>0</v>
      </c>
      <c r="CK199" s="21">
        <f t="shared" si="393"/>
        <v>0</v>
      </c>
      <c r="CL199" s="206">
        <f t="shared" si="267"/>
        <v>0</v>
      </c>
    </row>
    <row r="200" spans="1:124" ht="27.75" customHeight="1" x14ac:dyDescent="0.25">
      <c r="A200" s="1" t="s">
        <v>41</v>
      </c>
      <c r="B200" s="156"/>
      <c r="C200" s="156"/>
      <c r="D200" s="156"/>
      <c r="E200" s="152">
        <v>852</v>
      </c>
      <c r="F200" s="3" t="s">
        <v>78</v>
      </c>
      <c r="G200" s="3" t="s">
        <v>11</v>
      </c>
      <c r="H200" s="176" t="s">
        <v>464</v>
      </c>
      <c r="I200" s="3" t="s">
        <v>83</v>
      </c>
      <c r="J200" s="21">
        <f t="shared" si="391"/>
        <v>31482346</v>
      </c>
      <c r="K200" s="21">
        <f t="shared" si="391"/>
        <v>31482346</v>
      </c>
      <c r="L200" s="21">
        <f t="shared" si="391"/>
        <v>0</v>
      </c>
      <c r="M200" s="21">
        <f t="shared" si="391"/>
        <v>0</v>
      </c>
      <c r="N200" s="21">
        <f t="shared" si="391"/>
        <v>28408077</v>
      </c>
      <c r="O200" s="21">
        <f t="shared" si="391"/>
        <v>28408077</v>
      </c>
      <c r="P200" s="21">
        <f t="shared" si="391"/>
        <v>0</v>
      </c>
      <c r="Q200" s="21">
        <f t="shared" si="391"/>
        <v>0</v>
      </c>
      <c r="R200" s="21">
        <f t="shared" si="391"/>
        <v>28408077</v>
      </c>
      <c r="S200" s="21">
        <f t="shared" si="391"/>
        <v>28408077</v>
      </c>
      <c r="T200" s="21">
        <f t="shared" si="391"/>
        <v>0</v>
      </c>
      <c r="U200" s="21">
        <f t="shared" si="391"/>
        <v>0</v>
      </c>
      <c r="V200" s="21">
        <f t="shared" si="391"/>
        <v>5228290</v>
      </c>
      <c r="W200" s="21">
        <f t="shared" si="391"/>
        <v>5228290</v>
      </c>
      <c r="X200" s="21">
        <f t="shared" si="391"/>
        <v>0</v>
      </c>
      <c r="Y200" s="21">
        <f t="shared" si="391"/>
        <v>0</v>
      </c>
      <c r="Z200" s="276">
        <f t="shared" si="272"/>
        <v>119.91421820689345</v>
      </c>
      <c r="AA200" s="21"/>
      <c r="AB200" s="21">
        <f t="shared" si="392"/>
        <v>26254056</v>
      </c>
      <c r="AC200" s="21">
        <f t="shared" si="392"/>
        <v>26254056</v>
      </c>
      <c r="AD200" s="21">
        <f t="shared" si="392"/>
        <v>0</v>
      </c>
      <c r="AE200" s="21">
        <f t="shared" si="392"/>
        <v>0</v>
      </c>
      <c r="AF200" s="21">
        <f t="shared" si="392"/>
        <v>194779</v>
      </c>
      <c r="AG200" s="21">
        <f t="shared" si="392"/>
        <v>194779</v>
      </c>
      <c r="AH200" s="21">
        <f t="shared" si="392"/>
        <v>0</v>
      </c>
      <c r="AI200" s="21">
        <f t="shared" si="392"/>
        <v>0</v>
      </c>
      <c r="AJ200" s="21">
        <f t="shared" si="392"/>
        <v>26448835</v>
      </c>
      <c r="AK200" s="21">
        <f t="shared" si="392"/>
        <v>26448835</v>
      </c>
      <c r="AL200" s="21">
        <f t="shared" si="392"/>
        <v>0</v>
      </c>
      <c r="AM200" s="21">
        <f t="shared" si="392"/>
        <v>0</v>
      </c>
      <c r="AN200" s="21">
        <f t="shared" si="392"/>
        <v>0</v>
      </c>
      <c r="AO200" s="21">
        <f t="shared" si="392"/>
        <v>0</v>
      </c>
      <c r="AP200" s="21">
        <f t="shared" si="392"/>
        <v>0</v>
      </c>
      <c r="AQ200" s="21">
        <f t="shared" si="392"/>
        <v>0</v>
      </c>
      <c r="AR200" s="21">
        <f t="shared" si="392"/>
        <v>26448835</v>
      </c>
      <c r="AS200" s="21">
        <f t="shared" si="392"/>
        <v>26448835</v>
      </c>
      <c r="AT200" s="21">
        <f t="shared" si="392"/>
        <v>0</v>
      </c>
      <c r="AU200" s="21">
        <f t="shared" si="392"/>
        <v>0</v>
      </c>
      <c r="AV200" s="205">
        <f t="shared" si="265"/>
        <v>0</v>
      </c>
      <c r="AW200" s="21">
        <f t="shared" si="392"/>
        <v>26254056</v>
      </c>
      <c r="AX200" s="21">
        <f t="shared" si="392"/>
        <v>26254056</v>
      </c>
      <c r="AY200" s="21">
        <f t="shared" si="392"/>
        <v>0</v>
      </c>
      <c r="AZ200" s="21">
        <f t="shared" si="392"/>
        <v>0</v>
      </c>
      <c r="BA200" s="21">
        <f t="shared" si="392"/>
        <v>0</v>
      </c>
      <c r="BB200" s="21">
        <f t="shared" si="392"/>
        <v>0</v>
      </c>
      <c r="BC200" s="21">
        <f t="shared" si="392"/>
        <v>0</v>
      </c>
      <c r="BD200" s="21">
        <f t="shared" si="392"/>
        <v>0</v>
      </c>
      <c r="BE200" s="21">
        <f t="shared" si="392"/>
        <v>26254056</v>
      </c>
      <c r="BF200" s="21">
        <f t="shared" si="392"/>
        <v>26254056</v>
      </c>
      <c r="BG200" s="21">
        <f t="shared" si="392"/>
        <v>0</v>
      </c>
      <c r="BH200" s="21">
        <f t="shared" si="392"/>
        <v>0</v>
      </c>
      <c r="BI200" s="21">
        <f t="shared" si="392"/>
        <v>0</v>
      </c>
      <c r="BJ200" s="21">
        <f t="shared" si="392"/>
        <v>0</v>
      </c>
      <c r="BK200" s="21">
        <f t="shared" si="392"/>
        <v>0</v>
      </c>
      <c r="BL200" s="21">
        <f t="shared" si="392"/>
        <v>0</v>
      </c>
      <c r="BM200" s="21">
        <f t="shared" si="392"/>
        <v>26254056</v>
      </c>
      <c r="BN200" s="21">
        <f t="shared" si="392"/>
        <v>26254056</v>
      </c>
      <c r="BO200" s="21">
        <f t="shared" si="392"/>
        <v>0</v>
      </c>
      <c r="BP200" s="21">
        <f t="shared" si="392"/>
        <v>0</v>
      </c>
      <c r="BQ200" s="205">
        <f t="shared" ref="BQ200:BQ251" si="394">BE200-BF200-BG200-BH200</f>
        <v>0</v>
      </c>
      <c r="BR200" s="21">
        <f t="shared" si="392"/>
        <v>26254056</v>
      </c>
      <c r="BS200" s="21">
        <f t="shared" si="392"/>
        <v>26254056</v>
      </c>
      <c r="BT200" s="21">
        <f t="shared" si="392"/>
        <v>0</v>
      </c>
      <c r="BU200" s="21">
        <f t="shared" si="392"/>
        <v>0</v>
      </c>
      <c r="BV200" s="21">
        <f t="shared" si="393"/>
        <v>0</v>
      </c>
      <c r="BW200" s="21">
        <f t="shared" si="393"/>
        <v>0</v>
      </c>
      <c r="BX200" s="21">
        <f t="shared" si="393"/>
        <v>0</v>
      </c>
      <c r="BY200" s="21">
        <f t="shared" si="393"/>
        <v>0</v>
      </c>
      <c r="BZ200" s="21">
        <f t="shared" si="393"/>
        <v>26254056</v>
      </c>
      <c r="CA200" s="21">
        <f t="shared" si="393"/>
        <v>26254056</v>
      </c>
      <c r="CB200" s="21">
        <f t="shared" si="393"/>
        <v>0</v>
      </c>
      <c r="CC200" s="21">
        <f t="shared" si="393"/>
        <v>0</v>
      </c>
      <c r="CD200" s="21">
        <f t="shared" si="393"/>
        <v>0</v>
      </c>
      <c r="CE200" s="21">
        <f t="shared" si="393"/>
        <v>0</v>
      </c>
      <c r="CF200" s="21">
        <f t="shared" si="393"/>
        <v>0</v>
      </c>
      <c r="CG200" s="21">
        <f t="shared" si="393"/>
        <v>0</v>
      </c>
      <c r="CH200" s="21">
        <f t="shared" si="393"/>
        <v>26254056</v>
      </c>
      <c r="CI200" s="21">
        <f t="shared" si="393"/>
        <v>26254056</v>
      </c>
      <c r="CJ200" s="21">
        <f t="shared" si="393"/>
        <v>0</v>
      </c>
      <c r="CK200" s="21">
        <f t="shared" si="393"/>
        <v>0</v>
      </c>
      <c r="CL200" s="206">
        <f t="shared" si="267"/>
        <v>0</v>
      </c>
    </row>
    <row r="201" spans="1:124" ht="27.75" customHeight="1" x14ac:dyDescent="0.25">
      <c r="A201" s="1" t="s">
        <v>84</v>
      </c>
      <c r="B201" s="156"/>
      <c r="C201" s="156"/>
      <c r="D201" s="156"/>
      <c r="E201" s="152">
        <v>852</v>
      </c>
      <c r="F201" s="3" t="s">
        <v>78</v>
      </c>
      <c r="G201" s="3" t="s">
        <v>11</v>
      </c>
      <c r="H201" s="176" t="s">
        <v>464</v>
      </c>
      <c r="I201" s="3" t="s">
        <v>85</v>
      </c>
      <c r="J201" s="21">
        <f>'6.ВС'!J283</f>
        <v>31482346</v>
      </c>
      <c r="K201" s="21">
        <f>'6.ВС'!K283</f>
        <v>31482346</v>
      </c>
      <c r="L201" s="21">
        <f>'6.ВС'!L283</f>
        <v>0</v>
      </c>
      <c r="M201" s="21">
        <f>'6.ВС'!M283</f>
        <v>0</v>
      </c>
      <c r="N201" s="21">
        <f>'6.ВС'!N283</f>
        <v>28408077</v>
      </c>
      <c r="O201" s="21">
        <f>'6.ВС'!O283</f>
        <v>28408077</v>
      </c>
      <c r="P201" s="21">
        <f>'6.ВС'!P283</f>
        <v>0</v>
      </c>
      <c r="Q201" s="21">
        <f>'6.ВС'!Q283</f>
        <v>0</v>
      </c>
      <c r="R201" s="21">
        <f>'6.ВС'!R283</f>
        <v>28408077</v>
      </c>
      <c r="S201" s="21">
        <f>'6.ВС'!S283</f>
        <v>28408077</v>
      </c>
      <c r="T201" s="21">
        <f>'6.ВС'!T283</f>
        <v>0</v>
      </c>
      <c r="U201" s="21">
        <f>'6.ВС'!U283</f>
        <v>0</v>
      </c>
      <c r="V201" s="21">
        <f>'6.ВС'!V283</f>
        <v>5228290</v>
      </c>
      <c r="W201" s="21">
        <f>'6.ВС'!W283</f>
        <v>5228290</v>
      </c>
      <c r="X201" s="21">
        <f>'6.ВС'!X283</f>
        <v>0</v>
      </c>
      <c r="Y201" s="21">
        <f>'6.ВС'!Y283</f>
        <v>0</v>
      </c>
      <c r="Z201" s="276">
        <f t="shared" si="272"/>
        <v>119.91421820689345</v>
      </c>
      <c r="AA201" s="21"/>
      <c r="AB201" s="21">
        <f>'6.ВС'!AB283</f>
        <v>26254056</v>
      </c>
      <c r="AC201" s="21">
        <f>'6.ВС'!AC283</f>
        <v>26254056</v>
      </c>
      <c r="AD201" s="21">
        <f>'6.ВС'!AD283</f>
        <v>0</v>
      </c>
      <c r="AE201" s="21">
        <f>'6.ВС'!AE283</f>
        <v>0</v>
      </c>
      <c r="AF201" s="21">
        <f>'6.ВС'!AF283</f>
        <v>194779</v>
      </c>
      <c r="AG201" s="21">
        <f>'6.ВС'!AG283</f>
        <v>194779</v>
      </c>
      <c r="AH201" s="21">
        <f>'6.ВС'!AH283</f>
        <v>0</v>
      </c>
      <c r="AI201" s="21">
        <f>'6.ВС'!AI283</f>
        <v>0</v>
      </c>
      <c r="AJ201" s="21">
        <f>'6.ВС'!AJ283</f>
        <v>26448835</v>
      </c>
      <c r="AK201" s="21">
        <f>'6.ВС'!AK283</f>
        <v>26448835</v>
      </c>
      <c r="AL201" s="21">
        <f>'6.ВС'!AL283</f>
        <v>0</v>
      </c>
      <c r="AM201" s="21">
        <f>'6.ВС'!AM283</f>
        <v>0</v>
      </c>
      <c r="AN201" s="21">
        <f>'6.ВС'!AN283</f>
        <v>0</v>
      </c>
      <c r="AO201" s="21">
        <f>'6.ВС'!AO283</f>
        <v>0</v>
      </c>
      <c r="AP201" s="21">
        <f>'6.ВС'!AP283</f>
        <v>0</v>
      </c>
      <c r="AQ201" s="21">
        <f>'6.ВС'!AQ283</f>
        <v>0</v>
      </c>
      <c r="AR201" s="21">
        <f>'6.ВС'!AR283</f>
        <v>26448835</v>
      </c>
      <c r="AS201" s="21">
        <f>'6.ВС'!AS283</f>
        <v>26448835</v>
      </c>
      <c r="AT201" s="21">
        <f>'6.ВС'!AT283</f>
        <v>0</v>
      </c>
      <c r="AU201" s="21">
        <f>'6.ВС'!AU283</f>
        <v>0</v>
      </c>
      <c r="AV201" s="205">
        <f t="shared" si="265"/>
        <v>0</v>
      </c>
      <c r="AW201" s="21">
        <f>'6.ВС'!AW283</f>
        <v>26254056</v>
      </c>
      <c r="AX201" s="21">
        <f>'6.ВС'!AX283</f>
        <v>26254056</v>
      </c>
      <c r="AY201" s="21">
        <f>'6.ВС'!AY283</f>
        <v>0</v>
      </c>
      <c r="AZ201" s="21">
        <f>'6.ВС'!AZ283</f>
        <v>0</v>
      </c>
      <c r="BA201" s="21">
        <f>'6.ВС'!BA283</f>
        <v>0</v>
      </c>
      <c r="BB201" s="21">
        <f>'6.ВС'!BB283</f>
        <v>0</v>
      </c>
      <c r="BC201" s="21">
        <f>'6.ВС'!BC283</f>
        <v>0</v>
      </c>
      <c r="BD201" s="21">
        <f>'6.ВС'!BD283</f>
        <v>0</v>
      </c>
      <c r="BE201" s="21">
        <f>'6.ВС'!BE283</f>
        <v>26254056</v>
      </c>
      <c r="BF201" s="21">
        <f>'6.ВС'!BF283</f>
        <v>26254056</v>
      </c>
      <c r="BG201" s="21">
        <f>'6.ВС'!BG283</f>
        <v>0</v>
      </c>
      <c r="BH201" s="21">
        <f>'6.ВС'!BH283</f>
        <v>0</v>
      </c>
      <c r="BI201" s="21">
        <f>'6.ВС'!BI283</f>
        <v>0</v>
      </c>
      <c r="BJ201" s="21">
        <f>'6.ВС'!BJ283</f>
        <v>0</v>
      </c>
      <c r="BK201" s="21">
        <f>'6.ВС'!BK283</f>
        <v>0</v>
      </c>
      <c r="BL201" s="21">
        <f>'6.ВС'!BL283</f>
        <v>0</v>
      </c>
      <c r="BM201" s="21">
        <f>'6.ВС'!BM283</f>
        <v>26254056</v>
      </c>
      <c r="BN201" s="21">
        <f>'6.ВС'!BN283</f>
        <v>26254056</v>
      </c>
      <c r="BO201" s="21">
        <f>'6.ВС'!BO283</f>
        <v>0</v>
      </c>
      <c r="BP201" s="21">
        <f>'6.ВС'!BP283</f>
        <v>0</v>
      </c>
      <c r="BQ201" s="205">
        <f t="shared" si="394"/>
        <v>0</v>
      </c>
      <c r="BR201" s="21">
        <f>'6.ВС'!BR283</f>
        <v>26254056</v>
      </c>
      <c r="BS201" s="21">
        <f>'6.ВС'!BS283</f>
        <v>26254056</v>
      </c>
      <c r="BT201" s="21">
        <f>'6.ВС'!BT283</f>
        <v>0</v>
      </c>
      <c r="BU201" s="21">
        <f>'6.ВС'!BU283</f>
        <v>0</v>
      </c>
      <c r="BV201" s="21">
        <f>'6.ВС'!BV283</f>
        <v>0</v>
      </c>
      <c r="BW201" s="21">
        <f>'6.ВС'!BW283</f>
        <v>0</v>
      </c>
      <c r="BX201" s="21">
        <f>'6.ВС'!BX283</f>
        <v>0</v>
      </c>
      <c r="BY201" s="21">
        <f>'6.ВС'!BY283</f>
        <v>0</v>
      </c>
      <c r="BZ201" s="21">
        <f>'6.ВС'!BZ283</f>
        <v>26254056</v>
      </c>
      <c r="CA201" s="21">
        <f>'6.ВС'!CA283</f>
        <v>26254056</v>
      </c>
      <c r="CB201" s="21">
        <f>'6.ВС'!CB283</f>
        <v>0</v>
      </c>
      <c r="CC201" s="21">
        <f>'6.ВС'!CC283</f>
        <v>0</v>
      </c>
      <c r="CD201" s="21">
        <f>'6.ВС'!CD283</f>
        <v>0</v>
      </c>
      <c r="CE201" s="21">
        <f>'6.ВС'!CE283</f>
        <v>0</v>
      </c>
      <c r="CF201" s="21">
        <f>'6.ВС'!CF283</f>
        <v>0</v>
      </c>
      <c r="CG201" s="21">
        <f>'6.ВС'!CG283</f>
        <v>0</v>
      </c>
      <c r="CH201" s="21">
        <f>'6.ВС'!CH283</f>
        <v>26254056</v>
      </c>
      <c r="CI201" s="21">
        <f>'6.ВС'!CI283</f>
        <v>26254056</v>
      </c>
      <c r="CJ201" s="21">
        <f>'6.ВС'!CJ283</f>
        <v>0</v>
      </c>
      <c r="CK201" s="21">
        <f>'6.ВС'!CK283</f>
        <v>0</v>
      </c>
      <c r="CL201" s="206">
        <f t="shared" ref="CL201:CL252" si="395">BZ201-CA201-CB201-CC201</f>
        <v>0</v>
      </c>
    </row>
    <row r="202" spans="1:124" s="2" customFormat="1" ht="27.75" customHeight="1" x14ac:dyDescent="0.25">
      <c r="A202" s="155" t="s">
        <v>116</v>
      </c>
      <c r="B202" s="156"/>
      <c r="C202" s="156"/>
      <c r="D202" s="155"/>
      <c r="E202" s="152">
        <v>852</v>
      </c>
      <c r="F202" s="4" t="s">
        <v>78</v>
      </c>
      <c r="G202" s="4" t="s">
        <v>11</v>
      </c>
      <c r="H202" s="176" t="s">
        <v>465</v>
      </c>
      <c r="I202" s="4"/>
      <c r="J202" s="21">
        <f t="shared" ref="J202:Y206" si="396">J203</f>
        <v>10381100</v>
      </c>
      <c r="K202" s="21">
        <f t="shared" si="396"/>
        <v>0</v>
      </c>
      <c r="L202" s="21">
        <f t="shared" si="396"/>
        <v>10381100</v>
      </c>
      <c r="M202" s="21">
        <f t="shared" si="396"/>
        <v>0</v>
      </c>
      <c r="N202" s="21">
        <f t="shared" si="396"/>
        <v>7414185</v>
      </c>
      <c r="O202" s="21">
        <f t="shared" si="396"/>
        <v>0</v>
      </c>
      <c r="P202" s="21">
        <f t="shared" si="396"/>
        <v>7414185</v>
      </c>
      <c r="Q202" s="21">
        <f t="shared" si="396"/>
        <v>0</v>
      </c>
      <c r="R202" s="21">
        <f t="shared" si="396"/>
        <v>9005185</v>
      </c>
      <c r="S202" s="21">
        <f t="shared" si="396"/>
        <v>0</v>
      </c>
      <c r="T202" s="21">
        <f t="shared" si="396"/>
        <v>9005185</v>
      </c>
      <c r="U202" s="21">
        <f t="shared" si="396"/>
        <v>0</v>
      </c>
      <c r="V202" s="21">
        <f t="shared" si="396"/>
        <v>2373000</v>
      </c>
      <c r="W202" s="21">
        <f t="shared" si="396"/>
        <v>0</v>
      </c>
      <c r="X202" s="21">
        <f t="shared" si="396"/>
        <v>2373000</v>
      </c>
      <c r="Y202" s="21">
        <f t="shared" si="396"/>
        <v>0</v>
      </c>
      <c r="Z202" s="276">
        <f t="shared" si="272"/>
        <v>129.6324970966896</v>
      </c>
      <c r="AA202" s="21"/>
      <c r="AB202" s="21">
        <f t="shared" ref="AB202:BV206" si="397">AB203</f>
        <v>8008100</v>
      </c>
      <c r="AC202" s="21">
        <f t="shared" si="397"/>
        <v>0</v>
      </c>
      <c r="AD202" s="21">
        <f t="shared" si="397"/>
        <v>8008100</v>
      </c>
      <c r="AE202" s="21">
        <f t="shared" si="397"/>
        <v>0</v>
      </c>
      <c r="AF202" s="21">
        <f t="shared" si="397"/>
        <v>0</v>
      </c>
      <c r="AG202" s="21">
        <f t="shared" si="397"/>
        <v>0</v>
      </c>
      <c r="AH202" s="21">
        <f t="shared" si="397"/>
        <v>0</v>
      </c>
      <c r="AI202" s="21">
        <f t="shared" si="397"/>
        <v>0</v>
      </c>
      <c r="AJ202" s="21">
        <f t="shared" si="397"/>
        <v>8008100</v>
      </c>
      <c r="AK202" s="21">
        <f t="shared" si="397"/>
        <v>0</v>
      </c>
      <c r="AL202" s="21">
        <f t="shared" si="397"/>
        <v>8008100</v>
      </c>
      <c r="AM202" s="21">
        <f t="shared" si="397"/>
        <v>0</v>
      </c>
      <c r="AN202" s="21">
        <f t="shared" si="397"/>
        <v>0</v>
      </c>
      <c r="AO202" s="21">
        <f t="shared" si="397"/>
        <v>0</v>
      </c>
      <c r="AP202" s="21">
        <f t="shared" si="397"/>
        <v>0</v>
      </c>
      <c r="AQ202" s="21">
        <f t="shared" si="397"/>
        <v>0</v>
      </c>
      <c r="AR202" s="21">
        <f t="shared" si="397"/>
        <v>8008100</v>
      </c>
      <c r="AS202" s="21">
        <f t="shared" si="397"/>
        <v>0</v>
      </c>
      <c r="AT202" s="21">
        <f t="shared" si="397"/>
        <v>8008100</v>
      </c>
      <c r="AU202" s="21">
        <f t="shared" si="397"/>
        <v>0</v>
      </c>
      <c r="AV202" s="205">
        <f t="shared" si="265"/>
        <v>0</v>
      </c>
      <c r="AW202" s="21">
        <f t="shared" si="397"/>
        <v>8008100</v>
      </c>
      <c r="AX202" s="21">
        <f t="shared" si="397"/>
        <v>0</v>
      </c>
      <c r="AY202" s="21">
        <f t="shared" si="397"/>
        <v>8008100</v>
      </c>
      <c r="AZ202" s="21">
        <f t="shared" si="397"/>
        <v>0</v>
      </c>
      <c r="BA202" s="21">
        <f t="shared" si="397"/>
        <v>0</v>
      </c>
      <c r="BB202" s="21">
        <f t="shared" si="397"/>
        <v>0</v>
      </c>
      <c r="BC202" s="21">
        <f t="shared" si="397"/>
        <v>0</v>
      </c>
      <c r="BD202" s="21">
        <f t="shared" si="397"/>
        <v>0</v>
      </c>
      <c r="BE202" s="21">
        <f t="shared" si="397"/>
        <v>8008100</v>
      </c>
      <c r="BF202" s="21">
        <f t="shared" si="397"/>
        <v>0</v>
      </c>
      <c r="BG202" s="21">
        <f t="shared" si="397"/>
        <v>8008100</v>
      </c>
      <c r="BH202" s="21">
        <f t="shared" si="397"/>
        <v>0</v>
      </c>
      <c r="BI202" s="21">
        <f t="shared" si="397"/>
        <v>0</v>
      </c>
      <c r="BJ202" s="21">
        <f t="shared" si="397"/>
        <v>0</v>
      </c>
      <c r="BK202" s="21">
        <f t="shared" si="397"/>
        <v>0</v>
      </c>
      <c r="BL202" s="21">
        <f t="shared" si="397"/>
        <v>0</v>
      </c>
      <c r="BM202" s="21">
        <f t="shared" si="397"/>
        <v>8008100</v>
      </c>
      <c r="BN202" s="21">
        <f t="shared" si="397"/>
        <v>0</v>
      </c>
      <c r="BO202" s="21">
        <f t="shared" si="397"/>
        <v>8008100</v>
      </c>
      <c r="BP202" s="21">
        <f t="shared" si="397"/>
        <v>0</v>
      </c>
      <c r="BQ202" s="205">
        <f t="shared" si="394"/>
        <v>0</v>
      </c>
      <c r="BR202" s="21">
        <f t="shared" si="397"/>
        <v>3276900</v>
      </c>
      <c r="BS202" s="21">
        <f t="shared" si="397"/>
        <v>0</v>
      </c>
      <c r="BT202" s="21">
        <f t="shared" si="397"/>
        <v>3276900</v>
      </c>
      <c r="BU202" s="21">
        <f t="shared" si="397"/>
        <v>0</v>
      </c>
      <c r="BV202" s="21">
        <f t="shared" si="397"/>
        <v>0</v>
      </c>
      <c r="BW202" s="21">
        <f t="shared" ref="BV202:CK206" si="398">BW203</f>
        <v>0</v>
      </c>
      <c r="BX202" s="21">
        <f t="shared" si="398"/>
        <v>0</v>
      </c>
      <c r="BY202" s="21">
        <f t="shared" si="398"/>
        <v>0</v>
      </c>
      <c r="BZ202" s="21">
        <f t="shared" si="398"/>
        <v>3276900</v>
      </c>
      <c r="CA202" s="21">
        <f t="shared" si="398"/>
        <v>0</v>
      </c>
      <c r="CB202" s="21">
        <f t="shared" si="398"/>
        <v>3276900</v>
      </c>
      <c r="CC202" s="21">
        <f t="shared" si="398"/>
        <v>0</v>
      </c>
      <c r="CD202" s="21">
        <f t="shared" si="398"/>
        <v>0</v>
      </c>
      <c r="CE202" s="21">
        <f t="shared" si="398"/>
        <v>0</v>
      </c>
      <c r="CF202" s="21">
        <f t="shared" si="398"/>
        <v>0</v>
      </c>
      <c r="CG202" s="21">
        <f t="shared" si="398"/>
        <v>0</v>
      </c>
      <c r="CH202" s="21">
        <f t="shared" si="398"/>
        <v>3276900</v>
      </c>
      <c r="CI202" s="21">
        <f t="shared" si="398"/>
        <v>0</v>
      </c>
      <c r="CJ202" s="21">
        <f t="shared" si="398"/>
        <v>3276900</v>
      </c>
      <c r="CK202" s="21">
        <f t="shared" si="398"/>
        <v>0</v>
      </c>
      <c r="CL202" s="206">
        <f t="shared" si="395"/>
        <v>0</v>
      </c>
    </row>
    <row r="203" spans="1:124" s="2" customFormat="1" ht="27.75" customHeight="1" x14ac:dyDescent="0.25">
      <c r="A203" s="156" t="s">
        <v>41</v>
      </c>
      <c r="B203" s="156"/>
      <c r="C203" s="156"/>
      <c r="D203" s="156"/>
      <c r="E203" s="152">
        <v>852</v>
      </c>
      <c r="F203" s="4" t="s">
        <v>78</v>
      </c>
      <c r="G203" s="4" t="s">
        <v>11</v>
      </c>
      <c r="H203" s="176" t="s">
        <v>465</v>
      </c>
      <c r="I203" s="4" t="s">
        <v>83</v>
      </c>
      <c r="J203" s="21">
        <f t="shared" si="396"/>
        <v>10381100</v>
      </c>
      <c r="K203" s="21">
        <f t="shared" si="396"/>
        <v>0</v>
      </c>
      <c r="L203" s="21">
        <f t="shared" si="396"/>
        <v>10381100</v>
      </c>
      <c r="M203" s="21">
        <f t="shared" si="396"/>
        <v>0</v>
      </c>
      <c r="N203" s="21">
        <f t="shared" si="396"/>
        <v>7414185</v>
      </c>
      <c r="O203" s="21">
        <f t="shared" si="396"/>
        <v>0</v>
      </c>
      <c r="P203" s="21">
        <f t="shared" si="396"/>
        <v>7414185</v>
      </c>
      <c r="Q203" s="21">
        <f t="shared" si="396"/>
        <v>0</v>
      </c>
      <c r="R203" s="21">
        <f t="shared" si="396"/>
        <v>9005185</v>
      </c>
      <c r="S203" s="21">
        <f t="shared" si="396"/>
        <v>0</v>
      </c>
      <c r="T203" s="21">
        <f t="shared" si="396"/>
        <v>9005185</v>
      </c>
      <c r="U203" s="21">
        <f t="shared" si="396"/>
        <v>0</v>
      </c>
      <c r="V203" s="21">
        <f t="shared" si="396"/>
        <v>2373000</v>
      </c>
      <c r="W203" s="21">
        <f t="shared" si="396"/>
        <v>0</v>
      </c>
      <c r="X203" s="21">
        <f t="shared" si="396"/>
        <v>2373000</v>
      </c>
      <c r="Y203" s="21">
        <f t="shared" si="396"/>
        <v>0</v>
      </c>
      <c r="Z203" s="276">
        <f t="shared" si="272"/>
        <v>129.6324970966896</v>
      </c>
      <c r="AA203" s="21"/>
      <c r="AB203" s="21">
        <f t="shared" si="397"/>
        <v>8008100</v>
      </c>
      <c r="AC203" s="21">
        <f t="shared" si="397"/>
        <v>0</v>
      </c>
      <c r="AD203" s="21">
        <f t="shared" si="397"/>
        <v>8008100</v>
      </c>
      <c r="AE203" s="21">
        <f t="shared" si="397"/>
        <v>0</v>
      </c>
      <c r="AF203" s="21">
        <f t="shared" si="397"/>
        <v>0</v>
      </c>
      <c r="AG203" s="21">
        <f t="shared" si="397"/>
        <v>0</v>
      </c>
      <c r="AH203" s="21">
        <f t="shared" si="397"/>
        <v>0</v>
      </c>
      <c r="AI203" s="21">
        <f t="shared" si="397"/>
        <v>0</v>
      </c>
      <c r="AJ203" s="21">
        <f t="shared" si="397"/>
        <v>8008100</v>
      </c>
      <c r="AK203" s="21">
        <f t="shared" si="397"/>
        <v>0</v>
      </c>
      <c r="AL203" s="21">
        <f t="shared" si="397"/>
        <v>8008100</v>
      </c>
      <c r="AM203" s="21">
        <f t="shared" si="397"/>
        <v>0</v>
      </c>
      <c r="AN203" s="21">
        <f t="shared" si="397"/>
        <v>0</v>
      </c>
      <c r="AO203" s="21">
        <f t="shared" si="397"/>
        <v>0</v>
      </c>
      <c r="AP203" s="21">
        <f t="shared" si="397"/>
        <v>0</v>
      </c>
      <c r="AQ203" s="21">
        <f t="shared" si="397"/>
        <v>0</v>
      </c>
      <c r="AR203" s="21">
        <f t="shared" si="397"/>
        <v>8008100</v>
      </c>
      <c r="AS203" s="21">
        <f t="shared" si="397"/>
        <v>0</v>
      </c>
      <c r="AT203" s="21">
        <f t="shared" si="397"/>
        <v>8008100</v>
      </c>
      <c r="AU203" s="21">
        <f t="shared" si="397"/>
        <v>0</v>
      </c>
      <c r="AV203" s="205">
        <f t="shared" si="265"/>
        <v>0</v>
      </c>
      <c r="AW203" s="21">
        <f t="shared" si="397"/>
        <v>8008100</v>
      </c>
      <c r="AX203" s="21">
        <f t="shared" si="397"/>
        <v>0</v>
      </c>
      <c r="AY203" s="21">
        <f t="shared" si="397"/>
        <v>8008100</v>
      </c>
      <c r="AZ203" s="21">
        <f t="shared" si="397"/>
        <v>0</v>
      </c>
      <c r="BA203" s="21">
        <f t="shared" si="397"/>
        <v>0</v>
      </c>
      <c r="BB203" s="21">
        <f t="shared" si="397"/>
        <v>0</v>
      </c>
      <c r="BC203" s="21">
        <f t="shared" si="397"/>
        <v>0</v>
      </c>
      <c r="BD203" s="21">
        <f t="shared" si="397"/>
        <v>0</v>
      </c>
      <c r="BE203" s="21">
        <f t="shared" si="397"/>
        <v>8008100</v>
      </c>
      <c r="BF203" s="21">
        <f t="shared" si="397"/>
        <v>0</v>
      </c>
      <c r="BG203" s="21">
        <f t="shared" si="397"/>
        <v>8008100</v>
      </c>
      <c r="BH203" s="21">
        <f t="shared" si="397"/>
        <v>0</v>
      </c>
      <c r="BI203" s="21">
        <f t="shared" si="397"/>
        <v>0</v>
      </c>
      <c r="BJ203" s="21">
        <f t="shared" si="397"/>
        <v>0</v>
      </c>
      <c r="BK203" s="21">
        <f t="shared" si="397"/>
        <v>0</v>
      </c>
      <c r="BL203" s="21">
        <f t="shared" si="397"/>
        <v>0</v>
      </c>
      <c r="BM203" s="21">
        <f t="shared" si="397"/>
        <v>8008100</v>
      </c>
      <c r="BN203" s="21">
        <f t="shared" si="397"/>
        <v>0</v>
      </c>
      <c r="BO203" s="21">
        <f t="shared" si="397"/>
        <v>8008100</v>
      </c>
      <c r="BP203" s="21">
        <f t="shared" si="397"/>
        <v>0</v>
      </c>
      <c r="BQ203" s="205">
        <f t="shared" si="394"/>
        <v>0</v>
      </c>
      <c r="BR203" s="21">
        <f t="shared" si="397"/>
        <v>3276900</v>
      </c>
      <c r="BS203" s="21">
        <f t="shared" si="397"/>
        <v>0</v>
      </c>
      <c r="BT203" s="21">
        <f t="shared" si="397"/>
        <v>3276900</v>
      </c>
      <c r="BU203" s="21">
        <f t="shared" si="397"/>
        <v>0</v>
      </c>
      <c r="BV203" s="21">
        <f t="shared" si="398"/>
        <v>0</v>
      </c>
      <c r="BW203" s="21">
        <f t="shared" si="398"/>
        <v>0</v>
      </c>
      <c r="BX203" s="21">
        <f t="shared" si="398"/>
        <v>0</v>
      </c>
      <c r="BY203" s="21">
        <f t="shared" si="398"/>
        <v>0</v>
      </c>
      <c r="BZ203" s="21">
        <f t="shared" si="398"/>
        <v>3276900</v>
      </c>
      <c r="CA203" s="21">
        <f t="shared" si="398"/>
        <v>0</v>
      </c>
      <c r="CB203" s="21">
        <f t="shared" si="398"/>
        <v>3276900</v>
      </c>
      <c r="CC203" s="21">
        <f t="shared" si="398"/>
        <v>0</v>
      </c>
      <c r="CD203" s="21">
        <f t="shared" si="398"/>
        <v>0</v>
      </c>
      <c r="CE203" s="21">
        <f t="shared" si="398"/>
        <v>0</v>
      </c>
      <c r="CF203" s="21">
        <f t="shared" si="398"/>
        <v>0</v>
      </c>
      <c r="CG203" s="21">
        <f t="shared" si="398"/>
        <v>0</v>
      </c>
      <c r="CH203" s="21">
        <f t="shared" si="398"/>
        <v>3276900</v>
      </c>
      <c r="CI203" s="21">
        <f t="shared" si="398"/>
        <v>0</v>
      </c>
      <c r="CJ203" s="21">
        <f t="shared" si="398"/>
        <v>3276900</v>
      </c>
      <c r="CK203" s="21">
        <f t="shared" si="398"/>
        <v>0</v>
      </c>
      <c r="CL203" s="206">
        <f t="shared" si="395"/>
        <v>0</v>
      </c>
    </row>
    <row r="204" spans="1:124" s="2" customFormat="1" ht="27.75" customHeight="1" x14ac:dyDescent="0.25">
      <c r="A204" s="156" t="s">
        <v>84</v>
      </c>
      <c r="B204" s="156"/>
      <c r="C204" s="156"/>
      <c r="D204" s="156"/>
      <c r="E204" s="152">
        <v>852</v>
      </c>
      <c r="F204" s="4" t="s">
        <v>78</v>
      </c>
      <c r="G204" s="4" t="s">
        <v>11</v>
      </c>
      <c r="H204" s="176" t="s">
        <v>465</v>
      </c>
      <c r="I204" s="3" t="s">
        <v>85</v>
      </c>
      <c r="J204" s="21">
        <f>'6.ВС'!J286</f>
        <v>10381100</v>
      </c>
      <c r="K204" s="21">
        <f>'6.ВС'!K286</f>
        <v>0</v>
      </c>
      <c r="L204" s="21">
        <f>'6.ВС'!L286</f>
        <v>10381100</v>
      </c>
      <c r="M204" s="21">
        <f>'6.ВС'!M286</f>
        <v>0</v>
      </c>
      <c r="N204" s="21">
        <f>'6.ВС'!N286</f>
        <v>7414185</v>
      </c>
      <c r="O204" s="21">
        <f>'6.ВС'!O286</f>
        <v>0</v>
      </c>
      <c r="P204" s="21">
        <f>'6.ВС'!P286</f>
        <v>7414185</v>
      </c>
      <c r="Q204" s="21">
        <f>'6.ВС'!Q286</f>
        <v>0</v>
      </c>
      <c r="R204" s="21">
        <f>'6.ВС'!R286</f>
        <v>9005185</v>
      </c>
      <c r="S204" s="21">
        <f>'6.ВС'!S286</f>
        <v>0</v>
      </c>
      <c r="T204" s="21">
        <f>'6.ВС'!T286</f>
        <v>9005185</v>
      </c>
      <c r="U204" s="21">
        <f>'6.ВС'!U286</f>
        <v>0</v>
      </c>
      <c r="V204" s="21">
        <f>'6.ВС'!V286</f>
        <v>2373000</v>
      </c>
      <c r="W204" s="21">
        <f>'6.ВС'!W286</f>
        <v>0</v>
      </c>
      <c r="X204" s="21">
        <f>'6.ВС'!X286</f>
        <v>2373000</v>
      </c>
      <c r="Y204" s="21">
        <f>'6.ВС'!Y286</f>
        <v>0</v>
      </c>
      <c r="Z204" s="276">
        <f t="shared" si="272"/>
        <v>129.6324970966896</v>
      </c>
      <c r="AA204" s="21"/>
      <c r="AB204" s="21">
        <f>'6.ВС'!AB286</f>
        <v>8008100</v>
      </c>
      <c r="AC204" s="21">
        <f>'6.ВС'!AC286</f>
        <v>0</v>
      </c>
      <c r="AD204" s="21">
        <f>'6.ВС'!AD286</f>
        <v>8008100</v>
      </c>
      <c r="AE204" s="21">
        <f>'6.ВС'!AE286</f>
        <v>0</v>
      </c>
      <c r="AF204" s="21">
        <f>'6.ВС'!AF286</f>
        <v>0</v>
      </c>
      <c r="AG204" s="21">
        <f>'6.ВС'!AG286</f>
        <v>0</v>
      </c>
      <c r="AH204" s="21">
        <f>'6.ВС'!AH286</f>
        <v>0</v>
      </c>
      <c r="AI204" s="21">
        <f>'6.ВС'!AI286</f>
        <v>0</v>
      </c>
      <c r="AJ204" s="21">
        <f>'6.ВС'!AJ286</f>
        <v>8008100</v>
      </c>
      <c r="AK204" s="21">
        <f>'6.ВС'!AK286</f>
        <v>0</v>
      </c>
      <c r="AL204" s="21">
        <f>'6.ВС'!AL286</f>
        <v>8008100</v>
      </c>
      <c r="AM204" s="21">
        <f>'6.ВС'!AM286</f>
        <v>0</v>
      </c>
      <c r="AN204" s="21">
        <f>'6.ВС'!AN286</f>
        <v>0</v>
      </c>
      <c r="AO204" s="21">
        <f>'6.ВС'!AO286</f>
        <v>0</v>
      </c>
      <c r="AP204" s="21">
        <f>'6.ВС'!AP286</f>
        <v>0</v>
      </c>
      <c r="AQ204" s="21">
        <f>'6.ВС'!AQ286</f>
        <v>0</v>
      </c>
      <c r="AR204" s="21">
        <f>'6.ВС'!AR286</f>
        <v>8008100</v>
      </c>
      <c r="AS204" s="21">
        <f>'6.ВС'!AS286</f>
        <v>0</v>
      </c>
      <c r="AT204" s="21">
        <f>'6.ВС'!AT286</f>
        <v>8008100</v>
      </c>
      <c r="AU204" s="21">
        <f>'6.ВС'!AU286</f>
        <v>0</v>
      </c>
      <c r="AV204" s="205">
        <f t="shared" si="265"/>
        <v>0</v>
      </c>
      <c r="AW204" s="21">
        <f>'6.ВС'!AW286</f>
        <v>8008100</v>
      </c>
      <c r="AX204" s="21">
        <f>'6.ВС'!AX286</f>
        <v>0</v>
      </c>
      <c r="AY204" s="21">
        <f>'6.ВС'!AY286</f>
        <v>8008100</v>
      </c>
      <c r="AZ204" s="21">
        <f>'6.ВС'!AZ286</f>
        <v>0</v>
      </c>
      <c r="BA204" s="21">
        <f>'6.ВС'!BA286</f>
        <v>0</v>
      </c>
      <c r="BB204" s="21">
        <f>'6.ВС'!BB286</f>
        <v>0</v>
      </c>
      <c r="BC204" s="21">
        <f>'6.ВС'!BC286</f>
        <v>0</v>
      </c>
      <c r="BD204" s="21">
        <f>'6.ВС'!BD286</f>
        <v>0</v>
      </c>
      <c r="BE204" s="21">
        <f>'6.ВС'!BE286</f>
        <v>8008100</v>
      </c>
      <c r="BF204" s="21">
        <f>'6.ВС'!BF286</f>
        <v>0</v>
      </c>
      <c r="BG204" s="21">
        <f>'6.ВС'!BG286</f>
        <v>8008100</v>
      </c>
      <c r="BH204" s="21">
        <f>'6.ВС'!BH286</f>
        <v>0</v>
      </c>
      <c r="BI204" s="21">
        <f>'6.ВС'!BI286</f>
        <v>0</v>
      </c>
      <c r="BJ204" s="21">
        <f>'6.ВС'!BJ286</f>
        <v>0</v>
      </c>
      <c r="BK204" s="21">
        <f>'6.ВС'!BK286</f>
        <v>0</v>
      </c>
      <c r="BL204" s="21">
        <f>'6.ВС'!BL286</f>
        <v>0</v>
      </c>
      <c r="BM204" s="21">
        <f>'6.ВС'!BM286</f>
        <v>8008100</v>
      </c>
      <c r="BN204" s="21">
        <f>'6.ВС'!BN286</f>
        <v>0</v>
      </c>
      <c r="BO204" s="21">
        <f>'6.ВС'!BO286</f>
        <v>8008100</v>
      </c>
      <c r="BP204" s="21">
        <f>'6.ВС'!BP286</f>
        <v>0</v>
      </c>
      <c r="BQ204" s="205">
        <f t="shared" si="394"/>
        <v>0</v>
      </c>
      <c r="BR204" s="21">
        <f>'6.ВС'!BR286</f>
        <v>3276900</v>
      </c>
      <c r="BS204" s="21">
        <f>'6.ВС'!BS286</f>
        <v>0</v>
      </c>
      <c r="BT204" s="21">
        <f>'6.ВС'!BT286</f>
        <v>3276900</v>
      </c>
      <c r="BU204" s="21">
        <f>'6.ВС'!BU286</f>
        <v>0</v>
      </c>
      <c r="BV204" s="21">
        <f>'6.ВС'!BV286</f>
        <v>0</v>
      </c>
      <c r="BW204" s="21">
        <f>'6.ВС'!BW286</f>
        <v>0</v>
      </c>
      <c r="BX204" s="21">
        <f>'6.ВС'!BX286</f>
        <v>0</v>
      </c>
      <c r="BY204" s="21">
        <f>'6.ВС'!BY286</f>
        <v>0</v>
      </c>
      <c r="BZ204" s="21">
        <f>'6.ВС'!BZ286</f>
        <v>3276900</v>
      </c>
      <c r="CA204" s="21">
        <f>'6.ВС'!CA286</f>
        <v>0</v>
      </c>
      <c r="CB204" s="21">
        <f>'6.ВС'!CB286</f>
        <v>3276900</v>
      </c>
      <c r="CC204" s="21">
        <f>'6.ВС'!CC286</f>
        <v>0</v>
      </c>
      <c r="CD204" s="21">
        <f>'6.ВС'!CD286</f>
        <v>0</v>
      </c>
      <c r="CE204" s="21">
        <f>'6.ВС'!CE286</f>
        <v>0</v>
      </c>
      <c r="CF204" s="21">
        <f>'6.ВС'!CF286</f>
        <v>0</v>
      </c>
      <c r="CG204" s="21">
        <f>'6.ВС'!CG286</f>
        <v>0</v>
      </c>
      <c r="CH204" s="21">
        <f>'6.ВС'!CH286</f>
        <v>3276900</v>
      </c>
      <c r="CI204" s="21">
        <f>'6.ВС'!CI286</f>
        <v>0</v>
      </c>
      <c r="CJ204" s="21">
        <f>'6.ВС'!CJ286</f>
        <v>3276900</v>
      </c>
      <c r="CK204" s="21">
        <f>'6.ВС'!CK286</f>
        <v>0</v>
      </c>
      <c r="CL204" s="206">
        <f t="shared" si="395"/>
        <v>0</v>
      </c>
    </row>
    <row r="205" spans="1:124" s="2" customFormat="1" ht="27.75" customHeight="1" x14ac:dyDescent="0.25">
      <c r="A205" s="1" t="s">
        <v>118</v>
      </c>
      <c r="B205" s="155"/>
      <c r="C205" s="155"/>
      <c r="D205" s="155"/>
      <c r="E205" s="155"/>
      <c r="F205" s="120" t="s">
        <v>78</v>
      </c>
      <c r="G205" s="120" t="s">
        <v>11</v>
      </c>
      <c r="H205" s="176" t="s">
        <v>466</v>
      </c>
      <c r="I205" s="50" t="s">
        <v>48</v>
      </c>
      <c r="J205" s="21">
        <f t="shared" si="396"/>
        <v>0</v>
      </c>
      <c r="K205" s="21">
        <f t="shared" si="396"/>
        <v>0</v>
      </c>
      <c r="L205" s="21">
        <f t="shared" si="396"/>
        <v>0</v>
      </c>
      <c r="M205" s="21">
        <f t="shared" si="396"/>
        <v>0</v>
      </c>
      <c r="N205" s="21">
        <f t="shared" si="396"/>
        <v>0</v>
      </c>
      <c r="O205" s="21">
        <f t="shared" si="396"/>
        <v>0</v>
      </c>
      <c r="P205" s="21">
        <f t="shared" si="396"/>
        <v>0</v>
      </c>
      <c r="Q205" s="21">
        <f t="shared" si="396"/>
        <v>0</v>
      </c>
      <c r="R205" s="21">
        <f t="shared" si="396"/>
        <v>0</v>
      </c>
      <c r="S205" s="21">
        <f t="shared" si="396"/>
        <v>0</v>
      </c>
      <c r="T205" s="21">
        <f t="shared" si="396"/>
        <v>0</v>
      </c>
      <c r="U205" s="21">
        <f t="shared" si="396"/>
        <v>0</v>
      </c>
      <c r="V205" s="21">
        <f t="shared" si="396"/>
        <v>-23142</v>
      </c>
      <c r="W205" s="21">
        <f t="shared" si="396"/>
        <v>0</v>
      </c>
      <c r="X205" s="21">
        <f t="shared" si="396"/>
        <v>-23142</v>
      </c>
      <c r="Y205" s="21">
        <f t="shared" si="396"/>
        <v>0</v>
      </c>
      <c r="Z205" s="276">
        <f t="shared" si="272"/>
        <v>0</v>
      </c>
      <c r="AA205" s="21"/>
      <c r="AB205" s="21">
        <f t="shared" si="397"/>
        <v>23142</v>
      </c>
      <c r="AC205" s="21">
        <f t="shared" si="397"/>
        <v>0</v>
      </c>
      <c r="AD205" s="21">
        <f t="shared" si="397"/>
        <v>23142</v>
      </c>
      <c r="AE205" s="21">
        <f t="shared" si="397"/>
        <v>0</v>
      </c>
      <c r="AF205" s="21">
        <f t="shared" si="397"/>
        <v>148752</v>
      </c>
      <c r="AG205" s="21">
        <f t="shared" si="397"/>
        <v>0</v>
      </c>
      <c r="AH205" s="21">
        <f t="shared" si="397"/>
        <v>148752</v>
      </c>
      <c r="AI205" s="21">
        <f t="shared" si="397"/>
        <v>0</v>
      </c>
      <c r="AJ205" s="21">
        <f t="shared" si="397"/>
        <v>171894</v>
      </c>
      <c r="AK205" s="21">
        <f t="shared" si="397"/>
        <v>0</v>
      </c>
      <c r="AL205" s="21">
        <f t="shared" si="397"/>
        <v>171894</v>
      </c>
      <c r="AM205" s="21">
        <f t="shared" si="397"/>
        <v>0</v>
      </c>
      <c r="AN205" s="21">
        <f t="shared" si="397"/>
        <v>0</v>
      </c>
      <c r="AO205" s="21">
        <f t="shared" si="397"/>
        <v>0</v>
      </c>
      <c r="AP205" s="21">
        <f t="shared" si="397"/>
        <v>0</v>
      </c>
      <c r="AQ205" s="21">
        <f t="shared" si="397"/>
        <v>0</v>
      </c>
      <c r="AR205" s="21">
        <f t="shared" si="397"/>
        <v>171894</v>
      </c>
      <c r="AS205" s="21">
        <f t="shared" si="397"/>
        <v>0</v>
      </c>
      <c r="AT205" s="21">
        <f t="shared" si="397"/>
        <v>171894</v>
      </c>
      <c r="AU205" s="21">
        <f t="shared" si="397"/>
        <v>0</v>
      </c>
      <c r="AV205" s="205">
        <f t="shared" ref="AV205:AV268" si="399">AJ205-AK205-AL205-AM205</f>
        <v>0</v>
      </c>
      <c r="AW205" s="21">
        <f t="shared" si="397"/>
        <v>0</v>
      </c>
      <c r="AX205" s="21">
        <f t="shared" si="397"/>
        <v>0</v>
      </c>
      <c r="AY205" s="21">
        <f t="shared" si="397"/>
        <v>0</v>
      </c>
      <c r="AZ205" s="21">
        <f t="shared" si="397"/>
        <v>0</v>
      </c>
      <c r="BA205" s="21">
        <f t="shared" si="397"/>
        <v>0</v>
      </c>
      <c r="BB205" s="21">
        <f t="shared" si="397"/>
        <v>0</v>
      </c>
      <c r="BC205" s="21">
        <f t="shared" si="397"/>
        <v>0</v>
      </c>
      <c r="BD205" s="21">
        <f t="shared" si="397"/>
        <v>0</v>
      </c>
      <c r="BE205" s="21">
        <f t="shared" si="397"/>
        <v>0</v>
      </c>
      <c r="BF205" s="21">
        <f t="shared" si="397"/>
        <v>0</v>
      </c>
      <c r="BG205" s="21">
        <f t="shared" si="397"/>
        <v>0</v>
      </c>
      <c r="BH205" s="21">
        <f t="shared" si="397"/>
        <v>0</v>
      </c>
      <c r="BI205" s="21">
        <f t="shared" si="397"/>
        <v>0</v>
      </c>
      <c r="BJ205" s="21">
        <f t="shared" si="397"/>
        <v>0</v>
      </c>
      <c r="BK205" s="21">
        <f t="shared" si="397"/>
        <v>0</v>
      </c>
      <c r="BL205" s="21">
        <f t="shared" si="397"/>
        <v>0</v>
      </c>
      <c r="BM205" s="21">
        <f t="shared" si="397"/>
        <v>0</v>
      </c>
      <c r="BN205" s="21">
        <f t="shared" si="397"/>
        <v>0</v>
      </c>
      <c r="BO205" s="21">
        <f t="shared" si="397"/>
        <v>0</v>
      </c>
      <c r="BP205" s="21">
        <f t="shared" si="397"/>
        <v>0</v>
      </c>
      <c r="BQ205" s="205">
        <f t="shared" si="394"/>
        <v>0</v>
      </c>
      <c r="BR205" s="21">
        <f t="shared" si="397"/>
        <v>0</v>
      </c>
      <c r="BS205" s="21">
        <f t="shared" si="397"/>
        <v>0</v>
      </c>
      <c r="BT205" s="21">
        <f t="shared" si="397"/>
        <v>0</v>
      </c>
      <c r="BU205" s="21">
        <f t="shared" si="397"/>
        <v>0</v>
      </c>
      <c r="BV205" s="21">
        <f t="shared" si="398"/>
        <v>0</v>
      </c>
      <c r="BW205" s="21">
        <f t="shared" si="398"/>
        <v>0</v>
      </c>
      <c r="BX205" s="21">
        <f t="shared" si="398"/>
        <v>0</v>
      </c>
      <c r="BY205" s="21">
        <f t="shared" si="398"/>
        <v>0</v>
      </c>
      <c r="BZ205" s="21">
        <f t="shared" si="398"/>
        <v>0</v>
      </c>
      <c r="CA205" s="21">
        <f t="shared" si="398"/>
        <v>0</v>
      </c>
      <c r="CB205" s="21">
        <f t="shared" si="398"/>
        <v>0</v>
      </c>
      <c r="CC205" s="21">
        <f t="shared" si="398"/>
        <v>0</v>
      </c>
      <c r="CD205" s="21">
        <f t="shared" si="398"/>
        <v>0</v>
      </c>
      <c r="CE205" s="21">
        <f t="shared" si="398"/>
        <v>0</v>
      </c>
      <c r="CF205" s="21">
        <f t="shared" si="398"/>
        <v>0</v>
      </c>
      <c r="CG205" s="21">
        <f t="shared" si="398"/>
        <v>0</v>
      </c>
      <c r="CH205" s="21">
        <f t="shared" si="398"/>
        <v>0</v>
      </c>
      <c r="CI205" s="21">
        <f t="shared" si="398"/>
        <v>0</v>
      </c>
      <c r="CJ205" s="21">
        <f t="shared" si="398"/>
        <v>0</v>
      </c>
      <c r="CK205" s="21">
        <f t="shared" si="398"/>
        <v>0</v>
      </c>
      <c r="CL205" s="206">
        <f t="shared" si="395"/>
        <v>0</v>
      </c>
    </row>
    <row r="206" spans="1:124" s="2" customFormat="1" ht="27.75" customHeight="1" x14ac:dyDescent="0.25">
      <c r="A206" s="1" t="s">
        <v>41</v>
      </c>
      <c r="B206" s="155"/>
      <c r="C206" s="155"/>
      <c r="D206" s="155"/>
      <c r="E206" s="155"/>
      <c r="F206" s="120" t="s">
        <v>78</v>
      </c>
      <c r="G206" s="120" t="s">
        <v>11</v>
      </c>
      <c r="H206" s="176" t="s">
        <v>466</v>
      </c>
      <c r="I206" s="120" t="s">
        <v>83</v>
      </c>
      <c r="J206" s="21">
        <f t="shared" si="396"/>
        <v>0</v>
      </c>
      <c r="K206" s="21">
        <f t="shared" si="396"/>
        <v>0</v>
      </c>
      <c r="L206" s="21">
        <f t="shared" si="396"/>
        <v>0</v>
      </c>
      <c r="M206" s="21">
        <f t="shared" si="396"/>
        <v>0</v>
      </c>
      <c r="N206" s="21">
        <f t="shared" si="396"/>
        <v>0</v>
      </c>
      <c r="O206" s="21">
        <f t="shared" si="396"/>
        <v>0</v>
      </c>
      <c r="P206" s="21">
        <f t="shared" si="396"/>
        <v>0</v>
      </c>
      <c r="Q206" s="21">
        <f t="shared" si="396"/>
        <v>0</v>
      </c>
      <c r="R206" s="21">
        <f t="shared" si="396"/>
        <v>0</v>
      </c>
      <c r="S206" s="21">
        <f t="shared" si="396"/>
        <v>0</v>
      </c>
      <c r="T206" s="21">
        <f t="shared" si="396"/>
        <v>0</v>
      </c>
      <c r="U206" s="21">
        <f t="shared" si="396"/>
        <v>0</v>
      </c>
      <c r="V206" s="21">
        <f t="shared" si="396"/>
        <v>-23142</v>
      </c>
      <c r="W206" s="21">
        <f t="shared" si="396"/>
        <v>0</v>
      </c>
      <c r="X206" s="21">
        <f t="shared" si="396"/>
        <v>-23142</v>
      </c>
      <c r="Y206" s="21">
        <f t="shared" si="396"/>
        <v>0</v>
      </c>
      <c r="Z206" s="276">
        <f t="shared" si="272"/>
        <v>0</v>
      </c>
      <c r="AA206" s="21"/>
      <c r="AB206" s="21">
        <f t="shared" si="397"/>
        <v>23142</v>
      </c>
      <c r="AC206" s="21">
        <f t="shared" si="397"/>
        <v>0</v>
      </c>
      <c r="AD206" s="21">
        <f t="shared" si="397"/>
        <v>23142</v>
      </c>
      <c r="AE206" s="21">
        <f t="shared" si="397"/>
        <v>0</v>
      </c>
      <c r="AF206" s="21">
        <f t="shared" si="397"/>
        <v>148752</v>
      </c>
      <c r="AG206" s="21">
        <f t="shared" si="397"/>
        <v>0</v>
      </c>
      <c r="AH206" s="21">
        <f t="shared" si="397"/>
        <v>148752</v>
      </c>
      <c r="AI206" s="21">
        <f t="shared" si="397"/>
        <v>0</v>
      </c>
      <c r="AJ206" s="21">
        <f t="shared" si="397"/>
        <v>171894</v>
      </c>
      <c r="AK206" s="21">
        <f t="shared" si="397"/>
        <v>0</v>
      </c>
      <c r="AL206" s="21">
        <f t="shared" si="397"/>
        <v>171894</v>
      </c>
      <c r="AM206" s="21">
        <f t="shared" si="397"/>
        <v>0</v>
      </c>
      <c r="AN206" s="21">
        <f t="shared" si="397"/>
        <v>0</v>
      </c>
      <c r="AO206" s="21">
        <f t="shared" si="397"/>
        <v>0</v>
      </c>
      <c r="AP206" s="21">
        <f t="shared" si="397"/>
        <v>0</v>
      </c>
      <c r="AQ206" s="21">
        <f t="shared" si="397"/>
        <v>0</v>
      </c>
      <c r="AR206" s="21">
        <f t="shared" si="397"/>
        <v>171894</v>
      </c>
      <c r="AS206" s="21">
        <f t="shared" si="397"/>
        <v>0</v>
      </c>
      <c r="AT206" s="21">
        <f t="shared" si="397"/>
        <v>171894</v>
      </c>
      <c r="AU206" s="21">
        <f t="shared" si="397"/>
        <v>0</v>
      </c>
      <c r="AV206" s="205">
        <f t="shared" si="399"/>
        <v>0</v>
      </c>
      <c r="AW206" s="21">
        <f t="shared" si="397"/>
        <v>0</v>
      </c>
      <c r="AX206" s="21">
        <f t="shared" si="397"/>
        <v>0</v>
      </c>
      <c r="AY206" s="21">
        <f t="shared" si="397"/>
        <v>0</v>
      </c>
      <c r="AZ206" s="21">
        <f t="shared" si="397"/>
        <v>0</v>
      </c>
      <c r="BA206" s="21">
        <f t="shared" si="397"/>
        <v>0</v>
      </c>
      <c r="BB206" s="21">
        <f t="shared" si="397"/>
        <v>0</v>
      </c>
      <c r="BC206" s="21">
        <f t="shared" si="397"/>
        <v>0</v>
      </c>
      <c r="BD206" s="21">
        <f t="shared" si="397"/>
        <v>0</v>
      </c>
      <c r="BE206" s="21">
        <f t="shared" si="397"/>
        <v>0</v>
      </c>
      <c r="BF206" s="21">
        <f t="shared" si="397"/>
        <v>0</v>
      </c>
      <c r="BG206" s="21">
        <f t="shared" si="397"/>
        <v>0</v>
      </c>
      <c r="BH206" s="21">
        <f t="shared" si="397"/>
        <v>0</v>
      </c>
      <c r="BI206" s="21">
        <f t="shared" si="397"/>
        <v>0</v>
      </c>
      <c r="BJ206" s="21">
        <f t="shared" si="397"/>
        <v>0</v>
      </c>
      <c r="BK206" s="21">
        <f t="shared" si="397"/>
        <v>0</v>
      </c>
      <c r="BL206" s="21">
        <f t="shared" si="397"/>
        <v>0</v>
      </c>
      <c r="BM206" s="21">
        <f t="shared" si="397"/>
        <v>0</v>
      </c>
      <c r="BN206" s="21">
        <f t="shared" si="397"/>
        <v>0</v>
      </c>
      <c r="BO206" s="21">
        <f t="shared" si="397"/>
        <v>0</v>
      </c>
      <c r="BP206" s="21">
        <f t="shared" si="397"/>
        <v>0</v>
      </c>
      <c r="BQ206" s="205">
        <f t="shared" si="394"/>
        <v>0</v>
      </c>
      <c r="BR206" s="21">
        <f t="shared" si="397"/>
        <v>0</v>
      </c>
      <c r="BS206" s="21">
        <f t="shared" si="397"/>
        <v>0</v>
      </c>
      <c r="BT206" s="21">
        <f t="shared" si="397"/>
        <v>0</v>
      </c>
      <c r="BU206" s="21">
        <f t="shared" si="397"/>
        <v>0</v>
      </c>
      <c r="BV206" s="21">
        <f t="shared" si="398"/>
        <v>0</v>
      </c>
      <c r="BW206" s="21">
        <f t="shared" si="398"/>
        <v>0</v>
      </c>
      <c r="BX206" s="21">
        <f t="shared" si="398"/>
        <v>0</v>
      </c>
      <c r="BY206" s="21">
        <f t="shared" si="398"/>
        <v>0</v>
      </c>
      <c r="BZ206" s="21">
        <f t="shared" si="398"/>
        <v>0</v>
      </c>
      <c r="CA206" s="21">
        <f t="shared" si="398"/>
        <v>0</v>
      </c>
      <c r="CB206" s="21">
        <f t="shared" si="398"/>
        <v>0</v>
      </c>
      <c r="CC206" s="21">
        <f t="shared" si="398"/>
        <v>0</v>
      </c>
      <c r="CD206" s="21">
        <f t="shared" si="398"/>
        <v>0</v>
      </c>
      <c r="CE206" s="21">
        <f t="shared" si="398"/>
        <v>0</v>
      </c>
      <c r="CF206" s="21">
        <f t="shared" si="398"/>
        <v>0</v>
      </c>
      <c r="CG206" s="21">
        <f t="shared" si="398"/>
        <v>0</v>
      </c>
      <c r="CH206" s="21">
        <f t="shared" si="398"/>
        <v>0</v>
      </c>
      <c r="CI206" s="21">
        <f t="shared" si="398"/>
        <v>0</v>
      </c>
      <c r="CJ206" s="21">
        <f t="shared" si="398"/>
        <v>0</v>
      </c>
      <c r="CK206" s="21">
        <f t="shared" si="398"/>
        <v>0</v>
      </c>
      <c r="CL206" s="206">
        <f t="shared" si="395"/>
        <v>0</v>
      </c>
    </row>
    <row r="207" spans="1:124" s="2" customFormat="1" ht="27.75" customHeight="1" x14ac:dyDescent="0.25">
      <c r="A207" s="1" t="s">
        <v>84</v>
      </c>
      <c r="B207" s="155"/>
      <c r="C207" s="155"/>
      <c r="D207" s="155"/>
      <c r="E207" s="155"/>
      <c r="F207" s="120" t="s">
        <v>78</v>
      </c>
      <c r="G207" s="120" t="s">
        <v>11</v>
      </c>
      <c r="H207" s="176" t="s">
        <v>466</v>
      </c>
      <c r="I207" s="120" t="s">
        <v>85</v>
      </c>
      <c r="J207" s="21">
        <f>'6.ВС'!J292</f>
        <v>0</v>
      </c>
      <c r="K207" s="21">
        <f>'6.ВС'!K292</f>
        <v>0</v>
      </c>
      <c r="L207" s="21">
        <f>'6.ВС'!L292</f>
        <v>0</v>
      </c>
      <c r="M207" s="21">
        <f>'6.ВС'!M292</f>
        <v>0</v>
      </c>
      <c r="N207" s="21">
        <f>'6.ВС'!N292</f>
        <v>0</v>
      </c>
      <c r="O207" s="21">
        <f>'6.ВС'!O292</f>
        <v>0</v>
      </c>
      <c r="P207" s="21">
        <f>'6.ВС'!P292</f>
        <v>0</v>
      </c>
      <c r="Q207" s="21">
        <f>'6.ВС'!Q292</f>
        <v>0</v>
      </c>
      <c r="R207" s="21">
        <f>'6.ВС'!R292</f>
        <v>0</v>
      </c>
      <c r="S207" s="21">
        <f>'6.ВС'!S292</f>
        <v>0</v>
      </c>
      <c r="T207" s="21">
        <f>'6.ВС'!T292</f>
        <v>0</v>
      </c>
      <c r="U207" s="21">
        <f>'6.ВС'!U292</f>
        <v>0</v>
      </c>
      <c r="V207" s="21">
        <f>'6.ВС'!V292</f>
        <v>-23142</v>
      </c>
      <c r="W207" s="21">
        <f>'6.ВС'!W292</f>
        <v>0</v>
      </c>
      <c r="X207" s="21">
        <f>'6.ВС'!X292</f>
        <v>-23142</v>
      </c>
      <c r="Y207" s="21">
        <f>'6.ВС'!Y292</f>
        <v>0</v>
      </c>
      <c r="Z207" s="276">
        <f t="shared" si="272"/>
        <v>0</v>
      </c>
      <c r="AA207" s="21"/>
      <c r="AB207" s="21">
        <f>'6.ВС'!AB292</f>
        <v>23142</v>
      </c>
      <c r="AC207" s="21">
        <f>'6.ВС'!AC292</f>
        <v>0</v>
      </c>
      <c r="AD207" s="21">
        <f>'6.ВС'!AD292</f>
        <v>23142</v>
      </c>
      <c r="AE207" s="21">
        <f>'6.ВС'!AE292</f>
        <v>0</v>
      </c>
      <c r="AF207" s="21">
        <f>'6.ВС'!AF292</f>
        <v>148752</v>
      </c>
      <c r="AG207" s="21">
        <f>'6.ВС'!AG292</f>
        <v>0</v>
      </c>
      <c r="AH207" s="21">
        <f>'6.ВС'!AH292</f>
        <v>148752</v>
      </c>
      <c r="AI207" s="21">
        <f>'6.ВС'!AI292</f>
        <v>0</v>
      </c>
      <c r="AJ207" s="21">
        <f>'6.ВС'!AJ292</f>
        <v>171894</v>
      </c>
      <c r="AK207" s="21">
        <f>'6.ВС'!AK292</f>
        <v>0</v>
      </c>
      <c r="AL207" s="21">
        <f>'6.ВС'!AL292</f>
        <v>171894</v>
      </c>
      <c r="AM207" s="21">
        <f>'6.ВС'!AM292</f>
        <v>0</v>
      </c>
      <c r="AN207" s="21">
        <f>'6.ВС'!AN292</f>
        <v>0</v>
      </c>
      <c r="AO207" s="21">
        <f>'6.ВС'!AO292</f>
        <v>0</v>
      </c>
      <c r="AP207" s="21">
        <f>'6.ВС'!AP292</f>
        <v>0</v>
      </c>
      <c r="AQ207" s="21">
        <f>'6.ВС'!AQ292</f>
        <v>0</v>
      </c>
      <c r="AR207" s="21">
        <f>'6.ВС'!AR292</f>
        <v>171894</v>
      </c>
      <c r="AS207" s="21">
        <f>'6.ВС'!AS292</f>
        <v>0</v>
      </c>
      <c r="AT207" s="21">
        <f>'6.ВС'!AT292</f>
        <v>171894</v>
      </c>
      <c r="AU207" s="21">
        <f>'6.ВС'!AU292</f>
        <v>0</v>
      </c>
      <c r="AV207" s="205">
        <f t="shared" si="399"/>
        <v>0</v>
      </c>
      <c r="AW207" s="21">
        <f>'6.ВС'!AW292</f>
        <v>0</v>
      </c>
      <c r="AX207" s="21">
        <f>'6.ВС'!AX292</f>
        <v>0</v>
      </c>
      <c r="AY207" s="21">
        <f>'6.ВС'!AY292</f>
        <v>0</v>
      </c>
      <c r="AZ207" s="21">
        <f>'6.ВС'!AZ292</f>
        <v>0</v>
      </c>
      <c r="BA207" s="21">
        <f>'6.ВС'!BA292</f>
        <v>0</v>
      </c>
      <c r="BB207" s="21">
        <f>'6.ВС'!BB292</f>
        <v>0</v>
      </c>
      <c r="BC207" s="21">
        <f>'6.ВС'!BC292</f>
        <v>0</v>
      </c>
      <c r="BD207" s="21">
        <f>'6.ВС'!BD292</f>
        <v>0</v>
      </c>
      <c r="BE207" s="21">
        <f>'6.ВС'!BE292</f>
        <v>0</v>
      </c>
      <c r="BF207" s="21">
        <f>'6.ВС'!BF292</f>
        <v>0</v>
      </c>
      <c r="BG207" s="21">
        <f>'6.ВС'!BG292</f>
        <v>0</v>
      </c>
      <c r="BH207" s="21">
        <f>'6.ВС'!BH292</f>
        <v>0</v>
      </c>
      <c r="BI207" s="21">
        <f>'6.ВС'!BI292</f>
        <v>0</v>
      </c>
      <c r="BJ207" s="21">
        <f>'6.ВС'!BJ292</f>
        <v>0</v>
      </c>
      <c r="BK207" s="21">
        <f>'6.ВС'!BK292</f>
        <v>0</v>
      </c>
      <c r="BL207" s="21">
        <f>'6.ВС'!BL292</f>
        <v>0</v>
      </c>
      <c r="BM207" s="21">
        <f>'6.ВС'!BM292</f>
        <v>0</v>
      </c>
      <c r="BN207" s="21">
        <f>'6.ВС'!BN292</f>
        <v>0</v>
      </c>
      <c r="BO207" s="21">
        <f>'6.ВС'!BO292</f>
        <v>0</v>
      </c>
      <c r="BP207" s="21">
        <f>'6.ВС'!BP292</f>
        <v>0</v>
      </c>
      <c r="BQ207" s="205">
        <f t="shared" si="394"/>
        <v>0</v>
      </c>
      <c r="BR207" s="21">
        <f>'6.ВС'!BR292</f>
        <v>0</v>
      </c>
      <c r="BS207" s="21">
        <f>'6.ВС'!BS292</f>
        <v>0</v>
      </c>
      <c r="BT207" s="21">
        <f>'6.ВС'!BT292</f>
        <v>0</v>
      </c>
      <c r="BU207" s="21">
        <f>'6.ВС'!BU292</f>
        <v>0</v>
      </c>
      <c r="BV207" s="21">
        <f>'6.ВС'!BV292</f>
        <v>0</v>
      </c>
      <c r="BW207" s="21">
        <f>'6.ВС'!BW292</f>
        <v>0</v>
      </c>
      <c r="BX207" s="21">
        <f>'6.ВС'!BX292</f>
        <v>0</v>
      </c>
      <c r="BY207" s="21">
        <f>'6.ВС'!BY292</f>
        <v>0</v>
      </c>
      <c r="BZ207" s="21">
        <f>'6.ВС'!BZ292</f>
        <v>0</v>
      </c>
      <c r="CA207" s="21">
        <f>'6.ВС'!CA292</f>
        <v>0</v>
      </c>
      <c r="CB207" s="21">
        <f>'6.ВС'!CB292</f>
        <v>0</v>
      </c>
      <c r="CC207" s="21">
        <f>'6.ВС'!CC292</f>
        <v>0</v>
      </c>
      <c r="CD207" s="21">
        <f>'6.ВС'!CD292</f>
        <v>0</v>
      </c>
      <c r="CE207" s="21">
        <f>'6.ВС'!CE292</f>
        <v>0</v>
      </c>
      <c r="CF207" s="21">
        <f>'6.ВС'!CF292</f>
        <v>0</v>
      </c>
      <c r="CG207" s="21">
        <f>'6.ВС'!CG292</f>
        <v>0</v>
      </c>
      <c r="CH207" s="21">
        <f>'6.ВС'!CH292</f>
        <v>0</v>
      </c>
      <c r="CI207" s="21">
        <f>'6.ВС'!CI292</f>
        <v>0</v>
      </c>
      <c r="CJ207" s="21">
        <f>'6.ВС'!CJ292</f>
        <v>0</v>
      </c>
      <c r="CK207" s="21">
        <f>'6.ВС'!CK292</f>
        <v>0</v>
      </c>
      <c r="CL207" s="206">
        <f t="shared" si="395"/>
        <v>0</v>
      </c>
    </row>
    <row r="208" spans="1:124" ht="27.75" customHeight="1" x14ac:dyDescent="0.25">
      <c r="A208" s="155" t="s">
        <v>117</v>
      </c>
      <c r="B208" s="156"/>
      <c r="C208" s="156"/>
      <c r="D208" s="156"/>
      <c r="E208" s="152">
        <v>852</v>
      </c>
      <c r="F208" s="4" t="s">
        <v>78</v>
      </c>
      <c r="G208" s="4" t="s">
        <v>11</v>
      </c>
      <c r="H208" s="176" t="s">
        <v>467</v>
      </c>
      <c r="I208" s="4"/>
      <c r="J208" s="21">
        <f t="shared" ref="J208:Y209" si="400">J209</f>
        <v>0</v>
      </c>
      <c r="K208" s="21">
        <f t="shared" si="400"/>
        <v>0</v>
      </c>
      <c r="L208" s="21">
        <f t="shared" si="400"/>
        <v>0</v>
      </c>
      <c r="M208" s="21">
        <f t="shared" si="400"/>
        <v>0</v>
      </c>
      <c r="N208" s="21">
        <f t="shared" si="400"/>
        <v>0</v>
      </c>
      <c r="O208" s="21">
        <f t="shared" si="400"/>
        <v>0</v>
      </c>
      <c r="P208" s="21">
        <f t="shared" si="400"/>
        <v>0</v>
      </c>
      <c r="Q208" s="21">
        <f t="shared" si="400"/>
        <v>0</v>
      </c>
      <c r="R208" s="21">
        <f t="shared" si="400"/>
        <v>0</v>
      </c>
      <c r="S208" s="21">
        <f t="shared" si="400"/>
        <v>0</v>
      </c>
      <c r="T208" s="21">
        <f t="shared" si="400"/>
        <v>0</v>
      </c>
      <c r="U208" s="21">
        <f t="shared" si="400"/>
        <v>0</v>
      </c>
      <c r="V208" s="21">
        <f t="shared" si="400"/>
        <v>-2643600</v>
      </c>
      <c r="W208" s="21">
        <f t="shared" si="400"/>
        <v>0</v>
      </c>
      <c r="X208" s="21">
        <f t="shared" si="400"/>
        <v>-2643600</v>
      </c>
      <c r="Y208" s="21">
        <f t="shared" si="400"/>
        <v>0</v>
      </c>
      <c r="Z208" s="276">
        <f t="shared" si="272"/>
        <v>0</v>
      </c>
      <c r="AA208" s="21"/>
      <c r="AB208" s="21">
        <f t="shared" ref="AB208:BV209" si="401">AB209</f>
        <v>2643600</v>
      </c>
      <c r="AC208" s="21">
        <f t="shared" si="401"/>
        <v>0</v>
      </c>
      <c r="AD208" s="21">
        <f t="shared" si="401"/>
        <v>2643600</v>
      </c>
      <c r="AE208" s="21">
        <f t="shared" si="401"/>
        <v>0</v>
      </c>
      <c r="AF208" s="21">
        <f t="shared" si="401"/>
        <v>0</v>
      </c>
      <c r="AG208" s="21">
        <f t="shared" si="401"/>
        <v>0</v>
      </c>
      <c r="AH208" s="21">
        <f t="shared" si="401"/>
        <v>0</v>
      </c>
      <c r="AI208" s="21">
        <f t="shared" si="401"/>
        <v>0</v>
      </c>
      <c r="AJ208" s="21">
        <f t="shared" si="401"/>
        <v>2643600</v>
      </c>
      <c r="AK208" s="21">
        <f t="shared" si="401"/>
        <v>0</v>
      </c>
      <c r="AL208" s="21">
        <f t="shared" si="401"/>
        <v>2643600</v>
      </c>
      <c r="AM208" s="21">
        <f t="shared" si="401"/>
        <v>0</v>
      </c>
      <c r="AN208" s="21">
        <f t="shared" si="401"/>
        <v>0</v>
      </c>
      <c r="AO208" s="21">
        <f t="shared" si="401"/>
        <v>0</v>
      </c>
      <c r="AP208" s="21">
        <f t="shared" si="401"/>
        <v>0</v>
      </c>
      <c r="AQ208" s="21">
        <f t="shared" si="401"/>
        <v>0</v>
      </c>
      <c r="AR208" s="21">
        <f t="shared" si="401"/>
        <v>2643600</v>
      </c>
      <c r="AS208" s="21">
        <f t="shared" si="401"/>
        <v>0</v>
      </c>
      <c r="AT208" s="21">
        <f t="shared" si="401"/>
        <v>2643600</v>
      </c>
      <c r="AU208" s="21">
        <f t="shared" si="401"/>
        <v>0</v>
      </c>
      <c r="AV208" s="205">
        <f t="shared" si="399"/>
        <v>0</v>
      </c>
      <c r="AW208" s="21">
        <f t="shared" si="401"/>
        <v>2643600</v>
      </c>
      <c r="AX208" s="21">
        <f t="shared" si="401"/>
        <v>0</v>
      </c>
      <c r="AY208" s="21">
        <f t="shared" si="401"/>
        <v>2643600</v>
      </c>
      <c r="AZ208" s="21">
        <f t="shared" si="401"/>
        <v>0</v>
      </c>
      <c r="BA208" s="21">
        <f t="shared" si="401"/>
        <v>0</v>
      </c>
      <c r="BB208" s="21">
        <f t="shared" si="401"/>
        <v>0</v>
      </c>
      <c r="BC208" s="21">
        <f t="shared" si="401"/>
        <v>0</v>
      </c>
      <c r="BD208" s="21">
        <f t="shared" si="401"/>
        <v>0</v>
      </c>
      <c r="BE208" s="21">
        <f t="shared" si="401"/>
        <v>2643600</v>
      </c>
      <c r="BF208" s="21">
        <f t="shared" si="401"/>
        <v>0</v>
      </c>
      <c r="BG208" s="21">
        <f t="shared" si="401"/>
        <v>2643600</v>
      </c>
      <c r="BH208" s="21">
        <f t="shared" si="401"/>
        <v>0</v>
      </c>
      <c r="BI208" s="21">
        <f t="shared" si="401"/>
        <v>0</v>
      </c>
      <c r="BJ208" s="21">
        <f t="shared" si="401"/>
        <v>0</v>
      </c>
      <c r="BK208" s="21">
        <f t="shared" si="401"/>
        <v>0</v>
      </c>
      <c r="BL208" s="21">
        <f t="shared" si="401"/>
        <v>0</v>
      </c>
      <c r="BM208" s="21">
        <f t="shared" si="401"/>
        <v>2643600</v>
      </c>
      <c r="BN208" s="21">
        <f t="shared" si="401"/>
        <v>0</v>
      </c>
      <c r="BO208" s="21">
        <f t="shared" si="401"/>
        <v>2643600</v>
      </c>
      <c r="BP208" s="21">
        <f t="shared" si="401"/>
        <v>0</v>
      </c>
      <c r="BQ208" s="205">
        <f t="shared" si="394"/>
        <v>0</v>
      </c>
      <c r="BR208" s="21">
        <f t="shared" si="401"/>
        <v>2643600</v>
      </c>
      <c r="BS208" s="21">
        <f t="shared" si="401"/>
        <v>0</v>
      </c>
      <c r="BT208" s="21">
        <f t="shared" si="401"/>
        <v>2643600</v>
      </c>
      <c r="BU208" s="21">
        <f t="shared" si="401"/>
        <v>0</v>
      </c>
      <c r="BV208" s="21">
        <f t="shared" si="401"/>
        <v>0</v>
      </c>
      <c r="BW208" s="21">
        <f t="shared" ref="BV208:CK209" si="402">BW209</f>
        <v>0</v>
      </c>
      <c r="BX208" s="21">
        <f t="shared" si="402"/>
        <v>0</v>
      </c>
      <c r="BY208" s="21">
        <f t="shared" si="402"/>
        <v>0</v>
      </c>
      <c r="BZ208" s="21">
        <f t="shared" si="402"/>
        <v>2643600</v>
      </c>
      <c r="CA208" s="21">
        <f t="shared" si="402"/>
        <v>0</v>
      </c>
      <c r="CB208" s="21">
        <f t="shared" si="402"/>
        <v>2643600</v>
      </c>
      <c r="CC208" s="21">
        <f t="shared" si="402"/>
        <v>0</v>
      </c>
      <c r="CD208" s="21">
        <f t="shared" si="402"/>
        <v>0</v>
      </c>
      <c r="CE208" s="21">
        <f t="shared" si="402"/>
        <v>0</v>
      </c>
      <c r="CF208" s="21">
        <f t="shared" si="402"/>
        <v>0</v>
      </c>
      <c r="CG208" s="21">
        <f t="shared" si="402"/>
        <v>0</v>
      </c>
      <c r="CH208" s="21">
        <f t="shared" si="402"/>
        <v>2643600</v>
      </c>
      <c r="CI208" s="21">
        <f t="shared" si="402"/>
        <v>0</v>
      </c>
      <c r="CJ208" s="21">
        <f t="shared" si="402"/>
        <v>2643600</v>
      </c>
      <c r="CK208" s="21">
        <f t="shared" si="402"/>
        <v>0</v>
      </c>
      <c r="CL208" s="206">
        <f t="shared" si="395"/>
        <v>0</v>
      </c>
    </row>
    <row r="209" spans="1:90" ht="27.75" customHeight="1" x14ac:dyDescent="0.25">
      <c r="A209" s="156" t="s">
        <v>41</v>
      </c>
      <c r="B209" s="156"/>
      <c r="C209" s="156"/>
      <c r="D209" s="156"/>
      <c r="E209" s="152">
        <v>852</v>
      </c>
      <c r="F209" s="4" t="s">
        <v>78</v>
      </c>
      <c r="G209" s="4" t="s">
        <v>11</v>
      </c>
      <c r="H209" s="176" t="s">
        <v>467</v>
      </c>
      <c r="I209" s="4" t="s">
        <v>83</v>
      </c>
      <c r="J209" s="21">
        <f t="shared" si="400"/>
        <v>0</v>
      </c>
      <c r="K209" s="21">
        <f t="shared" si="400"/>
        <v>0</v>
      </c>
      <c r="L209" s="21">
        <f t="shared" si="400"/>
        <v>0</v>
      </c>
      <c r="M209" s="21">
        <f t="shared" si="400"/>
        <v>0</v>
      </c>
      <c r="N209" s="21">
        <f t="shared" si="400"/>
        <v>0</v>
      </c>
      <c r="O209" s="21">
        <f t="shared" si="400"/>
        <v>0</v>
      </c>
      <c r="P209" s="21">
        <f t="shared" si="400"/>
        <v>0</v>
      </c>
      <c r="Q209" s="21">
        <f t="shared" si="400"/>
        <v>0</v>
      </c>
      <c r="R209" s="21">
        <f t="shared" si="400"/>
        <v>0</v>
      </c>
      <c r="S209" s="21">
        <f t="shared" si="400"/>
        <v>0</v>
      </c>
      <c r="T209" s="21">
        <f t="shared" si="400"/>
        <v>0</v>
      </c>
      <c r="U209" s="21">
        <f t="shared" si="400"/>
        <v>0</v>
      </c>
      <c r="V209" s="21">
        <f t="shared" si="400"/>
        <v>-2643600</v>
      </c>
      <c r="W209" s="21">
        <f t="shared" si="400"/>
        <v>0</v>
      </c>
      <c r="X209" s="21">
        <f t="shared" si="400"/>
        <v>-2643600</v>
      </c>
      <c r="Y209" s="21">
        <f t="shared" si="400"/>
        <v>0</v>
      </c>
      <c r="Z209" s="276">
        <f t="shared" si="272"/>
        <v>0</v>
      </c>
      <c r="AA209" s="21"/>
      <c r="AB209" s="21">
        <f t="shared" si="401"/>
        <v>2643600</v>
      </c>
      <c r="AC209" s="21">
        <f t="shared" si="401"/>
        <v>0</v>
      </c>
      <c r="AD209" s="21">
        <f t="shared" si="401"/>
        <v>2643600</v>
      </c>
      <c r="AE209" s="21">
        <f t="shared" si="401"/>
        <v>0</v>
      </c>
      <c r="AF209" s="21">
        <f t="shared" si="401"/>
        <v>0</v>
      </c>
      <c r="AG209" s="21">
        <f t="shared" si="401"/>
        <v>0</v>
      </c>
      <c r="AH209" s="21">
        <f t="shared" si="401"/>
        <v>0</v>
      </c>
      <c r="AI209" s="21">
        <f t="shared" si="401"/>
        <v>0</v>
      </c>
      <c r="AJ209" s="21">
        <f t="shared" si="401"/>
        <v>2643600</v>
      </c>
      <c r="AK209" s="21">
        <f t="shared" si="401"/>
        <v>0</v>
      </c>
      <c r="AL209" s="21">
        <f t="shared" si="401"/>
        <v>2643600</v>
      </c>
      <c r="AM209" s="21">
        <f t="shared" si="401"/>
        <v>0</v>
      </c>
      <c r="AN209" s="21">
        <f t="shared" si="401"/>
        <v>0</v>
      </c>
      <c r="AO209" s="21">
        <f t="shared" si="401"/>
        <v>0</v>
      </c>
      <c r="AP209" s="21">
        <f t="shared" si="401"/>
        <v>0</v>
      </c>
      <c r="AQ209" s="21">
        <f t="shared" si="401"/>
        <v>0</v>
      </c>
      <c r="AR209" s="21">
        <f t="shared" si="401"/>
        <v>2643600</v>
      </c>
      <c r="AS209" s="21">
        <f t="shared" si="401"/>
        <v>0</v>
      </c>
      <c r="AT209" s="21">
        <f t="shared" si="401"/>
        <v>2643600</v>
      </c>
      <c r="AU209" s="21">
        <f t="shared" si="401"/>
        <v>0</v>
      </c>
      <c r="AV209" s="205">
        <f t="shared" si="399"/>
        <v>0</v>
      </c>
      <c r="AW209" s="21">
        <f t="shared" si="401"/>
        <v>2643600</v>
      </c>
      <c r="AX209" s="21">
        <f t="shared" si="401"/>
        <v>0</v>
      </c>
      <c r="AY209" s="21">
        <f t="shared" si="401"/>
        <v>2643600</v>
      </c>
      <c r="AZ209" s="21">
        <f t="shared" si="401"/>
        <v>0</v>
      </c>
      <c r="BA209" s="21">
        <f t="shared" si="401"/>
        <v>0</v>
      </c>
      <c r="BB209" s="21">
        <f t="shared" si="401"/>
        <v>0</v>
      </c>
      <c r="BC209" s="21">
        <f t="shared" si="401"/>
        <v>0</v>
      </c>
      <c r="BD209" s="21">
        <f t="shared" si="401"/>
        <v>0</v>
      </c>
      <c r="BE209" s="21">
        <f t="shared" si="401"/>
        <v>2643600</v>
      </c>
      <c r="BF209" s="21">
        <f t="shared" si="401"/>
        <v>0</v>
      </c>
      <c r="BG209" s="21">
        <f t="shared" si="401"/>
        <v>2643600</v>
      </c>
      <c r="BH209" s="21">
        <f t="shared" si="401"/>
        <v>0</v>
      </c>
      <c r="BI209" s="21">
        <f t="shared" si="401"/>
        <v>0</v>
      </c>
      <c r="BJ209" s="21">
        <f t="shared" si="401"/>
        <v>0</v>
      </c>
      <c r="BK209" s="21">
        <f t="shared" si="401"/>
        <v>0</v>
      </c>
      <c r="BL209" s="21">
        <f t="shared" si="401"/>
        <v>0</v>
      </c>
      <c r="BM209" s="21">
        <f t="shared" si="401"/>
        <v>2643600</v>
      </c>
      <c r="BN209" s="21">
        <f t="shared" si="401"/>
        <v>0</v>
      </c>
      <c r="BO209" s="21">
        <f t="shared" si="401"/>
        <v>2643600</v>
      </c>
      <c r="BP209" s="21">
        <f t="shared" si="401"/>
        <v>0</v>
      </c>
      <c r="BQ209" s="205">
        <f t="shared" si="394"/>
        <v>0</v>
      </c>
      <c r="BR209" s="21">
        <f t="shared" si="401"/>
        <v>2643600</v>
      </c>
      <c r="BS209" s="21">
        <f t="shared" si="401"/>
        <v>0</v>
      </c>
      <c r="BT209" s="21">
        <f t="shared" si="401"/>
        <v>2643600</v>
      </c>
      <c r="BU209" s="21">
        <f t="shared" si="401"/>
        <v>0</v>
      </c>
      <c r="BV209" s="21">
        <f t="shared" si="402"/>
        <v>0</v>
      </c>
      <c r="BW209" s="21">
        <f t="shared" si="402"/>
        <v>0</v>
      </c>
      <c r="BX209" s="21">
        <f t="shared" si="402"/>
        <v>0</v>
      </c>
      <c r="BY209" s="21">
        <f t="shared" si="402"/>
        <v>0</v>
      </c>
      <c r="BZ209" s="21">
        <f t="shared" si="402"/>
        <v>2643600</v>
      </c>
      <c r="CA209" s="21">
        <f t="shared" si="402"/>
        <v>0</v>
      </c>
      <c r="CB209" s="21">
        <f t="shared" si="402"/>
        <v>2643600</v>
      </c>
      <c r="CC209" s="21">
        <f t="shared" si="402"/>
        <v>0</v>
      </c>
      <c r="CD209" s="21">
        <f t="shared" si="402"/>
        <v>0</v>
      </c>
      <c r="CE209" s="21">
        <f t="shared" si="402"/>
        <v>0</v>
      </c>
      <c r="CF209" s="21">
        <f t="shared" si="402"/>
        <v>0</v>
      </c>
      <c r="CG209" s="21">
        <f t="shared" si="402"/>
        <v>0</v>
      </c>
      <c r="CH209" s="21">
        <f t="shared" si="402"/>
        <v>2643600</v>
      </c>
      <c r="CI209" s="21">
        <f t="shared" si="402"/>
        <v>0</v>
      </c>
      <c r="CJ209" s="21">
        <f t="shared" si="402"/>
        <v>2643600</v>
      </c>
      <c r="CK209" s="21">
        <f t="shared" si="402"/>
        <v>0</v>
      </c>
      <c r="CL209" s="206">
        <f t="shared" si="395"/>
        <v>0</v>
      </c>
    </row>
    <row r="210" spans="1:90" ht="27.75" customHeight="1" x14ac:dyDescent="0.25">
      <c r="A210" s="156" t="s">
        <v>84</v>
      </c>
      <c r="B210" s="156"/>
      <c r="C210" s="156"/>
      <c r="D210" s="156"/>
      <c r="E210" s="152">
        <v>852</v>
      </c>
      <c r="F210" s="4" t="s">
        <v>78</v>
      </c>
      <c r="G210" s="4" t="s">
        <v>11</v>
      </c>
      <c r="H210" s="176" t="s">
        <v>467</v>
      </c>
      <c r="I210" s="3" t="s">
        <v>85</v>
      </c>
      <c r="J210" s="21">
        <f>'6.ВС'!J295</f>
        <v>0</v>
      </c>
      <c r="K210" s="21">
        <f>'6.ВС'!K295</f>
        <v>0</v>
      </c>
      <c r="L210" s="21">
        <f>'6.ВС'!L295</f>
        <v>0</v>
      </c>
      <c r="M210" s="21">
        <f>'6.ВС'!M295</f>
        <v>0</v>
      </c>
      <c r="N210" s="21">
        <f>'6.ВС'!N295</f>
        <v>0</v>
      </c>
      <c r="O210" s="21">
        <f>'6.ВС'!O295</f>
        <v>0</v>
      </c>
      <c r="P210" s="21">
        <f>'6.ВС'!P295</f>
        <v>0</v>
      </c>
      <c r="Q210" s="21">
        <f>'6.ВС'!Q295</f>
        <v>0</v>
      </c>
      <c r="R210" s="21">
        <f>'6.ВС'!R295</f>
        <v>0</v>
      </c>
      <c r="S210" s="21">
        <f>'6.ВС'!S295</f>
        <v>0</v>
      </c>
      <c r="T210" s="21">
        <f>'6.ВС'!T295</f>
        <v>0</v>
      </c>
      <c r="U210" s="21">
        <f>'6.ВС'!U295</f>
        <v>0</v>
      </c>
      <c r="V210" s="21">
        <f>'6.ВС'!V295</f>
        <v>-2643600</v>
      </c>
      <c r="W210" s="21">
        <f>'6.ВС'!W295</f>
        <v>0</v>
      </c>
      <c r="X210" s="21">
        <f>'6.ВС'!X295</f>
        <v>-2643600</v>
      </c>
      <c r="Y210" s="21">
        <f>'6.ВС'!Y295</f>
        <v>0</v>
      </c>
      <c r="Z210" s="276">
        <f t="shared" si="272"/>
        <v>0</v>
      </c>
      <c r="AA210" s="21"/>
      <c r="AB210" s="21">
        <f>'6.ВС'!AB295</f>
        <v>2643600</v>
      </c>
      <c r="AC210" s="21">
        <f>'6.ВС'!AC295</f>
        <v>0</v>
      </c>
      <c r="AD210" s="21">
        <f>'6.ВС'!AD295</f>
        <v>2643600</v>
      </c>
      <c r="AE210" s="21">
        <f>'6.ВС'!AE295</f>
        <v>0</v>
      </c>
      <c r="AF210" s="21">
        <f>'6.ВС'!AF295</f>
        <v>0</v>
      </c>
      <c r="AG210" s="21">
        <f>'6.ВС'!AG295</f>
        <v>0</v>
      </c>
      <c r="AH210" s="21">
        <f>'6.ВС'!AH295</f>
        <v>0</v>
      </c>
      <c r="AI210" s="21">
        <f>'6.ВС'!AI295</f>
        <v>0</v>
      </c>
      <c r="AJ210" s="21">
        <f>'6.ВС'!AJ295</f>
        <v>2643600</v>
      </c>
      <c r="AK210" s="21">
        <f>'6.ВС'!AK295</f>
        <v>0</v>
      </c>
      <c r="AL210" s="21">
        <f>'6.ВС'!AL295</f>
        <v>2643600</v>
      </c>
      <c r="AM210" s="21">
        <f>'6.ВС'!AM295</f>
        <v>0</v>
      </c>
      <c r="AN210" s="21">
        <f>'6.ВС'!AN295</f>
        <v>0</v>
      </c>
      <c r="AO210" s="21">
        <f>'6.ВС'!AO295</f>
        <v>0</v>
      </c>
      <c r="AP210" s="21">
        <f>'6.ВС'!AP295</f>
        <v>0</v>
      </c>
      <c r="AQ210" s="21">
        <f>'6.ВС'!AQ295</f>
        <v>0</v>
      </c>
      <c r="AR210" s="21">
        <f>'6.ВС'!AR295</f>
        <v>2643600</v>
      </c>
      <c r="AS210" s="21">
        <f>'6.ВС'!AS295</f>
        <v>0</v>
      </c>
      <c r="AT210" s="21">
        <f>'6.ВС'!AT295</f>
        <v>2643600</v>
      </c>
      <c r="AU210" s="21">
        <f>'6.ВС'!AU295</f>
        <v>0</v>
      </c>
      <c r="AV210" s="205">
        <f t="shared" si="399"/>
        <v>0</v>
      </c>
      <c r="AW210" s="21">
        <f>'6.ВС'!AW295</f>
        <v>2643600</v>
      </c>
      <c r="AX210" s="21">
        <f>'6.ВС'!AX295</f>
        <v>0</v>
      </c>
      <c r="AY210" s="21">
        <f>'6.ВС'!AY295</f>
        <v>2643600</v>
      </c>
      <c r="AZ210" s="21">
        <f>'6.ВС'!AZ295</f>
        <v>0</v>
      </c>
      <c r="BA210" s="21">
        <f>'6.ВС'!BA295</f>
        <v>0</v>
      </c>
      <c r="BB210" s="21">
        <f>'6.ВС'!BB295</f>
        <v>0</v>
      </c>
      <c r="BC210" s="21">
        <f>'6.ВС'!BC295</f>
        <v>0</v>
      </c>
      <c r="BD210" s="21">
        <f>'6.ВС'!BD295</f>
        <v>0</v>
      </c>
      <c r="BE210" s="21">
        <f>'6.ВС'!BE295</f>
        <v>2643600</v>
      </c>
      <c r="BF210" s="21">
        <f>'6.ВС'!BF295</f>
        <v>0</v>
      </c>
      <c r="BG210" s="21">
        <f>'6.ВС'!BG295</f>
        <v>2643600</v>
      </c>
      <c r="BH210" s="21">
        <f>'6.ВС'!BH295</f>
        <v>0</v>
      </c>
      <c r="BI210" s="21">
        <f>'6.ВС'!BI295</f>
        <v>0</v>
      </c>
      <c r="BJ210" s="21">
        <f>'6.ВС'!BJ295</f>
        <v>0</v>
      </c>
      <c r="BK210" s="21">
        <f>'6.ВС'!BK295</f>
        <v>0</v>
      </c>
      <c r="BL210" s="21">
        <f>'6.ВС'!BL295</f>
        <v>0</v>
      </c>
      <c r="BM210" s="21">
        <f>'6.ВС'!BM295</f>
        <v>2643600</v>
      </c>
      <c r="BN210" s="21">
        <f>'6.ВС'!BN295</f>
        <v>0</v>
      </c>
      <c r="BO210" s="21">
        <f>'6.ВС'!BO295</f>
        <v>2643600</v>
      </c>
      <c r="BP210" s="21">
        <f>'6.ВС'!BP295</f>
        <v>0</v>
      </c>
      <c r="BQ210" s="205">
        <f t="shared" si="394"/>
        <v>0</v>
      </c>
      <c r="BR210" s="21">
        <f>'6.ВС'!BR295</f>
        <v>2643600</v>
      </c>
      <c r="BS210" s="21">
        <f>'6.ВС'!BS295</f>
        <v>0</v>
      </c>
      <c r="BT210" s="21">
        <f>'6.ВС'!BT295</f>
        <v>2643600</v>
      </c>
      <c r="BU210" s="21">
        <f>'6.ВС'!BU295</f>
        <v>0</v>
      </c>
      <c r="BV210" s="21">
        <f>'6.ВС'!BV295</f>
        <v>0</v>
      </c>
      <c r="BW210" s="21">
        <f>'6.ВС'!BW295</f>
        <v>0</v>
      </c>
      <c r="BX210" s="21">
        <f>'6.ВС'!BX295</f>
        <v>0</v>
      </c>
      <c r="BY210" s="21">
        <f>'6.ВС'!BY295</f>
        <v>0</v>
      </c>
      <c r="BZ210" s="21">
        <f>'6.ВС'!BZ295</f>
        <v>2643600</v>
      </c>
      <c r="CA210" s="21">
        <f>'6.ВС'!CA295</f>
        <v>0</v>
      </c>
      <c r="CB210" s="21">
        <f>'6.ВС'!CB295</f>
        <v>2643600</v>
      </c>
      <c r="CC210" s="21">
        <f>'6.ВС'!CC295</f>
        <v>0</v>
      </c>
      <c r="CD210" s="21">
        <f>'6.ВС'!CD295</f>
        <v>0</v>
      </c>
      <c r="CE210" s="21">
        <f>'6.ВС'!CE295</f>
        <v>0</v>
      </c>
      <c r="CF210" s="21">
        <f>'6.ВС'!CF295</f>
        <v>0</v>
      </c>
      <c r="CG210" s="21">
        <f>'6.ВС'!CG295</f>
        <v>0</v>
      </c>
      <c r="CH210" s="21">
        <f>'6.ВС'!CH295</f>
        <v>2643600</v>
      </c>
      <c r="CI210" s="21">
        <f>'6.ВС'!CI295</f>
        <v>0</v>
      </c>
      <c r="CJ210" s="21">
        <f>'6.ВС'!CJ295</f>
        <v>2643600</v>
      </c>
      <c r="CK210" s="21">
        <f>'6.ВС'!CK295</f>
        <v>0</v>
      </c>
      <c r="CL210" s="206">
        <f t="shared" si="395"/>
        <v>0</v>
      </c>
    </row>
    <row r="211" spans="1:90" ht="27.75" customHeight="1" x14ac:dyDescent="0.25">
      <c r="A211" s="155" t="s">
        <v>119</v>
      </c>
      <c r="B211" s="156"/>
      <c r="C211" s="156"/>
      <c r="D211" s="156"/>
      <c r="E211" s="152">
        <v>852</v>
      </c>
      <c r="F211" s="4" t="s">
        <v>78</v>
      </c>
      <c r="G211" s="3" t="s">
        <v>11</v>
      </c>
      <c r="H211" s="176" t="s">
        <v>468</v>
      </c>
      <c r="I211" s="3"/>
      <c r="J211" s="21">
        <f t="shared" ref="J211:Y212" si="403">J212</f>
        <v>243644</v>
      </c>
      <c r="K211" s="21">
        <f t="shared" si="403"/>
        <v>0</v>
      </c>
      <c r="L211" s="21">
        <f t="shared" si="403"/>
        <v>243644</v>
      </c>
      <c r="M211" s="21">
        <f t="shared" si="403"/>
        <v>0</v>
      </c>
      <c r="N211" s="21">
        <f t="shared" si="403"/>
        <v>78115</v>
      </c>
      <c r="O211" s="21">
        <f t="shared" si="403"/>
        <v>0</v>
      </c>
      <c r="P211" s="21">
        <f t="shared" si="403"/>
        <v>78115</v>
      </c>
      <c r="Q211" s="21">
        <f t="shared" si="403"/>
        <v>0</v>
      </c>
      <c r="R211" s="21">
        <f t="shared" si="403"/>
        <v>78115</v>
      </c>
      <c r="S211" s="21">
        <f t="shared" si="403"/>
        <v>0</v>
      </c>
      <c r="T211" s="21">
        <f t="shared" si="403"/>
        <v>78115</v>
      </c>
      <c r="U211" s="21">
        <f t="shared" si="403"/>
        <v>0</v>
      </c>
      <c r="V211" s="21">
        <f t="shared" si="403"/>
        <v>243644</v>
      </c>
      <c r="W211" s="21">
        <f t="shared" si="403"/>
        <v>0</v>
      </c>
      <c r="X211" s="21">
        <f t="shared" si="403"/>
        <v>243644</v>
      </c>
      <c r="Y211" s="21">
        <f t="shared" si="403"/>
        <v>0</v>
      </c>
      <c r="Z211" s="276" t="e">
        <f t="shared" si="272"/>
        <v>#DIV/0!</v>
      </c>
      <c r="AA211" s="21"/>
      <c r="AB211" s="21">
        <f t="shared" ref="AB211:BV212" si="404">AB212</f>
        <v>0</v>
      </c>
      <c r="AC211" s="21">
        <f t="shared" si="404"/>
        <v>0</v>
      </c>
      <c r="AD211" s="21">
        <f t="shared" si="404"/>
        <v>0</v>
      </c>
      <c r="AE211" s="21">
        <f t="shared" si="404"/>
        <v>0</v>
      </c>
      <c r="AF211" s="21">
        <f t="shared" si="404"/>
        <v>191317</v>
      </c>
      <c r="AG211" s="21">
        <f t="shared" si="404"/>
        <v>0</v>
      </c>
      <c r="AH211" s="21">
        <f t="shared" si="404"/>
        <v>191317</v>
      </c>
      <c r="AI211" s="21">
        <f t="shared" si="404"/>
        <v>0</v>
      </c>
      <c r="AJ211" s="21">
        <f t="shared" si="404"/>
        <v>191317</v>
      </c>
      <c r="AK211" s="21">
        <f t="shared" si="404"/>
        <v>0</v>
      </c>
      <c r="AL211" s="21">
        <f t="shared" si="404"/>
        <v>191317</v>
      </c>
      <c r="AM211" s="21">
        <f t="shared" si="404"/>
        <v>0</v>
      </c>
      <c r="AN211" s="21">
        <f t="shared" si="404"/>
        <v>0</v>
      </c>
      <c r="AO211" s="21">
        <f t="shared" si="404"/>
        <v>0</v>
      </c>
      <c r="AP211" s="21">
        <f t="shared" si="404"/>
        <v>0</v>
      </c>
      <c r="AQ211" s="21">
        <f t="shared" si="404"/>
        <v>0</v>
      </c>
      <c r="AR211" s="21">
        <f t="shared" si="404"/>
        <v>191317</v>
      </c>
      <c r="AS211" s="21">
        <f t="shared" si="404"/>
        <v>0</v>
      </c>
      <c r="AT211" s="21">
        <f t="shared" si="404"/>
        <v>191317</v>
      </c>
      <c r="AU211" s="21">
        <f t="shared" si="404"/>
        <v>0</v>
      </c>
      <c r="AV211" s="205">
        <f t="shared" si="399"/>
        <v>0</v>
      </c>
      <c r="AW211" s="21">
        <f t="shared" si="404"/>
        <v>0</v>
      </c>
      <c r="AX211" s="21">
        <f t="shared" si="404"/>
        <v>0</v>
      </c>
      <c r="AY211" s="21">
        <f t="shared" si="404"/>
        <v>0</v>
      </c>
      <c r="AZ211" s="21">
        <f t="shared" si="404"/>
        <v>0</v>
      </c>
      <c r="BA211" s="21">
        <f t="shared" si="404"/>
        <v>0</v>
      </c>
      <c r="BB211" s="21">
        <f t="shared" si="404"/>
        <v>0</v>
      </c>
      <c r="BC211" s="21">
        <f t="shared" si="404"/>
        <v>0</v>
      </c>
      <c r="BD211" s="21">
        <f t="shared" si="404"/>
        <v>0</v>
      </c>
      <c r="BE211" s="21">
        <f t="shared" si="404"/>
        <v>0</v>
      </c>
      <c r="BF211" s="21">
        <f t="shared" si="404"/>
        <v>0</v>
      </c>
      <c r="BG211" s="21">
        <f t="shared" si="404"/>
        <v>0</v>
      </c>
      <c r="BH211" s="21">
        <f t="shared" si="404"/>
        <v>0</v>
      </c>
      <c r="BI211" s="21">
        <f t="shared" si="404"/>
        <v>0</v>
      </c>
      <c r="BJ211" s="21">
        <f t="shared" si="404"/>
        <v>0</v>
      </c>
      <c r="BK211" s="21">
        <f t="shared" si="404"/>
        <v>0</v>
      </c>
      <c r="BL211" s="21">
        <f t="shared" si="404"/>
        <v>0</v>
      </c>
      <c r="BM211" s="21">
        <f t="shared" si="404"/>
        <v>0</v>
      </c>
      <c r="BN211" s="21">
        <f t="shared" si="404"/>
        <v>0</v>
      </c>
      <c r="BO211" s="21">
        <f t="shared" si="404"/>
        <v>0</v>
      </c>
      <c r="BP211" s="21">
        <f t="shared" si="404"/>
        <v>0</v>
      </c>
      <c r="BQ211" s="205">
        <f t="shared" si="394"/>
        <v>0</v>
      </c>
      <c r="BR211" s="21">
        <f t="shared" si="404"/>
        <v>0</v>
      </c>
      <c r="BS211" s="21">
        <f t="shared" si="404"/>
        <v>0</v>
      </c>
      <c r="BT211" s="21">
        <f t="shared" si="404"/>
        <v>0</v>
      </c>
      <c r="BU211" s="21">
        <f t="shared" si="404"/>
        <v>0</v>
      </c>
      <c r="BV211" s="21">
        <f t="shared" si="404"/>
        <v>0</v>
      </c>
      <c r="BW211" s="21">
        <f t="shared" ref="BV211:CK212" si="405">BW212</f>
        <v>0</v>
      </c>
      <c r="BX211" s="21">
        <f t="shared" si="405"/>
        <v>0</v>
      </c>
      <c r="BY211" s="21">
        <f t="shared" si="405"/>
        <v>0</v>
      </c>
      <c r="BZ211" s="21">
        <f t="shared" si="405"/>
        <v>0</v>
      </c>
      <c r="CA211" s="21">
        <f t="shared" si="405"/>
        <v>0</v>
      </c>
      <c r="CB211" s="21">
        <f t="shared" si="405"/>
        <v>0</v>
      </c>
      <c r="CC211" s="21">
        <f t="shared" si="405"/>
        <v>0</v>
      </c>
      <c r="CD211" s="21">
        <f t="shared" si="405"/>
        <v>0</v>
      </c>
      <c r="CE211" s="21">
        <f t="shared" si="405"/>
        <v>0</v>
      </c>
      <c r="CF211" s="21">
        <f t="shared" si="405"/>
        <v>0</v>
      </c>
      <c r="CG211" s="21">
        <f t="shared" si="405"/>
        <v>0</v>
      </c>
      <c r="CH211" s="21">
        <f t="shared" si="405"/>
        <v>0</v>
      </c>
      <c r="CI211" s="21">
        <f t="shared" si="405"/>
        <v>0</v>
      </c>
      <c r="CJ211" s="21">
        <f t="shared" si="405"/>
        <v>0</v>
      </c>
      <c r="CK211" s="21">
        <f t="shared" si="405"/>
        <v>0</v>
      </c>
      <c r="CL211" s="206">
        <f t="shared" si="395"/>
        <v>0</v>
      </c>
    </row>
    <row r="212" spans="1:90" ht="27.75" customHeight="1" x14ac:dyDescent="0.25">
      <c r="A212" s="156" t="s">
        <v>41</v>
      </c>
      <c r="B212" s="156"/>
      <c r="C212" s="156"/>
      <c r="D212" s="156"/>
      <c r="E212" s="152">
        <v>852</v>
      </c>
      <c r="F212" s="3" t="s">
        <v>78</v>
      </c>
      <c r="G212" s="3" t="s">
        <v>11</v>
      </c>
      <c r="H212" s="176" t="s">
        <v>468</v>
      </c>
      <c r="I212" s="3" t="s">
        <v>83</v>
      </c>
      <c r="J212" s="21">
        <f t="shared" si="403"/>
        <v>243644</v>
      </c>
      <c r="K212" s="21">
        <f t="shared" si="403"/>
        <v>0</v>
      </c>
      <c r="L212" s="21">
        <f t="shared" si="403"/>
        <v>243644</v>
      </c>
      <c r="M212" s="21">
        <f t="shared" si="403"/>
        <v>0</v>
      </c>
      <c r="N212" s="21">
        <f t="shared" si="403"/>
        <v>78115</v>
      </c>
      <c r="O212" s="21">
        <f t="shared" si="403"/>
        <v>0</v>
      </c>
      <c r="P212" s="21">
        <f t="shared" si="403"/>
        <v>78115</v>
      </c>
      <c r="Q212" s="21">
        <f t="shared" si="403"/>
        <v>0</v>
      </c>
      <c r="R212" s="21">
        <f t="shared" si="403"/>
        <v>78115</v>
      </c>
      <c r="S212" s="21">
        <f t="shared" si="403"/>
        <v>0</v>
      </c>
      <c r="T212" s="21">
        <f t="shared" si="403"/>
        <v>78115</v>
      </c>
      <c r="U212" s="21">
        <f t="shared" si="403"/>
        <v>0</v>
      </c>
      <c r="V212" s="21">
        <f t="shared" si="403"/>
        <v>243644</v>
      </c>
      <c r="W212" s="21">
        <f t="shared" si="403"/>
        <v>0</v>
      </c>
      <c r="X212" s="21">
        <f t="shared" si="403"/>
        <v>243644</v>
      </c>
      <c r="Y212" s="21">
        <f t="shared" si="403"/>
        <v>0</v>
      </c>
      <c r="Z212" s="276" t="e">
        <f t="shared" si="272"/>
        <v>#DIV/0!</v>
      </c>
      <c r="AA212" s="21"/>
      <c r="AB212" s="21">
        <f t="shared" si="404"/>
        <v>0</v>
      </c>
      <c r="AC212" s="21">
        <f t="shared" si="404"/>
        <v>0</v>
      </c>
      <c r="AD212" s="21">
        <f t="shared" si="404"/>
        <v>0</v>
      </c>
      <c r="AE212" s="21">
        <f t="shared" si="404"/>
        <v>0</v>
      </c>
      <c r="AF212" s="21">
        <f t="shared" si="404"/>
        <v>191317</v>
      </c>
      <c r="AG212" s="21">
        <f t="shared" si="404"/>
        <v>0</v>
      </c>
      <c r="AH212" s="21">
        <f t="shared" si="404"/>
        <v>191317</v>
      </c>
      <c r="AI212" s="21">
        <f t="shared" si="404"/>
        <v>0</v>
      </c>
      <c r="AJ212" s="21">
        <f t="shared" si="404"/>
        <v>191317</v>
      </c>
      <c r="AK212" s="21">
        <f t="shared" si="404"/>
        <v>0</v>
      </c>
      <c r="AL212" s="21">
        <f t="shared" si="404"/>
        <v>191317</v>
      </c>
      <c r="AM212" s="21">
        <f t="shared" si="404"/>
        <v>0</v>
      </c>
      <c r="AN212" s="21">
        <f t="shared" si="404"/>
        <v>0</v>
      </c>
      <c r="AO212" s="21">
        <f t="shared" si="404"/>
        <v>0</v>
      </c>
      <c r="AP212" s="21">
        <f t="shared" si="404"/>
        <v>0</v>
      </c>
      <c r="AQ212" s="21">
        <f t="shared" si="404"/>
        <v>0</v>
      </c>
      <c r="AR212" s="21">
        <f t="shared" si="404"/>
        <v>191317</v>
      </c>
      <c r="AS212" s="21">
        <f t="shared" si="404"/>
        <v>0</v>
      </c>
      <c r="AT212" s="21">
        <f t="shared" si="404"/>
        <v>191317</v>
      </c>
      <c r="AU212" s="21">
        <f t="shared" si="404"/>
        <v>0</v>
      </c>
      <c r="AV212" s="205">
        <f t="shared" si="399"/>
        <v>0</v>
      </c>
      <c r="AW212" s="21">
        <f t="shared" si="404"/>
        <v>0</v>
      </c>
      <c r="AX212" s="21">
        <f t="shared" si="404"/>
        <v>0</v>
      </c>
      <c r="AY212" s="21">
        <f t="shared" si="404"/>
        <v>0</v>
      </c>
      <c r="AZ212" s="21">
        <f t="shared" si="404"/>
        <v>0</v>
      </c>
      <c r="BA212" s="21">
        <f t="shared" si="404"/>
        <v>0</v>
      </c>
      <c r="BB212" s="21">
        <f t="shared" si="404"/>
        <v>0</v>
      </c>
      <c r="BC212" s="21">
        <f t="shared" si="404"/>
        <v>0</v>
      </c>
      <c r="BD212" s="21">
        <f t="shared" si="404"/>
        <v>0</v>
      </c>
      <c r="BE212" s="21">
        <f t="shared" si="404"/>
        <v>0</v>
      </c>
      <c r="BF212" s="21">
        <f t="shared" si="404"/>
        <v>0</v>
      </c>
      <c r="BG212" s="21">
        <f t="shared" si="404"/>
        <v>0</v>
      </c>
      <c r="BH212" s="21">
        <f t="shared" si="404"/>
        <v>0</v>
      </c>
      <c r="BI212" s="21">
        <f t="shared" si="404"/>
        <v>0</v>
      </c>
      <c r="BJ212" s="21">
        <f t="shared" si="404"/>
        <v>0</v>
      </c>
      <c r="BK212" s="21">
        <f t="shared" si="404"/>
        <v>0</v>
      </c>
      <c r="BL212" s="21">
        <f t="shared" si="404"/>
        <v>0</v>
      </c>
      <c r="BM212" s="21">
        <f t="shared" si="404"/>
        <v>0</v>
      </c>
      <c r="BN212" s="21">
        <f t="shared" si="404"/>
        <v>0</v>
      </c>
      <c r="BO212" s="21">
        <f t="shared" si="404"/>
        <v>0</v>
      </c>
      <c r="BP212" s="21">
        <f t="shared" si="404"/>
        <v>0</v>
      </c>
      <c r="BQ212" s="205">
        <f t="shared" si="394"/>
        <v>0</v>
      </c>
      <c r="BR212" s="21">
        <f t="shared" si="404"/>
        <v>0</v>
      </c>
      <c r="BS212" s="21">
        <f t="shared" si="404"/>
        <v>0</v>
      </c>
      <c r="BT212" s="21">
        <f t="shared" si="404"/>
        <v>0</v>
      </c>
      <c r="BU212" s="21">
        <f t="shared" si="404"/>
        <v>0</v>
      </c>
      <c r="BV212" s="21">
        <f t="shared" si="405"/>
        <v>0</v>
      </c>
      <c r="BW212" s="21">
        <f t="shared" si="405"/>
        <v>0</v>
      </c>
      <c r="BX212" s="21">
        <f t="shared" si="405"/>
        <v>0</v>
      </c>
      <c r="BY212" s="21">
        <f t="shared" si="405"/>
        <v>0</v>
      </c>
      <c r="BZ212" s="21">
        <f t="shared" si="405"/>
        <v>0</v>
      </c>
      <c r="CA212" s="21">
        <f t="shared" si="405"/>
        <v>0</v>
      </c>
      <c r="CB212" s="21">
        <f t="shared" si="405"/>
        <v>0</v>
      </c>
      <c r="CC212" s="21">
        <f t="shared" si="405"/>
        <v>0</v>
      </c>
      <c r="CD212" s="21">
        <f t="shared" si="405"/>
        <v>0</v>
      </c>
      <c r="CE212" s="21">
        <f t="shared" si="405"/>
        <v>0</v>
      </c>
      <c r="CF212" s="21">
        <f t="shared" si="405"/>
        <v>0</v>
      </c>
      <c r="CG212" s="21">
        <f t="shared" si="405"/>
        <v>0</v>
      </c>
      <c r="CH212" s="21">
        <f t="shared" si="405"/>
        <v>0</v>
      </c>
      <c r="CI212" s="21">
        <f t="shared" si="405"/>
        <v>0</v>
      </c>
      <c r="CJ212" s="21">
        <f t="shared" si="405"/>
        <v>0</v>
      </c>
      <c r="CK212" s="21">
        <f t="shared" si="405"/>
        <v>0</v>
      </c>
      <c r="CL212" s="206">
        <f t="shared" si="395"/>
        <v>0</v>
      </c>
    </row>
    <row r="213" spans="1:90" ht="27.75" customHeight="1" x14ac:dyDescent="0.25">
      <c r="A213" s="156" t="s">
        <v>84</v>
      </c>
      <c r="B213" s="156"/>
      <c r="C213" s="156"/>
      <c r="D213" s="156"/>
      <c r="E213" s="152">
        <v>852</v>
      </c>
      <c r="F213" s="3" t="s">
        <v>78</v>
      </c>
      <c r="G213" s="3" t="s">
        <v>11</v>
      </c>
      <c r="H213" s="176" t="s">
        <v>468</v>
      </c>
      <c r="I213" s="3" t="s">
        <v>85</v>
      </c>
      <c r="J213" s="21">
        <f>'6.ВС'!J298</f>
        <v>243644</v>
      </c>
      <c r="K213" s="21">
        <f>'6.ВС'!K298</f>
        <v>0</v>
      </c>
      <c r="L213" s="21">
        <f>'6.ВС'!L298</f>
        <v>243644</v>
      </c>
      <c r="M213" s="21">
        <f>'6.ВС'!M298</f>
        <v>0</v>
      </c>
      <c r="N213" s="21">
        <f>'6.ВС'!N298</f>
        <v>78115</v>
      </c>
      <c r="O213" s="21">
        <f>'6.ВС'!O298</f>
        <v>0</v>
      </c>
      <c r="P213" s="21">
        <f>'6.ВС'!P298</f>
        <v>78115</v>
      </c>
      <c r="Q213" s="21">
        <f>'6.ВС'!Q298</f>
        <v>0</v>
      </c>
      <c r="R213" s="21">
        <f>'6.ВС'!R298</f>
        <v>78115</v>
      </c>
      <c r="S213" s="21">
        <f>'6.ВС'!S298</f>
        <v>0</v>
      </c>
      <c r="T213" s="21">
        <f>'6.ВС'!T298</f>
        <v>78115</v>
      </c>
      <c r="U213" s="21">
        <f>'6.ВС'!U298</f>
        <v>0</v>
      </c>
      <c r="V213" s="21">
        <f>'6.ВС'!V298</f>
        <v>243644</v>
      </c>
      <c r="W213" s="21">
        <f>'6.ВС'!W298</f>
        <v>0</v>
      </c>
      <c r="X213" s="21">
        <f>'6.ВС'!X298</f>
        <v>243644</v>
      </c>
      <c r="Y213" s="21">
        <f>'6.ВС'!Y298</f>
        <v>0</v>
      </c>
      <c r="Z213" s="276" t="e">
        <f t="shared" ref="Z213:Z276" si="406">J213/AB213*100</f>
        <v>#DIV/0!</v>
      </c>
      <c r="AA213" s="21"/>
      <c r="AB213" s="21">
        <f>'6.ВС'!AB298</f>
        <v>0</v>
      </c>
      <c r="AC213" s="21">
        <f>'6.ВС'!AC298</f>
        <v>0</v>
      </c>
      <c r="AD213" s="21">
        <f>'6.ВС'!AD298</f>
        <v>0</v>
      </c>
      <c r="AE213" s="21">
        <f>'6.ВС'!AE298</f>
        <v>0</v>
      </c>
      <c r="AF213" s="21">
        <f>'6.ВС'!AF298</f>
        <v>191317</v>
      </c>
      <c r="AG213" s="21">
        <f>'6.ВС'!AG298</f>
        <v>0</v>
      </c>
      <c r="AH213" s="21">
        <f>'6.ВС'!AH298</f>
        <v>191317</v>
      </c>
      <c r="AI213" s="21">
        <f>'6.ВС'!AI298</f>
        <v>0</v>
      </c>
      <c r="AJ213" s="21">
        <f>'6.ВС'!AJ298</f>
        <v>191317</v>
      </c>
      <c r="AK213" s="21">
        <f>'6.ВС'!AK298</f>
        <v>0</v>
      </c>
      <c r="AL213" s="21">
        <f>'6.ВС'!AL298</f>
        <v>191317</v>
      </c>
      <c r="AM213" s="21">
        <f>'6.ВС'!AM298</f>
        <v>0</v>
      </c>
      <c r="AN213" s="21">
        <f>'6.ВС'!AN298</f>
        <v>0</v>
      </c>
      <c r="AO213" s="21">
        <f>'6.ВС'!AO298</f>
        <v>0</v>
      </c>
      <c r="AP213" s="21">
        <f>'6.ВС'!AP298</f>
        <v>0</v>
      </c>
      <c r="AQ213" s="21">
        <f>'6.ВС'!AQ298</f>
        <v>0</v>
      </c>
      <c r="AR213" s="21">
        <f>'6.ВС'!AR298</f>
        <v>191317</v>
      </c>
      <c r="AS213" s="21">
        <f>'6.ВС'!AS298</f>
        <v>0</v>
      </c>
      <c r="AT213" s="21">
        <f>'6.ВС'!AT298</f>
        <v>191317</v>
      </c>
      <c r="AU213" s="21">
        <f>'6.ВС'!AU298</f>
        <v>0</v>
      </c>
      <c r="AV213" s="205">
        <f t="shared" si="399"/>
        <v>0</v>
      </c>
      <c r="AW213" s="21">
        <f>'6.ВС'!AW298</f>
        <v>0</v>
      </c>
      <c r="AX213" s="21">
        <f>'6.ВС'!AX298</f>
        <v>0</v>
      </c>
      <c r="AY213" s="21">
        <f>'6.ВС'!AY298</f>
        <v>0</v>
      </c>
      <c r="AZ213" s="21">
        <f>'6.ВС'!AZ298</f>
        <v>0</v>
      </c>
      <c r="BA213" s="21">
        <f>'6.ВС'!BA298</f>
        <v>0</v>
      </c>
      <c r="BB213" s="21">
        <f>'6.ВС'!BB298</f>
        <v>0</v>
      </c>
      <c r="BC213" s="21">
        <f>'6.ВС'!BC298</f>
        <v>0</v>
      </c>
      <c r="BD213" s="21">
        <f>'6.ВС'!BD298</f>
        <v>0</v>
      </c>
      <c r="BE213" s="21">
        <f>'6.ВС'!BE298</f>
        <v>0</v>
      </c>
      <c r="BF213" s="21">
        <f>'6.ВС'!BF298</f>
        <v>0</v>
      </c>
      <c r="BG213" s="21">
        <f>'6.ВС'!BG298</f>
        <v>0</v>
      </c>
      <c r="BH213" s="21">
        <f>'6.ВС'!BH298</f>
        <v>0</v>
      </c>
      <c r="BI213" s="21">
        <f>'6.ВС'!BI298</f>
        <v>0</v>
      </c>
      <c r="BJ213" s="21">
        <f>'6.ВС'!BJ298</f>
        <v>0</v>
      </c>
      <c r="BK213" s="21">
        <f>'6.ВС'!BK298</f>
        <v>0</v>
      </c>
      <c r="BL213" s="21">
        <f>'6.ВС'!BL298</f>
        <v>0</v>
      </c>
      <c r="BM213" s="21">
        <f>'6.ВС'!BM298</f>
        <v>0</v>
      </c>
      <c r="BN213" s="21">
        <f>'6.ВС'!BN298</f>
        <v>0</v>
      </c>
      <c r="BO213" s="21">
        <f>'6.ВС'!BO298</f>
        <v>0</v>
      </c>
      <c r="BP213" s="21">
        <f>'6.ВС'!BP298</f>
        <v>0</v>
      </c>
      <c r="BQ213" s="205">
        <f t="shared" si="394"/>
        <v>0</v>
      </c>
      <c r="BR213" s="21">
        <f>'6.ВС'!BR298</f>
        <v>0</v>
      </c>
      <c r="BS213" s="21">
        <f>'6.ВС'!BS298</f>
        <v>0</v>
      </c>
      <c r="BT213" s="21">
        <f>'6.ВС'!BT298</f>
        <v>0</v>
      </c>
      <c r="BU213" s="21">
        <f>'6.ВС'!BU298</f>
        <v>0</v>
      </c>
      <c r="BV213" s="21">
        <f>'6.ВС'!BV298</f>
        <v>0</v>
      </c>
      <c r="BW213" s="21">
        <f>'6.ВС'!BW298</f>
        <v>0</v>
      </c>
      <c r="BX213" s="21">
        <f>'6.ВС'!BX298</f>
        <v>0</v>
      </c>
      <c r="BY213" s="21">
        <f>'6.ВС'!BY298</f>
        <v>0</v>
      </c>
      <c r="BZ213" s="21">
        <f>'6.ВС'!BZ298</f>
        <v>0</v>
      </c>
      <c r="CA213" s="21">
        <f>'6.ВС'!CA298</f>
        <v>0</v>
      </c>
      <c r="CB213" s="21">
        <f>'6.ВС'!CB298</f>
        <v>0</v>
      </c>
      <c r="CC213" s="21">
        <f>'6.ВС'!CC298</f>
        <v>0</v>
      </c>
      <c r="CD213" s="21">
        <f>'6.ВС'!CD298</f>
        <v>0</v>
      </c>
      <c r="CE213" s="21">
        <f>'6.ВС'!CE298</f>
        <v>0</v>
      </c>
      <c r="CF213" s="21">
        <f>'6.ВС'!CF298</f>
        <v>0</v>
      </c>
      <c r="CG213" s="21">
        <f>'6.ВС'!CG298</f>
        <v>0</v>
      </c>
      <c r="CH213" s="21">
        <f>'6.ВС'!CH298</f>
        <v>0</v>
      </c>
      <c r="CI213" s="21">
        <f>'6.ВС'!CI298</f>
        <v>0</v>
      </c>
      <c r="CJ213" s="21">
        <f>'6.ВС'!CJ298</f>
        <v>0</v>
      </c>
      <c r="CK213" s="21">
        <f>'6.ВС'!CK298</f>
        <v>0</v>
      </c>
      <c r="CL213" s="206">
        <f t="shared" si="395"/>
        <v>0</v>
      </c>
    </row>
    <row r="214" spans="1:90" ht="27.75" customHeight="1" x14ac:dyDescent="0.25">
      <c r="A214" s="1" t="s">
        <v>318</v>
      </c>
      <c r="B214" s="156"/>
      <c r="C214" s="156"/>
      <c r="D214" s="156"/>
      <c r="E214" s="152">
        <v>852</v>
      </c>
      <c r="F214" s="3" t="s">
        <v>78</v>
      </c>
      <c r="G214" s="3" t="s">
        <v>11</v>
      </c>
      <c r="H214" s="176" t="s">
        <v>470</v>
      </c>
      <c r="I214" s="3"/>
      <c r="J214" s="21">
        <f t="shared" ref="J214:Y215" si="407">J215</f>
        <v>459600</v>
      </c>
      <c r="K214" s="21">
        <f t="shared" si="407"/>
        <v>459600</v>
      </c>
      <c r="L214" s="21">
        <f t="shared" si="407"/>
        <v>0</v>
      </c>
      <c r="M214" s="21">
        <f t="shared" si="407"/>
        <v>0</v>
      </c>
      <c r="N214" s="21">
        <f t="shared" si="407"/>
        <v>459600</v>
      </c>
      <c r="O214" s="21">
        <f t="shared" si="407"/>
        <v>459600</v>
      </c>
      <c r="P214" s="21">
        <f t="shared" si="407"/>
        <v>0</v>
      </c>
      <c r="Q214" s="21">
        <f t="shared" si="407"/>
        <v>0</v>
      </c>
      <c r="R214" s="21">
        <f t="shared" si="407"/>
        <v>459600</v>
      </c>
      <c r="S214" s="21">
        <f t="shared" si="407"/>
        <v>459600</v>
      </c>
      <c r="T214" s="21">
        <f t="shared" si="407"/>
        <v>0</v>
      </c>
      <c r="U214" s="21">
        <f t="shared" si="407"/>
        <v>0</v>
      </c>
      <c r="V214" s="21">
        <f t="shared" si="407"/>
        <v>-60000</v>
      </c>
      <c r="W214" s="21">
        <f t="shared" si="407"/>
        <v>-60000</v>
      </c>
      <c r="X214" s="21">
        <f t="shared" si="407"/>
        <v>0</v>
      </c>
      <c r="Y214" s="21">
        <f t="shared" si="407"/>
        <v>0</v>
      </c>
      <c r="Z214" s="276">
        <f t="shared" si="406"/>
        <v>88.45265588914549</v>
      </c>
      <c r="AA214" s="21"/>
      <c r="AB214" s="21">
        <f t="shared" ref="AB214:BV215" si="408">AB215</f>
        <v>519600</v>
      </c>
      <c r="AC214" s="21">
        <f t="shared" si="408"/>
        <v>519600</v>
      </c>
      <c r="AD214" s="21">
        <f t="shared" si="408"/>
        <v>0</v>
      </c>
      <c r="AE214" s="21">
        <f t="shared" si="408"/>
        <v>0</v>
      </c>
      <c r="AF214" s="21">
        <f t="shared" si="408"/>
        <v>0</v>
      </c>
      <c r="AG214" s="21">
        <f t="shared" si="408"/>
        <v>0</v>
      </c>
      <c r="AH214" s="21">
        <f t="shared" si="408"/>
        <v>0</v>
      </c>
      <c r="AI214" s="21">
        <f t="shared" si="408"/>
        <v>0</v>
      </c>
      <c r="AJ214" s="21">
        <f t="shared" si="408"/>
        <v>519600</v>
      </c>
      <c r="AK214" s="21">
        <f t="shared" si="408"/>
        <v>519600</v>
      </c>
      <c r="AL214" s="21">
        <f t="shared" si="408"/>
        <v>0</v>
      </c>
      <c r="AM214" s="21">
        <f t="shared" si="408"/>
        <v>0</v>
      </c>
      <c r="AN214" s="21">
        <f t="shared" si="408"/>
        <v>0</v>
      </c>
      <c r="AO214" s="21">
        <f t="shared" si="408"/>
        <v>0</v>
      </c>
      <c r="AP214" s="21">
        <f t="shared" si="408"/>
        <v>0</v>
      </c>
      <c r="AQ214" s="21">
        <f t="shared" si="408"/>
        <v>0</v>
      </c>
      <c r="AR214" s="21">
        <f t="shared" si="408"/>
        <v>519600</v>
      </c>
      <c r="AS214" s="21">
        <f t="shared" si="408"/>
        <v>519600</v>
      </c>
      <c r="AT214" s="21">
        <f t="shared" si="408"/>
        <v>0</v>
      </c>
      <c r="AU214" s="21">
        <f t="shared" si="408"/>
        <v>0</v>
      </c>
      <c r="AV214" s="205">
        <f t="shared" si="399"/>
        <v>0</v>
      </c>
      <c r="AW214" s="21">
        <f t="shared" si="408"/>
        <v>519600</v>
      </c>
      <c r="AX214" s="21">
        <f t="shared" si="408"/>
        <v>519600</v>
      </c>
      <c r="AY214" s="21">
        <f t="shared" si="408"/>
        <v>0</v>
      </c>
      <c r="AZ214" s="21">
        <f t="shared" si="408"/>
        <v>0</v>
      </c>
      <c r="BA214" s="21">
        <f t="shared" si="408"/>
        <v>0</v>
      </c>
      <c r="BB214" s="21">
        <f t="shared" si="408"/>
        <v>0</v>
      </c>
      <c r="BC214" s="21">
        <f t="shared" si="408"/>
        <v>0</v>
      </c>
      <c r="BD214" s="21">
        <f t="shared" si="408"/>
        <v>0</v>
      </c>
      <c r="BE214" s="21">
        <f t="shared" si="408"/>
        <v>519600</v>
      </c>
      <c r="BF214" s="21">
        <f t="shared" si="408"/>
        <v>519600</v>
      </c>
      <c r="BG214" s="21">
        <f t="shared" si="408"/>
        <v>0</v>
      </c>
      <c r="BH214" s="21">
        <f t="shared" si="408"/>
        <v>0</v>
      </c>
      <c r="BI214" s="21">
        <f t="shared" si="408"/>
        <v>0</v>
      </c>
      <c r="BJ214" s="21">
        <f t="shared" si="408"/>
        <v>0</v>
      </c>
      <c r="BK214" s="21">
        <f t="shared" si="408"/>
        <v>0</v>
      </c>
      <c r="BL214" s="21">
        <f t="shared" si="408"/>
        <v>0</v>
      </c>
      <c r="BM214" s="21">
        <f t="shared" si="408"/>
        <v>519600</v>
      </c>
      <c r="BN214" s="21">
        <f t="shared" si="408"/>
        <v>519600</v>
      </c>
      <c r="BO214" s="21">
        <f t="shared" si="408"/>
        <v>0</v>
      </c>
      <c r="BP214" s="21">
        <f t="shared" si="408"/>
        <v>0</v>
      </c>
      <c r="BQ214" s="205">
        <f t="shared" si="394"/>
        <v>0</v>
      </c>
      <c r="BR214" s="21">
        <f t="shared" si="408"/>
        <v>519600</v>
      </c>
      <c r="BS214" s="21">
        <f t="shared" si="408"/>
        <v>519600</v>
      </c>
      <c r="BT214" s="21">
        <f t="shared" si="408"/>
        <v>0</v>
      </c>
      <c r="BU214" s="21">
        <f t="shared" si="408"/>
        <v>0</v>
      </c>
      <c r="BV214" s="21">
        <f t="shared" si="408"/>
        <v>0</v>
      </c>
      <c r="BW214" s="21">
        <f t="shared" ref="BV214:CK215" si="409">BW215</f>
        <v>0</v>
      </c>
      <c r="BX214" s="21">
        <f t="shared" si="409"/>
        <v>0</v>
      </c>
      <c r="BY214" s="21">
        <f t="shared" si="409"/>
        <v>0</v>
      </c>
      <c r="BZ214" s="21">
        <f t="shared" si="409"/>
        <v>519600</v>
      </c>
      <c r="CA214" s="21">
        <f t="shared" si="409"/>
        <v>519600</v>
      </c>
      <c r="CB214" s="21">
        <f t="shared" si="409"/>
        <v>0</v>
      </c>
      <c r="CC214" s="21">
        <f t="shared" si="409"/>
        <v>0</v>
      </c>
      <c r="CD214" s="21">
        <f t="shared" si="409"/>
        <v>0</v>
      </c>
      <c r="CE214" s="21">
        <f t="shared" si="409"/>
        <v>0</v>
      </c>
      <c r="CF214" s="21">
        <f t="shared" si="409"/>
        <v>0</v>
      </c>
      <c r="CG214" s="21">
        <f t="shared" si="409"/>
        <v>0</v>
      </c>
      <c r="CH214" s="21">
        <f t="shared" si="409"/>
        <v>519600</v>
      </c>
      <c r="CI214" s="21">
        <f t="shared" si="409"/>
        <v>519600</v>
      </c>
      <c r="CJ214" s="21">
        <f t="shared" si="409"/>
        <v>0</v>
      </c>
      <c r="CK214" s="21">
        <f t="shared" si="409"/>
        <v>0</v>
      </c>
      <c r="CL214" s="206">
        <f t="shared" si="395"/>
        <v>0</v>
      </c>
    </row>
    <row r="215" spans="1:90" ht="27.75" customHeight="1" x14ac:dyDescent="0.25">
      <c r="A215" s="1" t="s">
        <v>41</v>
      </c>
      <c r="B215" s="156"/>
      <c r="C215" s="156"/>
      <c r="D215" s="156"/>
      <c r="E215" s="152">
        <v>852</v>
      </c>
      <c r="F215" s="3" t="s">
        <v>78</v>
      </c>
      <c r="G215" s="3" t="s">
        <v>11</v>
      </c>
      <c r="H215" s="176" t="s">
        <v>470</v>
      </c>
      <c r="I215" s="3" t="s">
        <v>83</v>
      </c>
      <c r="J215" s="21">
        <f t="shared" si="407"/>
        <v>459600</v>
      </c>
      <c r="K215" s="21">
        <f t="shared" si="407"/>
        <v>459600</v>
      </c>
      <c r="L215" s="21">
        <f t="shared" si="407"/>
        <v>0</v>
      </c>
      <c r="M215" s="21">
        <f t="shared" si="407"/>
        <v>0</v>
      </c>
      <c r="N215" s="21">
        <f t="shared" si="407"/>
        <v>459600</v>
      </c>
      <c r="O215" s="21">
        <f t="shared" si="407"/>
        <v>459600</v>
      </c>
      <c r="P215" s="21">
        <f t="shared" si="407"/>
        <v>0</v>
      </c>
      <c r="Q215" s="21">
        <f t="shared" si="407"/>
        <v>0</v>
      </c>
      <c r="R215" s="21">
        <f t="shared" si="407"/>
        <v>459600</v>
      </c>
      <c r="S215" s="21">
        <f t="shared" si="407"/>
        <v>459600</v>
      </c>
      <c r="T215" s="21">
        <f t="shared" si="407"/>
        <v>0</v>
      </c>
      <c r="U215" s="21">
        <f t="shared" si="407"/>
        <v>0</v>
      </c>
      <c r="V215" s="21">
        <f t="shared" si="407"/>
        <v>-60000</v>
      </c>
      <c r="W215" s="21">
        <f t="shared" si="407"/>
        <v>-60000</v>
      </c>
      <c r="X215" s="21">
        <f t="shared" si="407"/>
        <v>0</v>
      </c>
      <c r="Y215" s="21">
        <f t="shared" si="407"/>
        <v>0</v>
      </c>
      <c r="Z215" s="276">
        <f t="shared" si="406"/>
        <v>88.45265588914549</v>
      </c>
      <c r="AA215" s="21"/>
      <c r="AB215" s="21">
        <f t="shared" si="408"/>
        <v>519600</v>
      </c>
      <c r="AC215" s="21">
        <f t="shared" si="408"/>
        <v>519600</v>
      </c>
      <c r="AD215" s="21">
        <f t="shared" si="408"/>
        <v>0</v>
      </c>
      <c r="AE215" s="21">
        <f t="shared" si="408"/>
        <v>0</v>
      </c>
      <c r="AF215" s="21">
        <f t="shared" si="408"/>
        <v>0</v>
      </c>
      <c r="AG215" s="21">
        <f t="shared" si="408"/>
        <v>0</v>
      </c>
      <c r="AH215" s="21">
        <f t="shared" si="408"/>
        <v>0</v>
      </c>
      <c r="AI215" s="21">
        <f t="shared" si="408"/>
        <v>0</v>
      </c>
      <c r="AJ215" s="21">
        <f t="shared" si="408"/>
        <v>519600</v>
      </c>
      <c r="AK215" s="21">
        <f t="shared" si="408"/>
        <v>519600</v>
      </c>
      <c r="AL215" s="21">
        <f t="shared" si="408"/>
        <v>0</v>
      </c>
      <c r="AM215" s="21">
        <f t="shared" si="408"/>
        <v>0</v>
      </c>
      <c r="AN215" s="21">
        <f t="shared" si="408"/>
        <v>0</v>
      </c>
      <c r="AO215" s="21">
        <f t="shared" si="408"/>
        <v>0</v>
      </c>
      <c r="AP215" s="21">
        <f t="shared" si="408"/>
        <v>0</v>
      </c>
      <c r="AQ215" s="21">
        <f t="shared" si="408"/>
        <v>0</v>
      </c>
      <c r="AR215" s="21">
        <f t="shared" si="408"/>
        <v>519600</v>
      </c>
      <c r="AS215" s="21">
        <f t="shared" si="408"/>
        <v>519600</v>
      </c>
      <c r="AT215" s="21">
        <f t="shared" si="408"/>
        <v>0</v>
      </c>
      <c r="AU215" s="21">
        <f t="shared" si="408"/>
        <v>0</v>
      </c>
      <c r="AV215" s="205">
        <f t="shared" si="399"/>
        <v>0</v>
      </c>
      <c r="AW215" s="21">
        <f t="shared" si="408"/>
        <v>519600</v>
      </c>
      <c r="AX215" s="21">
        <f t="shared" si="408"/>
        <v>519600</v>
      </c>
      <c r="AY215" s="21">
        <f t="shared" si="408"/>
        <v>0</v>
      </c>
      <c r="AZ215" s="21">
        <f t="shared" si="408"/>
        <v>0</v>
      </c>
      <c r="BA215" s="21">
        <f t="shared" si="408"/>
        <v>0</v>
      </c>
      <c r="BB215" s="21">
        <f t="shared" si="408"/>
        <v>0</v>
      </c>
      <c r="BC215" s="21">
        <f t="shared" si="408"/>
        <v>0</v>
      </c>
      <c r="BD215" s="21">
        <f t="shared" si="408"/>
        <v>0</v>
      </c>
      <c r="BE215" s="21">
        <f t="shared" si="408"/>
        <v>519600</v>
      </c>
      <c r="BF215" s="21">
        <f t="shared" si="408"/>
        <v>519600</v>
      </c>
      <c r="BG215" s="21">
        <f t="shared" si="408"/>
        <v>0</v>
      </c>
      <c r="BH215" s="21">
        <f t="shared" si="408"/>
        <v>0</v>
      </c>
      <c r="BI215" s="21">
        <f t="shared" si="408"/>
        <v>0</v>
      </c>
      <c r="BJ215" s="21">
        <f t="shared" si="408"/>
        <v>0</v>
      </c>
      <c r="BK215" s="21">
        <f t="shared" si="408"/>
        <v>0</v>
      </c>
      <c r="BL215" s="21">
        <f t="shared" si="408"/>
        <v>0</v>
      </c>
      <c r="BM215" s="21">
        <f t="shared" si="408"/>
        <v>519600</v>
      </c>
      <c r="BN215" s="21">
        <f t="shared" si="408"/>
        <v>519600</v>
      </c>
      <c r="BO215" s="21">
        <f t="shared" si="408"/>
        <v>0</v>
      </c>
      <c r="BP215" s="21">
        <f t="shared" si="408"/>
        <v>0</v>
      </c>
      <c r="BQ215" s="205">
        <f t="shared" si="394"/>
        <v>0</v>
      </c>
      <c r="BR215" s="21">
        <f t="shared" si="408"/>
        <v>519600</v>
      </c>
      <c r="BS215" s="21">
        <f t="shared" si="408"/>
        <v>519600</v>
      </c>
      <c r="BT215" s="21">
        <f t="shared" si="408"/>
        <v>0</v>
      </c>
      <c r="BU215" s="21">
        <f t="shared" si="408"/>
        <v>0</v>
      </c>
      <c r="BV215" s="21">
        <f t="shared" si="409"/>
        <v>0</v>
      </c>
      <c r="BW215" s="21">
        <f t="shared" si="409"/>
        <v>0</v>
      </c>
      <c r="BX215" s="21">
        <f t="shared" si="409"/>
        <v>0</v>
      </c>
      <c r="BY215" s="21">
        <f t="shared" si="409"/>
        <v>0</v>
      </c>
      <c r="BZ215" s="21">
        <f t="shared" si="409"/>
        <v>519600</v>
      </c>
      <c r="CA215" s="21">
        <f t="shared" si="409"/>
        <v>519600</v>
      </c>
      <c r="CB215" s="21">
        <f t="shared" si="409"/>
        <v>0</v>
      </c>
      <c r="CC215" s="21">
        <f t="shared" si="409"/>
        <v>0</v>
      </c>
      <c r="CD215" s="21">
        <f t="shared" si="409"/>
        <v>0</v>
      </c>
      <c r="CE215" s="21">
        <f t="shared" si="409"/>
        <v>0</v>
      </c>
      <c r="CF215" s="21">
        <f t="shared" si="409"/>
        <v>0</v>
      </c>
      <c r="CG215" s="21">
        <f t="shared" si="409"/>
        <v>0</v>
      </c>
      <c r="CH215" s="21">
        <f t="shared" si="409"/>
        <v>519600</v>
      </c>
      <c r="CI215" s="21">
        <f t="shared" si="409"/>
        <v>519600</v>
      </c>
      <c r="CJ215" s="21">
        <f t="shared" si="409"/>
        <v>0</v>
      </c>
      <c r="CK215" s="21">
        <f t="shared" si="409"/>
        <v>0</v>
      </c>
      <c r="CL215" s="206">
        <f t="shared" si="395"/>
        <v>0</v>
      </c>
    </row>
    <row r="216" spans="1:90" ht="27.75" customHeight="1" x14ac:dyDescent="0.25">
      <c r="A216" s="1" t="s">
        <v>84</v>
      </c>
      <c r="B216" s="156"/>
      <c r="C216" s="156"/>
      <c r="D216" s="156"/>
      <c r="E216" s="152">
        <v>852</v>
      </c>
      <c r="F216" s="3" t="s">
        <v>78</v>
      </c>
      <c r="G216" s="3" t="s">
        <v>11</v>
      </c>
      <c r="H216" s="176" t="s">
        <v>470</v>
      </c>
      <c r="I216" s="3" t="s">
        <v>85</v>
      </c>
      <c r="J216" s="21">
        <f>'6.ВС'!J301</f>
        <v>459600</v>
      </c>
      <c r="K216" s="21">
        <f>'6.ВС'!K301</f>
        <v>459600</v>
      </c>
      <c r="L216" s="21">
        <f>'6.ВС'!L301</f>
        <v>0</v>
      </c>
      <c r="M216" s="21">
        <f>'6.ВС'!M301</f>
        <v>0</v>
      </c>
      <c r="N216" s="21">
        <f>'6.ВС'!N301</f>
        <v>459600</v>
      </c>
      <c r="O216" s="21">
        <f>'6.ВС'!O301</f>
        <v>459600</v>
      </c>
      <c r="P216" s="21">
        <f>'6.ВС'!P301</f>
        <v>0</v>
      </c>
      <c r="Q216" s="21">
        <f>'6.ВС'!Q301</f>
        <v>0</v>
      </c>
      <c r="R216" s="21">
        <f>'6.ВС'!R301</f>
        <v>459600</v>
      </c>
      <c r="S216" s="21">
        <f>'6.ВС'!S301</f>
        <v>459600</v>
      </c>
      <c r="T216" s="21">
        <f>'6.ВС'!T301</f>
        <v>0</v>
      </c>
      <c r="U216" s="21">
        <f>'6.ВС'!U301</f>
        <v>0</v>
      </c>
      <c r="V216" s="21">
        <f>'6.ВС'!V301</f>
        <v>-60000</v>
      </c>
      <c r="W216" s="21">
        <f>'6.ВС'!W301</f>
        <v>-60000</v>
      </c>
      <c r="X216" s="21">
        <f>'6.ВС'!X301</f>
        <v>0</v>
      </c>
      <c r="Y216" s="21">
        <f>'6.ВС'!Y301</f>
        <v>0</v>
      </c>
      <c r="Z216" s="276">
        <f t="shared" si="406"/>
        <v>88.45265588914549</v>
      </c>
      <c r="AA216" s="21"/>
      <c r="AB216" s="21">
        <f>'6.ВС'!AB301</f>
        <v>519600</v>
      </c>
      <c r="AC216" s="21">
        <f>'6.ВС'!AC301</f>
        <v>519600</v>
      </c>
      <c r="AD216" s="21">
        <f>'6.ВС'!AD301</f>
        <v>0</v>
      </c>
      <c r="AE216" s="21">
        <f>'6.ВС'!AE301</f>
        <v>0</v>
      </c>
      <c r="AF216" s="21">
        <f>'6.ВС'!AF301</f>
        <v>0</v>
      </c>
      <c r="AG216" s="21">
        <f>'6.ВС'!AG301</f>
        <v>0</v>
      </c>
      <c r="AH216" s="21">
        <f>'6.ВС'!AH301</f>
        <v>0</v>
      </c>
      <c r="AI216" s="21">
        <f>'6.ВС'!AI301</f>
        <v>0</v>
      </c>
      <c r="AJ216" s="21">
        <f>'6.ВС'!AJ301</f>
        <v>519600</v>
      </c>
      <c r="AK216" s="21">
        <f>'6.ВС'!AK301</f>
        <v>519600</v>
      </c>
      <c r="AL216" s="21">
        <f>'6.ВС'!AL301</f>
        <v>0</v>
      </c>
      <c r="AM216" s="21">
        <f>'6.ВС'!AM301</f>
        <v>0</v>
      </c>
      <c r="AN216" s="21">
        <f>'6.ВС'!AN301</f>
        <v>0</v>
      </c>
      <c r="AO216" s="21">
        <f>'6.ВС'!AO301</f>
        <v>0</v>
      </c>
      <c r="AP216" s="21">
        <f>'6.ВС'!AP301</f>
        <v>0</v>
      </c>
      <c r="AQ216" s="21">
        <f>'6.ВС'!AQ301</f>
        <v>0</v>
      </c>
      <c r="AR216" s="21">
        <f>'6.ВС'!AR301</f>
        <v>519600</v>
      </c>
      <c r="AS216" s="21">
        <f>'6.ВС'!AS301</f>
        <v>519600</v>
      </c>
      <c r="AT216" s="21">
        <f>'6.ВС'!AT301</f>
        <v>0</v>
      </c>
      <c r="AU216" s="21">
        <f>'6.ВС'!AU301</f>
        <v>0</v>
      </c>
      <c r="AV216" s="205">
        <f t="shared" si="399"/>
        <v>0</v>
      </c>
      <c r="AW216" s="21">
        <f>'6.ВС'!AW301</f>
        <v>519600</v>
      </c>
      <c r="AX216" s="21">
        <f>'6.ВС'!AX301</f>
        <v>519600</v>
      </c>
      <c r="AY216" s="21">
        <f>'6.ВС'!AY301</f>
        <v>0</v>
      </c>
      <c r="AZ216" s="21">
        <f>'6.ВС'!AZ301</f>
        <v>0</v>
      </c>
      <c r="BA216" s="21">
        <f>'6.ВС'!BA301</f>
        <v>0</v>
      </c>
      <c r="BB216" s="21">
        <f>'6.ВС'!BB301</f>
        <v>0</v>
      </c>
      <c r="BC216" s="21">
        <f>'6.ВС'!BC301</f>
        <v>0</v>
      </c>
      <c r="BD216" s="21">
        <f>'6.ВС'!BD301</f>
        <v>0</v>
      </c>
      <c r="BE216" s="21">
        <f>'6.ВС'!BE301</f>
        <v>519600</v>
      </c>
      <c r="BF216" s="21">
        <f>'6.ВС'!BF301</f>
        <v>519600</v>
      </c>
      <c r="BG216" s="21">
        <f>'6.ВС'!BG301</f>
        <v>0</v>
      </c>
      <c r="BH216" s="21">
        <f>'6.ВС'!BH301</f>
        <v>0</v>
      </c>
      <c r="BI216" s="21">
        <f>'6.ВС'!BI301</f>
        <v>0</v>
      </c>
      <c r="BJ216" s="21">
        <f>'6.ВС'!BJ301</f>
        <v>0</v>
      </c>
      <c r="BK216" s="21">
        <f>'6.ВС'!BK301</f>
        <v>0</v>
      </c>
      <c r="BL216" s="21">
        <f>'6.ВС'!BL301</f>
        <v>0</v>
      </c>
      <c r="BM216" s="21">
        <f>'6.ВС'!BM301</f>
        <v>519600</v>
      </c>
      <c r="BN216" s="21">
        <f>'6.ВС'!BN301</f>
        <v>519600</v>
      </c>
      <c r="BO216" s="21">
        <f>'6.ВС'!BO301</f>
        <v>0</v>
      </c>
      <c r="BP216" s="21">
        <f>'6.ВС'!BP301</f>
        <v>0</v>
      </c>
      <c r="BQ216" s="205">
        <f t="shared" si="394"/>
        <v>0</v>
      </c>
      <c r="BR216" s="21">
        <f>'6.ВС'!BR301</f>
        <v>519600</v>
      </c>
      <c r="BS216" s="21">
        <f>'6.ВС'!BS301</f>
        <v>519600</v>
      </c>
      <c r="BT216" s="21">
        <f>'6.ВС'!BT301</f>
        <v>0</v>
      </c>
      <c r="BU216" s="21">
        <f>'6.ВС'!BU301</f>
        <v>0</v>
      </c>
      <c r="BV216" s="21">
        <f>'6.ВС'!BV301</f>
        <v>0</v>
      </c>
      <c r="BW216" s="21">
        <f>'6.ВС'!BW301</f>
        <v>0</v>
      </c>
      <c r="BX216" s="21">
        <f>'6.ВС'!BX301</f>
        <v>0</v>
      </c>
      <c r="BY216" s="21">
        <f>'6.ВС'!BY301</f>
        <v>0</v>
      </c>
      <c r="BZ216" s="21">
        <f>'6.ВС'!BZ301</f>
        <v>519600</v>
      </c>
      <c r="CA216" s="21">
        <f>'6.ВС'!CA301</f>
        <v>519600</v>
      </c>
      <c r="CB216" s="21">
        <f>'6.ВС'!CB301</f>
        <v>0</v>
      </c>
      <c r="CC216" s="21">
        <f>'6.ВС'!CC301</f>
        <v>0</v>
      </c>
      <c r="CD216" s="21">
        <f>'6.ВС'!CD301</f>
        <v>0</v>
      </c>
      <c r="CE216" s="21">
        <f>'6.ВС'!CE301</f>
        <v>0</v>
      </c>
      <c r="CF216" s="21">
        <f>'6.ВС'!CF301</f>
        <v>0</v>
      </c>
      <c r="CG216" s="21">
        <f>'6.ВС'!CG301</f>
        <v>0</v>
      </c>
      <c r="CH216" s="21">
        <f>'6.ВС'!CH301</f>
        <v>519600</v>
      </c>
      <c r="CI216" s="21">
        <f>'6.ВС'!CI301</f>
        <v>519600</v>
      </c>
      <c r="CJ216" s="21">
        <f>'6.ВС'!CJ301</f>
        <v>0</v>
      </c>
      <c r="CK216" s="21">
        <f>'6.ВС'!CK301</f>
        <v>0</v>
      </c>
      <c r="CL216" s="206">
        <f t="shared" si="395"/>
        <v>0</v>
      </c>
    </row>
    <row r="217" spans="1:90" ht="27.75" customHeight="1" x14ac:dyDescent="0.25">
      <c r="A217" s="156" t="s">
        <v>276</v>
      </c>
      <c r="B217" s="156"/>
      <c r="C217" s="156"/>
      <c r="D217" s="156"/>
      <c r="E217" s="152">
        <v>852</v>
      </c>
      <c r="F217" s="3" t="s">
        <v>78</v>
      </c>
      <c r="G217" s="4" t="s">
        <v>11</v>
      </c>
      <c r="H217" s="4" t="s">
        <v>476</v>
      </c>
      <c r="I217" s="3"/>
      <c r="J217" s="21">
        <f t="shared" ref="J217:Y218" si="410">J218</f>
        <v>0</v>
      </c>
      <c r="K217" s="21">
        <f t="shared" si="410"/>
        <v>0</v>
      </c>
      <c r="L217" s="21">
        <f t="shared" si="410"/>
        <v>0</v>
      </c>
      <c r="M217" s="21">
        <f t="shared" si="410"/>
        <v>0</v>
      </c>
      <c r="N217" s="21">
        <f t="shared" si="410"/>
        <v>0</v>
      </c>
      <c r="O217" s="21">
        <f t="shared" si="410"/>
        <v>0</v>
      </c>
      <c r="P217" s="21">
        <f t="shared" si="410"/>
        <v>0</v>
      </c>
      <c r="Q217" s="21">
        <f t="shared" si="410"/>
        <v>0</v>
      </c>
      <c r="R217" s="21">
        <f t="shared" si="410"/>
        <v>0</v>
      </c>
      <c r="S217" s="21">
        <f t="shared" si="410"/>
        <v>0</v>
      </c>
      <c r="T217" s="21">
        <f t="shared" si="410"/>
        <v>0</v>
      </c>
      <c r="U217" s="21">
        <f t="shared" si="410"/>
        <v>0</v>
      </c>
      <c r="V217" s="21">
        <f t="shared" si="410"/>
        <v>0</v>
      </c>
      <c r="W217" s="21">
        <f t="shared" si="410"/>
        <v>0</v>
      </c>
      <c r="X217" s="21">
        <f t="shared" si="410"/>
        <v>0</v>
      </c>
      <c r="Y217" s="21">
        <f t="shared" si="410"/>
        <v>0</v>
      </c>
      <c r="Z217" s="276" t="e">
        <f t="shared" si="406"/>
        <v>#DIV/0!</v>
      </c>
      <c r="AA217" s="21"/>
      <c r="AB217" s="21">
        <f t="shared" ref="AB217:BV218" si="411">AB218</f>
        <v>0</v>
      </c>
      <c r="AC217" s="21">
        <f t="shared" si="411"/>
        <v>0</v>
      </c>
      <c r="AD217" s="21">
        <f t="shared" si="411"/>
        <v>0</v>
      </c>
      <c r="AE217" s="21">
        <f t="shared" si="411"/>
        <v>0</v>
      </c>
      <c r="AF217" s="21">
        <f t="shared" si="411"/>
        <v>0</v>
      </c>
      <c r="AG217" s="21">
        <f t="shared" si="411"/>
        <v>0</v>
      </c>
      <c r="AH217" s="21">
        <f t="shared" si="411"/>
        <v>0</v>
      </c>
      <c r="AI217" s="21">
        <f t="shared" si="411"/>
        <v>0</v>
      </c>
      <c r="AJ217" s="21">
        <f t="shared" si="411"/>
        <v>0</v>
      </c>
      <c r="AK217" s="21">
        <f t="shared" si="411"/>
        <v>0</v>
      </c>
      <c r="AL217" s="21">
        <f t="shared" si="411"/>
        <v>0</v>
      </c>
      <c r="AM217" s="21">
        <f t="shared" si="411"/>
        <v>0</v>
      </c>
      <c r="AN217" s="21">
        <f t="shared" si="411"/>
        <v>0</v>
      </c>
      <c r="AO217" s="21">
        <f t="shared" si="411"/>
        <v>0</v>
      </c>
      <c r="AP217" s="21">
        <f t="shared" si="411"/>
        <v>0</v>
      </c>
      <c r="AQ217" s="21">
        <f t="shared" si="411"/>
        <v>0</v>
      </c>
      <c r="AR217" s="21">
        <f t="shared" si="411"/>
        <v>0</v>
      </c>
      <c r="AS217" s="21">
        <f t="shared" si="411"/>
        <v>0</v>
      </c>
      <c r="AT217" s="21">
        <f t="shared" si="411"/>
        <v>0</v>
      </c>
      <c r="AU217" s="21">
        <f t="shared" si="411"/>
        <v>0</v>
      </c>
      <c r="AV217" s="205">
        <f t="shared" ref="AV217:AV222" si="412">AJ217-AK217-AL217-AM217</f>
        <v>0</v>
      </c>
      <c r="AW217" s="21">
        <f t="shared" si="411"/>
        <v>0</v>
      </c>
      <c r="AX217" s="21">
        <f t="shared" si="411"/>
        <v>0</v>
      </c>
      <c r="AY217" s="21">
        <f t="shared" si="411"/>
        <v>0</v>
      </c>
      <c r="AZ217" s="21">
        <f t="shared" si="411"/>
        <v>0</v>
      </c>
      <c r="BA217" s="21">
        <f t="shared" si="411"/>
        <v>0</v>
      </c>
      <c r="BB217" s="21">
        <f t="shared" si="411"/>
        <v>0</v>
      </c>
      <c r="BC217" s="21">
        <f t="shared" si="411"/>
        <v>0</v>
      </c>
      <c r="BD217" s="21">
        <f t="shared" si="411"/>
        <v>0</v>
      </c>
      <c r="BE217" s="21">
        <f t="shared" si="411"/>
        <v>0</v>
      </c>
      <c r="BF217" s="21">
        <f t="shared" si="411"/>
        <v>0</v>
      </c>
      <c r="BG217" s="21">
        <f t="shared" si="411"/>
        <v>0</v>
      </c>
      <c r="BH217" s="21">
        <f t="shared" si="411"/>
        <v>0</v>
      </c>
      <c r="BI217" s="21">
        <f t="shared" si="411"/>
        <v>0</v>
      </c>
      <c r="BJ217" s="21">
        <f t="shared" si="411"/>
        <v>0</v>
      </c>
      <c r="BK217" s="21">
        <f t="shared" si="411"/>
        <v>0</v>
      </c>
      <c r="BL217" s="21">
        <f t="shared" si="411"/>
        <v>0</v>
      </c>
      <c r="BM217" s="21">
        <f t="shared" si="411"/>
        <v>0</v>
      </c>
      <c r="BN217" s="21">
        <f t="shared" si="411"/>
        <v>0</v>
      </c>
      <c r="BO217" s="21">
        <f t="shared" si="411"/>
        <v>0</v>
      </c>
      <c r="BP217" s="21">
        <f t="shared" si="411"/>
        <v>0</v>
      </c>
      <c r="BQ217" s="205">
        <f t="shared" ref="BQ217:BQ222" si="413">BE217-BF217-BG217-BH217</f>
        <v>0</v>
      </c>
      <c r="BR217" s="21">
        <f t="shared" si="411"/>
        <v>0</v>
      </c>
      <c r="BS217" s="21">
        <f t="shared" si="411"/>
        <v>0</v>
      </c>
      <c r="BT217" s="21">
        <f t="shared" si="411"/>
        <v>0</v>
      </c>
      <c r="BU217" s="21">
        <f t="shared" si="411"/>
        <v>0</v>
      </c>
      <c r="BV217" s="21">
        <f t="shared" si="411"/>
        <v>0</v>
      </c>
      <c r="BW217" s="21">
        <f t="shared" ref="BV217:CK218" si="414">BW218</f>
        <v>0</v>
      </c>
      <c r="BX217" s="21">
        <f t="shared" si="414"/>
        <v>0</v>
      </c>
      <c r="BY217" s="21">
        <f t="shared" si="414"/>
        <v>0</v>
      </c>
      <c r="BZ217" s="21">
        <f t="shared" si="414"/>
        <v>0</v>
      </c>
      <c r="CA217" s="21">
        <f t="shared" si="414"/>
        <v>0</v>
      </c>
      <c r="CB217" s="21">
        <f t="shared" si="414"/>
        <v>0</v>
      </c>
      <c r="CC217" s="21">
        <f t="shared" si="414"/>
        <v>0</v>
      </c>
      <c r="CD217" s="21">
        <f t="shared" si="414"/>
        <v>0</v>
      </c>
      <c r="CE217" s="21">
        <f t="shared" si="414"/>
        <v>0</v>
      </c>
      <c r="CF217" s="21">
        <f t="shared" si="414"/>
        <v>0</v>
      </c>
      <c r="CG217" s="21">
        <f t="shared" si="414"/>
        <v>0</v>
      </c>
      <c r="CH217" s="21">
        <f t="shared" si="414"/>
        <v>0</v>
      </c>
      <c r="CI217" s="21">
        <f t="shared" si="414"/>
        <v>0</v>
      </c>
      <c r="CJ217" s="21">
        <f t="shared" si="414"/>
        <v>0</v>
      </c>
      <c r="CK217" s="21">
        <f t="shared" si="414"/>
        <v>0</v>
      </c>
      <c r="CL217" s="206">
        <f t="shared" ref="CL217:CL222" si="415">BZ217-CA217-CB217-CC217</f>
        <v>0</v>
      </c>
    </row>
    <row r="218" spans="1:90" ht="27.75" customHeight="1" x14ac:dyDescent="0.25">
      <c r="A218" s="156" t="s">
        <v>41</v>
      </c>
      <c r="B218" s="156"/>
      <c r="C218" s="156"/>
      <c r="D218" s="156"/>
      <c r="E218" s="152">
        <v>852</v>
      </c>
      <c r="F218" s="3" t="s">
        <v>78</v>
      </c>
      <c r="G218" s="4" t="s">
        <v>11</v>
      </c>
      <c r="H218" s="4" t="s">
        <v>476</v>
      </c>
      <c r="I218" s="3" t="s">
        <v>83</v>
      </c>
      <c r="J218" s="21">
        <f t="shared" si="410"/>
        <v>0</v>
      </c>
      <c r="K218" s="21">
        <f t="shared" si="410"/>
        <v>0</v>
      </c>
      <c r="L218" s="21">
        <f t="shared" si="410"/>
        <v>0</v>
      </c>
      <c r="M218" s="21">
        <f t="shared" si="410"/>
        <v>0</v>
      </c>
      <c r="N218" s="21">
        <f t="shared" si="410"/>
        <v>0</v>
      </c>
      <c r="O218" s="21">
        <f t="shared" si="410"/>
        <v>0</v>
      </c>
      <c r="P218" s="21">
        <f t="shared" si="410"/>
        <v>0</v>
      </c>
      <c r="Q218" s="21">
        <f t="shared" si="410"/>
        <v>0</v>
      </c>
      <c r="R218" s="21">
        <f t="shared" si="410"/>
        <v>0</v>
      </c>
      <c r="S218" s="21">
        <f t="shared" si="410"/>
        <v>0</v>
      </c>
      <c r="T218" s="21">
        <f t="shared" si="410"/>
        <v>0</v>
      </c>
      <c r="U218" s="21">
        <f t="shared" si="410"/>
        <v>0</v>
      </c>
      <c r="V218" s="21">
        <f t="shared" si="410"/>
        <v>0</v>
      </c>
      <c r="W218" s="21">
        <f t="shared" si="410"/>
        <v>0</v>
      </c>
      <c r="X218" s="21">
        <f t="shared" si="410"/>
        <v>0</v>
      </c>
      <c r="Y218" s="21">
        <f t="shared" si="410"/>
        <v>0</v>
      </c>
      <c r="Z218" s="276" t="e">
        <f t="shared" si="406"/>
        <v>#DIV/0!</v>
      </c>
      <c r="AA218" s="21"/>
      <c r="AB218" s="21">
        <f t="shared" si="411"/>
        <v>0</v>
      </c>
      <c r="AC218" s="21">
        <f t="shared" si="411"/>
        <v>0</v>
      </c>
      <c r="AD218" s="21">
        <f t="shared" si="411"/>
        <v>0</v>
      </c>
      <c r="AE218" s="21">
        <f t="shared" si="411"/>
        <v>0</v>
      </c>
      <c r="AF218" s="21">
        <f t="shared" si="411"/>
        <v>0</v>
      </c>
      <c r="AG218" s="21">
        <f t="shared" si="411"/>
        <v>0</v>
      </c>
      <c r="AH218" s="21">
        <f t="shared" si="411"/>
        <v>0</v>
      </c>
      <c r="AI218" s="21">
        <f t="shared" si="411"/>
        <v>0</v>
      </c>
      <c r="AJ218" s="21">
        <f t="shared" si="411"/>
        <v>0</v>
      </c>
      <c r="AK218" s="21">
        <f t="shared" si="411"/>
        <v>0</v>
      </c>
      <c r="AL218" s="21">
        <f t="shared" si="411"/>
        <v>0</v>
      </c>
      <c r="AM218" s="21">
        <f t="shared" si="411"/>
        <v>0</v>
      </c>
      <c r="AN218" s="21">
        <f t="shared" si="411"/>
        <v>0</v>
      </c>
      <c r="AO218" s="21">
        <f t="shared" si="411"/>
        <v>0</v>
      </c>
      <c r="AP218" s="21">
        <f t="shared" si="411"/>
        <v>0</v>
      </c>
      <c r="AQ218" s="21">
        <f t="shared" si="411"/>
        <v>0</v>
      </c>
      <c r="AR218" s="21">
        <f t="shared" si="411"/>
        <v>0</v>
      </c>
      <c r="AS218" s="21">
        <f t="shared" si="411"/>
        <v>0</v>
      </c>
      <c r="AT218" s="21">
        <f t="shared" si="411"/>
        <v>0</v>
      </c>
      <c r="AU218" s="21">
        <f t="shared" si="411"/>
        <v>0</v>
      </c>
      <c r="AV218" s="205">
        <f t="shared" si="412"/>
        <v>0</v>
      </c>
      <c r="AW218" s="21">
        <f t="shared" si="411"/>
        <v>0</v>
      </c>
      <c r="AX218" s="21">
        <f t="shared" si="411"/>
        <v>0</v>
      </c>
      <c r="AY218" s="21">
        <f t="shared" si="411"/>
        <v>0</v>
      </c>
      <c r="AZ218" s="21">
        <f t="shared" si="411"/>
        <v>0</v>
      </c>
      <c r="BA218" s="21">
        <f t="shared" si="411"/>
        <v>0</v>
      </c>
      <c r="BB218" s="21">
        <f t="shared" si="411"/>
        <v>0</v>
      </c>
      <c r="BC218" s="21">
        <f t="shared" si="411"/>
        <v>0</v>
      </c>
      <c r="BD218" s="21">
        <f t="shared" si="411"/>
        <v>0</v>
      </c>
      <c r="BE218" s="21">
        <f t="shared" si="411"/>
        <v>0</v>
      </c>
      <c r="BF218" s="21">
        <f t="shared" si="411"/>
        <v>0</v>
      </c>
      <c r="BG218" s="21">
        <f t="shared" si="411"/>
        <v>0</v>
      </c>
      <c r="BH218" s="21">
        <f t="shared" si="411"/>
        <v>0</v>
      </c>
      <c r="BI218" s="21">
        <f t="shared" si="411"/>
        <v>0</v>
      </c>
      <c r="BJ218" s="21">
        <f t="shared" si="411"/>
        <v>0</v>
      </c>
      <c r="BK218" s="21">
        <f t="shared" si="411"/>
        <v>0</v>
      </c>
      <c r="BL218" s="21">
        <f t="shared" si="411"/>
        <v>0</v>
      </c>
      <c r="BM218" s="21">
        <f t="shared" si="411"/>
        <v>0</v>
      </c>
      <c r="BN218" s="21">
        <f t="shared" si="411"/>
        <v>0</v>
      </c>
      <c r="BO218" s="21">
        <f t="shared" si="411"/>
        <v>0</v>
      </c>
      <c r="BP218" s="21">
        <f t="shared" si="411"/>
        <v>0</v>
      </c>
      <c r="BQ218" s="205">
        <f t="shared" si="413"/>
        <v>0</v>
      </c>
      <c r="BR218" s="21">
        <f t="shared" si="411"/>
        <v>0</v>
      </c>
      <c r="BS218" s="21">
        <f t="shared" si="411"/>
        <v>0</v>
      </c>
      <c r="BT218" s="21">
        <f t="shared" si="411"/>
        <v>0</v>
      </c>
      <c r="BU218" s="21">
        <f t="shared" si="411"/>
        <v>0</v>
      </c>
      <c r="BV218" s="21">
        <f t="shared" si="414"/>
        <v>0</v>
      </c>
      <c r="BW218" s="21">
        <f t="shared" si="414"/>
        <v>0</v>
      </c>
      <c r="BX218" s="21">
        <f t="shared" si="414"/>
        <v>0</v>
      </c>
      <c r="BY218" s="21">
        <f t="shared" si="414"/>
        <v>0</v>
      </c>
      <c r="BZ218" s="21">
        <f t="shared" si="414"/>
        <v>0</v>
      </c>
      <c r="CA218" s="21">
        <f t="shared" si="414"/>
        <v>0</v>
      </c>
      <c r="CB218" s="21">
        <f t="shared" si="414"/>
        <v>0</v>
      </c>
      <c r="CC218" s="21">
        <f t="shared" si="414"/>
        <v>0</v>
      </c>
      <c r="CD218" s="21">
        <f t="shared" si="414"/>
        <v>0</v>
      </c>
      <c r="CE218" s="21">
        <f t="shared" si="414"/>
        <v>0</v>
      </c>
      <c r="CF218" s="21">
        <f t="shared" si="414"/>
        <v>0</v>
      </c>
      <c r="CG218" s="21">
        <f t="shared" si="414"/>
        <v>0</v>
      </c>
      <c r="CH218" s="21">
        <f t="shared" si="414"/>
        <v>0</v>
      </c>
      <c r="CI218" s="21">
        <f t="shared" si="414"/>
        <v>0</v>
      </c>
      <c r="CJ218" s="21">
        <f t="shared" si="414"/>
        <v>0</v>
      </c>
      <c r="CK218" s="21">
        <f t="shared" si="414"/>
        <v>0</v>
      </c>
      <c r="CL218" s="206">
        <f t="shared" si="415"/>
        <v>0</v>
      </c>
    </row>
    <row r="219" spans="1:90" ht="27.75" customHeight="1" x14ac:dyDescent="0.25">
      <c r="A219" s="156" t="s">
        <v>42</v>
      </c>
      <c r="B219" s="156"/>
      <c r="C219" s="156"/>
      <c r="D219" s="156"/>
      <c r="E219" s="152">
        <v>852</v>
      </c>
      <c r="F219" s="3" t="s">
        <v>78</v>
      </c>
      <c r="G219" s="4" t="s">
        <v>11</v>
      </c>
      <c r="H219" s="4" t="s">
        <v>476</v>
      </c>
      <c r="I219" s="3" t="s">
        <v>85</v>
      </c>
      <c r="J219" s="21">
        <f>'6.ВС'!J304</f>
        <v>0</v>
      </c>
      <c r="K219" s="21">
        <f>'6.ВС'!K304</f>
        <v>0</v>
      </c>
      <c r="L219" s="21">
        <f>'6.ВС'!L304</f>
        <v>0</v>
      </c>
      <c r="M219" s="21">
        <f>'6.ВС'!M304</f>
        <v>0</v>
      </c>
      <c r="N219" s="21">
        <f>'6.ВС'!N304</f>
        <v>0</v>
      </c>
      <c r="O219" s="21">
        <f>'6.ВС'!O304</f>
        <v>0</v>
      </c>
      <c r="P219" s="21">
        <f>'6.ВС'!P304</f>
        <v>0</v>
      </c>
      <c r="Q219" s="21">
        <f>'6.ВС'!Q304</f>
        <v>0</v>
      </c>
      <c r="R219" s="21">
        <f>'6.ВС'!R304</f>
        <v>0</v>
      </c>
      <c r="S219" s="21">
        <f>'6.ВС'!S304</f>
        <v>0</v>
      </c>
      <c r="T219" s="21">
        <f>'6.ВС'!T304</f>
        <v>0</v>
      </c>
      <c r="U219" s="21">
        <f>'6.ВС'!U304</f>
        <v>0</v>
      </c>
      <c r="V219" s="21">
        <f>'6.ВС'!V304</f>
        <v>0</v>
      </c>
      <c r="W219" s="21">
        <f>'6.ВС'!W304</f>
        <v>0</v>
      </c>
      <c r="X219" s="21">
        <f>'6.ВС'!X304</f>
        <v>0</v>
      </c>
      <c r="Y219" s="21">
        <f>'6.ВС'!Y304</f>
        <v>0</v>
      </c>
      <c r="Z219" s="276" t="e">
        <f t="shared" si="406"/>
        <v>#DIV/0!</v>
      </c>
      <c r="AA219" s="21"/>
      <c r="AB219" s="21">
        <f>'6.ВС'!AB304</f>
        <v>0</v>
      </c>
      <c r="AC219" s="21">
        <f>'6.ВС'!AC304</f>
        <v>0</v>
      </c>
      <c r="AD219" s="21">
        <f>'6.ВС'!AD304</f>
        <v>0</v>
      </c>
      <c r="AE219" s="21">
        <f>'6.ВС'!AE304</f>
        <v>0</v>
      </c>
      <c r="AF219" s="21">
        <f>'6.ВС'!AF304</f>
        <v>0</v>
      </c>
      <c r="AG219" s="21">
        <f>'6.ВС'!AG304</f>
        <v>0</v>
      </c>
      <c r="AH219" s="21">
        <f>'6.ВС'!AH304</f>
        <v>0</v>
      </c>
      <c r="AI219" s="21">
        <f>'6.ВС'!AI304</f>
        <v>0</v>
      </c>
      <c r="AJ219" s="21">
        <f>'6.ВС'!AJ304</f>
        <v>0</v>
      </c>
      <c r="AK219" s="21">
        <f>'6.ВС'!AK304</f>
        <v>0</v>
      </c>
      <c r="AL219" s="21">
        <f>'6.ВС'!AL304</f>
        <v>0</v>
      </c>
      <c r="AM219" s="21">
        <f>'6.ВС'!AM304</f>
        <v>0</v>
      </c>
      <c r="AN219" s="21">
        <f>'6.ВС'!AN304</f>
        <v>0</v>
      </c>
      <c r="AO219" s="21">
        <f>'6.ВС'!AO304</f>
        <v>0</v>
      </c>
      <c r="AP219" s="21">
        <f>'6.ВС'!AP304</f>
        <v>0</v>
      </c>
      <c r="AQ219" s="21">
        <f>'6.ВС'!AQ304</f>
        <v>0</v>
      </c>
      <c r="AR219" s="21">
        <f>'6.ВС'!AR304</f>
        <v>0</v>
      </c>
      <c r="AS219" s="21">
        <f>'6.ВС'!AS304</f>
        <v>0</v>
      </c>
      <c r="AT219" s="21">
        <f>'6.ВС'!AT304</f>
        <v>0</v>
      </c>
      <c r="AU219" s="21">
        <f>'6.ВС'!AU304</f>
        <v>0</v>
      </c>
      <c r="AV219" s="205">
        <f t="shared" si="412"/>
        <v>0</v>
      </c>
      <c r="AW219" s="21">
        <f>'6.ВС'!AW304</f>
        <v>0</v>
      </c>
      <c r="AX219" s="21">
        <f>'6.ВС'!AX304</f>
        <v>0</v>
      </c>
      <c r="AY219" s="21">
        <f>'6.ВС'!AY304</f>
        <v>0</v>
      </c>
      <c r="AZ219" s="21">
        <f>'6.ВС'!AZ304</f>
        <v>0</v>
      </c>
      <c r="BA219" s="21">
        <f>'6.ВС'!BA304</f>
        <v>0</v>
      </c>
      <c r="BB219" s="21">
        <f>'6.ВС'!BB304</f>
        <v>0</v>
      </c>
      <c r="BC219" s="21">
        <f>'6.ВС'!BC304</f>
        <v>0</v>
      </c>
      <c r="BD219" s="21">
        <f>'6.ВС'!BD304</f>
        <v>0</v>
      </c>
      <c r="BE219" s="21">
        <f>'6.ВС'!BE304</f>
        <v>0</v>
      </c>
      <c r="BF219" s="21">
        <f>'6.ВС'!BF304</f>
        <v>0</v>
      </c>
      <c r="BG219" s="21">
        <f>'6.ВС'!BG304</f>
        <v>0</v>
      </c>
      <c r="BH219" s="21">
        <f>'6.ВС'!BH304</f>
        <v>0</v>
      </c>
      <c r="BI219" s="21">
        <f>'6.ВС'!BI304</f>
        <v>0</v>
      </c>
      <c r="BJ219" s="21">
        <f>'6.ВС'!BJ304</f>
        <v>0</v>
      </c>
      <c r="BK219" s="21">
        <f>'6.ВС'!BK304</f>
        <v>0</v>
      </c>
      <c r="BL219" s="21">
        <f>'6.ВС'!BL304</f>
        <v>0</v>
      </c>
      <c r="BM219" s="21">
        <f>'6.ВС'!BM304</f>
        <v>0</v>
      </c>
      <c r="BN219" s="21">
        <f>'6.ВС'!BN304</f>
        <v>0</v>
      </c>
      <c r="BO219" s="21">
        <f>'6.ВС'!BO304</f>
        <v>0</v>
      </c>
      <c r="BP219" s="21">
        <f>'6.ВС'!BP304</f>
        <v>0</v>
      </c>
      <c r="BQ219" s="205">
        <f t="shared" si="413"/>
        <v>0</v>
      </c>
      <c r="BR219" s="21">
        <f>'6.ВС'!BR304</f>
        <v>0</v>
      </c>
      <c r="BS219" s="21">
        <f>'6.ВС'!BS304</f>
        <v>0</v>
      </c>
      <c r="BT219" s="21">
        <f>'6.ВС'!BT304</f>
        <v>0</v>
      </c>
      <c r="BU219" s="21">
        <f>'6.ВС'!BU304</f>
        <v>0</v>
      </c>
      <c r="BV219" s="21">
        <f>'6.ВС'!BV304</f>
        <v>0</v>
      </c>
      <c r="BW219" s="21">
        <f>'6.ВС'!BW304</f>
        <v>0</v>
      </c>
      <c r="BX219" s="21">
        <f>'6.ВС'!BX304</f>
        <v>0</v>
      </c>
      <c r="BY219" s="21">
        <f>'6.ВС'!BY304</f>
        <v>0</v>
      </c>
      <c r="BZ219" s="21">
        <f>'6.ВС'!BZ304</f>
        <v>0</v>
      </c>
      <c r="CA219" s="21">
        <f>'6.ВС'!CA304</f>
        <v>0</v>
      </c>
      <c r="CB219" s="21">
        <f>'6.ВС'!CB304</f>
        <v>0</v>
      </c>
      <c r="CC219" s="21">
        <f>'6.ВС'!CC304</f>
        <v>0</v>
      </c>
      <c r="CD219" s="21">
        <f>'6.ВС'!CD304</f>
        <v>0</v>
      </c>
      <c r="CE219" s="21">
        <f>'6.ВС'!CE304</f>
        <v>0</v>
      </c>
      <c r="CF219" s="21">
        <f>'6.ВС'!CF304</f>
        <v>0</v>
      </c>
      <c r="CG219" s="21">
        <f>'6.ВС'!CG304</f>
        <v>0</v>
      </c>
      <c r="CH219" s="21">
        <f>'6.ВС'!CH304</f>
        <v>0</v>
      </c>
      <c r="CI219" s="21">
        <f>'6.ВС'!CI304</f>
        <v>0</v>
      </c>
      <c r="CJ219" s="21">
        <f>'6.ВС'!CJ304</f>
        <v>0</v>
      </c>
      <c r="CK219" s="21">
        <f>'6.ВС'!CK304</f>
        <v>0</v>
      </c>
      <c r="CL219" s="206">
        <f t="shared" si="415"/>
        <v>0</v>
      </c>
    </row>
    <row r="220" spans="1:90" ht="27.75" customHeight="1" x14ac:dyDescent="0.25">
      <c r="A220" s="1" t="s">
        <v>308</v>
      </c>
      <c r="B220" s="156"/>
      <c r="C220" s="156"/>
      <c r="D220" s="156"/>
      <c r="E220" s="152"/>
      <c r="F220" s="3" t="s">
        <v>78</v>
      </c>
      <c r="G220" s="3" t="s">
        <v>11</v>
      </c>
      <c r="H220" s="176" t="s">
        <v>469</v>
      </c>
      <c r="I220" s="3"/>
      <c r="J220" s="21">
        <f t="shared" ref="J220:Y221" si="416">J221</f>
        <v>0</v>
      </c>
      <c r="K220" s="21">
        <f t="shared" si="416"/>
        <v>0</v>
      </c>
      <c r="L220" s="21">
        <f t="shared" si="416"/>
        <v>0</v>
      </c>
      <c r="M220" s="21">
        <f t="shared" si="416"/>
        <v>0</v>
      </c>
      <c r="N220" s="21">
        <f t="shared" si="416"/>
        <v>0</v>
      </c>
      <c r="O220" s="21">
        <f t="shared" si="416"/>
        <v>0</v>
      </c>
      <c r="P220" s="21">
        <f t="shared" si="416"/>
        <v>0</v>
      </c>
      <c r="Q220" s="21">
        <f t="shared" si="416"/>
        <v>0</v>
      </c>
      <c r="R220" s="21">
        <f t="shared" si="416"/>
        <v>0</v>
      </c>
      <c r="S220" s="21">
        <f t="shared" si="416"/>
        <v>0</v>
      </c>
      <c r="T220" s="21">
        <f t="shared" si="416"/>
        <v>0</v>
      </c>
      <c r="U220" s="21">
        <f t="shared" si="416"/>
        <v>0</v>
      </c>
      <c r="V220" s="21">
        <f t="shared" si="416"/>
        <v>0</v>
      </c>
      <c r="W220" s="21">
        <f t="shared" si="416"/>
        <v>0</v>
      </c>
      <c r="X220" s="21">
        <f t="shared" si="416"/>
        <v>0</v>
      </c>
      <c r="Y220" s="21">
        <f t="shared" si="416"/>
        <v>0</v>
      </c>
      <c r="Z220" s="276" t="e">
        <f t="shared" si="406"/>
        <v>#DIV/0!</v>
      </c>
      <c r="AA220" s="21"/>
      <c r="AB220" s="21">
        <f t="shared" ref="AB220:BV221" si="417">AB221</f>
        <v>0</v>
      </c>
      <c r="AC220" s="21">
        <f t="shared" si="417"/>
        <v>0</v>
      </c>
      <c r="AD220" s="21">
        <f t="shared" si="417"/>
        <v>0</v>
      </c>
      <c r="AE220" s="21">
        <f t="shared" si="417"/>
        <v>0</v>
      </c>
      <c r="AF220" s="21">
        <f t="shared" si="417"/>
        <v>0</v>
      </c>
      <c r="AG220" s="21">
        <f t="shared" si="417"/>
        <v>0</v>
      </c>
      <c r="AH220" s="21">
        <f t="shared" si="417"/>
        <v>0</v>
      </c>
      <c r="AI220" s="21">
        <f t="shared" si="417"/>
        <v>0</v>
      </c>
      <c r="AJ220" s="21">
        <f t="shared" si="417"/>
        <v>0</v>
      </c>
      <c r="AK220" s="21">
        <f t="shared" si="417"/>
        <v>0</v>
      </c>
      <c r="AL220" s="21">
        <f t="shared" si="417"/>
        <v>0</v>
      </c>
      <c r="AM220" s="21">
        <f t="shared" si="417"/>
        <v>0</v>
      </c>
      <c r="AN220" s="21">
        <f t="shared" si="417"/>
        <v>1971914</v>
      </c>
      <c r="AO220" s="21">
        <f t="shared" si="417"/>
        <v>0</v>
      </c>
      <c r="AP220" s="21">
        <f t="shared" si="417"/>
        <v>0</v>
      </c>
      <c r="AQ220" s="21">
        <f t="shared" si="417"/>
        <v>0</v>
      </c>
      <c r="AR220" s="21">
        <f t="shared" si="417"/>
        <v>1971914</v>
      </c>
      <c r="AS220" s="21">
        <f t="shared" si="417"/>
        <v>0</v>
      </c>
      <c r="AT220" s="21">
        <f t="shared" si="417"/>
        <v>0</v>
      </c>
      <c r="AU220" s="21">
        <f t="shared" si="417"/>
        <v>0</v>
      </c>
      <c r="AV220" s="205">
        <f t="shared" si="412"/>
        <v>0</v>
      </c>
      <c r="AW220" s="21">
        <f t="shared" si="417"/>
        <v>1535226</v>
      </c>
      <c r="AX220" s="21">
        <f t="shared" si="417"/>
        <v>1458464</v>
      </c>
      <c r="AY220" s="21">
        <f t="shared" si="417"/>
        <v>76762</v>
      </c>
      <c r="AZ220" s="21">
        <f t="shared" si="417"/>
        <v>0</v>
      </c>
      <c r="BA220" s="21">
        <f t="shared" si="417"/>
        <v>-0.74</v>
      </c>
      <c r="BB220" s="21">
        <f t="shared" si="417"/>
        <v>0</v>
      </c>
      <c r="BC220" s="21">
        <f t="shared" si="417"/>
        <v>-0.74</v>
      </c>
      <c r="BD220" s="21">
        <f t="shared" si="417"/>
        <v>0</v>
      </c>
      <c r="BE220" s="21">
        <f t="shared" si="417"/>
        <v>1535225.26</v>
      </c>
      <c r="BF220" s="21">
        <f t="shared" si="417"/>
        <v>1458464</v>
      </c>
      <c r="BG220" s="21">
        <f t="shared" si="417"/>
        <v>76761.259999999995</v>
      </c>
      <c r="BH220" s="21">
        <f t="shared" si="417"/>
        <v>0</v>
      </c>
      <c r="BI220" s="21">
        <f t="shared" si="417"/>
        <v>0</v>
      </c>
      <c r="BJ220" s="21">
        <f t="shared" si="417"/>
        <v>0</v>
      </c>
      <c r="BK220" s="21">
        <f t="shared" si="417"/>
        <v>0</v>
      </c>
      <c r="BL220" s="21">
        <f t="shared" si="417"/>
        <v>0</v>
      </c>
      <c r="BM220" s="21">
        <f t="shared" si="417"/>
        <v>1535225.26</v>
      </c>
      <c r="BN220" s="21">
        <f t="shared" si="417"/>
        <v>1458464</v>
      </c>
      <c r="BO220" s="21">
        <f t="shared" si="417"/>
        <v>76761.259999999995</v>
      </c>
      <c r="BP220" s="21">
        <f t="shared" si="417"/>
        <v>0</v>
      </c>
      <c r="BQ220" s="205">
        <f t="shared" si="413"/>
        <v>1.4551915228366852E-11</v>
      </c>
      <c r="BR220" s="21">
        <f t="shared" si="417"/>
        <v>0</v>
      </c>
      <c r="BS220" s="21">
        <f t="shared" si="417"/>
        <v>0</v>
      </c>
      <c r="BT220" s="21">
        <f t="shared" si="417"/>
        <v>0</v>
      </c>
      <c r="BU220" s="21">
        <f t="shared" si="417"/>
        <v>0</v>
      </c>
      <c r="BV220" s="21">
        <f t="shared" si="417"/>
        <v>0</v>
      </c>
      <c r="BW220" s="21">
        <f t="shared" ref="BV220:CK221" si="418">BW221</f>
        <v>0</v>
      </c>
      <c r="BX220" s="21">
        <f t="shared" si="418"/>
        <v>0</v>
      </c>
      <c r="BY220" s="21">
        <f t="shared" si="418"/>
        <v>0</v>
      </c>
      <c r="BZ220" s="21">
        <f t="shared" si="418"/>
        <v>0</v>
      </c>
      <c r="CA220" s="21">
        <f t="shared" si="418"/>
        <v>0</v>
      </c>
      <c r="CB220" s="21">
        <f t="shared" si="418"/>
        <v>0</v>
      </c>
      <c r="CC220" s="21">
        <f t="shared" si="418"/>
        <v>0</v>
      </c>
      <c r="CD220" s="21">
        <f t="shared" si="418"/>
        <v>0</v>
      </c>
      <c r="CE220" s="21">
        <f t="shared" si="418"/>
        <v>0</v>
      </c>
      <c r="CF220" s="21">
        <f t="shared" si="418"/>
        <v>0</v>
      </c>
      <c r="CG220" s="21">
        <f t="shared" si="418"/>
        <v>0</v>
      </c>
      <c r="CH220" s="21">
        <f t="shared" si="418"/>
        <v>0</v>
      </c>
      <c r="CI220" s="21">
        <f t="shared" si="418"/>
        <v>0</v>
      </c>
      <c r="CJ220" s="21">
        <f t="shared" si="418"/>
        <v>0</v>
      </c>
      <c r="CK220" s="21">
        <f t="shared" si="418"/>
        <v>0</v>
      </c>
      <c r="CL220" s="206">
        <f t="shared" si="415"/>
        <v>0</v>
      </c>
    </row>
    <row r="221" spans="1:90" ht="27.75" customHeight="1" x14ac:dyDescent="0.25">
      <c r="A221" s="1" t="s">
        <v>41</v>
      </c>
      <c r="B221" s="156"/>
      <c r="C221" s="156"/>
      <c r="D221" s="156"/>
      <c r="E221" s="152"/>
      <c r="F221" s="3" t="s">
        <v>78</v>
      </c>
      <c r="G221" s="3" t="s">
        <v>11</v>
      </c>
      <c r="H221" s="176" t="s">
        <v>469</v>
      </c>
      <c r="I221" s="3" t="s">
        <v>83</v>
      </c>
      <c r="J221" s="21">
        <f t="shared" si="416"/>
        <v>0</v>
      </c>
      <c r="K221" s="21">
        <f t="shared" si="416"/>
        <v>0</v>
      </c>
      <c r="L221" s="21">
        <f t="shared" si="416"/>
        <v>0</v>
      </c>
      <c r="M221" s="21">
        <f t="shared" si="416"/>
        <v>0</v>
      </c>
      <c r="N221" s="21">
        <f t="shared" si="416"/>
        <v>0</v>
      </c>
      <c r="O221" s="21">
        <f t="shared" si="416"/>
        <v>0</v>
      </c>
      <c r="P221" s="21">
        <f t="shared" si="416"/>
        <v>0</v>
      </c>
      <c r="Q221" s="21">
        <f t="shared" si="416"/>
        <v>0</v>
      </c>
      <c r="R221" s="21">
        <f t="shared" si="416"/>
        <v>0</v>
      </c>
      <c r="S221" s="21">
        <f t="shared" si="416"/>
        <v>0</v>
      </c>
      <c r="T221" s="21">
        <f t="shared" si="416"/>
        <v>0</v>
      </c>
      <c r="U221" s="21">
        <f t="shared" si="416"/>
        <v>0</v>
      </c>
      <c r="V221" s="21">
        <f t="shared" si="416"/>
        <v>0</v>
      </c>
      <c r="W221" s="21">
        <f t="shared" si="416"/>
        <v>0</v>
      </c>
      <c r="X221" s="21">
        <f t="shared" si="416"/>
        <v>0</v>
      </c>
      <c r="Y221" s="21">
        <f t="shared" si="416"/>
        <v>0</v>
      </c>
      <c r="Z221" s="276" t="e">
        <f t="shared" si="406"/>
        <v>#DIV/0!</v>
      </c>
      <c r="AA221" s="21"/>
      <c r="AB221" s="21">
        <f t="shared" si="417"/>
        <v>0</v>
      </c>
      <c r="AC221" s="21">
        <f t="shared" si="417"/>
        <v>0</v>
      </c>
      <c r="AD221" s="21">
        <f t="shared" si="417"/>
        <v>0</v>
      </c>
      <c r="AE221" s="21">
        <f t="shared" si="417"/>
        <v>0</v>
      </c>
      <c r="AF221" s="21">
        <f t="shared" si="417"/>
        <v>0</v>
      </c>
      <c r="AG221" s="21">
        <f t="shared" si="417"/>
        <v>0</v>
      </c>
      <c r="AH221" s="21">
        <f t="shared" si="417"/>
        <v>0</v>
      </c>
      <c r="AI221" s="21">
        <f t="shared" si="417"/>
        <v>0</v>
      </c>
      <c r="AJ221" s="21">
        <f t="shared" si="417"/>
        <v>0</v>
      </c>
      <c r="AK221" s="21">
        <f t="shared" si="417"/>
        <v>0</v>
      </c>
      <c r="AL221" s="21">
        <f t="shared" si="417"/>
        <v>0</v>
      </c>
      <c r="AM221" s="21">
        <f t="shared" si="417"/>
        <v>0</v>
      </c>
      <c r="AN221" s="21">
        <f t="shared" si="417"/>
        <v>1971914</v>
      </c>
      <c r="AO221" s="21">
        <f t="shared" si="417"/>
        <v>0</v>
      </c>
      <c r="AP221" s="21">
        <f t="shared" si="417"/>
        <v>0</v>
      </c>
      <c r="AQ221" s="21">
        <f t="shared" si="417"/>
        <v>0</v>
      </c>
      <c r="AR221" s="21">
        <f t="shared" si="417"/>
        <v>1971914</v>
      </c>
      <c r="AS221" s="21">
        <f t="shared" si="417"/>
        <v>0</v>
      </c>
      <c r="AT221" s="21">
        <f t="shared" si="417"/>
        <v>0</v>
      </c>
      <c r="AU221" s="21">
        <f t="shared" si="417"/>
        <v>0</v>
      </c>
      <c r="AV221" s="205">
        <f t="shared" si="412"/>
        <v>0</v>
      </c>
      <c r="AW221" s="21">
        <f t="shared" si="417"/>
        <v>1535226</v>
      </c>
      <c r="AX221" s="21">
        <f t="shared" si="417"/>
        <v>1458464</v>
      </c>
      <c r="AY221" s="21">
        <f t="shared" si="417"/>
        <v>76762</v>
      </c>
      <c r="AZ221" s="21">
        <f t="shared" si="417"/>
        <v>0</v>
      </c>
      <c r="BA221" s="21">
        <f t="shared" si="417"/>
        <v>-0.74</v>
      </c>
      <c r="BB221" s="21">
        <f t="shared" si="417"/>
        <v>0</v>
      </c>
      <c r="BC221" s="21">
        <f t="shared" si="417"/>
        <v>-0.74</v>
      </c>
      <c r="BD221" s="21">
        <f t="shared" si="417"/>
        <v>0</v>
      </c>
      <c r="BE221" s="21">
        <f t="shared" si="417"/>
        <v>1535225.26</v>
      </c>
      <c r="BF221" s="21">
        <f t="shared" si="417"/>
        <v>1458464</v>
      </c>
      <c r="BG221" s="21">
        <f t="shared" si="417"/>
        <v>76761.259999999995</v>
      </c>
      <c r="BH221" s="21">
        <f t="shared" si="417"/>
        <v>0</v>
      </c>
      <c r="BI221" s="21">
        <f t="shared" si="417"/>
        <v>0</v>
      </c>
      <c r="BJ221" s="21">
        <f t="shared" si="417"/>
        <v>0</v>
      </c>
      <c r="BK221" s="21">
        <f t="shared" si="417"/>
        <v>0</v>
      </c>
      <c r="BL221" s="21">
        <f t="shared" si="417"/>
        <v>0</v>
      </c>
      <c r="BM221" s="21">
        <f t="shared" si="417"/>
        <v>1535225.26</v>
      </c>
      <c r="BN221" s="21">
        <f t="shared" si="417"/>
        <v>1458464</v>
      </c>
      <c r="BO221" s="21">
        <f t="shared" si="417"/>
        <v>76761.259999999995</v>
      </c>
      <c r="BP221" s="21">
        <f t="shared" si="417"/>
        <v>0</v>
      </c>
      <c r="BQ221" s="205">
        <f t="shared" si="413"/>
        <v>1.4551915228366852E-11</v>
      </c>
      <c r="BR221" s="21">
        <f t="shared" si="417"/>
        <v>0</v>
      </c>
      <c r="BS221" s="21">
        <f t="shared" si="417"/>
        <v>0</v>
      </c>
      <c r="BT221" s="21">
        <f t="shared" si="417"/>
        <v>0</v>
      </c>
      <c r="BU221" s="21">
        <f t="shared" si="417"/>
        <v>0</v>
      </c>
      <c r="BV221" s="21">
        <f t="shared" si="418"/>
        <v>0</v>
      </c>
      <c r="BW221" s="21">
        <f t="shared" si="418"/>
        <v>0</v>
      </c>
      <c r="BX221" s="21">
        <f t="shared" si="418"/>
        <v>0</v>
      </c>
      <c r="BY221" s="21">
        <f t="shared" si="418"/>
        <v>0</v>
      </c>
      <c r="BZ221" s="21">
        <f t="shared" si="418"/>
        <v>0</v>
      </c>
      <c r="CA221" s="21">
        <f t="shared" si="418"/>
        <v>0</v>
      </c>
      <c r="CB221" s="21">
        <f t="shared" si="418"/>
        <v>0</v>
      </c>
      <c r="CC221" s="21">
        <f t="shared" si="418"/>
        <v>0</v>
      </c>
      <c r="CD221" s="21">
        <f t="shared" si="418"/>
        <v>0</v>
      </c>
      <c r="CE221" s="21">
        <f t="shared" si="418"/>
        <v>0</v>
      </c>
      <c r="CF221" s="21">
        <f t="shared" si="418"/>
        <v>0</v>
      </c>
      <c r="CG221" s="21">
        <f t="shared" si="418"/>
        <v>0</v>
      </c>
      <c r="CH221" s="21">
        <f t="shared" si="418"/>
        <v>0</v>
      </c>
      <c r="CI221" s="21">
        <f t="shared" si="418"/>
        <v>0</v>
      </c>
      <c r="CJ221" s="21">
        <f t="shared" si="418"/>
        <v>0</v>
      </c>
      <c r="CK221" s="21">
        <f t="shared" si="418"/>
        <v>0</v>
      </c>
      <c r="CL221" s="206">
        <f t="shared" si="415"/>
        <v>0</v>
      </c>
    </row>
    <row r="222" spans="1:90" ht="27.75" customHeight="1" x14ac:dyDescent="0.25">
      <c r="A222" s="1" t="s">
        <v>84</v>
      </c>
      <c r="B222" s="156"/>
      <c r="C222" s="156"/>
      <c r="D222" s="156"/>
      <c r="E222" s="152"/>
      <c r="F222" s="3" t="s">
        <v>78</v>
      </c>
      <c r="G222" s="3" t="s">
        <v>11</v>
      </c>
      <c r="H222" s="176" t="s">
        <v>469</v>
      </c>
      <c r="I222" s="3" t="s">
        <v>85</v>
      </c>
      <c r="J222" s="21">
        <f>'6.ВС'!J307</f>
        <v>0</v>
      </c>
      <c r="K222" s="21">
        <f>'6.ВС'!K307</f>
        <v>0</v>
      </c>
      <c r="L222" s="21">
        <f>'6.ВС'!L307</f>
        <v>0</v>
      </c>
      <c r="M222" s="21">
        <f>'6.ВС'!M307</f>
        <v>0</v>
      </c>
      <c r="N222" s="21">
        <f>'6.ВС'!N307</f>
        <v>0</v>
      </c>
      <c r="O222" s="21">
        <f>'6.ВС'!O307</f>
        <v>0</v>
      </c>
      <c r="P222" s="21">
        <f>'6.ВС'!P307</f>
        <v>0</v>
      </c>
      <c r="Q222" s="21">
        <f>'6.ВС'!Q307</f>
        <v>0</v>
      </c>
      <c r="R222" s="21">
        <f>'6.ВС'!R307</f>
        <v>0</v>
      </c>
      <c r="S222" s="21">
        <f>'6.ВС'!S307</f>
        <v>0</v>
      </c>
      <c r="T222" s="21">
        <f>'6.ВС'!T307</f>
        <v>0</v>
      </c>
      <c r="U222" s="21">
        <f>'6.ВС'!U307</f>
        <v>0</v>
      </c>
      <c r="V222" s="21">
        <f>'6.ВС'!V307</f>
        <v>0</v>
      </c>
      <c r="W222" s="21">
        <f>'6.ВС'!W307</f>
        <v>0</v>
      </c>
      <c r="X222" s="21">
        <f>'6.ВС'!X307</f>
        <v>0</v>
      </c>
      <c r="Y222" s="21">
        <f>'6.ВС'!Y307</f>
        <v>0</v>
      </c>
      <c r="Z222" s="276" t="e">
        <f t="shared" si="406"/>
        <v>#DIV/0!</v>
      </c>
      <c r="AA222" s="21"/>
      <c r="AB222" s="21">
        <f>'6.ВС'!AB307</f>
        <v>0</v>
      </c>
      <c r="AC222" s="21">
        <f>'6.ВС'!AC307</f>
        <v>0</v>
      </c>
      <c r="AD222" s="21">
        <f>'6.ВС'!AD307</f>
        <v>0</v>
      </c>
      <c r="AE222" s="21">
        <f>'6.ВС'!AE307</f>
        <v>0</v>
      </c>
      <c r="AF222" s="21">
        <f>'6.ВС'!AF307</f>
        <v>0</v>
      </c>
      <c r="AG222" s="21">
        <f>'6.ВС'!AG307</f>
        <v>0</v>
      </c>
      <c r="AH222" s="21">
        <f>'6.ВС'!AH307</f>
        <v>0</v>
      </c>
      <c r="AI222" s="21">
        <f>'6.ВС'!AI307</f>
        <v>0</v>
      </c>
      <c r="AJ222" s="21">
        <f>'6.ВС'!AJ307</f>
        <v>0</v>
      </c>
      <c r="AK222" s="21">
        <f>'6.ВС'!AK307</f>
        <v>0</v>
      </c>
      <c r="AL222" s="21">
        <f>'6.ВС'!AL307</f>
        <v>0</v>
      </c>
      <c r="AM222" s="21">
        <f>'6.ВС'!AM307</f>
        <v>0</v>
      </c>
      <c r="AN222" s="21">
        <f>'6.ВС'!AN307</f>
        <v>1971914</v>
      </c>
      <c r="AO222" s="21">
        <f>'6.ВС'!AO307</f>
        <v>0</v>
      </c>
      <c r="AP222" s="21">
        <f>'6.ВС'!AP307</f>
        <v>0</v>
      </c>
      <c r="AQ222" s="21">
        <f>'6.ВС'!AQ307</f>
        <v>0</v>
      </c>
      <c r="AR222" s="21">
        <f>'6.ВС'!AR307</f>
        <v>1971914</v>
      </c>
      <c r="AS222" s="21">
        <f>'6.ВС'!AS307</f>
        <v>0</v>
      </c>
      <c r="AT222" s="21">
        <f>'6.ВС'!AT307</f>
        <v>0</v>
      </c>
      <c r="AU222" s="21">
        <f>'6.ВС'!AU307</f>
        <v>0</v>
      </c>
      <c r="AV222" s="205">
        <f t="shared" si="412"/>
        <v>0</v>
      </c>
      <c r="AW222" s="21">
        <f>'6.ВС'!AW307</f>
        <v>1535226</v>
      </c>
      <c r="AX222" s="21">
        <f>'6.ВС'!AX307</f>
        <v>1458464</v>
      </c>
      <c r="AY222" s="21">
        <f>'6.ВС'!AY307</f>
        <v>76762</v>
      </c>
      <c r="AZ222" s="21">
        <f>'6.ВС'!AZ307</f>
        <v>0</v>
      </c>
      <c r="BA222" s="21">
        <f>'6.ВС'!BA307</f>
        <v>-0.74</v>
      </c>
      <c r="BB222" s="21">
        <f>'6.ВС'!BB307</f>
        <v>0</v>
      </c>
      <c r="BC222" s="21">
        <f>'6.ВС'!BC307</f>
        <v>-0.74</v>
      </c>
      <c r="BD222" s="21">
        <f>'6.ВС'!BD307</f>
        <v>0</v>
      </c>
      <c r="BE222" s="21">
        <f>'6.ВС'!BE307</f>
        <v>1535225.26</v>
      </c>
      <c r="BF222" s="21">
        <f>'6.ВС'!BF307</f>
        <v>1458464</v>
      </c>
      <c r="BG222" s="21">
        <f>'6.ВС'!BG307</f>
        <v>76761.259999999995</v>
      </c>
      <c r="BH222" s="21">
        <f>'6.ВС'!BH307</f>
        <v>0</v>
      </c>
      <c r="BI222" s="21">
        <f>'6.ВС'!BI307</f>
        <v>0</v>
      </c>
      <c r="BJ222" s="21">
        <f>'6.ВС'!BJ307</f>
        <v>0</v>
      </c>
      <c r="BK222" s="21">
        <f>'6.ВС'!BK307</f>
        <v>0</v>
      </c>
      <c r="BL222" s="21">
        <f>'6.ВС'!BL307</f>
        <v>0</v>
      </c>
      <c r="BM222" s="21">
        <f>'6.ВС'!BM307</f>
        <v>1535225.26</v>
      </c>
      <c r="BN222" s="21">
        <f>'6.ВС'!BN307</f>
        <v>1458464</v>
      </c>
      <c r="BO222" s="21">
        <f>'6.ВС'!BO307</f>
        <v>76761.259999999995</v>
      </c>
      <c r="BP222" s="21">
        <f>'6.ВС'!BP307</f>
        <v>0</v>
      </c>
      <c r="BQ222" s="205">
        <f t="shared" si="413"/>
        <v>1.4551915228366852E-11</v>
      </c>
      <c r="BR222" s="21">
        <f>'6.ВС'!BR307</f>
        <v>0</v>
      </c>
      <c r="BS222" s="21">
        <f>'6.ВС'!BS307</f>
        <v>0</v>
      </c>
      <c r="BT222" s="21">
        <f>'6.ВС'!BT307</f>
        <v>0</v>
      </c>
      <c r="BU222" s="21">
        <f>'6.ВС'!BU307</f>
        <v>0</v>
      </c>
      <c r="BV222" s="21">
        <f>'6.ВС'!BV307</f>
        <v>0</v>
      </c>
      <c r="BW222" s="21">
        <f>'6.ВС'!BW307</f>
        <v>0</v>
      </c>
      <c r="BX222" s="21">
        <f>'6.ВС'!BX307</f>
        <v>0</v>
      </c>
      <c r="BY222" s="21">
        <f>'6.ВС'!BY307</f>
        <v>0</v>
      </c>
      <c r="BZ222" s="21">
        <f>'6.ВС'!BZ307</f>
        <v>0</v>
      </c>
      <c r="CA222" s="21">
        <f>'6.ВС'!CA307</f>
        <v>0</v>
      </c>
      <c r="CB222" s="21">
        <f>'6.ВС'!CB307</f>
        <v>0</v>
      </c>
      <c r="CC222" s="21">
        <f>'6.ВС'!CC307</f>
        <v>0</v>
      </c>
      <c r="CD222" s="21">
        <f>'6.ВС'!CD307</f>
        <v>0</v>
      </c>
      <c r="CE222" s="21">
        <f>'6.ВС'!CE307</f>
        <v>0</v>
      </c>
      <c r="CF222" s="21">
        <f>'6.ВС'!CF307</f>
        <v>0</v>
      </c>
      <c r="CG222" s="21">
        <f>'6.ВС'!CG307</f>
        <v>0</v>
      </c>
      <c r="CH222" s="21">
        <f>'6.ВС'!CH307</f>
        <v>0</v>
      </c>
      <c r="CI222" s="21">
        <f>'6.ВС'!CI307</f>
        <v>0</v>
      </c>
      <c r="CJ222" s="21">
        <f>'6.ВС'!CJ307</f>
        <v>0</v>
      </c>
      <c r="CK222" s="21">
        <f>'6.ВС'!CK307</f>
        <v>0</v>
      </c>
      <c r="CL222" s="206">
        <f t="shared" si="415"/>
        <v>0</v>
      </c>
    </row>
    <row r="223" spans="1:90" ht="27.75" customHeight="1" x14ac:dyDescent="0.25">
      <c r="A223" s="155" t="s">
        <v>79</v>
      </c>
      <c r="B223" s="156"/>
      <c r="C223" s="156"/>
      <c r="D223" s="156"/>
      <c r="E223" s="152">
        <v>852</v>
      </c>
      <c r="F223" s="3" t="s">
        <v>78</v>
      </c>
      <c r="G223" s="3" t="s">
        <v>44</v>
      </c>
      <c r="H223" s="4"/>
      <c r="I223" s="3"/>
      <c r="J223" s="21">
        <f t="shared" ref="J223:R223" si="419">J224+J254+J227+J230+J233+J236+J239+J257+J260+J263+J245+J251+J266+J248+J242</f>
        <v>117228677</v>
      </c>
      <c r="K223" s="21">
        <f t="shared" ref="K223:M223" si="420">K224+K254+K227+K230+K233+K236+K239+K257+K260+K263+K245+K251+K266+K248+K242</f>
        <v>91131734</v>
      </c>
      <c r="L223" s="21">
        <f t="shared" si="420"/>
        <v>26096943</v>
      </c>
      <c r="M223" s="21">
        <f t="shared" si="420"/>
        <v>0</v>
      </c>
      <c r="N223" s="21">
        <f t="shared" si="419"/>
        <v>91728930</v>
      </c>
      <c r="O223" s="21">
        <f t="shared" ref="O223:Q223" si="421">O224+O254+O227+O230+O233+O236+O239+O257+O260+O263+O245+O251+O266+O248+O242</f>
        <v>80023107</v>
      </c>
      <c r="P223" s="21">
        <f t="shared" si="421"/>
        <v>11705823</v>
      </c>
      <c r="Q223" s="21">
        <f t="shared" si="421"/>
        <v>0</v>
      </c>
      <c r="R223" s="21">
        <f t="shared" si="419"/>
        <v>91659072</v>
      </c>
      <c r="S223" s="21">
        <f t="shared" ref="S223:U223" si="422">S224+S254+S227+S230+S233+S236+S239+S257+S260+S263+S245+S251+S266+S248+S242</f>
        <v>80037493</v>
      </c>
      <c r="T223" s="21">
        <f t="shared" si="422"/>
        <v>11621579</v>
      </c>
      <c r="U223" s="21">
        <f t="shared" si="422"/>
        <v>0</v>
      </c>
      <c r="V223" s="21">
        <f t="shared" ref="V223:Y223" si="423">V224+V254+V227+V230+V233+V236+V239+V257+V260+V263+V245+V251+V266+V248+V242</f>
        <v>7615937.3399999999</v>
      </c>
      <c r="W223" s="21">
        <f t="shared" si="423"/>
        <v>5070724.34</v>
      </c>
      <c r="X223" s="21">
        <f t="shared" si="423"/>
        <v>2545213</v>
      </c>
      <c r="Y223" s="21">
        <f t="shared" si="423"/>
        <v>0</v>
      </c>
      <c r="Z223" s="276">
        <f t="shared" si="406"/>
        <v>106.94804031321847</v>
      </c>
      <c r="AA223" s="21"/>
      <c r="AB223" s="21">
        <f t="shared" ref="AB223:BG223" si="424">AB224+AB254+AB227+AB230+AB233+AB236+AB239+AB257+AB260+AB263+AB245+AB251+AB266+AB248+AB242</f>
        <v>109612739.66</v>
      </c>
      <c r="AC223" s="21">
        <f t="shared" si="424"/>
        <v>86061009.659999996</v>
      </c>
      <c r="AD223" s="21">
        <f t="shared" si="424"/>
        <v>23551730</v>
      </c>
      <c r="AE223" s="21">
        <f t="shared" si="424"/>
        <v>0</v>
      </c>
      <c r="AF223" s="21">
        <f t="shared" si="424"/>
        <v>21141979.260000002</v>
      </c>
      <c r="AG223" s="21">
        <f t="shared" si="424"/>
        <v>8099052</v>
      </c>
      <c r="AH223" s="21">
        <f t="shared" si="424"/>
        <v>13042927.26</v>
      </c>
      <c r="AI223" s="21">
        <f t="shared" si="424"/>
        <v>0</v>
      </c>
      <c r="AJ223" s="21">
        <f t="shared" si="424"/>
        <v>130754718.92</v>
      </c>
      <c r="AK223" s="21">
        <f t="shared" si="424"/>
        <v>94160061.659999996</v>
      </c>
      <c r="AL223" s="21">
        <f t="shared" si="424"/>
        <v>36594657.259999998</v>
      </c>
      <c r="AM223" s="21">
        <f t="shared" si="424"/>
        <v>0</v>
      </c>
      <c r="AN223" s="21">
        <f t="shared" si="424"/>
        <v>-1365079.23</v>
      </c>
      <c r="AO223" s="21">
        <f t="shared" si="424"/>
        <v>-1393997.65</v>
      </c>
      <c r="AP223" s="21">
        <f t="shared" si="424"/>
        <v>28918.42</v>
      </c>
      <c r="AQ223" s="21">
        <f t="shared" si="424"/>
        <v>0</v>
      </c>
      <c r="AR223" s="21">
        <f t="shared" si="424"/>
        <v>129389639.69</v>
      </c>
      <c r="AS223" s="21">
        <f t="shared" si="424"/>
        <v>92766064.00999999</v>
      </c>
      <c r="AT223" s="21">
        <f t="shared" si="424"/>
        <v>36623575.68</v>
      </c>
      <c r="AU223" s="21">
        <f t="shared" si="424"/>
        <v>0</v>
      </c>
      <c r="AV223" s="21">
        <f t="shared" si="424"/>
        <v>1.4551915228366852E-11</v>
      </c>
      <c r="AW223" s="21">
        <f t="shared" si="424"/>
        <v>98831276</v>
      </c>
      <c r="AX223" s="21">
        <f t="shared" si="424"/>
        <v>76123917</v>
      </c>
      <c r="AY223" s="21">
        <f t="shared" si="424"/>
        <v>22707359</v>
      </c>
      <c r="AZ223" s="21">
        <f t="shared" si="424"/>
        <v>0</v>
      </c>
      <c r="BA223" s="21">
        <f t="shared" si="424"/>
        <v>-0.89</v>
      </c>
      <c r="BB223" s="21">
        <f t="shared" si="424"/>
        <v>0</v>
      </c>
      <c r="BC223" s="21">
        <f t="shared" si="424"/>
        <v>-0.89</v>
      </c>
      <c r="BD223" s="21">
        <f t="shared" si="424"/>
        <v>0</v>
      </c>
      <c r="BE223" s="21">
        <f t="shared" si="424"/>
        <v>98831275.109999999</v>
      </c>
      <c r="BF223" s="21">
        <f t="shared" si="424"/>
        <v>76123917</v>
      </c>
      <c r="BG223" s="21">
        <f t="shared" si="424"/>
        <v>22707358.109999999</v>
      </c>
      <c r="BH223" s="21">
        <f t="shared" ref="BH223:CK223" si="425">BH224+BH254+BH227+BH230+BH233+BH236+BH239+BH257+BH260+BH263+BH245+BH251+BH266+BH248+BH242</f>
        <v>0</v>
      </c>
      <c r="BI223" s="21">
        <f t="shared" si="425"/>
        <v>0</v>
      </c>
      <c r="BJ223" s="21">
        <f t="shared" si="425"/>
        <v>0</v>
      </c>
      <c r="BK223" s="21">
        <f t="shared" si="425"/>
        <v>0</v>
      </c>
      <c r="BL223" s="21">
        <f t="shared" si="425"/>
        <v>0</v>
      </c>
      <c r="BM223" s="21">
        <f t="shared" si="425"/>
        <v>98831275.109999999</v>
      </c>
      <c r="BN223" s="21">
        <f t="shared" si="425"/>
        <v>76123917</v>
      </c>
      <c r="BO223" s="21">
        <f t="shared" si="425"/>
        <v>22707358.109999999</v>
      </c>
      <c r="BP223" s="21">
        <f t="shared" si="425"/>
        <v>0</v>
      </c>
      <c r="BQ223" s="21">
        <f t="shared" si="425"/>
        <v>3.4924596548080444E-10</v>
      </c>
      <c r="BR223" s="21">
        <f t="shared" si="425"/>
        <v>87118462</v>
      </c>
      <c r="BS223" s="21">
        <f t="shared" si="425"/>
        <v>78070072</v>
      </c>
      <c r="BT223" s="21">
        <f t="shared" si="425"/>
        <v>9048390</v>
      </c>
      <c r="BU223" s="21">
        <f t="shared" si="425"/>
        <v>0</v>
      </c>
      <c r="BV223" s="21">
        <f t="shared" si="425"/>
        <v>-3.37</v>
      </c>
      <c r="BW223" s="21">
        <f t="shared" si="425"/>
        <v>0</v>
      </c>
      <c r="BX223" s="21">
        <f t="shared" si="425"/>
        <v>-3.37</v>
      </c>
      <c r="BY223" s="21">
        <f t="shared" si="425"/>
        <v>0</v>
      </c>
      <c r="BZ223" s="21">
        <f t="shared" si="425"/>
        <v>87118458.629999995</v>
      </c>
      <c r="CA223" s="21">
        <f t="shared" si="425"/>
        <v>78070072</v>
      </c>
      <c r="CB223" s="21">
        <f t="shared" si="425"/>
        <v>9048386.6300000008</v>
      </c>
      <c r="CC223" s="21">
        <f t="shared" si="425"/>
        <v>0</v>
      </c>
      <c r="CD223" s="21">
        <f t="shared" si="425"/>
        <v>0</v>
      </c>
      <c r="CE223" s="21">
        <f t="shared" si="425"/>
        <v>0</v>
      </c>
      <c r="CF223" s="21">
        <f t="shared" si="425"/>
        <v>0</v>
      </c>
      <c r="CG223" s="21">
        <f t="shared" si="425"/>
        <v>0</v>
      </c>
      <c r="CH223" s="21">
        <f t="shared" si="425"/>
        <v>87118458.629999995</v>
      </c>
      <c r="CI223" s="21">
        <f t="shared" si="425"/>
        <v>78070072</v>
      </c>
      <c r="CJ223" s="21">
        <f t="shared" si="425"/>
        <v>9048386.6300000008</v>
      </c>
      <c r="CK223" s="21">
        <f t="shared" si="425"/>
        <v>0</v>
      </c>
      <c r="CL223" s="206">
        <f t="shared" si="395"/>
        <v>-5.5879354476928711E-9</v>
      </c>
    </row>
    <row r="224" spans="1:90" ht="27.75" customHeight="1" x14ac:dyDescent="0.25">
      <c r="A224" s="1" t="s">
        <v>319</v>
      </c>
      <c r="B224" s="156"/>
      <c r="C224" s="156"/>
      <c r="D224" s="156"/>
      <c r="E224" s="152">
        <v>852</v>
      </c>
      <c r="F224" s="3" t="s">
        <v>78</v>
      </c>
      <c r="G224" s="3" t="s">
        <v>44</v>
      </c>
      <c r="H224" s="176" t="s">
        <v>471</v>
      </c>
      <c r="I224" s="3"/>
      <c r="J224" s="21">
        <f t="shared" ref="J224:Y225" si="426">J225</f>
        <v>73105633</v>
      </c>
      <c r="K224" s="21">
        <f t="shared" si="426"/>
        <v>73105633</v>
      </c>
      <c r="L224" s="21">
        <f t="shared" si="426"/>
        <v>0</v>
      </c>
      <c r="M224" s="21">
        <f t="shared" si="426"/>
        <v>0</v>
      </c>
      <c r="N224" s="21">
        <f t="shared" si="426"/>
        <v>64961116</v>
      </c>
      <c r="O224" s="21">
        <f t="shared" si="426"/>
        <v>64961116</v>
      </c>
      <c r="P224" s="21">
        <f t="shared" si="426"/>
        <v>0</v>
      </c>
      <c r="Q224" s="21">
        <f t="shared" si="426"/>
        <v>0</v>
      </c>
      <c r="R224" s="21">
        <f t="shared" si="426"/>
        <v>64961116</v>
      </c>
      <c r="S224" s="21">
        <f t="shared" si="426"/>
        <v>64961116</v>
      </c>
      <c r="T224" s="21">
        <f t="shared" si="426"/>
        <v>0</v>
      </c>
      <c r="U224" s="21">
        <f t="shared" si="426"/>
        <v>0</v>
      </c>
      <c r="V224" s="21">
        <f t="shared" si="426"/>
        <v>12433685</v>
      </c>
      <c r="W224" s="21">
        <f t="shared" si="426"/>
        <v>12433685</v>
      </c>
      <c r="X224" s="21">
        <f t="shared" si="426"/>
        <v>0</v>
      </c>
      <c r="Y224" s="21">
        <f t="shared" si="426"/>
        <v>0</v>
      </c>
      <c r="Z224" s="276">
        <f t="shared" si="406"/>
        <v>120.49330112163203</v>
      </c>
      <c r="AA224" s="21"/>
      <c r="AB224" s="21">
        <f t="shared" ref="AB224:BV225" si="427">AB225</f>
        <v>60671948</v>
      </c>
      <c r="AC224" s="21">
        <f t="shared" si="427"/>
        <v>60671948</v>
      </c>
      <c r="AD224" s="21">
        <f t="shared" si="427"/>
        <v>0</v>
      </c>
      <c r="AE224" s="21">
        <f t="shared" si="427"/>
        <v>0</v>
      </c>
      <c r="AF224" s="21">
        <f t="shared" si="427"/>
        <v>8099052</v>
      </c>
      <c r="AG224" s="21">
        <f t="shared" si="427"/>
        <v>8099052</v>
      </c>
      <c r="AH224" s="21">
        <f t="shared" si="427"/>
        <v>0</v>
      </c>
      <c r="AI224" s="21">
        <f t="shared" si="427"/>
        <v>0</v>
      </c>
      <c r="AJ224" s="21">
        <f t="shared" si="427"/>
        <v>68771000</v>
      </c>
      <c r="AK224" s="21">
        <f t="shared" si="427"/>
        <v>68771000</v>
      </c>
      <c r="AL224" s="21">
        <f t="shared" si="427"/>
        <v>0</v>
      </c>
      <c r="AM224" s="21">
        <f t="shared" si="427"/>
        <v>0</v>
      </c>
      <c r="AN224" s="21">
        <f t="shared" si="427"/>
        <v>0</v>
      </c>
      <c r="AO224" s="21">
        <f t="shared" si="427"/>
        <v>0</v>
      </c>
      <c r="AP224" s="21">
        <f t="shared" si="427"/>
        <v>0</v>
      </c>
      <c r="AQ224" s="21">
        <f t="shared" si="427"/>
        <v>0</v>
      </c>
      <c r="AR224" s="21">
        <f t="shared" si="427"/>
        <v>68771000</v>
      </c>
      <c r="AS224" s="21">
        <f t="shared" si="427"/>
        <v>68771000</v>
      </c>
      <c r="AT224" s="21">
        <f t="shared" si="427"/>
        <v>0</v>
      </c>
      <c r="AU224" s="21">
        <f t="shared" si="427"/>
        <v>0</v>
      </c>
      <c r="AV224" s="205">
        <f t="shared" si="399"/>
        <v>0</v>
      </c>
      <c r="AW224" s="21">
        <f t="shared" si="427"/>
        <v>60671948</v>
      </c>
      <c r="AX224" s="21">
        <f t="shared" si="427"/>
        <v>60671948</v>
      </c>
      <c r="AY224" s="21">
        <f t="shared" si="427"/>
        <v>0</v>
      </c>
      <c r="AZ224" s="21">
        <f t="shared" si="427"/>
        <v>0</v>
      </c>
      <c r="BA224" s="21">
        <f t="shared" si="427"/>
        <v>0</v>
      </c>
      <c r="BB224" s="21">
        <f t="shared" si="427"/>
        <v>0</v>
      </c>
      <c r="BC224" s="21">
        <f t="shared" si="427"/>
        <v>0</v>
      </c>
      <c r="BD224" s="21">
        <f t="shared" si="427"/>
        <v>0</v>
      </c>
      <c r="BE224" s="21">
        <f t="shared" si="427"/>
        <v>60671948</v>
      </c>
      <c r="BF224" s="21">
        <f t="shared" si="427"/>
        <v>60671948</v>
      </c>
      <c r="BG224" s="21">
        <f t="shared" si="427"/>
        <v>0</v>
      </c>
      <c r="BH224" s="21">
        <f t="shared" si="427"/>
        <v>0</v>
      </c>
      <c r="BI224" s="21">
        <f t="shared" si="427"/>
        <v>0</v>
      </c>
      <c r="BJ224" s="21">
        <f t="shared" si="427"/>
        <v>0</v>
      </c>
      <c r="BK224" s="21">
        <f t="shared" si="427"/>
        <v>0</v>
      </c>
      <c r="BL224" s="21">
        <f t="shared" si="427"/>
        <v>0</v>
      </c>
      <c r="BM224" s="21">
        <f t="shared" si="427"/>
        <v>60671948</v>
      </c>
      <c r="BN224" s="21">
        <f t="shared" si="427"/>
        <v>60671948</v>
      </c>
      <c r="BO224" s="21">
        <f t="shared" si="427"/>
        <v>0</v>
      </c>
      <c r="BP224" s="21">
        <f t="shared" si="427"/>
        <v>0</v>
      </c>
      <c r="BQ224" s="205">
        <f t="shared" si="394"/>
        <v>0</v>
      </c>
      <c r="BR224" s="21">
        <f t="shared" si="427"/>
        <v>60671948</v>
      </c>
      <c r="BS224" s="21">
        <f t="shared" si="427"/>
        <v>60671948</v>
      </c>
      <c r="BT224" s="21">
        <f t="shared" si="427"/>
        <v>0</v>
      </c>
      <c r="BU224" s="21">
        <f t="shared" si="427"/>
        <v>0</v>
      </c>
      <c r="BV224" s="21">
        <f t="shared" si="427"/>
        <v>0</v>
      </c>
      <c r="BW224" s="21">
        <f t="shared" ref="BV224:CK225" si="428">BW225</f>
        <v>0</v>
      </c>
      <c r="BX224" s="21">
        <f t="shared" si="428"/>
        <v>0</v>
      </c>
      <c r="BY224" s="21">
        <f t="shared" si="428"/>
        <v>0</v>
      </c>
      <c r="BZ224" s="21">
        <f t="shared" si="428"/>
        <v>60671948</v>
      </c>
      <c r="CA224" s="21">
        <f t="shared" si="428"/>
        <v>60671948</v>
      </c>
      <c r="CB224" s="21">
        <f t="shared" si="428"/>
        <v>0</v>
      </c>
      <c r="CC224" s="21">
        <f t="shared" si="428"/>
        <v>0</v>
      </c>
      <c r="CD224" s="21">
        <f t="shared" si="428"/>
        <v>0</v>
      </c>
      <c r="CE224" s="21">
        <f t="shared" si="428"/>
        <v>0</v>
      </c>
      <c r="CF224" s="21">
        <f t="shared" si="428"/>
        <v>0</v>
      </c>
      <c r="CG224" s="21">
        <f t="shared" si="428"/>
        <v>0</v>
      </c>
      <c r="CH224" s="21">
        <f t="shared" si="428"/>
        <v>60671948</v>
      </c>
      <c r="CI224" s="21">
        <f t="shared" si="428"/>
        <v>60671948</v>
      </c>
      <c r="CJ224" s="21">
        <f t="shared" si="428"/>
        <v>0</v>
      </c>
      <c r="CK224" s="21">
        <f t="shared" si="428"/>
        <v>0</v>
      </c>
      <c r="CL224" s="206">
        <f t="shared" si="395"/>
        <v>0</v>
      </c>
    </row>
    <row r="225" spans="1:90" ht="27.75" customHeight="1" x14ac:dyDescent="0.25">
      <c r="A225" s="1" t="s">
        <v>41</v>
      </c>
      <c r="B225" s="156"/>
      <c r="C225" s="156"/>
      <c r="D225" s="156"/>
      <c r="E225" s="152">
        <v>852</v>
      </c>
      <c r="F225" s="3" t="s">
        <v>78</v>
      </c>
      <c r="G225" s="3" t="s">
        <v>44</v>
      </c>
      <c r="H225" s="176" t="s">
        <v>471</v>
      </c>
      <c r="I225" s="3" t="s">
        <v>83</v>
      </c>
      <c r="J225" s="21">
        <f t="shared" si="426"/>
        <v>73105633</v>
      </c>
      <c r="K225" s="21">
        <f t="shared" si="426"/>
        <v>73105633</v>
      </c>
      <c r="L225" s="21">
        <f t="shared" si="426"/>
        <v>0</v>
      </c>
      <c r="M225" s="21">
        <f t="shared" si="426"/>
        <v>0</v>
      </c>
      <c r="N225" s="21">
        <f t="shared" si="426"/>
        <v>64961116</v>
      </c>
      <c r="O225" s="21">
        <f t="shared" si="426"/>
        <v>64961116</v>
      </c>
      <c r="P225" s="21">
        <f t="shared" si="426"/>
        <v>0</v>
      </c>
      <c r="Q225" s="21">
        <f t="shared" si="426"/>
        <v>0</v>
      </c>
      <c r="R225" s="21">
        <f t="shared" si="426"/>
        <v>64961116</v>
      </c>
      <c r="S225" s="21">
        <f t="shared" si="426"/>
        <v>64961116</v>
      </c>
      <c r="T225" s="21">
        <f t="shared" si="426"/>
        <v>0</v>
      </c>
      <c r="U225" s="21">
        <f t="shared" si="426"/>
        <v>0</v>
      </c>
      <c r="V225" s="21">
        <f t="shared" si="426"/>
        <v>12433685</v>
      </c>
      <c r="W225" s="21">
        <f t="shared" si="426"/>
        <v>12433685</v>
      </c>
      <c r="X225" s="21">
        <f t="shared" si="426"/>
        <v>0</v>
      </c>
      <c r="Y225" s="21">
        <f t="shared" si="426"/>
        <v>0</v>
      </c>
      <c r="Z225" s="276">
        <f t="shared" si="406"/>
        <v>120.49330112163203</v>
      </c>
      <c r="AA225" s="21"/>
      <c r="AB225" s="21">
        <f t="shared" si="427"/>
        <v>60671948</v>
      </c>
      <c r="AC225" s="21">
        <f t="shared" si="427"/>
        <v>60671948</v>
      </c>
      <c r="AD225" s="21">
        <f t="shared" si="427"/>
        <v>0</v>
      </c>
      <c r="AE225" s="21">
        <f t="shared" si="427"/>
        <v>0</v>
      </c>
      <c r="AF225" s="21">
        <f t="shared" si="427"/>
        <v>8099052</v>
      </c>
      <c r="AG225" s="21">
        <f t="shared" si="427"/>
        <v>8099052</v>
      </c>
      <c r="AH225" s="21">
        <f t="shared" si="427"/>
        <v>0</v>
      </c>
      <c r="AI225" s="21">
        <f t="shared" si="427"/>
        <v>0</v>
      </c>
      <c r="AJ225" s="21">
        <f t="shared" si="427"/>
        <v>68771000</v>
      </c>
      <c r="AK225" s="21">
        <f t="shared" si="427"/>
        <v>68771000</v>
      </c>
      <c r="AL225" s="21">
        <f t="shared" si="427"/>
        <v>0</v>
      </c>
      <c r="AM225" s="21">
        <f t="shared" si="427"/>
        <v>0</v>
      </c>
      <c r="AN225" s="21">
        <f t="shared" si="427"/>
        <v>0</v>
      </c>
      <c r="AO225" s="21">
        <f t="shared" si="427"/>
        <v>0</v>
      </c>
      <c r="AP225" s="21">
        <f t="shared" si="427"/>
        <v>0</v>
      </c>
      <c r="AQ225" s="21">
        <f t="shared" si="427"/>
        <v>0</v>
      </c>
      <c r="AR225" s="21">
        <f t="shared" si="427"/>
        <v>68771000</v>
      </c>
      <c r="AS225" s="21">
        <f t="shared" si="427"/>
        <v>68771000</v>
      </c>
      <c r="AT225" s="21">
        <f t="shared" si="427"/>
        <v>0</v>
      </c>
      <c r="AU225" s="21">
        <f t="shared" si="427"/>
        <v>0</v>
      </c>
      <c r="AV225" s="205">
        <f t="shared" si="399"/>
        <v>0</v>
      </c>
      <c r="AW225" s="21">
        <f t="shared" si="427"/>
        <v>60671948</v>
      </c>
      <c r="AX225" s="21">
        <f t="shared" si="427"/>
        <v>60671948</v>
      </c>
      <c r="AY225" s="21">
        <f t="shared" si="427"/>
        <v>0</v>
      </c>
      <c r="AZ225" s="21">
        <f t="shared" si="427"/>
        <v>0</v>
      </c>
      <c r="BA225" s="21">
        <f t="shared" si="427"/>
        <v>0</v>
      </c>
      <c r="BB225" s="21">
        <f t="shared" si="427"/>
        <v>0</v>
      </c>
      <c r="BC225" s="21">
        <f t="shared" si="427"/>
        <v>0</v>
      </c>
      <c r="BD225" s="21">
        <f t="shared" si="427"/>
        <v>0</v>
      </c>
      <c r="BE225" s="21">
        <f t="shared" si="427"/>
        <v>60671948</v>
      </c>
      <c r="BF225" s="21">
        <f t="shared" si="427"/>
        <v>60671948</v>
      </c>
      <c r="BG225" s="21">
        <f t="shared" si="427"/>
        <v>0</v>
      </c>
      <c r="BH225" s="21">
        <f t="shared" si="427"/>
        <v>0</v>
      </c>
      <c r="BI225" s="21">
        <f t="shared" si="427"/>
        <v>0</v>
      </c>
      <c r="BJ225" s="21">
        <f t="shared" si="427"/>
        <v>0</v>
      </c>
      <c r="BK225" s="21">
        <f t="shared" si="427"/>
        <v>0</v>
      </c>
      <c r="BL225" s="21">
        <f t="shared" si="427"/>
        <v>0</v>
      </c>
      <c r="BM225" s="21">
        <f t="shared" si="427"/>
        <v>60671948</v>
      </c>
      <c r="BN225" s="21">
        <f t="shared" si="427"/>
        <v>60671948</v>
      </c>
      <c r="BO225" s="21">
        <f t="shared" si="427"/>
        <v>0</v>
      </c>
      <c r="BP225" s="21">
        <f t="shared" si="427"/>
        <v>0</v>
      </c>
      <c r="BQ225" s="205">
        <f t="shared" si="394"/>
        <v>0</v>
      </c>
      <c r="BR225" s="21">
        <f t="shared" si="427"/>
        <v>60671948</v>
      </c>
      <c r="BS225" s="21">
        <f t="shared" si="427"/>
        <v>60671948</v>
      </c>
      <c r="BT225" s="21">
        <f t="shared" si="427"/>
        <v>0</v>
      </c>
      <c r="BU225" s="21">
        <f t="shared" si="427"/>
        <v>0</v>
      </c>
      <c r="BV225" s="21">
        <f t="shared" si="428"/>
        <v>0</v>
      </c>
      <c r="BW225" s="21">
        <f t="shared" si="428"/>
        <v>0</v>
      </c>
      <c r="BX225" s="21">
        <f t="shared" si="428"/>
        <v>0</v>
      </c>
      <c r="BY225" s="21">
        <f t="shared" si="428"/>
        <v>0</v>
      </c>
      <c r="BZ225" s="21">
        <f t="shared" si="428"/>
        <v>60671948</v>
      </c>
      <c r="CA225" s="21">
        <f t="shared" si="428"/>
        <v>60671948</v>
      </c>
      <c r="CB225" s="21">
        <f t="shared" si="428"/>
        <v>0</v>
      </c>
      <c r="CC225" s="21">
        <f t="shared" si="428"/>
        <v>0</v>
      </c>
      <c r="CD225" s="21">
        <f t="shared" si="428"/>
        <v>0</v>
      </c>
      <c r="CE225" s="21">
        <f t="shared" si="428"/>
        <v>0</v>
      </c>
      <c r="CF225" s="21">
        <f t="shared" si="428"/>
        <v>0</v>
      </c>
      <c r="CG225" s="21">
        <f t="shared" si="428"/>
        <v>0</v>
      </c>
      <c r="CH225" s="21">
        <f t="shared" si="428"/>
        <v>60671948</v>
      </c>
      <c r="CI225" s="21">
        <f t="shared" si="428"/>
        <v>60671948</v>
      </c>
      <c r="CJ225" s="21">
        <f t="shared" si="428"/>
        <v>0</v>
      </c>
      <c r="CK225" s="21">
        <f t="shared" si="428"/>
        <v>0</v>
      </c>
      <c r="CL225" s="206">
        <f t="shared" si="395"/>
        <v>0</v>
      </c>
    </row>
    <row r="226" spans="1:90" ht="27.75" customHeight="1" x14ac:dyDescent="0.25">
      <c r="A226" s="1" t="s">
        <v>84</v>
      </c>
      <c r="B226" s="156"/>
      <c r="C226" s="156"/>
      <c r="D226" s="156"/>
      <c r="E226" s="152">
        <v>852</v>
      </c>
      <c r="F226" s="3" t="s">
        <v>78</v>
      </c>
      <c r="G226" s="3" t="s">
        <v>44</v>
      </c>
      <c r="H226" s="176" t="s">
        <v>471</v>
      </c>
      <c r="I226" s="3" t="s">
        <v>85</v>
      </c>
      <c r="J226" s="21">
        <f>'6.ВС'!J311</f>
        <v>73105633</v>
      </c>
      <c r="K226" s="21">
        <f>'6.ВС'!K311</f>
        <v>73105633</v>
      </c>
      <c r="L226" s="21">
        <f>'6.ВС'!L311</f>
        <v>0</v>
      </c>
      <c r="M226" s="21">
        <f>'6.ВС'!M311</f>
        <v>0</v>
      </c>
      <c r="N226" s="21">
        <f>'6.ВС'!N311</f>
        <v>64961116</v>
      </c>
      <c r="O226" s="21">
        <f>'6.ВС'!O311</f>
        <v>64961116</v>
      </c>
      <c r="P226" s="21">
        <f>'6.ВС'!P311</f>
        <v>0</v>
      </c>
      <c r="Q226" s="21">
        <f>'6.ВС'!Q311</f>
        <v>0</v>
      </c>
      <c r="R226" s="21">
        <f>'6.ВС'!R311</f>
        <v>64961116</v>
      </c>
      <c r="S226" s="21">
        <f>'6.ВС'!S311</f>
        <v>64961116</v>
      </c>
      <c r="T226" s="21">
        <f>'6.ВС'!T311</f>
        <v>0</v>
      </c>
      <c r="U226" s="21">
        <f>'6.ВС'!U311</f>
        <v>0</v>
      </c>
      <c r="V226" s="21">
        <f>'6.ВС'!V311</f>
        <v>12433685</v>
      </c>
      <c r="W226" s="21">
        <f>'6.ВС'!W311</f>
        <v>12433685</v>
      </c>
      <c r="X226" s="21">
        <f>'6.ВС'!X311</f>
        <v>0</v>
      </c>
      <c r="Y226" s="21">
        <f>'6.ВС'!Y311</f>
        <v>0</v>
      </c>
      <c r="Z226" s="276">
        <f t="shared" si="406"/>
        <v>120.49330112163203</v>
      </c>
      <c r="AA226" s="21"/>
      <c r="AB226" s="21">
        <f>'6.ВС'!AB311</f>
        <v>60671948</v>
      </c>
      <c r="AC226" s="21">
        <f>'6.ВС'!AC311</f>
        <v>60671948</v>
      </c>
      <c r="AD226" s="21">
        <f>'6.ВС'!AD311</f>
        <v>0</v>
      </c>
      <c r="AE226" s="21">
        <f>'6.ВС'!AE311</f>
        <v>0</v>
      </c>
      <c r="AF226" s="21">
        <f>'6.ВС'!AF311</f>
        <v>8099052</v>
      </c>
      <c r="AG226" s="21">
        <f>'6.ВС'!AG311</f>
        <v>8099052</v>
      </c>
      <c r="AH226" s="21">
        <f>'6.ВС'!AH311</f>
        <v>0</v>
      </c>
      <c r="AI226" s="21">
        <f>'6.ВС'!AI311</f>
        <v>0</v>
      </c>
      <c r="AJ226" s="21">
        <f>'6.ВС'!AJ311</f>
        <v>68771000</v>
      </c>
      <c r="AK226" s="21">
        <f>'6.ВС'!AK311</f>
        <v>68771000</v>
      </c>
      <c r="AL226" s="21">
        <f>'6.ВС'!AL311</f>
        <v>0</v>
      </c>
      <c r="AM226" s="21">
        <f>'6.ВС'!AM311</f>
        <v>0</v>
      </c>
      <c r="AN226" s="21">
        <f>'6.ВС'!AN311</f>
        <v>0</v>
      </c>
      <c r="AO226" s="21">
        <f>'6.ВС'!AO311</f>
        <v>0</v>
      </c>
      <c r="AP226" s="21">
        <f>'6.ВС'!AP311</f>
        <v>0</v>
      </c>
      <c r="AQ226" s="21">
        <f>'6.ВС'!AQ311</f>
        <v>0</v>
      </c>
      <c r="AR226" s="21">
        <f>'6.ВС'!AR311</f>
        <v>68771000</v>
      </c>
      <c r="AS226" s="21">
        <f>'6.ВС'!AS311</f>
        <v>68771000</v>
      </c>
      <c r="AT226" s="21">
        <f>'6.ВС'!AT311</f>
        <v>0</v>
      </c>
      <c r="AU226" s="21">
        <f>'6.ВС'!AU311</f>
        <v>0</v>
      </c>
      <c r="AV226" s="205">
        <f t="shared" si="399"/>
        <v>0</v>
      </c>
      <c r="AW226" s="21">
        <f>'6.ВС'!AW311</f>
        <v>60671948</v>
      </c>
      <c r="AX226" s="21">
        <f>'6.ВС'!AX311</f>
        <v>60671948</v>
      </c>
      <c r="AY226" s="21">
        <f>'6.ВС'!AY311</f>
        <v>0</v>
      </c>
      <c r="AZ226" s="21">
        <f>'6.ВС'!AZ311</f>
        <v>0</v>
      </c>
      <c r="BA226" s="21">
        <f>'6.ВС'!BA311</f>
        <v>0</v>
      </c>
      <c r="BB226" s="21">
        <f>'6.ВС'!BB311</f>
        <v>0</v>
      </c>
      <c r="BC226" s="21">
        <f>'6.ВС'!BC311</f>
        <v>0</v>
      </c>
      <c r="BD226" s="21">
        <f>'6.ВС'!BD311</f>
        <v>0</v>
      </c>
      <c r="BE226" s="21">
        <f>'6.ВС'!BE311</f>
        <v>60671948</v>
      </c>
      <c r="BF226" s="21">
        <f>'6.ВС'!BF311</f>
        <v>60671948</v>
      </c>
      <c r="BG226" s="21">
        <f>'6.ВС'!BG311</f>
        <v>0</v>
      </c>
      <c r="BH226" s="21">
        <f>'6.ВС'!BH311</f>
        <v>0</v>
      </c>
      <c r="BI226" s="21">
        <f>'6.ВС'!BI311</f>
        <v>0</v>
      </c>
      <c r="BJ226" s="21">
        <f>'6.ВС'!BJ311</f>
        <v>0</v>
      </c>
      <c r="BK226" s="21">
        <f>'6.ВС'!BK311</f>
        <v>0</v>
      </c>
      <c r="BL226" s="21">
        <f>'6.ВС'!BL311</f>
        <v>0</v>
      </c>
      <c r="BM226" s="21">
        <f>'6.ВС'!BM311</f>
        <v>60671948</v>
      </c>
      <c r="BN226" s="21">
        <f>'6.ВС'!BN311</f>
        <v>60671948</v>
      </c>
      <c r="BO226" s="21">
        <f>'6.ВС'!BO311</f>
        <v>0</v>
      </c>
      <c r="BP226" s="21">
        <f>'6.ВС'!BP311</f>
        <v>0</v>
      </c>
      <c r="BQ226" s="205">
        <f t="shared" si="394"/>
        <v>0</v>
      </c>
      <c r="BR226" s="21">
        <f>'6.ВС'!BR311</f>
        <v>60671948</v>
      </c>
      <c r="BS226" s="21">
        <f>'6.ВС'!BS311</f>
        <v>60671948</v>
      </c>
      <c r="BT226" s="21">
        <f>'6.ВС'!BT311</f>
        <v>0</v>
      </c>
      <c r="BU226" s="21">
        <f>'6.ВС'!BU311</f>
        <v>0</v>
      </c>
      <c r="BV226" s="21">
        <f>'6.ВС'!BV311</f>
        <v>0</v>
      </c>
      <c r="BW226" s="21">
        <f>'6.ВС'!BW311</f>
        <v>0</v>
      </c>
      <c r="BX226" s="21">
        <f>'6.ВС'!BX311</f>
        <v>0</v>
      </c>
      <c r="BY226" s="21">
        <f>'6.ВС'!BY311</f>
        <v>0</v>
      </c>
      <c r="BZ226" s="21">
        <f>'6.ВС'!BZ311</f>
        <v>60671948</v>
      </c>
      <c r="CA226" s="21">
        <f>'6.ВС'!CA311</f>
        <v>60671948</v>
      </c>
      <c r="CB226" s="21">
        <f>'6.ВС'!CB311</f>
        <v>0</v>
      </c>
      <c r="CC226" s="21">
        <f>'6.ВС'!CC311</f>
        <v>0</v>
      </c>
      <c r="CD226" s="21">
        <f>'6.ВС'!CD311</f>
        <v>0</v>
      </c>
      <c r="CE226" s="21">
        <f>'6.ВС'!CE311</f>
        <v>0</v>
      </c>
      <c r="CF226" s="21">
        <f>'6.ВС'!CF311</f>
        <v>0</v>
      </c>
      <c r="CG226" s="21">
        <f>'6.ВС'!CG311</f>
        <v>0</v>
      </c>
      <c r="CH226" s="21">
        <f>'6.ВС'!CH311</f>
        <v>60671948</v>
      </c>
      <c r="CI226" s="21">
        <f>'6.ВС'!CI311</f>
        <v>60671948</v>
      </c>
      <c r="CJ226" s="21">
        <f>'6.ВС'!CJ311</f>
        <v>0</v>
      </c>
      <c r="CK226" s="21">
        <f>'6.ВС'!CK311</f>
        <v>0</v>
      </c>
      <c r="CL226" s="206">
        <f t="shared" si="395"/>
        <v>0</v>
      </c>
    </row>
    <row r="227" spans="1:90" ht="27.75" customHeight="1" x14ac:dyDescent="0.25">
      <c r="A227" s="155" t="s">
        <v>120</v>
      </c>
      <c r="B227" s="156"/>
      <c r="C227" s="156"/>
      <c r="D227" s="156"/>
      <c r="E227" s="152">
        <v>852</v>
      </c>
      <c r="F227" s="3" t="s">
        <v>78</v>
      </c>
      <c r="G227" s="3" t="s">
        <v>44</v>
      </c>
      <c r="H227" s="176" t="s">
        <v>473</v>
      </c>
      <c r="I227" s="3"/>
      <c r="J227" s="21">
        <f t="shared" ref="J227:Y228" si="429">J228</f>
        <v>22797200</v>
      </c>
      <c r="K227" s="21">
        <f t="shared" si="429"/>
        <v>0</v>
      </c>
      <c r="L227" s="21">
        <f t="shared" si="429"/>
        <v>22797200</v>
      </c>
      <c r="M227" s="21">
        <f t="shared" si="429"/>
        <v>0</v>
      </c>
      <c r="N227" s="21">
        <f t="shared" si="429"/>
        <v>11232300</v>
      </c>
      <c r="O227" s="21">
        <f t="shared" si="429"/>
        <v>0</v>
      </c>
      <c r="P227" s="21">
        <f t="shared" si="429"/>
        <v>11232300</v>
      </c>
      <c r="Q227" s="21">
        <f t="shared" si="429"/>
        <v>0</v>
      </c>
      <c r="R227" s="21">
        <f t="shared" si="429"/>
        <v>11147300</v>
      </c>
      <c r="S227" s="21">
        <f t="shared" si="429"/>
        <v>0</v>
      </c>
      <c r="T227" s="21">
        <f t="shared" si="429"/>
        <v>11147300</v>
      </c>
      <c r="U227" s="21">
        <f t="shared" si="429"/>
        <v>0</v>
      </c>
      <c r="V227" s="21">
        <f t="shared" si="429"/>
        <v>2152700</v>
      </c>
      <c r="W227" s="21">
        <f t="shared" si="429"/>
        <v>0</v>
      </c>
      <c r="X227" s="21">
        <f t="shared" si="429"/>
        <v>2152700</v>
      </c>
      <c r="Y227" s="21">
        <f t="shared" si="429"/>
        <v>0</v>
      </c>
      <c r="Z227" s="276">
        <f t="shared" si="406"/>
        <v>110.42747463004675</v>
      </c>
      <c r="AA227" s="21"/>
      <c r="AB227" s="21">
        <f t="shared" ref="AB227:BV228" si="430">AB228</f>
        <v>20644500</v>
      </c>
      <c r="AC227" s="21">
        <f t="shared" si="430"/>
        <v>0</v>
      </c>
      <c r="AD227" s="21">
        <f t="shared" si="430"/>
        <v>20644500</v>
      </c>
      <c r="AE227" s="21">
        <f t="shared" si="430"/>
        <v>0</v>
      </c>
      <c r="AF227" s="21">
        <f t="shared" si="430"/>
        <v>0</v>
      </c>
      <c r="AG227" s="21">
        <f t="shared" si="430"/>
        <v>0</v>
      </c>
      <c r="AH227" s="21">
        <f t="shared" si="430"/>
        <v>0</v>
      </c>
      <c r="AI227" s="21">
        <f t="shared" si="430"/>
        <v>0</v>
      </c>
      <c r="AJ227" s="21">
        <f t="shared" si="430"/>
        <v>20644500</v>
      </c>
      <c r="AK227" s="21">
        <f t="shared" si="430"/>
        <v>0</v>
      </c>
      <c r="AL227" s="21">
        <f t="shared" si="430"/>
        <v>20644500</v>
      </c>
      <c r="AM227" s="21">
        <f t="shared" si="430"/>
        <v>0</v>
      </c>
      <c r="AN227" s="21">
        <f t="shared" si="430"/>
        <v>0</v>
      </c>
      <c r="AO227" s="21">
        <f t="shared" si="430"/>
        <v>0</v>
      </c>
      <c r="AP227" s="21">
        <f t="shared" si="430"/>
        <v>0</v>
      </c>
      <c r="AQ227" s="21">
        <f t="shared" si="430"/>
        <v>0</v>
      </c>
      <c r="AR227" s="21">
        <f t="shared" si="430"/>
        <v>20644500</v>
      </c>
      <c r="AS227" s="21">
        <f t="shared" si="430"/>
        <v>0</v>
      </c>
      <c r="AT227" s="21">
        <f t="shared" si="430"/>
        <v>20644500</v>
      </c>
      <c r="AU227" s="21">
        <f t="shared" si="430"/>
        <v>0</v>
      </c>
      <c r="AV227" s="205">
        <f t="shared" si="399"/>
        <v>0</v>
      </c>
      <c r="AW227" s="21">
        <f t="shared" si="430"/>
        <v>20644500</v>
      </c>
      <c r="AX227" s="21">
        <f t="shared" si="430"/>
        <v>0</v>
      </c>
      <c r="AY227" s="21">
        <f t="shared" si="430"/>
        <v>20644500</v>
      </c>
      <c r="AZ227" s="21">
        <f t="shared" si="430"/>
        <v>0</v>
      </c>
      <c r="BA227" s="21">
        <f t="shared" si="430"/>
        <v>0</v>
      </c>
      <c r="BB227" s="21">
        <f t="shared" si="430"/>
        <v>0</v>
      </c>
      <c r="BC227" s="21">
        <f t="shared" si="430"/>
        <v>0</v>
      </c>
      <c r="BD227" s="21">
        <f t="shared" si="430"/>
        <v>0</v>
      </c>
      <c r="BE227" s="21">
        <f t="shared" si="430"/>
        <v>20644500</v>
      </c>
      <c r="BF227" s="21">
        <f t="shared" si="430"/>
        <v>0</v>
      </c>
      <c r="BG227" s="21">
        <f t="shared" si="430"/>
        <v>20644500</v>
      </c>
      <c r="BH227" s="21">
        <f t="shared" si="430"/>
        <v>0</v>
      </c>
      <c r="BI227" s="21">
        <f t="shared" si="430"/>
        <v>0</v>
      </c>
      <c r="BJ227" s="21">
        <f t="shared" si="430"/>
        <v>0</v>
      </c>
      <c r="BK227" s="21">
        <f t="shared" si="430"/>
        <v>0</v>
      </c>
      <c r="BL227" s="21">
        <f t="shared" si="430"/>
        <v>0</v>
      </c>
      <c r="BM227" s="21">
        <f t="shared" si="430"/>
        <v>20644500</v>
      </c>
      <c r="BN227" s="21">
        <f t="shared" si="430"/>
        <v>0</v>
      </c>
      <c r="BO227" s="21">
        <f t="shared" si="430"/>
        <v>20644500</v>
      </c>
      <c r="BP227" s="21">
        <f t="shared" si="430"/>
        <v>0</v>
      </c>
      <c r="BQ227" s="205">
        <f t="shared" si="394"/>
        <v>0</v>
      </c>
      <c r="BR227" s="21">
        <f t="shared" si="430"/>
        <v>6883100</v>
      </c>
      <c r="BS227" s="21">
        <f t="shared" si="430"/>
        <v>0</v>
      </c>
      <c r="BT227" s="21">
        <f t="shared" si="430"/>
        <v>6883100</v>
      </c>
      <c r="BU227" s="21">
        <f t="shared" si="430"/>
        <v>0</v>
      </c>
      <c r="BV227" s="21">
        <f t="shared" si="430"/>
        <v>0</v>
      </c>
      <c r="BW227" s="21">
        <f t="shared" ref="BV227:CK228" si="431">BW228</f>
        <v>0</v>
      </c>
      <c r="BX227" s="21">
        <f t="shared" si="431"/>
        <v>0</v>
      </c>
      <c r="BY227" s="21">
        <f t="shared" si="431"/>
        <v>0</v>
      </c>
      <c r="BZ227" s="21">
        <f t="shared" si="431"/>
        <v>6883100</v>
      </c>
      <c r="CA227" s="21">
        <f t="shared" si="431"/>
        <v>0</v>
      </c>
      <c r="CB227" s="21">
        <f t="shared" si="431"/>
        <v>6883100</v>
      </c>
      <c r="CC227" s="21">
        <f t="shared" si="431"/>
        <v>0</v>
      </c>
      <c r="CD227" s="21">
        <f t="shared" si="431"/>
        <v>0</v>
      </c>
      <c r="CE227" s="21">
        <f t="shared" si="431"/>
        <v>0</v>
      </c>
      <c r="CF227" s="21">
        <f t="shared" si="431"/>
        <v>0</v>
      </c>
      <c r="CG227" s="21">
        <f t="shared" si="431"/>
        <v>0</v>
      </c>
      <c r="CH227" s="21">
        <f t="shared" si="431"/>
        <v>6883100</v>
      </c>
      <c r="CI227" s="21">
        <f t="shared" si="431"/>
        <v>0</v>
      </c>
      <c r="CJ227" s="21">
        <f t="shared" si="431"/>
        <v>6883100</v>
      </c>
      <c r="CK227" s="21">
        <f t="shared" si="431"/>
        <v>0</v>
      </c>
      <c r="CL227" s="206">
        <f t="shared" si="395"/>
        <v>0</v>
      </c>
    </row>
    <row r="228" spans="1:90" ht="27.75" customHeight="1" x14ac:dyDescent="0.25">
      <c r="A228" s="156" t="s">
        <v>41</v>
      </c>
      <c r="B228" s="156"/>
      <c r="C228" s="156"/>
      <c r="D228" s="156"/>
      <c r="E228" s="152">
        <v>852</v>
      </c>
      <c r="F228" s="3" t="s">
        <v>78</v>
      </c>
      <c r="G228" s="4" t="s">
        <v>44</v>
      </c>
      <c r="H228" s="176" t="s">
        <v>473</v>
      </c>
      <c r="I228" s="3" t="s">
        <v>83</v>
      </c>
      <c r="J228" s="21">
        <f t="shared" si="429"/>
        <v>22797200</v>
      </c>
      <c r="K228" s="21">
        <f t="shared" si="429"/>
        <v>0</v>
      </c>
      <c r="L228" s="21">
        <f t="shared" si="429"/>
        <v>22797200</v>
      </c>
      <c r="M228" s="21">
        <f t="shared" si="429"/>
        <v>0</v>
      </c>
      <c r="N228" s="21">
        <f t="shared" si="429"/>
        <v>11232300</v>
      </c>
      <c r="O228" s="21">
        <f t="shared" si="429"/>
        <v>0</v>
      </c>
      <c r="P228" s="21">
        <f t="shared" si="429"/>
        <v>11232300</v>
      </c>
      <c r="Q228" s="21">
        <f t="shared" si="429"/>
        <v>0</v>
      </c>
      <c r="R228" s="21">
        <f t="shared" si="429"/>
        <v>11147300</v>
      </c>
      <c r="S228" s="21">
        <f t="shared" si="429"/>
        <v>0</v>
      </c>
      <c r="T228" s="21">
        <f t="shared" si="429"/>
        <v>11147300</v>
      </c>
      <c r="U228" s="21">
        <f t="shared" si="429"/>
        <v>0</v>
      </c>
      <c r="V228" s="21">
        <f t="shared" si="429"/>
        <v>2152700</v>
      </c>
      <c r="W228" s="21">
        <f t="shared" si="429"/>
        <v>0</v>
      </c>
      <c r="X228" s="21">
        <f t="shared" si="429"/>
        <v>2152700</v>
      </c>
      <c r="Y228" s="21">
        <f t="shared" si="429"/>
        <v>0</v>
      </c>
      <c r="Z228" s="276">
        <f t="shared" si="406"/>
        <v>110.42747463004675</v>
      </c>
      <c r="AA228" s="21"/>
      <c r="AB228" s="21">
        <f t="shared" si="430"/>
        <v>20644500</v>
      </c>
      <c r="AC228" s="21">
        <f t="shared" si="430"/>
        <v>0</v>
      </c>
      <c r="AD228" s="21">
        <f t="shared" si="430"/>
        <v>20644500</v>
      </c>
      <c r="AE228" s="21">
        <f t="shared" si="430"/>
        <v>0</v>
      </c>
      <c r="AF228" s="21">
        <f t="shared" si="430"/>
        <v>0</v>
      </c>
      <c r="AG228" s="21">
        <f t="shared" si="430"/>
        <v>0</v>
      </c>
      <c r="AH228" s="21">
        <f t="shared" si="430"/>
        <v>0</v>
      </c>
      <c r="AI228" s="21">
        <f t="shared" si="430"/>
        <v>0</v>
      </c>
      <c r="AJ228" s="21">
        <f t="shared" si="430"/>
        <v>20644500</v>
      </c>
      <c r="AK228" s="21">
        <f t="shared" si="430"/>
        <v>0</v>
      </c>
      <c r="AL228" s="21">
        <f t="shared" si="430"/>
        <v>20644500</v>
      </c>
      <c r="AM228" s="21">
        <f t="shared" si="430"/>
        <v>0</v>
      </c>
      <c r="AN228" s="21">
        <f t="shared" si="430"/>
        <v>0</v>
      </c>
      <c r="AO228" s="21">
        <f t="shared" si="430"/>
        <v>0</v>
      </c>
      <c r="AP228" s="21">
        <f t="shared" si="430"/>
        <v>0</v>
      </c>
      <c r="AQ228" s="21">
        <f t="shared" si="430"/>
        <v>0</v>
      </c>
      <c r="AR228" s="21">
        <f t="shared" si="430"/>
        <v>20644500</v>
      </c>
      <c r="AS228" s="21">
        <f t="shared" si="430"/>
        <v>0</v>
      </c>
      <c r="AT228" s="21">
        <f t="shared" si="430"/>
        <v>20644500</v>
      </c>
      <c r="AU228" s="21">
        <f t="shared" si="430"/>
        <v>0</v>
      </c>
      <c r="AV228" s="205">
        <f t="shared" si="399"/>
        <v>0</v>
      </c>
      <c r="AW228" s="21">
        <f t="shared" si="430"/>
        <v>20644500</v>
      </c>
      <c r="AX228" s="21">
        <f t="shared" si="430"/>
        <v>0</v>
      </c>
      <c r="AY228" s="21">
        <f t="shared" si="430"/>
        <v>20644500</v>
      </c>
      <c r="AZ228" s="21">
        <f t="shared" si="430"/>
        <v>0</v>
      </c>
      <c r="BA228" s="21">
        <f t="shared" si="430"/>
        <v>0</v>
      </c>
      <c r="BB228" s="21">
        <f t="shared" si="430"/>
        <v>0</v>
      </c>
      <c r="BC228" s="21">
        <f t="shared" si="430"/>
        <v>0</v>
      </c>
      <c r="BD228" s="21">
        <f t="shared" si="430"/>
        <v>0</v>
      </c>
      <c r="BE228" s="21">
        <f t="shared" si="430"/>
        <v>20644500</v>
      </c>
      <c r="BF228" s="21">
        <f t="shared" si="430"/>
        <v>0</v>
      </c>
      <c r="BG228" s="21">
        <f t="shared" si="430"/>
        <v>20644500</v>
      </c>
      <c r="BH228" s="21">
        <f t="shared" si="430"/>
        <v>0</v>
      </c>
      <c r="BI228" s="21">
        <f t="shared" si="430"/>
        <v>0</v>
      </c>
      <c r="BJ228" s="21">
        <f t="shared" si="430"/>
        <v>0</v>
      </c>
      <c r="BK228" s="21">
        <f t="shared" si="430"/>
        <v>0</v>
      </c>
      <c r="BL228" s="21">
        <f t="shared" si="430"/>
        <v>0</v>
      </c>
      <c r="BM228" s="21">
        <f t="shared" si="430"/>
        <v>20644500</v>
      </c>
      <c r="BN228" s="21">
        <f t="shared" si="430"/>
        <v>0</v>
      </c>
      <c r="BO228" s="21">
        <f t="shared" si="430"/>
        <v>20644500</v>
      </c>
      <c r="BP228" s="21">
        <f t="shared" si="430"/>
        <v>0</v>
      </c>
      <c r="BQ228" s="205">
        <f t="shared" si="394"/>
        <v>0</v>
      </c>
      <c r="BR228" s="21">
        <f t="shared" si="430"/>
        <v>6883100</v>
      </c>
      <c r="BS228" s="21">
        <f t="shared" si="430"/>
        <v>0</v>
      </c>
      <c r="BT228" s="21">
        <f t="shared" si="430"/>
        <v>6883100</v>
      </c>
      <c r="BU228" s="21">
        <f t="shared" si="430"/>
        <v>0</v>
      </c>
      <c r="BV228" s="21">
        <f t="shared" si="431"/>
        <v>0</v>
      </c>
      <c r="BW228" s="21">
        <f t="shared" si="431"/>
        <v>0</v>
      </c>
      <c r="BX228" s="21">
        <f t="shared" si="431"/>
        <v>0</v>
      </c>
      <c r="BY228" s="21">
        <f t="shared" si="431"/>
        <v>0</v>
      </c>
      <c r="BZ228" s="21">
        <f t="shared" si="431"/>
        <v>6883100</v>
      </c>
      <c r="CA228" s="21">
        <f t="shared" si="431"/>
        <v>0</v>
      </c>
      <c r="CB228" s="21">
        <f t="shared" si="431"/>
        <v>6883100</v>
      </c>
      <c r="CC228" s="21">
        <f t="shared" si="431"/>
        <v>0</v>
      </c>
      <c r="CD228" s="21">
        <f t="shared" si="431"/>
        <v>0</v>
      </c>
      <c r="CE228" s="21">
        <f t="shared" si="431"/>
        <v>0</v>
      </c>
      <c r="CF228" s="21">
        <f t="shared" si="431"/>
        <v>0</v>
      </c>
      <c r="CG228" s="21">
        <f t="shared" si="431"/>
        <v>0</v>
      </c>
      <c r="CH228" s="21">
        <f t="shared" si="431"/>
        <v>6883100</v>
      </c>
      <c r="CI228" s="21">
        <f t="shared" si="431"/>
        <v>0</v>
      </c>
      <c r="CJ228" s="21">
        <f t="shared" si="431"/>
        <v>6883100</v>
      </c>
      <c r="CK228" s="21">
        <f t="shared" si="431"/>
        <v>0</v>
      </c>
      <c r="CL228" s="206">
        <f t="shared" si="395"/>
        <v>0</v>
      </c>
    </row>
    <row r="229" spans="1:90" ht="27.75" customHeight="1" x14ac:dyDescent="0.25">
      <c r="A229" s="156" t="s">
        <v>84</v>
      </c>
      <c r="B229" s="156"/>
      <c r="C229" s="156"/>
      <c r="D229" s="156"/>
      <c r="E229" s="152">
        <v>852</v>
      </c>
      <c r="F229" s="3" t="s">
        <v>78</v>
      </c>
      <c r="G229" s="4" t="s">
        <v>44</v>
      </c>
      <c r="H229" s="176" t="s">
        <v>473</v>
      </c>
      <c r="I229" s="3" t="s">
        <v>85</v>
      </c>
      <c r="J229" s="21">
        <f>'6.ВС'!J314</f>
        <v>22797200</v>
      </c>
      <c r="K229" s="21">
        <f>'6.ВС'!K314</f>
        <v>0</v>
      </c>
      <c r="L229" s="21">
        <f>'6.ВС'!L314</f>
        <v>22797200</v>
      </c>
      <c r="M229" s="21">
        <f>'6.ВС'!M314</f>
        <v>0</v>
      </c>
      <c r="N229" s="21">
        <f>'6.ВС'!N314</f>
        <v>11232300</v>
      </c>
      <c r="O229" s="21">
        <f>'6.ВС'!O314</f>
        <v>0</v>
      </c>
      <c r="P229" s="21">
        <f>'6.ВС'!P314</f>
        <v>11232300</v>
      </c>
      <c r="Q229" s="21">
        <f>'6.ВС'!Q314</f>
        <v>0</v>
      </c>
      <c r="R229" s="21">
        <f>'6.ВС'!R314</f>
        <v>11147300</v>
      </c>
      <c r="S229" s="21">
        <f>'6.ВС'!S314</f>
        <v>0</v>
      </c>
      <c r="T229" s="21">
        <f>'6.ВС'!T314</f>
        <v>11147300</v>
      </c>
      <c r="U229" s="21">
        <f>'6.ВС'!U314</f>
        <v>0</v>
      </c>
      <c r="V229" s="21">
        <f>'6.ВС'!V314</f>
        <v>2152700</v>
      </c>
      <c r="W229" s="21">
        <f>'6.ВС'!W314</f>
        <v>0</v>
      </c>
      <c r="X229" s="21">
        <f>'6.ВС'!X314</f>
        <v>2152700</v>
      </c>
      <c r="Y229" s="21">
        <f>'6.ВС'!Y314</f>
        <v>0</v>
      </c>
      <c r="Z229" s="276">
        <f t="shared" si="406"/>
        <v>110.42747463004675</v>
      </c>
      <c r="AA229" s="21"/>
      <c r="AB229" s="21">
        <f>'6.ВС'!AB314</f>
        <v>20644500</v>
      </c>
      <c r="AC229" s="21">
        <f>'6.ВС'!AC314</f>
        <v>0</v>
      </c>
      <c r="AD229" s="21">
        <f>'6.ВС'!AD314</f>
        <v>20644500</v>
      </c>
      <c r="AE229" s="21">
        <f>'6.ВС'!AE314</f>
        <v>0</v>
      </c>
      <c r="AF229" s="21">
        <f>'6.ВС'!AF314</f>
        <v>0</v>
      </c>
      <c r="AG229" s="21">
        <f>'6.ВС'!AG314</f>
        <v>0</v>
      </c>
      <c r="AH229" s="21">
        <f>'6.ВС'!AH314</f>
        <v>0</v>
      </c>
      <c r="AI229" s="21">
        <f>'6.ВС'!AI314</f>
        <v>0</v>
      </c>
      <c r="AJ229" s="21">
        <f>'6.ВС'!AJ314</f>
        <v>20644500</v>
      </c>
      <c r="AK229" s="21">
        <f>'6.ВС'!AK314</f>
        <v>0</v>
      </c>
      <c r="AL229" s="21">
        <f>'6.ВС'!AL314</f>
        <v>20644500</v>
      </c>
      <c r="AM229" s="21">
        <f>'6.ВС'!AM314</f>
        <v>0</v>
      </c>
      <c r="AN229" s="21">
        <f>'6.ВС'!AN314</f>
        <v>0</v>
      </c>
      <c r="AO229" s="21">
        <f>'6.ВС'!AO314</f>
        <v>0</v>
      </c>
      <c r="AP229" s="21">
        <f>'6.ВС'!AP314</f>
        <v>0</v>
      </c>
      <c r="AQ229" s="21">
        <f>'6.ВС'!AQ314</f>
        <v>0</v>
      </c>
      <c r="AR229" s="21">
        <f>'6.ВС'!AR314</f>
        <v>20644500</v>
      </c>
      <c r="AS229" s="21">
        <f>'6.ВС'!AS314</f>
        <v>0</v>
      </c>
      <c r="AT229" s="21">
        <f>'6.ВС'!AT314</f>
        <v>20644500</v>
      </c>
      <c r="AU229" s="21">
        <f>'6.ВС'!AU314</f>
        <v>0</v>
      </c>
      <c r="AV229" s="205">
        <f t="shared" si="399"/>
        <v>0</v>
      </c>
      <c r="AW229" s="21">
        <f>'6.ВС'!AW314</f>
        <v>20644500</v>
      </c>
      <c r="AX229" s="21">
        <f>'6.ВС'!AX314</f>
        <v>0</v>
      </c>
      <c r="AY229" s="21">
        <f>'6.ВС'!AY314</f>
        <v>20644500</v>
      </c>
      <c r="AZ229" s="21">
        <f>'6.ВС'!AZ314</f>
        <v>0</v>
      </c>
      <c r="BA229" s="21">
        <f>'6.ВС'!BA314</f>
        <v>0</v>
      </c>
      <c r="BB229" s="21">
        <f>'6.ВС'!BB314</f>
        <v>0</v>
      </c>
      <c r="BC229" s="21">
        <f>'6.ВС'!BC314</f>
        <v>0</v>
      </c>
      <c r="BD229" s="21">
        <f>'6.ВС'!BD314</f>
        <v>0</v>
      </c>
      <c r="BE229" s="21">
        <f>'6.ВС'!BE314</f>
        <v>20644500</v>
      </c>
      <c r="BF229" s="21">
        <f>'6.ВС'!BF314</f>
        <v>0</v>
      </c>
      <c r="BG229" s="21">
        <f>'6.ВС'!BG314</f>
        <v>20644500</v>
      </c>
      <c r="BH229" s="21">
        <f>'6.ВС'!BH314</f>
        <v>0</v>
      </c>
      <c r="BI229" s="21">
        <f>'6.ВС'!BI314</f>
        <v>0</v>
      </c>
      <c r="BJ229" s="21">
        <f>'6.ВС'!BJ314</f>
        <v>0</v>
      </c>
      <c r="BK229" s="21">
        <f>'6.ВС'!BK314</f>
        <v>0</v>
      </c>
      <c r="BL229" s="21">
        <f>'6.ВС'!BL314</f>
        <v>0</v>
      </c>
      <c r="BM229" s="21">
        <f>'6.ВС'!BM314</f>
        <v>20644500</v>
      </c>
      <c r="BN229" s="21">
        <f>'6.ВС'!BN314</f>
        <v>0</v>
      </c>
      <c r="BO229" s="21">
        <f>'6.ВС'!BO314</f>
        <v>20644500</v>
      </c>
      <c r="BP229" s="21">
        <f>'6.ВС'!BP314</f>
        <v>0</v>
      </c>
      <c r="BQ229" s="205">
        <f t="shared" si="394"/>
        <v>0</v>
      </c>
      <c r="BR229" s="21">
        <f>'6.ВС'!BR314</f>
        <v>6883100</v>
      </c>
      <c r="BS229" s="21">
        <f>'6.ВС'!BS314</f>
        <v>0</v>
      </c>
      <c r="BT229" s="21">
        <f>'6.ВС'!BT314</f>
        <v>6883100</v>
      </c>
      <c r="BU229" s="21">
        <f>'6.ВС'!BU314</f>
        <v>0</v>
      </c>
      <c r="BV229" s="21">
        <f>'6.ВС'!BV314</f>
        <v>0</v>
      </c>
      <c r="BW229" s="21">
        <f>'6.ВС'!BW314</f>
        <v>0</v>
      </c>
      <c r="BX229" s="21">
        <f>'6.ВС'!BX314</f>
        <v>0</v>
      </c>
      <c r="BY229" s="21">
        <f>'6.ВС'!BY314</f>
        <v>0</v>
      </c>
      <c r="BZ229" s="21">
        <f>'6.ВС'!BZ314</f>
        <v>6883100</v>
      </c>
      <c r="CA229" s="21">
        <f>'6.ВС'!CA314</f>
        <v>0</v>
      </c>
      <c r="CB229" s="21">
        <f>'6.ВС'!CB314</f>
        <v>6883100</v>
      </c>
      <c r="CC229" s="21">
        <f>'6.ВС'!CC314</f>
        <v>0</v>
      </c>
      <c r="CD229" s="21">
        <f>'6.ВС'!CD314</f>
        <v>0</v>
      </c>
      <c r="CE229" s="21">
        <f>'6.ВС'!CE314</f>
        <v>0</v>
      </c>
      <c r="CF229" s="21">
        <f>'6.ВС'!CF314</f>
        <v>0</v>
      </c>
      <c r="CG229" s="21">
        <f>'6.ВС'!CG314</f>
        <v>0</v>
      </c>
      <c r="CH229" s="21">
        <f>'6.ВС'!CH314</f>
        <v>6883100</v>
      </c>
      <c r="CI229" s="21">
        <f>'6.ВС'!CI314</f>
        <v>0</v>
      </c>
      <c r="CJ229" s="21">
        <f>'6.ВС'!CJ314</f>
        <v>6883100</v>
      </c>
      <c r="CK229" s="21">
        <f>'6.ВС'!CK314</f>
        <v>0</v>
      </c>
      <c r="CL229" s="206">
        <f t="shared" si="395"/>
        <v>0</v>
      </c>
    </row>
    <row r="230" spans="1:90" ht="27.75" customHeight="1" x14ac:dyDescent="0.25">
      <c r="A230" s="156" t="s">
        <v>336</v>
      </c>
      <c r="B230" s="25"/>
      <c r="C230" s="25"/>
      <c r="D230" s="25"/>
      <c r="E230" s="152">
        <v>852</v>
      </c>
      <c r="F230" s="3" t="s">
        <v>78</v>
      </c>
      <c r="G230" s="4" t="s">
        <v>44</v>
      </c>
      <c r="H230" s="257" t="s">
        <v>337</v>
      </c>
      <c r="I230" s="98"/>
      <c r="J230" s="21">
        <f t="shared" ref="J230:Y231" si="432">J231</f>
        <v>0</v>
      </c>
      <c r="K230" s="21">
        <f t="shared" si="432"/>
        <v>0</v>
      </c>
      <c r="L230" s="21">
        <f t="shared" si="432"/>
        <v>0</v>
      </c>
      <c r="M230" s="21">
        <f t="shared" si="432"/>
        <v>0</v>
      </c>
      <c r="N230" s="21">
        <f t="shared" si="432"/>
        <v>0</v>
      </c>
      <c r="O230" s="21">
        <f t="shared" si="432"/>
        <v>0</v>
      </c>
      <c r="P230" s="21">
        <f t="shared" si="432"/>
        <v>0</v>
      </c>
      <c r="Q230" s="21">
        <f t="shared" si="432"/>
        <v>0</v>
      </c>
      <c r="R230" s="21">
        <f t="shared" si="432"/>
        <v>0</v>
      </c>
      <c r="S230" s="21">
        <f t="shared" si="432"/>
        <v>0</v>
      </c>
      <c r="T230" s="21">
        <f t="shared" si="432"/>
        <v>0</v>
      </c>
      <c r="U230" s="21">
        <f t="shared" si="432"/>
        <v>0</v>
      </c>
      <c r="V230" s="21">
        <f t="shared" si="432"/>
        <v>0</v>
      </c>
      <c r="W230" s="21">
        <f t="shared" si="432"/>
        <v>0</v>
      </c>
      <c r="X230" s="21">
        <f t="shared" si="432"/>
        <v>0</v>
      </c>
      <c r="Y230" s="21">
        <f t="shared" si="432"/>
        <v>0</v>
      </c>
      <c r="Z230" s="276" t="e">
        <f t="shared" si="406"/>
        <v>#DIV/0!</v>
      </c>
      <c r="AA230" s="21"/>
      <c r="AB230" s="21">
        <f t="shared" ref="AB230:BV231" si="433">AB231</f>
        <v>0</v>
      </c>
      <c r="AC230" s="21">
        <f t="shared" si="433"/>
        <v>0</v>
      </c>
      <c r="AD230" s="21">
        <f t="shared" si="433"/>
        <v>0</v>
      </c>
      <c r="AE230" s="21">
        <f t="shared" si="433"/>
        <v>0</v>
      </c>
      <c r="AF230" s="21">
        <f t="shared" si="433"/>
        <v>0</v>
      </c>
      <c r="AG230" s="21">
        <f t="shared" si="433"/>
        <v>0</v>
      </c>
      <c r="AH230" s="21">
        <f t="shared" si="433"/>
        <v>0</v>
      </c>
      <c r="AI230" s="21">
        <f t="shared" si="433"/>
        <v>0</v>
      </c>
      <c r="AJ230" s="21">
        <f t="shared" si="433"/>
        <v>0</v>
      </c>
      <c r="AK230" s="21">
        <f t="shared" si="433"/>
        <v>0</v>
      </c>
      <c r="AL230" s="21">
        <f t="shared" si="433"/>
        <v>0</v>
      </c>
      <c r="AM230" s="21">
        <f t="shared" si="433"/>
        <v>0</v>
      </c>
      <c r="AN230" s="21">
        <f t="shared" si="433"/>
        <v>0</v>
      </c>
      <c r="AO230" s="21">
        <f t="shared" si="433"/>
        <v>0</v>
      </c>
      <c r="AP230" s="21">
        <f t="shared" si="433"/>
        <v>0</v>
      </c>
      <c r="AQ230" s="21">
        <f t="shared" si="433"/>
        <v>0</v>
      </c>
      <c r="AR230" s="21">
        <f t="shared" si="433"/>
        <v>0</v>
      </c>
      <c r="AS230" s="21">
        <f t="shared" si="433"/>
        <v>0</v>
      </c>
      <c r="AT230" s="21">
        <f t="shared" si="433"/>
        <v>0</v>
      </c>
      <c r="AU230" s="21">
        <f t="shared" si="433"/>
        <v>0</v>
      </c>
      <c r="AV230" s="205">
        <f t="shared" si="399"/>
        <v>0</v>
      </c>
      <c r="AW230" s="21">
        <f t="shared" si="433"/>
        <v>0</v>
      </c>
      <c r="AX230" s="21">
        <f t="shared" si="433"/>
        <v>0</v>
      </c>
      <c r="AY230" s="21">
        <f t="shared" si="433"/>
        <v>0</v>
      </c>
      <c r="AZ230" s="21">
        <f t="shared" si="433"/>
        <v>0</v>
      </c>
      <c r="BA230" s="21">
        <f t="shared" si="433"/>
        <v>0</v>
      </c>
      <c r="BB230" s="21">
        <f t="shared" si="433"/>
        <v>0</v>
      </c>
      <c r="BC230" s="21">
        <f t="shared" si="433"/>
        <v>0</v>
      </c>
      <c r="BD230" s="21">
        <f t="shared" si="433"/>
        <v>0</v>
      </c>
      <c r="BE230" s="21">
        <f t="shared" si="433"/>
        <v>0</v>
      </c>
      <c r="BF230" s="21">
        <f t="shared" si="433"/>
        <v>0</v>
      </c>
      <c r="BG230" s="21">
        <f t="shared" si="433"/>
        <v>0</v>
      </c>
      <c r="BH230" s="21">
        <f t="shared" si="433"/>
        <v>0</v>
      </c>
      <c r="BI230" s="21">
        <f t="shared" si="433"/>
        <v>0</v>
      </c>
      <c r="BJ230" s="21">
        <f t="shared" si="433"/>
        <v>0</v>
      </c>
      <c r="BK230" s="21">
        <f t="shared" si="433"/>
        <v>0</v>
      </c>
      <c r="BL230" s="21">
        <f t="shared" si="433"/>
        <v>0</v>
      </c>
      <c r="BM230" s="21">
        <f t="shared" si="433"/>
        <v>0</v>
      </c>
      <c r="BN230" s="21">
        <f t="shared" si="433"/>
        <v>0</v>
      </c>
      <c r="BO230" s="21">
        <f t="shared" si="433"/>
        <v>0</v>
      </c>
      <c r="BP230" s="21">
        <f t="shared" si="433"/>
        <v>0</v>
      </c>
      <c r="BQ230" s="205">
        <f t="shared" si="394"/>
        <v>0</v>
      </c>
      <c r="BR230" s="21">
        <f t="shared" si="433"/>
        <v>0</v>
      </c>
      <c r="BS230" s="21">
        <f t="shared" si="433"/>
        <v>0</v>
      </c>
      <c r="BT230" s="21">
        <f t="shared" si="433"/>
        <v>0</v>
      </c>
      <c r="BU230" s="21">
        <f t="shared" si="433"/>
        <v>0</v>
      </c>
      <c r="BV230" s="21">
        <f t="shared" si="433"/>
        <v>0</v>
      </c>
      <c r="BW230" s="21">
        <f t="shared" ref="BV230:CK231" si="434">BW231</f>
        <v>0</v>
      </c>
      <c r="BX230" s="21">
        <f t="shared" si="434"/>
        <v>0</v>
      </c>
      <c r="BY230" s="21">
        <f t="shared" si="434"/>
        <v>0</v>
      </c>
      <c r="BZ230" s="21">
        <f t="shared" si="434"/>
        <v>0</v>
      </c>
      <c r="CA230" s="21">
        <f t="shared" si="434"/>
        <v>0</v>
      </c>
      <c r="CB230" s="21">
        <f t="shared" si="434"/>
        <v>0</v>
      </c>
      <c r="CC230" s="21">
        <f t="shared" si="434"/>
        <v>0</v>
      </c>
      <c r="CD230" s="21">
        <f t="shared" si="434"/>
        <v>0</v>
      </c>
      <c r="CE230" s="21">
        <f t="shared" si="434"/>
        <v>0</v>
      </c>
      <c r="CF230" s="21">
        <f t="shared" si="434"/>
        <v>0</v>
      </c>
      <c r="CG230" s="21">
        <f t="shared" si="434"/>
        <v>0</v>
      </c>
      <c r="CH230" s="21">
        <f t="shared" si="434"/>
        <v>0</v>
      </c>
      <c r="CI230" s="21">
        <f t="shared" si="434"/>
        <v>0</v>
      </c>
      <c r="CJ230" s="21">
        <f t="shared" si="434"/>
        <v>0</v>
      </c>
      <c r="CK230" s="21">
        <f t="shared" si="434"/>
        <v>0</v>
      </c>
      <c r="CL230" s="206">
        <f t="shared" si="395"/>
        <v>0</v>
      </c>
    </row>
    <row r="231" spans="1:90" ht="27.75" customHeight="1" x14ac:dyDescent="0.25">
      <c r="A231" s="156" t="s">
        <v>41</v>
      </c>
      <c r="B231" s="25"/>
      <c r="C231" s="25"/>
      <c r="D231" s="25"/>
      <c r="E231" s="152">
        <v>852</v>
      </c>
      <c r="F231" s="3" t="s">
        <v>78</v>
      </c>
      <c r="G231" s="4" t="s">
        <v>44</v>
      </c>
      <c r="H231" s="257" t="s">
        <v>337</v>
      </c>
      <c r="I231" s="98" t="s">
        <v>83</v>
      </c>
      <c r="J231" s="21">
        <f t="shared" si="432"/>
        <v>0</v>
      </c>
      <c r="K231" s="21">
        <f t="shared" si="432"/>
        <v>0</v>
      </c>
      <c r="L231" s="21">
        <f t="shared" si="432"/>
        <v>0</v>
      </c>
      <c r="M231" s="21">
        <f t="shared" si="432"/>
        <v>0</v>
      </c>
      <c r="N231" s="21">
        <f t="shared" si="432"/>
        <v>0</v>
      </c>
      <c r="O231" s="21">
        <f t="shared" si="432"/>
        <v>0</v>
      </c>
      <c r="P231" s="21">
        <f t="shared" si="432"/>
        <v>0</v>
      </c>
      <c r="Q231" s="21">
        <f t="shared" si="432"/>
        <v>0</v>
      </c>
      <c r="R231" s="21">
        <f t="shared" si="432"/>
        <v>0</v>
      </c>
      <c r="S231" s="21">
        <f t="shared" si="432"/>
        <v>0</v>
      </c>
      <c r="T231" s="21">
        <f t="shared" si="432"/>
        <v>0</v>
      </c>
      <c r="U231" s="21">
        <f t="shared" si="432"/>
        <v>0</v>
      </c>
      <c r="V231" s="21">
        <f t="shared" si="432"/>
        <v>0</v>
      </c>
      <c r="W231" s="21">
        <f t="shared" si="432"/>
        <v>0</v>
      </c>
      <c r="X231" s="21">
        <f t="shared" si="432"/>
        <v>0</v>
      </c>
      <c r="Y231" s="21">
        <f t="shared" si="432"/>
        <v>0</v>
      </c>
      <c r="Z231" s="276" t="e">
        <f t="shared" si="406"/>
        <v>#DIV/0!</v>
      </c>
      <c r="AA231" s="21"/>
      <c r="AB231" s="21">
        <f t="shared" si="433"/>
        <v>0</v>
      </c>
      <c r="AC231" s="21">
        <f t="shared" si="433"/>
        <v>0</v>
      </c>
      <c r="AD231" s="21">
        <f t="shared" si="433"/>
        <v>0</v>
      </c>
      <c r="AE231" s="21">
        <f t="shared" si="433"/>
        <v>0</v>
      </c>
      <c r="AF231" s="21">
        <f t="shared" si="433"/>
        <v>0</v>
      </c>
      <c r="AG231" s="21">
        <f t="shared" si="433"/>
        <v>0</v>
      </c>
      <c r="AH231" s="21">
        <f t="shared" si="433"/>
        <v>0</v>
      </c>
      <c r="AI231" s="21">
        <f t="shared" si="433"/>
        <v>0</v>
      </c>
      <c r="AJ231" s="21">
        <f t="shared" si="433"/>
        <v>0</v>
      </c>
      <c r="AK231" s="21">
        <f t="shared" si="433"/>
        <v>0</v>
      </c>
      <c r="AL231" s="21">
        <f t="shared" si="433"/>
        <v>0</v>
      </c>
      <c r="AM231" s="21">
        <f t="shared" si="433"/>
        <v>0</v>
      </c>
      <c r="AN231" s="21">
        <f t="shared" si="433"/>
        <v>0</v>
      </c>
      <c r="AO231" s="21">
        <f t="shared" si="433"/>
        <v>0</v>
      </c>
      <c r="AP231" s="21">
        <f t="shared" si="433"/>
        <v>0</v>
      </c>
      <c r="AQ231" s="21">
        <f t="shared" si="433"/>
        <v>0</v>
      </c>
      <c r="AR231" s="21">
        <f t="shared" si="433"/>
        <v>0</v>
      </c>
      <c r="AS231" s="21">
        <f t="shared" si="433"/>
        <v>0</v>
      </c>
      <c r="AT231" s="21">
        <f t="shared" si="433"/>
        <v>0</v>
      </c>
      <c r="AU231" s="21">
        <f t="shared" si="433"/>
        <v>0</v>
      </c>
      <c r="AV231" s="205">
        <f t="shared" si="399"/>
        <v>0</v>
      </c>
      <c r="AW231" s="21">
        <f t="shared" si="433"/>
        <v>0</v>
      </c>
      <c r="AX231" s="21">
        <f t="shared" si="433"/>
        <v>0</v>
      </c>
      <c r="AY231" s="21">
        <f t="shared" si="433"/>
        <v>0</v>
      </c>
      <c r="AZ231" s="21">
        <f t="shared" si="433"/>
        <v>0</v>
      </c>
      <c r="BA231" s="21">
        <f t="shared" si="433"/>
        <v>0</v>
      </c>
      <c r="BB231" s="21">
        <f t="shared" si="433"/>
        <v>0</v>
      </c>
      <c r="BC231" s="21">
        <f t="shared" si="433"/>
        <v>0</v>
      </c>
      <c r="BD231" s="21">
        <f t="shared" si="433"/>
        <v>0</v>
      </c>
      <c r="BE231" s="21">
        <f t="shared" si="433"/>
        <v>0</v>
      </c>
      <c r="BF231" s="21">
        <f t="shared" si="433"/>
        <v>0</v>
      </c>
      <c r="BG231" s="21">
        <f t="shared" si="433"/>
        <v>0</v>
      </c>
      <c r="BH231" s="21">
        <f t="shared" si="433"/>
        <v>0</v>
      </c>
      <c r="BI231" s="21">
        <f t="shared" si="433"/>
        <v>0</v>
      </c>
      <c r="BJ231" s="21">
        <f t="shared" si="433"/>
        <v>0</v>
      </c>
      <c r="BK231" s="21">
        <f t="shared" si="433"/>
        <v>0</v>
      </c>
      <c r="BL231" s="21">
        <f t="shared" si="433"/>
        <v>0</v>
      </c>
      <c r="BM231" s="21">
        <f t="shared" si="433"/>
        <v>0</v>
      </c>
      <c r="BN231" s="21">
        <f t="shared" si="433"/>
        <v>0</v>
      </c>
      <c r="BO231" s="21">
        <f t="shared" si="433"/>
        <v>0</v>
      </c>
      <c r="BP231" s="21">
        <f t="shared" si="433"/>
        <v>0</v>
      </c>
      <c r="BQ231" s="205">
        <f t="shared" si="394"/>
        <v>0</v>
      </c>
      <c r="BR231" s="21">
        <f t="shared" si="433"/>
        <v>0</v>
      </c>
      <c r="BS231" s="21">
        <f t="shared" si="433"/>
        <v>0</v>
      </c>
      <c r="BT231" s="21">
        <f t="shared" si="433"/>
        <v>0</v>
      </c>
      <c r="BU231" s="21">
        <f t="shared" si="433"/>
        <v>0</v>
      </c>
      <c r="BV231" s="21">
        <f t="shared" si="434"/>
        <v>0</v>
      </c>
      <c r="BW231" s="21">
        <f t="shared" si="434"/>
        <v>0</v>
      </c>
      <c r="BX231" s="21">
        <f t="shared" si="434"/>
        <v>0</v>
      </c>
      <c r="BY231" s="21">
        <f t="shared" si="434"/>
        <v>0</v>
      </c>
      <c r="BZ231" s="21">
        <f t="shared" si="434"/>
        <v>0</v>
      </c>
      <c r="CA231" s="21">
        <f t="shared" si="434"/>
        <v>0</v>
      </c>
      <c r="CB231" s="21">
        <f t="shared" si="434"/>
        <v>0</v>
      </c>
      <c r="CC231" s="21">
        <f t="shared" si="434"/>
        <v>0</v>
      </c>
      <c r="CD231" s="21">
        <f t="shared" si="434"/>
        <v>0</v>
      </c>
      <c r="CE231" s="21">
        <f t="shared" si="434"/>
        <v>0</v>
      </c>
      <c r="CF231" s="21">
        <f t="shared" si="434"/>
        <v>0</v>
      </c>
      <c r="CG231" s="21">
        <f t="shared" si="434"/>
        <v>0</v>
      </c>
      <c r="CH231" s="21">
        <f t="shared" si="434"/>
        <v>0</v>
      </c>
      <c r="CI231" s="21">
        <f t="shared" si="434"/>
        <v>0</v>
      </c>
      <c r="CJ231" s="21">
        <f t="shared" si="434"/>
        <v>0</v>
      </c>
      <c r="CK231" s="21">
        <f t="shared" si="434"/>
        <v>0</v>
      </c>
      <c r="CL231" s="206">
        <f t="shared" si="395"/>
        <v>0</v>
      </c>
    </row>
    <row r="232" spans="1:90" ht="27.75" customHeight="1" x14ac:dyDescent="0.25">
      <c r="A232" s="156" t="s">
        <v>84</v>
      </c>
      <c r="B232" s="25"/>
      <c r="C232" s="25"/>
      <c r="D232" s="25"/>
      <c r="E232" s="152">
        <v>852</v>
      </c>
      <c r="F232" s="3" t="s">
        <v>78</v>
      </c>
      <c r="G232" s="4" t="s">
        <v>44</v>
      </c>
      <c r="H232" s="257" t="s">
        <v>337</v>
      </c>
      <c r="I232" s="98" t="s">
        <v>85</v>
      </c>
      <c r="J232" s="21">
        <f>'6.ВС'!J317</f>
        <v>0</v>
      </c>
      <c r="K232" s="21">
        <f>'6.ВС'!K317</f>
        <v>0</v>
      </c>
      <c r="L232" s="21">
        <f>'6.ВС'!L317</f>
        <v>0</v>
      </c>
      <c r="M232" s="21">
        <f>'6.ВС'!M317</f>
        <v>0</v>
      </c>
      <c r="N232" s="21">
        <f>'6.ВС'!N317</f>
        <v>0</v>
      </c>
      <c r="O232" s="21">
        <f>'6.ВС'!O317</f>
        <v>0</v>
      </c>
      <c r="P232" s="21">
        <f>'6.ВС'!P317</f>
        <v>0</v>
      </c>
      <c r="Q232" s="21">
        <f>'6.ВС'!Q317</f>
        <v>0</v>
      </c>
      <c r="R232" s="21">
        <f>'6.ВС'!R317</f>
        <v>0</v>
      </c>
      <c r="S232" s="21">
        <f>'6.ВС'!S317</f>
        <v>0</v>
      </c>
      <c r="T232" s="21">
        <f>'6.ВС'!T317</f>
        <v>0</v>
      </c>
      <c r="U232" s="21">
        <f>'6.ВС'!U317</f>
        <v>0</v>
      </c>
      <c r="V232" s="21">
        <f>'6.ВС'!V317</f>
        <v>0</v>
      </c>
      <c r="W232" s="21">
        <f>'6.ВС'!W317</f>
        <v>0</v>
      </c>
      <c r="X232" s="21">
        <f>'6.ВС'!X317</f>
        <v>0</v>
      </c>
      <c r="Y232" s="21">
        <f>'6.ВС'!Y317</f>
        <v>0</v>
      </c>
      <c r="Z232" s="276" t="e">
        <f t="shared" si="406"/>
        <v>#DIV/0!</v>
      </c>
      <c r="AA232" s="21"/>
      <c r="AB232" s="21">
        <f>'6.ВС'!AB317</f>
        <v>0</v>
      </c>
      <c r="AC232" s="21">
        <f>'6.ВС'!AC317</f>
        <v>0</v>
      </c>
      <c r="AD232" s="21">
        <f>'6.ВС'!AD317</f>
        <v>0</v>
      </c>
      <c r="AE232" s="21">
        <f>'6.ВС'!AE317</f>
        <v>0</v>
      </c>
      <c r="AF232" s="21">
        <f>'6.ВС'!AF317</f>
        <v>0</v>
      </c>
      <c r="AG232" s="21">
        <f>'6.ВС'!AG317</f>
        <v>0</v>
      </c>
      <c r="AH232" s="21">
        <f>'6.ВС'!AH317</f>
        <v>0</v>
      </c>
      <c r="AI232" s="21">
        <f>'6.ВС'!AI317</f>
        <v>0</v>
      </c>
      <c r="AJ232" s="21">
        <f>'6.ВС'!AJ317</f>
        <v>0</v>
      </c>
      <c r="AK232" s="21">
        <f>'6.ВС'!AK317</f>
        <v>0</v>
      </c>
      <c r="AL232" s="21">
        <f>'6.ВС'!AL317</f>
        <v>0</v>
      </c>
      <c r="AM232" s="21">
        <f>'6.ВС'!AM317</f>
        <v>0</v>
      </c>
      <c r="AN232" s="21">
        <f>'6.ВС'!AN317</f>
        <v>0</v>
      </c>
      <c r="AO232" s="21">
        <f>'6.ВС'!AO317</f>
        <v>0</v>
      </c>
      <c r="AP232" s="21">
        <f>'6.ВС'!AP317</f>
        <v>0</v>
      </c>
      <c r="AQ232" s="21">
        <f>'6.ВС'!AQ317</f>
        <v>0</v>
      </c>
      <c r="AR232" s="21">
        <f>'6.ВС'!AR317</f>
        <v>0</v>
      </c>
      <c r="AS232" s="21">
        <f>'6.ВС'!AS317</f>
        <v>0</v>
      </c>
      <c r="AT232" s="21">
        <f>'6.ВС'!AT317</f>
        <v>0</v>
      </c>
      <c r="AU232" s="21">
        <f>'6.ВС'!AU317</f>
        <v>0</v>
      </c>
      <c r="AV232" s="205">
        <f t="shared" si="399"/>
        <v>0</v>
      </c>
      <c r="AW232" s="21">
        <f>'6.ВС'!AW317</f>
        <v>0</v>
      </c>
      <c r="AX232" s="21">
        <f>'6.ВС'!AX317</f>
        <v>0</v>
      </c>
      <c r="AY232" s="21">
        <f>'6.ВС'!AY317</f>
        <v>0</v>
      </c>
      <c r="AZ232" s="21">
        <f>'6.ВС'!AZ317</f>
        <v>0</v>
      </c>
      <c r="BA232" s="21">
        <f>'6.ВС'!BA317</f>
        <v>0</v>
      </c>
      <c r="BB232" s="21">
        <f>'6.ВС'!BB317</f>
        <v>0</v>
      </c>
      <c r="BC232" s="21">
        <f>'6.ВС'!BC317</f>
        <v>0</v>
      </c>
      <c r="BD232" s="21">
        <f>'6.ВС'!BD317</f>
        <v>0</v>
      </c>
      <c r="BE232" s="21">
        <f>'6.ВС'!BE317</f>
        <v>0</v>
      </c>
      <c r="BF232" s="21">
        <f>'6.ВС'!BF317</f>
        <v>0</v>
      </c>
      <c r="BG232" s="21">
        <f>'6.ВС'!BG317</f>
        <v>0</v>
      </c>
      <c r="BH232" s="21">
        <f>'6.ВС'!BH317</f>
        <v>0</v>
      </c>
      <c r="BI232" s="21">
        <f>'6.ВС'!BI317</f>
        <v>0</v>
      </c>
      <c r="BJ232" s="21">
        <f>'6.ВС'!BJ317</f>
        <v>0</v>
      </c>
      <c r="BK232" s="21">
        <f>'6.ВС'!BK317</f>
        <v>0</v>
      </c>
      <c r="BL232" s="21">
        <f>'6.ВС'!BL317</f>
        <v>0</v>
      </c>
      <c r="BM232" s="21">
        <f>'6.ВС'!BM317</f>
        <v>0</v>
      </c>
      <c r="BN232" s="21">
        <f>'6.ВС'!BN317</f>
        <v>0</v>
      </c>
      <c r="BO232" s="21">
        <f>'6.ВС'!BO317</f>
        <v>0</v>
      </c>
      <c r="BP232" s="21">
        <f>'6.ВС'!BP317</f>
        <v>0</v>
      </c>
      <c r="BQ232" s="205">
        <f t="shared" si="394"/>
        <v>0</v>
      </c>
      <c r="BR232" s="21">
        <f>'6.ВС'!BR317</f>
        <v>0</v>
      </c>
      <c r="BS232" s="21">
        <f>'6.ВС'!BS317</f>
        <v>0</v>
      </c>
      <c r="BT232" s="21">
        <f>'6.ВС'!BT317</f>
        <v>0</v>
      </c>
      <c r="BU232" s="21">
        <f>'6.ВС'!BU317</f>
        <v>0</v>
      </c>
      <c r="BV232" s="21">
        <f>'6.ВС'!BV317</f>
        <v>0</v>
      </c>
      <c r="BW232" s="21">
        <f>'6.ВС'!BW317</f>
        <v>0</v>
      </c>
      <c r="BX232" s="21">
        <f>'6.ВС'!BX317</f>
        <v>0</v>
      </c>
      <c r="BY232" s="21">
        <f>'6.ВС'!BY317</f>
        <v>0</v>
      </c>
      <c r="BZ232" s="21">
        <f>'6.ВС'!BZ317</f>
        <v>0</v>
      </c>
      <c r="CA232" s="21">
        <f>'6.ВС'!CA317</f>
        <v>0</v>
      </c>
      <c r="CB232" s="21">
        <f>'6.ВС'!CB317</f>
        <v>0</v>
      </c>
      <c r="CC232" s="21">
        <f>'6.ВС'!CC317</f>
        <v>0</v>
      </c>
      <c r="CD232" s="21">
        <f>'6.ВС'!CD317</f>
        <v>0</v>
      </c>
      <c r="CE232" s="21">
        <f>'6.ВС'!CE317</f>
        <v>0</v>
      </c>
      <c r="CF232" s="21">
        <f>'6.ВС'!CF317</f>
        <v>0</v>
      </c>
      <c r="CG232" s="21">
        <f>'6.ВС'!CG317</f>
        <v>0</v>
      </c>
      <c r="CH232" s="21">
        <f>'6.ВС'!CH317</f>
        <v>0</v>
      </c>
      <c r="CI232" s="21">
        <f>'6.ВС'!CI317</f>
        <v>0</v>
      </c>
      <c r="CJ232" s="21">
        <f>'6.ВС'!CJ317</f>
        <v>0</v>
      </c>
      <c r="CK232" s="21">
        <f>'6.ВС'!CK317</f>
        <v>0</v>
      </c>
      <c r="CL232" s="206">
        <f t="shared" si="395"/>
        <v>0</v>
      </c>
    </row>
    <row r="233" spans="1:90" ht="27.75" customHeight="1" x14ac:dyDescent="0.25">
      <c r="A233" s="155" t="s">
        <v>118</v>
      </c>
      <c r="B233" s="156"/>
      <c r="C233" s="156"/>
      <c r="D233" s="156"/>
      <c r="E233" s="152">
        <v>852</v>
      </c>
      <c r="F233" s="3" t="s">
        <v>78</v>
      </c>
      <c r="G233" s="4" t="s">
        <v>44</v>
      </c>
      <c r="H233" s="176" t="s">
        <v>466</v>
      </c>
      <c r="I233" s="3"/>
      <c r="J233" s="21">
        <f t="shared" ref="J233:Y234" si="435">J234</f>
        <v>1710483</v>
      </c>
      <c r="K233" s="21">
        <f t="shared" si="435"/>
        <v>0</v>
      </c>
      <c r="L233" s="21">
        <f t="shared" si="435"/>
        <v>1710483</v>
      </c>
      <c r="M233" s="21">
        <f t="shared" si="435"/>
        <v>0</v>
      </c>
      <c r="N233" s="21">
        <f t="shared" si="435"/>
        <v>0</v>
      </c>
      <c r="O233" s="21">
        <f t="shared" si="435"/>
        <v>0</v>
      </c>
      <c r="P233" s="21">
        <f t="shared" si="435"/>
        <v>0</v>
      </c>
      <c r="Q233" s="21">
        <f t="shared" si="435"/>
        <v>0</v>
      </c>
      <c r="R233" s="21">
        <f t="shared" si="435"/>
        <v>0</v>
      </c>
      <c r="S233" s="21">
        <f t="shared" si="435"/>
        <v>0</v>
      </c>
      <c r="T233" s="21">
        <f t="shared" si="435"/>
        <v>0</v>
      </c>
      <c r="U233" s="21">
        <f t="shared" si="435"/>
        <v>0</v>
      </c>
      <c r="V233" s="21">
        <f t="shared" si="435"/>
        <v>1481183</v>
      </c>
      <c r="W233" s="21">
        <f t="shared" si="435"/>
        <v>0</v>
      </c>
      <c r="X233" s="21">
        <f t="shared" si="435"/>
        <v>1481183</v>
      </c>
      <c r="Y233" s="21">
        <f t="shared" si="435"/>
        <v>0</v>
      </c>
      <c r="Z233" s="276">
        <f t="shared" si="406"/>
        <v>745.958569559529</v>
      </c>
      <c r="AA233" s="21"/>
      <c r="AB233" s="21">
        <f t="shared" ref="AB233:BV234" si="436">AB234</f>
        <v>229300</v>
      </c>
      <c r="AC233" s="21">
        <f t="shared" si="436"/>
        <v>0</v>
      </c>
      <c r="AD233" s="21">
        <f t="shared" si="436"/>
        <v>229300</v>
      </c>
      <c r="AE233" s="21">
        <f t="shared" si="436"/>
        <v>0</v>
      </c>
      <c r="AF233" s="21">
        <f t="shared" si="436"/>
        <v>12266888</v>
      </c>
      <c r="AG233" s="21">
        <f t="shared" si="436"/>
        <v>0</v>
      </c>
      <c r="AH233" s="21">
        <f t="shared" si="436"/>
        <v>12266888</v>
      </c>
      <c r="AI233" s="21">
        <f t="shared" si="436"/>
        <v>0</v>
      </c>
      <c r="AJ233" s="21">
        <f t="shared" si="436"/>
        <v>12496188</v>
      </c>
      <c r="AK233" s="21">
        <f t="shared" si="436"/>
        <v>0</v>
      </c>
      <c r="AL233" s="21">
        <f t="shared" si="436"/>
        <v>12496188</v>
      </c>
      <c r="AM233" s="21">
        <f t="shared" si="436"/>
        <v>0</v>
      </c>
      <c r="AN233" s="21">
        <f t="shared" si="436"/>
        <v>0</v>
      </c>
      <c r="AO233" s="21">
        <f t="shared" si="436"/>
        <v>0</v>
      </c>
      <c r="AP233" s="21">
        <f t="shared" si="436"/>
        <v>0</v>
      </c>
      <c r="AQ233" s="21">
        <f t="shared" si="436"/>
        <v>0</v>
      </c>
      <c r="AR233" s="21">
        <f t="shared" si="436"/>
        <v>12496188</v>
      </c>
      <c r="AS233" s="21">
        <f t="shared" si="436"/>
        <v>0</v>
      </c>
      <c r="AT233" s="21">
        <f t="shared" si="436"/>
        <v>12496188</v>
      </c>
      <c r="AU233" s="21">
        <f t="shared" si="436"/>
        <v>0</v>
      </c>
      <c r="AV233" s="205">
        <f t="shared" si="399"/>
        <v>0</v>
      </c>
      <c r="AW233" s="21">
        <f t="shared" si="436"/>
        <v>0</v>
      </c>
      <c r="AX233" s="21">
        <f t="shared" si="436"/>
        <v>0</v>
      </c>
      <c r="AY233" s="21">
        <f t="shared" si="436"/>
        <v>0</v>
      </c>
      <c r="AZ233" s="21">
        <f t="shared" si="436"/>
        <v>0</v>
      </c>
      <c r="BA233" s="21">
        <f t="shared" si="436"/>
        <v>0</v>
      </c>
      <c r="BB233" s="21">
        <f t="shared" si="436"/>
        <v>0</v>
      </c>
      <c r="BC233" s="21">
        <f t="shared" si="436"/>
        <v>0</v>
      </c>
      <c r="BD233" s="21">
        <f t="shared" si="436"/>
        <v>0</v>
      </c>
      <c r="BE233" s="21">
        <f t="shared" si="436"/>
        <v>0</v>
      </c>
      <c r="BF233" s="21">
        <f t="shared" si="436"/>
        <v>0</v>
      </c>
      <c r="BG233" s="21">
        <f t="shared" si="436"/>
        <v>0</v>
      </c>
      <c r="BH233" s="21">
        <f t="shared" si="436"/>
        <v>0</v>
      </c>
      <c r="BI233" s="21">
        <f t="shared" si="436"/>
        <v>0</v>
      </c>
      <c r="BJ233" s="21">
        <f t="shared" si="436"/>
        <v>0</v>
      </c>
      <c r="BK233" s="21">
        <f t="shared" si="436"/>
        <v>0</v>
      </c>
      <c r="BL233" s="21">
        <f t="shared" si="436"/>
        <v>0</v>
      </c>
      <c r="BM233" s="21">
        <f t="shared" si="436"/>
        <v>0</v>
      </c>
      <c r="BN233" s="21">
        <f t="shared" si="436"/>
        <v>0</v>
      </c>
      <c r="BO233" s="21">
        <f t="shared" si="436"/>
        <v>0</v>
      </c>
      <c r="BP233" s="21">
        <f t="shared" si="436"/>
        <v>0</v>
      </c>
      <c r="BQ233" s="205">
        <f t="shared" si="394"/>
        <v>0</v>
      </c>
      <c r="BR233" s="21">
        <f t="shared" si="436"/>
        <v>0</v>
      </c>
      <c r="BS233" s="21">
        <f t="shared" si="436"/>
        <v>0</v>
      </c>
      <c r="BT233" s="21">
        <f t="shared" si="436"/>
        <v>0</v>
      </c>
      <c r="BU233" s="21">
        <f t="shared" si="436"/>
        <v>0</v>
      </c>
      <c r="BV233" s="21">
        <f t="shared" si="436"/>
        <v>0</v>
      </c>
      <c r="BW233" s="21">
        <f t="shared" ref="BV233:CK234" si="437">BW234</f>
        <v>0</v>
      </c>
      <c r="BX233" s="21">
        <f t="shared" si="437"/>
        <v>0</v>
      </c>
      <c r="BY233" s="21">
        <f t="shared" si="437"/>
        <v>0</v>
      </c>
      <c r="BZ233" s="21">
        <f t="shared" si="437"/>
        <v>0</v>
      </c>
      <c r="CA233" s="21">
        <f t="shared" si="437"/>
        <v>0</v>
      </c>
      <c r="CB233" s="21">
        <f t="shared" si="437"/>
        <v>0</v>
      </c>
      <c r="CC233" s="21">
        <f t="shared" si="437"/>
        <v>0</v>
      </c>
      <c r="CD233" s="21">
        <f t="shared" si="437"/>
        <v>0</v>
      </c>
      <c r="CE233" s="21">
        <f t="shared" si="437"/>
        <v>0</v>
      </c>
      <c r="CF233" s="21">
        <f t="shared" si="437"/>
        <v>0</v>
      </c>
      <c r="CG233" s="21">
        <f t="shared" si="437"/>
        <v>0</v>
      </c>
      <c r="CH233" s="21">
        <f t="shared" si="437"/>
        <v>0</v>
      </c>
      <c r="CI233" s="21">
        <f t="shared" si="437"/>
        <v>0</v>
      </c>
      <c r="CJ233" s="21">
        <f t="shared" si="437"/>
        <v>0</v>
      </c>
      <c r="CK233" s="21">
        <f t="shared" si="437"/>
        <v>0</v>
      </c>
      <c r="CL233" s="206">
        <f t="shared" si="395"/>
        <v>0</v>
      </c>
    </row>
    <row r="234" spans="1:90" ht="27.75" customHeight="1" x14ac:dyDescent="0.25">
      <c r="A234" s="156" t="s">
        <v>41</v>
      </c>
      <c r="B234" s="156"/>
      <c r="C234" s="156"/>
      <c r="D234" s="156"/>
      <c r="E234" s="152">
        <v>852</v>
      </c>
      <c r="F234" s="3" t="s">
        <v>78</v>
      </c>
      <c r="G234" s="4" t="s">
        <v>44</v>
      </c>
      <c r="H234" s="176" t="s">
        <v>466</v>
      </c>
      <c r="I234" s="3" t="s">
        <v>83</v>
      </c>
      <c r="J234" s="21">
        <f t="shared" si="435"/>
        <v>1710483</v>
      </c>
      <c r="K234" s="21">
        <f t="shared" si="435"/>
        <v>0</v>
      </c>
      <c r="L234" s="21">
        <f t="shared" si="435"/>
        <v>1710483</v>
      </c>
      <c r="M234" s="21">
        <f t="shared" si="435"/>
        <v>0</v>
      </c>
      <c r="N234" s="21">
        <f t="shared" si="435"/>
        <v>0</v>
      </c>
      <c r="O234" s="21">
        <f t="shared" si="435"/>
        <v>0</v>
      </c>
      <c r="P234" s="21">
        <f t="shared" si="435"/>
        <v>0</v>
      </c>
      <c r="Q234" s="21">
        <f t="shared" si="435"/>
        <v>0</v>
      </c>
      <c r="R234" s="21">
        <f t="shared" si="435"/>
        <v>0</v>
      </c>
      <c r="S234" s="21">
        <f t="shared" si="435"/>
        <v>0</v>
      </c>
      <c r="T234" s="21">
        <f t="shared" si="435"/>
        <v>0</v>
      </c>
      <c r="U234" s="21">
        <f t="shared" si="435"/>
        <v>0</v>
      </c>
      <c r="V234" s="21">
        <f t="shared" si="435"/>
        <v>1481183</v>
      </c>
      <c r="W234" s="21">
        <f t="shared" si="435"/>
        <v>0</v>
      </c>
      <c r="X234" s="21">
        <f t="shared" si="435"/>
        <v>1481183</v>
      </c>
      <c r="Y234" s="21">
        <f t="shared" si="435"/>
        <v>0</v>
      </c>
      <c r="Z234" s="276">
        <f t="shared" si="406"/>
        <v>745.958569559529</v>
      </c>
      <c r="AA234" s="21"/>
      <c r="AB234" s="21">
        <f t="shared" si="436"/>
        <v>229300</v>
      </c>
      <c r="AC234" s="21">
        <f t="shared" si="436"/>
        <v>0</v>
      </c>
      <c r="AD234" s="21">
        <f t="shared" si="436"/>
        <v>229300</v>
      </c>
      <c r="AE234" s="21">
        <f t="shared" si="436"/>
        <v>0</v>
      </c>
      <c r="AF234" s="21">
        <f t="shared" si="436"/>
        <v>12266888</v>
      </c>
      <c r="AG234" s="21">
        <f t="shared" si="436"/>
        <v>0</v>
      </c>
      <c r="AH234" s="21">
        <f t="shared" si="436"/>
        <v>12266888</v>
      </c>
      <c r="AI234" s="21">
        <f t="shared" si="436"/>
        <v>0</v>
      </c>
      <c r="AJ234" s="21">
        <f t="shared" si="436"/>
        <v>12496188</v>
      </c>
      <c r="AK234" s="21">
        <f t="shared" si="436"/>
        <v>0</v>
      </c>
      <c r="AL234" s="21">
        <f t="shared" si="436"/>
        <v>12496188</v>
      </c>
      <c r="AM234" s="21">
        <f t="shared" si="436"/>
        <v>0</v>
      </c>
      <c r="AN234" s="21">
        <f t="shared" si="436"/>
        <v>0</v>
      </c>
      <c r="AO234" s="21">
        <f t="shared" si="436"/>
        <v>0</v>
      </c>
      <c r="AP234" s="21">
        <f t="shared" si="436"/>
        <v>0</v>
      </c>
      <c r="AQ234" s="21">
        <f t="shared" si="436"/>
        <v>0</v>
      </c>
      <c r="AR234" s="21">
        <f t="shared" si="436"/>
        <v>12496188</v>
      </c>
      <c r="AS234" s="21">
        <f t="shared" si="436"/>
        <v>0</v>
      </c>
      <c r="AT234" s="21">
        <f t="shared" si="436"/>
        <v>12496188</v>
      </c>
      <c r="AU234" s="21">
        <f t="shared" si="436"/>
        <v>0</v>
      </c>
      <c r="AV234" s="205">
        <f t="shared" si="399"/>
        <v>0</v>
      </c>
      <c r="AW234" s="21">
        <f t="shared" si="436"/>
        <v>0</v>
      </c>
      <c r="AX234" s="21">
        <f t="shared" si="436"/>
        <v>0</v>
      </c>
      <c r="AY234" s="21">
        <f t="shared" si="436"/>
        <v>0</v>
      </c>
      <c r="AZ234" s="21">
        <f t="shared" si="436"/>
        <v>0</v>
      </c>
      <c r="BA234" s="21">
        <f t="shared" si="436"/>
        <v>0</v>
      </c>
      <c r="BB234" s="21">
        <f t="shared" si="436"/>
        <v>0</v>
      </c>
      <c r="BC234" s="21">
        <f t="shared" si="436"/>
        <v>0</v>
      </c>
      <c r="BD234" s="21">
        <f t="shared" si="436"/>
        <v>0</v>
      </c>
      <c r="BE234" s="21">
        <f t="shared" si="436"/>
        <v>0</v>
      </c>
      <c r="BF234" s="21">
        <f t="shared" si="436"/>
        <v>0</v>
      </c>
      <c r="BG234" s="21">
        <f t="shared" si="436"/>
        <v>0</v>
      </c>
      <c r="BH234" s="21">
        <f t="shared" si="436"/>
        <v>0</v>
      </c>
      <c r="BI234" s="21">
        <f t="shared" si="436"/>
        <v>0</v>
      </c>
      <c r="BJ234" s="21">
        <f t="shared" si="436"/>
        <v>0</v>
      </c>
      <c r="BK234" s="21">
        <f t="shared" si="436"/>
        <v>0</v>
      </c>
      <c r="BL234" s="21">
        <f t="shared" si="436"/>
        <v>0</v>
      </c>
      <c r="BM234" s="21">
        <f t="shared" si="436"/>
        <v>0</v>
      </c>
      <c r="BN234" s="21">
        <f t="shared" si="436"/>
        <v>0</v>
      </c>
      <c r="BO234" s="21">
        <f t="shared" si="436"/>
        <v>0</v>
      </c>
      <c r="BP234" s="21">
        <f t="shared" si="436"/>
        <v>0</v>
      </c>
      <c r="BQ234" s="205">
        <f t="shared" si="394"/>
        <v>0</v>
      </c>
      <c r="BR234" s="21">
        <f t="shared" si="436"/>
        <v>0</v>
      </c>
      <c r="BS234" s="21">
        <f t="shared" si="436"/>
        <v>0</v>
      </c>
      <c r="BT234" s="21">
        <f t="shared" si="436"/>
        <v>0</v>
      </c>
      <c r="BU234" s="21">
        <f t="shared" si="436"/>
        <v>0</v>
      </c>
      <c r="BV234" s="21">
        <f t="shared" si="437"/>
        <v>0</v>
      </c>
      <c r="BW234" s="21">
        <f t="shared" si="437"/>
        <v>0</v>
      </c>
      <c r="BX234" s="21">
        <f t="shared" si="437"/>
        <v>0</v>
      </c>
      <c r="BY234" s="21">
        <f t="shared" si="437"/>
        <v>0</v>
      </c>
      <c r="BZ234" s="21">
        <f t="shared" si="437"/>
        <v>0</v>
      </c>
      <c r="CA234" s="21">
        <f t="shared" si="437"/>
        <v>0</v>
      </c>
      <c r="CB234" s="21">
        <f t="shared" si="437"/>
        <v>0</v>
      </c>
      <c r="CC234" s="21">
        <f t="shared" si="437"/>
        <v>0</v>
      </c>
      <c r="CD234" s="21">
        <f t="shared" si="437"/>
        <v>0</v>
      </c>
      <c r="CE234" s="21">
        <f t="shared" si="437"/>
        <v>0</v>
      </c>
      <c r="CF234" s="21">
        <f t="shared" si="437"/>
        <v>0</v>
      </c>
      <c r="CG234" s="21">
        <f t="shared" si="437"/>
        <v>0</v>
      </c>
      <c r="CH234" s="21">
        <f t="shared" si="437"/>
        <v>0</v>
      </c>
      <c r="CI234" s="21">
        <f t="shared" si="437"/>
        <v>0</v>
      </c>
      <c r="CJ234" s="21">
        <f t="shared" si="437"/>
        <v>0</v>
      </c>
      <c r="CK234" s="21">
        <f t="shared" si="437"/>
        <v>0</v>
      </c>
      <c r="CL234" s="206">
        <f t="shared" si="395"/>
        <v>0</v>
      </c>
    </row>
    <row r="235" spans="1:90" ht="27.75" customHeight="1" x14ac:dyDescent="0.25">
      <c r="A235" s="156" t="s">
        <v>84</v>
      </c>
      <c r="B235" s="156"/>
      <c r="C235" s="156"/>
      <c r="D235" s="156"/>
      <c r="E235" s="152">
        <v>852</v>
      </c>
      <c r="F235" s="3" t="s">
        <v>78</v>
      </c>
      <c r="G235" s="4" t="s">
        <v>44</v>
      </c>
      <c r="H235" s="176" t="s">
        <v>466</v>
      </c>
      <c r="I235" s="3" t="s">
        <v>85</v>
      </c>
      <c r="J235" s="21">
        <f>'6.ВС'!J320</f>
        <v>1710483</v>
      </c>
      <c r="K235" s="21">
        <f>'6.ВС'!K320</f>
        <v>0</v>
      </c>
      <c r="L235" s="21">
        <f>'6.ВС'!L320</f>
        <v>1710483</v>
      </c>
      <c r="M235" s="21">
        <f>'6.ВС'!M320</f>
        <v>0</v>
      </c>
      <c r="N235" s="21">
        <f>'6.ВС'!N320</f>
        <v>0</v>
      </c>
      <c r="O235" s="21">
        <f>'6.ВС'!O320</f>
        <v>0</v>
      </c>
      <c r="P235" s="21">
        <f>'6.ВС'!P320</f>
        <v>0</v>
      </c>
      <c r="Q235" s="21">
        <f>'6.ВС'!Q320</f>
        <v>0</v>
      </c>
      <c r="R235" s="21">
        <f>'6.ВС'!R320</f>
        <v>0</v>
      </c>
      <c r="S235" s="21">
        <f>'6.ВС'!S320</f>
        <v>0</v>
      </c>
      <c r="T235" s="21">
        <f>'6.ВС'!T320</f>
        <v>0</v>
      </c>
      <c r="U235" s="21">
        <f>'6.ВС'!U320</f>
        <v>0</v>
      </c>
      <c r="V235" s="21">
        <f>'6.ВС'!V320</f>
        <v>1481183</v>
      </c>
      <c r="W235" s="21">
        <f>'6.ВС'!W320</f>
        <v>0</v>
      </c>
      <c r="X235" s="21">
        <f>'6.ВС'!X320</f>
        <v>1481183</v>
      </c>
      <c r="Y235" s="21">
        <f>'6.ВС'!Y320</f>
        <v>0</v>
      </c>
      <c r="Z235" s="276">
        <f t="shared" si="406"/>
        <v>745.958569559529</v>
      </c>
      <c r="AA235" s="21"/>
      <c r="AB235" s="21">
        <f>'6.ВС'!AB320</f>
        <v>229300</v>
      </c>
      <c r="AC235" s="21">
        <f>'6.ВС'!AC320</f>
        <v>0</v>
      </c>
      <c r="AD235" s="21">
        <f>'6.ВС'!AD320</f>
        <v>229300</v>
      </c>
      <c r="AE235" s="21">
        <f>'6.ВС'!AE320</f>
        <v>0</v>
      </c>
      <c r="AF235" s="21">
        <f>'6.ВС'!AF320</f>
        <v>12266888</v>
      </c>
      <c r="AG235" s="21">
        <f>'6.ВС'!AG320</f>
        <v>0</v>
      </c>
      <c r="AH235" s="21">
        <f>'6.ВС'!AH320</f>
        <v>12266888</v>
      </c>
      <c r="AI235" s="21">
        <f>'6.ВС'!AI320</f>
        <v>0</v>
      </c>
      <c r="AJ235" s="21">
        <f>'6.ВС'!AJ320</f>
        <v>12496188</v>
      </c>
      <c r="AK235" s="21">
        <f>'6.ВС'!AK320</f>
        <v>0</v>
      </c>
      <c r="AL235" s="21">
        <f>'6.ВС'!AL320</f>
        <v>12496188</v>
      </c>
      <c r="AM235" s="21">
        <f>'6.ВС'!AM320</f>
        <v>0</v>
      </c>
      <c r="AN235" s="21">
        <f>'6.ВС'!AN320</f>
        <v>0</v>
      </c>
      <c r="AO235" s="21">
        <f>'6.ВС'!AO320</f>
        <v>0</v>
      </c>
      <c r="AP235" s="21">
        <f>'6.ВС'!AP320</f>
        <v>0</v>
      </c>
      <c r="AQ235" s="21">
        <f>'6.ВС'!AQ320</f>
        <v>0</v>
      </c>
      <c r="AR235" s="21">
        <f>'6.ВС'!AR320</f>
        <v>12496188</v>
      </c>
      <c r="AS235" s="21">
        <f>'6.ВС'!AS320</f>
        <v>0</v>
      </c>
      <c r="AT235" s="21">
        <f>'6.ВС'!AT320</f>
        <v>12496188</v>
      </c>
      <c r="AU235" s="21">
        <f>'6.ВС'!AU320</f>
        <v>0</v>
      </c>
      <c r="AV235" s="205">
        <f t="shared" si="399"/>
        <v>0</v>
      </c>
      <c r="AW235" s="21">
        <f>'6.ВС'!AW320</f>
        <v>0</v>
      </c>
      <c r="AX235" s="21">
        <f>'6.ВС'!AX320</f>
        <v>0</v>
      </c>
      <c r="AY235" s="21">
        <f>'6.ВС'!AY320</f>
        <v>0</v>
      </c>
      <c r="AZ235" s="21">
        <f>'6.ВС'!AZ320</f>
        <v>0</v>
      </c>
      <c r="BA235" s="21">
        <f>'6.ВС'!BA320</f>
        <v>0</v>
      </c>
      <c r="BB235" s="21">
        <f>'6.ВС'!BB320</f>
        <v>0</v>
      </c>
      <c r="BC235" s="21">
        <f>'6.ВС'!BC320</f>
        <v>0</v>
      </c>
      <c r="BD235" s="21">
        <f>'6.ВС'!BD320</f>
        <v>0</v>
      </c>
      <c r="BE235" s="21">
        <f>'6.ВС'!BE320</f>
        <v>0</v>
      </c>
      <c r="BF235" s="21">
        <f>'6.ВС'!BF320</f>
        <v>0</v>
      </c>
      <c r="BG235" s="21">
        <f>'6.ВС'!BG320</f>
        <v>0</v>
      </c>
      <c r="BH235" s="21">
        <f>'6.ВС'!BH320</f>
        <v>0</v>
      </c>
      <c r="BI235" s="21">
        <f>'6.ВС'!BI320</f>
        <v>0</v>
      </c>
      <c r="BJ235" s="21">
        <f>'6.ВС'!BJ320</f>
        <v>0</v>
      </c>
      <c r="BK235" s="21">
        <f>'6.ВС'!BK320</f>
        <v>0</v>
      </c>
      <c r="BL235" s="21">
        <f>'6.ВС'!BL320</f>
        <v>0</v>
      </c>
      <c r="BM235" s="21">
        <f>'6.ВС'!BM320</f>
        <v>0</v>
      </c>
      <c r="BN235" s="21">
        <f>'6.ВС'!BN320</f>
        <v>0</v>
      </c>
      <c r="BO235" s="21">
        <f>'6.ВС'!BO320</f>
        <v>0</v>
      </c>
      <c r="BP235" s="21">
        <f>'6.ВС'!BP320</f>
        <v>0</v>
      </c>
      <c r="BQ235" s="205">
        <f t="shared" si="394"/>
        <v>0</v>
      </c>
      <c r="BR235" s="21">
        <f>'6.ВС'!BR320</f>
        <v>0</v>
      </c>
      <c r="BS235" s="21">
        <f>'6.ВС'!BS320</f>
        <v>0</v>
      </c>
      <c r="BT235" s="21">
        <f>'6.ВС'!BT320</f>
        <v>0</v>
      </c>
      <c r="BU235" s="21">
        <f>'6.ВС'!BU320</f>
        <v>0</v>
      </c>
      <c r="BV235" s="21">
        <f>'6.ВС'!BV320</f>
        <v>0</v>
      </c>
      <c r="BW235" s="21">
        <f>'6.ВС'!BW320</f>
        <v>0</v>
      </c>
      <c r="BX235" s="21">
        <f>'6.ВС'!BX320</f>
        <v>0</v>
      </c>
      <c r="BY235" s="21">
        <f>'6.ВС'!BY320</f>
        <v>0</v>
      </c>
      <c r="BZ235" s="21">
        <f>'6.ВС'!BZ320</f>
        <v>0</v>
      </c>
      <c r="CA235" s="21">
        <f>'6.ВС'!CA320</f>
        <v>0</v>
      </c>
      <c r="CB235" s="21">
        <f>'6.ВС'!CB320</f>
        <v>0</v>
      </c>
      <c r="CC235" s="21">
        <f>'6.ВС'!CC320</f>
        <v>0</v>
      </c>
      <c r="CD235" s="21">
        <f>'6.ВС'!CD320</f>
        <v>0</v>
      </c>
      <c r="CE235" s="21">
        <f>'6.ВС'!CE320</f>
        <v>0</v>
      </c>
      <c r="CF235" s="21">
        <f>'6.ВС'!CF320</f>
        <v>0</v>
      </c>
      <c r="CG235" s="21">
        <f>'6.ВС'!CG320</f>
        <v>0</v>
      </c>
      <c r="CH235" s="21">
        <f>'6.ВС'!CH320</f>
        <v>0</v>
      </c>
      <c r="CI235" s="21">
        <f>'6.ВС'!CI320</f>
        <v>0</v>
      </c>
      <c r="CJ235" s="21">
        <f>'6.ВС'!CJ320</f>
        <v>0</v>
      </c>
      <c r="CK235" s="21">
        <f>'6.ВС'!CK320</f>
        <v>0</v>
      </c>
      <c r="CL235" s="206">
        <f t="shared" si="395"/>
        <v>0</v>
      </c>
    </row>
    <row r="236" spans="1:90" ht="27.75" customHeight="1" x14ac:dyDescent="0.25">
      <c r="A236" s="155" t="s">
        <v>117</v>
      </c>
      <c r="B236" s="156"/>
      <c r="C236" s="156"/>
      <c r="D236" s="156"/>
      <c r="E236" s="152">
        <v>852</v>
      </c>
      <c r="F236" s="4" t="s">
        <v>78</v>
      </c>
      <c r="G236" s="4" t="s">
        <v>44</v>
      </c>
      <c r="H236" s="176" t="s">
        <v>467</v>
      </c>
      <c r="I236" s="3"/>
      <c r="J236" s="21">
        <f t="shared" ref="J236:Y237" si="438">J237</f>
        <v>0</v>
      </c>
      <c r="K236" s="21">
        <f t="shared" si="438"/>
        <v>0</v>
      </c>
      <c r="L236" s="21">
        <f t="shared" si="438"/>
        <v>0</v>
      </c>
      <c r="M236" s="21">
        <f t="shared" si="438"/>
        <v>0</v>
      </c>
      <c r="N236" s="21">
        <f t="shared" si="438"/>
        <v>0</v>
      </c>
      <c r="O236" s="21">
        <f t="shared" si="438"/>
        <v>0</v>
      </c>
      <c r="P236" s="21">
        <f t="shared" si="438"/>
        <v>0</v>
      </c>
      <c r="Q236" s="21">
        <f t="shared" si="438"/>
        <v>0</v>
      </c>
      <c r="R236" s="21">
        <f t="shared" si="438"/>
        <v>0</v>
      </c>
      <c r="S236" s="21">
        <f t="shared" si="438"/>
        <v>0</v>
      </c>
      <c r="T236" s="21">
        <f t="shared" si="438"/>
        <v>0</v>
      </c>
      <c r="U236" s="21">
        <f t="shared" si="438"/>
        <v>0</v>
      </c>
      <c r="V236" s="21">
        <f t="shared" si="438"/>
        <v>-1590000</v>
      </c>
      <c r="W236" s="21">
        <f t="shared" si="438"/>
        <v>0</v>
      </c>
      <c r="X236" s="21">
        <f t="shared" si="438"/>
        <v>-1590000</v>
      </c>
      <c r="Y236" s="21">
        <f t="shared" si="438"/>
        <v>0</v>
      </c>
      <c r="Z236" s="276">
        <f t="shared" si="406"/>
        <v>0</v>
      </c>
      <c r="AA236" s="21"/>
      <c r="AB236" s="21">
        <f t="shared" ref="AB236:BV237" si="439">AB237</f>
        <v>1590000</v>
      </c>
      <c r="AC236" s="21">
        <f t="shared" si="439"/>
        <v>0</v>
      </c>
      <c r="AD236" s="21">
        <f t="shared" si="439"/>
        <v>1590000</v>
      </c>
      <c r="AE236" s="21">
        <f t="shared" si="439"/>
        <v>0</v>
      </c>
      <c r="AF236" s="21">
        <f t="shared" si="439"/>
        <v>0</v>
      </c>
      <c r="AG236" s="21">
        <f t="shared" si="439"/>
        <v>0</v>
      </c>
      <c r="AH236" s="21">
        <f t="shared" si="439"/>
        <v>0</v>
      </c>
      <c r="AI236" s="21">
        <f t="shared" si="439"/>
        <v>0</v>
      </c>
      <c r="AJ236" s="21">
        <f t="shared" si="439"/>
        <v>1590000</v>
      </c>
      <c r="AK236" s="21">
        <f t="shared" si="439"/>
        <v>0</v>
      </c>
      <c r="AL236" s="21">
        <f t="shared" si="439"/>
        <v>1590000</v>
      </c>
      <c r="AM236" s="21">
        <f t="shared" si="439"/>
        <v>0</v>
      </c>
      <c r="AN236" s="21">
        <f t="shared" si="439"/>
        <v>0</v>
      </c>
      <c r="AO236" s="21">
        <f t="shared" si="439"/>
        <v>0</v>
      </c>
      <c r="AP236" s="21">
        <f t="shared" si="439"/>
        <v>0</v>
      </c>
      <c r="AQ236" s="21">
        <f t="shared" si="439"/>
        <v>0</v>
      </c>
      <c r="AR236" s="21">
        <f t="shared" si="439"/>
        <v>1590000</v>
      </c>
      <c r="AS236" s="21">
        <f t="shared" si="439"/>
        <v>0</v>
      </c>
      <c r="AT236" s="21">
        <f t="shared" si="439"/>
        <v>1590000</v>
      </c>
      <c r="AU236" s="21">
        <f t="shared" si="439"/>
        <v>0</v>
      </c>
      <c r="AV236" s="205">
        <f t="shared" si="399"/>
        <v>0</v>
      </c>
      <c r="AW236" s="21">
        <f t="shared" si="439"/>
        <v>1590000</v>
      </c>
      <c r="AX236" s="21">
        <f t="shared" si="439"/>
        <v>0</v>
      </c>
      <c r="AY236" s="21">
        <f t="shared" si="439"/>
        <v>1590000</v>
      </c>
      <c r="AZ236" s="21">
        <f t="shared" si="439"/>
        <v>0</v>
      </c>
      <c r="BA236" s="21">
        <f t="shared" si="439"/>
        <v>0</v>
      </c>
      <c r="BB236" s="21">
        <f t="shared" si="439"/>
        <v>0</v>
      </c>
      <c r="BC236" s="21">
        <f t="shared" si="439"/>
        <v>0</v>
      </c>
      <c r="BD236" s="21">
        <f t="shared" si="439"/>
        <v>0</v>
      </c>
      <c r="BE236" s="21">
        <f t="shared" si="439"/>
        <v>1590000</v>
      </c>
      <c r="BF236" s="21">
        <f t="shared" si="439"/>
        <v>0</v>
      </c>
      <c r="BG236" s="21">
        <f t="shared" si="439"/>
        <v>1590000</v>
      </c>
      <c r="BH236" s="21">
        <f t="shared" si="439"/>
        <v>0</v>
      </c>
      <c r="BI236" s="21">
        <f t="shared" si="439"/>
        <v>0</v>
      </c>
      <c r="BJ236" s="21">
        <f t="shared" si="439"/>
        <v>0</v>
      </c>
      <c r="BK236" s="21">
        <f t="shared" si="439"/>
        <v>0</v>
      </c>
      <c r="BL236" s="21">
        <f t="shared" si="439"/>
        <v>0</v>
      </c>
      <c r="BM236" s="21">
        <f t="shared" si="439"/>
        <v>1590000</v>
      </c>
      <c r="BN236" s="21">
        <f t="shared" si="439"/>
        <v>0</v>
      </c>
      <c r="BO236" s="21">
        <f t="shared" si="439"/>
        <v>1590000</v>
      </c>
      <c r="BP236" s="21">
        <f t="shared" si="439"/>
        <v>0</v>
      </c>
      <c r="BQ236" s="205">
        <f t="shared" si="394"/>
        <v>0</v>
      </c>
      <c r="BR236" s="21">
        <f t="shared" si="439"/>
        <v>1590000</v>
      </c>
      <c r="BS236" s="21">
        <f t="shared" si="439"/>
        <v>0</v>
      </c>
      <c r="BT236" s="21">
        <f t="shared" si="439"/>
        <v>1590000</v>
      </c>
      <c r="BU236" s="21">
        <f t="shared" si="439"/>
        <v>0</v>
      </c>
      <c r="BV236" s="21">
        <f t="shared" si="439"/>
        <v>0</v>
      </c>
      <c r="BW236" s="21">
        <f t="shared" ref="BV236:CK237" si="440">BW237</f>
        <v>0</v>
      </c>
      <c r="BX236" s="21">
        <f t="shared" si="440"/>
        <v>0</v>
      </c>
      <c r="BY236" s="21">
        <f t="shared" si="440"/>
        <v>0</v>
      </c>
      <c r="BZ236" s="21">
        <f t="shared" si="440"/>
        <v>1590000</v>
      </c>
      <c r="CA236" s="21">
        <f t="shared" si="440"/>
        <v>0</v>
      </c>
      <c r="CB236" s="21">
        <f t="shared" si="440"/>
        <v>1590000</v>
      </c>
      <c r="CC236" s="21">
        <f t="shared" si="440"/>
        <v>0</v>
      </c>
      <c r="CD236" s="21">
        <f t="shared" si="440"/>
        <v>0</v>
      </c>
      <c r="CE236" s="21">
        <f t="shared" si="440"/>
        <v>0</v>
      </c>
      <c r="CF236" s="21">
        <f t="shared" si="440"/>
        <v>0</v>
      </c>
      <c r="CG236" s="21">
        <f t="shared" si="440"/>
        <v>0</v>
      </c>
      <c r="CH236" s="21">
        <f t="shared" si="440"/>
        <v>1590000</v>
      </c>
      <c r="CI236" s="21">
        <f t="shared" si="440"/>
        <v>0</v>
      </c>
      <c r="CJ236" s="21">
        <f t="shared" si="440"/>
        <v>1590000</v>
      </c>
      <c r="CK236" s="21">
        <f t="shared" si="440"/>
        <v>0</v>
      </c>
      <c r="CL236" s="206">
        <f t="shared" si="395"/>
        <v>0</v>
      </c>
    </row>
    <row r="237" spans="1:90" ht="27.75" customHeight="1" x14ac:dyDescent="0.25">
      <c r="A237" s="156" t="s">
        <v>41</v>
      </c>
      <c r="B237" s="156"/>
      <c r="C237" s="156"/>
      <c r="D237" s="156"/>
      <c r="E237" s="152">
        <v>852</v>
      </c>
      <c r="F237" s="3" t="s">
        <v>78</v>
      </c>
      <c r="G237" s="4" t="s">
        <v>44</v>
      </c>
      <c r="H237" s="176" t="s">
        <v>467</v>
      </c>
      <c r="I237" s="3" t="s">
        <v>83</v>
      </c>
      <c r="J237" s="21">
        <f t="shared" si="438"/>
        <v>0</v>
      </c>
      <c r="K237" s="21">
        <f t="shared" si="438"/>
        <v>0</v>
      </c>
      <c r="L237" s="21">
        <f t="shared" si="438"/>
        <v>0</v>
      </c>
      <c r="M237" s="21">
        <f t="shared" si="438"/>
        <v>0</v>
      </c>
      <c r="N237" s="21">
        <f t="shared" si="438"/>
        <v>0</v>
      </c>
      <c r="O237" s="21">
        <f t="shared" si="438"/>
        <v>0</v>
      </c>
      <c r="P237" s="21">
        <f t="shared" si="438"/>
        <v>0</v>
      </c>
      <c r="Q237" s="21">
        <f t="shared" si="438"/>
        <v>0</v>
      </c>
      <c r="R237" s="21">
        <f t="shared" si="438"/>
        <v>0</v>
      </c>
      <c r="S237" s="21">
        <f t="shared" si="438"/>
        <v>0</v>
      </c>
      <c r="T237" s="21">
        <f t="shared" si="438"/>
        <v>0</v>
      </c>
      <c r="U237" s="21">
        <f t="shared" si="438"/>
        <v>0</v>
      </c>
      <c r="V237" s="21">
        <f t="shared" si="438"/>
        <v>-1590000</v>
      </c>
      <c r="W237" s="21">
        <f t="shared" si="438"/>
        <v>0</v>
      </c>
      <c r="X237" s="21">
        <f t="shared" si="438"/>
        <v>-1590000</v>
      </c>
      <c r="Y237" s="21">
        <f t="shared" si="438"/>
        <v>0</v>
      </c>
      <c r="Z237" s="276">
        <f t="shared" si="406"/>
        <v>0</v>
      </c>
      <c r="AA237" s="21"/>
      <c r="AB237" s="21">
        <f t="shared" si="439"/>
        <v>1590000</v>
      </c>
      <c r="AC237" s="21">
        <f t="shared" si="439"/>
        <v>0</v>
      </c>
      <c r="AD237" s="21">
        <f t="shared" si="439"/>
        <v>1590000</v>
      </c>
      <c r="AE237" s="21">
        <f t="shared" si="439"/>
        <v>0</v>
      </c>
      <c r="AF237" s="21">
        <f t="shared" si="439"/>
        <v>0</v>
      </c>
      <c r="AG237" s="21">
        <f t="shared" si="439"/>
        <v>0</v>
      </c>
      <c r="AH237" s="21">
        <f t="shared" si="439"/>
        <v>0</v>
      </c>
      <c r="AI237" s="21">
        <f t="shared" si="439"/>
        <v>0</v>
      </c>
      <c r="AJ237" s="21">
        <f t="shared" si="439"/>
        <v>1590000</v>
      </c>
      <c r="AK237" s="21">
        <f t="shared" si="439"/>
        <v>0</v>
      </c>
      <c r="AL237" s="21">
        <f t="shared" si="439"/>
        <v>1590000</v>
      </c>
      <c r="AM237" s="21">
        <f t="shared" si="439"/>
        <v>0</v>
      </c>
      <c r="AN237" s="21">
        <f t="shared" si="439"/>
        <v>0</v>
      </c>
      <c r="AO237" s="21">
        <f t="shared" si="439"/>
        <v>0</v>
      </c>
      <c r="AP237" s="21">
        <f t="shared" si="439"/>
        <v>0</v>
      </c>
      <c r="AQ237" s="21">
        <f t="shared" si="439"/>
        <v>0</v>
      </c>
      <c r="AR237" s="21">
        <f t="shared" si="439"/>
        <v>1590000</v>
      </c>
      <c r="AS237" s="21">
        <f t="shared" si="439"/>
        <v>0</v>
      </c>
      <c r="AT237" s="21">
        <f t="shared" si="439"/>
        <v>1590000</v>
      </c>
      <c r="AU237" s="21">
        <f t="shared" si="439"/>
        <v>0</v>
      </c>
      <c r="AV237" s="205">
        <f t="shared" si="399"/>
        <v>0</v>
      </c>
      <c r="AW237" s="21">
        <f t="shared" si="439"/>
        <v>1590000</v>
      </c>
      <c r="AX237" s="21">
        <f t="shared" si="439"/>
        <v>0</v>
      </c>
      <c r="AY237" s="21">
        <f t="shared" si="439"/>
        <v>1590000</v>
      </c>
      <c r="AZ237" s="21">
        <f t="shared" si="439"/>
        <v>0</v>
      </c>
      <c r="BA237" s="21">
        <f t="shared" si="439"/>
        <v>0</v>
      </c>
      <c r="BB237" s="21">
        <f t="shared" si="439"/>
        <v>0</v>
      </c>
      <c r="BC237" s="21">
        <f t="shared" si="439"/>
        <v>0</v>
      </c>
      <c r="BD237" s="21">
        <f t="shared" si="439"/>
        <v>0</v>
      </c>
      <c r="BE237" s="21">
        <f t="shared" si="439"/>
        <v>1590000</v>
      </c>
      <c r="BF237" s="21">
        <f t="shared" si="439"/>
        <v>0</v>
      </c>
      <c r="BG237" s="21">
        <f t="shared" si="439"/>
        <v>1590000</v>
      </c>
      <c r="BH237" s="21">
        <f t="shared" si="439"/>
        <v>0</v>
      </c>
      <c r="BI237" s="21">
        <f t="shared" si="439"/>
        <v>0</v>
      </c>
      <c r="BJ237" s="21">
        <f t="shared" si="439"/>
        <v>0</v>
      </c>
      <c r="BK237" s="21">
        <f t="shared" si="439"/>
        <v>0</v>
      </c>
      <c r="BL237" s="21">
        <f t="shared" si="439"/>
        <v>0</v>
      </c>
      <c r="BM237" s="21">
        <f t="shared" si="439"/>
        <v>1590000</v>
      </c>
      <c r="BN237" s="21">
        <f t="shared" si="439"/>
        <v>0</v>
      </c>
      <c r="BO237" s="21">
        <f t="shared" si="439"/>
        <v>1590000</v>
      </c>
      <c r="BP237" s="21">
        <f t="shared" si="439"/>
        <v>0</v>
      </c>
      <c r="BQ237" s="205">
        <f t="shared" si="394"/>
        <v>0</v>
      </c>
      <c r="BR237" s="21">
        <f t="shared" si="439"/>
        <v>1590000</v>
      </c>
      <c r="BS237" s="21">
        <f t="shared" si="439"/>
        <v>0</v>
      </c>
      <c r="BT237" s="21">
        <f t="shared" si="439"/>
        <v>1590000</v>
      </c>
      <c r="BU237" s="21">
        <f t="shared" si="439"/>
        <v>0</v>
      </c>
      <c r="BV237" s="21">
        <f t="shared" si="440"/>
        <v>0</v>
      </c>
      <c r="BW237" s="21">
        <f t="shared" si="440"/>
        <v>0</v>
      </c>
      <c r="BX237" s="21">
        <f t="shared" si="440"/>
        <v>0</v>
      </c>
      <c r="BY237" s="21">
        <f t="shared" si="440"/>
        <v>0</v>
      </c>
      <c r="BZ237" s="21">
        <f t="shared" si="440"/>
        <v>1590000</v>
      </c>
      <c r="CA237" s="21">
        <f t="shared" si="440"/>
        <v>0</v>
      </c>
      <c r="CB237" s="21">
        <f t="shared" si="440"/>
        <v>1590000</v>
      </c>
      <c r="CC237" s="21">
        <f t="shared" si="440"/>
        <v>0</v>
      </c>
      <c r="CD237" s="21">
        <f t="shared" si="440"/>
        <v>0</v>
      </c>
      <c r="CE237" s="21">
        <f t="shared" si="440"/>
        <v>0</v>
      </c>
      <c r="CF237" s="21">
        <f t="shared" si="440"/>
        <v>0</v>
      </c>
      <c r="CG237" s="21">
        <f t="shared" si="440"/>
        <v>0</v>
      </c>
      <c r="CH237" s="21">
        <f t="shared" si="440"/>
        <v>1590000</v>
      </c>
      <c r="CI237" s="21">
        <f t="shared" si="440"/>
        <v>0</v>
      </c>
      <c r="CJ237" s="21">
        <f t="shared" si="440"/>
        <v>1590000</v>
      </c>
      <c r="CK237" s="21">
        <f t="shared" si="440"/>
        <v>0</v>
      </c>
      <c r="CL237" s="206">
        <f t="shared" si="395"/>
        <v>0</v>
      </c>
    </row>
    <row r="238" spans="1:90" ht="27.75" customHeight="1" x14ac:dyDescent="0.25">
      <c r="A238" s="156" t="s">
        <v>84</v>
      </c>
      <c r="B238" s="156"/>
      <c r="C238" s="156"/>
      <c r="D238" s="156"/>
      <c r="E238" s="152">
        <v>852</v>
      </c>
      <c r="F238" s="3" t="s">
        <v>78</v>
      </c>
      <c r="G238" s="4" t="s">
        <v>44</v>
      </c>
      <c r="H238" s="176" t="s">
        <v>467</v>
      </c>
      <c r="I238" s="3" t="s">
        <v>85</v>
      </c>
      <c r="J238" s="21">
        <f>'6.ВС'!J323</f>
        <v>0</v>
      </c>
      <c r="K238" s="21">
        <f>'6.ВС'!K323</f>
        <v>0</v>
      </c>
      <c r="L238" s="21">
        <f>'6.ВС'!L323</f>
        <v>0</v>
      </c>
      <c r="M238" s="21">
        <f>'6.ВС'!M323</f>
        <v>0</v>
      </c>
      <c r="N238" s="21">
        <f>'6.ВС'!N323</f>
        <v>0</v>
      </c>
      <c r="O238" s="21">
        <f>'6.ВС'!O323</f>
        <v>0</v>
      </c>
      <c r="P238" s="21">
        <f>'6.ВС'!P323</f>
        <v>0</v>
      </c>
      <c r="Q238" s="21">
        <f>'6.ВС'!Q323</f>
        <v>0</v>
      </c>
      <c r="R238" s="21">
        <f>'6.ВС'!R323</f>
        <v>0</v>
      </c>
      <c r="S238" s="21">
        <f>'6.ВС'!S323</f>
        <v>0</v>
      </c>
      <c r="T238" s="21">
        <f>'6.ВС'!T323</f>
        <v>0</v>
      </c>
      <c r="U238" s="21">
        <f>'6.ВС'!U323</f>
        <v>0</v>
      </c>
      <c r="V238" s="21">
        <f>'6.ВС'!V323</f>
        <v>-1590000</v>
      </c>
      <c r="W238" s="21">
        <f>'6.ВС'!W323</f>
        <v>0</v>
      </c>
      <c r="X238" s="21">
        <f>'6.ВС'!X323</f>
        <v>-1590000</v>
      </c>
      <c r="Y238" s="21">
        <f>'6.ВС'!Y323</f>
        <v>0</v>
      </c>
      <c r="Z238" s="276">
        <f t="shared" si="406"/>
        <v>0</v>
      </c>
      <c r="AA238" s="21"/>
      <c r="AB238" s="21">
        <f>'6.ВС'!AB323</f>
        <v>1590000</v>
      </c>
      <c r="AC238" s="21">
        <f>'6.ВС'!AC323</f>
        <v>0</v>
      </c>
      <c r="AD238" s="21">
        <f>'6.ВС'!AD323</f>
        <v>1590000</v>
      </c>
      <c r="AE238" s="21">
        <f>'6.ВС'!AE323</f>
        <v>0</v>
      </c>
      <c r="AF238" s="21">
        <f>'6.ВС'!AF323</f>
        <v>0</v>
      </c>
      <c r="AG238" s="21">
        <f>'6.ВС'!AG323</f>
        <v>0</v>
      </c>
      <c r="AH238" s="21">
        <f>'6.ВС'!AH323</f>
        <v>0</v>
      </c>
      <c r="AI238" s="21">
        <f>'6.ВС'!AI323</f>
        <v>0</v>
      </c>
      <c r="AJ238" s="21">
        <f>'6.ВС'!AJ323</f>
        <v>1590000</v>
      </c>
      <c r="AK238" s="21">
        <f>'6.ВС'!AK323</f>
        <v>0</v>
      </c>
      <c r="AL238" s="21">
        <f>'6.ВС'!AL323</f>
        <v>1590000</v>
      </c>
      <c r="AM238" s="21">
        <f>'6.ВС'!AM323</f>
        <v>0</v>
      </c>
      <c r="AN238" s="21">
        <f>'6.ВС'!AN323</f>
        <v>0</v>
      </c>
      <c r="AO238" s="21">
        <f>'6.ВС'!AO323</f>
        <v>0</v>
      </c>
      <c r="AP238" s="21">
        <f>'6.ВС'!AP323</f>
        <v>0</v>
      </c>
      <c r="AQ238" s="21">
        <f>'6.ВС'!AQ323</f>
        <v>0</v>
      </c>
      <c r="AR238" s="21">
        <f>'6.ВС'!AR323</f>
        <v>1590000</v>
      </c>
      <c r="AS238" s="21">
        <f>'6.ВС'!AS323</f>
        <v>0</v>
      </c>
      <c r="AT238" s="21">
        <f>'6.ВС'!AT323</f>
        <v>1590000</v>
      </c>
      <c r="AU238" s="21">
        <f>'6.ВС'!AU323</f>
        <v>0</v>
      </c>
      <c r="AV238" s="205">
        <f t="shared" si="399"/>
        <v>0</v>
      </c>
      <c r="AW238" s="21">
        <f>'6.ВС'!AW323</f>
        <v>1590000</v>
      </c>
      <c r="AX238" s="21">
        <f>'6.ВС'!AX323</f>
        <v>0</v>
      </c>
      <c r="AY238" s="21">
        <f>'6.ВС'!AY323</f>
        <v>1590000</v>
      </c>
      <c r="AZ238" s="21">
        <f>'6.ВС'!AZ323</f>
        <v>0</v>
      </c>
      <c r="BA238" s="21">
        <f>'6.ВС'!BA323</f>
        <v>0</v>
      </c>
      <c r="BB238" s="21">
        <f>'6.ВС'!BB323</f>
        <v>0</v>
      </c>
      <c r="BC238" s="21">
        <f>'6.ВС'!BC323</f>
        <v>0</v>
      </c>
      <c r="BD238" s="21">
        <f>'6.ВС'!BD323</f>
        <v>0</v>
      </c>
      <c r="BE238" s="21">
        <f>'6.ВС'!BE323</f>
        <v>1590000</v>
      </c>
      <c r="BF238" s="21">
        <f>'6.ВС'!BF323</f>
        <v>0</v>
      </c>
      <c r="BG238" s="21">
        <f>'6.ВС'!BG323</f>
        <v>1590000</v>
      </c>
      <c r="BH238" s="21">
        <f>'6.ВС'!BH323</f>
        <v>0</v>
      </c>
      <c r="BI238" s="21">
        <f>'6.ВС'!BI323</f>
        <v>0</v>
      </c>
      <c r="BJ238" s="21">
        <f>'6.ВС'!BJ323</f>
        <v>0</v>
      </c>
      <c r="BK238" s="21">
        <f>'6.ВС'!BK323</f>
        <v>0</v>
      </c>
      <c r="BL238" s="21">
        <f>'6.ВС'!BL323</f>
        <v>0</v>
      </c>
      <c r="BM238" s="21">
        <f>'6.ВС'!BM323</f>
        <v>1590000</v>
      </c>
      <c r="BN238" s="21">
        <f>'6.ВС'!BN323</f>
        <v>0</v>
      </c>
      <c r="BO238" s="21">
        <f>'6.ВС'!BO323</f>
        <v>1590000</v>
      </c>
      <c r="BP238" s="21">
        <f>'6.ВС'!BP323</f>
        <v>0</v>
      </c>
      <c r="BQ238" s="205">
        <f t="shared" si="394"/>
        <v>0</v>
      </c>
      <c r="BR238" s="21">
        <f>'6.ВС'!BR323</f>
        <v>1590000</v>
      </c>
      <c r="BS238" s="21">
        <f>'6.ВС'!BS323</f>
        <v>0</v>
      </c>
      <c r="BT238" s="21">
        <f>'6.ВС'!BT323</f>
        <v>1590000</v>
      </c>
      <c r="BU238" s="21">
        <f>'6.ВС'!BU323</f>
        <v>0</v>
      </c>
      <c r="BV238" s="21">
        <f>'6.ВС'!BV323</f>
        <v>0</v>
      </c>
      <c r="BW238" s="21">
        <f>'6.ВС'!BW323</f>
        <v>0</v>
      </c>
      <c r="BX238" s="21">
        <f>'6.ВС'!BX323</f>
        <v>0</v>
      </c>
      <c r="BY238" s="21">
        <f>'6.ВС'!BY323</f>
        <v>0</v>
      </c>
      <c r="BZ238" s="21">
        <f>'6.ВС'!BZ323</f>
        <v>1590000</v>
      </c>
      <c r="CA238" s="21">
        <f>'6.ВС'!CA323</f>
        <v>0</v>
      </c>
      <c r="CB238" s="21">
        <f>'6.ВС'!CB323</f>
        <v>1590000</v>
      </c>
      <c r="CC238" s="21">
        <f>'6.ВС'!CC323</f>
        <v>0</v>
      </c>
      <c r="CD238" s="21">
        <f>'6.ВС'!CD323</f>
        <v>0</v>
      </c>
      <c r="CE238" s="21">
        <f>'6.ВС'!CE323</f>
        <v>0</v>
      </c>
      <c r="CF238" s="21">
        <f>'6.ВС'!CF323</f>
        <v>0</v>
      </c>
      <c r="CG238" s="21">
        <f>'6.ВС'!CG323</f>
        <v>0</v>
      </c>
      <c r="CH238" s="21">
        <f>'6.ВС'!CH323</f>
        <v>1590000</v>
      </c>
      <c r="CI238" s="21">
        <f>'6.ВС'!CI323</f>
        <v>0</v>
      </c>
      <c r="CJ238" s="21">
        <f>'6.ВС'!CJ323</f>
        <v>1590000</v>
      </c>
      <c r="CK238" s="21">
        <f>'6.ВС'!CK323</f>
        <v>0</v>
      </c>
      <c r="CL238" s="206">
        <f t="shared" si="395"/>
        <v>0</v>
      </c>
    </row>
    <row r="239" spans="1:90" ht="27.75" customHeight="1" x14ac:dyDescent="0.25">
      <c r="A239" s="155" t="s">
        <v>119</v>
      </c>
      <c r="B239" s="156"/>
      <c r="C239" s="156"/>
      <c r="D239" s="156"/>
      <c r="E239" s="152">
        <v>852</v>
      </c>
      <c r="F239" s="4" t="s">
        <v>78</v>
      </c>
      <c r="G239" s="4" t="s">
        <v>44</v>
      </c>
      <c r="H239" s="176" t="s">
        <v>468</v>
      </c>
      <c r="I239" s="3"/>
      <c r="J239" s="21">
        <f t="shared" ref="J239:Y240" si="441">J240</f>
        <v>972067</v>
      </c>
      <c r="K239" s="21">
        <f t="shared" si="441"/>
        <v>0</v>
      </c>
      <c r="L239" s="21">
        <f t="shared" si="441"/>
        <v>972067</v>
      </c>
      <c r="M239" s="21">
        <f t="shared" si="441"/>
        <v>0</v>
      </c>
      <c r="N239" s="21">
        <f t="shared" si="441"/>
        <v>0</v>
      </c>
      <c r="O239" s="21">
        <f t="shared" si="441"/>
        <v>0</v>
      </c>
      <c r="P239" s="21">
        <f t="shared" si="441"/>
        <v>0</v>
      </c>
      <c r="Q239" s="21">
        <f t="shared" si="441"/>
        <v>0</v>
      </c>
      <c r="R239" s="21">
        <f t="shared" si="441"/>
        <v>0</v>
      </c>
      <c r="S239" s="21">
        <f t="shared" si="441"/>
        <v>0</v>
      </c>
      <c r="T239" s="21">
        <f t="shared" si="441"/>
        <v>0</v>
      </c>
      <c r="U239" s="21">
        <f t="shared" si="441"/>
        <v>0</v>
      </c>
      <c r="V239" s="21">
        <f t="shared" si="441"/>
        <v>880001</v>
      </c>
      <c r="W239" s="21">
        <f t="shared" si="441"/>
        <v>0</v>
      </c>
      <c r="X239" s="21">
        <f t="shared" si="441"/>
        <v>880001</v>
      </c>
      <c r="Y239" s="21">
        <f t="shared" si="441"/>
        <v>0</v>
      </c>
      <c r="Z239" s="276">
        <f t="shared" si="406"/>
        <v>1055.8371168509548</v>
      </c>
      <c r="AA239" s="21"/>
      <c r="AB239" s="21">
        <f t="shared" ref="AB239:BV240" si="442">AB240</f>
        <v>92066</v>
      </c>
      <c r="AC239" s="21">
        <f t="shared" si="442"/>
        <v>0</v>
      </c>
      <c r="AD239" s="21">
        <f t="shared" si="442"/>
        <v>92066</v>
      </c>
      <c r="AE239" s="21">
        <f t="shared" si="442"/>
        <v>0</v>
      </c>
      <c r="AF239" s="21">
        <f t="shared" si="442"/>
        <v>776040</v>
      </c>
      <c r="AG239" s="21">
        <f t="shared" si="442"/>
        <v>0</v>
      </c>
      <c r="AH239" s="21">
        <f t="shared" si="442"/>
        <v>776040</v>
      </c>
      <c r="AI239" s="21">
        <f t="shared" si="442"/>
        <v>0</v>
      </c>
      <c r="AJ239" s="21">
        <f t="shared" si="442"/>
        <v>868106</v>
      </c>
      <c r="AK239" s="21">
        <f t="shared" si="442"/>
        <v>0</v>
      </c>
      <c r="AL239" s="21">
        <f t="shared" si="442"/>
        <v>868106</v>
      </c>
      <c r="AM239" s="21">
        <f t="shared" si="442"/>
        <v>0</v>
      </c>
      <c r="AN239" s="21">
        <f t="shared" si="442"/>
        <v>0</v>
      </c>
      <c r="AO239" s="21">
        <f t="shared" si="442"/>
        <v>0</v>
      </c>
      <c r="AP239" s="21">
        <f t="shared" si="442"/>
        <v>0</v>
      </c>
      <c r="AQ239" s="21">
        <f t="shared" si="442"/>
        <v>0</v>
      </c>
      <c r="AR239" s="21">
        <f t="shared" si="442"/>
        <v>868106</v>
      </c>
      <c r="AS239" s="21">
        <f t="shared" si="442"/>
        <v>0</v>
      </c>
      <c r="AT239" s="21">
        <f t="shared" si="442"/>
        <v>868106</v>
      </c>
      <c r="AU239" s="21">
        <f t="shared" si="442"/>
        <v>0</v>
      </c>
      <c r="AV239" s="205">
        <f t="shared" si="399"/>
        <v>0</v>
      </c>
      <c r="AW239" s="21">
        <f t="shared" si="442"/>
        <v>0</v>
      </c>
      <c r="AX239" s="21">
        <f t="shared" si="442"/>
        <v>0</v>
      </c>
      <c r="AY239" s="21">
        <f t="shared" si="442"/>
        <v>0</v>
      </c>
      <c r="AZ239" s="21">
        <f t="shared" si="442"/>
        <v>0</v>
      </c>
      <c r="BA239" s="21">
        <f t="shared" si="442"/>
        <v>0</v>
      </c>
      <c r="BB239" s="21">
        <f t="shared" si="442"/>
        <v>0</v>
      </c>
      <c r="BC239" s="21">
        <f t="shared" si="442"/>
        <v>0</v>
      </c>
      <c r="BD239" s="21">
        <f t="shared" si="442"/>
        <v>0</v>
      </c>
      <c r="BE239" s="21">
        <f t="shared" si="442"/>
        <v>0</v>
      </c>
      <c r="BF239" s="21">
        <f t="shared" si="442"/>
        <v>0</v>
      </c>
      <c r="BG239" s="21">
        <f t="shared" si="442"/>
        <v>0</v>
      </c>
      <c r="BH239" s="21">
        <f t="shared" si="442"/>
        <v>0</v>
      </c>
      <c r="BI239" s="21">
        <f t="shared" si="442"/>
        <v>0</v>
      </c>
      <c r="BJ239" s="21">
        <f t="shared" si="442"/>
        <v>0</v>
      </c>
      <c r="BK239" s="21">
        <f t="shared" si="442"/>
        <v>0</v>
      </c>
      <c r="BL239" s="21">
        <f t="shared" si="442"/>
        <v>0</v>
      </c>
      <c r="BM239" s="21">
        <f t="shared" si="442"/>
        <v>0</v>
      </c>
      <c r="BN239" s="21">
        <f t="shared" si="442"/>
        <v>0</v>
      </c>
      <c r="BO239" s="21">
        <f t="shared" si="442"/>
        <v>0</v>
      </c>
      <c r="BP239" s="21">
        <f t="shared" si="442"/>
        <v>0</v>
      </c>
      <c r="BQ239" s="205">
        <f t="shared" si="394"/>
        <v>0</v>
      </c>
      <c r="BR239" s="21">
        <f t="shared" si="442"/>
        <v>0</v>
      </c>
      <c r="BS239" s="21">
        <f t="shared" si="442"/>
        <v>0</v>
      </c>
      <c r="BT239" s="21">
        <f t="shared" si="442"/>
        <v>0</v>
      </c>
      <c r="BU239" s="21">
        <f t="shared" si="442"/>
        <v>0</v>
      </c>
      <c r="BV239" s="21">
        <f t="shared" si="442"/>
        <v>0</v>
      </c>
      <c r="BW239" s="21">
        <f t="shared" ref="BV239:CK240" si="443">BW240</f>
        <v>0</v>
      </c>
      <c r="BX239" s="21">
        <f t="shared" si="443"/>
        <v>0</v>
      </c>
      <c r="BY239" s="21">
        <f t="shared" si="443"/>
        <v>0</v>
      </c>
      <c r="BZ239" s="21">
        <f t="shared" si="443"/>
        <v>0</v>
      </c>
      <c r="CA239" s="21">
        <f t="shared" si="443"/>
        <v>0</v>
      </c>
      <c r="CB239" s="21">
        <f t="shared" si="443"/>
        <v>0</v>
      </c>
      <c r="CC239" s="21">
        <f t="shared" si="443"/>
        <v>0</v>
      </c>
      <c r="CD239" s="21">
        <f t="shared" si="443"/>
        <v>0</v>
      </c>
      <c r="CE239" s="21">
        <f t="shared" si="443"/>
        <v>0</v>
      </c>
      <c r="CF239" s="21">
        <f t="shared" si="443"/>
        <v>0</v>
      </c>
      <c r="CG239" s="21">
        <f t="shared" si="443"/>
        <v>0</v>
      </c>
      <c r="CH239" s="21">
        <f t="shared" si="443"/>
        <v>0</v>
      </c>
      <c r="CI239" s="21">
        <f t="shared" si="443"/>
        <v>0</v>
      </c>
      <c r="CJ239" s="21">
        <f t="shared" si="443"/>
        <v>0</v>
      </c>
      <c r="CK239" s="21">
        <f t="shared" si="443"/>
        <v>0</v>
      </c>
      <c r="CL239" s="206">
        <f t="shared" si="395"/>
        <v>0</v>
      </c>
    </row>
    <row r="240" spans="1:90" ht="27.75" customHeight="1" x14ac:dyDescent="0.25">
      <c r="A240" s="156" t="s">
        <v>41</v>
      </c>
      <c r="B240" s="156"/>
      <c r="C240" s="156"/>
      <c r="D240" s="156"/>
      <c r="E240" s="152">
        <v>852</v>
      </c>
      <c r="F240" s="3" t="s">
        <v>78</v>
      </c>
      <c r="G240" s="4" t="s">
        <v>44</v>
      </c>
      <c r="H240" s="176" t="s">
        <v>468</v>
      </c>
      <c r="I240" s="3" t="s">
        <v>83</v>
      </c>
      <c r="J240" s="21">
        <f t="shared" si="441"/>
        <v>972067</v>
      </c>
      <c r="K240" s="21">
        <f t="shared" si="441"/>
        <v>0</v>
      </c>
      <c r="L240" s="21">
        <f t="shared" si="441"/>
        <v>972067</v>
      </c>
      <c r="M240" s="21">
        <f t="shared" si="441"/>
        <v>0</v>
      </c>
      <c r="N240" s="21">
        <f t="shared" si="441"/>
        <v>0</v>
      </c>
      <c r="O240" s="21">
        <f t="shared" si="441"/>
        <v>0</v>
      </c>
      <c r="P240" s="21">
        <f t="shared" si="441"/>
        <v>0</v>
      </c>
      <c r="Q240" s="21">
        <f t="shared" si="441"/>
        <v>0</v>
      </c>
      <c r="R240" s="21">
        <f t="shared" si="441"/>
        <v>0</v>
      </c>
      <c r="S240" s="21">
        <f t="shared" si="441"/>
        <v>0</v>
      </c>
      <c r="T240" s="21">
        <f t="shared" si="441"/>
        <v>0</v>
      </c>
      <c r="U240" s="21">
        <f t="shared" si="441"/>
        <v>0</v>
      </c>
      <c r="V240" s="21">
        <f t="shared" si="441"/>
        <v>880001</v>
      </c>
      <c r="W240" s="21">
        <f t="shared" si="441"/>
        <v>0</v>
      </c>
      <c r="X240" s="21">
        <f t="shared" si="441"/>
        <v>880001</v>
      </c>
      <c r="Y240" s="21">
        <f t="shared" si="441"/>
        <v>0</v>
      </c>
      <c r="Z240" s="276">
        <f t="shared" si="406"/>
        <v>1055.8371168509548</v>
      </c>
      <c r="AA240" s="21"/>
      <c r="AB240" s="21">
        <f t="shared" si="442"/>
        <v>92066</v>
      </c>
      <c r="AC240" s="21">
        <f t="shared" si="442"/>
        <v>0</v>
      </c>
      <c r="AD240" s="21">
        <f t="shared" si="442"/>
        <v>92066</v>
      </c>
      <c r="AE240" s="21">
        <f t="shared" si="442"/>
        <v>0</v>
      </c>
      <c r="AF240" s="21">
        <f t="shared" si="442"/>
        <v>776040</v>
      </c>
      <c r="AG240" s="21">
        <f t="shared" si="442"/>
        <v>0</v>
      </c>
      <c r="AH240" s="21">
        <f t="shared" si="442"/>
        <v>776040</v>
      </c>
      <c r="AI240" s="21">
        <f t="shared" si="442"/>
        <v>0</v>
      </c>
      <c r="AJ240" s="21">
        <f t="shared" si="442"/>
        <v>868106</v>
      </c>
      <c r="AK240" s="21">
        <f t="shared" si="442"/>
        <v>0</v>
      </c>
      <c r="AL240" s="21">
        <f t="shared" si="442"/>
        <v>868106</v>
      </c>
      <c r="AM240" s="21">
        <f t="shared" si="442"/>
        <v>0</v>
      </c>
      <c r="AN240" s="21">
        <f t="shared" si="442"/>
        <v>0</v>
      </c>
      <c r="AO240" s="21">
        <f t="shared" si="442"/>
        <v>0</v>
      </c>
      <c r="AP240" s="21">
        <f t="shared" si="442"/>
        <v>0</v>
      </c>
      <c r="AQ240" s="21">
        <f t="shared" si="442"/>
        <v>0</v>
      </c>
      <c r="AR240" s="21">
        <f t="shared" si="442"/>
        <v>868106</v>
      </c>
      <c r="AS240" s="21">
        <f t="shared" si="442"/>
        <v>0</v>
      </c>
      <c r="AT240" s="21">
        <f t="shared" si="442"/>
        <v>868106</v>
      </c>
      <c r="AU240" s="21">
        <f t="shared" si="442"/>
        <v>0</v>
      </c>
      <c r="AV240" s="205">
        <f t="shared" si="399"/>
        <v>0</v>
      </c>
      <c r="AW240" s="21">
        <f t="shared" si="442"/>
        <v>0</v>
      </c>
      <c r="AX240" s="21">
        <f t="shared" si="442"/>
        <v>0</v>
      </c>
      <c r="AY240" s="21">
        <f t="shared" si="442"/>
        <v>0</v>
      </c>
      <c r="AZ240" s="21">
        <f t="shared" si="442"/>
        <v>0</v>
      </c>
      <c r="BA240" s="21">
        <f t="shared" si="442"/>
        <v>0</v>
      </c>
      <c r="BB240" s="21">
        <f t="shared" si="442"/>
        <v>0</v>
      </c>
      <c r="BC240" s="21">
        <f t="shared" si="442"/>
        <v>0</v>
      </c>
      <c r="BD240" s="21">
        <f t="shared" si="442"/>
        <v>0</v>
      </c>
      <c r="BE240" s="21">
        <f t="shared" si="442"/>
        <v>0</v>
      </c>
      <c r="BF240" s="21">
        <f t="shared" si="442"/>
        <v>0</v>
      </c>
      <c r="BG240" s="21">
        <f t="shared" si="442"/>
        <v>0</v>
      </c>
      <c r="BH240" s="21">
        <f t="shared" si="442"/>
        <v>0</v>
      </c>
      <c r="BI240" s="21">
        <f t="shared" si="442"/>
        <v>0</v>
      </c>
      <c r="BJ240" s="21">
        <f t="shared" si="442"/>
        <v>0</v>
      </c>
      <c r="BK240" s="21">
        <f t="shared" si="442"/>
        <v>0</v>
      </c>
      <c r="BL240" s="21">
        <f t="shared" si="442"/>
        <v>0</v>
      </c>
      <c r="BM240" s="21">
        <f t="shared" si="442"/>
        <v>0</v>
      </c>
      <c r="BN240" s="21">
        <f t="shared" si="442"/>
        <v>0</v>
      </c>
      <c r="BO240" s="21">
        <f t="shared" si="442"/>
        <v>0</v>
      </c>
      <c r="BP240" s="21">
        <f t="shared" si="442"/>
        <v>0</v>
      </c>
      <c r="BQ240" s="205">
        <f t="shared" si="394"/>
        <v>0</v>
      </c>
      <c r="BR240" s="21">
        <f t="shared" si="442"/>
        <v>0</v>
      </c>
      <c r="BS240" s="21">
        <f t="shared" si="442"/>
        <v>0</v>
      </c>
      <c r="BT240" s="21">
        <f t="shared" si="442"/>
        <v>0</v>
      </c>
      <c r="BU240" s="21">
        <f t="shared" si="442"/>
        <v>0</v>
      </c>
      <c r="BV240" s="21">
        <f t="shared" si="443"/>
        <v>0</v>
      </c>
      <c r="BW240" s="21">
        <f t="shared" si="443"/>
        <v>0</v>
      </c>
      <c r="BX240" s="21">
        <f t="shared" si="443"/>
        <v>0</v>
      </c>
      <c r="BY240" s="21">
        <f t="shared" si="443"/>
        <v>0</v>
      </c>
      <c r="BZ240" s="21">
        <f t="shared" si="443"/>
        <v>0</v>
      </c>
      <c r="CA240" s="21">
        <f t="shared" si="443"/>
        <v>0</v>
      </c>
      <c r="CB240" s="21">
        <f t="shared" si="443"/>
        <v>0</v>
      </c>
      <c r="CC240" s="21">
        <f t="shared" si="443"/>
        <v>0</v>
      </c>
      <c r="CD240" s="21">
        <f t="shared" si="443"/>
        <v>0</v>
      </c>
      <c r="CE240" s="21">
        <f t="shared" si="443"/>
        <v>0</v>
      </c>
      <c r="CF240" s="21">
        <f t="shared" si="443"/>
        <v>0</v>
      </c>
      <c r="CG240" s="21">
        <f t="shared" si="443"/>
        <v>0</v>
      </c>
      <c r="CH240" s="21">
        <f t="shared" si="443"/>
        <v>0</v>
      </c>
      <c r="CI240" s="21">
        <f t="shared" si="443"/>
        <v>0</v>
      </c>
      <c r="CJ240" s="21">
        <f t="shared" si="443"/>
        <v>0</v>
      </c>
      <c r="CK240" s="21">
        <f t="shared" si="443"/>
        <v>0</v>
      </c>
      <c r="CL240" s="206">
        <f t="shared" si="395"/>
        <v>0</v>
      </c>
    </row>
    <row r="241" spans="1:90" ht="27.75" customHeight="1" x14ac:dyDescent="0.25">
      <c r="A241" s="156" t="s">
        <v>84</v>
      </c>
      <c r="B241" s="156"/>
      <c r="C241" s="156"/>
      <c r="D241" s="156"/>
      <c r="E241" s="152">
        <v>852</v>
      </c>
      <c r="F241" s="3" t="s">
        <v>78</v>
      </c>
      <c r="G241" s="4" t="s">
        <v>44</v>
      </c>
      <c r="H241" s="176" t="s">
        <v>468</v>
      </c>
      <c r="I241" s="3" t="s">
        <v>85</v>
      </c>
      <c r="J241" s="21">
        <f>'6.ВС'!J326</f>
        <v>972067</v>
      </c>
      <c r="K241" s="21">
        <f>'6.ВС'!K326</f>
        <v>0</v>
      </c>
      <c r="L241" s="21">
        <f>'6.ВС'!L326</f>
        <v>972067</v>
      </c>
      <c r="M241" s="21">
        <f>'6.ВС'!M326</f>
        <v>0</v>
      </c>
      <c r="N241" s="21">
        <f>'6.ВС'!N326</f>
        <v>0</v>
      </c>
      <c r="O241" s="21">
        <f>'6.ВС'!O326</f>
        <v>0</v>
      </c>
      <c r="P241" s="21">
        <f>'6.ВС'!P326</f>
        <v>0</v>
      </c>
      <c r="Q241" s="21">
        <f>'6.ВС'!Q326</f>
        <v>0</v>
      </c>
      <c r="R241" s="21">
        <f>'6.ВС'!R326</f>
        <v>0</v>
      </c>
      <c r="S241" s="21">
        <f>'6.ВС'!S326</f>
        <v>0</v>
      </c>
      <c r="T241" s="21">
        <f>'6.ВС'!T326</f>
        <v>0</v>
      </c>
      <c r="U241" s="21">
        <f>'6.ВС'!U326</f>
        <v>0</v>
      </c>
      <c r="V241" s="21">
        <f>'6.ВС'!V326</f>
        <v>880001</v>
      </c>
      <c r="W241" s="21">
        <f>'6.ВС'!W326</f>
        <v>0</v>
      </c>
      <c r="X241" s="21">
        <f>'6.ВС'!X326</f>
        <v>880001</v>
      </c>
      <c r="Y241" s="21">
        <f>'6.ВС'!Y326</f>
        <v>0</v>
      </c>
      <c r="Z241" s="276">
        <f t="shared" si="406"/>
        <v>1055.8371168509548</v>
      </c>
      <c r="AA241" s="21"/>
      <c r="AB241" s="21">
        <f>'6.ВС'!AB326</f>
        <v>92066</v>
      </c>
      <c r="AC241" s="21">
        <f>'6.ВС'!AC326</f>
        <v>0</v>
      </c>
      <c r="AD241" s="21">
        <f>'6.ВС'!AD326</f>
        <v>92066</v>
      </c>
      <c r="AE241" s="21">
        <f>'6.ВС'!AE326</f>
        <v>0</v>
      </c>
      <c r="AF241" s="21">
        <f>'6.ВС'!AF326</f>
        <v>776040</v>
      </c>
      <c r="AG241" s="21">
        <f>'6.ВС'!AG326</f>
        <v>0</v>
      </c>
      <c r="AH241" s="21">
        <f>'6.ВС'!AH326</f>
        <v>776040</v>
      </c>
      <c r="AI241" s="21">
        <f>'6.ВС'!AI326</f>
        <v>0</v>
      </c>
      <c r="AJ241" s="21">
        <f>'6.ВС'!AJ326</f>
        <v>868106</v>
      </c>
      <c r="AK241" s="21">
        <f>'6.ВС'!AK326</f>
        <v>0</v>
      </c>
      <c r="AL241" s="21">
        <f>'6.ВС'!AL326</f>
        <v>868106</v>
      </c>
      <c r="AM241" s="21">
        <f>'6.ВС'!AM326</f>
        <v>0</v>
      </c>
      <c r="AN241" s="21">
        <f>'6.ВС'!AN326</f>
        <v>0</v>
      </c>
      <c r="AO241" s="21">
        <f>'6.ВС'!AO326</f>
        <v>0</v>
      </c>
      <c r="AP241" s="21">
        <f>'6.ВС'!AP326</f>
        <v>0</v>
      </c>
      <c r="AQ241" s="21">
        <f>'6.ВС'!AQ326</f>
        <v>0</v>
      </c>
      <c r="AR241" s="21">
        <f>'6.ВС'!AR326</f>
        <v>868106</v>
      </c>
      <c r="AS241" s="21">
        <f>'6.ВС'!AS326</f>
        <v>0</v>
      </c>
      <c r="AT241" s="21">
        <f>'6.ВС'!AT326</f>
        <v>868106</v>
      </c>
      <c r="AU241" s="21">
        <f>'6.ВС'!AU326</f>
        <v>0</v>
      </c>
      <c r="AV241" s="205">
        <f t="shared" si="399"/>
        <v>0</v>
      </c>
      <c r="AW241" s="21">
        <f>'6.ВС'!AW326</f>
        <v>0</v>
      </c>
      <c r="AX241" s="21">
        <f>'6.ВС'!AX326</f>
        <v>0</v>
      </c>
      <c r="AY241" s="21">
        <f>'6.ВС'!AY326</f>
        <v>0</v>
      </c>
      <c r="AZ241" s="21">
        <f>'6.ВС'!AZ326</f>
        <v>0</v>
      </c>
      <c r="BA241" s="21">
        <f>'6.ВС'!BA326</f>
        <v>0</v>
      </c>
      <c r="BB241" s="21">
        <f>'6.ВС'!BB326</f>
        <v>0</v>
      </c>
      <c r="BC241" s="21">
        <f>'6.ВС'!BC326</f>
        <v>0</v>
      </c>
      <c r="BD241" s="21">
        <f>'6.ВС'!BD326</f>
        <v>0</v>
      </c>
      <c r="BE241" s="21">
        <f>'6.ВС'!BE326</f>
        <v>0</v>
      </c>
      <c r="BF241" s="21">
        <f>'6.ВС'!BF326</f>
        <v>0</v>
      </c>
      <c r="BG241" s="21">
        <f>'6.ВС'!BG326</f>
        <v>0</v>
      </c>
      <c r="BH241" s="21">
        <f>'6.ВС'!BH326</f>
        <v>0</v>
      </c>
      <c r="BI241" s="21">
        <f>'6.ВС'!BI326</f>
        <v>0</v>
      </c>
      <c r="BJ241" s="21">
        <f>'6.ВС'!BJ326</f>
        <v>0</v>
      </c>
      <c r="BK241" s="21">
        <f>'6.ВС'!BK326</f>
        <v>0</v>
      </c>
      <c r="BL241" s="21">
        <f>'6.ВС'!BL326</f>
        <v>0</v>
      </c>
      <c r="BM241" s="21">
        <f>'6.ВС'!BM326</f>
        <v>0</v>
      </c>
      <c r="BN241" s="21">
        <f>'6.ВС'!BN326</f>
        <v>0</v>
      </c>
      <c r="BO241" s="21">
        <f>'6.ВС'!BO326</f>
        <v>0</v>
      </c>
      <c r="BP241" s="21">
        <f>'6.ВС'!BP326</f>
        <v>0</v>
      </c>
      <c r="BQ241" s="205">
        <f t="shared" si="394"/>
        <v>0</v>
      </c>
      <c r="BR241" s="21">
        <f>'6.ВС'!BR326</f>
        <v>0</v>
      </c>
      <c r="BS241" s="21">
        <f>'6.ВС'!BS326</f>
        <v>0</v>
      </c>
      <c r="BT241" s="21">
        <f>'6.ВС'!BT326</f>
        <v>0</v>
      </c>
      <c r="BU241" s="21">
        <f>'6.ВС'!BU326</f>
        <v>0</v>
      </c>
      <c r="BV241" s="21">
        <f>'6.ВС'!BV326</f>
        <v>0</v>
      </c>
      <c r="BW241" s="21">
        <f>'6.ВС'!BW326</f>
        <v>0</v>
      </c>
      <c r="BX241" s="21">
        <f>'6.ВС'!BX326</f>
        <v>0</v>
      </c>
      <c r="BY241" s="21">
        <f>'6.ВС'!BY326</f>
        <v>0</v>
      </c>
      <c r="BZ241" s="21">
        <f>'6.ВС'!BZ326</f>
        <v>0</v>
      </c>
      <c r="CA241" s="21">
        <f>'6.ВС'!CA326</f>
        <v>0</v>
      </c>
      <c r="CB241" s="21">
        <f>'6.ВС'!CB326</f>
        <v>0</v>
      </c>
      <c r="CC241" s="21">
        <f>'6.ВС'!CC326</f>
        <v>0</v>
      </c>
      <c r="CD241" s="21">
        <f>'6.ВС'!CD326</f>
        <v>0</v>
      </c>
      <c r="CE241" s="21">
        <f>'6.ВС'!CE326</f>
        <v>0</v>
      </c>
      <c r="CF241" s="21">
        <f>'6.ВС'!CF326</f>
        <v>0</v>
      </c>
      <c r="CG241" s="21">
        <f>'6.ВС'!CG326</f>
        <v>0</v>
      </c>
      <c r="CH241" s="21">
        <f>'6.ВС'!CH326</f>
        <v>0</v>
      </c>
      <c r="CI241" s="21">
        <f>'6.ВС'!CI326</f>
        <v>0</v>
      </c>
      <c r="CJ241" s="21">
        <f>'6.ВС'!CJ326</f>
        <v>0</v>
      </c>
      <c r="CK241" s="21">
        <f>'6.ВС'!CK326</f>
        <v>0</v>
      </c>
      <c r="CL241" s="206">
        <f t="shared" si="395"/>
        <v>0</v>
      </c>
    </row>
    <row r="242" spans="1:90" ht="27.75" customHeight="1" x14ac:dyDescent="0.25">
      <c r="A242" s="1" t="s">
        <v>344</v>
      </c>
      <c r="B242" s="156"/>
      <c r="C242" s="156"/>
      <c r="D242" s="156"/>
      <c r="E242" s="152">
        <v>852</v>
      </c>
      <c r="F242" s="3" t="s">
        <v>78</v>
      </c>
      <c r="G242" s="3" t="s">
        <v>44</v>
      </c>
      <c r="H242" s="176" t="s">
        <v>474</v>
      </c>
      <c r="I242" s="3"/>
      <c r="J242" s="21">
        <f t="shared" ref="J242:Y243" si="444">J243</f>
        <v>5109180</v>
      </c>
      <c r="K242" s="21">
        <f t="shared" si="444"/>
        <v>4853721</v>
      </c>
      <c r="L242" s="21">
        <f t="shared" si="444"/>
        <v>255459</v>
      </c>
      <c r="M242" s="21">
        <f t="shared" si="444"/>
        <v>0</v>
      </c>
      <c r="N242" s="21">
        <f t="shared" si="444"/>
        <v>5125942</v>
      </c>
      <c r="O242" s="21">
        <f t="shared" si="444"/>
        <v>4869644</v>
      </c>
      <c r="P242" s="21">
        <f t="shared" si="444"/>
        <v>256298</v>
      </c>
      <c r="Q242" s="21">
        <f t="shared" si="444"/>
        <v>0</v>
      </c>
      <c r="R242" s="21">
        <f t="shared" si="444"/>
        <v>5150551</v>
      </c>
      <c r="S242" s="21">
        <f t="shared" si="444"/>
        <v>4893023</v>
      </c>
      <c r="T242" s="21">
        <f t="shared" si="444"/>
        <v>257528</v>
      </c>
      <c r="U242" s="21">
        <f t="shared" si="444"/>
        <v>0</v>
      </c>
      <c r="V242" s="21">
        <f t="shared" si="444"/>
        <v>-32147</v>
      </c>
      <c r="W242" s="21">
        <f t="shared" si="444"/>
        <v>-30539</v>
      </c>
      <c r="X242" s="21">
        <f t="shared" si="444"/>
        <v>-1608</v>
      </c>
      <c r="Y242" s="21">
        <f t="shared" si="444"/>
        <v>0</v>
      </c>
      <c r="Z242" s="276">
        <f t="shared" si="406"/>
        <v>99.374733410265478</v>
      </c>
      <c r="AA242" s="21"/>
      <c r="AB242" s="21">
        <f>AB243</f>
        <v>5141327</v>
      </c>
      <c r="AC242" s="21">
        <f t="shared" ref="AC242:BV243" si="445">AC243</f>
        <v>4884260</v>
      </c>
      <c r="AD242" s="21">
        <f t="shared" si="445"/>
        <v>257067</v>
      </c>
      <c r="AE242" s="21">
        <f t="shared" si="445"/>
        <v>0</v>
      </c>
      <c r="AF242" s="21">
        <f t="shared" si="445"/>
        <v>0</v>
      </c>
      <c r="AG242" s="21">
        <f t="shared" si="445"/>
        <v>0</v>
      </c>
      <c r="AH242" s="21">
        <f t="shared" si="445"/>
        <v>0</v>
      </c>
      <c r="AI242" s="21">
        <f t="shared" si="445"/>
        <v>0</v>
      </c>
      <c r="AJ242" s="21">
        <f t="shared" si="445"/>
        <v>5141327</v>
      </c>
      <c r="AK242" s="21">
        <f t="shared" si="445"/>
        <v>4884260</v>
      </c>
      <c r="AL242" s="21">
        <f t="shared" si="445"/>
        <v>257067</v>
      </c>
      <c r="AM242" s="21">
        <f t="shared" si="445"/>
        <v>0</v>
      </c>
      <c r="AN242" s="21">
        <f t="shared" si="445"/>
        <v>0</v>
      </c>
      <c r="AO242" s="21">
        <f t="shared" si="445"/>
        <v>0</v>
      </c>
      <c r="AP242" s="21">
        <f t="shared" si="445"/>
        <v>0</v>
      </c>
      <c r="AQ242" s="21">
        <f t="shared" si="445"/>
        <v>0</v>
      </c>
      <c r="AR242" s="21">
        <f t="shared" si="445"/>
        <v>5141327</v>
      </c>
      <c r="AS242" s="21">
        <f t="shared" si="445"/>
        <v>4884260</v>
      </c>
      <c r="AT242" s="21">
        <f t="shared" si="445"/>
        <v>257067</v>
      </c>
      <c r="AU242" s="21">
        <f t="shared" si="445"/>
        <v>0</v>
      </c>
      <c r="AV242" s="205">
        <f t="shared" si="399"/>
        <v>0</v>
      </c>
      <c r="AW242" s="21">
        <f t="shared" si="445"/>
        <v>5222863</v>
      </c>
      <c r="AX242" s="21">
        <f t="shared" si="445"/>
        <v>4961719</v>
      </c>
      <c r="AY242" s="21">
        <f t="shared" si="445"/>
        <v>261144</v>
      </c>
      <c r="AZ242" s="21">
        <f t="shared" si="445"/>
        <v>0</v>
      </c>
      <c r="BA242" s="21">
        <f t="shared" si="445"/>
        <v>-0.89</v>
      </c>
      <c r="BB242" s="21">
        <f t="shared" si="445"/>
        <v>0</v>
      </c>
      <c r="BC242" s="21">
        <f t="shared" si="445"/>
        <v>-0.89</v>
      </c>
      <c r="BD242" s="21">
        <f t="shared" si="445"/>
        <v>0</v>
      </c>
      <c r="BE242" s="21">
        <f t="shared" si="445"/>
        <v>5222862.1100000003</v>
      </c>
      <c r="BF242" s="21">
        <f t="shared" si="445"/>
        <v>4961719</v>
      </c>
      <c r="BG242" s="21">
        <f t="shared" si="445"/>
        <v>261143.11</v>
      </c>
      <c r="BH242" s="21">
        <f t="shared" si="445"/>
        <v>0</v>
      </c>
      <c r="BI242" s="21">
        <f t="shared" si="445"/>
        <v>0</v>
      </c>
      <c r="BJ242" s="21">
        <f t="shared" si="445"/>
        <v>0</v>
      </c>
      <c r="BK242" s="21">
        <f t="shared" si="445"/>
        <v>0</v>
      </c>
      <c r="BL242" s="21">
        <f t="shared" si="445"/>
        <v>0</v>
      </c>
      <c r="BM242" s="21">
        <f t="shared" si="445"/>
        <v>5222862.1100000003</v>
      </c>
      <c r="BN242" s="21">
        <f t="shared" si="445"/>
        <v>4961719</v>
      </c>
      <c r="BO242" s="21">
        <f t="shared" si="445"/>
        <v>261143.11</v>
      </c>
      <c r="BP242" s="21">
        <f t="shared" si="445"/>
        <v>0</v>
      </c>
      <c r="BQ242" s="205">
        <f t="shared" si="394"/>
        <v>3.4924596548080444E-10</v>
      </c>
      <c r="BR242" s="21">
        <f t="shared" si="445"/>
        <v>5386754</v>
      </c>
      <c r="BS242" s="21">
        <f t="shared" si="445"/>
        <v>5117414</v>
      </c>
      <c r="BT242" s="21">
        <f t="shared" si="445"/>
        <v>269340</v>
      </c>
      <c r="BU242" s="21">
        <f t="shared" si="445"/>
        <v>0</v>
      </c>
      <c r="BV242" s="21">
        <f t="shared" si="445"/>
        <v>-2.42</v>
      </c>
      <c r="BW242" s="21">
        <f t="shared" ref="BV242:CK243" si="446">BW243</f>
        <v>0</v>
      </c>
      <c r="BX242" s="21">
        <f t="shared" si="446"/>
        <v>-2.42</v>
      </c>
      <c r="BY242" s="21">
        <f t="shared" si="446"/>
        <v>0</v>
      </c>
      <c r="BZ242" s="21">
        <f t="shared" si="446"/>
        <v>5386751.5800000001</v>
      </c>
      <c r="CA242" s="21">
        <f t="shared" si="446"/>
        <v>5117414</v>
      </c>
      <c r="CB242" s="21">
        <f t="shared" si="446"/>
        <v>269337.58</v>
      </c>
      <c r="CC242" s="21">
        <f t="shared" si="446"/>
        <v>0</v>
      </c>
      <c r="CD242" s="21">
        <f t="shared" si="446"/>
        <v>0</v>
      </c>
      <c r="CE242" s="21">
        <f t="shared" si="446"/>
        <v>0</v>
      </c>
      <c r="CF242" s="21">
        <f t="shared" si="446"/>
        <v>0</v>
      </c>
      <c r="CG242" s="21">
        <f t="shared" si="446"/>
        <v>0</v>
      </c>
      <c r="CH242" s="21">
        <f t="shared" si="446"/>
        <v>5386751.5800000001</v>
      </c>
      <c r="CI242" s="21">
        <f t="shared" si="446"/>
        <v>5117414</v>
      </c>
      <c r="CJ242" s="21">
        <f t="shared" si="446"/>
        <v>269337.58</v>
      </c>
      <c r="CK242" s="21">
        <f t="shared" si="446"/>
        <v>0</v>
      </c>
      <c r="CL242" s="206">
        <f t="shared" si="395"/>
        <v>5.8207660913467407E-11</v>
      </c>
    </row>
    <row r="243" spans="1:90" ht="27.75" customHeight="1" x14ac:dyDescent="0.25">
      <c r="A243" s="1" t="s">
        <v>41</v>
      </c>
      <c r="B243" s="156"/>
      <c r="C243" s="156"/>
      <c r="D243" s="156"/>
      <c r="E243" s="152">
        <v>852</v>
      </c>
      <c r="F243" s="3" t="s">
        <v>78</v>
      </c>
      <c r="G243" s="3" t="s">
        <v>44</v>
      </c>
      <c r="H243" s="176" t="s">
        <v>474</v>
      </c>
      <c r="I243" s="3" t="s">
        <v>83</v>
      </c>
      <c r="J243" s="21">
        <f t="shared" si="444"/>
        <v>5109180</v>
      </c>
      <c r="K243" s="21">
        <f t="shared" si="444"/>
        <v>4853721</v>
      </c>
      <c r="L243" s="21">
        <f t="shared" si="444"/>
        <v>255459</v>
      </c>
      <c r="M243" s="21">
        <f t="shared" si="444"/>
        <v>0</v>
      </c>
      <c r="N243" s="21">
        <f t="shared" si="444"/>
        <v>5125942</v>
      </c>
      <c r="O243" s="21">
        <f t="shared" si="444"/>
        <v>4869644</v>
      </c>
      <c r="P243" s="21">
        <f t="shared" si="444"/>
        <v>256298</v>
      </c>
      <c r="Q243" s="21">
        <f t="shared" si="444"/>
        <v>0</v>
      </c>
      <c r="R243" s="21">
        <f t="shared" si="444"/>
        <v>5150551</v>
      </c>
      <c r="S243" s="21">
        <f t="shared" si="444"/>
        <v>4893023</v>
      </c>
      <c r="T243" s="21">
        <f t="shared" si="444"/>
        <v>257528</v>
      </c>
      <c r="U243" s="21">
        <f t="shared" si="444"/>
        <v>0</v>
      </c>
      <c r="V243" s="21">
        <f t="shared" si="444"/>
        <v>-32147</v>
      </c>
      <c r="W243" s="21">
        <f t="shared" si="444"/>
        <v>-30539</v>
      </c>
      <c r="X243" s="21">
        <f t="shared" si="444"/>
        <v>-1608</v>
      </c>
      <c r="Y243" s="21">
        <f t="shared" si="444"/>
        <v>0</v>
      </c>
      <c r="Z243" s="276">
        <f t="shared" si="406"/>
        <v>99.374733410265478</v>
      </c>
      <c r="AA243" s="21"/>
      <c r="AB243" s="21">
        <f>AB244</f>
        <v>5141327</v>
      </c>
      <c r="AC243" s="21">
        <f t="shared" si="445"/>
        <v>4884260</v>
      </c>
      <c r="AD243" s="21">
        <f t="shared" si="445"/>
        <v>257067</v>
      </c>
      <c r="AE243" s="21">
        <f t="shared" si="445"/>
        <v>0</v>
      </c>
      <c r="AF243" s="21">
        <f t="shared" si="445"/>
        <v>0</v>
      </c>
      <c r="AG243" s="21">
        <f t="shared" si="445"/>
        <v>0</v>
      </c>
      <c r="AH243" s="21">
        <f t="shared" si="445"/>
        <v>0</v>
      </c>
      <c r="AI243" s="21">
        <f t="shared" si="445"/>
        <v>0</v>
      </c>
      <c r="AJ243" s="21">
        <f t="shared" si="445"/>
        <v>5141327</v>
      </c>
      <c r="AK243" s="21">
        <f t="shared" si="445"/>
        <v>4884260</v>
      </c>
      <c r="AL243" s="21">
        <f t="shared" si="445"/>
        <v>257067</v>
      </c>
      <c r="AM243" s="21">
        <f t="shared" si="445"/>
        <v>0</v>
      </c>
      <c r="AN243" s="21">
        <f t="shared" si="445"/>
        <v>0</v>
      </c>
      <c r="AO243" s="21">
        <f t="shared" si="445"/>
        <v>0</v>
      </c>
      <c r="AP243" s="21">
        <f t="shared" si="445"/>
        <v>0</v>
      </c>
      <c r="AQ243" s="21">
        <f t="shared" si="445"/>
        <v>0</v>
      </c>
      <c r="AR243" s="21">
        <f t="shared" si="445"/>
        <v>5141327</v>
      </c>
      <c r="AS243" s="21">
        <f t="shared" si="445"/>
        <v>4884260</v>
      </c>
      <c r="AT243" s="21">
        <f t="shared" si="445"/>
        <v>257067</v>
      </c>
      <c r="AU243" s="21">
        <f t="shared" si="445"/>
        <v>0</v>
      </c>
      <c r="AV243" s="205">
        <f t="shared" si="399"/>
        <v>0</v>
      </c>
      <c r="AW243" s="21">
        <f t="shared" si="445"/>
        <v>5222863</v>
      </c>
      <c r="AX243" s="21">
        <f t="shared" si="445"/>
        <v>4961719</v>
      </c>
      <c r="AY243" s="21">
        <f t="shared" si="445"/>
        <v>261144</v>
      </c>
      <c r="AZ243" s="21">
        <f t="shared" si="445"/>
        <v>0</v>
      </c>
      <c r="BA243" s="21">
        <f t="shared" si="445"/>
        <v>-0.89</v>
      </c>
      <c r="BB243" s="21">
        <f t="shared" si="445"/>
        <v>0</v>
      </c>
      <c r="BC243" s="21">
        <f t="shared" si="445"/>
        <v>-0.89</v>
      </c>
      <c r="BD243" s="21">
        <f t="shared" si="445"/>
        <v>0</v>
      </c>
      <c r="BE243" s="21">
        <f t="shared" si="445"/>
        <v>5222862.1100000003</v>
      </c>
      <c r="BF243" s="21">
        <f t="shared" si="445"/>
        <v>4961719</v>
      </c>
      <c r="BG243" s="21">
        <f t="shared" si="445"/>
        <v>261143.11</v>
      </c>
      <c r="BH243" s="21">
        <f t="shared" si="445"/>
        <v>0</v>
      </c>
      <c r="BI243" s="21">
        <f t="shared" si="445"/>
        <v>0</v>
      </c>
      <c r="BJ243" s="21">
        <f t="shared" si="445"/>
        <v>0</v>
      </c>
      <c r="BK243" s="21">
        <f t="shared" si="445"/>
        <v>0</v>
      </c>
      <c r="BL243" s="21">
        <f t="shared" si="445"/>
        <v>0</v>
      </c>
      <c r="BM243" s="21">
        <f t="shared" si="445"/>
        <v>5222862.1100000003</v>
      </c>
      <c r="BN243" s="21">
        <f t="shared" si="445"/>
        <v>4961719</v>
      </c>
      <c r="BO243" s="21">
        <f t="shared" si="445"/>
        <v>261143.11</v>
      </c>
      <c r="BP243" s="21">
        <f t="shared" si="445"/>
        <v>0</v>
      </c>
      <c r="BQ243" s="205">
        <f t="shared" si="394"/>
        <v>3.4924596548080444E-10</v>
      </c>
      <c r="BR243" s="21">
        <f t="shared" si="445"/>
        <v>5386754</v>
      </c>
      <c r="BS243" s="21">
        <f t="shared" si="445"/>
        <v>5117414</v>
      </c>
      <c r="BT243" s="21">
        <f t="shared" si="445"/>
        <v>269340</v>
      </c>
      <c r="BU243" s="21">
        <f t="shared" si="445"/>
        <v>0</v>
      </c>
      <c r="BV243" s="21">
        <f t="shared" si="446"/>
        <v>-2.42</v>
      </c>
      <c r="BW243" s="21">
        <f t="shared" si="446"/>
        <v>0</v>
      </c>
      <c r="BX243" s="21">
        <f t="shared" si="446"/>
        <v>-2.42</v>
      </c>
      <c r="BY243" s="21">
        <f t="shared" si="446"/>
        <v>0</v>
      </c>
      <c r="BZ243" s="21">
        <f t="shared" si="446"/>
        <v>5386751.5800000001</v>
      </c>
      <c r="CA243" s="21">
        <f t="shared" si="446"/>
        <v>5117414</v>
      </c>
      <c r="CB243" s="21">
        <f t="shared" si="446"/>
        <v>269337.58</v>
      </c>
      <c r="CC243" s="21">
        <f t="shared" si="446"/>
        <v>0</v>
      </c>
      <c r="CD243" s="21">
        <f t="shared" si="446"/>
        <v>0</v>
      </c>
      <c r="CE243" s="21">
        <f t="shared" si="446"/>
        <v>0</v>
      </c>
      <c r="CF243" s="21">
        <f t="shared" si="446"/>
        <v>0</v>
      </c>
      <c r="CG243" s="21">
        <f t="shared" si="446"/>
        <v>0</v>
      </c>
      <c r="CH243" s="21">
        <f t="shared" si="446"/>
        <v>5386751.5800000001</v>
      </c>
      <c r="CI243" s="21">
        <f t="shared" si="446"/>
        <v>5117414</v>
      </c>
      <c r="CJ243" s="21">
        <f t="shared" si="446"/>
        <v>269337.58</v>
      </c>
      <c r="CK243" s="21">
        <f t="shared" si="446"/>
        <v>0</v>
      </c>
      <c r="CL243" s="206">
        <f t="shared" si="395"/>
        <v>5.8207660913467407E-11</v>
      </c>
    </row>
    <row r="244" spans="1:90" ht="27.75" customHeight="1" x14ac:dyDescent="0.25">
      <c r="A244" s="1" t="s">
        <v>84</v>
      </c>
      <c r="B244" s="156"/>
      <c r="C244" s="156"/>
      <c r="D244" s="156"/>
      <c r="E244" s="152">
        <v>852</v>
      </c>
      <c r="F244" s="3" t="s">
        <v>78</v>
      </c>
      <c r="G244" s="3" t="s">
        <v>44</v>
      </c>
      <c r="H244" s="176" t="s">
        <v>474</v>
      </c>
      <c r="I244" s="3" t="s">
        <v>85</v>
      </c>
      <c r="J244" s="21">
        <f>'6.ВС'!J329</f>
        <v>5109180</v>
      </c>
      <c r="K244" s="21">
        <f>'6.ВС'!K329</f>
        <v>4853721</v>
      </c>
      <c r="L244" s="21">
        <f>'6.ВС'!L329</f>
        <v>255459</v>
      </c>
      <c r="M244" s="21">
        <f>'6.ВС'!M329</f>
        <v>0</v>
      </c>
      <c r="N244" s="21">
        <f>'6.ВС'!N329</f>
        <v>5125942</v>
      </c>
      <c r="O244" s="21">
        <f>'6.ВС'!O329</f>
        <v>4869644</v>
      </c>
      <c r="P244" s="21">
        <f>'6.ВС'!P329</f>
        <v>256298</v>
      </c>
      <c r="Q244" s="21">
        <f>'6.ВС'!Q329</f>
        <v>0</v>
      </c>
      <c r="R244" s="21">
        <f>'6.ВС'!R329</f>
        <v>5150551</v>
      </c>
      <c r="S244" s="21">
        <f>'6.ВС'!S329</f>
        <v>4893023</v>
      </c>
      <c r="T244" s="21">
        <f>'6.ВС'!T329</f>
        <v>257528</v>
      </c>
      <c r="U244" s="21">
        <f>'6.ВС'!U329</f>
        <v>0</v>
      </c>
      <c r="V244" s="21">
        <f>'6.ВС'!V329</f>
        <v>-32147</v>
      </c>
      <c r="W244" s="21">
        <f>'6.ВС'!W329</f>
        <v>-30539</v>
      </c>
      <c r="X244" s="21">
        <f>'6.ВС'!X329</f>
        <v>-1608</v>
      </c>
      <c r="Y244" s="21">
        <f>'6.ВС'!Y329</f>
        <v>0</v>
      </c>
      <c r="Z244" s="276">
        <f t="shared" si="406"/>
        <v>99.374733410265478</v>
      </c>
      <c r="AA244" s="21"/>
      <c r="AB244" s="21">
        <f>'6.ВС'!AB329</f>
        <v>5141327</v>
      </c>
      <c r="AC244" s="21">
        <f>'6.ВС'!AC329</f>
        <v>4884260</v>
      </c>
      <c r="AD244" s="21">
        <f>'6.ВС'!AD329</f>
        <v>257067</v>
      </c>
      <c r="AE244" s="21">
        <f>'6.ВС'!AE329</f>
        <v>0</v>
      </c>
      <c r="AF244" s="21">
        <f>'6.ВС'!AF329</f>
        <v>0</v>
      </c>
      <c r="AG244" s="21">
        <f>'6.ВС'!AG329</f>
        <v>0</v>
      </c>
      <c r="AH244" s="21">
        <f>'6.ВС'!AH329</f>
        <v>0</v>
      </c>
      <c r="AI244" s="21">
        <f>'6.ВС'!AI329</f>
        <v>0</v>
      </c>
      <c r="AJ244" s="21">
        <f>'6.ВС'!AJ329</f>
        <v>5141327</v>
      </c>
      <c r="AK244" s="21">
        <f>'6.ВС'!AK329</f>
        <v>4884260</v>
      </c>
      <c r="AL244" s="21">
        <f>'6.ВС'!AL329</f>
        <v>257067</v>
      </c>
      <c r="AM244" s="21">
        <f>'6.ВС'!AM329</f>
        <v>0</v>
      </c>
      <c r="AN244" s="21">
        <f>'6.ВС'!AN329</f>
        <v>0</v>
      </c>
      <c r="AO244" s="21">
        <f>'6.ВС'!AO329</f>
        <v>0</v>
      </c>
      <c r="AP244" s="21">
        <f>'6.ВС'!AP329</f>
        <v>0</v>
      </c>
      <c r="AQ244" s="21">
        <f>'6.ВС'!AQ329</f>
        <v>0</v>
      </c>
      <c r="AR244" s="21">
        <f>'6.ВС'!AR329</f>
        <v>5141327</v>
      </c>
      <c r="AS244" s="21">
        <f>'6.ВС'!AS329</f>
        <v>4884260</v>
      </c>
      <c r="AT244" s="21">
        <f>'6.ВС'!AT329</f>
        <v>257067</v>
      </c>
      <c r="AU244" s="21">
        <f>'6.ВС'!AU329</f>
        <v>0</v>
      </c>
      <c r="AV244" s="205">
        <f t="shared" si="399"/>
        <v>0</v>
      </c>
      <c r="AW244" s="21">
        <f>'6.ВС'!AW329</f>
        <v>5222863</v>
      </c>
      <c r="AX244" s="21">
        <f>'6.ВС'!AX329</f>
        <v>4961719</v>
      </c>
      <c r="AY244" s="21">
        <f>'6.ВС'!AY329</f>
        <v>261144</v>
      </c>
      <c r="AZ244" s="21">
        <f>'6.ВС'!AZ329</f>
        <v>0</v>
      </c>
      <c r="BA244" s="21">
        <f>'6.ВС'!BA329</f>
        <v>-0.89</v>
      </c>
      <c r="BB244" s="21">
        <f>'6.ВС'!BB329</f>
        <v>0</v>
      </c>
      <c r="BC244" s="21">
        <f>'6.ВС'!BC329</f>
        <v>-0.89</v>
      </c>
      <c r="BD244" s="21">
        <f>'6.ВС'!BD329</f>
        <v>0</v>
      </c>
      <c r="BE244" s="21">
        <f>'6.ВС'!BE329</f>
        <v>5222862.1100000003</v>
      </c>
      <c r="BF244" s="21">
        <f>'6.ВС'!BF329</f>
        <v>4961719</v>
      </c>
      <c r="BG244" s="21">
        <f>'6.ВС'!BG329</f>
        <v>261143.11</v>
      </c>
      <c r="BH244" s="21">
        <f>'6.ВС'!BH329</f>
        <v>0</v>
      </c>
      <c r="BI244" s="21">
        <f>'6.ВС'!BI329</f>
        <v>0</v>
      </c>
      <c r="BJ244" s="21">
        <f>'6.ВС'!BJ329</f>
        <v>0</v>
      </c>
      <c r="BK244" s="21">
        <f>'6.ВС'!BK329</f>
        <v>0</v>
      </c>
      <c r="BL244" s="21">
        <f>'6.ВС'!BL329</f>
        <v>0</v>
      </c>
      <c r="BM244" s="21">
        <f>'6.ВС'!BM329</f>
        <v>5222862.1100000003</v>
      </c>
      <c r="BN244" s="21">
        <f>'6.ВС'!BN329</f>
        <v>4961719</v>
      </c>
      <c r="BO244" s="21">
        <f>'6.ВС'!BO329</f>
        <v>261143.11</v>
      </c>
      <c r="BP244" s="21">
        <f>'6.ВС'!BP329</f>
        <v>0</v>
      </c>
      <c r="BQ244" s="205">
        <f t="shared" si="394"/>
        <v>3.4924596548080444E-10</v>
      </c>
      <c r="BR244" s="21">
        <f>'6.ВС'!BR329</f>
        <v>5386754</v>
      </c>
      <c r="BS244" s="21">
        <f>'6.ВС'!BS329</f>
        <v>5117414</v>
      </c>
      <c r="BT244" s="21">
        <f>'6.ВС'!BT329</f>
        <v>269340</v>
      </c>
      <c r="BU244" s="21">
        <f>'6.ВС'!BU329</f>
        <v>0</v>
      </c>
      <c r="BV244" s="21">
        <f>'6.ВС'!BV329</f>
        <v>-2.42</v>
      </c>
      <c r="BW244" s="21">
        <f>'6.ВС'!BW329</f>
        <v>0</v>
      </c>
      <c r="BX244" s="21">
        <f>'6.ВС'!BX329</f>
        <v>-2.42</v>
      </c>
      <c r="BY244" s="21">
        <f>'6.ВС'!BY329</f>
        <v>0</v>
      </c>
      <c r="BZ244" s="21">
        <f>'6.ВС'!BZ329</f>
        <v>5386751.5800000001</v>
      </c>
      <c r="CA244" s="21">
        <f>'6.ВС'!CA329</f>
        <v>5117414</v>
      </c>
      <c r="CB244" s="21">
        <f>'6.ВС'!CB329</f>
        <v>269337.58</v>
      </c>
      <c r="CC244" s="21">
        <f>'6.ВС'!CC329</f>
        <v>0</v>
      </c>
      <c r="CD244" s="21">
        <f>'6.ВС'!CD329</f>
        <v>0</v>
      </c>
      <c r="CE244" s="21">
        <f>'6.ВС'!CE329</f>
        <v>0</v>
      </c>
      <c r="CF244" s="21">
        <f>'6.ВС'!CF329</f>
        <v>0</v>
      </c>
      <c r="CG244" s="21">
        <f>'6.ВС'!CG329</f>
        <v>0</v>
      </c>
      <c r="CH244" s="21">
        <f>'6.ВС'!CH329</f>
        <v>5386751.5800000001</v>
      </c>
      <c r="CI244" s="21">
        <f>'6.ВС'!CI329</f>
        <v>5117414</v>
      </c>
      <c r="CJ244" s="21">
        <f>'6.ВС'!CJ329</f>
        <v>269337.58</v>
      </c>
      <c r="CK244" s="21">
        <f>'6.ВС'!CK329</f>
        <v>0</v>
      </c>
      <c r="CL244" s="206">
        <f t="shared" si="395"/>
        <v>5.8207660913467407E-11</v>
      </c>
    </row>
    <row r="245" spans="1:90" ht="27.75" customHeight="1" x14ac:dyDescent="0.25">
      <c r="A245" s="1" t="s">
        <v>332</v>
      </c>
      <c r="B245" s="25"/>
      <c r="C245" s="25"/>
      <c r="D245" s="25"/>
      <c r="E245" s="152">
        <v>852</v>
      </c>
      <c r="F245" s="3" t="s">
        <v>78</v>
      </c>
      <c r="G245" s="4" t="s">
        <v>44</v>
      </c>
      <c r="H245" s="257" t="s">
        <v>477</v>
      </c>
      <c r="I245" s="3"/>
      <c r="J245" s="21">
        <f t="shared" ref="J245:Y246" si="447">J246</f>
        <v>236180</v>
      </c>
      <c r="K245" s="21">
        <f t="shared" si="447"/>
        <v>224370</v>
      </c>
      <c r="L245" s="21">
        <f t="shared" si="447"/>
        <v>11810</v>
      </c>
      <c r="M245" s="21">
        <f t="shared" si="447"/>
        <v>0</v>
      </c>
      <c r="N245" s="21">
        <f t="shared" si="447"/>
        <v>181524</v>
      </c>
      <c r="O245" s="21">
        <f t="shared" si="447"/>
        <v>172447</v>
      </c>
      <c r="P245" s="21">
        <f t="shared" si="447"/>
        <v>9077</v>
      </c>
      <c r="Q245" s="21">
        <f t="shared" si="447"/>
        <v>0</v>
      </c>
      <c r="R245" s="21">
        <f t="shared" si="447"/>
        <v>221047</v>
      </c>
      <c r="S245" s="21">
        <f t="shared" si="447"/>
        <v>209994</v>
      </c>
      <c r="T245" s="21">
        <f t="shared" si="447"/>
        <v>11053</v>
      </c>
      <c r="U245" s="21">
        <f t="shared" si="447"/>
        <v>0</v>
      </c>
      <c r="V245" s="21">
        <f t="shared" si="447"/>
        <v>390</v>
      </c>
      <c r="W245" s="21">
        <f t="shared" si="447"/>
        <v>370</v>
      </c>
      <c r="X245" s="21">
        <f t="shared" si="447"/>
        <v>20</v>
      </c>
      <c r="Y245" s="21">
        <f t="shared" si="447"/>
        <v>0</v>
      </c>
      <c r="Z245" s="276">
        <f t="shared" si="406"/>
        <v>100.16540141651468</v>
      </c>
      <c r="AA245" s="21"/>
      <c r="AB245" s="21">
        <f t="shared" ref="AB245:BV246" si="448">AB246</f>
        <v>235790</v>
      </c>
      <c r="AC245" s="21">
        <f t="shared" si="448"/>
        <v>224000</v>
      </c>
      <c r="AD245" s="21">
        <f t="shared" si="448"/>
        <v>11790</v>
      </c>
      <c r="AE245" s="21">
        <f t="shared" si="448"/>
        <v>0</v>
      </c>
      <c r="AF245" s="21">
        <f t="shared" si="448"/>
        <v>0</v>
      </c>
      <c r="AG245" s="21">
        <f t="shared" si="448"/>
        <v>0</v>
      </c>
      <c r="AH245" s="21">
        <f t="shared" si="448"/>
        <v>0</v>
      </c>
      <c r="AI245" s="21">
        <f t="shared" si="448"/>
        <v>0</v>
      </c>
      <c r="AJ245" s="21">
        <f t="shared" si="448"/>
        <v>235790</v>
      </c>
      <c r="AK245" s="21">
        <f t="shared" si="448"/>
        <v>224000</v>
      </c>
      <c r="AL245" s="21">
        <f t="shared" si="448"/>
        <v>11790</v>
      </c>
      <c r="AM245" s="21">
        <f t="shared" si="448"/>
        <v>0</v>
      </c>
      <c r="AN245" s="21">
        <f t="shared" si="448"/>
        <v>-112000</v>
      </c>
      <c r="AO245" s="21">
        <f t="shared" si="448"/>
        <v>-112000</v>
      </c>
      <c r="AP245" s="21">
        <f t="shared" si="448"/>
        <v>0</v>
      </c>
      <c r="AQ245" s="21">
        <f t="shared" si="448"/>
        <v>0</v>
      </c>
      <c r="AR245" s="21">
        <f t="shared" si="448"/>
        <v>123790</v>
      </c>
      <c r="AS245" s="21">
        <f t="shared" si="448"/>
        <v>112000</v>
      </c>
      <c r="AT245" s="21">
        <f t="shared" si="448"/>
        <v>11790</v>
      </c>
      <c r="AU245" s="21">
        <f t="shared" si="448"/>
        <v>0</v>
      </c>
      <c r="AV245" s="205">
        <f t="shared" si="399"/>
        <v>0</v>
      </c>
      <c r="AW245" s="21">
        <f t="shared" si="448"/>
        <v>235790</v>
      </c>
      <c r="AX245" s="21">
        <f t="shared" si="448"/>
        <v>224000</v>
      </c>
      <c r="AY245" s="21">
        <f t="shared" si="448"/>
        <v>11790</v>
      </c>
      <c r="AZ245" s="21">
        <f t="shared" si="448"/>
        <v>0</v>
      </c>
      <c r="BA245" s="21">
        <f t="shared" si="448"/>
        <v>0</v>
      </c>
      <c r="BB245" s="21">
        <f t="shared" si="448"/>
        <v>0</v>
      </c>
      <c r="BC245" s="21">
        <f t="shared" si="448"/>
        <v>0</v>
      </c>
      <c r="BD245" s="21">
        <f t="shared" si="448"/>
        <v>0</v>
      </c>
      <c r="BE245" s="21">
        <f t="shared" si="448"/>
        <v>235790</v>
      </c>
      <c r="BF245" s="21">
        <f t="shared" si="448"/>
        <v>224000</v>
      </c>
      <c r="BG245" s="21">
        <f t="shared" si="448"/>
        <v>11790</v>
      </c>
      <c r="BH245" s="21">
        <f t="shared" si="448"/>
        <v>0</v>
      </c>
      <c r="BI245" s="21">
        <f t="shared" si="448"/>
        <v>0</v>
      </c>
      <c r="BJ245" s="21">
        <f t="shared" si="448"/>
        <v>0</v>
      </c>
      <c r="BK245" s="21">
        <f t="shared" si="448"/>
        <v>0</v>
      </c>
      <c r="BL245" s="21">
        <f t="shared" si="448"/>
        <v>0</v>
      </c>
      <c r="BM245" s="21">
        <f t="shared" si="448"/>
        <v>235790</v>
      </c>
      <c r="BN245" s="21">
        <f t="shared" si="448"/>
        <v>224000</v>
      </c>
      <c r="BO245" s="21">
        <f t="shared" si="448"/>
        <v>11790</v>
      </c>
      <c r="BP245" s="21">
        <f t="shared" si="448"/>
        <v>0</v>
      </c>
      <c r="BQ245" s="205">
        <f t="shared" si="394"/>
        <v>0</v>
      </c>
      <c r="BR245" s="21">
        <f t="shared" si="448"/>
        <v>235790</v>
      </c>
      <c r="BS245" s="21">
        <f t="shared" si="448"/>
        <v>224000</v>
      </c>
      <c r="BT245" s="21">
        <f t="shared" si="448"/>
        <v>11790</v>
      </c>
      <c r="BU245" s="21">
        <f t="shared" si="448"/>
        <v>0</v>
      </c>
      <c r="BV245" s="21">
        <f t="shared" si="448"/>
        <v>0</v>
      </c>
      <c r="BW245" s="21">
        <f t="shared" ref="BV245:CK246" si="449">BW246</f>
        <v>0</v>
      </c>
      <c r="BX245" s="21">
        <f t="shared" si="449"/>
        <v>0</v>
      </c>
      <c r="BY245" s="21">
        <f t="shared" si="449"/>
        <v>0</v>
      </c>
      <c r="BZ245" s="21">
        <f t="shared" si="449"/>
        <v>235790</v>
      </c>
      <c r="CA245" s="21">
        <f t="shared" si="449"/>
        <v>224000</v>
      </c>
      <c r="CB245" s="21">
        <f t="shared" si="449"/>
        <v>11790</v>
      </c>
      <c r="CC245" s="21">
        <f t="shared" si="449"/>
        <v>0</v>
      </c>
      <c r="CD245" s="21">
        <f t="shared" si="449"/>
        <v>0</v>
      </c>
      <c r="CE245" s="21">
        <f t="shared" si="449"/>
        <v>0</v>
      </c>
      <c r="CF245" s="21">
        <f t="shared" si="449"/>
        <v>0</v>
      </c>
      <c r="CG245" s="21">
        <f t="shared" si="449"/>
        <v>0</v>
      </c>
      <c r="CH245" s="21">
        <f t="shared" si="449"/>
        <v>235790</v>
      </c>
      <c r="CI245" s="21">
        <f t="shared" si="449"/>
        <v>224000</v>
      </c>
      <c r="CJ245" s="21">
        <f t="shared" si="449"/>
        <v>11790</v>
      </c>
      <c r="CK245" s="21">
        <f t="shared" si="449"/>
        <v>0</v>
      </c>
      <c r="CL245" s="206">
        <f t="shared" si="395"/>
        <v>0</v>
      </c>
    </row>
    <row r="246" spans="1:90" ht="27.75" customHeight="1" x14ac:dyDescent="0.25">
      <c r="A246" s="1" t="s">
        <v>41</v>
      </c>
      <c r="B246" s="25"/>
      <c r="C246" s="25"/>
      <c r="D246" s="25"/>
      <c r="E246" s="152">
        <v>852</v>
      </c>
      <c r="F246" s="3" t="s">
        <v>78</v>
      </c>
      <c r="G246" s="4" t="s">
        <v>44</v>
      </c>
      <c r="H246" s="257" t="s">
        <v>477</v>
      </c>
      <c r="I246" s="3" t="s">
        <v>83</v>
      </c>
      <c r="J246" s="21">
        <f t="shared" si="447"/>
        <v>236180</v>
      </c>
      <c r="K246" s="21">
        <f t="shared" si="447"/>
        <v>224370</v>
      </c>
      <c r="L246" s="21">
        <f t="shared" si="447"/>
        <v>11810</v>
      </c>
      <c r="M246" s="21">
        <f t="shared" si="447"/>
        <v>0</v>
      </c>
      <c r="N246" s="21">
        <f t="shared" si="447"/>
        <v>181524</v>
      </c>
      <c r="O246" s="21">
        <f t="shared" si="447"/>
        <v>172447</v>
      </c>
      <c r="P246" s="21">
        <f t="shared" si="447"/>
        <v>9077</v>
      </c>
      <c r="Q246" s="21">
        <f t="shared" si="447"/>
        <v>0</v>
      </c>
      <c r="R246" s="21">
        <f t="shared" si="447"/>
        <v>221047</v>
      </c>
      <c r="S246" s="21">
        <f t="shared" si="447"/>
        <v>209994</v>
      </c>
      <c r="T246" s="21">
        <f t="shared" si="447"/>
        <v>11053</v>
      </c>
      <c r="U246" s="21">
        <f t="shared" si="447"/>
        <v>0</v>
      </c>
      <c r="V246" s="21">
        <f t="shared" si="447"/>
        <v>390</v>
      </c>
      <c r="W246" s="21">
        <f t="shared" si="447"/>
        <v>370</v>
      </c>
      <c r="X246" s="21">
        <f t="shared" si="447"/>
        <v>20</v>
      </c>
      <c r="Y246" s="21">
        <f t="shared" si="447"/>
        <v>0</v>
      </c>
      <c r="Z246" s="276">
        <f t="shared" si="406"/>
        <v>100.16540141651468</v>
      </c>
      <c r="AA246" s="21"/>
      <c r="AB246" s="21">
        <f t="shared" si="448"/>
        <v>235790</v>
      </c>
      <c r="AC246" s="21">
        <f t="shared" si="448"/>
        <v>224000</v>
      </c>
      <c r="AD246" s="21">
        <f t="shared" si="448"/>
        <v>11790</v>
      </c>
      <c r="AE246" s="21">
        <f t="shared" si="448"/>
        <v>0</v>
      </c>
      <c r="AF246" s="21">
        <f t="shared" si="448"/>
        <v>0</v>
      </c>
      <c r="AG246" s="21">
        <f t="shared" si="448"/>
        <v>0</v>
      </c>
      <c r="AH246" s="21">
        <f t="shared" si="448"/>
        <v>0</v>
      </c>
      <c r="AI246" s="21">
        <f t="shared" si="448"/>
        <v>0</v>
      </c>
      <c r="AJ246" s="21">
        <f t="shared" si="448"/>
        <v>235790</v>
      </c>
      <c r="AK246" s="21">
        <f t="shared" si="448"/>
        <v>224000</v>
      </c>
      <c r="AL246" s="21">
        <f t="shared" si="448"/>
        <v>11790</v>
      </c>
      <c r="AM246" s="21">
        <f t="shared" si="448"/>
        <v>0</v>
      </c>
      <c r="AN246" s="21">
        <f t="shared" si="448"/>
        <v>-112000</v>
      </c>
      <c r="AO246" s="21">
        <f t="shared" si="448"/>
        <v>-112000</v>
      </c>
      <c r="AP246" s="21">
        <f t="shared" si="448"/>
        <v>0</v>
      </c>
      <c r="AQ246" s="21">
        <f t="shared" si="448"/>
        <v>0</v>
      </c>
      <c r="AR246" s="21">
        <f t="shared" si="448"/>
        <v>123790</v>
      </c>
      <c r="AS246" s="21">
        <f t="shared" si="448"/>
        <v>112000</v>
      </c>
      <c r="AT246" s="21">
        <f t="shared" si="448"/>
        <v>11790</v>
      </c>
      <c r="AU246" s="21">
        <f t="shared" si="448"/>
        <v>0</v>
      </c>
      <c r="AV246" s="205">
        <f t="shared" si="399"/>
        <v>0</v>
      </c>
      <c r="AW246" s="21">
        <f t="shared" si="448"/>
        <v>235790</v>
      </c>
      <c r="AX246" s="21">
        <f t="shared" si="448"/>
        <v>224000</v>
      </c>
      <c r="AY246" s="21">
        <f t="shared" si="448"/>
        <v>11790</v>
      </c>
      <c r="AZ246" s="21">
        <f t="shared" si="448"/>
        <v>0</v>
      </c>
      <c r="BA246" s="21">
        <f t="shared" si="448"/>
        <v>0</v>
      </c>
      <c r="BB246" s="21">
        <f t="shared" si="448"/>
        <v>0</v>
      </c>
      <c r="BC246" s="21">
        <f t="shared" si="448"/>
        <v>0</v>
      </c>
      <c r="BD246" s="21">
        <f t="shared" si="448"/>
        <v>0</v>
      </c>
      <c r="BE246" s="21">
        <f t="shared" si="448"/>
        <v>235790</v>
      </c>
      <c r="BF246" s="21">
        <f t="shared" si="448"/>
        <v>224000</v>
      </c>
      <c r="BG246" s="21">
        <f t="shared" si="448"/>
        <v>11790</v>
      </c>
      <c r="BH246" s="21">
        <f t="shared" si="448"/>
        <v>0</v>
      </c>
      <c r="BI246" s="21">
        <f t="shared" si="448"/>
        <v>0</v>
      </c>
      <c r="BJ246" s="21">
        <f t="shared" si="448"/>
        <v>0</v>
      </c>
      <c r="BK246" s="21">
        <f t="shared" si="448"/>
        <v>0</v>
      </c>
      <c r="BL246" s="21">
        <f t="shared" si="448"/>
        <v>0</v>
      </c>
      <c r="BM246" s="21">
        <f t="shared" si="448"/>
        <v>235790</v>
      </c>
      <c r="BN246" s="21">
        <f t="shared" si="448"/>
        <v>224000</v>
      </c>
      <c r="BO246" s="21">
        <f t="shared" si="448"/>
        <v>11790</v>
      </c>
      <c r="BP246" s="21">
        <f t="shared" si="448"/>
        <v>0</v>
      </c>
      <c r="BQ246" s="205">
        <f t="shared" si="394"/>
        <v>0</v>
      </c>
      <c r="BR246" s="21">
        <f t="shared" si="448"/>
        <v>235790</v>
      </c>
      <c r="BS246" s="21">
        <f t="shared" si="448"/>
        <v>224000</v>
      </c>
      <c r="BT246" s="21">
        <f t="shared" si="448"/>
        <v>11790</v>
      </c>
      <c r="BU246" s="21">
        <f t="shared" si="448"/>
        <v>0</v>
      </c>
      <c r="BV246" s="21">
        <f t="shared" si="449"/>
        <v>0</v>
      </c>
      <c r="BW246" s="21">
        <f t="shared" si="449"/>
        <v>0</v>
      </c>
      <c r="BX246" s="21">
        <f t="shared" si="449"/>
        <v>0</v>
      </c>
      <c r="BY246" s="21">
        <f t="shared" si="449"/>
        <v>0</v>
      </c>
      <c r="BZ246" s="21">
        <f t="shared" si="449"/>
        <v>235790</v>
      </c>
      <c r="CA246" s="21">
        <f t="shared" si="449"/>
        <v>224000</v>
      </c>
      <c r="CB246" s="21">
        <f t="shared" si="449"/>
        <v>11790</v>
      </c>
      <c r="CC246" s="21">
        <f t="shared" si="449"/>
        <v>0</v>
      </c>
      <c r="CD246" s="21">
        <f t="shared" si="449"/>
        <v>0</v>
      </c>
      <c r="CE246" s="21">
        <f t="shared" si="449"/>
        <v>0</v>
      </c>
      <c r="CF246" s="21">
        <f t="shared" si="449"/>
        <v>0</v>
      </c>
      <c r="CG246" s="21">
        <f t="shared" si="449"/>
        <v>0</v>
      </c>
      <c r="CH246" s="21">
        <f t="shared" si="449"/>
        <v>235790</v>
      </c>
      <c r="CI246" s="21">
        <f t="shared" si="449"/>
        <v>224000</v>
      </c>
      <c r="CJ246" s="21">
        <f t="shared" si="449"/>
        <v>11790</v>
      </c>
      <c r="CK246" s="21">
        <f t="shared" si="449"/>
        <v>0</v>
      </c>
      <c r="CL246" s="206">
        <f t="shared" si="395"/>
        <v>0</v>
      </c>
    </row>
    <row r="247" spans="1:90" ht="27.75" customHeight="1" x14ac:dyDescent="0.25">
      <c r="A247" s="1" t="s">
        <v>84</v>
      </c>
      <c r="B247" s="25"/>
      <c r="C247" s="25"/>
      <c r="D247" s="25"/>
      <c r="E247" s="152">
        <v>852</v>
      </c>
      <c r="F247" s="3" t="s">
        <v>78</v>
      </c>
      <c r="G247" s="4" t="s">
        <v>44</v>
      </c>
      <c r="H247" s="257" t="s">
        <v>477</v>
      </c>
      <c r="I247" s="3" t="s">
        <v>85</v>
      </c>
      <c r="J247" s="21">
        <f>'6.ВС'!J332</f>
        <v>236180</v>
      </c>
      <c r="K247" s="21">
        <f>'6.ВС'!K332</f>
        <v>224370</v>
      </c>
      <c r="L247" s="21">
        <f>'6.ВС'!L332</f>
        <v>11810</v>
      </c>
      <c r="M247" s="21">
        <f>'6.ВС'!M332</f>
        <v>0</v>
      </c>
      <c r="N247" s="21">
        <f>'6.ВС'!N332</f>
        <v>181524</v>
      </c>
      <c r="O247" s="21">
        <f>'6.ВС'!O332</f>
        <v>172447</v>
      </c>
      <c r="P247" s="21">
        <f>'6.ВС'!P332</f>
        <v>9077</v>
      </c>
      <c r="Q247" s="21">
        <f>'6.ВС'!Q332</f>
        <v>0</v>
      </c>
      <c r="R247" s="21">
        <f>'6.ВС'!R332</f>
        <v>221047</v>
      </c>
      <c r="S247" s="21">
        <f>'6.ВС'!S332</f>
        <v>209994</v>
      </c>
      <c r="T247" s="21">
        <f>'6.ВС'!T332</f>
        <v>11053</v>
      </c>
      <c r="U247" s="21">
        <f>'6.ВС'!U332</f>
        <v>0</v>
      </c>
      <c r="V247" s="21">
        <f>'6.ВС'!V332</f>
        <v>390</v>
      </c>
      <c r="W247" s="21">
        <f>'6.ВС'!W332</f>
        <v>370</v>
      </c>
      <c r="X247" s="21">
        <f>'6.ВС'!X332</f>
        <v>20</v>
      </c>
      <c r="Y247" s="21">
        <f>'6.ВС'!Y332</f>
        <v>0</v>
      </c>
      <c r="Z247" s="276">
        <f t="shared" si="406"/>
        <v>100.16540141651468</v>
      </c>
      <c r="AA247" s="21"/>
      <c r="AB247" s="21">
        <f>'6.ВС'!AB332</f>
        <v>235790</v>
      </c>
      <c r="AC247" s="21">
        <f>'6.ВС'!AC332</f>
        <v>224000</v>
      </c>
      <c r="AD247" s="21">
        <f>'6.ВС'!AD332</f>
        <v>11790</v>
      </c>
      <c r="AE247" s="21">
        <f>'6.ВС'!AE332</f>
        <v>0</v>
      </c>
      <c r="AF247" s="21">
        <f>'6.ВС'!AF332</f>
        <v>0</v>
      </c>
      <c r="AG247" s="21">
        <f>'6.ВС'!AG332</f>
        <v>0</v>
      </c>
      <c r="AH247" s="21">
        <f>'6.ВС'!AH332</f>
        <v>0</v>
      </c>
      <c r="AI247" s="21">
        <f>'6.ВС'!AI332</f>
        <v>0</v>
      </c>
      <c r="AJ247" s="21">
        <f>'6.ВС'!AJ332</f>
        <v>235790</v>
      </c>
      <c r="AK247" s="21">
        <f>'6.ВС'!AK332</f>
        <v>224000</v>
      </c>
      <c r="AL247" s="21">
        <f>'6.ВС'!AL332</f>
        <v>11790</v>
      </c>
      <c r="AM247" s="21">
        <f>'6.ВС'!AM332</f>
        <v>0</v>
      </c>
      <c r="AN247" s="21">
        <f>'6.ВС'!AN332</f>
        <v>-112000</v>
      </c>
      <c r="AO247" s="21">
        <f>'6.ВС'!AO332</f>
        <v>-112000</v>
      </c>
      <c r="AP247" s="21">
        <f>'6.ВС'!AP332</f>
        <v>0</v>
      </c>
      <c r="AQ247" s="21">
        <f>'6.ВС'!AQ332</f>
        <v>0</v>
      </c>
      <c r="AR247" s="21">
        <f>'6.ВС'!AR332</f>
        <v>123790</v>
      </c>
      <c r="AS247" s="21">
        <f>'6.ВС'!AS332</f>
        <v>112000</v>
      </c>
      <c r="AT247" s="21">
        <f>'6.ВС'!AT332</f>
        <v>11790</v>
      </c>
      <c r="AU247" s="21">
        <f>'6.ВС'!AU332</f>
        <v>0</v>
      </c>
      <c r="AV247" s="205">
        <f t="shared" si="399"/>
        <v>0</v>
      </c>
      <c r="AW247" s="21">
        <f>'6.ВС'!AW332</f>
        <v>235790</v>
      </c>
      <c r="AX247" s="21">
        <f>'6.ВС'!AX332</f>
        <v>224000</v>
      </c>
      <c r="AY247" s="21">
        <f>'6.ВС'!AY332</f>
        <v>11790</v>
      </c>
      <c r="AZ247" s="21">
        <f>'6.ВС'!AZ332</f>
        <v>0</v>
      </c>
      <c r="BA247" s="21">
        <f>'6.ВС'!BA332</f>
        <v>0</v>
      </c>
      <c r="BB247" s="21">
        <f>'6.ВС'!BB332</f>
        <v>0</v>
      </c>
      <c r="BC247" s="21">
        <f>'6.ВС'!BC332</f>
        <v>0</v>
      </c>
      <c r="BD247" s="21">
        <f>'6.ВС'!BD332</f>
        <v>0</v>
      </c>
      <c r="BE247" s="21">
        <f>'6.ВС'!BE332</f>
        <v>235790</v>
      </c>
      <c r="BF247" s="21">
        <f>'6.ВС'!BF332</f>
        <v>224000</v>
      </c>
      <c r="BG247" s="21">
        <f>'6.ВС'!BG332</f>
        <v>11790</v>
      </c>
      <c r="BH247" s="21">
        <f>'6.ВС'!BH332</f>
        <v>0</v>
      </c>
      <c r="BI247" s="21">
        <f>'6.ВС'!BI332</f>
        <v>0</v>
      </c>
      <c r="BJ247" s="21">
        <f>'6.ВС'!BJ332</f>
        <v>0</v>
      </c>
      <c r="BK247" s="21">
        <f>'6.ВС'!BK332</f>
        <v>0</v>
      </c>
      <c r="BL247" s="21">
        <f>'6.ВС'!BL332</f>
        <v>0</v>
      </c>
      <c r="BM247" s="21">
        <f>'6.ВС'!BM332</f>
        <v>235790</v>
      </c>
      <c r="BN247" s="21">
        <f>'6.ВС'!BN332</f>
        <v>224000</v>
      </c>
      <c r="BO247" s="21">
        <f>'6.ВС'!BO332</f>
        <v>11790</v>
      </c>
      <c r="BP247" s="21">
        <f>'6.ВС'!BP332</f>
        <v>0</v>
      </c>
      <c r="BQ247" s="205">
        <f t="shared" si="394"/>
        <v>0</v>
      </c>
      <c r="BR247" s="21">
        <f>'6.ВС'!BR332</f>
        <v>235790</v>
      </c>
      <c r="BS247" s="21">
        <f>'6.ВС'!BS332</f>
        <v>224000</v>
      </c>
      <c r="BT247" s="21">
        <f>'6.ВС'!BT332</f>
        <v>11790</v>
      </c>
      <c r="BU247" s="21">
        <f>'6.ВС'!BU332</f>
        <v>0</v>
      </c>
      <c r="BV247" s="21">
        <f>'6.ВС'!BV332</f>
        <v>0</v>
      </c>
      <c r="BW247" s="21">
        <f>'6.ВС'!BW332</f>
        <v>0</v>
      </c>
      <c r="BX247" s="21">
        <f>'6.ВС'!BX332</f>
        <v>0</v>
      </c>
      <c r="BY247" s="21">
        <f>'6.ВС'!BY332</f>
        <v>0</v>
      </c>
      <c r="BZ247" s="21">
        <f>'6.ВС'!BZ332</f>
        <v>235790</v>
      </c>
      <c r="CA247" s="21">
        <f>'6.ВС'!CA332</f>
        <v>224000</v>
      </c>
      <c r="CB247" s="21">
        <f>'6.ВС'!CB332</f>
        <v>11790</v>
      </c>
      <c r="CC247" s="21">
        <f>'6.ВС'!CC332</f>
        <v>0</v>
      </c>
      <c r="CD247" s="21">
        <f>'6.ВС'!CD332</f>
        <v>0</v>
      </c>
      <c r="CE247" s="21">
        <f>'6.ВС'!CE332</f>
        <v>0</v>
      </c>
      <c r="CF247" s="21">
        <f>'6.ВС'!CF332</f>
        <v>0</v>
      </c>
      <c r="CG247" s="21">
        <f>'6.ВС'!CG332</f>
        <v>0</v>
      </c>
      <c r="CH247" s="21">
        <f>'6.ВС'!CH332</f>
        <v>235790</v>
      </c>
      <c r="CI247" s="21">
        <f>'6.ВС'!CI332</f>
        <v>224000</v>
      </c>
      <c r="CJ247" s="21">
        <f>'6.ВС'!CJ332</f>
        <v>11790</v>
      </c>
      <c r="CK247" s="21">
        <f>'6.ВС'!CK332</f>
        <v>0</v>
      </c>
      <c r="CL247" s="206">
        <f t="shared" si="395"/>
        <v>0</v>
      </c>
    </row>
    <row r="248" spans="1:90" ht="27.75" customHeight="1" x14ac:dyDescent="0.25">
      <c r="A248" s="1" t="s">
        <v>360</v>
      </c>
      <c r="B248" s="25"/>
      <c r="C248" s="25"/>
      <c r="D248" s="25"/>
      <c r="E248" s="152">
        <v>852</v>
      </c>
      <c r="F248" s="3" t="s">
        <v>78</v>
      </c>
      <c r="G248" s="4" t="s">
        <v>44</v>
      </c>
      <c r="H248" s="257" t="s">
        <v>478</v>
      </c>
      <c r="I248" s="3"/>
      <c r="J248" s="21">
        <f t="shared" ref="J248:Y249" si="450">J249</f>
        <v>164474</v>
      </c>
      <c r="K248" s="21">
        <f t="shared" si="450"/>
        <v>156250</v>
      </c>
      <c r="L248" s="21">
        <f t="shared" si="450"/>
        <v>8224</v>
      </c>
      <c r="M248" s="21">
        <f t="shared" si="450"/>
        <v>0</v>
      </c>
      <c r="N248" s="21">
        <f t="shared" si="450"/>
        <v>328948</v>
      </c>
      <c r="O248" s="21">
        <f t="shared" si="450"/>
        <v>312500</v>
      </c>
      <c r="P248" s="21">
        <f t="shared" si="450"/>
        <v>16448</v>
      </c>
      <c r="Q248" s="21">
        <f t="shared" si="450"/>
        <v>0</v>
      </c>
      <c r="R248" s="21">
        <f t="shared" si="450"/>
        <v>279958</v>
      </c>
      <c r="S248" s="21">
        <f t="shared" si="450"/>
        <v>265960</v>
      </c>
      <c r="T248" s="21">
        <f t="shared" si="450"/>
        <v>13998</v>
      </c>
      <c r="U248" s="21">
        <f t="shared" si="450"/>
        <v>0</v>
      </c>
      <c r="V248" s="21">
        <f t="shared" si="450"/>
        <v>-6408.6600000000035</v>
      </c>
      <c r="W248" s="21">
        <f t="shared" si="450"/>
        <v>-6087.6600000000035</v>
      </c>
      <c r="X248" s="21">
        <f t="shared" si="450"/>
        <v>-321</v>
      </c>
      <c r="Y248" s="21">
        <f t="shared" si="450"/>
        <v>0</v>
      </c>
      <c r="Z248" s="276">
        <f t="shared" si="406"/>
        <v>96.249672143446261</v>
      </c>
      <c r="AA248" s="21"/>
      <c r="AB248" s="21">
        <f>AB249</f>
        <v>170882.66</v>
      </c>
      <c r="AC248" s="21">
        <f t="shared" ref="AC248:BV249" si="451">AC249</f>
        <v>162337.66</v>
      </c>
      <c r="AD248" s="21">
        <f t="shared" si="451"/>
        <v>8545</v>
      </c>
      <c r="AE248" s="21">
        <f t="shared" si="451"/>
        <v>0</v>
      </c>
      <c r="AF248" s="21">
        <f t="shared" si="451"/>
        <v>0</v>
      </c>
      <c r="AG248" s="21">
        <f t="shared" si="451"/>
        <v>0</v>
      </c>
      <c r="AH248" s="21">
        <f t="shared" si="451"/>
        <v>0</v>
      </c>
      <c r="AI248" s="21">
        <f t="shared" si="451"/>
        <v>0</v>
      </c>
      <c r="AJ248" s="21">
        <f t="shared" si="451"/>
        <v>170882.66</v>
      </c>
      <c r="AK248" s="21">
        <f t="shared" si="451"/>
        <v>162337.66</v>
      </c>
      <c r="AL248" s="21">
        <f t="shared" si="451"/>
        <v>8545</v>
      </c>
      <c r="AM248" s="21">
        <f t="shared" si="451"/>
        <v>0</v>
      </c>
      <c r="AN248" s="21">
        <f t="shared" si="451"/>
        <v>0</v>
      </c>
      <c r="AO248" s="21">
        <f t="shared" si="451"/>
        <v>0</v>
      </c>
      <c r="AP248" s="21">
        <f t="shared" si="451"/>
        <v>0</v>
      </c>
      <c r="AQ248" s="21">
        <f t="shared" si="451"/>
        <v>0</v>
      </c>
      <c r="AR248" s="21">
        <f t="shared" si="451"/>
        <v>170882.66</v>
      </c>
      <c r="AS248" s="21">
        <f t="shared" si="451"/>
        <v>162337.66</v>
      </c>
      <c r="AT248" s="21">
        <f t="shared" si="451"/>
        <v>8545</v>
      </c>
      <c r="AU248" s="21">
        <f t="shared" si="451"/>
        <v>0</v>
      </c>
      <c r="AV248" s="205">
        <f t="shared" si="399"/>
        <v>0</v>
      </c>
      <c r="AW248" s="21">
        <f t="shared" si="451"/>
        <v>164475</v>
      </c>
      <c r="AX248" s="21">
        <f t="shared" si="451"/>
        <v>156250</v>
      </c>
      <c r="AY248" s="21">
        <f t="shared" si="451"/>
        <v>8225</v>
      </c>
      <c r="AZ248" s="21">
        <f t="shared" si="451"/>
        <v>0</v>
      </c>
      <c r="BA248" s="21">
        <f t="shared" si="451"/>
        <v>0</v>
      </c>
      <c r="BB248" s="21">
        <f t="shared" si="451"/>
        <v>0</v>
      </c>
      <c r="BC248" s="21">
        <f t="shared" si="451"/>
        <v>0</v>
      </c>
      <c r="BD248" s="21">
        <f t="shared" si="451"/>
        <v>0</v>
      </c>
      <c r="BE248" s="21">
        <f t="shared" si="451"/>
        <v>164475</v>
      </c>
      <c r="BF248" s="21">
        <f t="shared" si="451"/>
        <v>156250</v>
      </c>
      <c r="BG248" s="21">
        <f t="shared" si="451"/>
        <v>8225</v>
      </c>
      <c r="BH248" s="21">
        <f t="shared" si="451"/>
        <v>0</v>
      </c>
      <c r="BI248" s="21">
        <f t="shared" si="451"/>
        <v>0</v>
      </c>
      <c r="BJ248" s="21">
        <f t="shared" si="451"/>
        <v>0</v>
      </c>
      <c r="BK248" s="21">
        <f t="shared" si="451"/>
        <v>0</v>
      </c>
      <c r="BL248" s="21">
        <f t="shared" si="451"/>
        <v>0</v>
      </c>
      <c r="BM248" s="21">
        <f t="shared" si="451"/>
        <v>164475</v>
      </c>
      <c r="BN248" s="21">
        <f t="shared" si="451"/>
        <v>156250</v>
      </c>
      <c r="BO248" s="21">
        <f t="shared" si="451"/>
        <v>8225</v>
      </c>
      <c r="BP248" s="21">
        <f t="shared" si="451"/>
        <v>0</v>
      </c>
      <c r="BQ248" s="205">
        <f t="shared" si="394"/>
        <v>0</v>
      </c>
      <c r="BR248" s="21">
        <f t="shared" si="451"/>
        <v>328948</v>
      </c>
      <c r="BS248" s="21">
        <f t="shared" si="451"/>
        <v>312500</v>
      </c>
      <c r="BT248" s="21">
        <f t="shared" si="451"/>
        <v>16448</v>
      </c>
      <c r="BU248" s="21">
        <f t="shared" si="451"/>
        <v>0</v>
      </c>
      <c r="BV248" s="21">
        <f t="shared" si="451"/>
        <v>0</v>
      </c>
      <c r="BW248" s="21">
        <f t="shared" ref="BV248:CK249" si="452">BW249</f>
        <v>0</v>
      </c>
      <c r="BX248" s="21">
        <f t="shared" si="452"/>
        <v>0</v>
      </c>
      <c r="BY248" s="21">
        <f t="shared" si="452"/>
        <v>0</v>
      </c>
      <c r="BZ248" s="21">
        <f t="shared" si="452"/>
        <v>328948</v>
      </c>
      <c r="CA248" s="21">
        <f t="shared" si="452"/>
        <v>312500</v>
      </c>
      <c r="CB248" s="21">
        <f t="shared" si="452"/>
        <v>16448</v>
      </c>
      <c r="CC248" s="21">
        <f t="shared" si="452"/>
        <v>0</v>
      </c>
      <c r="CD248" s="21">
        <f t="shared" si="452"/>
        <v>0</v>
      </c>
      <c r="CE248" s="21">
        <f t="shared" si="452"/>
        <v>0</v>
      </c>
      <c r="CF248" s="21">
        <f t="shared" si="452"/>
        <v>0</v>
      </c>
      <c r="CG248" s="21">
        <f t="shared" si="452"/>
        <v>0</v>
      </c>
      <c r="CH248" s="21">
        <f t="shared" si="452"/>
        <v>328948</v>
      </c>
      <c r="CI248" s="21">
        <f t="shared" si="452"/>
        <v>312500</v>
      </c>
      <c r="CJ248" s="21">
        <f t="shared" si="452"/>
        <v>16448</v>
      </c>
      <c r="CK248" s="21">
        <f t="shared" si="452"/>
        <v>0</v>
      </c>
      <c r="CL248" s="206">
        <f t="shared" si="395"/>
        <v>0</v>
      </c>
    </row>
    <row r="249" spans="1:90" ht="27.75" customHeight="1" x14ac:dyDescent="0.25">
      <c r="A249" s="1" t="s">
        <v>41</v>
      </c>
      <c r="B249" s="25"/>
      <c r="C249" s="25"/>
      <c r="D249" s="25"/>
      <c r="E249" s="152">
        <v>852</v>
      </c>
      <c r="F249" s="3" t="s">
        <v>78</v>
      </c>
      <c r="G249" s="4" t="s">
        <v>44</v>
      </c>
      <c r="H249" s="257" t="s">
        <v>478</v>
      </c>
      <c r="I249" s="3" t="s">
        <v>83</v>
      </c>
      <c r="J249" s="21">
        <f t="shared" si="450"/>
        <v>164474</v>
      </c>
      <c r="K249" s="21">
        <f t="shared" si="450"/>
        <v>156250</v>
      </c>
      <c r="L249" s="21">
        <f t="shared" si="450"/>
        <v>8224</v>
      </c>
      <c r="M249" s="21">
        <f t="shared" si="450"/>
        <v>0</v>
      </c>
      <c r="N249" s="21">
        <f t="shared" si="450"/>
        <v>328948</v>
      </c>
      <c r="O249" s="21">
        <f t="shared" si="450"/>
        <v>312500</v>
      </c>
      <c r="P249" s="21">
        <f t="shared" si="450"/>
        <v>16448</v>
      </c>
      <c r="Q249" s="21">
        <f t="shared" si="450"/>
        <v>0</v>
      </c>
      <c r="R249" s="21">
        <f t="shared" si="450"/>
        <v>279958</v>
      </c>
      <c r="S249" s="21">
        <f t="shared" si="450"/>
        <v>265960</v>
      </c>
      <c r="T249" s="21">
        <f t="shared" si="450"/>
        <v>13998</v>
      </c>
      <c r="U249" s="21">
        <f t="shared" si="450"/>
        <v>0</v>
      </c>
      <c r="V249" s="21">
        <f t="shared" si="450"/>
        <v>-6408.6600000000035</v>
      </c>
      <c r="W249" s="21">
        <f t="shared" si="450"/>
        <v>-6087.6600000000035</v>
      </c>
      <c r="X249" s="21">
        <f t="shared" si="450"/>
        <v>-321</v>
      </c>
      <c r="Y249" s="21">
        <f t="shared" si="450"/>
        <v>0</v>
      </c>
      <c r="Z249" s="276">
        <f t="shared" si="406"/>
        <v>96.249672143446261</v>
      </c>
      <c r="AA249" s="21"/>
      <c r="AB249" s="21">
        <f>AB250</f>
        <v>170882.66</v>
      </c>
      <c r="AC249" s="21">
        <f t="shared" si="451"/>
        <v>162337.66</v>
      </c>
      <c r="AD249" s="21">
        <f t="shared" si="451"/>
        <v>8545</v>
      </c>
      <c r="AE249" s="21">
        <f t="shared" si="451"/>
        <v>0</v>
      </c>
      <c r="AF249" s="21">
        <f t="shared" si="451"/>
        <v>0</v>
      </c>
      <c r="AG249" s="21">
        <f t="shared" si="451"/>
        <v>0</v>
      </c>
      <c r="AH249" s="21">
        <f t="shared" si="451"/>
        <v>0</v>
      </c>
      <c r="AI249" s="21">
        <f t="shared" si="451"/>
        <v>0</v>
      </c>
      <c r="AJ249" s="21">
        <f t="shared" si="451"/>
        <v>170882.66</v>
      </c>
      <c r="AK249" s="21">
        <f t="shared" si="451"/>
        <v>162337.66</v>
      </c>
      <c r="AL249" s="21">
        <f t="shared" si="451"/>
        <v>8545</v>
      </c>
      <c r="AM249" s="21">
        <f t="shared" si="451"/>
        <v>0</v>
      </c>
      <c r="AN249" s="21">
        <f t="shared" si="451"/>
        <v>0</v>
      </c>
      <c r="AO249" s="21">
        <f t="shared" si="451"/>
        <v>0</v>
      </c>
      <c r="AP249" s="21">
        <f t="shared" si="451"/>
        <v>0</v>
      </c>
      <c r="AQ249" s="21">
        <f t="shared" si="451"/>
        <v>0</v>
      </c>
      <c r="AR249" s="21">
        <f t="shared" si="451"/>
        <v>170882.66</v>
      </c>
      <c r="AS249" s="21">
        <f t="shared" si="451"/>
        <v>162337.66</v>
      </c>
      <c r="AT249" s="21">
        <f t="shared" si="451"/>
        <v>8545</v>
      </c>
      <c r="AU249" s="21">
        <f t="shared" si="451"/>
        <v>0</v>
      </c>
      <c r="AV249" s="205">
        <f t="shared" si="399"/>
        <v>0</v>
      </c>
      <c r="AW249" s="21">
        <f t="shared" si="451"/>
        <v>164475</v>
      </c>
      <c r="AX249" s="21">
        <f t="shared" si="451"/>
        <v>156250</v>
      </c>
      <c r="AY249" s="21">
        <f t="shared" si="451"/>
        <v>8225</v>
      </c>
      <c r="AZ249" s="21">
        <f t="shared" si="451"/>
        <v>0</v>
      </c>
      <c r="BA249" s="21">
        <f t="shared" si="451"/>
        <v>0</v>
      </c>
      <c r="BB249" s="21">
        <f t="shared" si="451"/>
        <v>0</v>
      </c>
      <c r="BC249" s="21">
        <f t="shared" si="451"/>
        <v>0</v>
      </c>
      <c r="BD249" s="21">
        <f t="shared" si="451"/>
        <v>0</v>
      </c>
      <c r="BE249" s="21">
        <f t="shared" si="451"/>
        <v>164475</v>
      </c>
      <c r="BF249" s="21">
        <f t="shared" si="451"/>
        <v>156250</v>
      </c>
      <c r="BG249" s="21">
        <f t="shared" si="451"/>
        <v>8225</v>
      </c>
      <c r="BH249" s="21">
        <f t="shared" si="451"/>
        <v>0</v>
      </c>
      <c r="BI249" s="21">
        <f t="shared" si="451"/>
        <v>0</v>
      </c>
      <c r="BJ249" s="21">
        <f t="shared" si="451"/>
        <v>0</v>
      </c>
      <c r="BK249" s="21">
        <f t="shared" si="451"/>
        <v>0</v>
      </c>
      <c r="BL249" s="21">
        <f t="shared" si="451"/>
        <v>0</v>
      </c>
      <c r="BM249" s="21">
        <f t="shared" si="451"/>
        <v>164475</v>
      </c>
      <c r="BN249" s="21">
        <f t="shared" si="451"/>
        <v>156250</v>
      </c>
      <c r="BO249" s="21">
        <f t="shared" si="451"/>
        <v>8225</v>
      </c>
      <c r="BP249" s="21">
        <f t="shared" si="451"/>
        <v>0</v>
      </c>
      <c r="BQ249" s="205">
        <f t="shared" si="394"/>
        <v>0</v>
      </c>
      <c r="BR249" s="21">
        <f t="shared" si="451"/>
        <v>328948</v>
      </c>
      <c r="BS249" s="21">
        <f t="shared" si="451"/>
        <v>312500</v>
      </c>
      <c r="BT249" s="21">
        <f t="shared" si="451"/>
        <v>16448</v>
      </c>
      <c r="BU249" s="21">
        <f t="shared" si="451"/>
        <v>0</v>
      </c>
      <c r="BV249" s="21">
        <f t="shared" si="452"/>
        <v>0</v>
      </c>
      <c r="BW249" s="21">
        <f t="shared" si="452"/>
        <v>0</v>
      </c>
      <c r="BX249" s="21">
        <f t="shared" si="452"/>
        <v>0</v>
      </c>
      <c r="BY249" s="21">
        <f t="shared" si="452"/>
        <v>0</v>
      </c>
      <c r="BZ249" s="21">
        <f t="shared" si="452"/>
        <v>328948</v>
      </c>
      <c r="CA249" s="21">
        <f t="shared" si="452"/>
        <v>312500</v>
      </c>
      <c r="CB249" s="21">
        <f t="shared" si="452"/>
        <v>16448</v>
      </c>
      <c r="CC249" s="21">
        <f t="shared" si="452"/>
        <v>0</v>
      </c>
      <c r="CD249" s="21">
        <f t="shared" si="452"/>
        <v>0</v>
      </c>
      <c r="CE249" s="21">
        <f t="shared" si="452"/>
        <v>0</v>
      </c>
      <c r="CF249" s="21">
        <f t="shared" si="452"/>
        <v>0</v>
      </c>
      <c r="CG249" s="21">
        <f t="shared" si="452"/>
        <v>0</v>
      </c>
      <c r="CH249" s="21">
        <f t="shared" si="452"/>
        <v>328948</v>
      </c>
      <c r="CI249" s="21">
        <f t="shared" si="452"/>
        <v>312500</v>
      </c>
      <c r="CJ249" s="21">
        <f t="shared" si="452"/>
        <v>16448</v>
      </c>
      <c r="CK249" s="21">
        <f t="shared" si="452"/>
        <v>0</v>
      </c>
      <c r="CL249" s="206">
        <f t="shared" si="395"/>
        <v>0</v>
      </c>
    </row>
    <row r="250" spans="1:90" ht="27.75" customHeight="1" x14ac:dyDescent="0.25">
      <c r="A250" s="1" t="s">
        <v>84</v>
      </c>
      <c r="B250" s="25"/>
      <c r="C250" s="25"/>
      <c r="D250" s="25"/>
      <c r="E250" s="152">
        <v>852</v>
      </c>
      <c r="F250" s="3" t="s">
        <v>78</v>
      </c>
      <c r="G250" s="4" t="s">
        <v>44</v>
      </c>
      <c r="H250" s="257" t="s">
        <v>478</v>
      </c>
      <c r="I250" s="3" t="s">
        <v>85</v>
      </c>
      <c r="J250" s="21">
        <f>'6.ВС'!J335</f>
        <v>164474</v>
      </c>
      <c r="K250" s="21">
        <f>'6.ВС'!K335</f>
        <v>156250</v>
      </c>
      <c r="L250" s="21">
        <f>'6.ВС'!L335</f>
        <v>8224</v>
      </c>
      <c r="M250" s="21">
        <f>'6.ВС'!M335</f>
        <v>0</v>
      </c>
      <c r="N250" s="21">
        <f>'6.ВС'!N335</f>
        <v>328948</v>
      </c>
      <c r="O250" s="21">
        <f>'6.ВС'!O335</f>
        <v>312500</v>
      </c>
      <c r="P250" s="21">
        <f>'6.ВС'!P335</f>
        <v>16448</v>
      </c>
      <c r="Q250" s="21">
        <f>'6.ВС'!Q335</f>
        <v>0</v>
      </c>
      <c r="R250" s="21">
        <f>'6.ВС'!R335</f>
        <v>279958</v>
      </c>
      <c r="S250" s="21">
        <f>'6.ВС'!S335</f>
        <v>265960</v>
      </c>
      <c r="T250" s="21">
        <f>'6.ВС'!T335</f>
        <v>13998</v>
      </c>
      <c r="U250" s="21">
        <f>'6.ВС'!U335</f>
        <v>0</v>
      </c>
      <c r="V250" s="21">
        <f>'6.ВС'!V335</f>
        <v>-6408.6600000000035</v>
      </c>
      <c r="W250" s="21">
        <f>'6.ВС'!W335</f>
        <v>-6087.6600000000035</v>
      </c>
      <c r="X250" s="21">
        <f>'6.ВС'!X335</f>
        <v>-321</v>
      </c>
      <c r="Y250" s="21">
        <f>'6.ВС'!Y335</f>
        <v>0</v>
      </c>
      <c r="Z250" s="276">
        <f t="shared" si="406"/>
        <v>96.249672143446261</v>
      </c>
      <c r="AA250" s="21"/>
      <c r="AB250" s="21">
        <f>'6.ВС'!AB335</f>
        <v>170882.66</v>
      </c>
      <c r="AC250" s="21">
        <f>'6.ВС'!AC335</f>
        <v>162337.66</v>
      </c>
      <c r="AD250" s="21">
        <f>'6.ВС'!AD335</f>
        <v>8545</v>
      </c>
      <c r="AE250" s="21">
        <f>'6.ВС'!AE335</f>
        <v>0</v>
      </c>
      <c r="AF250" s="21">
        <f>'6.ВС'!AF335</f>
        <v>0</v>
      </c>
      <c r="AG250" s="21">
        <f>'6.ВС'!AG335</f>
        <v>0</v>
      </c>
      <c r="AH250" s="21">
        <f>'6.ВС'!AH335</f>
        <v>0</v>
      </c>
      <c r="AI250" s="21">
        <f>'6.ВС'!AI335</f>
        <v>0</v>
      </c>
      <c r="AJ250" s="21">
        <f>'6.ВС'!AJ335</f>
        <v>170882.66</v>
      </c>
      <c r="AK250" s="21">
        <f>'6.ВС'!AK335</f>
        <v>162337.66</v>
      </c>
      <c r="AL250" s="21">
        <f>'6.ВС'!AL335</f>
        <v>8545</v>
      </c>
      <c r="AM250" s="21">
        <f>'6.ВС'!AM335</f>
        <v>0</v>
      </c>
      <c r="AN250" s="21">
        <f>'6.ВС'!AN335</f>
        <v>0</v>
      </c>
      <c r="AO250" s="21">
        <f>'6.ВС'!AO335</f>
        <v>0</v>
      </c>
      <c r="AP250" s="21">
        <f>'6.ВС'!AP335</f>
        <v>0</v>
      </c>
      <c r="AQ250" s="21">
        <f>'6.ВС'!AQ335</f>
        <v>0</v>
      </c>
      <c r="AR250" s="21">
        <f>'6.ВС'!AR335</f>
        <v>170882.66</v>
      </c>
      <c r="AS250" s="21">
        <f>'6.ВС'!AS335</f>
        <v>162337.66</v>
      </c>
      <c r="AT250" s="21">
        <f>'6.ВС'!AT335</f>
        <v>8545</v>
      </c>
      <c r="AU250" s="21">
        <f>'6.ВС'!AU335</f>
        <v>0</v>
      </c>
      <c r="AV250" s="205">
        <f t="shared" si="399"/>
        <v>0</v>
      </c>
      <c r="AW250" s="21">
        <f>'6.ВС'!AW335</f>
        <v>164475</v>
      </c>
      <c r="AX250" s="21">
        <f>'6.ВС'!AX335</f>
        <v>156250</v>
      </c>
      <c r="AY250" s="21">
        <f>'6.ВС'!AY335</f>
        <v>8225</v>
      </c>
      <c r="AZ250" s="21">
        <f>'6.ВС'!AZ335</f>
        <v>0</v>
      </c>
      <c r="BA250" s="21">
        <f>'6.ВС'!BA335</f>
        <v>0</v>
      </c>
      <c r="BB250" s="21">
        <f>'6.ВС'!BB335</f>
        <v>0</v>
      </c>
      <c r="BC250" s="21">
        <f>'6.ВС'!BC335</f>
        <v>0</v>
      </c>
      <c r="BD250" s="21">
        <f>'6.ВС'!BD335</f>
        <v>0</v>
      </c>
      <c r="BE250" s="21">
        <f>'6.ВС'!BE335</f>
        <v>164475</v>
      </c>
      <c r="BF250" s="21">
        <f>'6.ВС'!BF335</f>
        <v>156250</v>
      </c>
      <c r="BG250" s="21">
        <f>'6.ВС'!BG335</f>
        <v>8225</v>
      </c>
      <c r="BH250" s="21">
        <f>'6.ВС'!BH335</f>
        <v>0</v>
      </c>
      <c r="BI250" s="21">
        <f>'6.ВС'!BI335</f>
        <v>0</v>
      </c>
      <c r="BJ250" s="21">
        <f>'6.ВС'!BJ335</f>
        <v>0</v>
      </c>
      <c r="BK250" s="21">
        <f>'6.ВС'!BK335</f>
        <v>0</v>
      </c>
      <c r="BL250" s="21">
        <f>'6.ВС'!BL335</f>
        <v>0</v>
      </c>
      <c r="BM250" s="21">
        <f>'6.ВС'!BM335</f>
        <v>164475</v>
      </c>
      <c r="BN250" s="21">
        <f>'6.ВС'!BN335</f>
        <v>156250</v>
      </c>
      <c r="BO250" s="21">
        <f>'6.ВС'!BO335</f>
        <v>8225</v>
      </c>
      <c r="BP250" s="21">
        <f>'6.ВС'!BP335</f>
        <v>0</v>
      </c>
      <c r="BQ250" s="205">
        <f t="shared" si="394"/>
        <v>0</v>
      </c>
      <c r="BR250" s="21">
        <f>'6.ВС'!BR335</f>
        <v>328948</v>
      </c>
      <c r="BS250" s="21">
        <f>'6.ВС'!BS335</f>
        <v>312500</v>
      </c>
      <c r="BT250" s="21">
        <f>'6.ВС'!BT335</f>
        <v>16448</v>
      </c>
      <c r="BU250" s="21">
        <f>'6.ВС'!BU335</f>
        <v>0</v>
      </c>
      <c r="BV250" s="21">
        <f>'6.ВС'!BV335</f>
        <v>0</v>
      </c>
      <c r="BW250" s="21">
        <f>'6.ВС'!BW335</f>
        <v>0</v>
      </c>
      <c r="BX250" s="21">
        <f>'6.ВС'!BX335</f>
        <v>0</v>
      </c>
      <c r="BY250" s="21">
        <f>'6.ВС'!BY335</f>
        <v>0</v>
      </c>
      <c r="BZ250" s="21">
        <f>'6.ВС'!BZ335</f>
        <v>328948</v>
      </c>
      <c r="CA250" s="21">
        <f>'6.ВС'!CA335</f>
        <v>312500</v>
      </c>
      <c r="CB250" s="21">
        <f>'6.ВС'!CB335</f>
        <v>16448</v>
      </c>
      <c r="CC250" s="21">
        <f>'6.ВС'!CC335</f>
        <v>0</v>
      </c>
      <c r="CD250" s="21">
        <f>'6.ВС'!CD335</f>
        <v>0</v>
      </c>
      <c r="CE250" s="21">
        <f>'6.ВС'!CE335</f>
        <v>0</v>
      </c>
      <c r="CF250" s="21">
        <f>'6.ВС'!CF335</f>
        <v>0</v>
      </c>
      <c r="CG250" s="21">
        <f>'6.ВС'!CG335</f>
        <v>0</v>
      </c>
      <c r="CH250" s="21">
        <f>'6.ВС'!CH335</f>
        <v>328948</v>
      </c>
      <c r="CI250" s="21">
        <f>'6.ВС'!CI335</f>
        <v>312500</v>
      </c>
      <c r="CJ250" s="21">
        <f>'6.ВС'!CJ335</f>
        <v>16448</v>
      </c>
      <c r="CK250" s="21">
        <f>'6.ВС'!CK335</f>
        <v>0</v>
      </c>
      <c r="CL250" s="206">
        <f t="shared" si="395"/>
        <v>0</v>
      </c>
    </row>
    <row r="251" spans="1:90" ht="27.75" customHeight="1" x14ac:dyDescent="0.25">
      <c r="A251" s="1" t="s">
        <v>318</v>
      </c>
      <c r="B251" s="156"/>
      <c r="C251" s="156"/>
      <c r="D251" s="156"/>
      <c r="E251" s="152">
        <v>852</v>
      </c>
      <c r="F251" s="3" t="s">
        <v>78</v>
      </c>
      <c r="G251" s="3" t="s">
        <v>44</v>
      </c>
      <c r="H251" s="176" t="s">
        <v>470</v>
      </c>
      <c r="I251" s="3"/>
      <c r="J251" s="21">
        <f t="shared" ref="J251:Y252" si="453">J252</f>
        <v>1875600</v>
      </c>
      <c r="K251" s="21">
        <f t="shared" si="453"/>
        <v>1875600</v>
      </c>
      <c r="L251" s="21">
        <f t="shared" si="453"/>
        <v>0</v>
      </c>
      <c r="M251" s="21">
        <f t="shared" si="453"/>
        <v>0</v>
      </c>
      <c r="N251" s="21">
        <f t="shared" si="453"/>
        <v>1875600</v>
      </c>
      <c r="O251" s="21">
        <f t="shared" si="453"/>
        <v>1875600</v>
      </c>
      <c r="P251" s="21">
        <f t="shared" si="453"/>
        <v>0</v>
      </c>
      <c r="Q251" s="21">
        <f t="shared" si="453"/>
        <v>0</v>
      </c>
      <c r="R251" s="21">
        <f t="shared" si="453"/>
        <v>1875600</v>
      </c>
      <c r="S251" s="21">
        <f t="shared" si="453"/>
        <v>1875600</v>
      </c>
      <c r="T251" s="21">
        <f t="shared" si="453"/>
        <v>0</v>
      </c>
      <c r="U251" s="21">
        <f t="shared" si="453"/>
        <v>0</v>
      </c>
      <c r="V251" s="21">
        <f t="shared" si="453"/>
        <v>-12000</v>
      </c>
      <c r="W251" s="21">
        <f t="shared" si="453"/>
        <v>-12000</v>
      </c>
      <c r="X251" s="21">
        <f t="shared" si="453"/>
        <v>0</v>
      </c>
      <c r="Y251" s="21">
        <f t="shared" si="453"/>
        <v>0</v>
      </c>
      <c r="Z251" s="276">
        <f t="shared" si="406"/>
        <v>99.364272091544819</v>
      </c>
      <c r="AA251" s="21"/>
      <c r="AB251" s="21">
        <f t="shared" ref="AB251:BV252" si="454">AB252</f>
        <v>1887600</v>
      </c>
      <c r="AC251" s="21">
        <f t="shared" si="454"/>
        <v>1887600</v>
      </c>
      <c r="AD251" s="21">
        <f t="shared" si="454"/>
        <v>0</v>
      </c>
      <c r="AE251" s="21">
        <f t="shared" si="454"/>
        <v>0</v>
      </c>
      <c r="AF251" s="21">
        <f t="shared" si="454"/>
        <v>0</v>
      </c>
      <c r="AG251" s="21">
        <f t="shared" si="454"/>
        <v>0</v>
      </c>
      <c r="AH251" s="21">
        <f t="shared" si="454"/>
        <v>0</v>
      </c>
      <c r="AI251" s="21">
        <f t="shared" si="454"/>
        <v>0</v>
      </c>
      <c r="AJ251" s="21">
        <f t="shared" si="454"/>
        <v>1887600</v>
      </c>
      <c r="AK251" s="21">
        <f t="shared" si="454"/>
        <v>1887600</v>
      </c>
      <c r="AL251" s="21">
        <f t="shared" si="454"/>
        <v>0</v>
      </c>
      <c r="AM251" s="21">
        <f t="shared" si="454"/>
        <v>0</v>
      </c>
      <c r="AN251" s="21">
        <f t="shared" si="454"/>
        <v>0</v>
      </c>
      <c r="AO251" s="21">
        <f t="shared" si="454"/>
        <v>0</v>
      </c>
      <c r="AP251" s="21">
        <f t="shared" si="454"/>
        <v>0</v>
      </c>
      <c r="AQ251" s="21">
        <f t="shared" si="454"/>
        <v>0</v>
      </c>
      <c r="AR251" s="21">
        <f t="shared" si="454"/>
        <v>1887600</v>
      </c>
      <c r="AS251" s="21">
        <f t="shared" si="454"/>
        <v>1887600</v>
      </c>
      <c r="AT251" s="21">
        <f t="shared" si="454"/>
        <v>0</v>
      </c>
      <c r="AU251" s="21">
        <f t="shared" si="454"/>
        <v>0</v>
      </c>
      <c r="AV251" s="205">
        <f t="shared" si="399"/>
        <v>0</v>
      </c>
      <c r="AW251" s="21">
        <f t="shared" si="454"/>
        <v>1887600</v>
      </c>
      <c r="AX251" s="21">
        <f t="shared" si="454"/>
        <v>1887600</v>
      </c>
      <c r="AY251" s="21">
        <f t="shared" si="454"/>
        <v>0</v>
      </c>
      <c r="AZ251" s="21">
        <f t="shared" si="454"/>
        <v>0</v>
      </c>
      <c r="BA251" s="21">
        <f t="shared" si="454"/>
        <v>0</v>
      </c>
      <c r="BB251" s="21">
        <f t="shared" si="454"/>
        <v>0</v>
      </c>
      <c r="BC251" s="21">
        <f t="shared" si="454"/>
        <v>0</v>
      </c>
      <c r="BD251" s="21">
        <f t="shared" si="454"/>
        <v>0</v>
      </c>
      <c r="BE251" s="21">
        <f t="shared" si="454"/>
        <v>1887600</v>
      </c>
      <c r="BF251" s="21">
        <f t="shared" si="454"/>
        <v>1887600</v>
      </c>
      <c r="BG251" s="21">
        <f t="shared" si="454"/>
        <v>0</v>
      </c>
      <c r="BH251" s="21">
        <f t="shared" si="454"/>
        <v>0</v>
      </c>
      <c r="BI251" s="21">
        <f t="shared" si="454"/>
        <v>0</v>
      </c>
      <c r="BJ251" s="21">
        <f t="shared" si="454"/>
        <v>0</v>
      </c>
      <c r="BK251" s="21">
        <f t="shared" si="454"/>
        <v>0</v>
      </c>
      <c r="BL251" s="21">
        <f t="shared" si="454"/>
        <v>0</v>
      </c>
      <c r="BM251" s="21">
        <f t="shared" si="454"/>
        <v>1887600</v>
      </c>
      <c r="BN251" s="21">
        <f t="shared" si="454"/>
        <v>1887600</v>
      </c>
      <c r="BO251" s="21">
        <f t="shared" si="454"/>
        <v>0</v>
      </c>
      <c r="BP251" s="21">
        <f t="shared" si="454"/>
        <v>0</v>
      </c>
      <c r="BQ251" s="205">
        <f t="shared" si="394"/>
        <v>0</v>
      </c>
      <c r="BR251" s="21">
        <f t="shared" si="454"/>
        <v>1887600</v>
      </c>
      <c r="BS251" s="21">
        <f t="shared" si="454"/>
        <v>1887600</v>
      </c>
      <c r="BT251" s="21">
        <f t="shared" si="454"/>
        <v>0</v>
      </c>
      <c r="BU251" s="21">
        <f t="shared" si="454"/>
        <v>0</v>
      </c>
      <c r="BV251" s="21">
        <f t="shared" si="454"/>
        <v>0</v>
      </c>
      <c r="BW251" s="21">
        <f t="shared" ref="BV251:CK252" si="455">BW252</f>
        <v>0</v>
      </c>
      <c r="BX251" s="21">
        <f t="shared" si="455"/>
        <v>0</v>
      </c>
      <c r="BY251" s="21">
        <f t="shared" si="455"/>
        <v>0</v>
      </c>
      <c r="BZ251" s="21">
        <f t="shared" si="455"/>
        <v>1887600</v>
      </c>
      <c r="CA251" s="21">
        <f t="shared" si="455"/>
        <v>1887600</v>
      </c>
      <c r="CB251" s="21">
        <f t="shared" si="455"/>
        <v>0</v>
      </c>
      <c r="CC251" s="21">
        <f t="shared" si="455"/>
        <v>0</v>
      </c>
      <c r="CD251" s="21">
        <f t="shared" si="455"/>
        <v>0</v>
      </c>
      <c r="CE251" s="21">
        <f t="shared" si="455"/>
        <v>0</v>
      </c>
      <c r="CF251" s="21">
        <f t="shared" si="455"/>
        <v>0</v>
      </c>
      <c r="CG251" s="21">
        <f t="shared" si="455"/>
        <v>0</v>
      </c>
      <c r="CH251" s="21">
        <f t="shared" si="455"/>
        <v>1887600</v>
      </c>
      <c r="CI251" s="21">
        <f t="shared" si="455"/>
        <v>1887600</v>
      </c>
      <c r="CJ251" s="21">
        <f t="shared" si="455"/>
        <v>0</v>
      </c>
      <c r="CK251" s="21">
        <f t="shared" si="455"/>
        <v>0</v>
      </c>
      <c r="CL251" s="206">
        <f t="shared" si="395"/>
        <v>0</v>
      </c>
    </row>
    <row r="252" spans="1:90" ht="27.75" customHeight="1" x14ac:dyDescent="0.25">
      <c r="A252" s="1" t="s">
        <v>41</v>
      </c>
      <c r="B252" s="156"/>
      <c r="C252" s="156"/>
      <c r="D252" s="156"/>
      <c r="E252" s="152">
        <v>852</v>
      </c>
      <c r="F252" s="3" t="s">
        <v>78</v>
      </c>
      <c r="G252" s="3" t="s">
        <v>44</v>
      </c>
      <c r="H252" s="176" t="s">
        <v>470</v>
      </c>
      <c r="I252" s="3" t="s">
        <v>83</v>
      </c>
      <c r="J252" s="21">
        <f t="shared" si="453"/>
        <v>1875600</v>
      </c>
      <c r="K252" s="21">
        <f t="shared" si="453"/>
        <v>1875600</v>
      </c>
      <c r="L252" s="21">
        <f t="shared" si="453"/>
        <v>0</v>
      </c>
      <c r="M252" s="21">
        <f t="shared" si="453"/>
        <v>0</v>
      </c>
      <c r="N252" s="21">
        <f t="shared" si="453"/>
        <v>1875600</v>
      </c>
      <c r="O252" s="21">
        <f t="shared" si="453"/>
        <v>1875600</v>
      </c>
      <c r="P252" s="21">
        <f t="shared" si="453"/>
        <v>0</v>
      </c>
      <c r="Q252" s="21">
        <f t="shared" si="453"/>
        <v>0</v>
      </c>
      <c r="R252" s="21">
        <f t="shared" si="453"/>
        <v>1875600</v>
      </c>
      <c r="S252" s="21">
        <f t="shared" si="453"/>
        <v>1875600</v>
      </c>
      <c r="T252" s="21">
        <f t="shared" si="453"/>
        <v>0</v>
      </c>
      <c r="U252" s="21">
        <f t="shared" si="453"/>
        <v>0</v>
      </c>
      <c r="V252" s="21">
        <f t="shared" si="453"/>
        <v>-12000</v>
      </c>
      <c r="W252" s="21">
        <f t="shared" si="453"/>
        <v>-12000</v>
      </c>
      <c r="X252" s="21">
        <f t="shared" si="453"/>
        <v>0</v>
      </c>
      <c r="Y252" s="21">
        <f t="shared" si="453"/>
        <v>0</v>
      </c>
      <c r="Z252" s="276">
        <f t="shared" si="406"/>
        <v>99.364272091544819</v>
      </c>
      <c r="AA252" s="21"/>
      <c r="AB252" s="21">
        <f t="shared" si="454"/>
        <v>1887600</v>
      </c>
      <c r="AC252" s="21">
        <f t="shared" si="454"/>
        <v>1887600</v>
      </c>
      <c r="AD252" s="21">
        <f t="shared" si="454"/>
        <v>0</v>
      </c>
      <c r="AE252" s="21">
        <f t="shared" si="454"/>
        <v>0</v>
      </c>
      <c r="AF252" s="21">
        <f t="shared" si="454"/>
        <v>0</v>
      </c>
      <c r="AG252" s="21">
        <f t="shared" si="454"/>
        <v>0</v>
      </c>
      <c r="AH252" s="21">
        <f t="shared" si="454"/>
        <v>0</v>
      </c>
      <c r="AI252" s="21">
        <f t="shared" si="454"/>
        <v>0</v>
      </c>
      <c r="AJ252" s="21">
        <f t="shared" si="454"/>
        <v>1887600</v>
      </c>
      <c r="AK252" s="21">
        <f t="shared" si="454"/>
        <v>1887600</v>
      </c>
      <c r="AL252" s="21">
        <f t="shared" si="454"/>
        <v>0</v>
      </c>
      <c r="AM252" s="21">
        <f t="shared" si="454"/>
        <v>0</v>
      </c>
      <c r="AN252" s="21">
        <f t="shared" si="454"/>
        <v>0</v>
      </c>
      <c r="AO252" s="21">
        <f t="shared" si="454"/>
        <v>0</v>
      </c>
      <c r="AP252" s="21">
        <f t="shared" si="454"/>
        <v>0</v>
      </c>
      <c r="AQ252" s="21">
        <f t="shared" si="454"/>
        <v>0</v>
      </c>
      <c r="AR252" s="21">
        <f t="shared" si="454"/>
        <v>1887600</v>
      </c>
      <c r="AS252" s="21">
        <f t="shared" si="454"/>
        <v>1887600</v>
      </c>
      <c r="AT252" s="21">
        <f t="shared" si="454"/>
        <v>0</v>
      </c>
      <c r="AU252" s="21">
        <f t="shared" si="454"/>
        <v>0</v>
      </c>
      <c r="AV252" s="205">
        <f t="shared" si="399"/>
        <v>0</v>
      </c>
      <c r="AW252" s="21">
        <f t="shared" si="454"/>
        <v>1887600</v>
      </c>
      <c r="AX252" s="21">
        <f t="shared" si="454"/>
        <v>1887600</v>
      </c>
      <c r="AY252" s="21">
        <f t="shared" si="454"/>
        <v>0</v>
      </c>
      <c r="AZ252" s="21">
        <f t="shared" si="454"/>
        <v>0</v>
      </c>
      <c r="BA252" s="21">
        <f t="shared" si="454"/>
        <v>0</v>
      </c>
      <c r="BB252" s="21">
        <f t="shared" si="454"/>
        <v>0</v>
      </c>
      <c r="BC252" s="21">
        <f t="shared" si="454"/>
        <v>0</v>
      </c>
      <c r="BD252" s="21">
        <f t="shared" si="454"/>
        <v>0</v>
      </c>
      <c r="BE252" s="21">
        <f t="shared" si="454"/>
        <v>1887600</v>
      </c>
      <c r="BF252" s="21">
        <f t="shared" si="454"/>
        <v>1887600</v>
      </c>
      <c r="BG252" s="21">
        <f t="shared" si="454"/>
        <v>0</v>
      </c>
      <c r="BH252" s="21">
        <f t="shared" si="454"/>
        <v>0</v>
      </c>
      <c r="BI252" s="21">
        <f t="shared" si="454"/>
        <v>0</v>
      </c>
      <c r="BJ252" s="21">
        <f t="shared" si="454"/>
        <v>0</v>
      </c>
      <c r="BK252" s="21">
        <f t="shared" si="454"/>
        <v>0</v>
      </c>
      <c r="BL252" s="21">
        <f t="shared" si="454"/>
        <v>0</v>
      </c>
      <c r="BM252" s="21">
        <f t="shared" si="454"/>
        <v>1887600</v>
      </c>
      <c r="BN252" s="21">
        <f t="shared" si="454"/>
        <v>1887600</v>
      </c>
      <c r="BO252" s="21">
        <f t="shared" si="454"/>
        <v>0</v>
      </c>
      <c r="BP252" s="21">
        <f t="shared" si="454"/>
        <v>0</v>
      </c>
      <c r="BQ252" s="205">
        <f t="shared" ref="BQ252:BQ334" si="456">BE252-BF252-BG252-BH252</f>
        <v>0</v>
      </c>
      <c r="BR252" s="21">
        <f t="shared" si="454"/>
        <v>1887600</v>
      </c>
      <c r="BS252" s="21">
        <f t="shared" si="454"/>
        <v>1887600</v>
      </c>
      <c r="BT252" s="21">
        <f t="shared" si="454"/>
        <v>0</v>
      </c>
      <c r="BU252" s="21">
        <f t="shared" si="454"/>
        <v>0</v>
      </c>
      <c r="BV252" s="21">
        <f t="shared" si="455"/>
        <v>0</v>
      </c>
      <c r="BW252" s="21">
        <f t="shared" si="455"/>
        <v>0</v>
      </c>
      <c r="BX252" s="21">
        <f t="shared" si="455"/>
        <v>0</v>
      </c>
      <c r="BY252" s="21">
        <f t="shared" si="455"/>
        <v>0</v>
      </c>
      <c r="BZ252" s="21">
        <f t="shared" si="455"/>
        <v>1887600</v>
      </c>
      <c r="CA252" s="21">
        <f t="shared" si="455"/>
        <v>1887600</v>
      </c>
      <c r="CB252" s="21">
        <f t="shared" si="455"/>
        <v>0</v>
      </c>
      <c r="CC252" s="21">
        <f t="shared" si="455"/>
        <v>0</v>
      </c>
      <c r="CD252" s="21">
        <f t="shared" si="455"/>
        <v>0</v>
      </c>
      <c r="CE252" s="21">
        <f t="shared" si="455"/>
        <v>0</v>
      </c>
      <c r="CF252" s="21">
        <f t="shared" si="455"/>
        <v>0</v>
      </c>
      <c r="CG252" s="21">
        <f t="shared" si="455"/>
        <v>0</v>
      </c>
      <c r="CH252" s="21">
        <f t="shared" si="455"/>
        <v>1887600</v>
      </c>
      <c r="CI252" s="21">
        <f t="shared" si="455"/>
        <v>1887600</v>
      </c>
      <c r="CJ252" s="21">
        <f t="shared" si="455"/>
        <v>0</v>
      </c>
      <c r="CK252" s="21">
        <f t="shared" si="455"/>
        <v>0</v>
      </c>
      <c r="CL252" s="206">
        <f t="shared" si="395"/>
        <v>0</v>
      </c>
    </row>
    <row r="253" spans="1:90" ht="27.75" customHeight="1" x14ac:dyDescent="0.25">
      <c r="A253" s="1" t="s">
        <v>84</v>
      </c>
      <c r="B253" s="156"/>
      <c r="C253" s="156"/>
      <c r="D253" s="156"/>
      <c r="E253" s="152">
        <v>852</v>
      </c>
      <c r="F253" s="3" t="s">
        <v>78</v>
      </c>
      <c r="G253" s="3" t="s">
        <v>44</v>
      </c>
      <c r="H253" s="176" t="s">
        <v>470</v>
      </c>
      <c r="I253" s="3" t="s">
        <v>85</v>
      </c>
      <c r="J253" s="21">
        <f>'6.ВС'!J338</f>
        <v>1875600</v>
      </c>
      <c r="K253" s="21">
        <f>'6.ВС'!K338</f>
        <v>1875600</v>
      </c>
      <c r="L253" s="21">
        <f>'6.ВС'!L338</f>
        <v>0</v>
      </c>
      <c r="M253" s="21">
        <f>'6.ВС'!M338</f>
        <v>0</v>
      </c>
      <c r="N253" s="21">
        <f>'6.ВС'!N338</f>
        <v>1875600</v>
      </c>
      <c r="O253" s="21">
        <f>'6.ВС'!O338</f>
        <v>1875600</v>
      </c>
      <c r="P253" s="21">
        <f>'6.ВС'!P338</f>
        <v>0</v>
      </c>
      <c r="Q253" s="21">
        <f>'6.ВС'!Q338</f>
        <v>0</v>
      </c>
      <c r="R253" s="21">
        <f>'6.ВС'!R338</f>
        <v>1875600</v>
      </c>
      <c r="S253" s="21">
        <f>'6.ВС'!S338</f>
        <v>1875600</v>
      </c>
      <c r="T253" s="21">
        <f>'6.ВС'!T338</f>
        <v>0</v>
      </c>
      <c r="U253" s="21">
        <f>'6.ВС'!U338</f>
        <v>0</v>
      </c>
      <c r="V253" s="21">
        <f>'6.ВС'!V338</f>
        <v>-12000</v>
      </c>
      <c r="W253" s="21">
        <f>'6.ВС'!W338</f>
        <v>-12000</v>
      </c>
      <c r="X253" s="21">
        <f>'6.ВС'!X338</f>
        <v>0</v>
      </c>
      <c r="Y253" s="21">
        <f>'6.ВС'!Y338</f>
        <v>0</v>
      </c>
      <c r="Z253" s="276">
        <f t="shared" si="406"/>
        <v>99.364272091544819</v>
      </c>
      <c r="AA253" s="21"/>
      <c r="AB253" s="21">
        <f>'6.ВС'!AB338</f>
        <v>1887600</v>
      </c>
      <c r="AC253" s="21">
        <f>'6.ВС'!AC338</f>
        <v>1887600</v>
      </c>
      <c r="AD253" s="21">
        <f>'6.ВС'!AD338</f>
        <v>0</v>
      </c>
      <c r="AE253" s="21">
        <f>'6.ВС'!AE338</f>
        <v>0</v>
      </c>
      <c r="AF253" s="21">
        <f>'6.ВС'!AF338</f>
        <v>0</v>
      </c>
      <c r="AG253" s="21">
        <f>'6.ВС'!AG338</f>
        <v>0</v>
      </c>
      <c r="AH253" s="21">
        <f>'6.ВС'!AH338</f>
        <v>0</v>
      </c>
      <c r="AI253" s="21">
        <f>'6.ВС'!AI338</f>
        <v>0</v>
      </c>
      <c r="AJ253" s="21">
        <f>'6.ВС'!AJ338</f>
        <v>1887600</v>
      </c>
      <c r="AK253" s="21">
        <f>'6.ВС'!AK338</f>
        <v>1887600</v>
      </c>
      <c r="AL253" s="21">
        <f>'6.ВС'!AL338</f>
        <v>0</v>
      </c>
      <c r="AM253" s="21">
        <f>'6.ВС'!AM338</f>
        <v>0</v>
      </c>
      <c r="AN253" s="21">
        <f>'6.ВС'!AN338</f>
        <v>0</v>
      </c>
      <c r="AO253" s="21">
        <f>'6.ВС'!AO338</f>
        <v>0</v>
      </c>
      <c r="AP253" s="21">
        <f>'6.ВС'!AP338</f>
        <v>0</v>
      </c>
      <c r="AQ253" s="21">
        <f>'6.ВС'!AQ338</f>
        <v>0</v>
      </c>
      <c r="AR253" s="21">
        <f>'6.ВС'!AR338</f>
        <v>1887600</v>
      </c>
      <c r="AS253" s="21">
        <f>'6.ВС'!AS338</f>
        <v>1887600</v>
      </c>
      <c r="AT253" s="21">
        <f>'6.ВС'!AT338</f>
        <v>0</v>
      </c>
      <c r="AU253" s="21">
        <f>'6.ВС'!AU338</f>
        <v>0</v>
      </c>
      <c r="AV253" s="205">
        <f t="shared" si="399"/>
        <v>0</v>
      </c>
      <c r="AW253" s="21">
        <f>'6.ВС'!AW338</f>
        <v>1887600</v>
      </c>
      <c r="AX253" s="21">
        <f>'6.ВС'!AX338</f>
        <v>1887600</v>
      </c>
      <c r="AY253" s="21">
        <f>'6.ВС'!AY338</f>
        <v>0</v>
      </c>
      <c r="AZ253" s="21">
        <f>'6.ВС'!AZ338</f>
        <v>0</v>
      </c>
      <c r="BA253" s="21">
        <f>'6.ВС'!BA338</f>
        <v>0</v>
      </c>
      <c r="BB253" s="21">
        <f>'6.ВС'!BB338</f>
        <v>0</v>
      </c>
      <c r="BC253" s="21">
        <f>'6.ВС'!BC338</f>
        <v>0</v>
      </c>
      <c r="BD253" s="21">
        <f>'6.ВС'!BD338</f>
        <v>0</v>
      </c>
      <c r="BE253" s="21">
        <f>'6.ВС'!BE338</f>
        <v>1887600</v>
      </c>
      <c r="BF253" s="21">
        <f>'6.ВС'!BF338</f>
        <v>1887600</v>
      </c>
      <c r="BG253" s="21">
        <f>'6.ВС'!BG338</f>
        <v>0</v>
      </c>
      <c r="BH253" s="21">
        <f>'6.ВС'!BH338</f>
        <v>0</v>
      </c>
      <c r="BI253" s="21">
        <f>'6.ВС'!BI338</f>
        <v>0</v>
      </c>
      <c r="BJ253" s="21">
        <f>'6.ВС'!BJ338</f>
        <v>0</v>
      </c>
      <c r="BK253" s="21">
        <f>'6.ВС'!BK338</f>
        <v>0</v>
      </c>
      <c r="BL253" s="21">
        <f>'6.ВС'!BL338</f>
        <v>0</v>
      </c>
      <c r="BM253" s="21">
        <f>'6.ВС'!BM338</f>
        <v>1887600</v>
      </c>
      <c r="BN253" s="21">
        <f>'6.ВС'!BN338</f>
        <v>1887600</v>
      </c>
      <c r="BO253" s="21">
        <f>'6.ВС'!BO338</f>
        <v>0</v>
      </c>
      <c r="BP253" s="21">
        <f>'6.ВС'!BP338</f>
        <v>0</v>
      </c>
      <c r="BQ253" s="205">
        <f t="shared" si="456"/>
        <v>0</v>
      </c>
      <c r="BR253" s="21">
        <f>'6.ВС'!BR338</f>
        <v>1887600</v>
      </c>
      <c r="BS253" s="21">
        <f>'6.ВС'!BS338</f>
        <v>1887600</v>
      </c>
      <c r="BT253" s="21">
        <f>'6.ВС'!BT338</f>
        <v>0</v>
      </c>
      <c r="BU253" s="21">
        <f>'6.ВС'!BU338</f>
        <v>0</v>
      </c>
      <c r="BV253" s="21">
        <f>'6.ВС'!BV338</f>
        <v>0</v>
      </c>
      <c r="BW253" s="21">
        <f>'6.ВС'!BW338</f>
        <v>0</v>
      </c>
      <c r="BX253" s="21">
        <f>'6.ВС'!BX338</f>
        <v>0</v>
      </c>
      <c r="BY253" s="21">
        <f>'6.ВС'!BY338</f>
        <v>0</v>
      </c>
      <c r="BZ253" s="21">
        <f>'6.ВС'!BZ338</f>
        <v>1887600</v>
      </c>
      <c r="CA253" s="21">
        <f>'6.ВС'!CA338</f>
        <v>1887600</v>
      </c>
      <c r="CB253" s="21">
        <f>'6.ВС'!CB338</f>
        <v>0</v>
      </c>
      <c r="CC253" s="21">
        <f>'6.ВС'!CC338</f>
        <v>0</v>
      </c>
      <c r="CD253" s="21">
        <f>'6.ВС'!CD338</f>
        <v>0</v>
      </c>
      <c r="CE253" s="21">
        <f>'6.ВС'!CE338</f>
        <v>0</v>
      </c>
      <c r="CF253" s="21">
        <f>'6.ВС'!CF338</f>
        <v>0</v>
      </c>
      <c r="CG253" s="21">
        <f>'6.ВС'!CG338</f>
        <v>0</v>
      </c>
      <c r="CH253" s="21">
        <f>'6.ВС'!CH338</f>
        <v>1887600</v>
      </c>
      <c r="CI253" s="21">
        <f>'6.ВС'!CI338</f>
        <v>1887600</v>
      </c>
      <c r="CJ253" s="21">
        <f>'6.ВС'!CJ338</f>
        <v>0</v>
      </c>
      <c r="CK253" s="21">
        <f>'6.ВС'!CK338</f>
        <v>0</v>
      </c>
      <c r="CL253" s="206">
        <f t="shared" ref="CL253:CL339" si="457">BZ253-CA253-CB253-CC253</f>
        <v>0</v>
      </c>
    </row>
    <row r="254" spans="1:90" ht="27.75" customHeight="1" x14ac:dyDescent="0.25">
      <c r="A254" s="1" t="s">
        <v>341</v>
      </c>
      <c r="B254" s="156"/>
      <c r="C254" s="156"/>
      <c r="D254" s="156"/>
      <c r="E254" s="152">
        <v>852</v>
      </c>
      <c r="F254" s="3" t="s">
        <v>78</v>
      </c>
      <c r="G254" s="3" t="s">
        <v>44</v>
      </c>
      <c r="H254" s="176" t="s">
        <v>472</v>
      </c>
      <c r="I254" s="3"/>
      <c r="J254" s="21">
        <f t="shared" ref="J254:Y255" si="458">J255</f>
        <v>7733880</v>
      </c>
      <c r="K254" s="21">
        <f t="shared" si="458"/>
        <v>7733880</v>
      </c>
      <c r="L254" s="21">
        <f t="shared" si="458"/>
        <v>0</v>
      </c>
      <c r="M254" s="21">
        <f t="shared" si="458"/>
        <v>0</v>
      </c>
      <c r="N254" s="21">
        <f t="shared" si="458"/>
        <v>7499520</v>
      </c>
      <c r="O254" s="21">
        <f t="shared" si="458"/>
        <v>7499520</v>
      </c>
      <c r="P254" s="21">
        <f t="shared" si="458"/>
        <v>0</v>
      </c>
      <c r="Q254" s="21">
        <f t="shared" si="458"/>
        <v>0</v>
      </c>
      <c r="R254" s="21">
        <f t="shared" si="458"/>
        <v>7499520</v>
      </c>
      <c r="S254" s="21">
        <f t="shared" si="458"/>
        <v>7499520</v>
      </c>
      <c r="T254" s="21">
        <f t="shared" si="458"/>
        <v>0</v>
      </c>
      <c r="U254" s="21">
        <f t="shared" si="458"/>
        <v>0</v>
      </c>
      <c r="V254" s="21">
        <f t="shared" si="458"/>
        <v>-156240</v>
      </c>
      <c r="W254" s="21">
        <f t="shared" si="458"/>
        <v>-156240</v>
      </c>
      <c r="X254" s="21">
        <f t="shared" si="458"/>
        <v>0</v>
      </c>
      <c r="Y254" s="21">
        <f t="shared" si="458"/>
        <v>0</v>
      </c>
      <c r="Z254" s="276">
        <f t="shared" si="406"/>
        <v>98.019801980198025</v>
      </c>
      <c r="AA254" s="21"/>
      <c r="AB254" s="21">
        <f t="shared" ref="AB254:BV255" si="459">AB255</f>
        <v>7890120</v>
      </c>
      <c r="AC254" s="21">
        <f t="shared" si="459"/>
        <v>7890120</v>
      </c>
      <c r="AD254" s="21">
        <f t="shared" si="459"/>
        <v>0</v>
      </c>
      <c r="AE254" s="21">
        <f t="shared" si="459"/>
        <v>0</v>
      </c>
      <c r="AF254" s="21">
        <f t="shared" si="459"/>
        <v>0</v>
      </c>
      <c r="AG254" s="21">
        <f t="shared" si="459"/>
        <v>0</v>
      </c>
      <c r="AH254" s="21">
        <f t="shared" si="459"/>
        <v>0</v>
      </c>
      <c r="AI254" s="21">
        <f t="shared" si="459"/>
        <v>0</v>
      </c>
      <c r="AJ254" s="21">
        <f t="shared" si="459"/>
        <v>7890120</v>
      </c>
      <c r="AK254" s="21">
        <f t="shared" si="459"/>
        <v>7890120</v>
      </c>
      <c r="AL254" s="21">
        <f t="shared" si="459"/>
        <v>0</v>
      </c>
      <c r="AM254" s="21">
        <f t="shared" si="459"/>
        <v>0</v>
      </c>
      <c r="AN254" s="21">
        <f t="shared" si="459"/>
        <v>0</v>
      </c>
      <c r="AO254" s="21">
        <f t="shared" si="459"/>
        <v>0</v>
      </c>
      <c r="AP254" s="21">
        <f t="shared" si="459"/>
        <v>0</v>
      </c>
      <c r="AQ254" s="21">
        <f t="shared" si="459"/>
        <v>0</v>
      </c>
      <c r="AR254" s="21">
        <f t="shared" si="459"/>
        <v>7890120</v>
      </c>
      <c r="AS254" s="21">
        <f t="shared" si="459"/>
        <v>7890120</v>
      </c>
      <c r="AT254" s="21">
        <f t="shared" si="459"/>
        <v>0</v>
      </c>
      <c r="AU254" s="21">
        <f t="shared" si="459"/>
        <v>0</v>
      </c>
      <c r="AV254" s="205">
        <f>AJ254-AK254-AL254-AM254</f>
        <v>0</v>
      </c>
      <c r="AW254" s="21">
        <f t="shared" si="459"/>
        <v>7890120</v>
      </c>
      <c r="AX254" s="21">
        <f t="shared" si="459"/>
        <v>7890120</v>
      </c>
      <c r="AY254" s="21">
        <f t="shared" si="459"/>
        <v>0</v>
      </c>
      <c r="AZ254" s="21">
        <f t="shared" si="459"/>
        <v>0</v>
      </c>
      <c r="BA254" s="21">
        <f t="shared" si="459"/>
        <v>0</v>
      </c>
      <c r="BB254" s="21">
        <f t="shared" si="459"/>
        <v>0</v>
      </c>
      <c r="BC254" s="21">
        <f t="shared" si="459"/>
        <v>0</v>
      </c>
      <c r="BD254" s="21">
        <f t="shared" si="459"/>
        <v>0</v>
      </c>
      <c r="BE254" s="21">
        <f t="shared" si="459"/>
        <v>7890120</v>
      </c>
      <c r="BF254" s="21">
        <f t="shared" si="459"/>
        <v>7890120</v>
      </c>
      <c r="BG254" s="21">
        <f t="shared" si="459"/>
        <v>0</v>
      </c>
      <c r="BH254" s="21">
        <f t="shared" si="459"/>
        <v>0</v>
      </c>
      <c r="BI254" s="21">
        <f t="shared" si="459"/>
        <v>0</v>
      </c>
      <c r="BJ254" s="21">
        <f t="shared" si="459"/>
        <v>0</v>
      </c>
      <c r="BK254" s="21">
        <f t="shared" si="459"/>
        <v>0</v>
      </c>
      <c r="BL254" s="21">
        <f t="shared" si="459"/>
        <v>0</v>
      </c>
      <c r="BM254" s="21">
        <f t="shared" si="459"/>
        <v>7890120</v>
      </c>
      <c r="BN254" s="21">
        <f t="shared" si="459"/>
        <v>7890120</v>
      </c>
      <c r="BO254" s="21">
        <f t="shared" si="459"/>
        <v>0</v>
      </c>
      <c r="BP254" s="21">
        <f t="shared" si="459"/>
        <v>0</v>
      </c>
      <c r="BQ254" s="205">
        <f>BE254-BF254-BG254-BH254</f>
        <v>0</v>
      </c>
      <c r="BR254" s="21">
        <f t="shared" si="459"/>
        <v>7890120</v>
      </c>
      <c r="BS254" s="21">
        <f t="shared" si="459"/>
        <v>7890120</v>
      </c>
      <c r="BT254" s="21">
        <f t="shared" si="459"/>
        <v>0</v>
      </c>
      <c r="BU254" s="21">
        <f t="shared" si="459"/>
        <v>0</v>
      </c>
      <c r="BV254" s="21">
        <f t="shared" si="459"/>
        <v>0</v>
      </c>
      <c r="BW254" s="21">
        <f t="shared" ref="BV254:CK255" si="460">BW255</f>
        <v>0</v>
      </c>
      <c r="BX254" s="21">
        <f t="shared" si="460"/>
        <v>0</v>
      </c>
      <c r="BY254" s="21">
        <f t="shared" si="460"/>
        <v>0</v>
      </c>
      <c r="BZ254" s="21">
        <f t="shared" si="460"/>
        <v>7890120</v>
      </c>
      <c r="CA254" s="21">
        <f t="shared" si="460"/>
        <v>7890120</v>
      </c>
      <c r="CB254" s="21">
        <f t="shared" si="460"/>
        <v>0</v>
      </c>
      <c r="CC254" s="21">
        <f t="shared" si="460"/>
        <v>0</v>
      </c>
      <c r="CD254" s="21">
        <f t="shared" si="460"/>
        <v>0</v>
      </c>
      <c r="CE254" s="21">
        <f t="shared" si="460"/>
        <v>0</v>
      </c>
      <c r="CF254" s="21">
        <f t="shared" si="460"/>
        <v>0</v>
      </c>
      <c r="CG254" s="21">
        <f t="shared" si="460"/>
        <v>0</v>
      </c>
      <c r="CH254" s="21">
        <f t="shared" si="460"/>
        <v>7890120</v>
      </c>
      <c r="CI254" s="21">
        <f t="shared" si="460"/>
        <v>7890120</v>
      </c>
      <c r="CJ254" s="21">
        <f t="shared" si="460"/>
        <v>0</v>
      </c>
      <c r="CK254" s="21">
        <f t="shared" si="460"/>
        <v>0</v>
      </c>
      <c r="CL254" s="206">
        <f>BZ254-CA254-CB254-CC254</f>
        <v>0</v>
      </c>
    </row>
    <row r="255" spans="1:90" ht="27.75" customHeight="1" x14ac:dyDescent="0.25">
      <c r="A255" s="1" t="s">
        <v>41</v>
      </c>
      <c r="B255" s="156"/>
      <c r="C255" s="156"/>
      <c r="D255" s="156"/>
      <c r="E255" s="152">
        <v>852</v>
      </c>
      <c r="F255" s="3" t="s">
        <v>78</v>
      </c>
      <c r="G255" s="3" t="s">
        <v>44</v>
      </c>
      <c r="H255" s="176" t="s">
        <v>472</v>
      </c>
      <c r="I255" s="3" t="s">
        <v>83</v>
      </c>
      <c r="J255" s="21">
        <f t="shared" si="458"/>
        <v>7733880</v>
      </c>
      <c r="K255" s="21">
        <f t="shared" si="458"/>
        <v>7733880</v>
      </c>
      <c r="L255" s="21">
        <f t="shared" si="458"/>
        <v>0</v>
      </c>
      <c r="M255" s="21">
        <f t="shared" si="458"/>
        <v>0</v>
      </c>
      <c r="N255" s="21">
        <f t="shared" si="458"/>
        <v>7499520</v>
      </c>
      <c r="O255" s="21">
        <f t="shared" si="458"/>
        <v>7499520</v>
      </c>
      <c r="P255" s="21">
        <f t="shared" si="458"/>
        <v>0</v>
      </c>
      <c r="Q255" s="21">
        <f t="shared" si="458"/>
        <v>0</v>
      </c>
      <c r="R255" s="21">
        <f t="shared" si="458"/>
        <v>7499520</v>
      </c>
      <c r="S255" s="21">
        <f t="shared" si="458"/>
        <v>7499520</v>
      </c>
      <c r="T255" s="21">
        <f t="shared" si="458"/>
        <v>0</v>
      </c>
      <c r="U255" s="21">
        <f t="shared" si="458"/>
        <v>0</v>
      </c>
      <c r="V255" s="21">
        <f t="shared" si="458"/>
        <v>-156240</v>
      </c>
      <c r="W255" s="21">
        <f t="shared" si="458"/>
        <v>-156240</v>
      </c>
      <c r="X255" s="21">
        <f t="shared" si="458"/>
        <v>0</v>
      </c>
      <c r="Y255" s="21">
        <f t="shared" si="458"/>
        <v>0</v>
      </c>
      <c r="Z255" s="276">
        <f t="shared" si="406"/>
        <v>98.019801980198025</v>
      </c>
      <c r="AA255" s="21"/>
      <c r="AB255" s="21">
        <f t="shared" si="459"/>
        <v>7890120</v>
      </c>
      <c r="AC255" s="21">
        <f t="shared" si="459"/>
        <v>7890120</v>
      </c>
      <c r="AD255" s="21">
        <f t="shared" si="459"/>
        <v>0</v>
      </c>
      <c r="AE255" s="21">
        <f t="shared" si="459"/>
        <v>0</v>
      </c>
      <c r="AF255" s="21">
        <f t="shared" si="459"/>
        <v>0</v>
      </c>
      <c r="AG255" s="21">
        <f t="shared" si="459"/>
        <v>0</v>
      </c>
      <c r="AH255" s="21">
        <f t="shared" si="459"/>
        <v>0</v>
      </c>
      <c r="AI255" s="21">
        <f t="shared" si="459"/>
        <v>0</v>
      </c>
      <c r="AJ255" s="21">
        <f t="shared" si="459"/>
        <v>7890120</v>
      </c>
      <c r="AK255" s="21">
        <f t="shared" si="459"/>
        <v>7890120</v>
      </c>
      <c r="AL255" s="21">
        <f t="shared" si="459"/>
        <v>0</v>
      </c>
      <c r="AM255" s="21">
        <f t="shared" si="459"/>
        <v>0</v>
      </c>
      <c r="AN255" s="21">
        <f t="shared" si="459"/>
        <v>0</v>
      </c>
      <c r="AO255" s="21">
        <f t="shared" si="459"/>
        <v>0</v>
      </c>
      <c r="AP255" s="21">
        <f t="shared" si="459"/>
        <v>0</v>
      </c>
      <c r="AQ255" s="21">
        <f t="shared" si="459"/>
        <v>0</v>
      </c>
      <c r="AR255" s="21">
        <f t="shared" si="459"/>
        <v>7890120</v>
      </c>
      <c r="AS255" s="21">
        <f t="shared" si="459"/>
        <v>7890120</v>
      </c>
      <c r="AT255" s="21">
        <f t="shared" si="459"/>
        <v>0</v>
      </c>
      <c r="AU255" s="21">
        <f t="shared" si="459"/>
        <v>0</v>
      </c>
      <c r="AV255" s="205">
        <f>AJ255-AK255-AL255-AM255</f>
        <v>0</v>
      </c>
      <c r="AW255" s="21">
        <f t="shared" si="459"/>
        <v>7890120</v>
      </c>
      <c r="AX255" s="21">
        <f t="shared" si="459"/>
        <v>7890120</v>
      </c>
      <c r="AY255" s="21">
        <f t="shared" si="459"/>
        <v>0</v>
      </c>
      <c r="AZ255" s="21">
        <f t="shared" si="459"/>
        <v>0</v>
      </c>
      <c r="BA255" s="21">
        <f t="shared" si="459"/>
        <v>0</v>
      </c>
      <c r="BB255" s="21">
        <f t="shared" si="459"/>
        <v>0</v>
      </c>
      <c r="BC255" s="21">
        <f t="shared" si="459"/>
        <v>0</v>
      </c>
      <c r="BD255" s="21">
        <f t="shared" si="459"/>
        <v>0</v>
      </c>
      <c r="BE255" s="21">
        <f t="shared" si="459"/>
        <v>7890120</v>
      </c>
      <c r="BF255" s="21">
        <f t="shared" si="459"/>
        <v>7890120</v>
      </c>
      <c r="BG255" s="21">
        <f t="shared" si="459"/>
        <v>0</v>
      </c>
      <c r="BH255" s="21">
        <f t="shared" si="459"/>
        <v>0</v>
      </c>
      <c r="BI255" s="21">
        <f t="shared" si="459"/>
        <v>0</v>
      </c>
      <c r="BJ255" s="21">
        <f t="shared" si="459"/>
        <v>0</v>
      </c>
      <c r="BK255" s="21">
        <f t="shared" si="459"/>
        <v>0</v>
      </c>
      <c r="BL255" s="21">
        <f t="shared" si="459"/>
        <v>0</v>
      </c>
      <c r="BM255" s="21">
        <f t="shared" si="459"/>
        <v>7890120</v>
      </c>
      <c r="BN255" s="21">
        <f t="shared" si="459"/>
        <v>7890120</v>
      </c>
      <c r="BO255" s="21">
        <f t="shared" si="459"/>
        <v>0</v>
      </c>
      <c r="BP255" s="21">
        <f t="shared" si="459"/>
        <v>0</v>
      </c>
      <c r="BQ255" s="205">
        <f>BE255-BF255-BG255-BH255</f>
        <v>0</v>
      </c>
      <c r="BR255" s="21">
        <f t="shared" si="459"/>
        <v>7890120</v>
      </c>
      <c r="BS255" s="21">
        <f t="shared" si="459"/>
        <v>7890120</v>
      </c>
      <c r="BT255" s="21">
        <f t="shared" si="459"/>
        <v>0</v>
      </c>
      <c r="BU255" s="21">
        <f t="shared" si="459"/>
        <v>0</v>
      </c>
      <c r="BV255" s="21">
        <f t="shared" si="460"/>
        <v>0</v>
      </c>
      <c r="BW255" s="21">
        <f t="shared" si="460"/>
        <v>0</v>
      </c>
      <c r="BX255" s="21">
        <f t="shared" si="460"/>
        <v>0</v>
      </c>
      <c r="BY255" s="21">
        <f t="shared" si="460"/>
        <v>0</v>
      </c>
      <c r="BZ255" s="21">
        <f t="shared" si="460"/>
        <v>7890120</v>
      </c>
      <c r="CA255" s="21">
        <f t="shared" si="460"/>
        <v>7890120</v>
      </c>
      <c r="CB255" s="21">
        <f t="shared" si="460"/>
        <v>0</v>
      </c>
      <c r="CC255" s="21">
        <f t="shared" si="460"/>
        <v>0</v>
      </c>
      <c r="CD255" s="21">
        <f t="shared" si="460"/>
        <v>0</v>
      </c>
      <c r="CE255" s="21">
        <f t="shared" si="460"/>
        <v>0</v>
      </c>
      <c r="CF255" s="21">
        <f t="shared" si="460"/>
        <v>0</v>
      </c>
      <c r="CG255" s="21">
        <f t="shared" si="460"/>
        <v>0</v>
      </c>
      <c r="CH255" s="21">
        <f t="shared" si="460"/>
        <v>7890120</v>
      </c>
      <c r="CI255" s="21">
        <f t="shared" si="460"/>
        <v>7890120</v>
      </c>
      <c r="CJ255" s="21">
        <f t="shared" si="460"/>
        <v>0</v>
      </c>
      <c r="CK255" s="21">
        <f t="shared" si="460"/>
        <v>0</v>
      </c>
      <c r="CL255" s="206">
        <f>BZ255-CA255-CB255-CC255</f>
        <v>0</v>
      </c>
    </row>
    <row r="256" spans="1:90" ht="27.75" customHeight="1" x14ac:dyDescent="0.25">
      <c r="A256" s="1" t="s">
        <v>84</v>
      </c>
      <c r="B256" s="156"/>
      <c r="C256" s="156"/>
      <c r="D256" s="156"/>
      <c r="E256" s="152">
        <v>852</v>
      </c>
      <c r="F256" s="3" t="s">
        <v>78</v>
      </c>
      <c r="G256" s="3" t="s">
        <v>44</v>
      </c>
      <c r="H256" s="176" t="s">
        <v>472</v>
      </c>
      <c r="I256" s="3" t="s">
        <v>85</v>
      </c>
      <c r="J256" s="21">
        <f>'6.ВС'!J341</f>
        <v>7733880</v>
      </c>
      <c r="K256" s="21">
        <f>'6.ВС'!K341</f>
        <v>7733880</v>
      </c>
      <c r="L256" s="21">
        <f>'6.ВС'!L341</f>
        <v>0</v>
      </c>
      <c r="M256" s="21">
        <f>'6.ВС'!M341</f>
        <v>0</v>
      </c>
      <c r="N256" s="21">
        <f>'6.ВС'!N341</f>
        <v>7499520</v>
      </c>
      <c r="O256" s="21">
        <f>'6.ВС'!O341</f>
        <v>7499520</v>
      </c>
      <c r="P256" s="21">
        <f>'6.ВС'!P341</f>
        <v>0</v>
      </c>
      <c r="Q256" s="21">
        <f>'6.ВС'!Q341</f>
        <v>0</v>
      </c>
      <c r="R256" s="21">
        <f>'6.ВС'!R341</f>
        <v>7499520</v>
      </c>
      <c r="S256" s="21">
        <f>'6.ВС'!S341</f>
        <v>7499520</v>
      </c>
      <c r="T256" s="21">
        <f>'6.ВС'!T341</f>
        <v>0</v>
      </c>
      <c r="U256" s="21">
        <f>'6.ВС'!U341</f>
        <v>0</v>
      </c>
      <c r="V256" s="21">
        <f>'6.ВС'!V341</f>
        <v>-156240</v>
      </c>
      <c r="W256" s="21">
        <f>'6.ВС'!W341</f>
        <v>-156240</v>
      </c>
      <c r="X256" s="21">
        <f>'6.ВС'!X341</f>
        <v>0</v>
      </c>
      <c r="Y256" s="21">
        <f>'6.ВС'!Y341</f>
        <v>0</v>
      </c>
      <c r="Z256" s="276">
        <f t="shared" si="406"/>
        <v>98.019801980198025</v>
      </c>
      <c r="AA256" s="21"/>
      <c r="AB256" s="21">
        <f>'6.ВС'!AB341</f>
        <v>7890120</v>
      </c>
      <c r="AC256" s="21">
        <f>'6.ВС'!AC341</f>
        <v>7890120</v>
      </c>
      <c r="AD256" s="21">
        <f>'6.ВС'!AD341</f>
        <v>0</v>
      </c>
      <c r="AE256" s="21">
        <f>'6.ВС'!AE341</f>
        <v>0</v>
      </c>
      <c r="AF256" s="21">
        <f>'6.ВС'!AF341</f>
        <v>0</v>
      </c>
      <c r="AG256" s="21">
        <f>'6.ВС'!AG341</f>
        <v>0</v>
      </c>
      <c r="AH256" s="21">
        <f>'6.ВС'!AH341</f>
        <v>0</v>
      </c>
      <c r="AI256" s="21">
        <f>'6.ВС'!AI341</f>
        <v>0</v>
      </c>
      <c r="AJ256" s="21">
        <f>'6.ВС'!AJ341</f>
        <v>7890120</v>
      </c>
      <c r="AK256" s="21">
        <f>'6.ВС'!AK341</f>
        <v>7890120</v>
      </c>
      <c r="AL256" s="21">
        <f>'6.ВС'!AL341</f>
        <v>0</v>
      </c>
      <c r="AM256" s="21">
        <f>'6.ВС'!AM341</f>
        <v>0</v>
      </c>
      <c r="AN256" s="21">
        <f>'6.ВС'!AN341</f>
        <v>0</v>
      </c>
      <c r="AO256" s="21">
        <f>'6.ВС'!AO341</f>
        <v>0</v>
      </c>
      <c r="AP256" s="21">
        <f>'6.ВС'!AP341</f>
        <v>0</v>
      </c>
      <c r="AQ256" s="21">
        <f>'6.ВС'!AQ341</f>
        <v>0</v>
      </c>
      <c r="AR256" s="21">
        <f>'6.ВС'!AR341</f>
        <v>7890120</v>
      </c>
      <c r="AS256" s="21">
        <f>'6.ВС'!AS341</f>
        <v>7890120</v>
      </c>
      <c r="AT256" s="21">
        <f>'6.ВС'!AT341</f>
        <v>0</v>
      </c>
      <c r="AU256" s="21">
        <f>'6.ВС'!AU341</f>
        <v>0</v>
      </c>
      <c r="AV256" s="205">
        <f>AJ256-AK256-AL256-AM256</f>
        <v>0</v>
      </c>
      <c r="AW256" s="21">
        <f>'6.ВС'!AW341</f>
        <v>7890120</v>
      </c>
      <c r="AX256" s="21">
        <f>'6.ВС'!AX341</f>
        <v>7890120</v>
      </c>
      <c r="AY256" s="21">
        <f>'6.ВС'!AY341</f>
        <v>0</v>
      </c>
      <c r="AZ256" s="21">
        <f>'6.ВС'!AZ341</f>
        <v>0</v>
      </c>
      <c r="BA256" s="21">
        <f>'6.ВС'!BA341</f>
        <v>0</v>
      </c>
      <c r="BB256" s="21">
        <f>'6.ВС'!BB341</f>
        <v>0</v>
      </c>
      <c r="BC256" s="21">
        <f>'6.ВС'!BC341</f>
        <v>0</v>
      </c>
      <c r="BD256" s="21">
        <f>'6.ВС'!BD341</f>
        <v>0</v>
      </c>
      <c r="BE256" s="21">
        <f>'6.ВС'!BE341</f>
        <v>7890120</v>
      </c>
      <c r="BF256" s="21">
        <f>'6.ВС'!BF341</f>
        <v>7890120</v>
      </c>
      <c r="BG256" s="21">
        <f>'6.ВС'!BG341</f>
        <v>0</v>
      </c>
      <c r="BH256" s="21">
        <f>'6.ВС'!BH341</f>
        <v>0</v>
      </c>
      <c r="BI256" s="21">
        <f>'6.ВС'!BI341</f>
        <v>0</v>
      </c>
      <c r="BJ256" s="21">
        <f>'6.ВС'!BJ341</f>
        <v>0</v>
      </c>
      <c r="BK256" s="21">
        <f>'6.ВС'!BK341</f>
        <v>0</v>
      </c>
      <c r="BL256" s="21">
        <f>'6.ВС'!BL341</f>
        <v>0</v>
      </c>
      <c r="BM256" s="21">
        <f>'6.ВС'!BM341</f>
        <v>7890120</v>
      </c>
      <c r="BN256" s="21">
        <f>'6.ВС'!BN341</f>
        <v>7890120</v>
      </c>
      <c r="BO256" s="21">
        <f>'6.ВС'!BO341</f>
        <v>0</v>
      </c>
      <c r="BP256" s="21">
        <f>'6.ВС'!BP341</f>
        <v>0</v>
      </c>
      <c r="BQ256" s="205">
        <f>BE256-BF256-BG256-BH256</f>
        <v>0</v>
      </c>
      <c r="BR256" s="21">
        <f>'6.ВС'!BR341</f>
        <v>7890120</v>
      </c>
      <c r="BS256" s="21">
        <f>'6.ВС'!BS341</f>
        <v>7890120</v>
      </c>
      <c r="BT256" s="21">
        <f>'6.ВС'!BT341</f>
        <v>0</v>
      </c>
      <c r="BU256" s="21">
        <f>'6.ВС'!BU341</f>
        <v>0</v>
      </c>
      <c r="BV256" s="21">
        <f>'6.ВС'!BV341</f>
        <v>0</v>
      </c>
      <c r="BW256" s="21">
        <f>'6.ВС'!BW341</f>
        <v>0</v>
      </c>
      <c r="BX256" s="21">
        <f>'6.ВС'!BX341</f>
        <v>0</v>
      </c>
      <c r="BY256" s="21">
        <f>'6.ВС'!BY341</f>
        <v>0</v>
      </c>
      <c r="BZ256" s="21">
        <f>'6.ВС'!BZ341</f>
        <v>7890120</v>
      </c>
      <c r="CA256" s="21">
        <f>'6.ВС'!CA341</f>
        <v>7890120</v>
      </c>
      <c r="CB256" s="21">
        <f>'6.ВС'!CB341</f>
        <v>0</v>
      </c>
      <c r="CC256" s="21">
        <f>'6.ВС'!CC341</f>
        <v>0</v>
      </c>
      <c r="CD256" s="21">
        <f>'6.ВС'!CD341</f>
        <v>0</v>
      </c>
      <c r="CE256" s="21">
        <f>'6.ВС'!CE341</f>
        <v>0</v>
      </c>
      <c r="CF256" s="21">
        <f>'6.ВС'!CF341</f>
        <v>0</v>
      </c>
      <c r="CG256" s="21">
        <f>'6.ВС'!CG341</f>
        <v>0</v>
      </c>
      <c r="CH256" s="21">
        <f>'6.ВС'!CH341</f>
        <v>7890120</v>
      </c>
      <c r="CI256" s="21">
        <f>'6.ВС'!CI341</f>
        <v>7890120</v>
      </c>
      <c r="CJ256" s="21">
        <f>'6.ВС'!CJ341</f>
        <v>0</v>
      </c>
      <c r="CK256" s="21">
        <f>'6.ВС'!CK341</f>
        <v>0</v>
      </c>
      <c r="CL256" s="206">
        <f>BZ256-CA256-CB256-CC256</f>
        <v>0</v>
      </c>
    </row>
    <row r="257" spans="1:91" ht="27.75" customHeight="1" x14ac:dyDescent="0.25">
      <c r="A257" s="87" t="s">
        <v>398</v>
      </c>
      <c r="B257" s="233"/>
      <c r="C257" s="233"/>
      <c r="D257" s="233"/>
      <c r="E257" s="4">
        <v>852</v>
      </c>
      <c r="F257" s="3" t="s">
        <v>78</v>
      </c>
      <c r="G257" s="4" t="s">
        <v>44</v>
      </c>
      <c r="H257" s="176" t="s">
        <v>475</v>
      </c>
      <c r="I257" s="3"/>
      <c r="J257" s="21">
        <f t="shared" ref="J257:Y258" si="461">J258</f>
        <v>0</v>
      </c>
      <c r="K257" s="21">
        <f t="shared" si="461"/>
        <v>0</v>
      </c>
      <c r="L257" s="21">
        <f t="shared" si="461"/>
        <v>0</v>
      </c>
      <c r="M257" s="21">
        <f t="shared" si="461"/>
        <v>0</v>
      </c>
      <c r="N257" s="21">
        <f t="shared" si="461"/>
        <v>0</v>
      </c>
      <c r="O257" s="21">
        <f t="shared" si="461"/>
        <v>0</v>
      </c>
      <c r="P257" s="21">
        <f t="shared" si="461"/>
        <v>0</v>
      </c>
      <c r="Q257" s="21">
        <f t="shared" si="461"/>
        <v>0</v>
      </c>
      <c r="R257" s="21">
        <f t="shared" si="461"/>
        <v>0</v>
      </c>
      <c r="S257" s="21">
        <f t="shared" si="461"/>
        <v>0</v>
      </c>
      <c r="T257" s="21">
        <f t="shared" si="461"/>
        <v>0</v>
      </c>
      <c r="U257" s="21">
        <f t="shared" si="461"/>
        <v>0</v>
      </c>
      <c r="V257" s="21">
        <f t="shared" si="461"/>
        <v>0</v>
      </c>
      <c r="W257" s="21">
        <f t="shared" si="461"/>
        <v>0</v>
      </c>
      <c r="X257" s="21">
        <f t="shared" si="461"/>
        <v>0</v>
      </c>
      <c r="Y257" s="21">
        <f t="shared" si="461"/>
        <v>0</v>
      </c>
      <c r="Z257" s="276" t="e">
        <f t="shared" si="406"/>
        <v>#DIV/0!</v>
      </c>
      <c r="AA257" s="21"/>
      <c r="AB257" s="21">
        <f>AB258</f>
        <v>0</v>
      </c>
      <c r="AC257" s="21">
        <f t="shared" ref="AC257:CK258" si="462">AC258</f>
        <v>0</v>
      </c>
      <c r="AD257" s="21">
        <f t="shared" si="462"/>
        <v>0</v>
      </c>
      <c r="AE257" s="21">
        <f t="shared" si="462"/>
        <v>0</v>
      </c>
      <c r="AF257" s="21">
        <f t="shared" si="462"/>
        <v>0</v>
      </c>
      <c r="AG257" s="21">
        <f t="shared" si="462"/>
        <v>0</v>
      </c>
      <c r="AH257" s="21">
        <f t="shared" si="462"/>
        <v>0</v>
      </c>
      <c r="AI257" s="21">
        <f t="shared" si="462"/>
        <v>0</v>
      </c>
      <c r="AJ257" s="21">
        <f t="shared" si="462"/>
        <v>0</v>
      </c>
      <c r="AK257" s="21">
        <f t="shared" si="462"/>
        <v>0</v>
      </c>
      <c r="AL257" s="21">
        <f t="shared" si="462"/>
        <v>0</v>
      </c>
      <c r="AM257" s="21">
        <f t="shared" si="462"/>
        <v>0</v>
      </c>
      <c r="AN257" s="21">
        <f t="shared" si="462"/>
        <v>578368.42000000004</v>
      </c>
      <c r="AO257" s="21">
        <f t="shared" si="462"/>
        <v>549450</v>
      </c>
      <c r="AP257" s="21">
        <f t="shared" si="462"/>
        <v>28918.42</v>
      </c>
      <c r="AQ257" s="21">
        <f t="shared" si="462"/>
        <v>0</v>
      </c>
      <c r="AR257" s="21">
        <f t="shared" si="462"/>
        <v>578368.42000000004</v>
      </c>
      <c r="AS257" s="21">
        <f t="shared" si="462"/>
        <v>549450</v>
      </c>
      <c r="AT257" s="21">
        <f t="shared" si="462"/>
        <v>28918.42</v>
      </c>
      <c r="AU257" s="21">
        <f t="shared" si="462"/>
        <v>0</v>
      </c>
      <c r="AV257" s="21">
        <f t="shared" si="462"/>
        <v>0</v>
      </c>
      <c r="AW257" s="21">
        <f t="shared" si="462"/>
        <v>0</v>
      </c>
      <c r="AX257" s="21">
        <f t="shared" si="462"/>
        <v>0</v>
      </c>
      <c r="AY257" s="21">
        <f t="shared" si="462"/>
        <v>0</v>
      </c>
      <c r="AZ257" s="21">
        <f t="shared" si="462"/>
        <v>0</v>
      </c>
      <c r="BA257" s="21">
        <f t="shared" si="462"/>
        <v>0</v>
      </c>
      <c r="BB257" s="21">
        <f t="shared" si="462"/>
        <v>0</v>
      </c>
      <c r="BC257" s="21">
        <f t="shared" si="462"/>
        <v>0</v>
      </c>
      <c r="BD257" s="21">
        <f t="shared" si="462"/>
        <v>0</v>
      </c>
      <c r="BE257" s="21">
        <f t="shared" si="462"/>
        <v>0</v>
      </c>
      <c r="BF257" s="21">
        <f t="shared" si="462"/>
        <v>0</v>
      </c>
      <c r="BG257" s="21">
        <f t="shared" si="462"/>
        <v>0</v>
      </c>
      <c r="BH257" s="21">
        <f t="shared" si="462"/>
        <v>0</v>
      </c>
      <c r="BI257" s="21">
        <f t="shared" si="462"/>
        <v>0</v>
      </c>
      <c r="BJ257" s="21">
        <f t="shared" si="462"/>
        <v>0</v>
      </c>
      <c r="BK257" s="21">
        <f t="shared" si="462"/>
        <v>0</v>
      </c>
      <c r="BL257" s="21">
        <f t="shared" si="462"/>
        <v>0</v>
      </c>
      <c r="BM257" s="21">
        <f t="shared" si="462"/>
        <v>0</v>
      </c>
      <c r="BN257" s="21">
        <f t="shared" si="462"/>
        <v>0</v>
      </c>
      <c r="BO257" s="21">
        <f t="shared" si="462"/>
        <v>0</v>
      </c>
      <c r="BP257" s="21">
        <f t="shared" si="462"/>
        <v>0</v>
      </c>
      <c r="BQ257" s="21">
        <f t="shared" si="462"/>
        <v>0</v>
      </c>
      <c r="BR257" s="21">
        <f t="shared" si="462"/>
        <v>0</v>
      </c>
      <c r="BS257" s="21">
        <f t="shared" si="462"/>
        <v>0</v>
      </c>
      <c r="BT257" s="21">
        <f t="shared" si="462"/>
        <v>0</v>
      </c>
      <c r="BU257" s="21">
        <f t="shared" si="462"/>
        <v>0</v>
      </c>
      <c r="BV257" s="21">
        <f t="shared" si="462"/>
        <v>0</v>
      </c>
      <c r="BW257" s="21">
        <f t="shared" si="462"/>
        <v>0</v>
      </c>
      <c r="BX257" s="21">
        <f t="shared" si="462"/>
        <v>0</v>
      </c>
      <c r="BY257" s="21">
        <f t="shared" si="462"/>
        <v>0</v>
      </c>
      <c r="BZ257" s="21">
        <f t="shared" si="462"/>
        <v>0</v>
      </c>
      <c r="CA257" s="21">
        <f t="shared" si="462"/>
        <v>0</v>
      </c>
      <c r="CB257" s="21">
        <f t="shared" si="462"/>
        <v>0</v>
      </c>
      <c r="CC257" s="21">
        <f t="shared" si="462"/>
        <v>0</v>
      </c>
      <c r="CD257" s="21">
        <f t="shared" si="462"/>
        <v>0</v>
      </c>
      <c r="CE257" s="21">
        <f t="shared" si="462"/>
        <v>0</v>
      </c>
      <c r="CF257" s="21">
        <f t="shared" si="462"/>
        <v>0</v>
      </c>
      <c r="CG257" s="21">
        <f t="shared" si="462"/>
        <v>0</v>
      </c>
      <c r="CH257" s="21">
        <f t="shared" si="462"/>
        <v>0</v>
      </c>
      <c r="CI257" s="21">
        <f t="shared" si="462"/>
        <v>0</v>
      </c>
      <c r="CJ257" s="21">
        <f t="shared" si="462"/>
        <v>0</v>
      </c>
      <c r="CK257" s="21">
        <f t="shared" si="462"/>
        <v>0</v>
      </c>
      <c r="CL257" s="206"/>
    </row>
    <row r="258" spans="1:91" ht="27.75" customHeight="1" x14ac:dyDescent="0.25">
      <c r="A258" s="87" t="s">
        <v>41</v>
      </c>
      <c r="B258" s="233"/>
      <c r="C258" s="233"/>
      <c r="D258" s="233"/>
      <c r="E258" s="4">
        <v>852</v>
      </c>
      <c r="F258" s="3" t="s">
        <v>78</v>
      </c>
      <c r="G258" s="4" t="s">
        <v>44</v>
      </c>
      <c r="H258" s="176" t="s">
        <v>475</v>
      </c>
      <c r="I258" s="3" t="s">
        <v>83</v>
      </c>
      <c r="J258" s="21">
        <f t="shared" si="461"/>
        <v>0</v>
      </c>
      <c r="K258" s="21">
        <f t="shared" si="461"/>
        <v>0</v>
      </c>
      <c r="L258" s="21">
        <f t="shared" si="461"/>
        <v>0</v>
      </c>
      <c r="M258" s="21">
        <f t="shared" si="461"/>
        <v>0</v>
      </c>
      <c r="N258" s="21">
        <f t="shared" si="461"/>
        <v>0</v>
      </c>
      <c r="O258" s="21">
        <f t="shared" si="461"/>
        <v>0</v>
      </c>
      <c r="P258" s="21">
        <f t="shared" si="461"/>
        <v>0</v>
      </c>
      <c r="Q258" s="21">
        <f t="shared" si="461"/>
        <v>0</v>
      </c>
      <c r="R258" s="21">
        <f t="shared" si="461"/>
        <v>0</v>
      </c>
      <c r="S258" s="21">
        <f t="shared" si="461"/>
        <v>0</v>
      </c>
      <c r="T258" s="21">
        <f t="shared" si="461"/>
        <v>0</v>
      </c>
      <c r="U258" s="21">
        <f t="shared" si="461"/>
        <v>0</v>
      </c>
      <c r="V258" s="21">
        <f t="shared" si="461"/>
        <v>0</v>
      </c>
      <c r="W258" s="21">
        <f t="shared" si="461"/>
        <v>0</v>
      </c>
      <c r="X258" s="21">
        <f t="shared" si="461"/>
        <v>0</v>
      </c>
      <c r="Y258" s="21">
        <f t="shared" si="461"/>
        <v>0</v>
      </c>
      <c r="Z258" s="276" t="e">
        <f t="shared" si="406"/>
        <v>#DIV/0!</v>
      </c>
      <c r="AA258" s="21"/>
      <c r="AB258" s="21">
        <f>AB259</f>
        <v>0</v>
      </c>
      <c r="AC258" s="21">
        <f t="shared" si="462"/>
        <v>0</v>
      </c>
      <c r="AD258" s="21">
        <f t="shared" si="462"/>
        <v>0</v>
      </c>
      <c r="AE258" s="21">
        <f t="shared" si="462"/>
        <v>0</v>
      </c>
      <c r="AF258" s="21">
        <f t="shared" si="462"/>
        <v>0</v>
      </c>
      <c r="AG258" s="21">
        <f t="shared" si="462"/>
        <v>0</v>
      </c>
      <c r="AH258" s="21">
        <f t="shared" si="462"/>
        <v>0</v>
      </c>
      <c r="AI258" s="21">
        <f t="shared" si="462"/>
        <v>0</v>
      </c>
      <c r="AJ258" s="21">
        <f t="shared" si="462"/>
        <v>0</v>
      </c>
      <c r="AK258" s="21">
        <f t="shared" si="462"/>
        <v>0</v>
      </c>
      <c r="AL258" s="21">
        <f t="shared" si="462"/>
        <v>0</v>
      </c>
      <c r="AM258" s="21">
        <f t="shared" si="462"/>
        <v>0</v>
      </c>
      <c r="AN258" s="21">
        <f t="shared" si="462"/>
        <v>578368.42000000004</v>
      </c>
      <c r="AO258" s="21">
        <f t="shared" si="462"/>
        <v>549450</v>
      </c>
      <c r="AP258" s="21">
        <f t="shared" si="462"/>
        <v>28918.42</v>
      </c>
      <c r="AQ258" s="21">
        <f t="shared" si="462"/>
        <v>0</v>
      </c>
      <c r="AR258" s="21">
        <f t="shared" si="462"/>
        <v>578368.42000000004</v>
      </c>
      <c r="AS258" s="21">
        <f t="shared" si="462"/>
        <v>549450</v>
      </c>
      <c r="AT258" s="21">
        <f t="shared" si="462"/>
        <v>28918.42</v>
      </c>
      <c r="AU258" s="21">
        <f t="shared" si="462"/>
        <v>0</v>
      </c>
      <c r="AV258" s="21">
        <f t="shared" si="462"/>
        <v>0</v>
      </c>
      <c r="AW258" s="21">
        <f t="shared" si="462"/>
        <v>0</v>
      </c>
      <c r="AX258" s="21">
        <f t="shared" si="462"/>
        <v>0</v>
      </c>
      <c r="AY258" s="21">
        <f t="shared" si="462"/>
        <v>0</v>
      </c>
      <c r="AZ258" s="21">
        <f t="shared" si="462"/>
        <v>0</v>
      </c>
      <c r="BA258" s="21">
        <f t="shared" si="462"/>
        <v>0</v>
      </c>
      <c r="BB258" s="21">
        <f t="shared" si="462"/>
        <v>0</v>
      </c>
      <c r="BC258" s="21">
        <f t="shared" si="462"/>
        <v>0</v>
      </c>
      <c r="BD258" s="21">
        <f t="shared" si="462"/>
        <v>0</v>
      </c>
      <c r="BE258" s="21">
        <f t="shared" si="462"/>
        <v>0</v>
      </c>
      <c r="BF258" s="21">
        <f t="shared" si="462"/>
        <v>0</v>
      </c>
      <c r="BG258" s="21">
        <f t="shared" si="462"/>
        <v>0</v>
      </c>
      <c r="BH258" s="21">
        <f t="shared" si="462"/>
        <v>0</v>
      </c>
      <c r="BI258" s="21">
        <f t="shared" si="462"/>
        <v>0</v>
      </c>
      <c r="BJ258" s="21">
        <f t="shared" si="462"/>
        <v>0</v>
      </c>
      <c r="BK258" s="21">
        <f t="shared" si="462"/>
        <v>0</v>
      </c>
      <c r="BL258" s="21">
        <f t="shared" si="462"/>
        <v>0</v>
      </c>
      <c r="BM258" s="21">
        <f t="shared" si="462"/>
        <v>0</v>
      </c>
      <c r="BN258" s="21">
        <f t="shared" si="462"/>
        <v>0</v>
      </c>
      <c r="BO258" s="21">
        <f t="shared" si="462"/>
        <v>0</v>
      </c>
      <c r="BP258" s="21">
        <f t="shared" si="462"/>
        <v>0</v>
      </c>
      <c r="BQ258" s="21">
        <f t="shared" si="462"/>
        <v>0</v>
      </c>
      <c r="BR258" s="21">
        <f t="shared" si="462"/>
        <v>0</v>
      </c>
      <c r="BS258" s="21">
        <f t="shared" si="462"/>
        <v>0</v>
      </c>
      <c r="BT258" s="21">
        <f t="shared" si="462"/>
        <v>0</v>
      </c>
      <c r="BU258" s="21">
        <f t="shared" si="462"/>
        <v>0</v>
      </c>
      <c r="BV258" s="21">
        <f t="shared" si="462"/>
        <v>0</v>
      </c>
      <c r="BW258" s="21">
        <f t="shared" si="462"/>
        <v>0</v>
      </c>
      <c r="BX258" s="21">
        <f t="shared" si="462"/>
        <v>0</v>
      </c>
      <c r="BY258" s="21">
        <f t="shared" si="462"/>
        <v>0</v>
      </c>
      <c r="BZ258" s="21">
        <f t="shared" si="462"/>
        <v>0</v>
      </c>
      <c r="CA258" s="21">
        <f t="shared" si="462"/>
        <v>0</v>
      </c>
      <c r="CB258" s="21">
        <f t="shared" si="462"/>
        <v>0</v>
      </c>
      <c r="CC258" s="21">
        <f t="shared" si="462"/>
        <v>0</v>
      </c>
      <c r="CD258" s="21">
        <f t="shared" si="462"/>
        <v>0</v>
      </c>
      <c r="CE258" s="21">
        <f t="shared" si="462"/>
        <v>0</v>
      </c>
      <c r="CF258" s="21">
        <f t="shared" si="462"/>
        <v>0</v>
      </c>
      <c r="CG258" s="21">
        <f t="shared" si="462"/>
        <v>0</v>
      </c>
      <c r="CH258" s="21">
        <f t="shared" si="462"/>
        <v>0</v>
      </c>
      <c r="CI258" s="21">
        <f t="shared" si="462"/>
        <v>0</v>
      </c>
      <c r="CJ258" s="21">
        <f t="shared" si="462"/>
        <v>0</v>
      </c>
      <c r="CK258" s="21">
        <f t="shared" si="462"/>
        <v>0</v>
      </c>
      <c r="CL258" s="206"/>
    </row>
    <row r="259" spans="1:91" ht="27.75" customHeight="1" x14ac:dyDescent="0.25">
      <c r="A259" s="87" t="s">
        <v>84</v>
      </c>
      <c r="B259" s="233"/>
      <c r="C259" s="233"/>
      <c r="D259" s="233"/>
      <c r="E259" s="4">
        <v>852</v>
      </c>
      <c r="F259" s="3" t="s">
        <v>78</v>
      </c>
      <c r="G259" s="4" t="s">
        <v>44</v>
      </c>
      <c r="H259" s="176" t="s">
        <v>475</v>
      </c>
      <c r="I259" s="3" t="s">
        <v>85</v>
      </c>
      <c r="J259" s="21">
        <f>'6.ВС'!J344</f>
        <v>0</v>
      </c>
      <c r="K259" s="21">
        <f>'6.ВС'!K344</f>
        <v>0</v>
      </c>
      <c r="L259" s="21">
        <f>'6.ВС'!L344</f>
        <v>0</v>
      </c>
      <c r="M259" s="21">
        <f>'6.ВС'!M344</f>
        <v>0</v>
      </c>
      <c r="N259" s="21">
        <f>'6.ВС'!N344</f>
        <v>0</v>
      </c>
      <c r="O259" s="21">
        <f>'6.ВС'!O344</f>
        <v>0</v>
      </c>
      <c r="P259" s="21">
        <f>'6.ВС'!P344</f>
        <v>0</v>
      </c>
      <c r="Q259" s="21">
        <f>'6.ВС'!Q344</f>
        <v>0</v>
      </c>
      <c r="R259" s="21">
        <f>'6.ВС'!R344</f>
        <v>0</v>
      </c>
      <c r="S259" s="21">
        <f>'6.ВС'!S344</f>
        <v>0</v>
      </c>
      <c r="T259" s="21">
        <f>'6.ВС'!T344</f>
        <v>0</v>
      </c>
      <c r="U259" s="21">
        <f>'6.ВС'!U344</f>
        <v>0</v>
      </c>
      <c r="V259" s="21">
        <f>'6.ВС'!V344</f>
        <v>0</v>
      </c>
      <c r="W259" s="21">
        <f>'6.ВС'!W344</f>
        <v>0</v>
      </c>
      <c r="X259" s="21">
        <f>'6.ВС'!X344</f>
        <v>0</v>
      </c>
      <c r="Y259" s="21">
        <f>'6.ВС'!Y344</f>
        <v>0</v>
      </c>
      <c r="Z259" s="276" t="e">
        <f t="shared" si="406"/>
        <v>#DIV/0!</v>
      </c>
      <c r="AA259" s="21"/>
      <c r="AB259" s="21">
        <f>'6.ВС'!AB344</f>
        <v>0</v>
      </c>
      <c r="AC259" s="21">
        <f>'6.ВС'!AC344</f>
        <v>0</v>
      </c>
      <c r="AD259" s="21">
        <f>'6.ВС'!AD344</f>
        <v>0</v>
      </c>
      <c r="AE259" s="21">
        <f>'6.ВС'!AE344</f>
        <v>0</v>
      </c>
      <c r="AF259" s="21">
        <f>'6.ВС'!AF344</f>
        <v>0</v>
      </c>
      <c r="AG259" s="21">
        <f>'6.ВС'!AG344</f>
        <v>0</v>
      </c>
      <c r="AH259" s="21">
        <f>'6.ВС'!AH344</f>
        <v>0</v>
      </c>
      <c r="AI259" s="21">
        <f>'6.ВС'!AI344</f>
        <v>0</v>
      </c>
      <c r="AJ259" s="21">
        <f>'6.ВС'!AJ344</f>
        <v>0</v>
      </c>
      <c r="AK259" s="21">
        <f>'6.ВС'!AK344</f>
        <v>0</v>
      </c>
      <c r="AL259" s="21">
        <f>'6.ВС'!AL344</f>
        <v>0</v>
      </c>
      <c r="AM259" s="21">
        <f>'6.ВС'!AM344</f>
        <v>0</v>
      </c>
      <c r="AN259" s="21">
        <f>'6.ВС'!AN344</f>
        <v>578368.42000000004</v>
      </c>
      <c r="AO259" s="21">
        <f>'6.ВС'!AO344</f>
        <v>549450</v>
      </c>
      <c r="AP259" s="21">
        <f>'6.ВС'!AP344</f>
        <v>28918.42</v>
      </c>
      <c r="AQ259" s="21">
        <f>'6.ВС'!AQ344</f>
        <v>0</v>
      </c>
      <c r="AR259" s="21">
        <f>'6.ВС'!AR344</f>
        <v>578368.42000000004</v>
      </c>
      <c r="AS259" s="21">
        <f>'6.ВС'!AS344</f>
        <v>549450</v>
      </c>
      <c r="AT259" s="21">
        <f>'6.ВС'!AT344</f>
        <v>28918.42</v>
      </c>
      <c r="AU259" s="21">
        <f>'6.ВС'!AU344</f>
        <v>0</v>
      </c>
      <c r="AV259" s="21">
        <f>'6.ВС'!AV344</f>
        <v>0</v>
      </c>
      <c r="AW259" s="21">
        <f>'6.ВС'!AW344</f>
        <v>0</v>
      </c>
      <c r="AX259" s="21">
        <f>'6.ВС'!AX344</f>
        <v>0</v>
      </c>
      <c r="AY259" s="21">
        <f>'6.ВС'!AY344</f>
        <v>0</v>
      </c>
      <c r="AZ259" s="21">
        <f>'6.ВС'!AZ344</f>
        <v>0</v>
      </c>
      <c r="BA259" s="21">
        <f>'6.ВС'!BA344</f>
        <v>0</v>
      </c>
      <c r="BB259" s="21">
        <f>'6.ВС'!BB344</f>
        <v>0</v>
      </c>
      <c r="BC259" s="21">
        <f>'6.ВС'!BC344</f>
        <v>0</v>
      </c>
      <c r="BD259" s="21">
        <f>'6.ВС'!BD344</f>
        <v>0</v>
      </c>
      <c r="BE259" s="21">
        <f>'6.ВС'!BE344</f>
        <v>0</v>
      </c>
      <c r="BF259" s="21">
        <f>'6.ВС'!BF344</f>
        <v>0</v>
      </c>
      <c r="BG259" s="21">
        <f>'6.ВС'!BG344</f>
        <v>0</v>
      </c>
      <c r="BH259" s="21">
        <f>'6.ВС'!BH344</f>
        <v>0</v>
      </c>
      <c r="BI259" s="21">
        <f>'6.ВС'!BI344</f>
        <v>0</v>
      </c>
      <c r="BJ259" s="21">
        <f>'6.ВС'!BJ344</f>
        <v>0</v>
      </c>
      <c r="BK259" s="21">
        <f>'6.ВС'!BK344</f>
        <v>0</v>
      </c>
      <c r="BL259" s="21">
        <f>'6.ВС'!BL344</f>
        <v>0</v>
      </c>
      <c r="BM259" s="21">
        <f>'6.ВС'!BM344</f>
        <v>0</v>
      </c>
      <c r="BN259" s="21">
        <f>'6.ВС'!BN344</f>
        <v>0</v>
      </c>
      <c r="BO259" s="21">
        <f>'6.ВС'!BO344</f>
        <v>0</v>
      </c>
      <c r="BP259" s="21">
        <f>'6.ВС'!BP344</f>
        <v>0</v>
      </c>
      <c r="BQ259" s="21">
        <f>'6.ВС'!BQ344</f>
        <v>0</v>
      </c>
      <c r="BR259" s="21">
        <f>'6.ВС'!BR344</f>
        <v>0</v>
      </c>
      <c r="BS259" s="21">
        <f>'6.ВС'!BS344</f>
        <v>0</v>
      </c>
      <c r="BT259" s="21">
        <f>'6.ВС'!BT344</f>
        <v>0</v>
      </c>
      <c r="BU259" s="21">
        <f>'6.ВС'!BU344</f>
        <v>0</v>
      </c>
      <c r="BV259" s="21">
        <f>'6.ВС'!BV344</f>
        <v>0</v>
      </c>
      <c r="BW259" s="21">
        <f>'6.ВС'!BW344</f>
        <v>0</v>
      </c>
      <c r="BX259" s="21">
        <f>'6.ВС'!BX344</f>
        <v>0</v>
      </c>
      <c r="BY259" s="21">
        <f>'6.ВС'!BY344</f>
        <v>0</v>
      </c>
      <c r="BZ259" s="21">
        <f>'6.ВС'!BZ344</f>
        <v>0</v>
      </c>
      <c r="CA259" s="21">
        <f>'6.ВС'!CA344</f>
        <v>0</v>
      </c>
      <c r="CB259" s="21">
        <f>'6.ВС'!CB344</f>
        <v>0</v>
      </c>
      <c r="CC259" s="21">
        <f>'6.ВС'!CC344</f>
        <v>0</v>
      </c>
      <c r="CD259" s="21">
        <f>'6.ВС'!CD344</f>
        <v>0</v>
      </c>
      <c r="CE259" s="21">
        <f>'6.ВС'!CE344</f>
        <v>0</v>
      </c>
      <c r="CF259" s="21">
        <f>'6.ВС'!CF344</f>
        <v>0</v>
      </c>
      <c r="CG259" s="21">
        <f>'6.ВС'!CG344</f>
        <v>0</v>
      </c>
      <c r="CH259" s="21">
        <f>'6.ВС'!CH344</f>
        <v>0</v>
      </c>
      <c r="CI259" s="21">
        <f>'6.ВС'!CI344</f>
        <v>0</v>
      </c>
      <c r="CJ259" s="21">
        <f>'6.ВС'!CJ344</f>
        <v>0</v>
      </c>
      <c r="CK259" s="21">
        <f>'6.ВС'!CK344</f>
        <v>0</v>
      </c>
      <c r="CL259" s="206"/>
    </row>
    <row r="260" spans="1:91" ht="27.75" customHeight="1" x14ac:dyDescent="0.25">
      <c r="A260" s="156" t="s">
        <v>276</v>
      </c>
      <c r="B260" s="156"/>
      <c r="C260" s="156"/>
      <c r="D260" s="156"/>
      <c r="E260" s="152">
        <v>852</v>
      </c>
      <c r="F260" s="3" t="s">
        <v>78</v>
      </c>
      <c r="G260" s="4" t="s">
        <v>44</v>
      </c>
      <c r="H260" s="176" t="s">
        <v>476</v>
      </c>
      <c r="I260" s="3"/>
      <c r="J260" s="21">
        <f t="shared" ref="J260:Y264" si="463">J261</f>
        <v>0</v>
      </c>
      <c r="K260" s="21">
        <f t="shared" si="463"/>
        <v>0</v>
      </c>
      <c r="L260" s="21">
        <f t="shared" si="463"/>
        <v>0</v>
      </c>
      <c r="M260" s="21">
        <f t="shared" si="463"/>
        <v>0</v>
      </c>
      <c r="N260" s="21">
        <f t="shared" si="463"/>
        <v>0</v>
      </c>
      <c r="O260" s="21">
        <f t="shared" si="463"/>
        <v>0</v>
      </c>
      <c r="P260" s="21">
        <f t="shared" si="463"/>
        <v>0</v>
      </c>
      <c r="Q260" s="21">
        <f t="shared" si="463"/>
        <v>0</v>
      </c>
      <c r="R260" s="21">
        <f t="shared" si="463"/>
        <v>0</v>
      </c>
      <c r="S260" s="21">
        <f t="shared" si="463"/>
        <v>0</v>
      </c>
      <c r="T260" s="21">
        <f t="shared" si="463"/>
        <v>0</v>
      </c>
      <c r="U260" s="21">
        <f t="shared" si="463"/>
        <v>0</v>
      </c>
      <c r="V260" s="21">
        <f t="shared" si="463"/>
        <v>-9000000</v>
      </c>
      <c r="W260" s="21">
        <f t="shared" si="463"/>
        <v>-8550000</v>
      </c>
      <c r="X260" s="21">
        <f t="shared" si="463"/>
        <v>-450000</v>
      </c>
      <c r="Y260" s="21">
        <f t="shared" si="463"/>
        <v>0</v>
      </c>
      <c r="Z260" s="276">
        <f t="shared" si="406"/>
        <v>0</v>
      </c>
      <c r="AA260" s="21"/>
      <c r="AB260" s="21">
        <f t="shared" ref="AB260:BV264" si="464">AB261</f>
        <v>9000000</v>
      </c>
      <c r="AC260" s="21">
        <f t="shared" si="464"/>
        <v>8550000</v>
      </c>
      <c r="AD260" s="21">
        <f t="shared" si="464"/>
        <v>450000</v>
      </c>
      <c r="AE260" s="21">
        <f t="shared" si="464"/>
        <v>0</v>
      </c>
      <c r="AF260" s="21">
        <f t="shared" si="464"/>
        <v>0</v>
      </c>
      <c r="AG260" s="21">
        <f t="shared" si="464"/>
        <v>0</v>
      </c>
      <c r="AH260" s="21">
        <f t="shared" si="464"/>
        <v>0</v>
      </c>
      <c r="AI260" s="21">
        <f t="shared" si="464"/>
        <v>0</v>
      </c>
      <c r="AJ260" s="21">
        <f t="shared" si="464"/>
        <v>9000000</v>
      </c>
      <c r="AK260" s="21">
        <f t="shared" si="464"/>
        <v>8550000</v>
      </c>
      <c r="AL260" s="21">
        <f t="shared" si="464"/>
        <v>450000</v>
      </c>
      <c r="AM260" s="21">
        <f t="shared" si="464"/>
        <v>0</v>
      </c>
      <c r="AN260" s="21">
        <f t="shared" si="464"/>
        <v>-1831447.65</v>
      </c>
      <c r="AO260" s="21">
        <f t="shared" si="464"/>
        <v>-1831447.65</v>
      </c>
      <c r="AP260" s="21">
        <f t="shared" si="464"/>
        <v>0</v>
      </c>
      <c r="AQ260" s="21">
        <f t="shared" si="464"/>
        <v>0</v>
      </c>
      <c r="AR260" s="21">
        <f t="shared" si="464"/>
        <v>7168552.3499999996</v>
      </c>
      <c r="AS260" s="21">
        <f t="shared" si="464"/>
        <v>6718552.3499999996</v>
      </c>
      <c r="AT260" s="21">
        <f t="shared" si="464"/>
        <v>450000</v>
      </c>
      <c r="AU260" s="21">
        <f t="shared" si="464"/>
        <v>0</v>
      </c>
      <c r="AV260" s="205">
        <f t="shared" ref="AV260:AV265" si="465">AJ260-AK260-AL260-AM260</f>
        <v>0</v>
      </c>
      <c r="AW260" s="21">
        <f t="shared" si="464"/>
        <v>0</v>
      </c>
      <c r="AX260" s="21">
        <f t="shared" si="464"/>
        <v>0</v>
      </c>
      <c r="AY260" s="21">
        <f t="shared" si="464"/>
        <v>0</v>
      </c>
      <c r="AZ260" s="21">
        <f t="shared" si="464"/>
        <v>0</v>
      </c>
      <c r="BA260" s="21">
        <f t="shared" si="464"/>
        <v>0</v>
      </c>
      <c r="BB260" s="21">
        <f t="shared" si="464"/>
        <v>0</v>
      </c>
      <c r="BC260" s="21">
        <f t="shared" si="464"/>
        <v>0</v>
      </c>
      <c r="BD260" s="21">
        <f t="shared" si="464"/>
        <v>0</v>
      </c>
      <c r="BE260" s="21">
        <f t="shared" si="464"/>
        <v>0</v>
      </c>
      <c r="BF260" s="21">
        <f t="shared" si="464"/>
        <v>0</v>
      </c>
      <c r="BG260" s="21">
        <f t="shared" si="464"/>
        <v>0</v>
      </c>
      <c r="BH260" s="21">
        <f t="shared" si="464"/>
        <v>0</v>
      </c>
      <c r="BI260" s="21">
        <f t="shared" si="464"/>
        <v>0</v>
      </c>
      <c r="BJ260" s="21">
        <f t="shared" si="464"/>
        <v>0</v>
      </c>
      <c r="BK260" s="21">
        <f t="shared" si="464"/>
        <v>0</v>
      </c>
      <c r="BL260" s="21">
        <f t="shared" si="464"/>
        <v>0</v>
      </c>
      <c r="BM260" s="21">
        <f t="shared" si="464"/>
        <v>0</v>
      </c>
      <c r="BN260" s="21">
        <f t="shared" si="464"/>
        <v>0</v>
      </c>
      <c r="BO260" s="21">
        <f t="shared" si="464"/>
        <v>0</v>
      </c>
      <c r="BP260" s="21">
        <f t="shared" si="464"/>
        <v>0</v>
      </c>
      <c r="BQ260" s="205">
        <f t="shared" ref="BQ260:BQ265" si="466">BE260-BF260-BG260-BH260</f>
        <v>0</v>
      </c>
      <c r="BR260" s="21">
        <f t="shared" si="464"/>
        <v>0</v>
      </c>
      <c r="BS260" s="21">
        <f t="shared" si="464"/>
        <v>0</v>
      </c>
      <c r="BT260" s="21">
        <f t="shared" si="464"/>
        <v>0</v>
      </c>
      <c r="BU260" s="21">
        <f t="shared" si="464"/>
        <v>0</v>
      </c>
      <c r="BV260" s="21">
        <f t="shared" si="464"/>
        <v>0</v>
      </c>
      <c r="BW260" s="21">
        <f t="shared" ref="BV260:CK264" si="467">BW261</f>
        <v>0</v>
      </c>
      <c r="BX260" s="21">
        <f t="shared" si="467"/>
        <v>0</v>
      </c>
      <c r="BY260" s="21">
        <f t="shared" si="467"/>
        <v>0</v>
      </c>
      <c r="BZ260" s="21">
        <f t="shared" si="467"/>
        <v>0</v>
      </c>
      <c r="CA260" s="21">
        <f t="shared" si="467"/>
        <v>0</v>
      </c>
      <c r="CB260" s="21">
        <f t="shared" si="467"/>
        <v>0</v>
      </c>
      <c r="CC260" s="21">
        <f t="shared" si="467"/>
        <v>0</v>
      </c>
      <c r="CD260" s="21">
        <f t="shared" si="467"/>
        <v>0</v>
      </c>
      <c r="CE260" s="21">
        <f t="shared" si="467"/>
        <v>0</v>
      </c>
      <c r="CF260" s="21">
        <f t="shared" si="467"/>
        <v>0</v>
      </c>
      <c r="CG260" s="21">
        <f t="shared" si="467"/>
        <v>0</v>
      </c>
      <c r="CH260" s="21">
        <f t="shared" si="467"/>
        <v>0</v>
      </c>
      <c r="CI260" s="21">
        <f t="shared" si="467"/>
        <v>0</v>
      </c>
      <c r="CJ260" s="21">
        <f t="shared" si="467"/>
        <v>0</v>
      </c>
      <c r="CK260" s="21">
        <f t="shared" si="467"/>
        <v>0</v>
      </c>
      <c r="CL260" s="206">
        <f t="shared" ref="CL260:CL265" si="468">BZ260-CA260-CB260-CC260</f>
        <v>0</v>
      </c>
    </row>
    <row r="261" spans="1:91" ht="27.75" customHeight="1" x14ac:dyDescent="0.25">
      <c r="A261" s="156" t="s">
        <v>41</v>
      </c>
      <c r="B261" s="156"/>
      <c r="C261" s="156"/>
      <c r="D261" s="156"/>
      <c r="E261" s="152">
        <v>852</v>
      </c>
      <c r="F261" s="3" t="s">
        <v>78</v>
      </c>
      <c r="G261" s="4" t="s">
        <v>44</v>
      </c>
      <c r="H261" s="176" t="s">
        <v>476</v>
      </c>
      <c r="I261" s="3" t="s">
        <v>83</v>
      </c>
      <c r="J261" s="21">
        <f t="shared" si="463"/>
        <v>0</v>
      </c>
      <c r="K261" s="21">
        <f t="shared" si="463"/>
        <v>0</v>
      </c>
      <c r="L261" s="21">
        <f t="shared" si="463"/>
        <v>0</v>
      </c>
      <c r="M261" s="21">
        <f t="shared" si="463"/>
        <v>0</v>
      </c>
      <c r="N261" s="21">
        <f t="shared" si="463"/>
        <v>0</v>
      </c>
      <c r="O261" s="21">
        <f t="shared" si="463"/>
        <v>0</v>
      </c>
      <c r="P261" s="21">
        <f t="shared" si="463"/>
        <v>0</v>
      </c>
      <c r="Q261" s="21">
        <f t="shared" si="463"/>
        <v>0</v>
      </c>
      <c r="R261" s="21">
        <f t="shared" si="463"/>
        <v>0</v>
      </c>
      <c r="S261" s="21">
        <f t="shared" si="463"/>
        <v>0</v>
      </c>
      <c r="T261" s="21">
        <f t="shared" si="463"/>
        <v>0</v>
      </c>
      <c r="U261" s="21">
        <f t="shared" si="463"/>
        <v>0</v>
      </c>
      <c r="V261" s="21">
        <f t="shared" si="463"/>
        <v>-9000000</v>
      </c>
      <c r="W261" s="21">
        <f t="shared" si="463"/>
        <v>-8550000</v>
      </c>
      <c r="X261" s="21">
        <f t="shared" si="463"/>
        <v>-450000</v>
      </c>
      <c r="Y261" s="21">
        <f t="shared" si="463"/>
        <v>0</v>
      </c>
      <c r="Z261" s="276">
        <f t="shared" si="406"/>
        <v>0</v>
      </c>
      <c r="AA261" s="21"/>
      <c r="AB261" s="21">
        <f t="shared" si="464"/>
        <v>9000000</v>
      </c>
      <c r="AC261" s="21">
        <f t="shared" si="464"/>
        <v>8550000</v>
      </c>
      <c r="AD261" s="21">
        <f t="shared" si="464"/>
        <v>450000</v>
      </c>
      <c r="AE261" s="21">
        <f t="shared" si="464"/>
        <v>0</v>
      </c>
      <c r="AF261" s="21">
        <f t="shared" si="464"/>
        <v>0</v>
      </c>
      <c r="AG261" s="21">
        <f t="shared" si="464"/>
        <v>0</v>
      </c>
      <c r="AH261" s="21">
        <f t="shared" si="464"/>
        <v>0</v>
      </c>
      <c r="AI261" s="21">
        <f t="shared" si="464"/>
        <v>0</v>
      </c>
      <c r="AJ261" s="21">
        <f t="shared" si="464"/>
        <v>9000000</v>
      </c>
      <c r="AK261" s="21">
        <f t="shared" si="464"/>
        <v>8550000</v>
      </c>
      <c r="AL261" s="21">
        <f t="shared" si="464"/>
        <v>450000</v>
      </c>
      <c r="AM261" s="21">
        <f t="shared" si="464"/>
        <v>0</v>
      </c>
      <c r="AN261" s="21">
        <f t="shared" si="464"/>
        <v>-1831447.65</v>
      </c>
      <c r="AO261" s="21">
        <f t="shared" si="464"/>
        <v>-1831447.65</v>
      </c>
      <c r="AP261" s="21">
        <f t="shared" si="464"/>
        <v>0</v>
      </c>
      <c r="AQ261" s="21">
        <f t="shared" si="464"/>
        <v>0</v>
      </c>
      <c r="AR261" s="21">
        <f t="shared" si="464"/>
        <v>7168552.3499999996</v>
      </c>
      <c r="AS261" s="21">
        <f t="shared" si="464"/>
        <v>6718552.3499999996</v>
      </c>
      <c r="AT261" s="21">
        <f t="shared" si="464"/>
        <v>450000</v>
      </c>
      <c r="AU261" s="21">
        <f t="shared" si="464"/>
        <v>0</v>
      </c>
      <c r="AV261" s="205">
        <f t="shared" si="465"/>
        <v>0</v>
      </c>
      <c r="AW261" s="21">
        <f t="shared" si="464"/>
        <v>0</v>
      </c>
      <c r="AX261" s="21">
        <f t="shared" si="464"/>
        <v>0</v>
      </c>
      <c r="AY261" s="21">
        <f t="shared" si="464"/>
        <v>0</v>
      </c>
      <c r="AZ261" s="21">
        <f t="shared" si="464"/>
        <v>0</v>
      </c>
      <c r="BA261" s="21">
        <f t="shared" si="464"/>
        <v>0</v>
      </c>
      <c r="BB261" s="21">
        <f t="shared" si="464"/>
        <v>0</v>
      </c>
      <c r="BC261" s="21">
        <f t="shared" si="464"/>
        <v>0</v>
      </c>
      <c r="BD261" s="21">
        <f t="shared" si="464"/>
        <v>0</v>
      </c>
      <c r="BE261" s="21">
        <f t="shared" si="464"/>
        <v>0</v>
      </c>
      <c r="BF261" s="21">
        <f t="shared" si="464"/>
        <v>0</v>
      </c>
      <c r="BG261" s="21">
        <f t="shared" si="464"/>
        <v>0</v>
      </c>
      <c r="BH261" s="21">
        <f t="shared" si="464"/>
        <v>0</v>
      </c>
      <c r="BI261" s="21">
        <f t="shared" si="464"/>
        <v>0</v>
      </c>
      <c r="BJ261" s="21">
        <f t="shared" si="464"/>
        <v>0</v>
      </c>
      <c r="BK261" s="21">
        <f t="shared" si="464"/>
        <v>0</v>
      </c>
      <c r="BL261" s="21">
        <f t="shared" si="464"/>
        <v>0</v>
      </c>
      <c r="BM261" s="21">
        <f t="shared" si="464"/>
        <v>0</v>
      </c>
      <c r="BN261" s="21">
        <f t="shared" si="464"/>
        <v>0</v>
      </c>
      <c r="BO261" s="21">
        <f t="shared" si="464"/>
        <v>0</v>
      </c>
      <c r="BP261" s="21">
        <f t="shared" si="464"/>
        <v>0</v>
      </c>
      <c r="BQ261" s="205">
        <f t="shared" si="466"/>
        <v>0</v>
      </c>
      <c r="BR261" s="21">
        <f t="shared" si="464"/>
        <v>0</v>
      </c>
      <c r="BS261" s="21">
        <f t="shared" si="464"/>
        <v>0</v>
      </c>
      <c r="BT261" s="21">
        <f t="shared" si="464"/>
        <v>0</v>
      </c>
      <c r="BU261" s="21">
        <f t="shared" si="464"/>
        <v>0</v>
      </c>
      <c r="BV261" s="21">
        <f t="shared" si="467"/>
        <v>0</v>
      </c>
      <c r="BW261" s="21">
        <f t="shared" si="467"/>
        <v>0</v>
      </c>
      <c r="BX261" s="21">
        <f t="shared" si="467"/>
        <v>0</v>
      </c>
      <c r="BY261" s="21">
        <f t="shared" si="467"/>
        <v>0</v>
      </c>
      <c r="BZ261" s="21">
        <f t="shared" si="467"/>
        <v>0</v>
      </c>
      <c r="CA261" s="21">
        <f t="shared" si="467"/>
        <v>0</v>
      </c>
      <c r="CB261" s="21">
        <f t="shared" si="467"/>
        <v>0</v>
      </c>
      <c r="CC261" s="21">
        <f t="shared" si="467"/>
        <v>0</v>
      </c>
      <c r="CD261" s="21">
        <f t="shared" si="467"/>
        <v>0</v>
      </c>
      <c r="CE261" s="21">
        <f t="shared" si="467"/>
        <v>0</v>
      </c>
      <c r="CF261" s="21">
        <f t="shared" si="467"/>
        <v>0</v>
      </c>
      <c r="CG261" s="21">
        <f t="shared" si="467"/>
        <v>0</v>
      </c>
      <c r="CH261" s="21">
        <f t="shared" si="467"/>
        <v>0</v>
      </c>
      <c r="CI261" s="21">
        <f t="shared" si="467"/>
        <v>0</v>
      </c>
      <c r="CJ261" s="21">
        <f t="shared" si="467"/>
        <v>0</v>
      </c>
      <c r="CK261" s="21">
        <f t="shared" si="467"/>
        <v>0</v>
      </c>
      <c r="CL261" s="206">
        <f t="shared" si="468"/>
        <v>0</v>
      </c>
    </row>
    <row r="262" spans="1:91" ht="27.75" customHeight="1" x14ac:dyDescent="0.25">
      <c r="A262" s="156" t="s">
        <v>42</v>
      </c>
      <c r="B262" s="156"/>
      <c r="C262" s="156"/>
      <c r="D262" s="156"/>
      <c r="E262" s="152">
        <v>852</v>
      </c>
      <c r="F262" s="3" t="s">
        <v>78</v>
      </c>
      <c r="G262" s="4" t="s">
        <v>44</v>
      </c>
      <c r="H262" s="176" t="s">
        <v>476</v>
      </c>
      <c r="I262" s="3" t="s">
        <v>85</v>
      </c>
      <c r="J262" s="21">
        <f>'6.ВС'!J347</f>
        <v>0</v>
      </c>
      <c r="K262" s="21">
        <f>'6.ВС'!K347</f>
        <v>0</v>
      </c>
      <c r="L262" s="21">
        <f>'6.ВС'!L347</f>
        <v>0</v>
      </c>
      <c r="M262" s="21">
        <f>'6.ВС'!M347</f>
        <v>0</v>
      </c>
      <c r="N262" s="21">
        <f>'6.ВС'!N347</f>
        <v>0</v>
      </c>
      <c r="O262" s="21">
        <f>'6.ВС'!O347</f>
        <v>0</v>
      </c>
      <c r="P262" s="21">
        <f>'6.ВС'!P347</f>
        <v>0</v>
      </c>
      <c r="Q262" s="21">
        <f>'6.ВС'!Q347</f>
        <v>0</v>
      </c>
      <c r="R262" s="21">
        <f>'6.ВС'!R347</f>
        <v>0</v>
      </c>
      <c r="S262" s="21">
        <f>'6.ВС'!S347</f>
        <v>0</v>
      </c>
      <c r="T262" s="21">
        <f>'6.ВС'!T347</f>
        <v>0</v>
      </c>
      <c r="U262" s="21">
        <f>'6.ВС'!U347</f>
        <v>0</v>
      </c>
      <c r="V262" s="21">
        <f>'6.ВС'!V347</f>
        <v>-9000000</v>
      </c>
      <c r="W262" s="21">
        <f>'6.ВС'!W347</f>
        <v>-8550000</v>
      </c>
      <c r="X262" s="21">
        <f>'6.ВС'!X347</f>
        <v>-450000</v>
      </c>
      <c r="Y262" s="21">
        <f>'6.ВС'!Y347</f>
        <v>0</v>
      </c>
      <c r="Z262" s="276">
        <f t="shared" si="406"/>
        <v>0</v>
      </c>
      <c r="AA262" s="21"/>
      <c r="AB262" s="21">
        <f>'6.ВС'!AB347</f>
        <v>9000000</v>
      </c>
      <c r="AC262" s="21">
        <f>'6.ВС'!AC347</f>
        <v>8550000</v>
      </c>
      <c r="AD262" s="21">
        <f>'6.ВС'!AD347</f>
        <v>450000</v>
      </c>
      <c r="AE262" s="21">
        <f>'6.ВС'!AE347</f>
        <v>0</v>
      </c>
      <c r="AF262" s="21">
        <f>'6.ВС'!AF347</f>
        <v>0</v>
      </c>
      <c r="AG262" s="21">
        <f>'6.ВС'!AG347</f>
        <v>0</v>
      </c>
      <c r="AH262" s="21">
        <f>'6.ВС'!AH347</f>
        <v>0</v>
      </c>
      <c r="AI262" s="21">
        <f>'6.ВС'!AI347</f>
        <v>0</v>
      </c>
      <c r="AJ262" s="21">
        <f>'6.ВС'!AJ347</f>
        <v>9000000</v>
      </c>
      <c r="AK262" s="21">
        <f>'6.ВС'!AK347</f>
        <v>8550000</v>
      </c>
      <c r="AL262" s="21">
        <f>'6.ВС'!AL347</f>
        <v>450000</v>
      </c>
      <c r="AM262" s="21">
        <f>'6.ВС'!AM347</f>
        <v>0</v>
      </c>
      <c r="AN262" s="21">
        <f>'6.ВС'!AN347</f>
        <v>-1831447.65</v>
      </c>
      <c r="AO262" s="21">
        <f>'6.ВС'!AO347</f>
        <v>-1831447.65</v>
      </c>
      <c r="AP262" s="21">
        <f>'6.ВС'!AP347</f>
        <v>0</v>
      </c>
      <c r="AQ262" s="21">
        <f>'6.ВС'!AQ347</f>
        <v>0</v>
      </c>
      <c r="AR262" s="21">
        <f>'6.ВС'!AR347</f>
        <v>7168552.3499999996</v>
      </c>
      <c r="AS262" s="21">
        <f>'6.ВС'!AS347</f>
        <v>6718552.3499999996</v>
      </c>
      <c r="AT262" s="21">
        <f>'6.ВС'!AT347</f>
        <v>450000</v>
      </c>
      <c r="AU262" s="21">
        <f>'6.ВС'!AU347</f>
        <v>0</v>
      </c>
      <c r="AV262" s="205">
        <f t="shared" si="465"/>
        <v>0</v>
      </c>
      <c r="AW262" s="21">
        <f>'6.ВС'!AW347</f>
        <v>0</v>
      </c>
      <c r="AX262" s="21">
        <f>'6.ВС'!AX347</f>
        <v>0</v>
      </c>
      <c r="AY262" s="21">
        <f>'6.ВС'!AY347</f>
        <v>0</v>
      </c>
      <c r="AZ262" s="21">
        <f>'6.ВС'!AZ347</f>
        <v>0</v>
      </c>
      <c r="BA262" s="21">
        <f>'6.ВС'!BA347</f>
        <v>0</v>
      </c>
      <c r="BB262" s="21">
        <f>'6.ВС'!BB347</f>
        <v>0</v>
      </c>
      <c r="BC262" s="21">
        <f>'6.ВС'!BC347</f>
        <v>0</v>
      </c>
      <c r="BD262" s="21">
        <f>'6.ВС'!BD347</f>
        <v>0</v>
      </c>
      <c r="BE262" s="21">
        <f>'6.ВС'!BE347</f>
        <v>0</v>
      </c>
      <c r="BF262" s="21">
        <f>'6.ВС'!BF347</f>
        <v>0</v>
      </c>
      <c r="BG262" s="21">
        <f>'6.ВС'!BG347</f>
        <v>0</v>
      </c>
      <c r="BH262" s="21">
        <f>'6.ВС'!BH347</f>
        <v>0</v>
      </c>
      <c r="BI262" s="21">
        <f>'6.ВС'!BI347</f>
        <v>0</v>
      </c>
      <c r="BJ262" s="21">
        <f>'6.ВС'!BJ347</f>
        <v>0</v>
      </c>
      <c r="BK262" s="21">
        <f>'6.ВС'!BK347</f>
        <v>0</v>
      </c>
      <c r="BL262" s="21">
        <f>'6.ВС'!BL347</f>
        <v>0</v>
      </c>
      <c r="BM262" s="21">
        <f>'6.ВС'!BM347</f>
        <v>0</v>
      </c>
      <c r="BN262" s="21">
        <f>'6.ВС'!BN347</f>
        <v>0</v>
      </c>
      <c r="BO262" s="21">
        <f>'6.ВС'!BO347</f>
        <v>0</v>
      </c>
      <c r="BP262" s="21">
        <f>'6.ВС'!BP347</f>
        <v>0</v>
      </c>
      <c r="BQ262" s="205">
        <f t="shared" si="466"/>
        <v>0</v>
      </c>
      <c r="BR262" s="21">
        <f>'6.ВС'!BR347</f>
        <v>0</v>
      </c>
      <c r="BS262" s="21">
        <f>'6.ВС'!BS347</f>
        <v>0</v>
      </c>
      <c r="BT262" s="21">
        <f>'6.ВС'!BT347</f>
        <v>0</v>
      </c>
      <c r="BU262" s="21">
        <f>'6.ВС'!BU347</f>
        <v>0</v>
      </c>
      <c r="BV262" s="21">
        <f>'6.ВС'!BV347</f>
        <v>0</v>
      </c>
      <c r="BW262" s="21">
        <f>'6.ВС'!BW347</f>
        <v>0</v>
      </c>
      <c r="BX262" s="21">
        <f>'6.ВС'!BX347</f>
        <v>0</v>
      </c>
      <c r="BY262" s="21">
        <f>'6.ВС'!BY347</f>
        <v>0</v>
      </c>
      <c r="BZ262" s="21">
        <f>'6.ВС'!BZ347</f>
        <v>0</v>
      </c>
      <c r="CA262" s="21">
        <f>'6.ВС'!CA347</f>
        <v>0</v>
      </c>
      <c r="CB262" s="21">
        <f>'6.ВС'!CB347</f>
        <v>0</v>
      </c>
      <c r="CC262" s="21">
        <f>'6.ВС'!CC347</f>
        <v>0</v>
      </c>
      <c r="CD262" s="21">
        <f>'6.ВС'!CD347</f>
        <v>0</v>
      </c>
      <c r="CE262" s="21">
        <f>'6.ВС'!CE347</f>
        <v>0</v>
      </c>
      <c r="CF262" s="21">
        <f>'6.ВС'!CF347</f>
        <v>0</v>
      </c>
      <c r="CG262" s="21">
        <f>'6.ВС'!CG347</f>
        <v>0</v>
      </c>
      <c r="CH262" s="21">
        <f>'6.ВС'!CH347</f>
        <v>0</v>
      </c>
      <c r="CI262" s="21">
        <f>'6.ВС'!CI347</f>
        <v>0</v>
      </c>
      <c r="CJ262" s="21">
        <f>'6.ВС'!CJ347</f>
        <v>0</v>
      </c>
      <c r="CK262" s="21">
        <f>'6.ВС'!CK347</f>
        <v>0</v>
      </c>
      <c r="CL262" s="206">
        <f t="shared" si="468"/>
        <v>0</v>
      </c>
    </row>
    <row r="263" spans="1:91" ht="27.75" customHeight="1" x14ac:dyDescent="0.25">
      <c r="A263" s="1" t="s">
        <v>308</v>
      </c>
      <c r="B263" s="156"/>
      <c r="C263" s="156"/>
      <c r="D263" s="156"/>
      <c r="E263" s="152"/>
      <c r="F263" s="3" t="s">
        <v>78</v>
      </c>
      <c r="G263" s="4" t="s">
        <v>44</v>
      </c>
      <c r="H263" s="176" t="s">
        <v>469</v>
      </c>
      <c r="I263" s="3"/>
      <c r="J263" s="21">
        <f t="shared" si="463"/>
        <v>3000000</v>
      </c>
      <c r="K263" s="21">
        <f t="shared" si="463"/>
        <v>2850000</v>
      </c>
      <c r="L263" s="21">
        <f t="shared" si="463"/>
        <v>150000</v>
      </c>
      <c r="M263" s="21">
        <f t="shared" si="463"/>
        <v>0</v>
      </c>
      <c r="N263" s="21">
        <f t="shared" si="463"/>
        <v>0</v>
      </c>
      <c r="O263" s="21">
        <f t="shared" si="463"/>
        <v>0</v>
      </c>
      <c r="P263" s="21">
        <f t="shared" si="463"/>
        <v>0</v>
      </c>
      <c r="Q263" s="21">
        <f t="shared" si="463"/>
        <v>0</v>
      </c>
      <c r="R263" s="21">
        <f t="shared" si="463"/>
        <v>0</v>
      </c>
      <c r="S263" s="21">
        <f t="shared" si="463"/>
        <v>0</v>
      </c>
      <c r="T263" s="21">
        <f t="shared" si="463"/>
        <v>0</v>
      </c>
      <c r="U263" s="21">
        <f t="shared" si="463"/>
        <v>0</v>
      </c>
      <c r="V263" s="21">
        <f t="shared" si="463"/>
        <v>1464774</v>
      </c>
      <c r="W263" s="21">
        <f t="shared" si="463"/>
        <v>1391536</v>
      </c>
      <c r="X263" s="21">
        <f t="shared" si="463"/>
        <v>73238</v>
      </c>
      <c r="Y263" s="21">
        <f t="shared" si="463"/>
        <v>0</v>
      </c>
      <c r="Z263" s="276">
        <f t="shared" si="406"/>
        <v>195.41096880850114</v>
      </c>
      <c r="AA263" s="21"/>
      <c r="AB263" s="21">
        <f t="shared" si="464"/>
        <v>1535226</v>
      </c>
      <c r="AC263" s="21">
        <f t="shared" si="464"/>
        <v>1458464</v>
      </c>
      <c r="AD263" s="21">
        <f t="shared" si="464"/>
        <v>76762</v>
      </c>
      <c r="AE263" s="21">
        <f t="shared" si="464"/>
        <v>0</v>
      </c>
      <c r="AF263" s="21">
        <f t="shared" si="464"/>
        <v>-0.74</v>
      </c>
      <c r="AG263" s="21">
        <f t="shared" si="464"/>
        <v>0</v>
      </c>
      <c r="AH263" s="21">
        <f t="shared" si="464"/>
        <v>-0.74</v>
      </c>
      <c r="AI263" s="21">
        <f t="shared" si="464"/>
        <v>0</v>
      </c>
      <c r="AJ263" s="21">
        <f t="shared" si="464"/>
        <v>1535225.26</v>
      </c>
      <c r="AK263" s="21">
        <f t="shared" si="464"/>
        <v>1458464</v>
      </c>
      <c r="AL263" s="21">
        <f t="shared" si="464"/>
        <v>76761.259999999995</v>
      </c>
      <c r="AM263" s="21">
        <f t="shared" si="464"/>
        <v>0</v>
      </c>
      <c r="AN263" s="21">
        <f t="shared" si="464"/>
        <v>0</v>
      </c>
      <c r="AO263" s="21">
        <f t="shared" si="464"/>
        <v>0</v>
      </c>
      <c r="AP263" s="21">
        <f t="shared" si="464"/>
        <v>0</v>
      </c>
      <c r="AQ263" s="21">
        <f t="shared" si="464"/>
        <v>0</v>
      </c>
      <c r="AR263" s="21">
        <f t="shared" si="464"/>
        <v>1535225.26</v>
      </c>
      <c r="AS263" s="21">
        <f t="shared" si="464"/>
        <v>1458464</v>
      </c>
      <c r="AT263" s="21">
        <f t="shared" si="464"/>
        <v>76761.259999999995</v>
      </c>
      <c r="AU263" s="21">
        <f t="shared" si="464"/>
        <v>0</v>
      </c>
      <c r="AV263" s="205">
        <f t="shared" si="465"/>
        <v>1.4551915228366852E-11</v>
      </c>
      <c r="AW263" s="21">
        <f t="shared" si="464"/>
        <v>0</v>
      </c>
      <c r="AX263" s="21">
        <f t="shared" si="464"/>
        <v>0</v>
      </c>
      <c r="AY263" s="21">
        <f t="shared" si="464"/>
        <v>0</v>
      </c>
      <c r="AZ263" s="21">
        <f t="shared" si="464"/>
        <v>0</v>
      </c>
      <c r="BA263" s="21">
        <f t="shared" si="464"/>
        <v>0</v>
      </c>
      <c r="BB263" s="21">
        <f t="shared" si="464"/>
        <v>0</v>
      </c>
      <c r="BC263" s="21">
        <f t="shared" si="464"/>
        <v>0</v>
      </c>
      <c r="BD263" s="21">
        <f t="shared" si="464"/>
        <v>0</v>
      </c>
      <c r="BE263" s="21">
        <f t="shared" si="464"/>
        <v>0</v>
      </c>
      <c r="BF263" s="21">
        <f t="shared" si="464"/>
        <v>0</v>
      </c>
      <c r="BG263" s="21">
        <f t="shared" si="464"/>
        <v>0</v>
      </c>
      <c r="BH263" s="21">
        <f t="shared" si="464"/>
        <v>0</v>
      </c>
      <c r="BI263" s="21">
        <f t="shared" si="464"/>
        <v>0</v>
      </c>
      <c r="BJ263" s="21">
        <f t="shared" si="464"/>
        <v>0</v>
      </c>
      <c r="BK263" s="21">
        <f t="shared" si="464"/>
        <v>0</v>
      </c>
      <c r="BL263" s="21">
        <f t="shared" si="464"/>
        <v>0</v>
      </c>
      <c r="BM263" s="21">
        <f t="shared" si="464"/>
        <v>0</v>
      </c>
      <c r="BN263" s="21">
        <f t="shared" si="464"/>
        <v>0</v>
      </c>
      <c r="BO263" s="21">
        <f t="shared" si="464"/>
        <v>0</v>
      </c>
      <c r="BP263" s="21">
        <f t="shared" si="464"/>
        <v>0</v>
      </c>
      <c r="BQ263" s="205">
        <f t="shared" si="466"/>
        <v>0</v>
      </c>
      <c r="BR263" s="21">
        <f t="shared" si="464"/>
        <v>1720222</v>
      </c>
      <c r="BS263" s="21">
        <f t="shared" si="464"/>
        <v>1634210</v>
      </c>
      <c r="BT263" s="21">
        <f t="shared" si="464"/>
        <v>86012</v>
      </c>
      <c r="BU263" s="21">
        <f t="shared" si="464"/>
        <v>0</v>
      </c>
      <c r="BV263" s="21">
        <f t="shared" si="467"/>
        <v>-0.95</v>
      </c>
      <c r="BW263" s="21">
        <f t="shared" si="467"/>
        <v>0</v>
      </c>
      <c r="BX263" s="21">
        <f t="shared" si="467"/>
        <v>-0.95</v>
      </c>
      <c r="BY263" s="21">
        <f t="shared" si="467"/>
        <v>0</v>
      </c>
      <c r="BZ263" s="21">
        <f t="shared" si="467"/>
        <v>1720221.05</v>
      </c>
      <c r="CA263" s="21">
        <f t="shared" si="467"/>
        <v>1634210</v>
      </c>
      <c r="CB263" s="21">
        <f t="shared" si="467"/>
        <v>86011.05</v>
      </c>
      <c r="CC263" s="21">
        <f t="shared" si="467"/>
        <v>0</v>
      </c>
      <c r="CD263" s="21">
        <f t="shared" si="467"/>
        <v>0</v>
      </c>
      <c r="CE263" s="21">
        <f t="shared" si="467"/>
        <v>0</v>
      </c>
      <c r="CF263" s="21">
        <f t="shared" si="467"/>
        <v>0</v>
      </c>
      <c r="CG263" s="21">
        <f t="shared" si="467"/>
        <v>0</v>
      </c>
      <c r="CH263" s="21">
        <f t="shared" si="467"/>
        <v>1720221.05</v>
      </c>
      <c r="CI263" s="21">
        <f t="shared" si="467"/>
        <v>1634210</v>
      </c>
      <c r="CJ263" s="21">
        <f t="shared" si="467"/>
        <v>86011.05</v>
      </c>
      <c r="CK263" s="21">
        <f t="shared" si="467"/>
        <v>0</v>
      </c>
      <c r="CL263" s="206">
        <f t="shared" si="468"/>
        <v>4.3655745685100555E-11</v>
      </c>
    </row>
    <row r="264" spans="1:91" ht="27.75" customHeight="1" x14ac:dyDescent="0.25">
      <c r="A264" s="1" t="s">
        <v>41</v>
      </c>
      <c r="B264" s="156"/>
      <c r="C264" s="156"/>
      <c r="D264" s="156"/>
      <c r="E264" s="152"/>
      <c r="F264" s="3" t="s">
        <v>78</v>
      </c>
      <c r="G264" s="4" t="s">
        <v>44</v>
      </c>
      <c r="H264" s="176" t="s">
        <v>469</v>
      </c>
      <c r="I264" s="3" t="s">
        <v>83</v>
      </c>
      <c r="J264" s="21">
        <f t="shared" si="463"/>
        <v>3000000</v>
      </c>
      <c r="K264" s="21">
        <f t="shared" si="463"/>
        <v>2850000</v>
      </c>
      <c r="L264" s="21">
        <f t="shared" si="463"/>
        <v>150000</v>
      </c>
      <c r="M264" s="21">
        <f t="shared" si="463"/>
        <v>0</v>
      </c>
      <c r="N264" s="21">
        <f t="shared" si="463"/>
        <v>0</v>
      </c>
      <c r="O264" s="21">
        <f t="shared" si="463"/>
        <v>0</v>
      </c>
      <c r="P264" s="21">
        <f t="shared" si="463"/>
        <v>0</v>
      </c>
      <c r="Q264" s="21">
        <f t="shared" si="463"/>
        <v>0</v>
      </c>
      <c r="R264" s="21">
        <f t="shared" si="463"/>
        <v>0</v>
      </c>
      <c r="S264" s="21">
        <f t="shared" si="463"/>
        <v>0</v>
      </c>
      <c r="T264" s="21">
        <f t="shared" si="463"/>
        <v>0</v>
      </c>
      <c r="U264" s="21">
        <f t="shared" si="463"/>
        <v>0</v>
      </c>
      <c r="V264" s="21">
        <f t="shared" si="463"/>
        <v>1464774</v>
      </c>
      <c r="W264" s="21">
        <f t="shared" si="463"/>
        <v>1391536</v>
      </c>
      <c r="X264" s="21">
        <f t="shared" si="463"/>
        <v>73238</v>
      </c>
      <c r="Y264" s="21">
        <f t="shared" si="463"/>
        <v>0</v>
      </c>
      <c r="Z264" s="276">
        <f t="shared" si="406"/>
        <v>195.41096880850114</v>
      </c>
      <c r="AA264" s="21"/>
      <c r="AB264" s="21">
        <f t="shared" si="464"/>
        <v>1535226</v>
      </c>
      <c r="AC264" s="21">
        <f t="shared" si="464"/>
        <v>1458464</v>
      </c>
      <c r="AD264" s="21">
        <f t="shared" si="464"/>
        <v>76762</v>
      </c>
      <c r="AE264" s="21">
        <f t="shared" si="464"/>
        <v>0</v>
      </c>
      <c r="AF264" s="21">
        <f t="shared" si="464"/>
        <v>-0.74</v>
      </c>
      <c r="AG264" s="21">
        <f t="shared" si="464"/>
        <v>0</v>
      </c>
      <c r="AH264" s="21">
        <f t="shared" si="464"/>
        <v>-0.74</v>
      </c>
      <c r="AI264" s="21">
        <f t="shared" si="464"/>
        <v>0</v>
      </c>
      <c r="AJ264" s="21">
        <f t="shared" si="464"/>
        <v>1535225.26</v>
      </c>
      <c r="AK264" s="21">
        <f t="shared" si="464"/>
        <v>1458464</v>
      </c>
      <c r="AL264" s="21">
        <f t="shared" si="464"/>
        <v>76761.259999999995</v>
      </c>
      <c r="AM264" s="21">
        <f t="shared" si="464"/>
        <v>0</v>
      </c>
      <c r="AN264" s="21">
        <f t="shared" si="464"/>
        <v>0</v>
      </c>
      <c r="AO264" s="21">
        <f t="shared" si="464"/>
        <v>0</v>
      </c>
      <c r="AP264" s="21">
        <f t="shared" si="464"/>
        <v>0</v>
      </c>
      <c r="AQ264" s="21">
        <f t="shared" si="464"/>
        <v>0</v>
      </c>
      <c r="AR264" s="21">
        <f t="shared" si="464"/>
        <v>1535225.26</v>
      </c>
      <c r="AS264" s="21">
        <f t="shared" si="464"/>
        <v>1458464</v>
      </c>
      <c r="AT264" s="21">
        <f t="shared" si="464"/>
        <v>76761.259999999995</v>
      </c>
      <c r="AU264" s="21">
        <f t="shared" si="464"/>
        <v>0</v>
      </c>
      <c r="AV264" s="205">
        <f t="shared" si="465"/>
        <v>1.4551915228366852E-11</v>
      </c>
      <c r="AW264" s="21">
        <f t="shared" si="464"/>
        <v>0</v>
      </c>
      <c r="AX264" s="21">
        <f t="shared" si="464"/>
        <v>0</v>
      </c>
      <c r="AY264" s="21">
        <f t="shared" si="464"/>
        <v>0</v>
      </c>
      <c r="AZ264" s="21">
        <f t="shared" si="464"/>
        <v>0</v>
      </c>
      <c r="BA264" s="21">
        <f t="shared" si="464"/>
        <v>0</v>
      </c>
      <c r="BB264" s="21">
        <f t="shared" si="464"/>
        <v>0</v>
      </c>
      <c r="BC264" s="21">
        <f t="shared" si="464"/>
        <v>0</v>
      </c>
      <c r="BD264" s="21">
        <f t="shared" si="464"/>
        <v>0</v>
      </c>
      <c r="BE264" s="21">
        <f t="shared" si="464"/>
        <v>0</v>
      </c>
      <c r="BF264" s="21">
        <f t="shared" si="464"/>
        <v>0</v>
      </c>
      <c r="BG264" s="21">
        <f t="shared" si="464"/>
        <v>0</v>
      </c>
      <c r="BH264" s="21">
        <f t="shared" si="464"/>
        <v>0</v>
      </c>
      <c r="BI264" s="21">
        <f t="shared" si="464"/>
        <v>0</v>
      </c>
      <c r="BJ264" s="21">
        <f t="shared" si="464"/>
        <v>0</v>
      </c>
      <c r="BK264" s="21">
        <f t="shared" si="464"/>
        <v>0</v>
      </c>
      <c r="BL264" s="21">
        <f t="shared" si="464"/>
        <v>0</v>
      </c>
      <c r="BM264" s="21">
        <f t="shared" si="464"/>
        <v>0</v>
      </c>
      <c r="BN264" s="21">
        <f t="shared" si="464"/>
        <v>0</v>
      </c>
      <c r="BO264" s="21">
        <f t="shared" si="464"/>
        <v>0</v>
      </c>
      <c r="BP264" s="21">
        <f t="shared" si="464"/>
        <v>0</v>
      </c>
      <c r="BQ264" s="205">
        <f t="shared" si="466"/>
        <v>0</v>
      </c>
      <c r="BR264" s="21">
        <f t="shared" si="464"/>
        <v>1720222</v>
      </c>
      <c r="BS264" s="21">
        <f t="shared" si="464"/>
        <v>1634210</v>
      </c>
      <c r="BT264" s="21">
        <f t="shared" si="464"/>
        <v>86012</v>
      </c>
      <c r="BU264" s="21">
        <f t="shared" si="464"/>
        <v>0</v>
      </c>
      <c r="BV264" s="21">
        <f t="shared" si="467"/>
        <v>-0.95</v>
      </c>
      <c r="BW264" s="21">
        <f t="shared" si="467"/>
        <v>0</v>
      </c>
      <c r="BX264" s="21">
        <f t="shared" si="467"/>
        <v>-0.95</v>
      </c>
      <c r="BY264" s="21">
        <f t="shared" si="467"/>
        <v>0</v>
      </c>
      <c r="BZ264" s="21">
        <f t="shared" si="467"/>
        <v>1720221.05</v>
      </c>
      <c r="CA264" s="21">
        <f t="shared" si="467"/>
        <v>1634210</v>
      </c>
      <c r="CB264" s="21">
        <f t="shared" si="467"/>
        <v>86011.05</v>
      </c>
      <c r="CC264" s="21">
        <f t="shared" si="467"/>
        <v>0</v>
      </c>
      <c r="CD264" s="21">
        <f t="shared" si="467"/>
        <v>0</v>
      </c>
      <c r="CE264" s="21">
        <f t="shared" si="467"/>
        <v>0</v>
      </c>
      <c r="CF264" s="21">
        <f t="shared" si="467"/>
        <v>0</v>
      </c>
      <c r="CG264" s="21">
        <f t="shared" si="467"/>
        <v>0</v>
      </c>
      <c r="CH264" s="21">
        <f t="shared" si="467"/>
        <v>1720221.05</v>
      </c>
      <c r="CI264" s="21">
        <f t="shared" si="467"/>
        <v>1634210</v>
      </c>
      <c r="CJ264" s="21">
        <f t="shared" si="467"/>
        <v>86011.05</v>
      </c>
      <c r="CK264" s="21">
        <f t="shared" si="467"/>
        <v>0</v>
      </c>
      <c r="CL264" s="206">
        <f t="shared" si="468"/>
        <v>4.3655745685100555E-11</v>
      </c>
    </row>
    <row r="265" spans="1:91" ht="27.75" customHeight="1" x14ac:dyDescent="0.25">
      <c r="A265" s="1" t="s">
        <v>84</v>
      </c>
      <c r="B265" s="156"/>
      <c r="C265" s="156"/>
      <c r="D265" s="156"/>
      <c r="E265" s="152"/>
      <c r="F265" s="3" t="s">
        <v>78</v>
      </c>
      <c r="G265" s="4" t="s">
        <v>44</v>
      </c>
      <c r="H265" s="176" t="s">
        <v>469</v>
      </c>
      <c r="I265" s="3" t="s">
        <v>85</v>
      </c>
      <c r="J265" s="21">
        <f>'6.ВС'!J350</f>
        <v>3000000</v>
      </c>
      <c r="K265" s="21">
        <f>'6.ВС'!K350</f>
        <v>2850000</v>
      </c>
      <c r="L265" s="21">
        <f>'6.ВС'!L350</f>
        <v>150000</v>
      </c>
      <c r="M265" s="21">
        <f>'6.ВС'!M350</f>
        <v>0</v>
      </c>
      <c r="N265" s="21">
        <f>'6.ВС'!N350</f>
        <v>0</v>
      </c>
      <c r="O265" s="21">
        <f>'6.ВС'!O350</f>
        <v>0</v>
      </c>
      <c r="P265" s="21">
        <f>'6.ВС'!P350</f>
        <v>0</v>
      </c>
      <c r="Q265" s="21">
        <f>'6.ВС'!Q350</f>
        <v>0</v>
      </c>
      <c r="R265" s="21">
        <f>'6.ВС'!R350</f>
        <v>0</v>
      </c>
      <c r="S265" s="21">
        <f>'6.ВС'!S350</f>
        <v>0</v>
      </c>
      <c r="T265" s="21">
        <f>'6.ВС'!T350</f>
        <v>0</v>
      </c>
      <c r="U265" s="21">
        <f>'6.ВС'!U350</f>
        <v>0</v>
      </c>
      <c r="V265" s="21">
        <f>'6.ВС'!V350</f>
        <v>1464774</v>
      </c>
      <c r="W265" s="21">
        <f>'6.ВС'!W350</f>
        <v>1391536</v>
      </c>
      <c r="X265" s="21">
        <f>'6.ВС'!X350</f>
        <v>73238</v>
      </c>
      <c r="Y265" s="21">
        <f>'6.ВС'!Y350</f>
        <v>0</v>
      </c>
      <c r="Z265" s="276">
        <f t="shared" si="406"/>
        <v>195.41096880850114</v>
      </c>
      <c r="AA265" s="21"/>
      <c r="AB265" s="21">
        <f>'6.ВС'!AB350</f>
        <v>1535226</v>
      </c>
      <c r="AC265" s="21">
        <f>'6.ВС'!AC350</f>
        <v>1458464</v>
      </c>
      <c r="AD265" s="21">
        <f>'6.ВС'!AD350</f>
        <v>76762</v>
      </c>
      <c r="AE265" s="21">
        <f>'6.ВС'!AE350</f>
        <v>0</v>
      </c>
      <c r="AF265" s="21">
        <f>'6.ВС'!AF350</f>
        <v>-0.74</v>
      </c>
      <c r="AG265" s="21">
        <f>'6.ВС'!AG350</f>
        <v>0</v>
      </c>
      <c r="AH265" s="21">
        <f>'6.ВС'!AH350</f>
        <v>-0.74</v>
      </c>
      <c r="AI265" s="21">
        <f>'6.ВС'!AI350</f>
        <v>0</v>
      </c>
      <c r="AJ265" s="21">
        <f>'6.ВС'!AJ350</f>
        <v>1535225.26</v>
      </c>
      <c r="AK265" s="21">
        <f>'6.ВС'!AK350</f>
        <v>1458464</v>
      </c>
      <c r="AL265" s="21">
        <f>'6.ВС'!AL350</f>
        <v>76761.259999999995</v>
      </c>
      <c r="AM265" s="21">
        <f>'6.ВС'!AM350</f>
        <v>0</v>
      </c>
      <c r="AN265" s="21">
        <f>'6.ВС'!AN350</f>
        <v>0</v>
      </c>
      <c r="AO265" s="21">
        <f>'6.ВС'!AO350</f>
        <v>0</v>
      </c>
      <c r="AP265" s="21">
        <f>'6.ВС'!AP350</f>
        <v>0</v>
      </c>
      <c r="AQ265" s="21">
        <f>'6.ВС'!AQ350</f>
        <v>0</v>
      </c>
      <c r="AR265" s="21">
        <f>'6.ВС'!AR350</f>
        <v>1535225.26</v>
      </c>
      <c r="AS265" s="21">
        <f>'6.ВС'!AS350</f>
        <v>1458464</v>
      </c>
      <c r="AT265" s="21">
        <f>'6.ВС'!AT350</f>
        <v>76761.259999999995</v>
      </c>
      <c r="AU265" s="21">
        <f>'6.ВС'!AU350</f>
        <v>0</v>
      </c>
      <c r="AV265" s="205">
        <f t="shared" si="465"/>
        <v>1.4551915228366852E-11</v>
      </c>
      <c r="AW265" s="21">
        <f>'6.ВС'!AW350</f>
        <v>0</v>
      </c>
      <c r="AX265" s="21">
        <f>'6.ВС'!AX350</f>
        <v>0</v>
      </c>
      <c r="AY265" s="21">
        <f>'6.ВС'!AY350</f>
        <v>0</v>
      </c>
      <c r="AZ265" s="21">
        <f>'6.ВС'!AZ350</f>
        <v>0</v>
      </c>
      <c r="BA265" s="21">
        <f>'6.ВС'!BA350</f>
        <v>0</v>
      </c>
      <c r="BB265" s="21">
        <f>'6.ВС'!BB350</f>
        <v>0</v>
      </c>
      <c r="BC265" s="21">
        <f>'6.ВС'!BC350</f>
        <v>0</v>
      </c>
      <c r="BD265" s="21">
        <f>'6.ВС'!BD350</f>
        <v>0</v>
      </c>
      <c r="BE265" s="21">
        <f>'6.ВС'!BE350</f>
        <v>0</v>
      </c>
      <c r="BF265" s="21">
        <f>'6.ВС'!BF350</f>
        <v>0</v>
      </c>
      <c r="BG265" s="21">
        <f>'6.ВС'!BG350</f>
        <v>0</v>
      </c>
      <c r="BH265" s="21">
        <f>'6.ВС'!BH350</f>
        <v>0</v>
      </c>
      <c r="BI265" s="21">
        <f>'6.ВС'!BI350</f>
        <v>0</v>
      </c>
      <c r="BJ265" s="21">
        <f>'6.ВС'!BJ350</f>
        <v>0</v>
      </c>
      <c r="BK265" s="21">
        <f>'6.ВС'!BK350</f>
        <v>0</v>
      </c>
      <c r="BL265" s="21">
        <f>'6.ВС'!BL350</f>
        <v>0</v>
      </c>
      <c r="BM265" s="21">
        <f>'6.ВС'!BM350</f>
        <v>0</v>
      </c>
      <c r="BN265" s="21">
        <f>'6.ВС'!BN350</f>
        <v>0</v>
      </c>
      <c r="BO265" s="21">
        <f>'6.ВС'!BO350</f>
        <v>0</v>
      </c>
      <c r="BP265" s="21">
        <f>'6.ВС'!BP350</f>
        <v>0</v>
      </c>
      <c r="BQ265" s="205">
        <f t="shared" si="466"/>
        <v>0</v>
      </c>
      <c r="BR265" s="21">
        <f>'6.ВС'!BR350</f>
        <v>1720222</v>
      </c>
      <c r="BS265" s="21">
        <f>'6.ВС'!BS350</f>
        <v>1634210</v>
      </c>
      <c r="BT265" s="21">
        <f>'6.ВС'!BT350</f>
        <v>86012</v>
      </c>
      <c r="BU265" s="21">
        <f>'6.ВС'!BU350</f>
        <v>0</v>
      </c>
      <c r="BV265" s="21">
        <f>'6.ВС'!BV350</f>
        <v>-0.95</v>
      </c>
      <c r="BW265" s="21">
        <f>'6.ВС'!BW350</f>
        <v>0</v>
      </c>
      <c r="BX265" s="21">
        <f>'6.ВС'!BX350</f>
        <v>-0.95</v>
      </c>
      <c r="BY265" s="21">
        <f>'6.ВС'!BY350</f>
        <v>0</v>
      </c>
      <c r="BZ265" s="21">
        <f>'6.ВС'!BZ350</f>
        <v>1720221.05</v>
      </c>
      <c r="CA265" s="21">
        <f>'6.ВС'!CA350</f>
        <v>1634210</v>
      </c>
      <c r="CB265" s="21">
        <f>'6.ВС'!CB350</f>
        <v>86011.05</v>
      </c>
      <c r="CC265" s="21">
        <f>'6.ВС'!CC350</f>
        <v>0</v>
      </c>
      <c r="CD265" s="21">
        <f>'6.ВС'!CD350</f>
        <v>0</v>
      </c>
      <c r="CE265" s="21">
        <f>'6.ВС'!CE350</f>
        <v>0</v>
      </c>
      <c r="CF265" s="21">
        <f>'6.ВС'!CF350</f>
        <v>0</v>
      </c>
      <c r="CG265" s="21">
        <f>'6.ВС'!CG350</f>
        <v>0</v>
      </c>
      <c r="CH265" s="21">
        <f>'6.ВС'!CH350</f>
        <v>1720221.05</v>
      </c>
      <c r="CI265" s="21">
        <f>'6.ВС'!CI350</f>
        <v>1634210</v>
      </c>
      <c r="CJ265" s="21">
        <f>'6.ВС'!CJ350</f>
        <v>86011.05</v>
      </c>
      <c r="CK265" s="21">
        <f>'6.ВС'!CK350</f>
        <v>0</v>
      </c>
      <c r="CL265" s="206">
        <f t="shared" si="468"/>
        <v>4.3655745685100555E-11</v>
      </c>
    </row>
    <row r="266" spans="1:91" ht="27.75" customHeight="1" x14ac:dyDescent="0.25">
      <c r="A266" s="155" t="s">
        <v>258</v>
      </c>
      <c r="B266" s="156"/>
      <c r="C266" s="156"/>
      <c r="D266" s="156"/>
      <c r="E266" s="152">
        <v>852</v>
      </c>
      <c r="F266" s="3" t="s">
        <v>78</v>
      </c>
      <c r="G266" s="4" t="s">
        <v>44</v>
      </c>
      <c r="H266" s="176" t="s">
        <v>479</v>
      </c>
      <c r="I266" s="3"/>
      <c r="J266" s="21">
        <f t="shared" ref="J266:Y267" si="469">J267</f>
        <v>523980</v>
      </c>
      <c r="K266" s="21">
        <f t="shared" si="469"/>
        <v>332280</v>
      </c>
      <c r="L266" s="21">
        <f t="shared" si="469"/>
        <v>191700</v>
      </c>
      <c r="M266" s="21">
        <f t="shared" si="469"/>
        <v>0</v>
      </c>
      <c r="N266" s="21">
        <f t="shared" si="469"/>
        <v>523980</v>
      </c>
      <c r="O266" s="21">
        <f t="shared" si="469"/>
        <v>332280</v>
      </c>
      <c r="P266" s="21">
        <f t="shared" si="469"/>
        <v>191700</v>
      </c>
      <c r="Q266" s="21">
        <f t="shared" si="469"/>
        <v>0</v>
      </c>
      <c r="R266" s="21">
        <f t="shared" si="469"/>
        <v>523980</v>
      </c>
      <c r="S266" s="21">
        <f t="shared" si="469"/>
        <v>332280</v>
      </c>
      <c r="T266" s="21">
        <f t="shared" si="469"/>
        <v>191700</v>
      </c>
      <c r="U266" s="21">
        <f t="shared" si="469"/>
        <v>0</v>
      </c>
      <c r="V266" s="21">
        <f t="shared" si="469"/>
        <v>0</v>
      </c>
      <c r="W266" s="21">
        <f t="shared" si="469"/>
        <v>0</v>
      </c>
      <c r="X266" s="21">
        <f t="shared" si="469"/>
        <v>0</v>
      </c>
      <c r="Y266" s="21">
        <f t="shared" si="469"/>
        <v>0</v>
      </c>
      <c r="Z266" s="276">
        <f t="shared" si="406"/>
        <v>100</v>
      </c>
      <c r="AA266" s="21"/>
      <c r="AB266" s="21">
        <f t="shared" ref="AB266:BV267" si="470">AB267</f>
        <v>523980</v>
      </c>
      <c r="AC266" s="21">
        <f t="shared" si="470"/>
        <v>332280</v>
      </c>
      <c r="AD266" s="21">
        <f t="shared" si="470"/>
        <v>191700</v>
      </c>
      <c r="AE266" s="21">
        <f t="shared" si="470"/>
        <v>0</v>
      </c>
      <c r="AF266" s="21">
        <f t="shared" si="470"/>
        <v>0</v>
      </c>
      <c r="AG266" s="21">
        <f t="shared" si="470"/>
        <v>0</v>
      </c>
      <c r="AH266" s="21">
        <f t="shared" si="470"/>
        <v>0</v>
      </c>
      <c r="AI266" s="21">
        <f t="shared" si="470"/>
        <v>0</v>
      </c>
      <c r="AJ266" s="21">
        <f t="shared" si="470"/>
        <v>523980</v>
      </c>
      <c r="AK266" s="21">
        <f t="shared" si="470"/>
        <v>332280</v>
      </c>
      <c r="AL266" s="21">
        <f t="shared" si="470"/>
        <v>191700</v>
      </c>
      <c r="AM266" s="21">
        <f t="shared" si="470"/>
        <v>0</v>
      </c>
      <c r="AN266" s="21">
        <f t="shared" si="470"/>
        <v>0</v>
      </c>
      <c r="AO266" s="21">
        <f t="shared" si="470"/>
        <v>0</v>
      </c>
      <c r="AP266" s="21">
        <f t="shared" si="470"/>
        <v>0</v>
      </c>
      <c r="AQ266" s="21">
        <f t="shared" si="470"/>
        <v>0</v>
      </c>
      <c r="AR266" s="21">
        <f t="shared" si="470"/>
        <v>523980</v>
      </c>
      <c r="AS266" s="21">
        <f t="shared" si="470"/>
        <v>332280</v>
      </c>
      <c r="AT266" s="21">
        <f t="shared" si="470"/>
        <v>191700</v>
      </c>
      <c r="AU266" s="21">
        <f t="shared" si="470"/>
        <v>0</v>
      </c>
      <c r="AV266" s="205">
        <f t="shared" si="399"/>
        <v>0</v>
      </c>
      <c r="AW266" s="21">
        <f t="shared" si="470"/>
        <v>523980</v>
      </c>
      <c r="AX266" s="21">
        <f t="shared" si="470"/>
        <v>332280</v>
      </c>
      <c r="AY266" s="21">
        <f t="shared" si="470"/>
        <v>191700</v>
      </c>
      <c r="AZ266" s="21">
        <f t="shared" si="470"/>
        <v>0</v>
      </c>
      <c r="BA266" s="21">
        <f t="shared" si="470"/>
        <v>0</v>
      </c>
      <c r="BB266" s="21">
        <f t="shared" si="470"/>
        <v>0</v>
      </c>
      <c r="BC266" s="21">
        <f t="shared" si="470"/>
        <v>0</v>
      </c>
      <c r="BD266" s="21">
        <f t="shared" si="470"/>
        <v>0</v>
      </c>
      <c r="BE266" s="21">
        <f t="shared" si="470"/>
        <v>523980</v>
      </c>
      <c r="BF266" s="21">
        <f t="shared" si="470"/>
        <v>332280</v>
      </c>
      <c r="BG266" s="21">
        <f t="shared" si="470"/>
        <v>191700</v>
      </c>
      <c r="BH266" s="21">
        <f t="shared" si="470"/>
        <v>0</v>
      </c>
      <c r="BI266" s="21">
        <f t="shared" si="470"/>
        <v>0</v>
      </c>
      <c r="BJ266" s="21">
        <f t="shared" si="470"/>
        <v>0</v>
      </c>
      <c r="BK266" s="21">
        <f t="shared" si="470"/>
        <v>0</v>
      </c>
      <c r="BL266" s="21">
        <f t="shared" si="470"/>
        <v>0</v>
      </c>
      <c r="BM266" s="21">
        <f t="shared" si="470"/>
        <v>523980</v>
      </c>
      <c r="BN266" s="21">
        <f t="shared" si="470"/>
        <v>332280</v>
      </c>
      <c r="BO266" s="21">
        <f t="shared" si="470"/>
        <v>191700</v>
      </c>
      <c r="BP266" s="21">
        <f t="shared" si="470"/>
        <v>0</v>
      </c>
      <c r="BQ266" s="205">
        <f t="shared" si="456"/>
        <v>0</v>
      </c>
      <c r="BR266" s="21">
        <f t="shared" si="470"/>
        <v>523980</v>
      </c>
      <c r="BS266" s="21">
        <f t="shared" si="470"/>
        <v>332280</v>
      </c>
      <c r="BT266" s="21">
        <f t="shared" si="470"/>
        <v>191700</v>
      </c>
      <c r="BU266" s="21">
        <f t="shared" si="470"/>
        <v>0</v>
      </c>
      <c r="BV266" s="21">
        <f t="shared" si="470"/>
        <v>0</v>
      </c>
      <c r="BW266" s="21">
        <f t="shared" ref="BV266:CK267" si="471">BW267</f>
        <v>0</v>
      </c>
      <c r="BX266" s="21">
        <f t="shared" si="471"/>
        <v>0</v>
      </c>
      <c r="BY266" s="21">
        <f t="shared" si="471"/>
        <v>0</v>
      </c>
      <c r="BZ266" s="21">
        <f t="shared" si="471"/>
        <v>523980</v>
      </c>
      <c r="CA266" s="21">
        <f t="shared" si="471"/>
        <v>332280</v>
      </c>
      <c r="CB266" s="21">
        <f t="shared" si="471"/>
        <v>191700</v>
      </c>
      <c r="CC266" s="21">
        <f t="shared" si="471"/>
        <v>0</v>
      </c>
      <c r="CD266" s="21">
        <f t="shared" si="471"/>
        <v>0</v>
      </c>
      <c r="CE266" s="21">
        <f t="shared" si="471"/>
        <v>0</v>
      </c>
      <c r="CF266" s="21">
        <f t="shared" si="471"/>
        <v>0</v>
      </c>
      <c r="CG266" s="21">
        <f t="shared" si="471"/>
        <v>0</v>
      </c>
      <c r="CH266" s="21">
        <f t="shared" si="471"/>
        <v>523980</v>
      </c>
      <c r="CI266" s="21">
        <f t="shared" si="471"/>
        <v>332280</v>
      </c>
      <c r="CJ266" s="21">
        <f t="shared" si="471"/>
        <v>191700</v>
      </c>
      <c r="CK266" s="21">
        <f t="shared" si="471"/>
        <v>0</v>
      </c>
      <c r="CL266" s="206">
        <f t="shared" si="457"/>
        <v>0</v>
      </c>
    </row>
    <row r="267" spans="1:91" ht="27.75" customHeight="1" x14ac:dyDescent="0.25">
      <c r="A267" s="156" t="s">
        <v>41</v>
      </c>
      <c r="B267" s="156"/>
      <c r="C267" s="156"/>
      <c r="D267" s="156"/>
      <c r="E267" s="152">
        <v>852</v>
      </c>
      <c r="F267" s="3" t="s">
        <v>78</v>
      </c>
      <c r="G267" s="4" t="s">
        <v>44</v>
      </c>
      <c r="H267" s="176" t="s">
        <v>479</v>
      </c>
      <c r="I267" s="3" t="s">
        <v>83</v>
      </c>
      <c r="J267" s="21">
        <f t="shared" si="469"/>
        <v>523980</v>
      </c>
      <c r="K267" s="21">
        <f t="shared" si="469"/>
        <v>332280</v>
      </c>
      <c r="L267" s="21">
        <f t="shared" si="469"/>
        <v>191700</v>
      </c>
      <c r="M267" s="21">
        <f t="shared" si="469"/>
        <v>0</v>
      </c>
      <c r="N267" s="21">
        <f t="shared" si="469"/>
        <v>523980</v>
      </c>
      <c r="O267" s="21">
        <f t="shared" si="469"/>
        <v>332280</v>
      </c>
      <c r="P267" s="21">
        <f t="shared" si="469"/>
        <v>191700</v>
      </c>
      <c r="Q267" s="21">
        <f t="shared" si="469"/>
        <v>0</v>
      </c>
      <c r="R267" s="21">
        <f t="shared" si="469"/>
        <v>523980</v>
      </c>
      <c r="S267" s="21">
        <f t="shared" si="469"/>
        <v>332280</v>
      </c>
      <c r="T267" s="21">
        <f t="shared" si="469"/>
        <v>191700</v>
      </c>
      <c r="U267" s="21">
        <f t="shared" si="469"/>
        <v>0</v>
      </c>
      <c r="V267" s="21">
        <f t="shared" si="469"/>
        <v>0</v>
      </c>
      <c r="W267" s="21">
        <f t="shared" si="469"/>
        <v>0</v>
      </c>
      <c r="X267" s="21">
        <f t="shared" si="469"/>
        <v>0</v>
      </c>
      <c r="Y267" s="21">
        <f t="shared" si="469"/>
        <v>0</v>
      </c>
      <c r="Z267" s="276">
        <f t="shared" si="406"/>
        <v>100</v>
      </c>
      <c r="AA267" s="21"/>
      <c r="AB267" s="21">
        <f t="shared" si="470"/>
        <v>523980</v>
      </c>
      <c r="AC267" s="21">
        <f t="shared" si="470"/>
        <v>332280</v>
      </c>
      <c r="AD267" s="21">
        <f t="shared" si="470"/>
        <v>191700</v>
      </c>
      <c r="AE267" s="21">
        <f t="shared" si="470"/>
        <v>0</v>
      </c>
      <c r="AF267" s="21">
        <f t="shared" si="470"/>
        <v>0</v>
      </c>
      <c r="AG267" s="21">
        <f t="shared" si="470"/>
        <v>0</v>
      </c>
      <c r="AH267" s="21">
        <f t="shared" si="470"/>
        <v>0</v>
      </c>
      <c r="AI267" s="21">
        <f t="shared" si="470"/>
        <v>0</v>
      </c>
      <c r="AJ267" s="21">
        <f t="shared" si="470"/>
        <v>523980</v>
      </c>
      <c r="AK267" s="21">
        <f t="shared" si="470"/>
        <v>332280</v>
      </c>
      <c r="AL267" s="21">
        <f t="shared" si="470"/>
        <v>191700</v>
      </c>
      <c r="AM267" s="21">
        <f t="shared" si="470"/>
        <v>0</v>
      </c>
      <c r="AN267" s="21">
        <f t="shared" si="470"/>
        <v>0</v>
      </c>
      <c r="AO267" s="21">
        <f t="shared" si="470"/>
        <v>0</v>
      </c>
      <c r="AP267" s="21">
        <f t="shared" si="470"/>
        <v>0</v>
      </c>
      <c r="AQ267" s="21">
        <f t="shared" si="470"/>
        <v>0</v>
      </c>
      <c r="AR267" s="21">
        <f t="shared" si="470"/>
        <v>523980</v>
      </c>
      <c r="AS267" s="21">
        <f t="shared" si="470"/>
        <v>332280</v>
      </c>
      <c r="AT267" s="21">
        <f t="shared" si="470"/>
        <v>191700</v>
      </c>
      <c r="AU267" s="21">
        <f t="shared" si="470"/>
        <v>0</v>
      </c>
      <c r="AV267" s="205">
        <f t="shared" si="399"/>
        <v>0</v>
      </c>
      <c r="AW267" s="21">
        <f t="shared" si="470"/>
        <v>523980</v>
      </c>
      <c r="AX267" s="21">
        <f t="shared" si="470"/>
        <v>332280</v>
      </c>
      <c r="AY267" s="21">
        <f t="shared" si="470"/>
        <v>191700</v>
      </c>
      <c r="AZ267" s="21">
        <f t="shared" si="470"/>
        <v>0</v>
      </c>
      <c r="BA267" s="21">
        <f t="shared" si="470"/>
        <v>0</v>
      </c>
      <c r="BB267" s="21">
        <f t="shared" si="470"/>
        <v>0</v>
      </c>
      <c r="BC267" s="21">
        <f t="shared" si="470"/>
        <v>0</v>
      </c>
      <c r="BD267" s="21">
        <f t="shared" si="470"/>
        <v>0</v>
      </c>
      <c r="BE267" s="21">
        <f t="shared" si="470"/>
        <v>523980</v>
      </c>
      <c r="BF267" s="21">
        <f t="shared" si="470"/>
        <v>332280</v>
      </c>
      <c r="BG267" s="21">
        <f t="shared" si="470"/>
        <v>191700</v>
      </c>
      <c r="BH267" s="21">
        <f t="shared" si="470"/>
        <v>0</v>
      </c>
      <c r="BI267" s="21">
        <f t="shared" si="470"/>
        <v>0</v>
      </c>
      <c r="BJ267" s="21">
        <f t="shared" si="470"/>
        <v>0</v>
      </c>
      <c r="BK267" s="21">
        <f t="shared" si="470"/>
        <v>0</v>
      </c>
      <c r="BL267" s="21">
        <f t="shared" si="470"/>
        <v>0</v>
      </c>
      <c r="BM267" s="21">
        <f t="shared" si="470"/>
        <v>523980</v>
      </c>
      <c r="BN267" s="21">
        <f t="shared" si="470"/>
        <v>332280</v>
      </c>
      <c r="BO267" s="21">
        <f t="shared" si="470"/>
        <v>191700</v>
      </c>
      <c r="BP267" s="21">
        <f t="shared" si="470"/>
        <v>0</v>
      </c>
      <c r="BQ267" s="205">
        <f t="shared" si="456"/>
        <v>0</v>
      </c>
      <c r="BR267" s="21">
        <f t="shared" si="470"/>
        <v>523980</v>
      </c>
      <c r="BS267" s="21">
        <f t="shared" si="470"/>
        <v>332280</v>
      </c>
      <c r="BT267" s="21">
        <f t="shared" si="470"/>
        <v>191700</v>
      </c>
      <c r="BU267" s="21">
        <f t="shared" si="470"/>
        <v>0</v>
      </c>
      <c r="BV267" s="21">
        <f t="shared" si="471"/>
        <v>0</v>
      </c>
      <c r="BW267" s="21">
        <f t="shared" si="471"/>
        <v>0</v>
      </c>
      <c r="BX267" s="21">
        <f t="shared" si="471"/>
        <v>0</v>
      </c>
      <c r="BY267" s="21">
        <f t="shared" si="471"/>
        <v>0</v>
      </c>
      <c r="BZ267" s="21">
        <f t="shared" si="471"/>
        <v>523980</v>
      </c>
      <c r="CA267" s="21">
        <f t="shared" si="471"/>
        <v>332280</v>
      </c>
      <c r="CB267" s="21">
        <f t="shared" si="471"/>
        <v>191700</v>
      </c>
      <c r="CC267" s="21">
        <f t="shared" si="471"/>
        <v>0</v>
      </c>
      <c r="CD267" s="21">
        <f t="shared" si="471"/>
        <v>0</v>
      </c>
      <c r="CE267" s="21">
        <f t="shared" si="471"/>
        <v>0</v>
      </c>
      <c r="CF267" s="21">
        <f t="shared" si="471"/>
        <v>0</v>
      </c>
      <c r="CG267" s="21">
        <f t="shared" si="471"/>
        <v>0</v>
      </c>
      <c r="CH267" s="21">
        <f t="shared" si="471"/>
        <v>523980</v>
      </c>
      <c r="CI267" s="21">
        <f t="shared" si="471"/>
        <v>332280</v>
      </c>
      <c r="CJ267" s="21">
        <f t="shared" si="471"/>
        <v>191700</v>
      </c>
      <c r="CK267" s="21">
        <f t="shared" si="471"/>
        <v>0</v>
      </c>
      <c r="CL267" s="206">
        <f t="shared" si="457"/>
        <v>0</v>
      </c>
    </row>
    <row r="268" spans="1:91" ht="27.75" customHeight="1" x14ac:dyDescent="0.25">
      <c r="A268" s="156" t="s">
        <v>84</v>
      </c>
      <c r="B268" s="156"/>
      <c r="C268" s="156"/>
      <c r="D268" s="156"/>
      <c r="E268" s="152">
        <v>852</v>
      </c>
      <c r="F268" s="3" t="s">
        <v>78</v>
      </c>
      <c r="G268" s="4" t="s">
        <v>44</v>
      </c>
      <c r="H268" s="176" t="s">
        <v>479</v>
      </c>
      <c r="I268" s="3" t="s">
        <v>85</v>
      </c>
      <c r="J268" s="21">
        <f>'6.ВС'!J353</f>
        <v>523980</v>
      </c>
      <c r="K268" s="21">
        <f>'6.ВС'!K353</f>
        <v>332280</v>
      </c>
      <c r="L268" s="21">
        <f>'6.ВС'!L353</f>
        <v>191700</v>
      </c>
      <c r="M268" s="21">
        <f>'6.ВС'!M353</f>
        <v>0</v>
      </c>
      <c r="N268" s="21">
        <f>'6.ВС'!N353</f>
        <v>523980</v>
      </c>
      <c r="O268" s="21">
        <f>'6.ВС'!O353</f>
        <v>332280</v>
      </c>
      <c r="P268" s="21">
        <f>'6.ВС'!P353</f>
        <v>191700</v>
      </c>
      <c r="Q268" s="21">
        <f>'6.ВС'!Q353</f>
        <v>0</v>
      </c>
      <c r="R268" s="21">
        <f>'6.ВС'!R353</f>
        <v>523980</v>
      </c>
      <c r="S268" s="21">
        <f>'6.ВС'!S353</f>
        <v>332280</v>
      </c>
      <c r="T268" s="21">
        <f>'6.ВС'!T353</f>
        <v>191700</v>
      </c>
      <c r="U268" s="21">
        <f>'6.ВС'!U353</f>
        <v>0</v>
      </c>
      <c r="V268" s="21">
        <f>'6.ВС'!V353</f>
        <v>0</v>
      </c>
      <c r="W268" s="21">
        <f>'6.ВС'!W353</f>
        <v>0</v>
      </c>
      <c r="X268" s="21">
        <f>'6.ВС'!X353</f>
        <v>0</v>
      </c>
      <c r="Y268" s="21">
        <f>'6.ВС'!Y353</f>
        <v>0</v>
      </c>
      <c r="Z268" s="276">
        <f t="shared" si="406"/>
        <v>100</v>
      </c>
      <c r="AA268" s="21"/>
      <c r="AB268" s="21">
        <f>'6.ВС'!AB353</f>
        <v>523980</v>
      </c>
      <c r="AC268" s="21">
        <f>'6.ВС'!AC353</f>
        <v>332280</v>
      </c>
      <c r="AD268" s="21">
        <f>'6.ВС'!AD353</f>
        <v>191700</v>
      </c>
      <c r="AE268" s="21">
        <f>'6.ВС'!AE353</f>
        <v>0</v>
      </c>
      <c r="AF268" s="21">
        <f>'6.ВС'!AF353</f>
        <v>0</v>
      </c>
      <c r="AG268" s="21">
        <f>'6.ВС'!AG353</f>
        <v>0</v>
      </c>
      <c r="AH268" s="21">
        <f>'6.ВС'!AH353</f>
        <v>0</v>
      </c>
      <c r="AI268" s="21">
        <f>'6.ВС'!AI353</f>
        <v>0</v>
      </c>
      <c r="AJ268" s="21">
        <f>'6.ВС'!AJ353</f>
        <v>523980</v>
      </c>
      <c r="AK268" s="21">
        <f>'6.ВС'!AK353</f>
        <v>332280</v>
      </c>
      <c r="AL268" s="21">
        <f>'6.ВС'!AL353</f>
        <v>191700</v>
      </c>
      <c r="AM268" s="21">
        <f>'6.ВС'!AM353</f>
        <v>0</v>
      </c>
      <c r="AN268" s="21">
        <f>'6.ВС'!AN353</f>
        <v>0</v>
      </c>
      <c r="AO268" s="21">
        <f>'6.ВС'!AO353</f>
        <v>0</v>
      </c>
      <c r="AP268" s="21">
        <f>'6.ВС'!AP353</f>
        <v>0</v>
      </c>
      <c r="AQ268" s="21">
        <f>'6.ВС'!AQ353</f>
        <v>0</v>
      </c>
      <c r="AR268" s="21">
        <f>'6.ВС'!AR353</f>
        <v>523980</v>
      </c>
      <c r="AS268" s="21">
        <f>'6.ВС'!AS353</f>
        <v>332280</v>
      </c>
      <c r="AT268" s="21">
        <f>'6.ВС'!AT353</f>
        <v>191700</v>
      </c>
      <c r="AU268" s="21">
        <f>'6.ВС'!AU353</f>
        <v>0</v>
      </c>
      <c r="AV268" s="205">
        <f t="shared" si="399"/>
        <v>0</v>
      </c>
      <c r="AW268" s="21">
        <f>'6.ВС'!AW353</f>
        <v>523980</v>
      </c>
      <c r="AX268" s="21">
        <f>'6.ВС'!AX353</f>
        <v>332280</v>
      </c>
      <c r="AY268" s="21">
        <f>'6.ВС'!AY353</f>
        <v>191700</v>
      </c>
      <c r="AZ268" s="21">
        <f>'6.ВС'!AZ353</f>
        <v>0</v>
      </c>
      <c r="BA268" s="21">
        <f>'6.ВС'!BA353</f>
        <v>0</v>
      </c>
      <c r="BB268" s="21">
        <f>'6.ВС'!BB353</f>
        <v>0</v>
      </c>
      <c r="BC268" s="21">
        <f>'6.ВС'!BC353</f>
        <v>0</v>
      </c>
      <c r="BD268" s="21">
        <f>'6.ВС'!BD353</f>
        <v>0</v>
      </c>
      <c r="BE268" s="21">
        <f>'6.ВС'!BE353</f>
        <v>523980</v>
      </c>
      <c r="BF268" s="21">
        <f>'6.ВС'!BF353</f>
        <v>332280</v>
      </c>
      <c r="BG268" s="21">
        <f>'6.ВС'!BG353</f>
        <v>191700</v>
      </c>
      <c r="BH268" s="21">
        <f>'6.ВС'!BH353</f>
        <v>0</v>
      </c>
      <c r="BI268" s="21">
        <f>'6.ВС'!BI353</f>
        <v>0</v>
      </c>
      <c r="BJ268" s="21">
        <f>'6.ВС'!BJ353</f>
        <v>0</v>
      </c>
      <c r="BK268" s="21">
        <f>'6.ВС'!BK353</f>
        <v>0</v>
      </c>
      <c r="BL268" s="21">
        <f>'6.ВС'!BL353</f>
        <v>0</v>
      </c>
      <c r="BM268" s="21">
        <f>'6.ВС'!BM353</f>
        <v>523980</v>
      </c>
      <c r="BN268" s="21">
        <f>'6.ВС'!BN353</f>
        <v>332280</v>
      </c>
      <c r="BO268" s="21">
        <f>'6.ВС'!BO353</f>
        <v>191700</v>
      </c>
      <c r="BP268" s="21">
        <f>'6.ВС'!BP353</f>
        <v>0</v>
      </c>
      <c r="BQ268" s="205">
        <f t="shared" si="456"/>
        <v>0</v>
      </c>
      <c r="BR268" s="21">
        <f>'6.ВС'!BR353</f>
        <v>523980</v>
      </c>
      <c r="BS268" s="21">
        <f>'6.ВС'!BS353</f>
        <v>332280</v>
      </c>
      <c r="BT268" s="21">
        <f>'6.ВС'!BT353</f>
        <v>191700</v>
      </c>
      <c r="BU268" s="21">
        <f>'6.ВС'!BU353</f>
        <v>0</v>
      </c>
      <c r="BV268" s="21">
        <f>'6.ВС'!BV353</f>
        <v>0</v>
      </c>
      <c r="BW268" s="21">
        <f>'6.ВС'!BW353</f>
        <v>0</v>
      </c>
      <c r="BX268" s="21">
        <f>'6.ВС'!BX353</f>
        <v>0</v>
      </c>
      <c r="BY268" s="21">
        <f>'6.ВС'!BY353</f>
        <v>0</v>
      </c>
      <c r="BZ268" s="21">
        <f>'6.ВС'!BZ353</f>
        <v>523980</v>
      </c>
      <c r="CA268" s="21">
        <f>'6.ВС'!CA353</f>
        <v>332280</v>
      </c>
      <c r="CB268" s="21">
        <f>'6.ВС'!CB353</f>
        <v>191700</v>
      </c>
      <c r="CC268" s="21">
        <f>'6.ВС'!CC353</f>
        <v>0</v>
      </c>
      <c r="CD268" s="21">
        <f>'6.ВС'!CD353</f>
        <v>0</v>
      </c>
      <c r="CE268" s="21">
        <f>'6.ВС'!CE353</f>
        <v>0</v>
      </c>
      <c r="CF268" s="21">
        <f>'6.ВС'!CF353</f>
        <v>0</v>
      </c>
      <c r="CG268" s="21">
        <f>'6.ВС'!CG353</f>
        <v>0</v>
      </c>
      <c r="CH268" s="21">
        <f>'6.ВС'!CH353</f>
        <v>523980</v>
      </c>
      <c r="CI268" s="21">
        <f>'6.ВС'!CI353</f>
        <v>332280</v>
      </c>
      <c r="CJ268" s="21">
        <f>'6.ВС'!CJ353</f>
        <v>191700</v>
      </c>
      <c r="CK268" s="21">
        <f>'6.ВС'!CK353</f>
        <v>0</v>
      </c>
      <c r="CL268" s="206">
        <f t="shared" si="457"/>
        <v>0</v>
      </c>
    </row>
    <row r="269" spans="1:91" ht="27.75" customHeight="1" x14ac:dyDescent="0.25">
      <c r="A269" s="155" t="s">
        <v>122</v>
      </c>
      <c r="B269" s="156"/>
      <c r="C269" s="156"/>
      <c r="D269" s="156"/>
      <c r="E269" s="152">
        <v>852</v>
      </c>
      <c r="F269" s="3" t="s">
        <v>78</v>
      </c>
      <c r="G269" s="4" t="s">
        <v>46</v>
      </c>
      <c r="H269" s="4"/>
      <c r="I269" s="3"/>
      <c r="J269" s="21">
        <f>J270+J273+J276+J279+J294+J282+J285+J288+J291+J297+J300+J303+J306</f>
        <v>21627801</v>
      </c>
      <c r="K269" s="21">
        <f t="shared" ref="K269:M269" si="472">K270+K273+K276+K279+K294+K282+K285+K288+K291+K297+K300+K303+K306</f>
        <v>5361010</v>
      </c>
      <c r="L269" s="21">
        <f t="shared" si="472"/>
        <v>16266791</v>
      </c>
      <c r="M269" s="21">
        <f t="shared" si="472"/>
        <v>0</v>
      </c>
      <c r="N269" s="21">
        <f t="shared" ref="N269:R269" si="473">N270+N273+N276+N279+N294+N282+N285+N288+N291+N297+N300+N303+N306</f>
        <v>12590200</v>
      </c>
      <c r="O269" s="21">
        <f t="shared" ref="O269:Q269" si="474">O270+O273+O276+O279+O294+O282+O285+O288+O291+O297+O300+O303+O306</f>
        <v>219600</v>
      </c>
      <c r="P269" s="21">
        <f t="shared" si="474"/>
        <v>12370600</v>
      </c>
      <c r="Q269" s="21">
        <f t="shared" si="474"/>
        <v>0</v>
      </c>
      <c r="R269" s="21">
        <f t="shared" si="473"/>
        <v>12590200</v>
      </c>
      <c r="S269" s="21">
        <f t="shared" ref="S269:U269" si="475">S270+S273+S276+S279+S294+S282+S285+S288+S291+S297+S300+S303+S306</f>
        <v>219600</v>
      </c>
      <c r="T269" s="21">
        <f t="shared" si="475"/>
        <v>12370600</v>
      </c>
      <c r="U269" s="21">
        <f t="shared" si="475"/>
        <v>0</v>
      </c>
      <c r="V269" s="21">
        <f t="shared" ref="V269:Y269" si="476">V270+V273+V276+V279+V294+V282+V285+V288+V291+V297+V300+V303+V306</f>
        <v>9679341</v>
      </c>
      <c r="W269" s="21">
        <f t="shared" si="476"/>
        <v>5177410</v>
      </c>
      <c r="X269" s="21">
        <f t="shared" si="476"/>
        <v>4501931</v>
      </c>
      <c r="Y269" s="21">
        <f t="shared" si="476"/>
        <v>0</v>
      </c>
      <c r="Z269" s="276">
        <f t="shared" si="406"/>
        <v>181.00910912368624</v>
      </c>
      <c r="AA269" s="21"/>
      <c r="AB269" s="21">
        <f>AB273+AB276+AB279+AB294+AB282+AB285+AB288+AB291+AB297+AB300+AB303+AB306</f>
        <v>11948460</v>
      </c>
      <c r="AC269" s="21">
        <f t="shared" ref="AC269:CM269" si="477">AC273+AC276+AC279+AC294+AC282+AC285+AC288+AC291+AC297+AC300+AC303+AC306</f>
        <v>183600</v>
      </c>
      <c r="AD269" s="21">
        <f t="shared" si="477"/>
        <v>11764860</v>
      </c>
      <c r="AE269" s="21">
        <f t="shared" si="477"/>
        <v>0</v>
      </c>
      <c r="AF269" s="21">
        <f t="shared" si="477"/>
        <v>2915363</v>
      </c>
      <c r="AG269" s="21">
        <f t="shared" si="477"/>
        <v>0</v>
      </c>
      <c r="AH269" s="21">
        <f t="shared" si="477"/>
        <v>2915363</v>
      </c>
      <c r="AI269" s="21">
        <f t="shared" si="477"/>
        <v>0</v>
      </c>
      <c r="AJ269" s="21">
        <f t="shared" si="477"/>
        <v>14863823</v>
      </c>
      <c r="AK269" s="21">
        <f t="shared" si="477"/>
        <v>183600</v>
      </c>
      <c r="AL269" s="21">
        <f t="shared" si="477"/>
        <v>14680223</v>
      </c>
      <c r="AM269" s="21">
        <f t="shared" si="477"/>
        <v>0</v>
      </c>
      <c r="AN269" s="21">
        <f t="shared" si="477"/>
        <v>196338</v>
      </c>
      <c r="AO269" s="21">
        <f t="shared" si="477"/>
        <v>196648</v>
      </c>
      <c r="AP269" s="21">
        <f t="shared" si="477"/>
        <v>-310</v>
      </c>
      <c r="AQ269" s="21">
        <f t="shared" si="477"/>
        <v>0</v>
      </c>
      <c r="AR269" s="21">
        <f t="shared" si="477"/>
        <v>15060161</v>
      </c>
      <c r="AS269" s="21">
        <f t="shared" si="477"/>
        <v>380248</v>
      </c>
      <c r="AT269" s="21">
        <f t="shared" si="477"/>
        <v>14679913</v>
      </c>
      <c r="AU269" s="21">
        <f t="shared" si="477"/>
        <v>0</v>
      </c>
      <c r="AV269" s="21">
        <f t="shared" si="477"/>
        <v>0</v>
      </c>
      <c r="AW269" s="21">
        <f t="shared" si="477"/>
        <v>11466688</v>
      </c>
      <c r="AX269" s="21">
        <f t="shared" si="477"/>
        <v>183600</v>
      </c>
      <c r="AY269" s="21">
        <f t="shared" si="477"/>
        <v>11283088</v>
      </c>
      <c r="AZ269" s="21">
        <f t="shared" si="477"/>
        <v>0</v>
      </c>
      <c r="BA269" s="21">
        <f t="shared" si="477"/>
        <v>0</v>
      </c>
      <c r="BB269" s="21">
        <f t="shared" si="477"/>
        <v>0</v>
      </c>
      <c r="BC269" s="21">
        <f t="shared" si="477"/>
        <v>0</v>
      </c>
      <c r="BD269" s="21">
        <f t="shared" si="477"/>
        <v>0</v>
      </c>
      <c r="BE269" s="21">
        <f t="shared" si="477"/>
        <v>11466688</v>
      </c>
      <c r="BF269" s="21">
        <f t="shared" si="477"/>
        <v>183600</v>
      </c>
      <c r="BG269" s="21">
        <f t="shared" si="477"/>
        <v>11283088</v>
      </c>
      <c r="BH269" s="21">
        <f t="shared" si="477"/>
        <v>0</v>
      </c>
      <c r="BI269" s="21">
        <f t="shared" si="477"/>
        <v>0</v>
      </c>
      <c r="BJ269" s="21">
        <f t="shared" si="477"/>
        <v>0</v>
      </c>
      <c r="BK269" s="21">
        <f t="shared" si="477"/>
        <v>0</v>
      </c>
      <c r="BL269" s="21">
        <f t="shared" si="477"/>
        <v>0</v>
      </c>
      <c r="BM269" s="21">
        <f t="shared" si="477"/>
        <v>11466688</v>
      </c>
      <c r="BN269" s="21">
        <f t="shared" si="477"/>
        <v>183600</v>
      </c>
      <c r="BO269" s="21">
        <f t="shared" si="477"/>
        <v>11283088</v>
      </c>
      <c r="BP269" s="21">
        <f t="shared" si="477"/>
        <v>0</v>
      </c>
      <c r="BQ269" s="21">
        <f t="shared" si="477"/>
        <v>0</v>
      </c>
      <c r="BR269" s="21">
        <f t="shared" si="477"/>
        <v>10072700</v>
      </c>
      <c r="BS269" s="21">
        <f t="shared" si="477"/>
        <v>183600</v>
      </c>
      <c r="BT269" s="21">
        <f t="shared" si="477"/>
        <v>9889100</v>
      </c>
      <c r="BU269" s="21">
        <f t="shared" si="477"/>
        <v>0</v>
      </c>
      <c r="BV269" s="21">
        <f t="shared" si="477"/>
        <v>0</v>
      </c>
      <c r="BW269" s="21">
        <f t="shared" si="477"/>
        <v>0</v>
      </c>
      <c r="BX269" s="21">
        <f t="shared" si="477"/>
        <v>0</v>
      </c>
      <c r="BY269" s="21">
        <f t="shared" si="477"/>
        <v>0</v>
      </c>
      <c r="BZ269" s="21">
        <f t="shared" si="477"/>
        <v>10072700</v>
      </c>
      <c r="CA269" s="21">
        <f t="shared" si="477"/>
        <v>183600</v>
      </c>
      <c r="CB269" s="21">
        <f t="shared" si="477"/>
        <v>9889100</v>
      </c>
      <c r="CC269" s="21">
        <f t="shared" si="477"/>
        <v>0</v>
      </c>
      <c r="CD269" s="21">
        <f t="shared" si="477"/>
        <v>0</v>
      </c>
      <c r="CE269" s="21">
        <f t="shared" si="477"/>
        <v>0</v>
      </c>
      <c r="CF269" s="21">
        <f t="shared" si="477"/>
        <v>0</v>
      </c>
      <c r="CG269" s="21">
        <f t="shared" si="477"/>
        <v>0</v>
      </c>
      <c r="CH269" s="21">
        <f t="shared" si="477"/>
        <v>10072700</v>
      </c>
      <c r="CI269" s="21">
        <f t="shared" si="477"/>
        <v>183600</v>
      </c>
      <c r="CJ269" s="21">
        <f t="shared" si="477"/>
        <v>9889100</v>
      </c>
      <c r="CK269" s="21">
        <f t="shared" si="477"/>
        <v>0</v>
      </c>
      <c r="CL269" s="21">
        <f t="shared" si="477"/>
        <v>0</v>
      </c>
      <c r="CM269" s="21">
        <f t="shared" si="477"/>
        <v>0</v>
      </c>
    </row>
    <row r="270" spans="1:91" ht="27.75" customHeight="1" x14ac:dyDescent="0.25">
      <c r="A270" s="263" t="s">
        <v>371</v>
      </c>
      <c r="B270" s="264"/>
      <c r="C270" s="264"/>
      <c r="D270" s="264"/>
      <c r="E270" s="4">
        <v>851</v>
      </c>
      <c r="F270" s="4" t="s">
        <v>78</v>
      </c>
      <c r="G270" s="4" t="s">
        <v>46</v>
      </c>
      <c r="H270" s="176" t="s">
        <v>524</v>
      </c>
      <c r="I270" s="3"/>
      <c r="J270" s="21">
        <f t="shared" ref="J270:M271" si="478">J271</f>
        <v>5742330</v>
      </c>
      <c r="K270" s="21">
        <f t="shared" si="478"/>
        <v>5141410</v>
      </c>
      <c r="L270" s="21">
        <f t="shared" si="478"/>
        <v>600920</v>
      </c>
      <c r="M270" s="21">
        <f t="shared" si="478"/>
        <v>0</v>
      </c>
      <c r="N270" s="21">
        <f t="shared" ref="N270:Q271" si="479">N271</f>
        <v>0</v>
      </c>
      <c r="O270" s="21">
        <f t="shared" si="479"/>
        <v>0</v>
      </c>
      <c r="P270" s="21">
        <f t="shared" si="479"/>
        <v>0</v>
      </c>
      <c r="Q270" s="21">
        <f t="shared" si="479"/>
        <v>0</v>
      </c>
      <c r="R270" s="21">
        <f t="shared" ref="R270:Y271" si="480">R271</f>
        <v>0</v>
      </c>
      <c r="S270" s="21">
        <f t="shared" si="480"/>
        <v>0</v>
      </c>
      <c r="T270" s="21">
        <f t="shared" si="480"/>
        <v>0</v>
      </c>
      <c r="U270" s="21">
        <f t="shared" si="480"/>
        <v>0</v>
      </c>
      <c r="V270" s="21">
        <f t="shared" si="480"/>
        <v>5742330</v>
      </c>
      <c r="W270" s="21">
        <f t="shared" si="480"/>
        <v>5141410</v>
      </c>
      <c r="X270" s="21">
        <f t="shared" si="480"/>
        <v>600920</v>
      </c>
      <c r="Y270" s="21">
        <f t="shared" si="480"/>
        <v>0</v>
      </c>
      <c r="Z270" s="276" t="e">
        <f t="shared" si="406"/>
        <v>#DIV/0!</v>
      </c>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84"/>
      <c r="CM270" s="84"/>
    </row>
    <row r="271" spans="1:91" ht="27.75" customHeight="1" x14ac:dyDescent="0.25">
      <c r="A271" s="264" t="s">
        <v>41</v>
      </c>
      <c r="B271" s="264"/>
      <c r="C271" s="264"/>
      <c r="D271" s="264"/>
      <c r="E271" s="4">
        <v>851</v>
      </c>
      <c r="F271" s="3" t="s">
        <v>78</v>
      </c>
      <c r="G271" s="4" t="s">
        <v>46</v>
      </c>
      <c r="H271" s="176" t="s">
        <v>524</v>
      </c>
      <c r="I271" s="3" t="s">
        <v>83</v>
      </c>
      <c r="J271" s="21">
        <f t="shared" si="478"/>
        <v>5742330</v>
      </c>
      <c r="K271" s="21">
        <f t="shared" si="478"/>
        <v>5141410</v>
      </c>
      <c r="L271" s="21">
        <f t="shared" si="478"/>
        <v>600920</v>
      </c>
      <c r="M271" s="21">
        <f t="shared" si="478"/>
        <v>0</v>
      </c>
      <c r="N271" s="21">
        <f t="shared" si="479"/>
        <v>0</v>
      </c>
      <c r="O271" s="21">
        <f t="shared" si="479"/>
        <v>0</v>
      </c>
      <c r="P271" s="21">
        <f t="shared" si="479"/>
        <v>0</v>
      </c>
      <c r="Q271" s="21">
        <f t="shared" si="479"/>
        <v>0</v>
      </c>
      <c r="R271" s="21">
        <f t="shared" si="480"/>
        <v>0</v>
      </c>
      <c r="S271" s="21">
        <f t="shared" si="480"/>
        <v>0</v>
      </c>
      <c r="T271" s="21">
        <f t="shared" si="480"/>
        <v>0</v>
      </c>
      <c r="U271" s="21">
        <f t="shared" si="480"/>
        <v>0</v>
      </c>
      <c r="V271" s="21">
        <f t="shared" si="480"/>
        <v>5742330</v>
      </c>
      <c r="W271" s="21">
        <f t="shared" si="480"/>
        <v>5141410</v>
      </c>
      <c r="X271" s="21">
        <f t="shared" si="480"/>
        <v>600920</v>
      </c>
      <c r="Y271" s="21">
        <f t="shared" si="480"/>
        <v>0</v>
      </c>
      <c r="Z271" s="276" t="e">
        <f t="shared" si="406"/>
        <v>#DIV/0!</v>
      </c>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21"/>
      <c r="CC271" s="21"/>
      <c r="CD271" s="21"/>
      <c r="CE271" s="21"/>
      <c r="CF271" s="21"/>
      <c r="CG271" s="21"/>
      <c r="CH271" s="21"/>
      <c r="CI271" s="21"/>
      <c r="CJ271" s="21"/>
      <c r="CK271" s="21"/>
      <c r="CL271" s="84"/>
      <c r="CM271" s="84"/>
    </row>
    <row r="272" spans="1:91" ht="27.75" customHeight="1" x14ac:dyDescent="0.25">
      <c r="A272" s="264" t="s">
        <v>84</v>
      </c>
      <c r="B272" s="264"/>
      <c r="C272" s="264"/>
      <c r="D272" s="264"/>
      <c r="E272" s="168">
        <v>851</v>
      </c>
      <c r="F272" s="169" t="s">
        <v>78</v>
      </c>
      <c r="G272" s="3" t="s">
        <v>46</v>
      </c>
      <c r="H272" s="176" t="s">
        <v>524</v>
      </c>
      <c r="I272" s="3" t="s">
        <v>85</v>
      </c>
      <c r="J272" s="21">
        <f>'6.ВС'!J172</f>
        <v>5742330</v>
      </c>
      <c r="K272" s="21">
        <f>'6.ВС'!K172</f>
        <v>5141410</v>
      </c>
      <c r="L272" s="21">
        <f>'6.ВС'!L172</f>
        <v>600920</v>
      </c>
      <c r="M272" s="21">
        <f>'6.ВС'!M172</f>
        <v>0</v>
      </c>
      <c r="N272" s="21">
        <f>'6.ВС'!N172</f>
        <v>0</v>
      </c>
      <c r="O272" s="21">
        <f>'6.ВС'!O172</f>
        <v>0</v>
      </c>
      <c r="P272" s="21">
        <f>'6.ВС'!P172</f>
        <v>0</v>
      </c>
      <c r="Q272" s="21">
        <f>'6.ВС'!Q172</f>
        <v>0</v>
      </c>
      <c r="R272" s="21">
        <f>'6.ВС'!R172</f>
        <v>0</v>
      </c>
      <c r="S272" s="21">
        <f>'6.ВС'!S172</f>
        <v>0</v>
      </c>
      <c r="T272" s="21">
        <f>'6.ВС'!T172</f>
        <v>0</v>
      </c>
      <c r="U272" s="21">
        <f>'6.ВС'!U172</f>
        <v>0</v>
      </c>
      <c r="V272" s="21">
        <f>'6.ВС'!V172</f>
        <v>5742330</v>
      </c>
      <c r="W272" s="21">
        <f>'6.ВС'!W172</f>
        <v>5141410</v>
      </c>
      <c r="X272" s="21">
        <f>'6.ВС'!X172</f>
        <v>600920</v>
      </c>
      <c r="Y272" s="21">
        <f>'6.ВС'!Y172</f>
        <v>0</v>
      </c>
      <c r="Z272" s="276" t="e">
        <f t="shared" si="406"/>
        <v>#DIV/0!</v>
      </c>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21"/>
      <c r="CC272" s="21"/>
      <c r="CD272" s="21"/>
      <c r="CE272" s="21"/>
      <c r="CF272" s="21"/>
      <c r="CG272" s="21"/>
      <c r="CH272" s="21"/>
      <c r="CI272" s="21"/>
      <c r="CJ272" s="21"/>
      <c r="CK272" s="21"/>
      <c r="CL272" s="84"/>
      <c r="CM272" s="84"/>
    </row>
    <row r="273" spans="1:91" ht="27.75" customHeight="1" x14ac:dyDescent="0.25">
      <c r="A273" s="1" t="s">
        <v>123</v>
      </c>
      <c r="B273" s="156"/>
      <c r="C273" s="156"/>
      <c r="D273" s="156"/>
      <c r="E273" s="152">
        <v>851</v>
      </c>
      <c r="F273" s="4" t="s">
        <v>78</v>
      </c>
      <c r="G273" s="4" t="s">
        <v>46</v>
      </c>
      <c r="H273" s="176" t="s">
        <v>438</v>
      </c>
      <c r="I273" s="3"/>
      <c r="J273" s="21">
        <f t="shared" ref="J273:Y274" si="481">J274</f>
        <v>6722700</v>
      </c>
      <c r="K273" s="21">
        <f t="shared" si="481"/>
        <v>0</v>
      </c>
      <c r="L273" s="21">
        <f t="shared" si="481"/>
        <v>6722700</v>
      </c>
      <c r="M273" s="21">
        <f t="shared" si="481"/>
        <v>0</v>
      </c>
      <c r="N273" s="21">
        <f t="shared" si="481"/>
        <v>6372600</v>
      </c>
      <c r="O273" s="21">
        <f t="shared" si="481"/>
        <v>0</v>
      </c>
      <c r="P273" s="21">
        <f t="shared" si="481"/>
        <v>6372600</v>
      </c>
      <c r="Q273" s="21">
        <f t="shared" si="481"/>
        <v>0</v>
      </c>
      <c r="R273" s="21">
        <f t="shared" si="481"/>
        <v>6372600</v>
      </c>
      <c r="S273" s="21">
        <f t="shared" si="481"/>
        <v>0</v>
      </c>
      <c r="T273" s="21">
        <f t="shared" si="481"/>
        <v>6372600</v>
      </c>
      <c r="U273" s="21">
        <f t="shared" si="481"/>
        <v>0</v>
      </c>
      <c r="V273" s="21">
        <f t="shared" si="481"/>
        <v>873600</v>
      </c>
      <c r="W273" s="21">
        <f t="shared" si="481"/>
        <v>0</v>
      </c>
      <c r="X273" s="21">
        <f t="shared" si="481"/>
        <v>873600</v>
      </c>
      <c r="Y273" s="21">
        <f t="shared" si="481"/>
        <v>0</v>
      </c>
      <c r="Z273" s="276">
        <f t="shared" si="406"/>
        <v>114.93563112273684</v>
      </c>
      <c r="AA273" s="21"/>
      <c r="AB273" s="21">
        <f>AB274</f>
        <v>5849100</v>
      </c>
      <c r="AC273" s="21">
        <f t="shared" ref="AC273:BV274" si="482">AC274</f>
        <v>0</v>
      </c>
      <c r="AD273" s="21">
        <f t="shared" si="482"/>
        <v>5849100</v>
      </c>
      <c r="AE273" s="21">
        <f t="shared" si="482"/>
        <v>0</v>
      </c>
      <c r="AF273" s="21">
        <f t="shared" si="482"/>
        <v>0</v>
      </c>
      <c r="AG273" s="21">
        <f t="shared" si="482"/>
        <v>0</v>
      </c>
      <c r="AH273" s="21">
        <f t="shared" si="482"/>
        <v>0</v>
      </c>
      <c r="AI273" s="21">
        <f t="shared" si="482"/>
        <v>0</v>
      </c>
      <c r="AJ273" s="21">
        <f t="shared" si="482"/>
        <v>5849100</v>
      </c>
      <c r="AK273" s="21">
        <f t="shared" si="482"/>
        <v>0</v>
      </c>
      <c r="AL273" s="21">
        <f t="shared" si="482"/>
        <v>5849100</v>
      </c>
      <c r="AM273" s="21">
        <f t="shared" si="482"/>
        <v>0</v>
      </c>
      <c r="AN273" s="21">
        <f t="shared" si="482"/>
        <v>0</v>
      </c>
      <c r="AO273" s="21">
        <f t="shared" si="482"/>
        <v>0</v>
      </c>
      <c r="AP273" s="21">
        <f t="shared" si="482"/>
        <v>0</v>
      </c>
      <c r="AQ273" s="21">
        <f t="shared" si="482"/>
        <v>0</v>
      </c>
      <c r="AR273" s="21">
        <f t="shared" si="482"/>
        <v>5849100</v>
      </c>
      <c r="AS273" s="21">
        <f t="shared" si="482"/>
        <v>0</v>
      </c>
      <c r="AT273" s="21">
        <f t="shared" si="482"/>
        <v>5849100</v>
      </c>
      <c r="AU273" s="21">
        <f t="shared" si="482"/>
        <v>0</v>
      </c>
      <c r="AV273" s="205">
        <f t="shared" ref="AV273:AV347" si="483">AJ273-AK273-AL273-AM273</f>
        <v>0</v>
      </c>
      <c r="AW273" s="21">
        <f t="shared" si="482"/>
        <v>5587600</v>
      </c>
      <c r="AX273" s="21">
        <f t="shared" si="482"/>
        <v>0</v>
      </c>
      <c r="AY273" s="21">
        <f t="shared" si="482"/>
        <v>5587600</v>
      </c>
      <c r="AZ273" s="21">
        <f t="shared" si="482"/>
        <v>0</v>
      </c>
      <c r="BA273" s="21">
        <f t="shared" si="482"/>
        <v>0</v>
      </c>
      <c r="BB273" s="21">
        <f t="shared" si="482"/>
        <v>0</v>
      </c>
      <c r="BC273" s="21">
        <f t="shared" si="482"/>
        <v>0</v>
      </c>
      <c r="BD273" s="21">
        <f t="shared" si="482"/>
        <v>0</v>
      </c>
      <c r="BE273" s="21">
        <f t="shared" si="482"/>
        <v>5587600</v>
      </c>
      <c r="BF273" s="21">
        <f t="shared" si="482"/>
        <v>0</v>
      </c>
      <c r="BG273" s="21">
        <f t="shared" si="482"/>
        <v>5587600</v>
      </c>
      <c r="BH273" s="21">
        <f t="shared" si="482"/>
        <v>0</v>
      </c>
      <c r="BI273" s="21">
        <f t="shared" si="482"/>
        <v>0</v>
      </c>
      <c r="BJ273" s="21">
        <f t="shared" si="482"/>
        <v>0</v>
      </c>
      <c r="BK273" s="21">
        <f t="shared" si="482"/>
        <v>0</v>
      </c>
      <c r="BL273" s="21">
        <f t="shared" si="482"/>
        <v>0</v>
      </c>
      <c r="BM273" s="21">
        <f t="shared" si="482"/>
        <v>5587600</v>
      </c>
      <c r="BN273" s="21">
        <f t="shared" si="482"/>
        <v>0</v>
      </c>
      <c r="BO273" s="21">
        <f t="shared" si="482"/>
        <v>5587600</v>
      </c>
      <c r="BP273" s="21">
        <f t="shared" si="482"/>
        <v>0</v>
      </c>
      <c r="BQ273" s="205">
        <f t="shared" si="456"/>
        <v>0</v>
      </c>
      <c r="BR273" s="21">
        <f t="shared" si="482"/>
        <v>5235500</v>
      </c>
      <c r="BS273" s="21">
        <f t="shared" si="482"/>
        <v>0</v>
      </c>
      <c r="BT273" s="21">
        <f t="shared" si="482"/>
        <v>5235500</v>
      </c>
      <c r="BU273" s="21">
        <f t="shared" si="482"/>
        <v>0</v>
      </c>
      <c r="BV273" s="21">
        <f t="shared" si="482"/>
        <v>0</v>
      </c>
      <c r="BW273" s="21">
        <f t="shared" ref="BV273:CK274" si="484">BW274</f>
        <v>0</v>
      </c>
      <c r="BX273" s="21">
        <f t="shared" si="484"/>
        <v>0</v>
      </c>
      <c r="BY273" s="21">
        <f t="shared" si="484"/>
        <v>0</v>
      </c>
      <c r="BZ273" s="21">
        <f t="shared" si="484"/>
        <v>5235500</v>
      </c>
      <c r="CA273" s="21">
        <f t="shared" si="484"/>
        <v>0</v>
      </c>
      <c r="CB273" s="21">
        <f t="shared" si="484"/>
        <v>5235500</v>
      </c>
      <c r="CC273" s="21">
        <f t="shared" si="484"/>
        <v>0</v>
      </c>
      <c r="CD273" s="21">
        <f t="shared" si="484"/>
        <v>0</v>
      </c>
      <c r="CE273" s="21">
        <f t="shared" si="484"/>
        <v>0</v>
      </c>
      <c r="CF273" s="21">
        <f t="shared" si="484"/>
        <v>0</v>
      </c>
      <c r="CG273" s="21">
        <f t="shared" si="484"/>
        <v>0</v>
      </c>
      <c r="CH273" s="21">
        <f t="shared" si="484"/>
        <v>5235500</v>
      </c>
      <c r="CI273" s="21">
        <f t="shared" si="484"/>
        <v>0</v>
      </c>
      <c r="CJ273" s="21">
        <f t="shared" si="484"/>
        <v>5235500</v>
      </c>
      <c r="CK273" s="21">
        <f t="shared" si="484"/>
        <v>0</v>
      </c>
      <c r="CL273" s="206">
        <f t="shared" si="457"/>
        <v>0</v>
      </c>
    </row>
    <row r="274" spans="1:91" ht="27.75" customHeight="1" x14ac:dyDescent="0.25">
      <c r="A274" s="1" t="s">
        <v>41</v>
      </c>
      <c r="B274" s="156"/>
      <c r="C274" s="156"/>
      <c r="D274" s="156"/>
      <c r="E274" s="152">
        <v>851</v>
      </c>
      <c r="F274" s="3" t="s">
        <v>78</v>
      </c>
      <c r="G274" s="4" t="s">
        <v>46</v>
      </c>
      <c r="H274" s="176" t="s">
        <v>438</v>
      </c>
      <c r="I274" s="3" t="s">
        <v>83</v>
      </c>
      <c r="J274" s="21">
        <f t="shared" si="481"/>
        <v>6722700</v>
      </c>
      <c r="K274" s="21">
        <f t="shared" si="481"/>
        <v>0</v>
      </c>
      <c r="L274" s="21">
        <f t="shared" si="481"/>
        <v>6722700</v>
      </c>
      <c r="M274" s="21">
        <f t="shared" si="481"/>
        <v>0</v>
      </c>
      <c r="N274" s="21">
        <f t="shared" si="481"/>
        <v>6372600</v>
      </c>
      <c r="O274" s="21">
        <f t="shared" si="481"/>
        <v>0</v>
      </c>
      <c r="P274" s="21">
        <f t="shared" si="481"/>
        <v>6372600</v>
      </c>
      <c r="Q274" s="21">
        <f t="shared" si="481"/>
        <v>0</v>
      </c>
      <c r="R274" s="21">
        <f t="shared" si="481"/>
        <v>6372600</v>
      </c>
      <c r="S274" s="21">
        <f t="shared" si="481"/>
        <v>0</v>
      </c>
      <c r="T274" s="21">
        <f t="shared" si="481"/>
        <v>6372600</v>
      </c>
      <c r="U274" s="21">
        <f t="shared" si="481"/>
        <v>0</v>
      </c>
      <c r="V274" s="21">
        <f t="shared" si="481"/>
        <v>873600</v>
      </c>
      <c r="W274" s="21">
        <f t="shared" si="481"/>
        <v>0</v>
      </c>
      <c r="X274" s="21">
        <f t="shared" si="481"/>
        <v>873600</v>
      </c>
      <c r="Y274" s="21">
        <f t="shared" si="481"/>
        <v>0</v>
      </c>
      <c r="Z274" s="276">
        <f t="shared" si="406"/>
        <v>114.93563112273684</v>
      </c>
      <c r="AA274" s="21"/>
      <c r="AB274" s="21">
        <f>AB275</f>
        <v>5849100</v>
      </c>
      <c r="AC274" s="21">
        <f t="shared" si="482"/>
        <v>0</v>
      </c>
      <c r="AD274" s="21">
        <f t="shared" si="482"/>
        <v>5849100</v>
      </c>
      <c r="AE274" s="21">
        <f t="shared" si="482"/>
        <v>0</v>
      </c>
      <c r="AF274" s="21">
        <f t="shared" si="482"/>
        <v>0</v>
      </c>
      <c r="AG274" s="21">
        <f t="shared" si="482"/>
        <v>0</v>
      </c>
      <c r="AH274" s="21">
        <f t="shared" si="482"/>
        <v>0</v>
      </c>
      <c r="AI274" s="21">
        <f t="shared" si="482"/>
        <v>0</v>
      </c>
      <c r="AJ274" s="21">
        <f t="shared" si="482"/>
        <v>5849100</v>
      </c>
      <c r="AK274" s="21">
        <f t="shared" si="482"/>
        <v>0</v>
      </c>
      <c r="AL274" s="21">
        <f t="shared" si="482"/>
        <v>5849100</v>
      </c>
      <c r="AM274" s="21">
        <f t="shared" si="482"/>
        <v>0</v>
      </c>
      <c r="AN274" s="21">
        <f t="shared" si="482"/>
        <v>0</v>
      </c>
      <c r="AO274" s="21">
        <f t="shared" si="482"/>
        <v>0</v>
      </c>
      <c r="AP274" s="21">
        <f t="shared" si="482"/>
        <v>0</v>
      </c>
      <c r="AQ274" s="21">
        <f t="shared" si="482"/>
        <v>0</v>
      </c>
      <c r="AR274" s="21">
        <f t="shared" si="482"/>
        <v>5849100</v>
      </c>
      <c r="AS274" s="21">
        <f t="shared" si="482"/>
        <v>0</v>
      </c>
      <c r="AT274" s="21">
        <f t="shared" si="482"/>
        <v>5849100</v>
      </c>
      <c r="AU274" s="21">
        <f t="shared" si="482"/>
        <v>0</v>
      </c>
      <c r="AV274" s="205">
        <f t="shared" si="483"/>
        <v>0</v>
      </c>
      <c r="AW274" s="21">
        <f t="shared" si="482"/>
        <v>5587600</v>
      </c>
      <c r="AX274" s="21">
        <f t="shared" si="482"/>
        <v>0</v>
      </c>
      <c r="AY274" s="21">
        <f t="shared" si="482"/>
        <v>5587600</v>
      </c>
      <c r="AZ274" s="21">
        <f t="shared" si="482"/>
        <v>0</v>
      </c>
      <c r="BA274" s="21">
        <f t="shared" si="482"/>
        <v>0</v>
      </c>
      <c r="BB274" s="21">
        <f t="shared" si="482"/>
        <v>0</v>
      </c>
      <c r="BC274" s="21">
        <f t="shared" si="482"/>
        <v>0</v>
      </c>
      <c r="BD274" s="21">
        <f t="shared" si="482"/>
        <v>0</v>
      </c>
      <c r="BE274" s="21">
        <f t="shared" si="482"/>
        <v>5587600</v>
      </c>
      <c r="BF274" s="21">
        <f t="shared" si="482"/>
        <v>0</v>
      </c>
      <c r="BG274" s="21">
        <f t="shared" si="482"/>
        <v>5587600</v>
      </c>
      <c r="BH274" s="21">
        <f t="shared" si="482"/>
        <v>0</v>
      </c>
      <c r="BI274" s="21">
        <f t="shared" si="482"/>
        <v>0</v>
      </c>
      <c r="BJ274" s="21">
        <f t="shared" si="482"/>
        <v>0</v>
      </c>
      <c r="BK274" s="21">
        <f t="shared" si="482"/>
        <v>0</v>
      </c>
      <c r="BL274" s="21">
        <f t="shared" si="482"/>
        <v>0</v>
      </c>
      <c r="BM274" s="21">
        <f t="shared" si="482"/>
        <v>5587600</v>
      </c>
      <c r="BN274" s="21">
        <f t="shared" si="482"/>
        <v>0</v>
      </c>
      <c r="BO274" s="21">
        <f t="shared" si="482"/>
        <v>5587600</v>
      </c>
      <c r="BP274" s="21">
        <f t="shared" si="482"/>
        <v>0</v>
      </c>
      <c r="BQ274" s="205">
        <f t="shared" si="456"/>
        <v>0</v>
      </c>
      <c r="BR274" s="21">
        <f t="shared" si="482"/>
        <v>5235500</v>
      </c>
      <c r="BS274" s="21">
        <f t="shared" si="482"/>
        <v>0</v>
      </c>
      <c r="BT274" s="21">
        <f t="shared" si="482"/>
        <v>5235500</v>
      </c>
      <c r="BU274" s="21">
        <f t="shared" si="482"/>
        <v>0</v>
      </c>
      <c r="BV274" s="21">
        <f t="shared" si="484"/>
        <v>0</v>
      </c>
      <c r="BW274" s="21">
        <f t="shared" si="484"/>
        <v>0</v>
      </c>
      <c r="BX274" s="21">
        <f t="shared" si="484"/>
        <v>0</v>
      </c>
      <c r="BY274" s="21">
        <f t="shared" si="484"/>
        <v>0</v>
      </c>
      <c r="BZ274" s="21">
        <f t="shared" si="484"/>
        <v>5235500</v>
      </c>
      <c r="CA274" s="21">
        <f t="shared" si="484"/>
        <v>0</v>
      </c>
      <c r="CB274" s="21">
        <f t="shared" si="484"/>
        <v>5235500</v>
      </c>
      <c r="CC274" s="21">
        <f t="shared" si="484"/>
        <v>0</v>
      </c>
      <c r="CD274" s="21">
        <f t="shared" si="484"/>
        <v>0</v>
      </c>
      <c r="CE274" s="21">
        <f t="shared" si="484"/>
        <v>0</v>
      </c>
      <c r="CF274" s="21">
        <f t="shared" si="484"/>
        <v>0</v>
      </c>
      <c r="CG274" s="21">
        <f t="shared" si="484"/>
        <v>0</v>
      </c>
      <c r="CH274" s="21">
        <f t="shared" si="484"/>
        <v>5235500</v>
      </c>
      <c r="CI274" s="21">
        <f t="shared" si="484"/>
        <v>0</v>
      </c>
      <c r="CJ274" s="21">
        <f t="shared" si="484"/>
        <v>5235500</v>
      </c>
      <c r="CK274" s="21">
        <f t="shared" si="484"/>
        <v>0</v>
      </c>
      <c r="CL274" s="206">
        <f t="shared" si="457"/>
        <v>0</v>
      </c>
    </row>
    <row r="275" spans="1:91" ht="27.75" customHeight="1" x14ac:dyDescent="0.25">
      <c r="A275" s="1" t="s">
        <v>84</v>
      </c>
      <c r="B275" s="156"/>
      <c r="C275" s="156"/>
      <c r="D275" s="156"/>
      <c r="E275" s="152">
        <v>851</v>
      </c>
      <c r="F275" s="3" t="s">
        <v>78</v>
      </c>
      <c r="G275" s="3" t="s">
        <v>46</v>
      </c>
      <c r="H275" s="176" t="s">
        <v>438</v>
      </c>
      <c r="I275" s="3" t="s">
        <v>85</v>
      </c>
      <c r="J275" s="21">
        <f>'6.ВС'!J175</f>
        <v>6722700</v>
      </c>
      <c r="K275" s="21">
        <f>'6.ВС'!K175</f>
        <v>0</v>
      </c>
      <c r="L275" s="21">
        <f>'6.ВС'!L175</f>
        <v>6722700</v>
      </c>
      <c r="M275" s="21">
        <f>'6.ВС'!M175</f>
        <v>0</v>
      </c>
      <c r="N275" s="21">
        <f>'6.ВС'!N175</f>
        <v>6372600</v>
      </c>
      <c r="O275" s="21">
        <f>'6.ВС'!O175</f>
        <v>0</v>
      </c>
      <c r="P275" s="21">
        <f>'6.ВС'!P175</f>
        <v>6372600</v>
      </c>
      <c r="Q275" s="21">
        <f>'6.ВС'!Q175</f>
        <v>0</v>
      </c>
      <c r="R275" s="21">
        <f>'6.ВС'!R175</f>
        <v>6372600</v>
      </c>
      <c r="S275" s="21">
        <f>'6.ВС'!S175</f>
        <v>0</v>
      </c>
      <c r="T275" s="21">
        <f>'6.ВС'!T175</f>
        <v>6372600</v>
      </c>
      <c r="U275" s="21">
        <f>'6.ВС'!U175</f>
        <v>0</v>
      </c>
      <c r="V275" s="21">
        <f>'6.ВС'!V175</f>
        <v>873600</v>
      </c>
      <c r="W275" s="21">
        <f>'6.ВС'!W175</f>
        <v>0</v>
      </c>
      <c r="X275" s="21">
        <f>'6.ВС'!X175</f>
        <v>873600</v>
      </c>
      <c r="Y275" s="21">
        <f>'6.ВС'!Y175</f>
        <v>0</v>
      </c>
      <c r="Z275" s="276">
        <f t="shared" si="406"/>
        <v>114.93563112273684</v>
      </c>
      <c r="AA275" s="21"/>
      <c r="AB275" s="21">
        <f>'6.ВС'!AB175</f>
        <v>5849100</v>
      </c>
      <c r="AC275" s="21">
        <f>'6.ВС'!AC175</f>
        <v>0</v>
      </c>
      <c r="AD275" s="21">
        <f>'6.ВС'!AD175</f>
        <v>5849100</v>
      </c>
      <c r="AE275" s="21">
        <f>'6.ВС'!AE175</f>
        <v>0</v>
      </c>
      <c r="AF275" s="21">
        <f>'6.ВС'!AF175</f>
        <v>0</v>
      </c>
      <c r="AG275" s="21">
        <f>'6.ВС'!AG175</f>
        <v>0</v>
      </c>
      <c r="AH275" s="21">
        <f>'6.ВС'!AH175</f>
        <v>0</v>
      </c>
      <c r="AI275" s="21">
        <f>'6.ВС'!AI175</f>
        <v>0</v>
      </c>
      <c r="AJ275" s="21">
        <f>'6.ВС'!AJ175</f>
        <v>5849100</v>
      </c>
      <c r="AK275" s="21">
        <f>'6.ВС'!AK175</f>
        <v>0</v>
      </c>
      <c r="AL275" s="21">
        <f>'6.ВС'!AL175</f>
        <v>5849100</v>
      </c>
      <c r="AM275" s="21">
        <f>'6.ВС'!AM175</f>
        <v>0</v>
      </c>
      <c r="AN275" s="21">
        <f>'6.ВС'!AN175</f>
        <v>0</v>
      </c>
      <c r="AO275" s="21">
        <f>'6.ВС'!AO175</f>
        <v>0</v>
      </c>
      <c r="AP275" s="21">
        <f>'6.ВС'!AP175</f>
        <v>0</v>
      </c>
      <c r="AQ275" s="21">
        <f>'6.ВС'!AQ175</f>
        <v>0</v>
      </c>
      <c r="AR275" s="21">
        <f>'6.ВС'!AR175</f>
        <v>5849100</v>
      </c>
      <c r="AS275" s="21">
        <f>'6.ВС'!AS175</f>
        <v>0</v>
      </c>
      <c r="AT275" s="21">
        <f>'6.ВС'!AT175</f>
        <v>5849100</v>
      </c>
      <c r="AU275" s="21">
        <f>'6.ВС'!AU175</f>
        <v>0</v>
      </c>
      <c r="AV275" s="205">
        <f t="shared" si="483"/>
        <v>0</v>
      </c>
      <c r="AW275" s="21">
        <f>'6.ВС'!AW175</f>
        <v>5587600</v>
      </c>
      <c r="AX275" s="21">
        <f>'6.ВС'!AX175</f>
        <v>0</v>
      </c>
      <c r="AY275" s="21">
        <f>'6.ВС'!AY175</f>
        <v>5587600</v>
      </c>
      <c r="AZ275" s="21">
        <f>'6.ВС'!AZ175</f>
        <v>0</v>
      </c>
      <c r="BA275" s="21">
        <f>'6.ВС'!BA175</f>
        <v>0</v>
      </c>
      <c r="BB275" s="21">
        <f>'6.ВС'!BB175</f>
        <v>0</v>
      </c>
      <c r="BC275" s="21">
        <f>'6.ВС'!BC175</f>
        <v>0</v>
      </c>
      <c r="BD275" s="21">
        <f>'6.ВС'!BD175</f>
        <v>0</v>
      </c>
      <c r="BE275" s="21">
        <f>'6.ВС'!BE175</f>
        <v>5587600</v>
      </c>
      <c r="BF275" s="21">
        <f>'6.ВС'!BF175</f>
        <v>0</v>
      </c>
      <c r="BG275" s="21">
        <f>'6.ВС'!BG175</f>
        <v>5587600</v>
      </c>
      <c r="BH275" s="21">
        <f>'6.ВС'!BH175</f>
        <v>0</v>
      </c>
      <c r="BI275" s="21">
        <f>'6.ВС'!BI175</f>
        <v>0</v>
      </c>
      <c r="BJ275" s="21">
        <f>'6.ВС'!BJ175</f>
        <v>0</v>
      </c>
      <c r="BK275" s="21">
        <f>'6.ВС'!BK175</f>
        <v>0</v>
      </c>
      <c r="BL275" s="21">
        <f>'6.ВС'!BL175</f>
        <v>0</v>
      </c>
      <c r="BM275" s="21">
        <f>'6.ВС'!BM175</f>
        <v>5587600</v>
      </c>
      <c r="BN275" s="21">
        <f>'6.ВС'!BN175</f>
        <v>0</v>
      </c>
      <c r="BO275" s="21">
        <f>'6.ВС'!BO175</f>
        <v>5587600</v>
      </c>
      <c r="BP275" s="21">
        <f>'6.ВС'!BP175</f>
        <v>0</v>
      </c>
      <c r="BQ275" s="205">
        <f t="shared" si="456"/>
        <v>0</v>
      </c>
      <c r="BR275" s="21">
        <f>'6.ВС'!BR175</f>
        <v>5235500</v>
      </c>
      <c r="BS275" s="21">
        <f>'6.ВС'!BS175</f>
        <v>0</v>
      </c>
      <c r="BT275" s="21">
        <f>'6.ВС'!BT175</f>
        <v>5235500</v>
      </c>
      <c r="BU275" s="21">
        <f>'6.ВС'!BU175</f>
        <v>0</v>
      </c>
      <c r="BV275" s="21">
        <f>'6.ВС'!BV175</f>
        <v>0</v>
      </c>
      <c r="BW275" s="21">
        <f>'6.ВС'!BW175</f>
        <v>0</v>
      </c>
      <c r="BX275" s="21">
        <f>'6.ВС'!BX175</f>
        <v>0</v>
      </c>
      <c r="BY275" s="21">
        <f>'6.ВС'!BY175</f>
        <v>0</v>
      </c>
      <c r="BZ275" s="21">
        <f>'6.ВС'!BZ175</f>
        <v>5235500</v>
      </c>
      <c r="CA275" s="21">
        <f>'6.ВС'!CA175</f>
        <v>0</v>
      </c>
      <c r="CB275" s="21">
        <f>'6.ВС'!CB175</f>
        <v>5235500</v>
      </c>
      <c r="CC275" s="21">
        <f>'6.ВС'!CC175</f>
        <v>0</v>
      </c>
      <c r="CD275" s="21">
        <f>'6.ВС'!CD175</f>
        <v>0</v>
      </c>
      <c r="CE275" s="21">
        <f>'6.ВС'!CE175</f>
        <v>0</v>
      </c>
      <c r="CF275" s="21">
        <f>'6.ВС'!CF175</f>
        <v>0</v>
      </c>
      <c r="CG275" s="21">
        <f>'6.ВС'!CG175</f>
        <v>0</v>
      </c>
      <c r="CH275" s="21">
        <f>'6.ВС'!CH175</f>
        <v>5235500</v>
      </c>
      <c r="CI275" s="21">
        <f>'6.ВС'!CI175</f>
        <v>0</v>
      </c>
      <c r="CJ275" s="21">
        <f>'6.ВС'!CJ175</f>
        <v>5235500</v>
      </c>
      <c r="CK275" s="21">
        <f>'6.ВС'!CK175</f>
        <v>0</v>
      </c>
      <c r="CL275" s="206">
        <f t="shared" si="457"/>
        <v>0</v>
      </c>
    </row>
    <row r="276" spans="1:91" ht="27.75" customHeight="1" x14ac:dyDescent="0.25">
      <c r="A276" s="1" t="s">
        <v>118</v>
      </c>
      <c r="B276" s="156"/>
      <c r="C276" s="156"/>
      <c r="D276" s="156"/>
      <c r="E276" s="152">
        <v>851</v>
      </c>
      <c r="F276" s="3" t="s">
        <v>78</v>
      </c>
      <c r="G276" s="3" t="s">
        <v>46</v>
      </c>
      <c r="H276" s="176" t="s">
        <v>439</v>
      </c>
      <c r="I276" s="3"/>
      <c r="J276" s="21">
        <f t="shared" ref="J276:Y277" si="485">J277</f>
        <v>56300</v>
      </c>
      <c r="K276" s="21">
        <f t="shared" si="485"/>
        <v>0</v>
      </c>
      <c r="L276" s="21">
        <f t="shared" si="485"/>
        <v>56300</v>
      </c>
      <c r="M276" s="21">
        <f t="shared" si="485"/>
        <v>0</v>
      </c>
      <c r="N276" s="21">
        <f t="shared" si="485"/>
        <v>0</v>
      </c>
      <c r="O276" s="21">
        <f t="shared" si="485"/>
        <v>0</v>
      </c>
      <c r="P276" s="21">
        <f t="shared" si="485"/>
        <v>0</v>
      </c>
      <c r="Q276" s="21">
        <f t="shared" si="485"/>
        <v>0</v>
      </c>
      <c r="R276" s="21">
        <f t="shared" si="485"/>
        <v>0</v>
      </c>
      <c r="S276" s="21">
        <f t="shared" si="485"/>
        <v>0</v>
      </c>
      <c r="T276" s="21">
        <f t="shared" si="485"/>
        <v>0</v>
      </c>
      <c r="U276" s="21">
        <f t="shared" si="485"/>
        <v>0</v>
      </c>
      <c r="V276" s="21">
        <f t="shared" si="485"/>
        <v>50000</v>
      </c>
      <c r="W276" s="21">
        <f t="shared" si="485"/>
        <v>0</v>
      </c>
      <c r="X276" s="21">
        <f t="shared" si="485"/>
        <v>50000</v>
      </c>
      <c r="Y276" s="21">
        <f t="shared" si="485"/>
        <v>0</v>
      </c>
      <c r="Z276" s="276">
        <f t="shared" si="406"/>
        <v>893.65079365079373</v>
      </c>
      <c r="AA276" s="21"/>
      <c r="AB276" s="21">
        <f>AB277</f>
        <v>6300</v>
      </c>
      <c r="AC276" s="21">
        <f t="shared" ref="AC276:BV277" si="486">AC277</f>
        <v>0</v>
      </c>
      <c r="AD276" s="21">
        <f t="shared" si="486"/>
        <v>6300</v>
      </c>
      <c r="AE276" s="21">
        <f t="shared" si="486"/>
        <v>0</v>
      </c>
      <c r="AF276" s="21">
        <f t="shared" si="486"/>
        <v>0</v>
      </c>
      <c r="AG276" s="21">
        <f t="shared" si="486"/>
        <v>0</v>
      </c>
      <c r="AH276" s="21">
        <f t="shared" si="486"/>
        <v>0</v>
      </c>
      <c r="AI276" s="21">
        <f t="shared" si="486"/>
        <v>0</v>
      </c>
      <c r="AJ276" s="21">
        <f t="shared" si="486"/>
        <v>6300</v>
      </c>
      <c r="AK276" s="21">
        <f t="shared" si="486"/>
        <v>0</v>
      </c>
      <c r="AL276" s="21">
        <f t="shared" si="486"/>
        <v>6300</v>
      </c>
      <c r="AM276" s="21">
        <f t="shared" si="486"/>
        <v>0</v>
      </c>
      <c r="AN276" s="21">
        <f t="shared" si="486"/>
        <v>0</v>
      </c>
      <c r="AO276" s="21">
        <f t="shared" si="486"/>
        <v>0</v>
      </c>
      <c r="AP276" s="21">
        <f t="shared" si="486"/>
        <v>0</v>
      </c>
      <c r="AQ276" s="21">
        <f t="shared" si="486"/>
        <v>0</v>
      </c>
      <c r="AR276" s="21">
        <f t="shared" si="486"/>
        <v>6300</v>
      </c>
      <c r="AS276" s="21">
        <f t="shared" si="486"/>
        <v>0</v>
      </c>
      <c r="AT276" s="21">
        <f t="shared" si="486"/>
        <v>6300</v>
      </c>
      <c r="AU276" s="21">
        <f t="shared" si="486"/>
        <v>0</v>
      </c>
      <c r="AV276" s="205">
        <f t="shared" si="483"/>
        <v>0</v>
      </c>
      <c r="AW276" s="21">
        <f t="shared" si="486"/>
        <v>0</v>
      </c>
      <c r="AX276" s="21">
        <f t="shared" si="486"/>
        <v>0</v>
      </c>
      <c r="AY276" s="21">
        <f t="shared" si="486"/>
        <v>0</v>
      </c>
      <c r="AZ276" s="21">
        <f t="shared" si="486"/>
        <v>0</v>
      </c>
      <c r="BA276" s="21">
        <f t="shared" si="486"/>
        <v>0</v>
      </c>
      <c r="BB276" s="21">
        <f t="shared" si="486"/>
        <v>0</v>
      </c>
      <c r="BC276" s="21">
        <f t="shared" si="486"/>
        <v>0</v>
      </c>
      <c r="BD276" s="21">
        <f t="shared" si="486"/>
        <v>0</v>
      </c>
      <c r="BE276" s="21">
        <f t="shared" si="486"/>
        <v>0</v>
      </c>
      <c r="BF276" s="21">
        <f t="shared" si="486"/>
        <v>0</v>
      </c>
      <c r="BG276" s="21">
        <f t="shared" si="486"/>
        <v>0</v>
      </c>
      <c r="BH276" s="21">
        <f t="shared" si="486"/>
        <v>0</v>
      </c>
      <c r="BI276" s="21">
        <f t="shared" si="486"/>
        <v>0</v>
      </c>
      <c r="BJ276" s="21">
        <f t="shared" si="486"/>
        <v>0</v>
      </c>
      <c r="BK276" s="21">
        <f t="shared" si="486"/>
        <v>0</v>
      </c>
      <c r="BL276" s="21">
        <f t="shared" si="486"/>
        <v>0</v>
      </c>
      <c r="BM276" s="21">
        <f t="shared" si="486"/>
        <v>0</v>
      </c>
      <c r="BN276" s="21">
        <f t="shared" si="486"/>
        <v>0</v>
      </c>
      <c r="BO276" s="21">
        <f t="shared" si="486"/>
        <v>0</v>
      </c>
      <c r="BP276" s="21">
        <f t="shared" si="486"/>
        <v>0</v>
      </c>
      <c r="BQ276" s="205">
        <f t="shared" si="456"/>
        <v>0</v>
      </c>
      <c r="BR276" s="21">
        <f t="shared" si="486"/>
        <v>0</v>
      </c>
      <c r="BS276" s="21">
        <f t="shared" si="486"/>
        <v>0</v>
      </c>
      <c r="BT276" s="21">
        <f t="shared" si="486"/>
        <v>0</v>
      </c>
      <c r="BU276" s="21">
        <f t="shared" si="486"/>
        <v>0</v>
      </c>
      <c r="BV276" s="21">
        <f t="shared" si="486"/>
        <v>0</v>
      </c>
      <c r="BW276" s="21">
        <f t="shared" ref="BV276:CK277" si="487">BW277</f>
        <v>0</v>
      </c>
      <c r="BX276" s="21">
        <f t="shared" si="487"/>
        <v>0</v>
      </c>
      <c r="BY276" s="21">
        <f t="shared" si="487"/>
        <v>0</v>
      </c>
      <c r="BZ276" s="21">
        <f t="shared" si="487"/>
        <v>0</v>
      </c>
      <c r="CA276" s="21">
        <f t="shared" si="487"/>
        <v>0</v>
      </c>
      <c r="CB276" s="21">
        <f t="shared" si="487"/>
        <v>0</v>
      </c>
      <c r="CC276" s="21">
        <f t="shared" si="487"/>
        <v>0</v>
      </c>
      <c r="CD276" s="21">
        <f t="shared" si="487"/>
        <v>0</v>
      </c>
      <c r="CE276" s="21">
        <f t="shared" si="487"/>
        <v>0</v>
      </c>
      <c r="CF276" s="21">
        <f t="shared" si="487"/>
        <v>0</v>
      </c>
      <c r="CG276" s="21">
        <f t="shared" si="487"/>
        <v>0</v>
      </c>
      <c r="CH276" s="21">
        <f t="shared" si="487"/>
        <v>0</v>
      </c>
      <c r="CI276" s="21">
        <f t="shared" si="487"/>
        <v>0</v>
      </c>
      <c r="CJ276" s="21">
        <f t="shared" si="487"/>
        <v>0</v>
      </c>
      <c r="CK276" s="21">
        <f t="shared" si="487"/>
        <v>0</v>
      </c>
      <c r="CL276" s="206">
        <f t="shared" si="457"/>
        <v>0</v>
      </c>
    </row>
    <row r="277" spans="1:91" ht="27.75" customHeight="1" x14ac:dyDescent="0.25">
      <c r="A277" s="1" t="s">
        <v>41</v>
      </c>
      <c r="B277" s="156"/>
      <c r="C277" s="156"/>
      <c r="D277" s="156"/>
      <c r="E277" s="152">
        <v>851</v>
      </c>
      <c r="F277" s="3" t="s">
        <v>78</v>
      </c>
      <c r="G277" s="3" t="s">
        <v>46</v>
      </c>
      <c r="H277" s="176" t="s">
        <v>439</v>
      </c>
      <c r="I277" s="3" t="s">
        <v>83</v>
      </c>
      <c r="J277" s="21">
        <f t="shared" si="485"/>
        <v>56300</v>
      </c>
      <c r="K277" s="21">
        <f t="shared" si="485"/>
        <v>0</v>
      </c>
      <c r="L277" s="21">
        <f t="shared" si="485"/>
        <v>56300</v>
      </c>
      <c r="M277" s="21">
        <f t="shared" si="485"/>
        <v>0</v>
      </c>
      <c r="N277" s="21">
        <f t="shared" si="485"/>
        <v>0</v>
      </c>
      <c r="O277" s="21">
        <f t="shared" si="485"/>
        <v>0</v>
      </c>
      <c r="P277" s="21">
        <f t="shared" si="485"/>
        <v>0</v>
      </c>
      <c r="Q277" s="21">
        <f t="shared" si="485"/>
        <v>0</v>
      </c>
      <c r="R277" s="21">
        <f t="shared" si="485"/>
        <v>0</v>
      </c>
      <c r="S277" s="21">
        <f t="shared" si="485"/>
        <v>0</v>
      </c>
      <c r="T277" s="21">
        <f t="shared" si="485"/>
        <v>0</v>
      </c>
      <c r="U277" s="21">
        <f t="shared" si="485"/>
        <v>0</v>
      </c>
      <c r="V277" s="21">
        <f t="shared" si="485"/>
        <v>50000</v>
      </c>
      <c r="W277" s="21">
        <f t="shared" si="485"/>
        <v>0</v>
      </c>
      <c r="X277" s="21">
        <f t="shared" si="485"/>
        <v>50000</v>
      </c>
      <c r="Y277" s="21">
        <f t="shared" si="485"/>
        <v>0</v>
      </c>
      <c r="Z277" s="276">
        <f t="shared" ref="Z277:Z345" si="488">J277/AB277*100</f>
        <v>893.65079365079373</v>
      </c>
      <c r="AA277" s="21"/>
      <c r="AB277" s="21">
        <f>AB278</f>
        <v>6300</v>
      </c>
      <c r="AC277" s="21">
        <f t="shared" si="486"/>
        <v>0</v>
      </c>
      <c r="AD277" s="21">
        <f t="shared" si="486"/>
        <v>6300</v>
      </c>
      <c r="AE277" s="21">
        <f t="shared" si="486"/>
        <v>0</v>
      </c>
      <c r="AF277" s="21">
        <f t="shared" si="486"/>
        <v>0</v>
      </c>
      <c r="AG277" s="21">
        <f t="shared" si="486"/>
        <v>0</v>
      </c>
      <c r="AH277" s="21">
        <f t="shared" si="486"/>
        <v>0</v>
      </c>
      <c r="AI277" s="21">
        <f t="shared" si="486"/>
        <v>0</v>
      </c>
      <c r="AJ277" s="21">
        <f t="shared" si="486"/>
        <v>6300</v>
      </c>
      <c r="AK277" s="21">
        <f t="shared" si="486"/>
        <v>0</v>
      </c>
      <c r="AL277" s="21">
        <f t="shared" si="486"/>
        <v>6300</v>
      </c>
      <c r="AM277" s="21">
        <f t="shared" si="486"/>
        <v>0</v>
      </c>
      <c r="AN277" s="21">
        <f t="shared" si="486"/>
        <v>0</v>
      </c>
      <c r="AO277" s="21">
        <f t="shared" si="486"/>
        <v>0</v>
      </c>
      <c r="AP277" s="21">
        <f t="shared" si="486"/>
        <v>0</v>
      </c>
      <c r="AQ277" s="21">
        <f t="shared" si="486"/>
        <v>0</v>
      </c>
      <c r="AR277" s="21">
        <f t="shared" si="486"/>
        <v>6300</v>
      </c>
      <c r="AS277" s="21">
        <f t="shared" si="486"/>
        <v>0</v>
      </c>
      <c r="AT277" s="21">
        <f t="shared" si="486"/>
        <v>6300</v>
      </c>
      <c r="AU277" s="21">
        <f t="shared" si="486"/>
        <v>0</v>
      </c>
      <c r="AV277" s="205">
        <f t="shared" si="483"/>
        <v>0</v>
      </c>
      <c r="AW277" s="21">
        <f t="shared" si="486"/>
        <v>0</v>
      </c>
      <c r="AX277" s="21">
        <f t="shared" si="486"/>
        <v>0</v>
      </c>
      <c r="AY277" s="21">
        <f t="shared" si="486"/>
        <v>0</v>
      </c>
      <c r="AZ277" s="21">
        <f t="shared" si="486"/>
        <v>0</v>
      </c>
      <c r="BA277" s="21">
        <f t="shared" si="486"/>
        <v>0</v>
      </c>
      <c r="BB277" s="21">
        <f t="shared" si="486"/>
        <v>0</v>
      </c>
      <c r="BC277" s="21">
        <f t="shared" si="486"/>
        <v>0</v>
      </c>
      <c r="BD277" s="21">
        <f t="shared" si="486"/>
        <v>0</v>
      </c>
      <c r="BE277" s="21">
        <f t="shared" si="486"/>
        <v>0</v>
      </c>
      <c r="BF277" s="21">
        <f t="shared" si="486"/>
        <v>0</v>
      </c>
      <c r="BG277" s="21">
        <f t="shared" si="486"/>
        <v>0</v>
      </c>
      <c r="BH277" s="21">
        <f t="shared" si="486"/>
        <v>0</v>
      </c>
      <c r="BI277" s="21">
        <f t="shared" si="486"/>
        <v>0</v>
      </c>
      <c r="BJ277" s="21">
        <f t="shared" si="486"/>
        <v>0</v>
      </c>
      <c r="BK277" s="21">
        <f t="shared" si="486"/>
        <v>0</v>
      </c>
      <c r="BL277" s="21">
        <f t="shared" si="486"/>
        <v>0</v>
      </c>
      <c r="BM277" s="21">
        <f t="shared" si="486"/>
        <v>0</v>
      </c>
      <c r="BN277" s="21">
        <f t="shared" si="486"/>
        <v>0</v>
      </c>
      <c r="BO277" s="21">
        <f t="shared" si="486"/>
        <v>0</v>
      </c>
      <c r="BP277" s="21">
        <f t="shared" si="486"/>
        <v>0</v>
      </c>
      <c r="BQ277" s="205">
        <f t="shared" si="456"/>
        <v>0</v>
      </c>
      <c r="BR277" s="21">
        <f t="shared" si="486"/>
        <v>0</v>
      </c>
      <c r="BS277" s="21">
        <f t="shared" si="486"/>
        <v>0</v>
      </c>
      <c r="BT277" s="21">
        <f t="shared" si="486"/>
        <v>0</v>
      </c>
      <c r="BU277" s="21">
        <f t="shared" si="486"/>
        <v>0</v>
      </c>
      <c r="BV277" s="21">
        <f t="shared" si="487"/>
        <v>0</v>
      </c>
      <c r="BW277" s="21">
        <f t="shared" si="487"/>
        <v>0</v>
      </c>
      <c r="BX277" s="21">
        <f t="shared" si="487"/>
        <v>0</v>
      </c>
      <c r="BY277" s="21">
        <f t="shared" si="487"/>
        <v>0</v>
      </c>
      <c r="BZ277" s="21">
        <f t="shared" si="487"/>
        <v>0</v>
      </c>
      <c r="CA277" s="21">
        <f t="shared" si="487"/>
        <v>0</v>
      </c>
      <c r="CB277" s="21">
        <f t="shared" si="487"/>
        <v>0</v>
      </c>
      <c r="CC277" s="21">
        <f t="shared" si="487"/>
        <v>0</v>
      </c>
      <c r="CD277" s="21">
        <f t="shared" si="487"/>
        <v>0</v>
      </c>
      <c r="CE277" s="21">
        <f t="shared" si="487"/>
        <v>0</v>
      </c>
      <c r="CF277" s="21">
        <f t="shared" si="487"/>
        <v>0</v>
      </c>
      <c r="CG277" s="21">
        <f t="shared" si="487"/>
        <v>0</v>
      </c>
      <c r="CH277" s="21">
        <f t="shared" si="487"/>
        <v>0</v>
      </c>
      <c r="CI277" s="21">
        <f t="shared" si="487"/>
        <v>0</v>
      </c>
      <c r="CJ277" s="21">
        <f t="shared" si="487"/>
        <v>0</v>
      </c>
      <c r="CK277" s="21">
        <f t="shared" si="487"/>
        <v>0</v>
      </c>
      <c r="CL277" s="206">
        <f t="shared" si="457"/>
        <v>0</v>
      </c>
    </row>
    <row r="278" spans="1:91" ht="27.75" customHeight="1" x14ac:dyDescent="0.25">
      <c r="A278" s="1" t="s">
        <v>84</v>
      </c>
      <c r="B278" s="156"/>
      <c r="C278" s="156"/>
      <c r="D278" s="156"/>
      <c r="E278" s="152">
        <v>851</v>
      </c>
      <c r="F278" s="3" t="s">
        <v>78</v>
      </c>
      <c r="G278" s="4" t="s">
        <v>46</v>
      </c>
      <c r="H278" s="176" t="s">
        <v>439</v>
      </c>
      <c r="I278" s="3" t="s">
        <v>85</v>
      </c>
      <c r="J278" s="21">
        <f>'6.ВС'!J178</f>
        <v>56300</v>
      </c>
      <c r="K278" s="21">
        <f>'6.ВС'!K178</f>
        <v>0</v>
      </c>
      <c r="L278" s="21">
        <f>'6.ВС'!L178</f>
        <v>56300</v>
      </c>
      <c r="M278" s="21">
        <f>'6.ВС'!M178</f>
        <v>0</v>
      </c>
      <c r="N278" s="21">
        <f>'6.ВС'!N178</f>
        <v>0</v>
      </c>
      <c r="O278" s="21">
        <f>'6.ВС'!O178</f>
        <v>0</v>
      </c>
      <c r="P278" s="21">
        <f>'6.ВС'!P178</f>
        <v>0</v>
      </c>
      <c r="Q278" s="21">
        <f>'6.ВС'!Q178</f>
        <v>0</v>
      </c>
      <c r="R278" s="21">
        <f>'6.ВС'!R178</f>
        <v>0</v>
      </c>
      <c r="S278" s="21">
        <f>'6.ВС'!S178</f>
        <v>0</v>
      </c>
      <c r="T278" s="21">
        <f>'6.ВС'!T178</f>
        <v>0</v>
      </c>
      <c r="U278" s="21">
        <f>'6.ВС'!U178</f>
        <v>0</v>
      </c>
      <c r="V278" s="21">
        <f>'6.ВС'!V178</f>
        <v>50000</v>
      </c>
      <c r="W278" s="21">
        <f>'6.ВС'!W178</f>
        <v>0</v>
      </c>
      <c r="X278" s="21">
        <f>'6.ВС'!X178</f>
        <v>50000</v>
      </c>
      <c r="Y278" s="21">
        <f>'6.ВС'!Y178</f>
        <v>0</v>
      </c>
      <c r="Z278" s="276">
        <f t="shared" si="488"/>
        <v>893.65079365079373</v>
      </c>
      <c r="AA278" s="21"/>
      <c r="AB278" s="21">
        <f>'6.ВС'!AB178</f>
        <v>6300</v>
      </c>
      <c r="AC278" s="21">
        <f>'6.ВС'!AC178</f>
        <v>0</v>
      </c>
      <c r="AD278" s="21">
        <f>'6.ВС'!AD178</f>
        <v>6300</v>
      </c>
      <c r="AE278" s="21">
        <f>'6.ВС'!AE178</f>
        <v>0</v>
      </c>
      <c r="AF278" s="21">
        <f>'6.ВС'!AF178</f>
        <v>0</v>
      </c>
      <c r="AG278" s="21">
        <f>'6.ВС'!AG178</f>
        <v>0</v>
      </c>
      <c r="AH278" s="21">
        <f>'6.ВС'!AH178</f>
        <v>0</v>
      </c>
      <c r="AI278" s="21">
        <f>'6.ВС'!AI178</f>
        <v>0</v>
      </c>
      <c r="AJ278" s="21">
        <f>'6.ВС'!AJ178</f>
        <v>6300</v>
      </c>
      <c r="AK278" s="21">
        <f>'6.ВС'!AK178</f>
        <v>0</v>
      </c>
      <c r="AL278" s="21">
        <f>'6.ВС'!AL178</f>
        <v>6300</v>
      </c>
      <c r="AM278" s="21">
        <f>'6.ВС'!AM178</f>
        <v>0</v>
      </c>
      <c r="AN278" s="21">
        <f>'6.ВС'!AN178</f>
        <v>0</v>
      </c>
      <c r="AO278" s="21">
        <f>'6.ВС'!AO178</f>
        <v>0</v>
      </c>
      <c r="AP278" s="21">
        <f>'6.ВС'!AP178</f>
        <v>0</v>
      </c>
      <c r="AQ278" s="21">
        <f>'6.ВС'!AQ178</f>
        <v>0</v>
      </c>
      <c r="AR278" s="21">
        <f>'6.ВС'!AR178</f>
        <v>6300</v>
      </c>
      <c r="AS278" s="21">
        <f>'6.ВС'!AS178</f>
        <v>0</v>
      </c>
      <c r="AT278" s="21">
        <f>'6.ВС'!AT178</f>
        <v>6300</v>
      </c>
      <c r="AU278" s="21">
        <f>'6.ВС'!AU178</f>
        <v>0</v>
      </c>
      <c r="AV278" s="205">
        <f t="shared" si="483"/>
        <v>0</v>
      </c>
      <c r="AW278" s="21">
        <f>'6.ВС'!AW178</f>
        <v>0</v>
      </c>
      <c r="AX278" s="21">
        <f>'6.ВС'!AX178</f>
        <v>0</v>
      </c>
      <c r="AY278" s="21">
        <f>'6.ВС'!AY178</f>
        <v>0</v>
      </c>
      <c r="AZ278" s="21">
        <f>'6.ВС'!AZ178</f>
        <v>0</v>
      </c>
      <c r="BA278" s="21">
        <f>'6.ВС'!BA178</f>
        <v>0</v>
      </c>
      <c r="BB278" s="21">
        <f>'6.ВС'!BB178</f>
        <v>0</v>
      </c>
      <c r="BC278" s="21">
        <f>'6.ВС'!BC178</f>
        <v>0</v>
      </c>
      <c r="BD278" s="21">
        <f>'6.ВС'!BD178</f>
        <v>0</v>
      </c>
      <c r="BE278" s="21">
        <f>'6.ВС'!BE178</f>
        <v>0</v>
      </c>
      <c r="BF278" s="21">
        <f>'6.ВС'!BF178</f>
        <v>0</v>
      </c>
      <c r="BG278" s="21">
        <f>'6.ВС'!BG178</f>
        <v>0</v>
      </c>
      <c r="BH278" s="21">
        <f>'6.ВС'!BH178</f>
        <v>0</v>
      </c>
      <c r="BI278" s="21">
        <f>'6.ВС'!BI178</f>
        <v>0</v>
      </c>
      <c r="BJ278" s="21">
        <f>'6.ВС'!BJ178</f>
        <v>0</v>
      </c>
      <c r="BK278" s="21">
        <f>'6.ВС'!BK178</f>
        <v>0</v>
      </c>
      <c r="BL278" s="21">
        <f>'6.ВС'!BL178</f>
        <v>0</v>
      </c>
      <c r="BM278" s="21">
        <f>'6.ВС'!BM178</f>
        <v>0</v>
      </c>
      <c r="BN278" s="21">
        <f>'6.ВС'!BN178</f>
        <v>0</v>
      </c>
      <c r="BO278" s="21">
        <f>'6.ВС'!BO178</f>
        <v>0</v>
      </c>
      <c r="BP278" s="21">
        <f>'6.ВС'!BP178</f>
        <v>0</v>
      </c>
      <c r="BQ278" s="205">
        <f t="shared" si="456"/>
        <v>0</v>
      </c>
      <c r="BR278" s="21">
        <f>'6.ВС'!BR178</f>
        <v>0</v>
      </c>
      <c r="BS278" s="21">
        <f>'6.ВС'!BS178</f>
        <v>0</v>
      </c>
      <c r="BT278" s="21">
        <f>'6.ВС'!BT178</f>
        <v>0</v>
      </c>
      <c r="BU278" s="21">
        <f>'6.ВС'!BU178</f>
        <v>0</v>
      </c>
      <c r="BV278" s="21">
        <f>'6.ВС'!BV178</f>
        <v>0</v>
      </c>
      <c r="BW278" s="21">
        <f>'6.ВС'!BW178</f>
        <v>0</v>
      </c>
      <c r="BX278" s="21">
        <f>'6.ВС'!BX178</f>
        <v>0</v>
      </c>
      <c r="BY278" s="21">
        <f>'6.ВС'!BY178</f>
        <v>0</v>
      </c>
      <c r="BZ278" s="21">
        <f>'6.ВС'!BZ178</f>
        <v>0</v>
      </c>
      <c r="CA278" s="21">
        <f>'6.ВС'!CA178</f>
        <v>0</v>
      </c>
      <c r="CB278" s="21">
        <f>'6.ВС'!CB178</f>
        <v>0</v>
      </c>
      <c r="CC278" s="21">
        <f>'6.ВС'!CC178</f>
        <v>0</v>
      </c>
      <c r="CD278" s="21">
        <f>'6.ВС'!CD178</f>
        <v>0</v>
      </c>
      <c r="CE278" s="21">
        <f>'6.ВС'!CE178</f>
        <v>0</v>
      </c>
      <c r="CF278" s="21">
        <f>'6.ВС'!CF178</f>
        <v>0</v>
      </c>
      <c r="CG278" s="21">
        <f>'6.ВС'!CG178</f>
        <v>0</v>
      </c>
      <c r="CH278" s="21">
        <f>'6.ВС'!CH178</f>
        <v>0</v>
      </c>
      <c r="CI278" s="21">
        <f>'6.ВС'!CI178</f>
        <v>0</v>
      </c>
      <c r="CJ278" s="21">
        <f>'6.ВС'!CJ178</f>
        <v>0</v>
      </c>
      <c r="CK278" s="21">
        <f>'6.ВС'!CK178</f>
        <v>0</v>
      </c>
      <c r="CL278" s="206">
        <f t="shared" si="457"/>
        <v>0</v>
      </c>
    </row>
    <row r="279" spans="1:91" ht="27.75" customHeight="1" x14ac:dyDescent="0.25">
      <c r="A279" s="133" t="s">
        <v>119</v>
      </c>
      <c r="B279" s="95"/>
      <c r="C279" s="95"/>
      <c r="D279" s="95"/>
      <c r="E279" s="67">
        <v>851</v>
      </c>
      <c r="F279" s="99" t="s">
        <v>78</v>
      </c>
      <c r="G279" s="99" t="s">
        <v>46</v>
      </c>
      <c r="H279" s="176" t="s">
        <v>440</v>
      </c>
      <c r="I279" s="99"/>
      <c r="J279" s="21">
        <f t="shared" ref="J279:Y280" si="489">J280</f>
        <v>0</v>
      </c>
      <c r="K279" s="21">
        <f t="shared" si="489"/>
        <v>0</v>
      </c>
      <c r="L279" s="21">
        <f t="shared" si="489"/>
        <v>0</v>
      </c>
      <c r="M279" s="21">
        <f t="shared" si="489"/>
        <v>0</v>
      </c>
      <c r="N279" s="21">
        <f t="shared" si="489"/>
        <v>0</v>
      </c>
      <c r="O279" s="21">
        <f t="shared" si="489"/>
        <v>0</v>
      </c>
      <c r="P279" s="21">
        <f t="shared" si="489"/>
        <v>0</v>
      </c>
      <c r="Q279" s="21">
        <f t="shared" si="489"/>
        <v>0</v>
      </c>
      <c r="R279" s="21">
        <f t="shared" si="489"/>
        <v>0</v>
      </c>
      <c r="S279" s="21">
        <f t="shared" si="489"/>
        <v>0</v>
      </c>
      <c r="T279" s="21">
        <f t="shared" si="489"/>
        <v>0</v>
      </c>
      <c r="U279" s="21">
        <f t="shared" si="489"/>
        <v>0</v>
      </c>
      <c r="V279" s="21">
        <f t="shared" si="489"/>
        <v>0</v>
      </c>
      <c r="W279" s="21">
        <f t="shared" si="489"/>
        <v>0</v>
      </c>
      <c r="X279" s="21">
        <f t="shared" si="489"/>
        <v>0</v>
      </c>
      <c r="Y279" s="21">
        <f t="shared" si="489"/>
        <v>0</v>
      </c>
      <c r="Z279" s="276" t="e">
        <f t="shared" si="488"/>
        <v>#DIV/0!</v>
      </c>
      <c r="AA279" s="21"/>
      <c r="AB279" s="21">
        <f>AB280</f>
        <v>0</v>
      </c>
      <c r="AC279" s="21">
        <f t="shared" ref="AC279:AV280" si="490">AC280</f>
        <v>0</v>
      </c>
      <c r="AD279" s="21">
        <f t="shared" si="490"/>
        <v>0</v>
      </c>
      <c r="AE279" s="21">
        <f t="shared" si="490"/>
        <v>0</v>
      </c>
      <c r="AF279" s="21">
        <f t="shared" si="490"/>
        <v>37680</v>
      </c>
      <c r="AG279" s="21">
        <f t="shared" si="490"/>
        <v>0</v>
      </c>
      <c r="AH279" s="21">
        <f t="shared" si="490"/>
        <v>37680</v>
      </c>
      <c r="AI279" s="21">
        <f t="shared" si="490"/>
        <v>0</v>
      </c>
      <c r="AJ279" s="21">
        <f t="shared" si="490"/>
        <v>37680</v>
      </c>
      <c r="AK279" s="21">
        <f t="shared" si="490"/>
        <v>0</v>
      </c>
      <c r="AL279" s="21">
        <f t="shared" si="490"/>
        <v>37680</v>
      </c>
      <c r="AM279" s="21">
        <f t="shared" si="490"/>
        <v>0</v>
      </c>
      <c r="AN279" s="21">
        <f t="shared" si="490"/>
        <v>0</v>
      </c>
      <c r="AO279" s="21">
        <f t="shared" si="490"/>
        <v>0</v>
      </c>
      <c r="AP279" s="21">
        <f t="shared" si="490"/>
        <v>0</v>
      </c>
      <c r="AQ279" s="21">
        <f t="shared" si="490"/>
        <v>0</v>
      </c>
      <c r="AR279" s="21">
        <f t="shared" si="490"/>
        <v>37680</v>
      </c>
      <c r="AS279" s="21">
        <f t="shared" si="490"/>
        <v>0</v>
      </c>
      <c r="AT279" s="21">
        <f t="shared" si="490"/>
        <v>37680</v>
      </c>
      <c r="AU279" s="21">
        <f t="shared" si="490"/>
        <v>0</v>
      </c>
      <c r="AV279" s="195">
        <f t="shared" si="490"/>
        <v>0</v>
      </c>
      <c r="AW279" s="21"/>
      <c r="AX279" s="21"/>
      <c r="AY279" s="21"/>
      <c r="AZ279" s="21"/>
      <c r="BA279" s="21"/>
      <c r="BB279" s="21"/>
      <c r="BC279" s="21"/>
      <c r="BD279" s="21"/>
      <c r="BE279" s="21"/>
      <c r="BF279" s="21"/>
      <c r="BG279" s="21"/>
      <c r="BH279" s="21"/>
      <c r="BI279" s="21"/>
      <c r="BJ279" s="21"/>
      <c r="BK279" s="21"/>
      <c r="BL279" s="21"/>
      <c r="BM279" s="21"/>
      <c r="BN279" s="21"/>
      <c r="BO279" s="21"/>
      <c r="BP279" s="21"/>
      <c r="BQ279" s="205">
        <f t="shared" si="456"/>
        <v>0</v>
      </c>
      <c r="BR279" s="21"/>
      <c r="BS279" s="21"/>
      <c r="BT279" s="21"/>
      <c r="BU279" s="21"/>
      <c r="BV279" s="21"/>
      <c r="BW279" s="21"/>
      <c r="BX279" s="21"/>
      <c r="BY279" s="21"/>
      <c r="BZ279" s="21"/>
      <c r="CA279" s="21"/>
      <c r="CB279" s="21"/>
      <c r="CC279" s="21"/>
      <c r="CD279" s="21"/>
      <c r="CE279" s="21"/>
      <c r="CF279" s="21"/>
      <c r="CG279" s="21"/>
      <c r="CH279" s="21"/>
      <c r="CI279" s="21"/>
      <c r="CJ279" s="21"/>
      <c r="CK279" s="21"/>
      <c r="CL279" s="206">
        <f t="shared" si="457"/>
        <v>0</v>
      </c>
    </row>
    <row r="280" spans="1:91" ht="27.75" customHeight="1" x14ac:dyDescent="0.25">
      <c r="A280" s="131" t="s">
        <v>41</v>
      </c>
      <c r="B280" s="95"/>
      <c r="C280" s="95"/>
      <c r="D280" s="95"/>
      <c r="E280" s="67">
        <v>851</v>
      </c>
      <c r="F280" s="99" t="s">
        <v>78</v>
      </c>
      <c r="G280" s="99" t="s">
        <v>46</v>
      </c>
      <c r="H280" s="176" t="s">
        <v>440</v>
      </c>
      <c r="I280" s="99" t="s">
        <v>83</v>
      </c>
      <c r="J280" s="21">
        <f t="shared" si="489"/>
        <v>0</v>
      </c>
      <c r="K280" s="21">
        <f t="shared" si="489"/>
        <v>0</v>
      </c>
      <c r="L280" s="21">
        <f t="shared" si="489"/>
        <v>0</v>
      </c>
      <c r="M280" s="21">
        <f t="shared" si="489"/>
        <v>0</v>
      </c>
      <c r="N280" s="21">
        <f t="shared" si="489"/>
        <v>0</v>
      </c>
      <c r="O280" s="21">
        <f t="shared" si="489"/>
        <v>0</v>
      </c>
      <c r="P280" s="21">
        <f t="shared" si="489"/>
        <v>0</v>
      </c>
      <c r="Q280" s="21">
        <f t="shared" si="489"/>
        <v>0</v>
      </c>
      <c r="R280" s="21">
        <f t="shared" si="489"/>
        <v>0</v>
      </c>
      <c r="S280" s="21">
        <f t="shared" si="489"/>
        <v>0</v>
      </c>
      <c r="T280" s="21">
        <f t="shared" si="489"/>
        <v>0</v>
      </c>
      <c r="U280" s="21">
        <f t="shared" si="489"/>
        <v>0</v>
      </c>
      <c r="V280" s="21">
        <f t="shared" si="489"/>
        <v>0</v>
      </c>
      <c r="W280" s="21">
        <f t="shared" si="489"/>
        <v>0</v>
      </c>
      <c r="X280" s="21">
        <f t="shared" si="489"/>
        <v>0</v>
      </c>
      <c r="Y280" s="21">
        <f t="shared" si="489"/>
        <v>0</v>
      </c>
      <c r="Z280" s="276" t="e">
        <f t="shared" si="488"/>
        <v>#DIV/0!</v>
      </c>
      <c r="AA280" s="21"/>
      <c r="AB280" s="21">
        <f>AB281</f>
        <v>0</v>
      </c>
      <c r="AC280" s="21">
        <f t="shared" si="490"/>
        <v>0</v>
      </c>
      <c r="AD280" s="21">
        <f t="shared" si="490"/>
        <v>0</v>
      </c>
      <c r="AE280" s="21">
        <f t="shared" si="490"/>
        <v>0</v>
      </c>
      <c r="AF280" s="21">
        <f t="shared" si="490"/>
        <v>37680</v>
      </c>
      <c r="AG280" s="21">
        <f t="shared" si="490"/>
        <v>0</v>
      </c>
      <c r="AH280" s="21">
        <f t="shared" si="490"/>
        <v>37680</v>
      </c>
      <c r="AI280" s="21">
        <f t="shared" si="490"/>
        <v>0</v>
      </c>
      <c r="AJ280" s="21">
        <f t="shared" si="490"/>
        <v>37680</v>
      </c>
      <c r="AK280" s="21">
        <f t="shared" si="490"/>
        <v>0</v>
      </c>
      <c r="AL280" s="21">
        <f t="shared" si="490"/>
        <v>37680</v>
      </c>
      <c r="AM280" s="21">
        <f t="shared" si="490"/>
        <v>0</v>
      </c>
      <c r="AN280" s="21">
        <f t="shared" si="490"/>
        <v>0</v>
      </c>
      <c r="AO280" s="21">
        <f t="shared" si="490"/>
        <v>0</v>
      </c>
      <c r="AP280" s="21">
        <f t="shared" si="490"/>
        <v>0</v>
      </c>
      <c r="AQ280" s="21">
        <f t="shared" si="490"/>
        <v>0</v>
      </c>
      <c r="AR280" s="21">
        <f t="shared" si="490"/>
        <v>37680</v>
      </c>
      <c r="AS280" s="21">
        <f t="shared" si="490"/>
        <v>0</v>
      </c>
      <c r="AT280" s="21">
        <f t="shared" si="490"/>
        <v>37680</v>
      </c>
      <c r="AU280" s="21">
        <f t="shared" si="490"/>
        <v>0</v>
      </c>
      <c r="AV280" s="195">
        <f t="shared" si="490"/>
        <v>0</v>
      </c>
      <c r="AW280" s="21"/>
      <c r="AX280" s="21"/>
      <c r="AY280" s="21"/>
      <c r="AZ280" s="21"/>
      <c r="BA280" s="21"/>
      <c r="BB280" s="21"/>
      <c r="BC280" s="21"/>
      <c r="BD280" s="21"/>
      <c r="BE280" s="21"/>
      <c r="BF280" s="21"/>
      <c r="BG280" s="21"/>
      <c r="BH280" s="21"/>
      <c r="BI280" s="21"/>
      <c r="BJ280" s="21"/>
      <c r="BK280" s="21"/>
      <c r="BL280" s="21"/>
      <c r="BM280" s="21"/>
      <c r="BN280" s="21"/>
      <c r="BO280" s="21"/>
      <c r="BP280" s="21"/>
      <c r="BQ280" s="205">
        <f t="shared" si="456"/>
        <v>0</v>
      </c>
      <c r="BR280" s="21"/>
      <c r="BS280" s="21"/>
      <c r="BT280" s="21"/>
      <c r="BU280" s="21"/>
      <c r="BV280" s="21"/>
      <c r="BW280" s="21"/>
      <c r="BX280" s="21"/>
      <c r="BY280" s="21"/>
      <c r="BZ280" s="21"/>
      <c r="CA280" s="21"/>
      <c r="CB280" s="21"/>
      <c r="CC280" s="21"/>
      <c r="CD280" s="21"/>
      <c r="CE280" s="21"/>
      <c r="CF280" s="21"/>
      <c r="CG280" s="21"/>
      <c r="CH280" s="21"/>
      <c r="CI280" s="21"/>
      <c r="CJ280" s="21"/>
      <c r="CK280" s="21"/>
      <c r="CL280" s="206">
        <f t="shared" si="457"/>
        <v>0</v>
      </c>
    </row>
    <row r="281" spans="1:91" ht="27.75" customHeight="1" x14ac:dyDescent="0.25">
      <c r="A281" s="133" t="s">
        <v>84</v>
      </c>
      <c r="B281" s="95"/>
      <c r="C281" s="95"/>
      <c r="D281" s="95"/>
      <c r="E281" s="130">
        <v>851</v>
      </c>
      <c r="F281" s="102" t="s">
        <v>78</v>
      </c>
      <c r="G281" s="130" t="s">
        <v>46</v>
      </c>
      <c r="H281" s="176" t="s">
        <v>440</v>
      </c>
      <c r="I281" s="102" t="s">
        <v>85</v>
      </c>
      <c r="J281" s="21">
        <f>'6.ВС'!J181</f>
        <v>0</v>
      </c>
      <c r="K281" s="21">
        <f>'6.ВС'!K181</f>
        <v>0</v>
      </c>
      <c r="L281" s="21">
        <f>'6.ВС'!L181</f>
        <v>0</v>
      </c>
      <c r="M281" s="21">
        <f>'6.ВС'!M181</f>
        <v>0</v>
      </c>
      <c r="N281" s="21">
        <f>'6.ВС'!N181</f>
        <v>0</v>
      </c>
      <c r="O281" s="21">
        <f>'6.ВС'!O181</f>
        <v>0</v>
      </c>
      <c r="P281" s="21">
        <f>'6.ВС'!P181</f>
        <v>0</v>
      </c>
      <c r="Q281" s="21">
        <f>'6.ВС'!Q181</f>
        <v>0</v>
      </c>
      <c r="R281" s="21">
        <f>'6.ВС'!R181</f>
        <v>0</v>
      </c>
      <c r="S281" s="21">
        <f>'6.ВС'!S181</f>
        <v>0</v>
      </c>
      <c r="T281" s="21">
        <f>'6.ВС'!T181</f>
        <v>0</v>
      </c>
      <c r="U281" s="21">
        <f>'6.ВС'!U181</f>
        <v>0</v>
      </c>
      <c r="V281" s="21">
        <f>'6.ВС'!V181</f>
        <v>0</v>
      </c>
      <c r="W281" s="21">
        <f>'6.ВС'!W181</f>
        <v>0</v>
      </c>
      <c r="X281" s="21">
        <f>'6.ВС'!X181</f>
        <v>0</v>
      </c>
      <c r="Y281" s="21">
        <f>'6.ВС'!Y181</f>
        <v>0</v>
      </c>
      <c r="Z281" s="276" t="e">
        <f t="shared" si="488"/>
        <v>#DIV/0!</v>
      </c>
      <c r="AA281" s="21"/>
      <c r="AB281" s="21">
        <f>'6.ВС'!AB181</f>
        <v>0</v>
      </c>
      <c r="AC281" s="21">
        <f>'6.ВС'!AC181</f>
        <v>0</v>
      </c>
      <c r="AD281" s="21">
        <f>'6.ВС'!AD181</f>
        <v>0</v>
      </c>
      <c r="AE281" s="21">
        <f>'6.ВС'!AE181</f>
        <v>0</v>
      </c>
      <c r="AF281" s="21">
        <f>'6.ВС'!AF181</f>
        <v>37680</v>
      </c>
      <c r="AG281" s="21">
        <f>'6.ВС'!AG181</f>
        <v>0</v>
      </c>
      <c r="AH281" s="21">
        <f>'6.ВС'!AH181</f>
        <v>37680</v>
      </c>
      <c r="AI281" s="21">
        <f>'6.ВС'!AI181</f>
        <v>0</v>
      </c>
      <c r="AJ281" s="21">
        <f>'6.ВС'!AJ181</f>
        <v>37680</v>
      </c>
      <c r="AK281" s="21">
        <f>'6.ВС'!AK181</f>
        <v>0</v>
      </c>
      <c r="AL281" s="21">
        <f>'6.ВС'!AL181</f>
        <v>37680</v>
      </c>
      <c r="AM281" s="21">
        <f>'6.ВС'!AM181</f>
        <v>0</v>
      </c>
      <c r="AN281" s="21">
        <f>'6.ВС'!AN181</f>
        <v>0</v>
      </c>
      <c r="AO281" s="21">
        <f>'6.ВС'!AO181</f>
        <v>0</v>
      </c>
      <c r="AP281" s="21">
        <f>'6.ВС'!AP181</f>
        <v>0</v>
      </c>
      <c r="AQ281" s="21">
        <f>'6.ВС'!AQ181</f>
        <v>0</v>
      </c>
      <c r="AR281" s="21">
        <f>'6.ВС'!AR181</f>
        <v>37680</v>
      </c>
      <c r="AS281" s="21">
        <f>'6.ВС'!AS181</f>
        <v>0</v>
      </c>
      <c r="AT281" s="21">
        <f>'6.ВС'!AT181</f>
        <v>37680</v>
      </c>
      <c r="AU281" s="21">
        <f>'6.ВС'!AU181</f>
        <v>0</v>
      </c>
      <c r="AV281" s="195">
        <f>'6.ВС'!AV181</f>
        <v>0</v>
      </c>
      <c r="AW281" s="21"/>
      <c r="AX281" s="21"/>
      <c r="AY281" s="21"/>
      <c r="AZ281" s="21"/>
      <c r="BA281" s="21"/>
      <c r="BB281" s="21"/>
      <c r="BC281" s="21"/>
      <c r="BD281" s="21"/>
      <c r="BE281" s="21"/>
      <c r="BF281" s="21"/>
      <c r="BG281" s="21"/>
      <c r="BH281" s="21"/>
      <c r="BI281" s="21"/>
      <c r="BJ281" s="21"/>
      <c r="BK281" s="21"/>
      <c r="BL281" s="21"/>
      <c r="BM281" s="21"/>
      <c r="BN281" s="21"/>
      <c r="BO281" s="21"/>
      <c r="BP281" s="21"/>
      <c r="BQ281" s="205">
        <f t="shared" si="456"/>
        <v>0</v>
      </c>
      <c r="BR281" s="21"/>
      <c r="BS281" s="21"/>
      <c r="BT281" s="21"/>
      <c r="BU281" s="21"/>
      <c r="BV281" s="21"/>
      <c r="BW281" s="21"/>
      <c r="BX281" s="21"/>
      <c r="BY281" s="21"/>
      <c r="BZ281" s="21"/>
      <c r="CA281" s="21"/>
      <c r="CB281" s="21"/>
      <c r="CC281" s="21"/>
      <c r="CD281" s="21"/>
      <c r="CE281" s="21"/>
      <c r="CF281" s="21"/>
      <c r="CG281" s="21"/>
      <c r="CH281" s="21"/>
      <c r="CI281" s="21"/>
      <c r="CJ281" s="21"/>
      <c r="CK281" s="21"/>
      <c r="CL281" s="206">
        <f t="shared" si="457"/>
        <v>0</v>
      </c>
    </row>
    <row r="282" spans="1:91" ht="27.75" customHeight="1" x14ac:dyDescent="0.25">
      <c r="A282" s="1" t="s">
        <v>318</v>
      </c>
      <c r="B282" s="156"/>
      <c r="C282" s="156"/>
      <c r="D282" s="156"/>
      <c r="E282" s="152">
        <v>851</v>
      </c>
      <c r="F282" s="3" t="s">
        <v>78</v>
      </c>
      <c r="G282" s="3" t="s">
        <v>46</v>
      </c>
      <c r="H282" s="176" t="s">
        <v>441</v>
      </c>
      <c r="I282" s="3"/>
      <c r="J282" s="21">
        <f t="shared" ref="J282:Y283" si="491">J283</f>
        <v>156000</v>
      </c>
      <c r="K282" s="21">
        <f t="shared" si="491"/>
        <v>156000</v>
      </c>
      <c r="L282" s="21">
        <f t="shared" si="491"/>
        <v>0</v>
      </c>
      <c r="M282" s="21">
        <f t="shared" si="491"/>
        <v>0</v>
      </c>
      <c r="N282" s="21">
        <f t="shared" si="491"/>
        <v>156000</v>
      </c>
      <c r="O282" s="21">
        <f t="shared" si="491"/>
        <v>156000</v>
      </c>
      <c r="P282" s="21">
        <f t="shared" si="491"/>
        <v>0</v>
      </c>
      <c r="Q282" s="21">
        <f t="shared" si="491"/>
        <v>0</v>
      </c>
      <c r="R282" s="21">
        <f t="shared" si="491"/>
        <v>156000</v>
      </c>
      <c r="S282" s="21">
        <f t="shared" si="491"/>
        <v>156000</v>
      </c>
      <c r="T282" s="21">
        <f t="shared" si="491"/>
        <v>0</v>
      </c>
      <c r="U282" s="21">
        <f t="shared" si="491"/>
        <v>0</v>
      </c>
      <c r="V282" s="21">
        <f t="shared" si="491"/>
        <v>36000</v>
      </c>
      <c r="W282" s="21">
        <f t="shared" si="491"/>
        <v>36000</v>
      </c>
      <c r="X282" s="21">
        <f t="shared" si="491"/>
        <v>0</v>
      </c>
      <c r="Y282" s="21">
        <f t="shared" si="491"/>
        <v>0</v>
      </c>
      <c r="Z282" s="276">
        <f t="shared" si="488"/>
        <v>130</v>
      </c>
      <c r="AA282" s="21"/>
      <c r="AB282" s="21">
        <f>AB283</f>
        <v>120000</v>
      </c>
      <c r="AC282" s="21">
        <f t="shared" ref="AC282:BV283" si="492">AC283</f>
        <v>120000</v>
      </c>
      <c r="AD282" s="21">
        <f t="shared" si="492"/>
        <v>0</v>
      </c>
      <c r="AE282" s="21">
        <f t="shared" si="492"/>
        <v>0</v>
      </c>
      <c r="AF282" s="21">
        <f t="shared" si="492"/>
        <v>0</v>
      </c>
      <c r="AG282" s="21">
        <f t="shared" si="492"/>
        <v>0</v>
      </c>
      <c r="AH282" s="21">
        <f t="shared" si="492"/>
        <v>0</v>
      </c>
      <c r="AI282" s="21">
        <f t="shared" si="492"/>
        <v>0</v>
      </c>
      <c r="AJ282" s="21">
        <f t="shared" si="492"/>
        <v>120000</v>
      </c>
      <c r="AK282" s="21">
        <f t="shared" si="492"/>
        <v>120000</v>
      </c>
      <c r="AL282" s="21">
        <f t="shared" si="492"/>
        <v>0</v>
      </c>
      <c r="AM282" s="21">
        <f t="shared" si="492"/>
        <v>0</v>
      </c>
      <c r="AN282" s="21">
        <f t="shared" si="492"/>
        <v>0</v>
      </c>
      <c r="AO282" s="21">
        <f t="shared" si="492"/>
        <v>0</v>
      </c>
      <c r="AP282" s="21">
        <f t="shared" si="492"/>
        <v>0</v>
      </c>
      <c r="AQ282" s="21">
        <f t="shared" si="492"/>
        <v>0</v>
      </c>
      <c r="AR282" s="21">
        <f t="shared" si="492"/>
        <v>120000</v>
      </c>
      <c r="AS282" s="21">
        <f t="shared" si="492"/>
        <v>120000</v>
      </c>
      <c r="AT282" s="21">
        <f t="shared" si="492"/>
        <v>0</v>
      </c>
      <c r="AU282" s="21">
        <f t="shared" si="492"/>
        <v>0</v>
      </c>
      <c r="AV282" s="205">
        <f t="shared" si="483"/>
        <v>0</v>
      </c>
      <c r="AW282" s="21">
        <f t="shared" si="492"/>
        <v>120000</v>
      </c>
      <c r="AX282" s="21">
        <f t="shared" si="492"/>
        <v>120000</v>
      </c>
      <c r="AY282" s="21">
        <f t="shared" si="492"/>
        <v>0</v>
      </c>
      <c r="AZ282" s="21">
        <f t="shared" si="492"/>
        <v>0</v>
      </c>
      <c r="BA282" s="21">
        <f t="shared" si="492"/>
        <v>0</v>
      </c>
      <c r="BB282" s="21">
        <f t="shared" si="492"/>
        <v>0</v>
      </c>
      <c r="BC282" s="21">
        <f t="shared" si="492"/>
        <v>0</v>
      </c>
      <c r="BD282" s="21">
        <f t="shared" si="492"/>
        <v>0</v>
      </c>
      <c r="BE282" s="21">
        <f t="shared" si="492"/>
        <v>120000</v>
      </c>
      <c r="BF282" s="21">
        <f t="shared" si="492"/>
        <v>120000</v>
      </c>
      <c r="BG282" s="21">
        <f t="shared" si="492"/>
        <v>0</v>
      </c>
      <c r="BH282" s="21">
        <f t="shared" si="492"/>
        <v>0</v>
      </c>
      <c r="BI282" s="21">
        <f t="shared" si="492"/>
        <v>0</v>
      </c>
      <c r="BJ282" s="21">
        <f t="shared" si="492"/>
        <v>0</v>
      </c>
      <c r="BK282" s="21">
        <f t="shared" si="492"/>
        <v>0</v>
      </c>
      <c r="BL282" s="21">
        <f t="shared" si="492"/>
        <v>0</v>
      </c>
      <c r="BM282" s="21">
        <f t="shared" si="492"/>
        <v>120000</v>
      </c>
      <c r="BN282" s="21">
        <f t="shared" si="492"/>
        <v>120000</v>
      </c>
      <c r="BO282" s="21">
        <f t="shared" si="492"/>
        <v>0</v>
      </c>
      <c r="BP282" s="21">
        <f t="shared" si="492"/>
        <v>0</v>
      </c>
      <c r="BQ282" s="205">
        <f t="shared" si="456"/>
        <v>0</v>
      </c>
      <c r="BR282" s="21">
        <f t="shared" si="492"/>
        <v>120000</v>
      </c>
      <c r="BS282" s="21">
        <f t="shared" si="492"/>
        <v>120000</v>
      </c>
      <c r="BT282" s="21">
        <f t="shared" si="492"/>
        <v>0</v>
      </c>
      <c r="BU282" s="21">
        <f t="shared" si="492"/>
        <v>0</v>
      </c>
      <c r="BV282" s="21">
        <f t="shared" si="492"/>
        <v>0</v>
      </c>
      <c r="BW282" s="21">
        <f t="shared" ref="BV282:CK283" si="493">BW283</f>
        <v>0</v>
      </c>
      <c r="BX282" s="21">
        <f t="shared" si="493"/>
        <v>0</v>
      </c>
      <c r="BY282" s="21">
        <f t="shared" si="493"/>
        <v>0</v>
      </c>
      <c r="BZ282" s="21">
        <f t="shared" si="493"/>
        <v>120000</v>
      </c>
      <c r="CA282" s="21">
        <f t="shared" si="493"/>
        <v>120000</v>
      </c>
      <c r="CB282" s="21">
        <f t="shared" si="493"/>
        <v>0</v>
      </c>
      <c r="CC282" s="21">
        <f t="shared" si="493"/>
        <v>0</v>
      </c>
      <c r="CD282" s="21">
        <f t="shared" si="493"/>
        <v>0</v>
      </c>
      <c r="CE282" s="21">
        <f t="shared" si="493"/>
        <v>0</v>
      </c>
      <c r="CF282" s="21">
        <f t="shared" si="493"/>
        <v>0</v>
      </c>
      <c r="CG282" s="21">
        <f t="shared" si="493"/>
        <v>0</v>
      </c>
      <c r="CH282" s="21">
        <f t="shared" si="493"/>
        <v>120000</v>
      </c>
      <c r="CI282" s="21">
        <f t="shared" si="493"/>
        <v>120000</v>
      </c>
      <c r="CJ282" s="21">
        <f t="shared" si="493"/>
        <v>0</v>
      </c>
      <c r="CK282" s="21">
        <f t="shared" si="493"/>
        <v>0</v>
      </c>
      <c r="CL282" s="206">
        <f t="shared" si="457"/>
        <v>0</v>
      </c>
    </row>
    <row r="283" spans="1:91" ht="27.75" customHeight="1" x14ac:dyDescent="0.25">
      <c r="A283" s="1" t="s">
        <v>41</v>
      </c>
      <c r="B283" s="156"/>
      <c r="C283" s="156"/>
      <c r="D283" s="156"/>
      <c r="E283" s="152">
        <v>851</v>
      </c>
      <c r="F283" s="3" t="s">
        <v>78</v>
      </c>
      <c r="G283" s="3" t="s">
        <v>46</v>
      </c>
      <c r="H283" s="176" t="s">
        <v>441</v>
      </c>
      <c r="I283" s="3" t="s">
        <v>83</v>
      </c>
      <c r="J283" s="21">
        <f t="shared" si="491"/>
        <v>156000</v>
      </c>
      <c r="K283" s="21">
        <f t="shared" si="491"/>
        <v>156000</v>
      </c>
      <c r="L283" s="21">
        <f t="shared" si="491"/>
        <v>0</v>
      </c>
      <c r="M283" s="21">
        <f t="shared" si="491"/>
        <v>0</v>
      </c>
      <c r="N283" s="21">
        <f t="shared" si="491"/>
        <v>156000</v>
      </c>
      <c r="O283" s="21">
        <f t="shared" si="491"/>
        <v>156000</v>
      </c>
      <c r="P283" s="21">
        <f t="shared" si="491"/>
        <v>0</v>
      </c>
      <c r="Q283" s="21">
        <f t="shared" si="491"/>
        <v>0</v>
      </c>
      <c r="R283" s="21">
        <f t="shared" si="491"/>
        <v>156000</v>
      </c>
      <c r="S283" s="21">
        <f t="shared" si="491"/>
        <v>156000</v>
      </c>
      <c r="T283" s="21">
        <f t="shared" si="491"/>
        <v>0</v>
      </c>
      <c r="U283" s="21">
        <f t="shared" si="491"/>
        <v>0</v>
      </c>
      <c r="V283" s="21">
        <f t="shared" si="491"/>
        <v>36000</v>
      </c>
      <c r="W283" s="21">
        <f t="shared" si="491"/>
        <v>36000</v>
      </c>
      <c r="X283" s="21">
        <f t="shared" si="491"/>
        <v>0</v>
      </c>
      <c r="Y283" s="21">
        <f t="shared" si="491"/>
        <v>0</v>
      </c>
      <c r="Z283" s="276">
        <f t="shared" si="488"/>
        <v>130</v>
      </c>
      <c r="AA283" s="21"/>
      <c r="AB283" s="21">
        <f>AB284</f>
        <v>120000</v>
      </c>
      <c r="AC283" s="21">
        <f t="shared" si="492"/>
        <v>120000</v>
      </c>
      <c r="AD283" s="21">
        <f t="shared" si="492"/>
        <v>0</v>
      </c>
      <c r="AE283" s="21">
        <f t="shared" si="492"/>
        <v>0</v>
      </c>
      <c r="AF283" s="21">
        <f t="shared" si="492"/>
        <v>0</v>
      </c>
      <c r="AG283" s="21">
        <f t="shared" si="492"/>
        <v>0</v>
      </c>
      <c r="AH283" s="21">
        <f t="shared" si="492"/>
        <v>0</v>
      </c>
      <c r="AI283" s="21">
        <f t="shared" si="492"/>
        <v>0</v>
      </c>
      <c r="AJ283" s="21">
        <f t="shared" si="492"/>
        <v>120000</v>
      </c>
      <c r="AK283" s="21">
        <f t="shared" si="492"/>
        <v>120000</v>
      </c>
      <c r="AL283" s="21">
        <f t="shared" si="492"/>
        <v>0</v>
      </c>
      <c r="AM283" s="21">
        <f t="shared" si="492"/>
        <v>0</v>
      </c>
      <c r="AN283" s="21">
        <f t="shared" si="492"/>
        <v>0</v>
      </c>
      <c r="AO283" s="21">
        <f t="shared" si="492"/>
        <v>0</v>
      </c>
      <c r="AP283" s="21">
        <f t="shared" si="492"/>
        <v>0</v>
      </c>
      <c r="AQ283" s="21">
        <f t="shared" si="492"/>
        <v>0</v>
      </c>
      <c r="AR283" s="21">
        <f t="shared" si="492"/>
        <v>120000</v>
      </c>
      <c r="AS283" s="21">
        <f t="shared" si="492"/>
        <v>120000</v>
      </c>
      <c r="AT283" s="21">
        <f t="shared" si="492"/>
        <v>0</v>
      </c>
      <c r="AU283" s="21">
        <f t="shared" si="492"/>
        <v>0</v>
      </c>
      <c r="AV283" s="205">
        <f t="shared" si="483"/>
        <v>0</v>
      </c>
      <c r="AW283" s="21">
        <f t="shared" si="492"/>
        <v>120000</v>
      </c>
      <c r="AX283" s="21">
        <f t="shared" si="492"/>
        <v>120000</v>
      </c>
      <c r="AY283" s="21">
        <f t="shared" si="492"/>
        <v>0</v>
      </c>
      <c r="AZ283" s="21">
        <f t="shared" si="492"/>
        <v>0</v>
      </c>
      <c r="BA283" s="21">
        <f t="shared" si="492"/>
        <v>0</v>
      </c>
      <c r="BB283" s="21">
        <f t="shared" si="492"/>
        <v>0</v>
      </c>
      <c r="BC283" s="21">
        <f t="shared" si="492"/>
        <v>0</v>
      </c>
      <c r="BD283" s="21">
        <f t="shared" si="492"/>
        <v>0</v>
      </c>
      <c r="BE283" s="21">
        <f t="shared" si="492"/>
        <v>120000</v>
      </c>
      <c r="BF283" s="21">
        <f t="shared" si="492"/>
        <v>120000</v>
      </c>
      <c r="BG283" s="21">
        <f t="shared" si="492"/>
        <v>0</v>
      </c>
      <c r="BH283" s="21">
        <f t="shared" si="492"/>
        <v>0</v>
      </c>
      <c r="BI283" s="21">
        <f t="shared" si="492"/>
        <v>0</v>
      </c>
      <c r="BJ283" s="21">
        <f t="shared" si="492"/>
        <v>0</v>
      </c>
      <c r="BK283" s="21">
        <f t="shared" si="492"/>
        <v>0</v>
      </c>
      <c r="BL283" s="21">
        <f t="shared" si="492"/>
        <v>0</v>
      </c>
      <c r="BM283" s="21">
        <f t="shared" si="492"/>
        <v>120000</v>
      </c>
      <c r="BN283" s="21">
        <f t="shared" si="492"/>
        <v>120000</v>
      </c>
      <c r="BO283" s="21">
        <f t="shared" si="492"/>
        <v>0</v>
      </c>
      <c r="BP283" s="21">
        <f t="shared" si="492"/>
        <v>0</v>
      </c>
      <c r="BQ283" s="205">
        <f t="shared" si="456"/>
        <v>0</v>
      </c>
      <c r="BR283" s="21">
        <f t="shared" si="492"/>
        <v>120000</v>
      </c>
      <c r="BS283" s="21">
        <f t="shared" si="492"/>
        <v>120000</v>
      </c>
      <c r="BT283" s="21">
        <f t="shared" si="492"/>
        <v>0</v>
      </c>
      <c r="BU283" s="21">
        <f t="shared" si="492"/>
        <v>0</v>
      </c>
      <c r="BV283" s="21">
        <f t="shared" si="493"/>
        <v>0</v>
      </c>
      <c r="BW283" s="21">
        <f t="shared" si="493"/>
        <v>0</v>
      </c>
      <c r="BX283" s="21">
        <f t="shared" si="493"/>
        <v>0</v>
      </c>
      <c r="BY283" s="21">
        <f t="shared" si="493"/>
        <v>0</v>
      </c>
      <c r="BZ283" s="21">
        <f t="shared" si="493"/>
        <v>120000</v>
      </c>
      <c r="CA283" s="21">
        <f t="shared" si="493"/>
        <v>120000</v>
      </c>
      <c r="CB283" s="21">
        <f t="shared" si="493"/>
        <v>0</v>
      </c>
      <c r="CC283" s="21">
        <f t="shared" si="493"/>
        <v>0</v>
      </c>
      <c r="CD283" s="21">
        <f t="shared" si="493"/>
        <v>0</v>
      </c>
      <c r="CE283" s="21">
        <f t="shared" si="493"/>
        <v>0</v>
      </c>
      <c r="CF283" s="21">
        <f t="shared" si="493"/>
        <v>0</v>
      </c>
      <c r="CG283" s="21">
        <f t="shared" si="493"/>
        <v>0</v>
      </c>
      <c r="CH283" s="21">
        <f t="shared" si="493"/>
        <v>120000</v>
      </c>
      <c r="CI283" s="21">
        <f t="shared" si="493"/>
        <v>120000</v>
      </c>
      <c r="CJ283" s="21">
        <f t="shared" si="493"/>
        <v>0</v>
      </c>
      <c r="CK283" s="21">
        <f t="shared" si="493"/>
        <v>0</v>
      </c>
      <c r="CL283" s="206">
        <f t="shared" si="457"/>
        <v>0</v>
      </c>
    </row>
    <row r="284" spans="1:91" ht="27.75" customHeight="1" x14ac:dyDescent="0.25">
      <c r="A284" s="1" t="s">
        <v>84</v>
      </c>
      <c r="B284" s="156"/>
      <c r="C284" s="156"/>
      <c r="D284" s="156"/>
      <c r="E284" s="152">
        <v>851</v>
      </c>
      <c r="F284" s="3" t="s">
        <v>78</v>
      </c>
      <c r="G284" s="3" t="s">
        <v>46</v>
      </c>
      <c r="H284" s="176" t="s">
        <v>441</v>
      </c>
      <c r="I284" s="3" t="s">
        <v>85</v>
      </c>
      <c r="J284" s="21">
        <f>'6.ВС'!J187</f>
        <v>156000</v>
      </c>
      <c r="K284" s="21">
        <f>'6.ВС'!K187</f>
        <v>156000</v>
      </c>
      <c r="L284" s="21">
        <f>'6.ВС'!L187</f>
        <v>0</v>
      </c>
      <c r="M284" s="21">
        <f>'6.ВС'!M187</f>
        <v>0</v>
      </c>
      <c r="N284" s="21">
        <f>'6.ВС'!N187</f>
        <v>156000</v>
      </c>
      <c r="O284" s="21">
        <f>'6.ВС'!O187</f>
        <v>156000</v>
      </c>
      <c r="P284" s="21">
        <f>'6.ВС'!P187</f>
        <v>0</v>
      </c>
      <c r="Q284" s="21">
        <f>'6.ВС'!Q187</f>
        <v>0</v>
      </c>
      <c r="R284" s="21">
        <f>'6.ВС'!R187</f>
        <v>156000</v>
      </c>
      <c r="S284" s="21">
        <f>'6.ВС'!S187</f>
        <v>156000</v>
      </c>
      <c r="T284" s="21">
        <f>'6.ВС'!T187</f>
        <v>0</v>
      </c>
      <c r="U284" s="21">
        <f>'6.ВС'!U187</f>
        <v>0</v>
      </c>
      <c r="V284" s="21">
        <f>'6.ВС'!V187</f>
        <v>36000</v>
      </c>
      <c r="W284" s="21">
        <f>'6.ВС'!W187</f>
        <v>36000</v>
      </c>
      <c r="X284" s="21">
        <f>'6.ВС'!X187</f>
        <v>0</v>
      </c>
      <c r="Y284" s="21">
        <f>'6.ВС'!Y187</f>
        <v>0</v>
      </c>
      <c r="Z284" s="276">
        <f t="shared" si="488"/>
        <v>130</v>
      </c>
      <c r="AA284" s="21"/>
      <c r="AB284" s="21">
        <f>'6.ВС'!AB187</f>
        <v>120000</v>
      </c>
      <c r="AC284" s="21">
        <f>'6.ВС'!AC187</f>
        <v>120000</v>
      </c>
      <c r="AD284" s="21">
        <f>'6.ВС'!AD187</f>
        <v>0</v>
      </c>
      <c r="AE284" s="21">
        <f>'6.ВС'!AE187</f>
        <v>0</v>
      </c>
      <c r="AF284" s="21">
        <f>'6.ВС'!AF187</f>
        <v>0</v>
      </c>
      <c r="AG284" s="21">
        <f>'6.ВС'!AG187</f>
        <v>0</v>
      </c>
      <c r="AH284" s="21">
        <f>'6.ВС'!AH187</f>
        <v>0</v>
      </c>
      <c r="AI284" s="21">
        <f>'6.ВС'!AI187</f>
        <v>0</v>
      </c>
      <c r="AJ284" s="21">
        <f>'6.ВС'!AJ187</f>
        <v>120000</v>
      </c>
      <c r="AK284" s="21">
        <f>'6.ВС'!AK187</f>
        <v>120000</v>
      </c>
      <c r="AL284" s="21">
        <f>'6.ВС'!AL187</f>
        <v>0</v>
      </c>
      <c r="AM284" s="21">
        <f>'6.ВС'!AM187</f>
        <v>0</v>
      </c>
      <c r="AN284" s="21">
        <f>'6.ВС'!AN187</f>
        <v>0</v>
      </c>
      <c r="AO284" s="21">
        <f>'6.ВС'!AO187</f>
        <v>0</v>
      </c>
      <c r="AP284" s="21">
        <f>'6.ВС'!AP187</f>
        <v>0</v>
      </c>
      <c r="AQ284" s="21">
        <f>'6.ВС'!AQ187</f>
        <v>0</v>
      </c>
      <c r="AR284" s="21">
        <f>'6.ВС'!AR187</f>
        <v>120000</v>
      </c>
      <c r="AS284" s="21">
        <f>'6.ВС'!AS187</f>
        <v>120000</v>
      </c>
      <c r="AT284" s="21">
        <f>'6.ВС'!AT187</f>
        <v>0</v>
      </c>
      <c r="AU284" s="21">
        <f>'6.ВС'!AU187</f>
        <v>0</v>
      </c>
      <c r="AV284" s="205">
        <f t="shared" si="483"/>
        <v>0</v>
      </c>
      <c r="AW284" s="21">
        <f>'6.ВС'!AW187</f>
        <v>120000</v>
      </c>
      <c r="AX284" s="21">
        <f>'6.ВС'!AX187</f>
        <v>120000</v>
      </c>
      <c r="AY284" s="21">
        <f>'6.ВС'!AY187</f>
        <v>0</v>
      </c>
      <c r="AZ284" s="21">
        <f>'6.ВС'!AZ187</f>
        <v>0</v>
      </c>
      <c r="BA284" s="21">
        <f>'6.ВС'!BA187</f>
        <v>0</v>
      </c>
      <c r="BB284" s="21">
        <f>'6.ВС'!BB187</f>
        <v>0</v>
      </c>
      <c r="BC284" s="21">
        <f>'6.ВС'!BC187</f>
        <v>0</v>
      </c>
      <c r="BD284" s="21">
        <f>'6.ВС'!BD187</f>
        <v>0</v>
      </c>
      <c r="BE284" s="21">
        <f>'6.ВС'!BE187</f>
        <v>120000</v>
      </c>
      <c r="BF284" s="21">
        <f>'6.ВС'!BF187</f>
        <v>120000</v>
      </c>
      <c r="BG284" s="21">
        <f>'6.ВС'!BG187</f>
        <v>0</v>
      </c>
      <c r="BH284" s="21">
        <f>'6.ВС'!BH187</f>
        <v>0</v>
      </c>
      <c r="BI284" s="21">
        <f>'6.ВС'!BI187</f>
        <v>0</v>
      </c>
      <c r="BJ284" s="21">
        <f>'6.ВС'!BJ187</f>
        <v>0</v>
      </c>
      <c r="BK284" s="21">
        <f>'6.ВС'!BK187</f>
        <v>0</v>
      </c>
      <c r="BL284" s="21">
        <f>'6.ВС'!BL187</f>
        <v>0</v>
      </c>
      <c r="BM284" s="21">
        <f>'6.ВС'!BM187</f>
        <v>120000</v>
      </c>
      <c r="BN284" s="21">
        <f>'6.ВС'!BN187</f>
        <v>120000</v>
      </c>
      <c r="BO284" s="21">
        <f>'6.ВС'!BO187</f>
        <v>0</v>
      </c>
      <c r="BP284" s="21">
        <f>'6.ВС'!BP187</f>
        <v>0</v>
      </c>
      <c r="BQ284" s="205">
        <f t="shared" si="456"/>
        <v>0</v>
      </c>
      <c r="BR284" s="21">
        <f>'6.ВС'!BR187</f>
        <v>120000</v>
      </c>
      <c r="BS284" s="21">
        <f>'6.ВС'!BS187</f>
        <v>120000</v>
      </c>
      <c r="BT284" s="21">
        <f>'6.ВС'!BT187</f>
        <v>0</v>
      </c>
      <c r="BU284" s="21">
        <f>'6.ВС'!BU187</f>
        <v>0</v>
      </c>
      <c r="BV284" s="21">
        <f>'6.ВС'!BV187</f>
        <v>0</v>
      </c>
      <c r="BW284" s="21">
        <f>'6.ВС'!BW187</f>
        <v>0</v>
      </c>
      <c r="BX284" s="21">
        <f>'6.ВС'!BX187</f>
        <v>0</v>
      </c>
      <c r="BY284" s="21">
        <f>'6.ВС'!BY187</f>
        <v>0</v>
      </c>
      <c r="BZ284" s="21">
        <f>'6.ВС'!BZ187</f>
        <v>120000</v>
      </c>
      <c r="CA284" s="21">
        <f>'6.ВС'!CA187</f>
        <v>120000</v>
      </c>
      <c r="CB284" s="21">
        <f>'6.ВС'!CB187</f>
        <v>0</v>
      </c>
      <c r="CC284" s="21">
        <f>'6.ВС'!CC187</f>
        <v>0</v>
      </c>
      <c r="CD284" s="21">
        <f>'6.ВС'!CD187</f>
        <v>0</v>
      </c>
      <c r="CE284" s="21">
        <f>'6.ВС'!CE187</f>
        <v>0</v>
      </c>
      <c r="CF284" s="21">
        <f>'6.ВС'!CF187</f>
        <v>0</v>
      </c>
      <c r="CG284" s="21">
        <f>'6.ВС'!CG187</f>
        <v>0</v>
      </c>
      <c r="CH284" s="21">
        <f>'6.ВС'!CH187</f>
        <v>120000</v>
      </c>
      <c r="CI284" s="21">
        <f>'6.ВС'!CI187</f>
        <v>120000</v>
      </c>
      <c r="CJ284" s="21">
        <f>'6.ВС'!CJ187</f>
        <v>0</v>
      </c>
      <c r="CK284" s="21">
        <f>'6.ВС'!CK187</f>
        <v>0</v>
      </c>
      <c r="CL284" s="206">
        <f t="shared" si="457"/>
        <v>0</v>
      </c>
    </row>
    <row r="285" spans="1:91" ht="27.75" customHeight="1" x14ac:dyDescent="0.25">
      <c r="A285" s="155" t="s">
        <v>123</v>
      </c>
      <c r="B285" s="156"/>
      <c r="C285" s="156"/>
      <c r="D285" s="156"/>
      <c r="E285" s="152">
        <v>852</v>
      </c>
      <c r="F285" s="4" t="s">
        <v>78</v>
      </c>
      <c r="G285" s="4" t="s">
        <v>46</v>
      </c>
      <c r="H285" s="176" t="s">
        <v>480</v>
      </c>
      <c r="I285" s="3"/>
      <c r="J285" s="21">
        <f t="shared" ref="J285:Y286" si="494">J286</f>
        <v>7012900</v>
      </c>
      <c r="K285" s="21">
        <f t="shared" si="494"/>
        <v>0</v>
      </c>
      <c r="L285" s="21">
        <f t="shared" si="494"/>
        <v>7012900</v>
      </c>
      <c r="M285" s="21">
        <f t="shared" si="494"/>
        <v>0</v>
      </c>
      <c r="N285" s="21">
        <f t="shared" si="494"/>
        <v>5998000</v>
      </c>
      <c r="O285" s="21">
        <f t="shared" si="494"/>
        <v>0</v>
      </c>
      <c r="P285" s="21">
        <f t="shared" si="494"/>
        <v>5998000</v>
      </c>
      <c r="Q285" s="21">
        <f t="shared" si="494"/>
        <v>0</v>
      </c>
      <c r="R285" s="21">
        <f t="shared" si="494"/>
        <v>5998000</v>
      </c>
      <c r="S285" s="21">
        <f t="shared" si="494"/>
        <v>0</v>
      </c>
      <c r="T285" s="21">
        <f t="shared" si="494"/>
        <v>5998000</v>
      </c>
      <c r="U285" s="21">
        <f t="shared" si="494"/>
        <v>0</v>
      </c>
      <c r="V285" s="21">
        <f t="shared" si="494"/>
        <v>1682972</v>
      </c>
      <c r="W285" s="21">
        <f t="shared" si="494"/>
        <v>0</v>
      </c>
      <c r="X285" s="21">
        <f t="shared" si="494"/>
        <v>1682972</v>
      </c>
      <c r="Y285" s="21">
        <f t="shared" si="494"/>
        <v>0</v>
      </c>
      <c r="Z285" s="276">
        <f t="shared" si="488"/>
        <v>131.57588620334084</v>
      </c>
      <c r="AA285" s="21"/>
      <c r="AB285" s="21">
        <f t="shared" ref="AB285:BV286" si="495">AB286</f>
        <v>5329928</v>
      </c>
      <c r="AC285" s="21">
        <f t="shared" si="495"/>
        <v>0</v>
      </c>
      <c r="AD285" s="21">
        <f t="shared" si="495"/>
        <v>5329928</v>
      </c>
      <c r="AE285" s="21">
        <f t="shared" si="495"/>
        <v>0</v>
      </c>
      <c r="AF285" s="21">
        <f t="shared" si="495"/>
        <v>0</v>
      </c>
      <c r="AG285" s="21">
        <f t="shared" si="495"/>
        <v>0</v>
      </c>
      <c r="AH285" s="21">
        <f t="shared" si="495"/>
        <v>0</v>
      </c>
      <c r="AI285" s="21">
        <f t="shared" si="495"/>
        <v>0</v>
      </c>
      <c r="AJ285" s="21">
        <f t="shared" si="495"/>
        <v>5329928</v>
      </c>
      <c r="AK285" s="21">
        <f t="shared" si="495"/>
        <v>0</v>
      </c>
      <c r="AL285" s="21">
        <f t="shared" si="495"/>
        <v>5329928</v>
      </c>
      <c r="AM285" s="21">
        <f t="shared" si="495"/>
        <v>0</v>
      </c>
      <c r="AN285" s="21">
        <f t="shared" si="495"/>
        <v>0</v>
      </c>
      <c r="AO285" s="21">
        <f t="shared" si="495"/>
        <v>0</v>
      </c>
      <c r="AP285" s="21">
        <f t="shared" si="495"/>
        <v>0</v>
      </c>
      <c r="AQ285" s="21">
        <f t="shared" si="495"/>
        <v>0</v>
      </c>
      <c r="AR285" s="21">
        <f t="shared" si="495"/>
        <v>5329928</v>
      </c>
      <c r="AS285" s="21">
        <f t="shared" si="495"/>
        <v>0</v>
      </c>
      <c r="AT285" s="21">
        <f t="shared" si="495"/>
        <v>5329928</v>
      </c>
      <c r="AU285" s="21">
        <f t="shared" si="495"/>
        <v>0</v>
      </c>
      <c r="AV285" s="205">
        <f t="shared" si="483"/>
        <v>0</v>
      </c>
      <c r="AW285" s="21">
        <f t="shared" si="495"/>
        <v>5286873</v>
      </c>
      <c r="AX285" s="21">
        <f t="shared" si="495"/>
        <v>0</v>
      </c>
      <c r="AY285" s="21">
        <f t="shared" si="495"/>
        <v>5286873</v>
      </c>
      <c r="AZ285" s="21">
        <f t="shared" si="495"/>
        <v>0</v>
      </c>
      <c r="BA285" s="21">
        <f t="shared" si="495"/>
        <v>0</v>
      </c>
      <c r="BB285" s="21">
        <f t="shared" si="495"/>
        <v>0</v>
      </c>
      <c r="BC285" s="21">
        <f t="shared" si="495"/>
        <v>0</v>
      </c>
      <c r="BD285" s="21">
        <f t="shared" si="495"/>
        <v>0</v>
      </c>
      <c r="BE285" s="21">
        <f t="shared" si="495"/>
        <v>5286873</v>
      </c>
      <c r="BF285" s="21">
        <f t="shared" si="495"/>
        <v>0</v>
      </c>
      <c r="BG285" s="21">
        <f t="shared" si="495"/>
        <v>5286873</v>
      </c>
      <c r="BH285" s="21">
        <f t="shared" si="495"/>
        <v>0</v>
      </c>
      <c r="BI285" s="21">
        <f t="shared" si="495"/>
        <v>0</v>
      </c>
      <c r="BJ285" s="21">
        <f t="shared" si="495"/>
        <v>0</v>
      </c>
      <c r="BK285" s="21">
        <f t="shared" si="495"/>
        <v>0</v>
      </c>
      <c r="BL285" s="21">
        <f t="shared" si="495"/>
        <v>0</v>
      </c>
      <c r="BM285" s="21">
        <f t="shared" si="495"/>
        <v>5286873</v>
      </c>
      <c r="BN285" s="21">
        <f t="shared" si="495"/>
        <v>0</v>
      </c>
      <c r="BO285" s="21">
        <f t="shared" si="495"/>
        <v>5286873</v>
      </c>
      <c r="BP285" s="21">
        <f t="shared" si="495"/>
        <v>0</v>
      </c>
      <c r="BQ285" s="205">
        <f t="shared" si="456"/>
        <v>0</v>
      </c>
      <c r="BR285" s="21">
        <f t="shared" si="495"/>
        <v>4244985</v>
      </c>
      <c r="BS285" s="21">
        <f t="shared" si="495"/>
        <v>0</v>
      </c>
      <c r="BT285" s="21">
        <f t="shared" si="495"/>
        <v>4244985</v>
      </c>
      <c r="BU285" s="21">
        <f t="shared" si="495"/>
        <v>0</v>
      </c>
      <c r="BV285" s="21">
        <f t="shared" si="495"/>
        <v>0</v>
      </c>
      <c r="BW285" s="21">
        <f t="shared" ref="BV285:CK286" si="496">BW286</f>
        <v>0</v>
      </c>
      <c r="BX285" s="21">
        <f t="shared" si="496"/>
        <v>0</v>
      </c>
      <c r="BY285" s="21">
        <f t="shared" si="496"/>
        <v>0</v>
      </c>
      <c r="BZ285" s="21">
        <f t="shared" si="496"/>
        <v>4244985</v>
      </c>
      <c r="CA285" s="21">
        <f t="shared" si="496"/>
        <v>0</v>
      </c>
      <c r="CB285" s="21">
        <f t="shared" si="496"/>
        <v>4244985</v>
      </c>
      <c r="CC285" s="21">
        <f t="shared" si="496"/>
        <v>0</v>
      </c>
      <c r="CD285" s="21">
        <f t="shared" si="496"/>
        <v>0</v>
      </c>
      <c r="CE285" s="21">
        <f t="shared" si="496"/>
        <v>0</v>
      </c>
      <c r="CF285" s="21">
        <f t="shared" si="496"/>
        <v>0</v>
      </c>
      <c r="CG285" s="21">
        <f t="shared" si="496"/>
        <v>0</v>
      </c>
      <c r="CH285" s="21">
        <f t="shared" si="496"/>
        <v>4244985</v>
      </c>
      <c r="CI285" s="21">
        <f t="shared" si="496"/>
        <v>0</v>
      </c>
      <c r="CJ285" s="21">
        <f t="shared" si="496"/>
        <v>4244985</v>
      </c>
      <c r="CK285" s="21">
        <f t="shared" si="496"/>
        <v>0</v>
      </c>
      <c r="CL285" s="206">
        <f t="shared" si="457"/>
        <v>0</v>
      </c>
    </row>
    <row r="286" spans="1:91" ht="27.75" customHeight="1" x14ac:dyDescent="0.25">
      <c r="A286" s="156" t="s">
        <v>41</v>
      </c>
      <c r="B286" s="156"/>
      <c r="C286" s="156"/>
      <c r="D286" s="156"/>
      <c r="E286" s="152">
        <v>852</v>
      </c>
      <c r="F286" s="3" t="s">
        <v>78</v>
      </c>
      <c r="G286" s="4" t="s">
        <v>46</v>
      </c>
      <c r="H286" s="176" t="s">
        <v>480</v>
      </c>
      <c r="I286" s="3" t="s">
        <v>83</v>
      </c>
      <c r="J286" s="21">
        <f t="shared" si="494"/>
        <v>7012900</v>
      </c>
      <c r="K286" s="21">
        <f t="shared" si="494"/>
        <v>0</v>
      </c>
      <c r="L286" s="21">
        <f t="shared" si="494"/>
        <v>7012900</v>
      </c>
      <c r="M286" s="21">
        <f t="shared" si="494"/>
        <v>0</v>
      </c>
      <c r="N286" s="21">
        <f t="shared" si="494"/>
        <v>5998000</v>
      </c>
      <c r="O286" s="21">
        <f t="shared" si="494"/>
        <v>0</v>
      </c>
      <c r="P286" s="21">
        <f t="shared" si="494"/>
        <v>5998000</v>
      </c>
      <c r="Q286" s="21">
        <f t="shared" si="494"/>
        <v>0</v>
      </c>
      <c r="R286" s="21">
        <f t="shared" si="494"/>
        <v>5998000</v>
      </c>
      <c r="S286" s="21">
        <f t="shared" si="494"/>
        <v>0</v>
      </c>
      <c r="T286" s="21">
        <f t="shared" si="494"/>
        <v>5998000</v>
      </c>
      <c r="U286" s="21">
        <f t="shared" si="494"/>
        <v>0</v>
      </c>
      <c r="V286" s="21">
        <f t="shared" si="494"/>
        <v>1682972</v>
      </c>
      <c r="W286" s="21">
        <f t="shared" si="494"/>
        <v>0</v>
      </c>
      <c r="X286" s="21">
        <f t="shared" si="494"/>
        <v>1682972</v>
      </c>
      <c r="Y286" s="21">
        <f t="shared" si="494"/>
        <v>0</v>
      </c>
      <c r="Z286" s="276">
        <f t="shared" si="488"/>
        <v>131.57588620334084</v>
      </c>
      <c r="AA286" s="21"/>
      <c r="AB286" s="21">
        <f t="shared" si="495"/>
        <v>5329928</v>
      </c>
      <c r="AC286" s="21">
        <f t="shared" si="495"/>
        <v>0</v>
      </c>
      <c r="AD286" s="21">
        <f t="shared" si="495"/>
        <v>5329928</v>
      </c>
      <c r="AE286" s="21">
        <f t="shared" si="495"/>
        <v>0</v>
      </c>
      <c r="AF286" s="21">
        <f t="shared" si="495"/>
        <v>0</v>
      </c>
      <c r="AG286" s="21">
        <f t="shared" si="495"/>
        <v>0</v>
      </c>
      <c r="AH286" s="21">
        <f t="shared" si="495"/>
        <v>0</v>
      </c>
      <c r="AI286" s="21">
        <f t="shared" si="495"/>
        <v>0</v>
      </c>
      <c r="AJ286" s="21">
        <f t="shared" si="495"/>
        <v>5329928</v>
      </c>
      <c r="AK286" s="21">
        <f t="shared" si="495"/>
        <v>0</v>
      </c>
      <c r="AL286" s="21">
        <f t="shared" si="495"/>
        <v>5329928</v>
      </c>
      <c r="AM286" s="21">
        <f t="shared" si="495"/>
        <v>0</v>
      </c>
      <c r="AN286" s="21">
        <f t="shared" si="495"/>
        <v>0</v>
      </c>
      <c r="AO286" s="21">
        <f t="shared" si="495"/>
        <v>0</v>
      </c>
      <c r="AP286" s="21">
        <f t="shared" si="495"/>
        <v>0</v>
      </c>
      <c r="AQ286" s="21">
        <f t="shared" si="495"/>
        <v>0</v>
      </c>
      <c r="AR286" s="21">
        <f t="shared" si="495"/>
        <v>5329928</v>
      </c>
      <c r="AS286" s="21">
        <f t="shared" si="495"/>
        <v>0</v>
      </c>
      <c r="AT286" s="21">
        <f t="shared" si="495"/>
        <v>5329928</v>
      </c>
      <c r="AU286" s="21">
        <f t="shared" si="495"/>
        <v>0</v>
      </c>
      <c r="AV286" s="205">
        <f t="shared" si="483"/>
        <v>0</v>
      </c>
      <c r="AW286" s="21">
        <f t="shared" si="495"/>
        <v>5286873</v>
      </c>
      <c r="AX286" s="21">
        <f t="shared" si="495"/>
        <v>0</v>
      </c>
      <c r="AY286" s="21">
        <f t="shared" si="495"/>
        <v>5286873</v>
      </c>
      <c r="AZ286" s="21">
        <f t="shared" si="495"/>
        <v>0</v>
      </c>
      <c r="BA286" s="21">
        <f t="shared" si="495"/>
        <v>0</v>
      </c>
      <c r="BB286" s="21">
        <f t="shared" si="495"/>
        <v>0</v>
      </c>
      <c r="BC286" s="21">
        <f t="shared" si="495"/>
        <v>0</v>
      </c>
      <c r="BD286" s="21">
        <f t="shared" si="495"/>
        <v>0</v>
      </c>
      <c r="BE286" s="21">
        <f t="shared" si="495"/>
        <v>5286873</v>
      </c>
      <c r="BF286" s="21">
        <f t="shared" si="495"/>
        <v>0</v>
      </c>
      <c r="BG286" s="21">
        <f t="shared" si="495"/>
        <v>5286873</v>
      </c>
      <c r="BH286" s="21">
        <f t="shared" si="495"/>
        <v>0</v>
      </c>
      <c r="BI286" s="21">
        <f t="shared" si="495"/>
        <v>0</v>
      </c>
      <c r="BJ286" s="21">
        <f t="shared" si="495"/>
        <v>0</v>
      </c>
      <c r="BK286" s="21">
        <f t="shared" si="495"/>
        <v>0</v>
      </c>
      <c r="BL286" s="21">
        <f t="shared" si="495"/>
        <v>0</v>
      </c>
      <c r="BM286" s="21">
        <f t="shared" si="495"/>
        <v>5286873</v>
      </c>
      <c r="BN286" s="21">
        <f t="shared" si="495"/>
        <v>0</v>
      </c>
      <c r="BO286" s="21">
        <f t="shared" si="495"/>
        <v>5286873</v>
      </c>
      <c r="BP286" s="21">
        <f t="shared" si="495"/>
        <v>0</v>
      </c>
      <c r="BQ286" s="205">
        <f t="shared" si="456"/>
        <v>0</v>
      </c>
      <c r="BR286" s="21">
        <f t="shared" si="495"/>
        <v>4244985</v>
      </c>
      <c r="BS286" s="21">
        <f t="shared" si="495"/>
        <v>0</v>
      </c>
      <c r="BT286" s="21">
        <f t="shared" si="495"/>
        <v>4244985</v>
      </c>
      <c r="BU286" s="21">
        <f t="shared" si="495"/>
        <v>0</v>
      </c>
      <c r="BV286" s="21">
        <f t="shared" si="496"/>
        <v>0</v>
      </c>
      <c r="BW286" s="21">
        <f t="shared" si="496"/>
        <v>0</v>
      </c>
      <c r="BX286" s="21">
        <f t="shared" si="496"/>
        <v>0</v>
      </c>
      <c r="BY286" s="21">
        <f t="shared" si="496"/>
        <v>0</v>
      </c>
      <c r="BZ286" s="21">
        <f t="shared" si="496"/>
        <v>4244985</v>
      </c>
      <c r="CA286" s="21">
        <f t="shared" si="496"/>
        <v>0</v>
      </c>
      <c r="CB286" s="21">
        <f t="shared" si="496"/>
        <v>4244985</v>
      </c>
      <c r="CC286" s="21">
        <f t="shared" si="496"/>
        <v>0</v>
      </c>
      <c r="CD286" s="21">
        <f t="shared" si="496"/>
        <v>0</v>
      </c>
      <c r="CE286" s="21">
        <f t="shared" si="496"/>
        <v>0</v>
      </c>
      <c r="CF286" s="21">
        <f t="shared" si="496"/>
        <v>0</v>
      </c>
      <c r="CG286" s="21">
        <f t="shared" si="496"/>
        <v>0</v>
      </c>
      <c r="CH286" s="21">
        <f t="shared" si="496"/>
        <v>4244985</v>
      </c>
      <c r="CI286" s="21">
        <f t="shared" si="496"/>
        <v>0</v>
      </c>
      <c r="CJ286" s="21">
        <f t="shared" si="496"/>
        <v>4244985</v>
      </c>
      <c r="CK286" s="21">
        <f t="shared" si="496"/>
        <v>0</v>
      </c>
      <c r="CL286" s="206">
        <f t="shared" si="457"/>
        <v>0</v>
      </c>
    </row>
    <row r="287" spans="1:91" ht="27.75" customHeight="1" x14ac:dyDescent="0.25">
      <c r="A287" s="156" t="s">
        <v>84</v>
      </c>
      <c r="B287" s="156"/>
      <c r="C287" s="156"/>
      <c r="D287" s="156"/>
      <c r="E287" s="152">
        <v>852</v>
      </c>
      <c r="F287" s="3" t="s">
        <v>78</v>
      </c>
      <c r="G287" s="3" t="s">
        <v>46</v>
      </c>
      <c r="H287" s="176" t="s">
        <v>480</v>
      </c>
      <c r="I287" s="3" t="s">
        <v>85</v>
      </c>
      <c r="J287" s="21">
        <f>'6.ВС'!J357</f>
        <v>7012900</v>
      </c>
      <c r="K287" s="21">
        <f>'6.ВС'!K357</f>
        <v>0</v>
      </c>
      <c r="L287" s="21">
        <f>'6.ВС'!L357</f>
        <v>7012900</v>
      </c>
      <c r="M287" s="21">
        <f>'6.ВС'!M357</f>
        <v>0</v>
      </c>
      <c r="N287" s="21">
        <f>'6.ВС'!N357</f>
        <v>5998000</v>
      </c>
      <c r="O287" s="21">
        <f>'6.ВС'!O357</f>
        <v>0</v>
      </c>
      <c r="P287" s="21">
        <f>'6.ВС'!P357</f>
        <v>5998000</v>
      </c>
      <c r="Q287" s="21">
        <f>'6.ВС'!Q357</f>
        <v>0</v>
      </c>
      <c r="R287" s="21">
        <f>'6.ВС'!R357</f>
        <v>5998000</v>
      </c>
      <c r="S287" s="21">
        <f>'6.ВС'!S357</f>
        <v>0</v>
      </c>
      <c r="T287" s="21">
        <f>'6.ВС'!T357</f>
        <v>5998000</v>
      </c>
      <c r="U287" s="21">
        <f>'6.ВС'!U357</f>
        <v>0</v>
      </c>
      <c r="V287" s="21">
        <f>'6.ВС'!V357</f>
        <v>1682972</v>
      </c>
      <c r="W287" s="21">
        <f>'6.ВС'!W357</f>
        <v>0</v>
      </c>
      <c r="X287" s="21">
        <f>'6.ВС'!X357</f>
        <v>1682972</v>
      </c>
      <c r="Y287" s="21">
        <f>'6.ВС'!Y357</f>
        <v>0</v>
      </c>
      <c r="Z287" s="276">
        <f t="shared" si="488"/>
        <v>131.57588620334084</v>
      </c>
      <c r="AA287" s="21"/>
      <c r="AB287" s="21">
        <f>'6.ВС'!AB357</f>
        <v>5329928</v>
      </c>
      <c r="AC287" s="21">
        <f>'6.ВС'!AC357</f>
        <v>0</v>
      </c>
      <c r="AD287" s="21">
        <f>'6.ВС'!AD357</f>
        <v>5329928</v>
      </c>
      <c r="AE287" s="21">
        <f>'6.ВС'!AE357</f>
        <v>0</v>
      </c>
      <c r="AF287" s="21">
        <f>'6.ВС'!AF357</f>
        <v>0</v>
      </c>
      <c r="AG287" s="21">
        <f>'6.ВС'!AG357</f>
        <v>0</v>
      </c>
      <c r="AH287" s="21">
        <f>'6.ВС'!AH357</f>
        <v>0</v>
      </c>
      <c r="AI287" s="21">
        <f>'6.ВС'!AI357</f>
        <v>0</v>
      </c>
      <c r="AJ287" s="21">
        <f>'6.ВС'!AJ357</f>
        <v>5329928</v>
      </c>
      <c r="AK287" s="21">
        <f>'6.ВС'!AK357</f>
        <v>0</v>
      </c>
      <c r="AL287" s="21">
        <f>'6.ВС'!AL357</f>
        <v>5329928</v>
      </c>
      <c r="AM287" s="21">
        <f>'6.ВС'!AM357</f>
        <v>0</v>
      </c>
      <c r="AN287" s="21">
        <f>'6.ВС'!AN357</f>
        <v>0</v>
      </c>
      <c r="AO287" s="21">
        <f>'6.ВС'!AO357</f>
        <v>0</v>
      </c>
      <c r="AP287" s="21">
        <f>'6.ВС'!AP357</f>
        <v>0</v>
      </c>
      <c r="AQ287" s="21">
        <f>'6.ВС'!AQ357</f>
        <v>0</v>
      </c>
      <c r="AR287" s="21">
        <f>'6.ВС'!AR357</f>
        <v>5329928</v>
      </c>
      <c r="AS287" s="21">
        <f>'6.ВС'!AS357</f>
        <v>0</v>
      </c>
      <c r="AT287" s="21">
        <f>'6.ВС'!AT357</f>
        <v>5329928</v>
      </c>
      <c r="AU287" s="21">
        <f>'6.ВС'!AU357</f>
        <v>0</v>
      </c>
      <c r="AV287" s="205">
        <f t="shared" si="483"/>
        <v>0</v>
      </c>
      <c r="AW287" s="21">
        <f>'6.ВС'!AW357</f>
        <v>5286873</v>
      </c>
      <c r="AX287" s="21">
        <f>'6.ВС'!AX357</f>
        <v>0</v>
      </c>
      <c r="AY287" s="21">
        <f>'6.ВС'!AY357</f>
        <v>5286873</v>
      </c>
      <c r="AZ287" s="21">
        <f>'6.ВС'!AZ357</f>
        <v>0</v>
      </c>
      <c r="BA287" s="21">
        <f>'6.ВС'!BA357</f>
        <v>0</v>
      </c>
      <c r="BB287" s="21">
        <f>'6.ВС'!BB357</f>
        <v>0</v>
      </c>
      <c r="BC287" s="21">
        <f>'6.ВС'!BC357</f>
        <v>0</v>
      </c>
      <c r="BD287" s="21">
        <f>'6.ВС'!BD357</f>
        <v>0</v>
      </c>
      <c r="BE287" s="21">
        <f>'6.ВС'!BE357</f>
        <v>5286873</v>
      </c>
      <c r="BF287" s="21">
        <f>'6.ВС'!BF357</f>
        <v>0</v>
      </c>
      <c r="BG287" s="21">
        <f>'6.ВС'!BG357</f>
        <v>5286873</v>
      </c>
      <c r="BH287" s="21">
        <f>'6.ВС'!BH357</f>
        <v>0</v>
      </c>
      <c r="BI287" s="21">
        <f>'6.ВС'!BI357</f>
        <v>0</v>
      </c>
      <c r="BJ287" s="21">
        <f>'6.ВС'!BJ357</f>
        <v>0</v>
      </c>
      <c r="BK287" s="21">
        <f>'6.ВС'!BK357</f>
        <v>0</v>
      </c>
      <c r="BL287" s="21">
        <f>'6.ВС'!BL357</f>
        <v>0</v>
      </c>
      <c r="BM287" s="21">
        <f>'6.ВС'!BM357</f>
        <v>5286873</v>
      </c>
      <c r="BN287" s="21">
        <f>'6.ВС'!BN357</f>
        <v>0</v>
      </c>
      <c r="BO287" s="21">
        <f>'6.ВС'!BO357</f>
        <v>5286873</v>
      </c>
      <c r="BP287" s="21">
        <f>'6.ВС'!BP357</f>
        <v>0</v>
      </c>
      <c r="BQ287" s="205">
        <f t="shared" si="456"/>
        <v>0</v>
      </c>
      <c r="BR287" s="21">
        <f>'6.ВС'!BR357</f>
        <v>4244985</v>
      </c>
      <c r="BS287" s="21">
        <f>'6.ВС'!BS357</f>
        <v>0</v>
      </c>
      <c r="BT287" s="21">
        <f>'6.ВС'!BT357</f>
        <v>4244985</v>
      </c>
      <c r="BU287" s="21">
        <f>'6.ВС'!BU357</f>
        <v>0</v>
      </c>
      <c r="BV287" s="21">
        <f>'6.ВС'!BV357</f>
        <v>0</v>
      </c>
      <c r="BW287" s="21">
        <f>'6.ВС'!BW357</f>
        <v>0</v>
      </c>
      <c r="BX287" s="21">
        <f>'6.ВС'!BX357</f>
        <v>0</v>
      </c>
      <c r="BY287" s="21">
        <f>'6.ВС'!BY357</f>
        <v>0</v>
      </c>
      <c r="BZ287" s="21">
        <f>'6.ВС'!BZ357</f>
        <v>4244985</v>
      </c>
      <c r="CA287" s="21">
        <f>'6.ВС'!CA357</f>
        <v>0</v>
      </c>
      <c r="CB287" s="21">
        <f>'6.ВС'!CB357</f>
        <v>4244985</v>
      </c>
      <c r="CC287" s="21">
        <f>'6.ВС'!CC357</f>
        <v>0</v>
      </c>
      <c r="CD287" s="21">
        <f>'6.ВС'!CD357</f>
        <v>0</v>
      </c>
      <c r="CE287" s="21">
        <f>'6.ВС'!CE357</f>
        <v>0</v>
      </c>
      <c r="CF287" s="21">
        <f>'6.ВС'!CF357</f>
        <v>0</v>
      </c>
      <c r="CG287" s="21">
        <f>'6.ВС'!CG357</f>
        <v>0</v>
      </c>
      <c r="CH287" s="21">
        <f>'6.ВС'!CH357</f>
        <v>4244985</v>
      </c>
      <c r="CI287" s="21">
        <f>'6.ВС'!CI357</f>
        <v>0</v>
      </c>
      <c r="CJ287" s="21">
        <f>'6.ВС'!CJ357</f>
        <v>4244985</v>
      </c>
      <c r="CK287" s="21">
        <f>'6.ВС'!CK357</f>
        <v>0</v>
      </c>
      <c r="CL287" s="206">
        <f t="shared" si="457"/>
        <v>0</v>
      </c>
    </row>
    <row r="288" spans="1:91" s="2" customFormat="1" ht="27.75" customHeight="1" x14ac:dyDescent="0.25">
      <c r="A288" s="156" t="s">
        <v>336</v>
      </c>
      <c r="B288" s="25"/>
      <c r="C288" s="25"/>
      <c r="D288" s="25"/>
      <c r="E288" s="152">
        <v>852</v>
      </c>
      <c r="F288" s="3" t="s">
        <v>78</v>
      </c>
      <c r="G288" s="4" t="s">
        <v>46</v>
      </c>
      <c r="H288" s="236" t="s">
        <v>337</v>
      </c>
      <c r="I288" s="3"/>
      <c r="J288" s="21">
        <f t="shared" ref="J288:Y289" si="497">J289</f>
        <v>0</v>
      </c>
      <c r="K288" s="21">
        <f t="shared" si="497"/>
        <v>0</v>
      </c>
      <c r="L288" s="21">
        <f t="shared" si="497"/>
        <v>0</v>
      </c>
      <c r="M288" s="21">
        <f t="shared" si="497"/>
        <v>0</v>
      </c>
      <c r="N288" s="21">
        <f t="shared" si="497"/>
        <v>0</v>
      </c>
      <c r="O288" s="21">
        <f t="shared" si="497"/>
        <v>0</v>
      </c>
      <c r="P288" s="21">
        <f t="shared" si="497"/>
        <v>0</v>
      </c>
      <c r="Q288" s="21">
        <f t="shared" si="497"/>
        <v>0</v>
      </c>
      <c r="R288" s="21">
        <f t="shared" si="497"/>
        <v>0</v>
      </c>
      <c r="S288" s="21">
        <f t="shared" si="497"/>
        <v>0</v>
      </c>
      <c r="T288" s="21">
        <f t="shared" si="497"/>
        <v>0</v>
      </c>
      <c r="U288" s="21">
        <f t="shared" si="497"/>
        <v>0</v>
      </c>
      <c r="V288" s="21">
        <f t="shared" si="497"/>
        <v>0</v>
      </c>
      <c r="W288" s="21">
        <f t="shared" si="497"/>
        <v>0</v>
      </c>
      <c r="X288" s="21">
        <f t="shared" si="497"/>
        <v>0</v>
      </c>
      <c r="Y288" s="21">
        <f t="shared" si="497"/>
        <v>0</v>
      </c>
      <c r="Z288" s="276" t="e">
        <f t="shared" si="488"/>
        <v>#DIV/0!</v>
      </c>
      <c r="AA288" s="21"/>
      <c r="AB288" s="21">
        <f t="shared" ref="AB288:BV289" si="498">AB289</f>
        <v>0</v>
      </c>
      <c r="AC288" s="21">
        <f t="shared" si="498"/>
        <v>0</v>
      </c>
      <c r="AD288" s="21">
        <f t="shared" si="498"/>
        <v>0</v>
      </c>
      <c r="AE288" s="21">
        <f t="shared" si="498"/>
        <v>0</v>
      </c>
      <c r="AF288" s="21">
        <f t="shared" si="498"/>
        <v>0</v>
      </c>
      <c r="AG288" s="21">
        <f t="shared" si="498"/>
        <v>0</v>
      </c>
      <c r="AH288" s="21">
        <f t="shared" si="498"/>
        <v>0</v>
      </c>
      <c r="AI288" s="21">
        <f t="shared" si="498"/>
        <v>0</v>
      </c>
      <c r="AJ288" s="21">
        <f t="shared" si="498"/>
        <v>0</v>
      </c>
      <c r="AK288" s="21">
        <f t="shared" si="498"/>
        <v>0</v>
      </c>
      <c r="AL288" s="21">
        <f t="shared" si="498"/>
        <v>0</v>
      </c>
      <c r="AM288" s="21">
        <f t="shared" si="498"/>
        <v>0</v>
      </c>
      <c r="AN288" s="21">
        <f t="shared" si="498"/>
        <v>0</v>
      </c>
      <c r="AO288" s="21">
        <f t="shared" si="498"/>
        <v>0</v>
      </c>
      <c r="AP288" s="21">
        <f t="shared" si="498"/>
        <v>0</v>
      </c>
      <c r="AQ288" s="21">
        <f t="shared" si="498"/>
        <v>0</v>
      </c>
      <c r="AR288" s="21">
        <f t="shared" si="498"/>
        <v>0</v>
      </c>
      <c r="AS288" s="21">
        <f t="shared" si="498"/>
        <v>0</v>
      </c>
      <c r="AT288" s="21">
        <f t="shared" si="498"/>
        <v>0</v>
      </c>
      <c r="AU288" s="21">
        <f t="shared" si="498"/>
        <v>0</v>
      </c>
      <c r="AV288" s="205">
        <f t="shared" si="483"/>
        <v>0</v>
      </c>
      <c r="AW288" s="21">
        <f t="shared" si="498"/>
        <v>0</v>
      </c>
      <c r="AX288" s="21">
        <f t="shared" si="498"/>
        <v>0</v>
      </c>
      <c r="AY288" s="21">
        <f t="shared" si="498"/>
        <v>0</v>
      </c>
      <c r="AZ288" s="21">
        <f t="shared" si="498"/>
        <v>0</v>
      </c>
      <c r="BA288" s="21">
        <f t="shared" si="498"/>
        <v>0</v>
      </c>
      <c r="BB288" s="21">
        <f t="shared" si="498"/>
        <v>0</v>
      </c>
      <c r="BC288" s="21">
        <f t="shared" si="498"/>
        <v>0</v>
      </c>
      <c r="BD288" s="21">
        <f t="shared" si="498"/>
        <v>0</v>
      </c>
      <c r="BE288" s="21">
        <f t="shared" si="498"/>
        <v>0</v>
      </c>
      <c r="BF288" s="21">
        <f t="shared" si="498"/>
        <v>0</v>
      </c>
      <c r="BG288" s="21">
        <f t="shared" si="498"/>
        <v>0</v>
      </c>
      <c r="BH288" s="21">
        <f t="shared" si="498"/>
        <v>0</v>
      </c>
      <c r="BI288" s="21">
        <f t="shared" si="498"/>
        <v>0</v>
      </c>
      <c r="BJ288" s="21">
        <f t="shared" si="498"/>
        <v>0</v>
      </c>
      <c r="BK288" s="21">
        <f t="shared" si="498"/>
        <v>0</v>
      </c>
      <c r="BL288" s="21">
        <f t="shared" si="498"/>
        <v>0</v>
      </c>
      <c r="BM288" s="21">
        <f t="shared" si="498"/>
        <v>0</v>
      </c>
      <c r="BN288" s="21">
        <f t="shared" si="498"/>
        <v>0</v>
      </c>
      <c r="BO288" s="21">
        <f t="shared" si="498"/>
        <v>0</v>
      </c>
      <c r="BP288" s="21">
        <f t="shared" si="498"/>
        <v>0</v>
      </c>
      <c r="BQ288" s="205">
        <f t="shared" si="456"/>
        <v>0</v>
      </c>
      <c r="BR288" s="21">
        <f t="shared" si="498"/>
        <v>0</v>
      </c>
      <c r="BS288" s="58">
        <f t="shared" si="498"/>
        <v>0</v>
      </c>
      <c r="BT288" s="58">
        <f t="shared" si="498"/>
        <v>0</v>
      </c>
      <c r="BU288" s="58">
        <f t="shared" si="498"/>
        <v>0</v>
      </c>
      <c r="BV288" s="58">
        <f t="shared" si="498"/>
        <v>0</v>
      </c>
      <c r="BW288" s="58">
        <f t="shared" ref="BV288:CK289" si="499">BW289</f>
        <v>0</v>
      </c>
      <c r="BX288" s="58">
        <f t="shared" si="499"/>
        <v>0</v>
      </c>
      <c r="BY288" s="58">
        <f t="shared" si="499"/>
        <v>0</v>
      </c>
      <c r="BZ288" s="58">
        <f t="shared" si="499"/>
        <v>0</v>
      </c>
      <c r="CA288" s="58">
        <f t="shared" si="499"/>
        <v>0</v>
      </c>
      <c r="CB288" s="58">
        <f t="shared" si="499"/>
        <v>0</v>
      </c>
      <c r="CC288" s="58">
        <f t="shared" si="499"/>
        <v>0</v>
      </c>
      <c r="CD288" s="58">
        <f t="shared" si="499"/>
        <v>0</v>
      </c>
      <c r="CE288" s="58">
        <f t="shared" si="499"/>
        <v>0</v>
      </c>
      <c r="CF288" s="58">
        <f t="shared" si="499"/>
        <v>0</v>
      </c>
      <c r="CG288" s="58">
        <f t="shared" si="499"/>
        <v>0</v>
      </c>
      <c r="CH288" s="58">
        <f t="shared" si="499"/>
        <v>0</v>
      </c>
      <c r="CI288" s="58">
        <f t="shared" si="499"/>
        <v>0</v>
      </c>
      <c r="CJ288" s="58">
        <f t="shared" si="499"/>
        <v>0</v>
      </c>
      <c r="CK288" s="58">
        <f t="shared" si="499"/>
        <v>0</v>
      </c>
      <c r="CL288" s="206">
        <f t="shared" si="457"/>
        <v>0</v>
      </c>
      <c r="CM288" s="63"/>
    </row>
    <row r="289" spans="1:91" s="2" customFormat="1" ht="27.75" customHeight="1" x14ac:dyDescent="0.25">
      <c r="A289" s="156" t="s">
        <v>41</v>
      </c>
      <c r="B289" s="25"/>
      <c r="C289" s="25"/>
      <c r="D289" s="25"/>
      <c r="E289" s="152">
        <v>852</v>
      </c>
      <c r="F289" s="3" t="s">
        <v>78</v>
      </c>
      <c r="G289" s="4" t="s">
        <v>46</v>
      </c>
      <c r="H289" s="236" t="s">
        <v>337</v>
      </c>
      <c r="I289" s="3" t="s">
        <v>83</v>
      </c>
      <c r="J289" s="21">
        <f t="shared" si="497"/>
        <v>0</v>
      </c>
      <c r="K289" s="21">
        <f t="shared" si="497"/>
        <v>0</v>
      </c>
      <c r="L289" s="21">
        <f t="shared" si="497"/>
        <v>0</v>
      </c>
      <c r="M289" s="21">
        <f t="shared" si="497"/>
        <v>0</v>
      </c>
      <c r="N289" s="21">
        <f t="shared" si="497"/>
        <v>0</v>
      </c>
      <c r="O289" s="21">
        <f t="shared" si="497"/>
        <v>0</v>
      </c>
      <c r="P289" s="21">
        <f t="shared" si="497"/>
        <v>0</v>
      </c>
      <c r="Q289" s="21">
        <f t="shared" si="497"/>
        <v>0</v>
      </c>
      <c r="R289" s="21">
        <f t="shared" si="497"/>
        <v>0</v>
      </c>
      <c r="S289" s="21">
        <f t="shared" si="497"/>
        <v>0</v>
      </c>
      <c r="T289" s="21">
        <f t="shared" si="497"/>
        <v>0</v>
      </c>
      <c r="U289" s="21">
        <f t="shared" si="497"/>
        <v>0</v>
      </c>
      <c r="V289" s="21">
        <f t="shared" si="497"/>
        <v>0</v>
      </c>
      <c r="W289" s="21">
        <f t="shared" si="497"/>
        <v>0</v>
      </c>
      <c r="X289" s="21">
        <f t="shared" si="497"/>
        <v>0</v>
      </c>
      <c r="Y289" s="21">
        <f t="shared" si="497"/>
        <v>0</v>
      </c>
      <c r="Z289" s="276" t="e">
        <f t="shared" si="488"/>
        <v>#DIV/0!</v>
      </c>
      <c r="AA289" s="21"/>
      <c r="AB289" s="21">
        <f t="shared" si="498"/>
        <v>0</v>
      </c>
      <c r="AC289" s="21">
        <f t="shared" si="498"/>
        <v>0</v>
      </c>
      <c r="AD289" s="21">
        <f t="shared" si="498"/>
        <v>0</v>
      </c>
      <c r="AE289" s="21">
        <f t="shared" si="498"/>
        <v>0</v>
      </c>
      <c r="AF289" s="21">
        <f t="shared" si="498"/>
        <v>0</v>
      </c>
      <c r="AG289" s="21">
        <f t="shared" si="498"/>
        <v>0</v>
      </c>
      <c r="AH289" s="21">
        <f t="shared" si="498"/>
        <v>0</v>
      </c>
      <c r="AI289" s="21">
        <f t="shared" si="498"/>
        <v>0</v>
      </c>
      <c r="AJ289" s="21">
        <f t="shared" si="498"/>
        <v>0</v>
      </c>
      <c r="AK289" s="21">
        <f t="shared" si="498"/>
        <v>0</v>
      </c>
      <c r="AL289" s="21">
        <f t="shared" si="498"/>
        <v>0</v>
      </c>
      <c r="AM289" s="21">
        <f t="shared" si="498"/>
        <v>0</v>
      </c>
      <c r="AN289" s="21">
        <f t="shared" si="498"/>
        <v>0</v>
      </c>
      <c r="AO289" s="21">
        <f t="shared" si="498"/>
        <v>0</v>
      </c>
      <c r="AP289" s="21">
        <f t="shared" si="498"/>
        <v>0</v>
      </c>
      <c r="AQ289" s="21">
        <f t="shared" si="498"/>
        <v>0</v>
      </c>
      <c r="AR289" s="21">
        <f t="shared" si="498"/>
        <v>0</v>
      </c>
      <c r="AS289" s="21">
        <f t="shared" si="498"/>
        <v>0</v>
      </c>
      <c r="AT289" s="21">
        <f t="shared" si="498"/>
        <v>0</v>
      </c>
      <c r="AU289" s="21">
        <f t="shared" si="498"/>
        <v>0</v>
      </c>
      <c r="AV289" s="205">
        <f t="shared" si="483"/>
        <v>0</v>
      </c>
      <c r="AW289" s="21">
        <f t="shared" si="498"/>
        <v>0</v>
      </c>
      <c r="AX289" s="21">
        <f t="shared" si="498"/>
        <v>0</v>
      </c>
      <c r="AY289" s="21">
        <f t="shared" si="498"/>
        <v>0</v>
      </c>
      <c r="AZ289" s="21">
        <f t="shared" si="498"/>
        <v>0</v>
      </c>
      <c r="BA289" s="21">
        <f t="shared" si="498"/>
        <v>0</v>
      </c>
      <c r="BB289" s="21">
        <f t="shared" si="498"/>
        <v>0</v>
      </c>
      <c r="BC289" s="21">
        <f t="shared" si="498"/>
        <v>0</v>
      </c>
      <c r="BD289" s="21">
        <f t="shared" si="498"/>
        <v>0</v>
      </c>
      <c r="BE289" s="21">
        <f t="shared" si="498"/>
        <v>0</v>
      </c>
      <c r="BF289" s="21">
        <f t="shared" si="498"/>
        <v>0</v>
      </c>
      <c r="BG289" s="21">
        <f t="shared" si="498"/>
        <v>0</v>
      </c>
      <c r="BH289" s="21">
        <f t="shared" si="498"/>
        <v>0</v>
      </c>
      <c r="BI289" s="21">
        <f t="shared" si="498"/>
        <v>0</v>
      </c>
      <c r="BJ289" s="21">
        <f t="shared" si="498"/>
        <v>0</v>
      </c>
      <c r="BK289" s="21">
        <f t="shared" si="498"/>
        <v>0</v>
      </c>
      <c r="BL289" s="21">
        <f t="shared" si="498"/>
        <v>0</v>
      </c>
      <c r="BM289" s="21">
        <f t="shared" si="498"/>
        <v>0</v>
      </c>
      <c r="BN289" s="21">
        <f t="shared" si="498"/>
        <v>0</v>
      </c>
      <c r="BO289" s="21">
        <f t="shared" si="498"/>
        <v>0</v>
      </c>
      <c r="BP289" s="21">
        <f t="shared" si="498"/>
        <v>0</v>
      </c>
      <c r="BQ289" s="205">
        <f t="shared" si="456"/>
        <v>0</v>
      </c>
      <c r="BR289" s="21">
        <f t="shared" si="498"/>
        <v>0</v>
      </c>
      <c r="BS289" s="58">
        <f t="shared" si="498"/>
        <v>0</v>
      </c>
      <c r="BT289" s="58">
        <f t="shared" si="498"/>
        <v>0</v>
      </c>
      <c r="BU289" s="58">
        <f t="shared" si="498"/>
        <v>0</v>
      </c>
      <c r="BV289" s="58">
        <f t="shared" si="499"/>
        <v>0</v>
      </c>
      <c r="BW289" s="58">
        <f t="shared" si="499"/>
        <v>0</v>
      </c>
      <c r="BX289" s="58">
        <f t="shared" si="499"/>
        <v>0</v>
      </c>
      <c r="BY289" s="58">
        <f t="shared" si="499"/>
        <v>0</v>
      </c>
      <c r="BZ289" s="58">
        <f t="shared" si="499"/>
        <v>0</v>
      </c>
      <c r="CA289" s="58">
        <f t="shared" si="499"/>
        <v>0</v>
      </c>
      <c r="CB289" s="58">
        <f t="shared" si="499"/>
        <v>0</v>
      </c>
      <c r="CC289" s="58">
        <f t="shared" si="499"/>
        <v>0</v>
      </c>
      <c r="CD289" s="58">
        <f t="shared" si="499"/>
        <v>0</v>
      </c>
      <c r="CE289" s="58">
        <f t="shared" si="499"/>
        <v>0</v>
      </c>
      <c r="CF289" s="58">
        <f t="shared" si="499"/>
        <v>0</v>
      </c>
      <c r="CG289" s="58">
        <f t="shared" si="499"/>
        <v>0</v>
      </c>
      <c r="CH289" s="58">
        <f t="shared" si="499"/>
        <v>0</v>
      </c>
      <c r="CI289" s="58">
        <f t="shared" si="499"/>
        <v>0</v>
      </c>
      <c r="CJ289" s="58">
        <f t="shared" si="499"/>
        <v>0</v>
      </c>
      <c r="CK289" s="58">
        <f t="shared" si="499"/>
        <v>0</v>
      </c>
      <c r="CL289" s="206">
        <f t="shared" si="457"/>
        <v>0</v>
      </c>
      <c r="CM289" s="63"/>
    </row>
    <row r="290" spans="1:91" s="2" customFormat="1" ht="27.75" customHeight="1" x14ac:dyDescent="0.25">
      <c r="A290" s="156" t="s">
        <v>84</v>
      </c>
      <c r="B290" s="25"/>
      <c r="C290" s="25"/>
      <c r="D290" s="25"/>
      <c r="E290" s="152">
        <v>852</v>
      </c>
      <c r="F290" s="3" t="s">
        <v>78</v>
      </c>
      <c r="G290" s="4" t="s">
        <v>46</v>
      </c>
      <c r="H290" s="236" t="s">
        <v>337</v>
      </c>
      <c r="I290" s="3" t="s">
        <v>85</v>
      </c>
      <c r="J290" s="21">
        <f>'6.ВС'!J360</f>
        <v>0</v>
      </c>
      <c r="K290" s="21">
        <f>'6.ВС'!K360</f>
        <v>0</v>
      </c>
      <c r="L290" s="21">
        <f>'6.ВС'!L360</f>
        <v>0</v>
      </c>
      <c r="M290" s="21">
        <f>'6.ВС'!M360</f>
        <v>0</v>
      </c>
      <c r="N290" s="21">
        <f>'6.ВС'!N360</f>
        <v>0</v>
      </c>
      <c r="O290" s="21">
        <f>'6.ВС'!O360</f>
        <v>0</v>
      </c>
      <c r="P290" s="21">
        <f>'6.ВС'!P360</f>
        <v>0</v>
      </c>
      <c r="Q290" s="21">
        <f>'6.ВС'!Q360</f>
        <v>0</v>
      </c>
      <c r="R290" s="21">
        <f>'6.ВС'!R360</f>
        <v>0</v>
      </c>
      <c r="S290" s="21">
        <f>'6.ВС'!S360</f>
        <v>0</v>
      </c>
      <c r="T290" s="21">
        <f>'6.ВС'!T360</f>
        <v>0</v>
      </c>
      <c r="U290" s="21">
        <f>'6.ВС'!U360</f>
        <v>0</v>
      </c>
      <c r="V290" s="21">
        <f>'6.ВС'!V360</f>
        <v>0</v>
      </c>
      <c r="W290" s="21">
        <f>'6.ВС'!W360</f>
        <v>0</v>
      </c>
      <c r="X290" s="21">
        <f>'6.ВС'!X360</f>
        <v>0</v>
      </c>
      <c r="Y290" s="21">
        <f>'6.ВС'!Y360</f>
        <v>0</v>
      </c>
      <c r="Z290" s="276" t="e">
        <f t="shared" si="488"/>
        <v>#DIV/0!</v>
      </c>
      <c r="AA290" s="21"/>
      <c r="AB290" s="21">
        <f>'6.ВС'!AB360</f>
        <v>0</v>
      </c>
      <c r="AC290" s="21">
        <f>'6.ВС'!AC360</f>
        <v>0</v>
      </c>
      <c r="AD290" s="21">
        <f>'6.ВС'!AD360</f>
        <v>0</v>
      </c>
      <c r="AE290" s="21">
        <f>'6.ВС'!AE360</f>
        <v>0</v>
      </c>
      <c r="AF290" s="21">
        <f>'6.ВС'!AF360</f>
        <v>0</v>
      </c>
      <c r="AG290" s="21">
        <f>'6.ВС'!AG360</f>
        <v>0</v>
      </c>
      <c r="AH290" s="21">
        <f>'6.ВС'!AH360</f>
        <v>0</v>
      </c>
      <c r="AI290" s="21">
        <f>'6.ВС'!AI360</f>
        <v>0</v>
      </c>
      <c r="AJ290" s="21">
        <f>'6.ВС'!AJ360</f>
        <v>0</v>
      </c>
      <c r="AK290" s="21">
        <f>'6.ВС'!AK360</f>
        <v>0</v>
      </c>
      <c r="AL290" s="21">
        <f>'6.ВС'!AL360</f>
        <v>0</v>
      </c>
      <c r="AM290" s="21">
        <f>'6.ВС'!AM360</f>
        <v>0</v>
      </c>
      <c r="AN290" s="21">
        <f>'6.ВС'!AN360</f>
        <v>0</v>
      </c>
      <c r="AO290" s="21">
        <f>'6.ВС'!AO360</f>
        <v>0</v>
      </c>
      <c r="AP290" s="21">
        <f>'6.ВС'!AP360</f>
        <v>0</v>
      </c>
      <c r="AQ290" s="21">
        <f>'6.ВС'!AQ360</f>
        <v>0</v>
      </c>
      <c r="AR290" s="21">
        <f>'6.ВС'!AR360</f>
        <v>0</v>
      </c>
      <c r="AS290" s="21">
        <f>'6.ВС'!AS360</f>
        <v>0</v>
      </c>
      <c r="AT290" s="21">
        <f>'6.ВС'!AT360</f>
        <v>0</v>
      </c>
      <c r="AU290" s="21">
        <f>'6.ВС'!AU360</f>
        <v>0</v>
      </c>
      <c r="AV290" s="205">
        <f t="shared" si="483"/>
        <v>0</v>
      </c>
      <c r="AW290" s="21">
        <f>'6.ВС'!AW360</f>
        <v>0</v>
      </c>
      <c r="AX290" s="21">
        <f>'6.ВС'!AX360</f>
        <v>0</v>
      </c>
      <c r="AY290" s="21">
        <f>'6.ВС'!AY360</f>
        <v>0</v>
      </c>
      <c r="AZ290" s="21">
        <f>'6.ВС'!AZ360</f>
        <v>0</v>
      </c>
      <c r="BA290" s="21">
        <f>'6.ВС'!BA360</f>
        <v>0</v>
      </c>
      <c r="BB290" s="21">
        <f>'6.ВС'!BB360</f>
        <v>0</v>
      </c>
      <c r="BC290" s="21">
        <f>'6.ВС'!BC360</f>
        <v>0</v>
      </c>
      <c r="BD290" s="21">
        <f>'6.ВС'!BD360</f>
        <v>0</v>
      </c>
      <c r="BE290" s="21">
        <f>'6.ВС'!BE360</f>
        <v>0</v>
      </c>
      <c r="BF290" s="21">
        <f>'6.ВС'!BF360</f>
        <v>0</v>
      </c>
      <c r="BG290" s="21">
        <f>'6.ВС'!BG360</f>
        <v>0</v>
      </c>
      <c r="BH290" s="21">
        <f>'6.ВС'!BH360</f>
        <v>0</v>
      </c>
      <c r="BI290" s="21">
        <f>'6.ВС'!BI360</f>
        <v>0</v>
      </c>
      <c r="BJ290" s="21">
        <f>'6.ВС'!BJ360</f>
        <v>0</v>
      </c>
      <c r="BK290" s="21">
        <f>'6.ВС'!BK360</f>
        <v>0</v>
      </c>
      <c r="BL290" s="21">
        <f>'6.ВС'!BL360</f>
        <v>0</v>
      </c>
      <c r="BM290" s="21">
        <f>'6.ВС'!BM360</f>
        <v>0</v>
      </c>
      <c r="BN290" s="21">
        <f>'6.ВС'!BN360</f>
        <v>0</v>
      </c>
      <c r="BO290" s="21">
        <f>'6.ВС'!BO360</f>
        <v>0</v>
      </c>
      <c r="BP290" s="21">
        <f>'6.ВС'!BP360</f>
        <v>0</v>
      </c>
      <c r="BQ290" s="205">
        <f t="shared" si="456"/>
        <v>0</v>
      </c>
      <c r="BR290" s="21">
        <f>'6.ВС'!BR360</f>
        <v>0</v>
      </c>
      <c r="BS290" s="58">
        <f>'6.ВС'!BS360</f>
        <v>0</v>
      </c>
      <c r="BT290" s="58">
        <f>'6.ВС'!BT360</f>
        <v>0</v>
      </c>
      <c r="BU290" s="58">
        <f>'6.ВС'!BU360</f>
        <v>0</v>
      </c>
      <c r="BV290" s="58">
        <f>'6.ВС'!BV360</f>
        <v>0</v>
      </c>
      <c r="BW290" s="58">
        <f>'6.ВС'!BW360</f>
        <v>0</v>
      </c>
      <c r="BX290" s="58">
        <f>'6.ВС'!BX360</f>
        <v>0</v>
      </c>
      <c r="BY290" s="58">
        <f>'6.ВС'!BY360</f>
        <v>0</v>
      </c>
      <c r="BZ290" s="58">
        <f>'6.ВС'!BZ360</f>
        <v>0</v>
      </c>
      <c r="CA290" s="58">
        <f>'6.ВС'!CA360</f>
        <v>0</v>
      </c>
      <c r="CB290" s="58">
        <f>'6.ВС'!CB360</f>
        <v>0</v>
      </c>
      <c r="CC290" s="58">
        <f>'6.ВС'!CC360</f>
        <v>0</v>
      </c>
      <c r="CD290" s="58">
        <f>'6.ВС'!CD360</f>
        <v>0</v>
      </c>
      <c r="CE290" s="58">
        <f>'6.ВС'!CE360</f>
        <v>0</v>
      </c>
      <c r="CF290" s="58">
        <f>'6.ВС'!CF360</f>
        <v>0</v>
      </c>
      <c r="CG290" s="58">
        <f>'6.ВС'!CG360</f>
        <v>0</v>
      </c>
      <c r="CH290" s="58">
        <f>'6.ВС'!CH360</f>
        <v>0</v>
      </c>
      <c r="CI290" s="58">
        <f>'6.ВС'!CI360</f>
        <v>0</v>
      </c>
      <c r="CJ290" s="58">
        <f>'6.ВС'!CJ360</f>
        <v>0</v>
      </c>
      <c r="CK290" s="58">
        <f>'6.ВС'!CK360</f>
        <v>0</v>
      </c>
      <c r="CL290" s="206">
        <f t="shared" si="457"/>
        <v>0</v>
      </c>
      <c r="CM290" s="63"/>
    </row>
    <row r="291" spans="1:91" ht="27.75" customHeight="1" x14ac:dyDescent="0.25">
      <c r="A291" s="155" t="s">
        <v>118</v>
      </c>
      <c r="B291" s="156"/>
      <c r="C291" s="156"/>
      <c r="D291" s="156"/>
      <c r="E291" s="152">
        <v>852</v>
      </c>
      <c r="F291" s="3" t="s">
        <v>78</v>
      </c>
      <c r="G291" s="3" t="s">
        <v>46</v>
      </c>
      <c r="H291" s="176" t="s">
        <v>466</v>
      </c>
      <c r="I291" s="3"/>
      <c r="J291" s="21">
        <f t="shared" ref="J291:Y298" si="500">J292</f>
        <v>1859311</v>
      </c>
      <c r="K291" s="21">
        <f t="shared" si="500"/>
        <v>0</v>
      </c>
      <c r="L291" s="21">
        <f t="shared" si="500"/>
        <v>1859311</v>
      </c>
      <c r="M291" s="21">
        <f t="shared" si="500"/>
        <v>0</v>
      </c>
      <c r="N291" s="21">
        <f t="shared" si="500"/>
        <v>0</v>
      </c>
      <c r="O291" s="21">
        <f t="shared" si="500"/>
        <v>0</v>
      </c>
      <c r="P291" s="21">
        <f t="shared" si="500"/>
        <v>0</v>
      </c>
      <c r="Q291" s="21">
        <f t="shared" si="500"/>
        <v>0</v>
      </c>
      <c r="R291" s="21">
        <f t="shared" si="500"/>
        <v>0</v>
      </c>
      <c r="S291" s="21">
        <f t="shared" si="500"/>
        <v>0</v>
      </c>
      <c r="T291" s="21">
        <f t="shared" si="500"/>
        <v>0</v>
      </c>
      <c r="U291" s="21">
        <f t="shared" si="500"/>
        <v>0</v>
      </c>
      <c r="V291" s="21">
        <f t="shared" si="500"/>
        <v>1821511</v>
      </c>
      <c r="W291" s="21">
        <f t="shared" si="500"/>
        <v>0</v>
      </c>
      <c r="X291" s="21">
        <f t="shared" si="500"/>
        <v>1821511</v>
      </c>
      <c r="Y291" s="21">
        <f t="shared" si="500"/>
        <v>0</v>
      </c>
      <c r="Z291" s="276">
        <f t="shared" si="488"/>
        <v>4918.8121693121693</v>
      </c>
      <c r="AA291" s="21"/>
      <c r="AB291" s="21">
        <f t="shared" ref="AB291:BV298" si="501">AB292</f>
        <v>37800</v>
      </c>
      <c r="AC291" s="21">
        <f t="shared" si="501"/>
        <v>0</v>
      </c>
      <c r="AD291" s="21">
        <f t="shared" si="501"/>
        <v>37800</v>
      </c>
      <c r="AE291" s="21">
        <f t="shared" si="501"/>
        <v>0</v>
      </c>
      <c r="AF291" s="21">
        <f t="shared" si="501"/>
        <v>2797098</v>
      </c>
      <c r="AG291" s="21">
        <f t="shared" si="501"/>
        <v>0</v>
      </c>
      <c r="AH291" s="21">
        <f t="shared" si="501"/>
        <v>2797098</v>
      </c>
      <c r="AI291" s="21">
        <f t="shared" si="501"/>
        <v>0</v>
      </c>
      <c r="AJ291" s="21">
        <f t="shared" si="501"/>
        <v>2834898</v>
      </c>
      <c r="AK291" s="21">
        <f t="shared" si="501"/>
        <v>0</v>
      </c>
      <c r="AL291" s="21">
        <f t="shared" si="501"/>
        <v>2834898</v>
      </c>
      <c r="AM291" s="21">
        <f t="shared" si="501"/>
        <v>0</v>
      </c>
      <c r="AN291" s="21">
        <f t="shared" si="501"/>
        <v>0</v>
      </c>
      <c r="AO291" s="21">
        <f t="shared" si="501"/>
        <v>0</v>
      </c>
      <c r="AP291" s="21">
        <f t="shared" si="501"/>
        <v>0</v>
      </c>
      <c r="AQ291" s="21">
        <f t="shared" si="501"/>
        <v>0</v>
      </c>
      <c r="AR291" s="21">
        <f t="shared" si="501"/>
        <v>2834898</v>
      </c>
      <c r="AS291" s="21">
        <f t="shared" si="501"/>
        <v>0</v>
      </c>
      <c r="AT291" s="21">
        <f t="shared" si="501"/>
        <v>2834898</v>
      </c>
      <c r="AU291" s="21">
        <f t="shared" si="501"/>
        <v>0</v>
      </c>
      <c r="AV291" s="205">
        <f t="shared" si="483"/>
        <v>0</v>
      </c>
      <c r="AW291" s="21">
        <f t="shared" si="501"/>
        <v>0</v>
      </c>
      <c r="AX291" s="21">
        <f t="shared" si="501"/>
        <v>0</v>
      </c>
      <c r="AY291" s="21">
        <f t="shared" si="501"/>
        <v>0</v>
      </c>
      <c r="AZ291" s="21">
        <f t="shared" si="501"/>
        <v>0</v>
      </c>
      <c r="BA291" s="21">
        <f t="shared" si="501"/>
        <v>0</v>
      </c>
      <c r="BB291" s="21">
        <f t="shared" si="501"/>
        <v>0</v>
      </c>
      <c r="BC291" s="21">
        <f t="shared" si="501"/>
        <v>0</v>
      </c>
      <c r="BD291" s="21">
        <f t="shared" si="501"/>
        <v>0</v>
      </c>
      <c r="BE291" s="21">
        <f t="shared" si="501"/>
        <v>0</v>
      </c>
      <c r="BF291" s="21">
        <f t="shared" si="501"/>
        <v>0</v>
      </c>
      <c r="BG291" s="21">
        <f t="shared" si="501"/>
        <v>0</v>
      </c>
      <c r="BH291" s="21">
        <f t="shared" si="501"/>
        <v>0</v>
      </c>
      <c r="BI291" s="21">
        <f t="shared" si="501"/>
        <v>0</v>
      </c>
      <c r="BJ291" s="21">
        <f t="shared" si="501"/>
        <v>0</v>
      </c>
      <c r="BK291" s="21">
        <f t="shared" si="501"/>
        <v>0</v>
      </c>
      <c r="BL291" s="21">
        <f t="shared" si="501"/>
        <v>0</v>
      </c>
      <c r="BM291" s="21">
        <f t="shared" si="501"/>
        <v>0</v>
      </c>
      <c r="BN291" s="21">
        <f t="shared" si="501"/>
        <v>0</v>
      </c>
      <c r="BO291" s="21">
        <f t="shared" si="501"/>
        <v>0</v>
      </c>
      <c r="BP291" s="21">
        <f t="shared" si="501"/>
        <v>0</v>
      </c>
      <c r="BQ291" s="205">
        <f t="shared" si="456"/>
        <v>0</v>
      </c>
      <c r="BR291" s="21">
        <f t="shared" si="501"/>
        <v>0</v>
      </c>
      <c r="BS291" s="21">
        <f t="shared" si="501"/>
        <v>0</v>
      </c>
      <c r="BT291" s="21">
        <f t="shared" si="501"/>
        <v>0</v>
      </c>
      <c r="BU291" s="21">
        <f t="shared" si="501"/>
        <v>0</v>
      </c>
      <c r="BV291" s="21">
        <f t="shared" si="501"/>
        <v>0</v>
      </c>
      <c r="BW291" s="21">
        <f t="shared" ref="BV291:CK298" si="502">BW292</f>
        <v>0</v>
      </c>
      <c r="BX291" s="21">
        <f t="shared" si="502"/>
        <v>0</v>
      </c>
      <c r="BY291" s="21">
        <f t="shared" si="502"/>
        <v>0</v>
      </c>
      <c r="BZ291" s="21">
        <f t="shared" si="502"/>
        <v>0</v>
      </c>
      <c r="CA291" s="21">
        <f t="shared" si="502"/>
        <v>0</v>
      </c>
      <c r="CB291" s="21">
        <f t="shared" si="502"/>
        <v>0</v>
      </c>
      <c r="CC291" s="21">
        <f t="shared" si="502"/>
        <v>0</v>
      </c>
      <c r="CD291" s="21">
        <f t="shared" si="502"/>
        <v>0</v>
      </c>
      <c r="CE291" s="21">
        <f t="shared" si="502"/>
        <v>0</v>
      </c>
      <c r="CF291" s="21">
        <f t="shared" si="502"/>
        <v>0</v>
      </c>
      <c r="CG291" s="21">
        <f t="shared" si="502"/>
        <v>0</v>
      </c>
      <c r="CH291" s="21">
        <f t="shared" si="502"/>
        <v>0</v>
      </c>
      <c r="CI291" s="21">
        <f t="shared" si="502"/>
        <v>0</v>
      </c>
      <c r="CJ291" s="21">
        <f t="shared" si="502"/>
        <v>0</v>
      </c>
      <c r="CK291" s="21">
        <f t="shared" si="502"/>
        <v>0</v>
      </c>
      <c r="CL291" s="206">
        <f t="shared" si="457"/>
        <v>0</v>
      </c>
    </row>
    <row r="292" spans="1:91" ht="27.75" customHeight="1" x14ac:dyDescent="0.25">
      <c r="A292" s="156" t="s">
        <v>41</v>
      </c>
      <c r="B292" s="156"/>
      <c r="C292" s="156"/>
      <c r="D292" s="156"/>
      <c r="E292" s="152">
        <v>852</v>
      </c>
      <c r="F292" s="3" t="s">
        <v>78</v>
      </c>
      <c r="G292" s="3" t="s">
        <v>46</v>
      </c>
      <c r="H292" s="176" t="s">
        <v>466</v>
      </c>
      <c r="I292" s="3" t="s">
        <v>83</v>
      </c>
      <c r="J292" s="21">
        <f t="shared" si="500"/>
        <v>1859311</v>
      </c>
      <c r="K292" s="21">
        <f t="shared" si="500"/>
        <v>0</v>
      </c>
      <c r="L292" s="21">
        <f t="shared" si="500"/>
        <v>1859311</v>
      </c>
      <c r="M292" s="21">
        <f t="shared" si="500"/>
        <v>0</v>
      </c>
      <c r="N292" s="21">
        <f t="shared" si="500"/>
        <v>0</v>
      </c>
      <c r="O292" s="21">
        <f t="shared" si="500"/>
        <v>0</v>
      </c>
      <c r="P292" s="21">
        <f t="shared" si="500"/>
        <v>0</v>
      </c>
      <c r="Q292" s="21">
        <f t="shared" si="500"/>
        <v>0</v>
      </c>
      <c r="R292" s="21">
        <f t="shared" si="500"/>
        <v>0</v>
      </c>
      <c r="S292" s="21">
        <f t="shared" si="500"/>
        <v>0</v>
      </c>
      <c r="T292" s="21">
        <f t="shared" si="500"/>
        <v>0</v>
      </c>
      <c r="U292" s="21">
        <f t="shared" si="500"/>
        <v>0</v>
      </c>
      <c r="V292" s="21">
        <f t="shared" si="500"/>
        <v>1821511</v>
      </c>
      <c r="W292" s="21">
        <f t="shared" si="500"/>
        <v>0</v>
      </c>
      <c r="X292" s="21">
        <f t="shared" si="500"/>
        <v>1821511</v>
      </c>
      <c r="Y292" s="21">
        <f t="shared" si="500"/>
        <v>0</v>
      </c>
      <c r="Z292" s="276">
        <f t="shared" si="488"/>
        <v>4918.8121693121693</v>
      </c>
      <c r="AA292" s="21"/>
      <c r="AB292" s="21">
        <f t="shared" si="501"/>
        <v>37800</v>
      </c>
      <c r="AC292" s="21">
        <f t="shared" si="501"/>
        <v>0</v>
      </c>
      <c r="AD292" s="21">
        <f t="shared" si="501"/>
        <v>37800</v>
      </c>
      <c r="AE292" s="21">
        <f t="shared" si="501"/>
        <v>0</v>
      </c>
      <c r="AF292" s="21">
        <f t="shared" si="501"/>
        <v>2797098</v>
      </c>
      <c r="AG292" s="21">
        <f t="shared" si="501"/>
        <v>0</v>
      </c>
      <c r="AH292" s="21">
        <f t="shared" si="501"/>
        <v>2797098</v>
      </c>
      <c r="AI292" s="21">
        <f t="shared" si="501"/>
        <v>0</v>
      </c>
      <c r="AJ292" s="21">
        <f t="shared" si="501"/>
        <v>2834898</v>
      </c>
      <c r="AK292" s="21">
        <f t="shared" si="501"/>
        <v>0</v>
      </c>
      <c r="AL292" s="21">
        <f t="shared" si="501"/>
        <v>2834898</v>
      </c>
      <c r="AM292" s="21">
        <f t="shared" si="501"/>
        <v>0</v>
      </c>
      <c r="AN292" s="21">
        <f t="shared" si="501"/>
        <v>0</v>
      </c>
      <c r="AO292" s="21">
        <f t="shared" si="501"/>
        <v>0</v>
      </c>
      <c r="AP292" s="21">
        <f t="shared" si="501"/>
        <v>0</v>
      </c>
      <c r="AQ292" s="21">
        <f t="shared" si="501"/>
        <v>0</v>
      </c>
      <c r="AR292" s="21">
        <f t="shared" si="501"/>
        <v>2834898</v>
      </c>
      <c r="AS292" s="21">
        <f t="shared" si="501"/>
        <v>0</v>
      </c>
      <c r="AT292" s="21">
        <f t="shared" si="501"/>
        <v>2834898</v>
      </c>
      <c r="AU292" s="21">
        <f t="shared" si="501"/>
        <v>0</v>
      </c>
      <c r="AV292" s="205">
        <f t="shared" si="483"/>
        <v>0</v>
      </c>
      <c r="AW292" s="21">
        <f t="shared" si="501"/>
        <v>0</v>
      </c>
      <c r="AX292" s="21">
        <f t="shared" si="501"/>
        <v>0</v>
      </c>
      <c r="AY292" s="21">
        <f t="shared" si="501"/>
        <v>0</v>
      </c>
      <c r="AZ292" s="21">
        <f t="shared" si="501"/>
        <v>0</v>
      </c>
      <c r="BA292" s="21">
        <f t="shared" si="501"/>
        <v>0</v>
      </c>
      <c r="BB292" s="21">
        <f t="shared" si="501"/>
        <v>0</v>
      </c>
      <c r="BC292" s="21">
        <f t="shared" si="501"/>
        <v>0</v>
      </c>
      <c r="BD292" s="21">
        <f t="shared" si="501"/>
        <v>0</v>
      </c>
      <c r="BE292" s="21">
        <f t="shared" si="501"/>
        <v>0</v>
      </c>
      <c r="BF292" s="21">
        <f t="shared" si="501"/>
        <v>0</v>
      </c>
      <c r="BG292" s="21">
        <f t="shared" si="501"/>
        <v>0</v>
      </c>
      <c r="BH292" s="21">
        <f t="shared" si="501"/>
        <v>0</v>
      </c>
      <c r="BI292" s="21">
        <f t="shared" si="501"/>
        <v>0</v>
      </c>
      <c r="BJ292" s="21">
        <f t="shared" si="501"/>
        <v>0</v>
      </c>
      <c r="BK292" s="21">
        <f t="shared" si="501"/>
        <v>0</v>
      </c>
      <c r="BL292" s="21">
        <f t="shared" si="501"/>
        <v>0</v>
      </c>
      <c r="BM292" s="21">
        <f t="shared" si="501"/>
        <v>0</v>
      </c>
      <c r="BN292" s="21">
        <f t="shared" si="501"/>
        <v>0</v>
      </c>
      <c r="BO292" s="21">
        <f t="shared" si="501"/>
        <v>0</v>
      </c>
      <c r="BP292" s="21">
        <f t="shared" si="501"/>
        <v>0</v>
      </c>
      <c r="BQ292" s="205">
        <f t="shared" si="456"/>
        <v>0</v>
      </c>
      <c r="BR292" s="21">
        <f t="shared" si="501"/>
        <v>0</v>
      </c>
      <c r="BS292" s="21">
        <f t="shared" si="501"/>
        <v>0</v>
      </c>
      <c r="BT292" s="21">
        <f t="shared" si="501"/>
        <v>0</v>
      </c>
      <c r="BU292" s="21">
        <f t="shared" si="501"/>
        <v>0</v>
      </c>
      <c r="BV292" s="21">
        <f t="shared" si="502"/>
        <v>0</v>
      </c>
      <c r="BW292" s="21">
        <f t="shared" si="502"/>
        <v>0</v>
      </c>
      <c r="BX292" s="21">
        <f t="shared" si="502"/>
        <v>0</v>
      </c>
      <c r="BY292" s="21">
        <f t="shared" si="502"/>
        <v>0</v>
      </c>
      <c r="BZ292" s="21">
        <f t="shared" si="502"/>
        <v>0</v>
      </c>
      <c r="CA292" s="21">
        <f t="shared" si="502"/>
        <v>0</v>
      </c>
      <c r="CB292" s="21">
        <f t="shared" si="502"/>
        <v>0</v>
      </c>
      <c r="CC292" s="21">
        <f t="shared" si="502"/>
        <v>0</v>
      </c>
      <c r="CD292" s="21">
        <f t="shared" si="502"/>
        <v>0</v>
      </c>
      <c r="CE292" s="21">
        <f t="shared" si="502"/>
        <v>0</v>
      </c>
      <c r="CF292" s="21">
        <f t="shared" si="502"/>
        <v>0</v>
      </c>
      <c r="CG292" s="21">
        <f t="shared" si="502"/>
        <v>0</v>
      </c>
      <c r="CH292" s="21">
        <f t="shared" si="502"/>
        <v>0</v>
      </c>
      <c r="CI292" s="21">
        <f t="shared" si="502"/>
        <v>0</v>
      </c>
      <c r="CJ292" s="21">
        <f t="shared" si="502"/>
        <v>0</v>
      </c>
      <c r="CK292" s="21">
        <f t="shared" si="502"/>
        <v>0</v>
      </c>
      <c r="CL292" s="206">
        <f t="shared" si="457"/>
        <v>0</v>
      </c>
    </row>
    <row r="293" spans="1:91" ht="27.75" customHeight="1" x14ac:dyDescent="0.25">
      <c r="A293" s="156" t="s">
        <v>84</v>
      </c>
      <c r="B293" s="156"/>
      <c r="C293" s="156"/>
      <c r="D293" s="156"/>
      <c r="E293" s="152">
        <v>852</v>
      </c>
      <c r="F293" s="3" t="s">
        <v>78</v>
      </c>
      <c r="G293" s="4" t="s">
        <v>46</v>
      </c>
      <c r="H293" s="176" t="s">
        <v>466</v>
      </c>
      <c r="I293" s="3" t="s">
        <v>85</v>
      </c>
      <c r="J293" s="21">
        <f>'6.ВС'!J363</f>
        <v>1859311</v>
      </c>
      <c r="K293" s="21">
        <f>'6.ВС'!K363</f>
        <v>0</v>
      </c>
      <c r="L293" s="21">
        <f>'6.ВС'!L363</f>
        <v>1859311</v>
      </c>
      <c r="M293" s="21">
        <f>'6.ВС'!M363</f>
        <v>0</v>
      </c>
      <c r="N293" s="21">
        <f>'6.ВС'!N363</f>
        <v>0</v>
      </c>
      <c r="O293" s="21">
        <f>'6.ВС'!O363</f>
        <v>0</v>
      </c>
      <c r="P293" s="21">
        <f>'6.ВС'!P363</f>
        <v>0</v>
      </c>
      <c r="Q293" s="21">
        <f>'6.ВС'!Q363</f>
        <v>0</v>
      </c>
      <c r="R293" s="21">
        <f>'6.ВС'!R363</f>
        <v>0</v>
      </c>
      <c r="S293" s="21">
        <f>'6.ВС'!S363</f>
        <v>0</v>
      </c>
      <c r="T293" s="21">
        <f>'6.ВС'!T363</f>
        <v>0</v>
      </c>
      <c r="U293" s="21">
        <f>'6.ВС'!U363</f>
        <v>0</v>
      </c>
      <c r="V293" s="21">
        <f>'6.ВС'!V363</f>
        <v>1821511</v>
      </c>
      <c r="W293" s="21">
        <f>'6.ВС'!W363</f>
        <v>0</v>
      </c>
      <c r="X293" s="21">
        <f>'6.ВС'!X363</f>
        <v>1821511</v>
      </c>
      <c r="Y293" s="21">
        <f>'6.ВС'!Y363</f>
        <v>0</v>
      </c>
      <c r="Z293" s="276">
        <f t="shared" si="488"/>
        <v>4918.8121693121693</v>
      </c>
      <c r="AA293" s="21"/>
      <c r="AB293" s="21">
        <f>'6.ВС'!AB363</f>
        <v>37800</v>
      </c>
      <c r="AC293" s="21">
        <f>'6.ВС'!AC363</f>
        <v>0</v>
      </c>
      <c r="AD293" s="21">
        <f>'6.ВС'!AD363</f>
        <v>37800</v>
      </c>
      <c r="AE293" s="21">
        <f>'6.ВС'!AE363</f>
        <v>0</v>
      </c>
      <c r="AF293" s="21">
        <f>'6.ВС'!AF363</f>
        <v>2797098</v>
      </c>
      <c r="AG293" s="21">
        <f>'6.ВС'!AG363</f>
        <v>0</v>
      </c>
      <c r="AH293" s="21">
        <f>'6.ВС'!AH363</f>
        <v>2797098</v>
      </c>
      <c r="AI293" s="21">
        <f>'6.ВС'!AI363</f>
        <v>0</v>
      </c>
      <c r="AJ293" s="21">
        <f>'6.ВС'!AJ363</f>
        <v>2834898</v>
      </c>
      <c r="AK293" s="21">
        <f>'6.ВС'!AK363</f>
        <v>0</v>
      </c>
      <c r="AL293" s="21">
        <f>'6.ВС'!AL363</f>
        <v>2834898</v>
      </c>
      <c r="AM293" s="21">
        <f>'6.ВС'!AM363</f>
        <v>0</v>
      </c>
      <c r="AN293" s="21">
        <f>'6.ВС'!AN363</f>
        <v>0</v>
      </c>
      <c r="AO293" s="21">
        <f>'6.ВС'!AO363</f>
        <v>0</v>
      </c>
      <c r="AP293" s="21">
        <f>'6.ВС'!AP363</f>
        <v>0</v>
      </c>
      <c r="AQ293" s="21">
        <f>'6.ВС'!AQ363</f>
        <v>0</v>
      </c>
      <c r="AR293" s="21">
        <f>'6.ВС'!AR363</f>
        <v>2834898</v>
      </c>
      <c r="AS293" s="21">
        <f>'6.ВС'!AS363</f>
        <v>0</v>
      </c>
      <c r="AT293" s="21">
        <f>'6.ВС'!AT363</f>
        <v>2834898</v>
      </c>
      <c r="AU293" s="21">
        <f>'6.ВС'!AU363</f>
        <v>0</v>
      </c>
      <c r="AV293" s="205">
        <f t="shared" si="483"/>
        <v>0</v>
      </c>
      <c r="AW293" s="21">
        <f>'6.ВС'!AW363</f>
        <v>0</v>
      </c>
      <c r="AX293" s="21">
        <f>'6.ВС'!AX363</f>
        <v>0</v>
      </c>
      <c r="AY293" s="21">
        <f>'6.ВС'!AY363</f>
        <v>0</v>
      </c>
      <c r="AZ293" s="21">
        <f>'6.ВС'!AZ363</f>
        <v>0</v>
      </c>
      <c r="BA293" s="21">
        <f>'6.ВС'!BA363</f>
        <v>0</v>
      </c>
      <c r="BB293" s="21">
        <f>'6.ВС'!BB363</f>
        <v>0</v>
      </c>
      <c r="BC293" s="21">
        <f>'6.ВС'!BC363</f>
        <v>0</v>
      </c>
      <c r="BD293" s="21">
        <f>'6.ВС'!BD363</f>
        <v>0</v>
      </c>
      <c r="BE293" s="21">
        <f>'6.ВС'!BE363</f>
        <v>0</v>
      </c>
      <c r="BF293" s="21">
        <f>'6.ВС'!BF363</f>
        <v>0</v>
      </c>
      <c r="BG293" s="21">
        <f>'6.ВС'!BG363</f>
        <v>0</v>
      </c>
      <c r="BH293" s="21">
        <f>'6.ВС'!BH363</f>
        <v>0</v>
      </c>
      <c r="BI293" s="21">
        <f>'6.ВС'!BI363</f>
        <v>0</v>
      </c>
      <c r="BJ293" s="21">
        <f>'6.ВС'!BJ363</f>
        <v>0</v>
      </c>
      <c r="BK293" s="21">
        <f>'6.ВС'!BK363</f>
        <v>0</v>
      </c>
      <c r="BL293" s="21">
        <f>'6.ВС'!BL363</f>
        <v>0</v>
      </c>
      <c r="BM293" s="21">
        <f>'6.ВС'!BM363</f>
        <v>0</v>
      </c>
      <c r="BN293" s="21">
        <f>'6.ВС'!BN363</f>
        <v>0</v>
      </c>
      <c r="BO293" s="21">
        <f>'6.ВС'!BO363</f>
        <v>0</v>
      </c>
      <c r="BP293" s="21">
        <f>'6.ВС'!BP363</f>
        <v>0</v>
      </c>
      <c r="BQ293" s="205">
        <f t="shared" si="456"/>
        <v>0</v>
      </c>
      <c r="BR293" s="21">
        <f>'6.ВС'!BR363</f>
        <v>0</v>
      </c>
      <c r="BS293" s="21">
        <f>'6.ВС'!BS363</f>
        <v>0</v>
      </c>
      <c r="BT293" s="21">
        <f>'6.ВС'!BT363</f>
        <v>0</v>
      </c>
      <c r="BU293" s="21">
        <f>'6.ВС'!BU363</f>
        <v>0</v>
      </c>
      <c r="BV293" s="21">
        <f>'6.ВС'!BV363</f>
        <v>0</v>
      </c>
      <c r="BW293" s="21">
        <f>'6.ВС'!BW363</f>
        <v>0</v>
      </c>
      <c r="BX293" s="21">
        <f>'6.ВС'!BX363</f>
        <v>0</v>
      </c>
      <c r="BY293" s="21">
        <f>'6.ВС'!BY363</f>
        <v>0</v>
      </c>
      <c r="BZ293" s="21">
        <f>'6.ВС'!BZ363</f>
        <v>0</v>
      </c>
      <c r="CA293" s="21">
        <f>'6.ВС'!CA363</f>
        <v>0</v>
      </c>
      <c r="CB293" s="21">
        <f>'6.ВС'!CB363</f>
        <v>0</v>
      </c>
      <c r="CC293" s="21">
        <f>'6.ВС'!CC363</f>
        <v>0</v>
      </c>
      <c r="CD293" s="21">
        <f>'6.ВС'!CD363</f>
        <v>0</v>
      </c>
      <c r="CE293" s="21">
        <f>'6.ВС'!CE363</f>
        <v>0</v>
      </c>
      <c r="CF293" s="21">
        <f>'6.ВС'!CF363</f>
        <v>0</v>
      </c>
      <c r="CG293" s="21">
        <f>'6.ВС'!CG363</f>
        <v>0</v>
      </c>
      <c r="CH293" s="21">
        <f>'6.ВС'!CH363</f>
        <v>0</v>
      </c>
      <c r="CI293" s="21">
        <f>'6.ВС'!CI363</f>
        <v>0</v>
      </c>
      <c r="CJ293" s="21">
        <f>'6.ВС'!CJ363</f>
        <v>0</v>
      </c>
      <c r="CK293" s="21">
        <f>'6.ВС'!CK363</f>
        <v>0</v>
      </c>
      <c r="CL293" s="206">
        <f t="shared" si="457"/>
        <v>0</v>
      </c>
    </row>
    <row r="294" spans="1:91" ht="27.75" customHeight="1" x14ac:dyDescent="0.25">
      <c r="A294" s="131" t="s">
        <v>119</v>
      </c>
      <c r="B294" s="156"/>
      <c r="C294" s="156"/>
      <c r="D294" s="156"/>
      <c r="E294" s="67">
        <v>852</v>
      </c>
      <c r="F294" s="67" t="s">
        <v>78</v>
      </c>
      <c r="G294" s="67" t="s">
        <v>46</v>
      </c>
      <c r="H294" s="176" t="s">
        <v>468</v>
      </c>
      <c r="I294" s="99"/>
      <c r="J294" s="21">
        <f t="shared" ref="J294:Y295" si="503">J295</f>
        <v>4000</v>
      </c>
      <c r="K294" s="21">
        <f t="shared" si="503"/>
        <v>0</v>
      </c>
      <c r="L294" s="21">
        <f t="shared" si="503"/>
        <v>4000</v>
      </c>
      <c r="M294" s="21">
        <f t="shared" si="503"/>
        <v>0</v>
      </c>
      <c r="N294" s="21">
        <f t="shared" si="503"/>
        <v>0</v>
      </c>
      <c r="O294" s="21">
        <f t="shared" si="503"/>
        <v>0</v>
      </c>
      <c r="P294" s="21">
        <f t="shared" si="503"/>
        <v>0</v>
      </c>
      <c r="Q294" s="21">
        <f t="shared" si="503"/>
        <v>0</v>
      </c>
      <c r="R294" s="21">
        <f t="shared" si="503"/>
        <v>0</v>
      </c>
      <c r="S294" s="21">
        <f t="shared" si="503"/>
        <v>0</v>
      </c>
      <c r="T294" s="21">
        <f t="shared" si="503"/>
        <v>0</v>
      </c>
      <c r="U294" s="21">
        <f t="shared" si="503"/>
        <v>0</v>
      </c>
      <c r="V294" s="21">
        <f t="shared" si="503"/>
        <v>4000</v>
      </c>
      <c r="W294" s="21">
        <f t="shared" si="503"/>
        <v>0</v>
      </c>
      <c r="X294" s="21">
        <f t="shared" si="503"/>
        <v>4000</v>
      </c>
      <c r="Y294" s="21">
        <f t="shared" si="503"/>
        <v>0</v>
      </c>
      <c r="Z294" s="276" t="e">
        <f t="shared" si="488"/>
        <v>#DIV/0!</v>
      </c>
      <c r="AA294" s="21"/>
      <c r="AB294" s="21">
        <f>AB295</f>
        <v>0</v>
      </c>
      <c r="AC294" s="21">
        <f t="shared" ref="AC294:AR295" si="504">AC295</f>
        <v>0</v>
      </c>
      <c r="AD294" s="21">
        <f t="shared" si="504"/>
        <v>0</v>
      </c>
      <c r="AE294" s="21">
        <f t="shared" si="504"/>
        <v>0</v>
      </c>
      <c r="AF294" s="21">
        <f t="shared" si="504"/>
        <v>80585</v>
      </c>
      <c r="AG294" s="21">
        <f t="shared" si="504"/>
        <v>0</v>
      </c>
      <c r="AH294" s="21">
        <f t="shared" si="504"/>
        <v>80585</v>
      </c>
      <c r="AI294" s="21">
        <f t="shared" si="504"/>
        <v>0</v>
      </c>
      <c r="AJ294" s="21">
        <f t="shared" si="504"/>
        <v>80585</v>
      </c>
      <c r="AK294" s="21">
        <f t="shared" si="504"/>
        <v>0</v>
      </c>
      <c r="AL294" s="21">
        <f t="shared" si="504"/>
        <v>80585</v>
      </c>
      <c r="AM294" s="21">
        <f t="shared" si="504"/>
        <v>0</v>
      </c>
      <c r="AN294" s="21">
        <f t="shared" si="504"/>
        <v>0</v>
      </c>
      <c r="AO294" s="21">
        <f t="shared" si="504"/>
        <v>0</v>
      </c>
      <c r="AP294" s="21">
        <f t="shared" si="504"/>
        <v>0</v>
      </c>
      <c r="AQ294" s="21">
        <f t="shared" si="504"/>
        <v>0</v>
      </c>
      <c r="AR294" s="21">
        <f t="shared" si="504"/>
        <v>80585</v>
      </c>
      <c r="AS294" s="21">
        <f t="shared" ref="AN294:AU295" si="505">AS295</f>
        <v>0</v>
      </c>
      <c r="AT294" s="21">
        <f t="shared" si="505"/>
        <v>80585</v>
      </c>
      <c r="AU294" s="21">
        <f t="shared" si="505"/>
        <v>0</v>
      </c>
      <c r="AV294" s="205">
        <f>AJ294-AK294-AL294-AM294</f>
        <v>0</v>
      </c>
      <c r="AW294" s="21"/>
      <c r="AX294" s="21"/>
      <c r="AY294" s="21"/>
      <c r="AZ294" s="21"/>
      <c r="BA294" s="21"/>
      <c r="BB294" s="21"/>
      <c r="BC294" s="21"/>
      <c r="BD294" s="21"/>
      <c r="BE294" s="21"/>
      <c r="BF294" s="21"/>
      <c r="BG294" s="21"/>
      <c r="BH294" s="21"/>
      <c r="BI294" s="21"/>
      <c r="BJ294" s="21"/>
      <c r="BK294" s="21"/>
      <c r="BL294" s="21"/>
      <c r="BM294" s="21"/>
      <c r="BN294" s="21"/>
      <c r="BO294" s="21"/>
      <c r="BP294" s="21"/>
      <c r="BQ294" s="205">
        <f>BE294-BF294-BG294-BH294</f>
        <v>0</v>
      </c>
      <c r="BR294" s="21"/>
      <c r="BS294" s="21"/>
      <c r="BT294" s="21"/>
      <c r="BU294" s="21"/>
      <c r="BV294" s="21"/>
      <c r="BW294" s="21"/>
      <c r="BX294" s="21"/>
      <c r="BY294" s="21"/>
      <c r="BZ294" s="21"/>
      <c r="CA294" s="21"/>
      <c r="CB294" s="21"/>
      <c r="CC294" s="21"/>
      <c r="CD294" s="21"/>
      <c r="CE294" s="21"/>
      <c r="CF294" s="21"/>
      <c r="CG294" s="21"/>
      <c r="CH294" s="21"/>
      <c r="CI294" s="21"/>
      <c r="CJ294" s="21"/>
      <c r="CK294" s="21"/>
      <c r="CL294" s="206">
        <f>BZ294-CA294-CB294-CC294</f>
        <v>0</v>
      </c>
    </row>
    <row r="295" spans="1:91" ht="27.75" customHeight="1" x14ac:dyDescent="0.25">
      <c r="A295" s="131" t="s">
        <v>41</v>
      </c>
      <c r="B295" s="156"/>
      <c r="C295" s="156"/>
      <c r="D295" s="156"/>
      <c r="E295" s="67">
        <v>852</v>
      </c>
      <c r="F295" s="99" t="s">
        <v>78</v>
      </c>
      <c r="G295" s="67" t="s">
        <v>46</v>
      </c>
      <c r="H295" s="176" t="s">
        <v>468</v>
      </c>
      <c r="I295" s="99" t="s">
        <v>83</v>
      </c>
      <c r="J295" s="21">
        <f t="shared" si="503"/>
        <v>4000</v>
      </c>
      <c r="K295" s="21">
        <f t="shared" si="503"/>
        <v>0</v>
      </c>
      <c r="L295" s="21">
        <f t="shared" si="503"/>
        <v>4000</v>
      </c>
      <c r="M295" s="21">
        <f t="shared" si="503"/>
        <v>0</v>
      </c>
      <c r="N295" s="21">
        <f t="shared" si="503"/>
        <v>0</v>
      </c>
      <c r="O295" s="21">
        <f t="shared" si="503"/>
        <v>0</v>
      </c>
      <c r="P295" s="21">
        <f t="shared" si="503"/>
        <v>0</v>
      </c>
      <c r="Q295" s="21">
        <f t="shared" si="503"/>
        <v>0</v>
      </c>
      <c r="R295" s="21">
        <f t="shared" si="503"/>
        <v>0</v>
      </c>
      <c r="S295" s="21">
        <f t="shared" si="503"/>
        <v>0</v>
      </c>
      <c r="T295" s="21">
        <f t="shared" si="503"/>
        <v>0</v>
      </c>
      <c r="U295" s="21">
        <f t="shared" si="503"/>
        <v>0</v>
      </c>
      <c r="V295" s="21">
        <f t="shared" si="503"/>
        <v>4000</v>
      </c>
      <c r="W295" s="21">
        <f t="shared" si="503"/>
        <v>0</v>
      </c>
      <c r="X295" s="21">
        <f t="shared" si="503"/>
        <v>4000</v>
      </c>
      <c r="Y295" s="21">
        <f t="shared" si="503"/>
        <v>0</v>
      </c>
      <c r="Z295" s="276" t="e">
        <f t="shared" si="488"/>
        <v>#DIV/0!</v>
      </c>
      <c r="AA295" s="21"/>
      <c r="AB295" s="21">
        <f>AB296</f>
        <v>0</v>
      </c>
      <c r="AC295" s="21">
        <f t="shared" si="504"/>
        <v>0</v>
      </c>
      <c r="AD295" s="21">
        <f t="shared" si="504"/>
        <v>0</v>
      </c>
      <c r="AE295" s="21">
        <f t="shared" si="504"/>
        <v>0</v>
      </c>
      <c r="AF295" s="21">
        <f t="shared" si="504"/>
        <v>80585</v>
      </c>
      <c r="AG295" s="21">
        <f t="shared" si="504"/>
        <v>0</v>
      </c>
      <c r="AH295" s="21">
        <f t="shared" si="504"/>
        <v>80585</v>
      </c>
      <c r="AI295" s="21">
        <f t="shared" si="504"/>
        <v>0</v>
      </c>
      <c r="AJ295" s="21">
        <f t="shared" si="504"/>
        <v>80585</v>
      </c>
      <c r="AK295" s="21">
        <f t="shared" si="504"/>
        <v>0</v>
      </c>
      <c r="AL295" s="21">
        <f t="shared" si="504"/>
        <v>80585</v>
      </c>
      <c r="AM295" s="21">
        <f t="shared" si="504"/>
        <v>0</v>
      </c>
      <c r="AN295" s="21">
        <f t="shared" si="505"/>
        <v>0</v>
      </c>
      <c r="AO295" s="21">
        <f t="shared" si="505"/>
        <v>0</v>
      </c>
      <c r="AP295" s="21">
        <f t="shared" si="505"/>
        <v>0</v>
      </c>
      <c r="AQ295" s="21">
        <f t="shared" si="505"/>
        <v>0</v>
      </c>
      <c r="AR295" s="21">
        <f t="shared" si="505"/>
        <v>80585</v>
      </c>
      <c r="AS295" s="21">
        <f t="shared" si="505"/>
        <v>0</v>
      </c>
      <c r="AT295" s="21">
        <f t="shared" si="505"/>
        <v>80585</v>
      </c>
      <c r="AU295" s="21">
        <f t="shared" si="505"/>
        <v>0</v>
      </c>
      <c r="AV295" s="205">
        <f>AJ295-AK295-AL295-AM295</f>
        <v>0</v>
      </c>
      <c r="AW295" s="21"/>
      <c r="AX295" s="21"/>
      <c r="AY295" s="21"/>
      <c r="AZ295" s="21"/>
      <c r="BA295" s="21"/>
      <c r="BB295" s="21"/>
      <c r="BC295" s="21"/>
      <c r="BD295" s="21"/>
      <c r="BE295" s="21"/>
      <c r="BF295" s="21"/>
      <c r="BG295" s="21"/>
      <c r="BH295" s="21"/>
      <c r="BI295" s="21"/>
      <c r="BJ295" s="21"/>
      <c r="BK295" s="21"/>
      <c r="BL295" s="21"/>
      <c r="BM295" s="21"/>
      <c r="BN295" s="21"/>
      <c r="BO295" s="21"/>
      <c r="BP295" s="21"/>
      <c r="BQ295" s="205">
        <f>BE295-BF295-BG295-BH295</f>
        <v>0</v>
      </c>
      <c r="BR295" s="21"/>
      <c r="BS295" s="21"/>
      <c r="BT295" s="21"/>
      <c r="BU295" s="21"/>
      <c r="BV295" s="21"/>
      <c r="BW295" s="21"/>
      <c r="BX295" s="21"/>
      <c r="BY295" s="21"/>
      <c r="BZ295" s="21"/>
      <c r="CA295" s="21"/>
      <c r="CB295" s="21"/>
      <c r="CC295" s="21"/>
      <c r="CD295" s="21"/>
      <c r="CE295" s="21"/>
      <c r="CF295" s="21"/>
      <c r="CG295" s="21"/>
      <c r="CH295" s="21"/>
      <c r="CI295" s="21"/>
      <c r="CJ295" s="21"/>
      <c r="CK295" s="21"/>
      <c r="CL295" s="206">
        <f>BZ295-CA295-CB295-CC295</f>
        <v>0</v>
      </c>
    </row>
    <row r="296" spans="1:91" ht="27.75" customHeight="1" x14ac:dyDescent="0.25">
      <c r="A296" s="131" t="s">
        <v>84</v>
      </c>
      <c r="B296" s="156"/>
      <c r="C296" s="156"/>
      <c r="D296" s="156"/>
      <c r="E296" s="67">
        <v>852</v>
      </c>
      <c r="F296" s="99" t="s">
        <v>78</v>
      </c>
      <c r="G296" s="67" t="s">
        <v>46</v>
      </c>
      <c r="H296" s="176" t="s">
        <v>468</v>
      </c>
      <c r="I296" s="99" t="s">
        <v>85</v>
      </c>
      <c r="J296" s="21">
        <f>'6.ВС'!J366</f>
        <v>4000</v>
      </c>
      <c r="K296" s="21">
        <f>'6.ВС'!K366</f>
        <v>0</v>
      </c>
      <c r="L296" s="21">
        <f>'6.ВС'!L366</f>
        <v>4000</v>
      </c>
      <c r="M296" s="21">
        <f>'6.ВС'!M366</f>
        <v>0</v>
      </c>
      <c r="N296" s="21">
        <f>'6.ВС'!N366</f>
        <v>0</v>
      </c>
      <c r="O296" s="21">
        <f>'6.ВС'!O366</f>
        <v>0</v>
      </c>
      <c r="P296" s="21">
        <f>'6.ВС'!P366</f>
        <v>0</v>
      </c>
      <c r="Q296" s="21">
        <f>'6.ВС'!Q366</f>
        <v>0</v>
      </c>
      <c r="R296" s="21">
        <f>'6.ВС'!R366</f>
        <v>0</v>
      </c>
      <c r="S296" s="21">
        <f>'6.ВС'!S366</f>
        <v>0</v>
      </c>
      <c r="T296" s="21">
        <f>'6.ВС'!T366</f>
        <v>0</v>
      </c>
      <c r="U296" s="21">
        <f>'6.ВС'!U366</f>
        <v>0</v>
      </c>
      <c r="V296" s="21">
        <f>'6.ВС'!V366</f>
        <v>4000</v>
      </c>
      <c r="W296" s="21">
        <f>'6.ВС'!W366</f>
        <v>0</v>
      </c>
      <c r="X296" s="21">
        <f>'6.ВС'!X366</f>
        <v>4000</v>
      </c>
      <c r="Y296" s="21">
        <f>'6.ВС'!Y366</f>
        <v>0</v>
      </c>
      <c r="Z296" s="276" t="e">
        <f t="shared" si="488"/>
        <v>#DIV/0!</v>
      </c>
      <c r="AA296" s="21"/>
      <c r="AB296" s="21">
        <f>'6.ВС'!AB366</f>
        <v>0</v>
      </c>
      <c r="AC296" s="21">
        <f>'6.ВС'!AC366</f>
        <v>0</v>
      </c>
      <c r="AD296" s="21">
        <f>'6.ВС'!AD366</f>
        <v>0</v>
      </c>
      <c r="AE296" s="21">
        <f>'6.ВС'!AE366</f>
        <v>0</v>
      </c>
      <c r="AF296" s="21">
        <f>'6.ВС'!AF366</f>
        <v>80585</v>
      </c>
      <c r="AG296" s="21">
        <f>'6.ВС'!AG366</f>
        <v>0</v>
      </c>
      <c r="AH296" s="21">
        <f>'6.ВС'!AH366</f>
        <v>80585</v>
      </c>
      <c r="AI296" s="21">
        <f>'6.ВС'!AI366</f>
        <v>0</v>
      </c>
      <c r="AJ296" s="21">
        <f>'6.ВС'!AJ366</f>
        <v>80585</v>
      </c>
      <c r="AK296" s="21">
        <f>'6.ВС'!AK366</f>
        <v>0</v>
      </c>
      <c r="AL296" s="21">
        <f>'6.ВС'!AL366</f>
        <v>80585</v>
      </c>
      <c r="AM296" s="21">
        <f>'6.ВС'!AM366</f>
        <v>0</v>
      </c>
      <c r="AN296" s="21">
        <f>'6.ВС'!AN366</f>
        <v>0</v>
      </c>
      <c r="AO296" s="21">
        <f>'6.ВС'!AO366</f>
        <v>0</v>
      </c>
      <c r="AP296" s="21">
        <f>'6.ВС'!AP366</f>
        <v>0</v>
      </c>
      <c r="AQ296" s="21">
        <f>'6.ВС'!AQ366</f>
        <v>0</v>
      </c>
      <c r="AR296" s="21">
        <f>'6.ВС'!AR366</f>
        <v>80585</v>
      </c>
      <c r="AS296" s="21">
        <f>'6.ВС'!AS366</f>
        <v>0</v>
      </c>
      <c r="AT296" s="21">
        <f>'6.ВС'!AT366</f>
        <v>80585</v>
      </c>
      <c r="AU296" s="21">
        <f>'6.ВС'!AU366</f>
        <v>0</v>
      </c>
      <c r="AV296" s="205">
        <f>AJ296-AK296-AL296-AM296</f>
        <v>0</v>
      </c>
      <c r="AW296" s="21"/>
      <c r="AX296" s="21"/>
      <c r="AY296" s="21"/>
      <c r="AZ296" s="21"/>
      <c r="BA296" s="21"/>
      <c r="BB296" s="21"/>
      <c r="BC296" s="21"/>
      <c r="BD296" s="21"/>
      <c r="BE296" s="21"/>
      <c r="BF296" s="21"/>
      <c r="BG296" s="21"/>
      <c r="BH296" s="21"/>
      <c r="BI296" s="21"/>
      <c r="BJ296" s="21"/>
      <c r="BK296" s="21"/>
      <c r="BL296" s="21"/>
      <c r="BM296" s="21"/>
      <c r="BN296" s="21"/>
      <c r="BO296" s="21"/>
      <c r="BP296" s="21"/>
      <c r="BQ296" s="205">
        <f>BE296-BF296-BG296-BH296</f>
        <v>0</v>
      </c>
      <c r="BR296" s="21"/>
      <c r="BS296" s="21"/>
      <c r="BT296" s="21"/>
      <c r="BU296" s="21"/>
      <c r="BV296" s="21"/>
      <c r="BW296" s="21"/>
      <c r="BX296" s="21"/>
      <c r="BY296" s="21"/>
      <c r="BZ296" s="21"/>
      <c r="CA296" s="21"/>
      <c r="CB296" s="21"/>
      <c r="CC296" s="21"/>
      <c r="CD296" s="21"/>
      <c r="CE296" s="21"/>
      <c r="CF296" s="21"/>
      <c r="CG296" s="21"/>
      <c r="CH296" s="21"/>
      <c r="CI296" s="21"/>
      <c r="CJ296" s="21"/>
      <c r="CK296" s="21"/>
      <c r="CL296" s="206">
        <f>BZ296-CA296-CB296-CC296</f>
        <v>0</v>
      </c>
    </row>
    <row r="297" spans="1:91" ht="27.75" customHeight="1" x14ac:dyDescent="0.25">
      <c r="A297" s="1" t="s">
        <v>348</v>
      </c>
      <c r="B297" s="156"/>
      <c r="C297" s="156"/>
      <c r="D297" s="156"/>
      <c r="E297" s="152">
        <v>852</v>
      </c>
      <c r="F297" s="3" t="s">
        <v>78</v>
      </c>
      <c r="G297" s="3" t="s">
        <v>46</v>
      </c>
      <c r="H297" s="252" t="s">
        <v>481</v>
      </c>
      <c r="I297" s="3"/>
      <c r="J297" s="21">
        <f t="shared" si="500"/>
        <v>0</v>
      </c>
      <c r="K297" s="21">
        <f t="shared" si="500"/>
        <v>0</v>
      </c>
      <c r="L297" s="21">
        <f t="shared" si="500"/>
        <v>0</v>
      </c>
      <c r="M297" s="21">
        <f t="shared" si="500"/>
        <v>0</v>
      </c>
      <c r="N297" s="21">
        <f t="shared" si="500"/>
        <v>0</v>
      </c>
      <c r="O297" s="21">
        <f t="shared" si="500"/>
        <v>0</v>
      </c>
      <c r="P297" s="21">
        <f t="shared" si="500"/>
        <v>0</v>
      </c>
      <c r="Q297" s="21">
        <f t="shared" si="500"/>
        <v>0</v>
      </c>
      <c r="R297" s="21">
        <f t="shared" si="500"/>
        <v>0</v>
      </c>
      <c r="S297" s="21">
        <f t="shared" si="500"/>
        <v>0</v>
      </c>
      <c r="T297" s="21">
        <f t="shared" si="500"/>
        <v>0</v>
      </c>
      <c r="U297" s="21">
        <f t="shared" si="500"/>
        <v>0</v>
      </c>
      <c r="V297" s="21">
        <f t="shared" si="500"/>
        <v>-531072</v>
      </c>
      <c r="W297" s="21">
        <f t="shared" si="500"/>
        <v>0</v>
      </c>
      <c r="X297" s="21">
        <f t="shared" si="500"/>
        <v>-531072</v>
      </c>
      <c r="Y297" s="21">
        <f t="shared" si="500"/>
        <v>0</v>
      </c>
      <c r="Z297" s="276">
        <f t="shared" si="488"/>
        <v>0</v>
      </c>
      <c r="AA297" s="21"/>
      <c r="AB297" s="21">
        <f t="shared" si="501"/>
        <v>531072</v>
      </c>
      <c r="AC297" s="21">
        <f t="shared" si="501"/>
        <v>0</v>
      </c>
      <c r="AD297" s="21">
        <f t="shared" si="501"/>
        <v>531072</v>
      </c>
      <c r="AE297" s="21">
        <f t="shared" si="501"/>
        <v>0</v>
      </c>
      <c r="AF297" s="21">
        <f t="shared" si="501"/>
        <v>0</v>
      </c>
      <c r="AG297" s="21">
        <f t="shared" si="501"/>
        <v>0</v>
      </c>
      <c r="AH297" s="21">
        <f t="shared" si="501"/>
        <v>0</v>
      </c>
      <c r="AI297" s="21">
        <f t="shared" si="501"/>
        <v>0</v>
      </c>
      <c r="AJ297" s="21">
        <f t="shared" si="501"/>
        <v>531072</v>
      </c>
      <c r="AK297" s="21">
        <f t="shared" si="501"/>
        <v>0</v>
      </c>
      <c r="AL297" s="21">
        <f t="shared" si="501"/>
        <v>531072</v>
      </c>
      <c r="AM297" s="21">
        <f t="shared" si="501"/>
        <v>0</v>
      </c>
      <c r="AN297" s="21">
        <f t="shared" si="501"/>
        <v>0</v>
      </c>
      <c r="AO297" s="21">
        <f t="shared" si="501"/>
        <v>0</v>
      </c>
      <c r="AP297" s="21">
        <f t="shared" si="501"/>
        <v>0</v>
      </c>
      <c r="AQ297" s="21">
        <f t="shared" si="501"/>
        <v>0</v>
      </c>
      <c r="AR297" s="21">
        <f t="shared" si="501"/>
        <v>531072</v>
      </c>
      <c r="AS297" s="21">
        <f t="shared" si="501"/>
        <v>0</v>
      </c>
      <c r="AT297" s="21">
        <f t="shared" si="501"/>
        <v>531072</v>
      </c>
      <c r="AU297" s="21">
        <f t="shared" si="501"/>
        <v>0</v>
      </c>
      <c r="AV297" s="205">
        <f t="shared" si="483"/>
        <v>0</v>
      </c>
      <c r="AW297" s="21">
        <f t="shared" si="501"/>
        <v>408615</v>
      </c>
      <c r="AX297" s="21">
        <f t="shared" si="501"/>
        <v>0</v>
      </c>
      <c r="AY297" s="21">
        <f t="shared" si="501"/>
        <v>408615</v>
      </c>
      <c r="AZ297" s="21">
        <f t="shared" si="501"/>
        <v>0</v>
      </c>
      <c r="BA297" s="21">
        <f t="shared" si="501"/>
        <v>0</v>
      </c>
      <c r="BB297" s="21">
        <f t="shared" si="501"/>
        <v>0</v>
      </c>
      <c r="BC297" s="21">
        <f t="shared" si="501"/>
        <v>0</v>
      </c>
      <c r="BD297" s="21">
        <f t="shared" si="501"/>
        <v>0</v>
      </c>
      <c r="BE297" s="21">
        <f t="shared" si="501"/>
        <v>408615</v>
      </c>
      <c r="BF297" s="21">
        <f t="shared" si="501"/>
        <v>0</v>
      </c>
      <c r="BG297" s="21">
        <f t="shared" si="501"/>
        <v>408615</v>
      </c>
      <c r="BH297" s="21">
        <f t="shared" si="501"/>
        <v>0</v>
      </c>
      <c r="BI297" s="21">
        <f t="shared" si="501"/>
        <v>0</v>
      </c>
      <c r="BJ297" s="21">
        <f t="shared" si="501"/>
        <v>0</v>
      </c>
      <c r="BK297" s="21">
        <f t="shared" si="501"/>
        <v>0</v>
      </c>
      <c r="BL297" s="21">
        <f t="shared" si="501"/>
        <v>0</v>
      </c>
      <c r="BM297" s="21">
        <f t="shared" si="501"/>
        <v>408615</v>
      </c>
      <c r="BN297" s="21">
        <f t="shared" si="501"/>
        <v>0</v>
      </c>
      <c r="BO297" s="21">
        <f t="shared" si="501"/>
        <v>408615</v>
      </c>
      <c r="BP297" s="21">
        <f t="shared" si="501"/>
        <v>0</v>
      </c>
      <c r="BQ297" s="205">
        <f t="shared" si="456"/>
        <v>0</v>
      </c>
      <c r="BR297" s="21">
        <f t="shared" si="501"/>
        <v>408615</v>
      </c>
      <c r="BS297" s="21">
        <f t="shared" si="501"/>
        <v>0</v>
      </c>
      <c r="BT297" s="21">
        <f t="shared" si="501"/>
        <v>408615</v>
      </c>
      <c r="BU297" s="21">
        <f t="shared" si="501"/>
        <v>0</v>
      </c>
      <c r="BV297" s="21">
        <f t="shared" si="502"/>
        <v>0</v>
      </c>
      <c r="BW297" s="21">
        <f t="shared" si="502"/>
        <v>0</v>
      </c>
      <c r="BX297" s="21">
        <f t="shared" si="502"/>
        <v>0</v>
      </c>
      <c r="BY297" s="21">
        <f t="shared" si="502"/>
        <v>0</v>
      </c>
      <c r="BZ297" s="21">
        <f t="shared" si="502"/>
        <v>408615</v>
      </c>
      <c r="CA297" s="21">
        <f t="shared" si="502"/>
        <v>0</v>
      </c>
      <c r="CB297" s="21">
        <f t="shared" si="502"/>
        <v>408615</v>
      </c>
      <c r="CC297" s="21">
        <f t="shared" si="502"/>
        <v>0</v>
      </c>
      <c r="CD297" s="21">
        <f t="shared" si="502"/>
        <v>0</v>
      </c>
      <c r="CE297" s="21">
        <f t="shared" si="502"/>
        <v>0</v>
      </c>
      <c r="CF297" s="21">
        <f t="shared" si="502"/>
        <v>0</v>
      </c>
      <c r="CG297" s="21">
        <f t="shared" si="502"/>
        <v>0</v>
      </c>
      <c r="CH297" s="21">
        <f t="shared" si="502"/>
        <v>408615</v>
      </c>
      <c r="CI297" s="21">
        <f t="shared" si="502"/>
        <v>0</v>
      </c>
      <c r="CJ297" s="21">
        <f t="shared" si="502"/>
        <v>408615</v>
      </c>
      <c r="CK297" s="21">
        <f t="shared" si="502"/>
        <v>0</v>
      </c>
      <c r="CL297" s="206">
        <f t="shared" si="457"/>
        <v>0</v>
      </c>
    </row>
    <row r="298" spans="1:91" ht="27.75" customHeight="1" x14ac:dyDescent="0.25">
      <c r="A298" s="1" t="s">
        <v>41</v>
      </c>
      <c r="B298" s="156"/>
      <c r="C298" s="156"/>
      <c r="D298" s="156"/>
      <c r="E298" s="152">
        <v>852</v>
      </c>
      <c r="F298" s="3" t="s">
        <v>78</v>
      </c>
      <c r="G298" s="3" t="s">
        <v>46</v>
      </c>
      <c r="H298" s="252" t="s">
        <v>481</v>
      </c>
      <c r="I298" s="3" t="s">
        <v>83</v>
      </c>
      <c r="J298" s="21">
        <f t="shared" si="500"/>
        <v>0</v>
      </c>
      <c r="K298" s="21">
        <f t="shared" si="500"/>
        <v>0</v>
      </c>
      <c r="L298" s="21">
        <f t="shared" si="500"/>
        <v>0</v>
      </c>
      <c r="M298" s="21">
        <f t="shared" si="500"/>
        <v>0</v>
      </c>
      <c r="N298" s="21">
        <f t="shared" si="500"/>
        <v>0</v>
      </c>
      <c r="O298" s="21">
        <f t="shared" si="500"/>
        <v>0</v>
      </c>
      <c r="P298" s="21">
        <f t="shared" si="500"/>
        <v>0</v>
      </c>
      <c r="Q298" s="21">
        <f t="shared" si="500"/>
        <v>0</v>
      </c>
      <c r="R298" s="21">
        <f t="shared" si="500"/>
        <v>0</v>
      </c>
      <c r="S298" s="21">
        <f t="shared" si="500"/>
        <v>0</v>
      </c>
      <c r="T298" s="21">
        <f t="shared" si="500"/>
        <v>0</v>
      </c>
      <c r="U298" s="21">
        <f t="shared" si="500"/>
        <v>0</v>
      </c>
      <c r="V298" s="21">
        <f t="shared" si="500"/>
        <v>-531072</v>
      </c>
      <c r="W298" s="21">
        <f t="shared" si="500"/>
        <v>0</v>
      </c>
      <c r="X298" s="21">
        <f t="shared" si="500"/>
        <v>-531072</v>
      </c>
      <c r="Y298" s="21">
        <f t="shared" si="500"/>
        <v>0</v>
      </c>
      <c r="Z298" s="276">
        <f t="shared" si="488"/>
        <v>0</v>
      </c>
      <c r="AA298" s="21"/>
      <c r="AB298" s="21">
        <f t="shared" si="501"/>
        <v>531072</v>
      </c>
      <c r="AC298" s="21">
        <f t="shared" si="501"/>
        <v>0</v>
      </c>
      <c r="AD298" s="21">
        <f t="shared" si="501"/>
        <v>531072</v>
      </c>
      <c r="AE298" s="21">
        <f t="shared" si="501"/>
        <v>0</v>
      </c>
      <c r="AF298" s="21">
        <f t="shared" si="501"/>
        <v>0</v>
      </c>
      <c r="AG298" s="21">
        <f t="shared" si="501"/>
        <v>0</v>
      </c>
      <c r="AH298" s="21">
        <f t="shared" si="501"/>
        <v>0</v>
      </c>
      <c r="AI298" s="21">
        <f t="shared" si="501"/>
        <v>0</v>
      </c>
      <c r="AJ298" s="21">
        <f t="shared" si="501"/>
        <v>531072</v>
      </c>
      <c r="AK298" s="21">
        <f t="shared" si="501"/>
        <v>0</v>
      </c>
      <c r="AL298" s="21">
        <f t="shared" si="501"/>
        <v>531072</v>
      </c>
      <c r="AM298" s="21">
        <f t="shared" si="501"/>
        <v>0</v>
      </c>
      <c r="AN298" s="21">
        <f t="shared" si="501"/>
        <v>0</v>
      </c>
      <c r="AO298" s="21">
        <f t="shared" si="501"/>
        <v>0</v>
      </c>
      <c r="AP298" s="21">
        <f t="shared" si="501"/>
        <v>0</v>
      </c>
      <c r="AQ298" s="21">
        <f t="shared" si="501"/>
        <v>0</v>
      </c>
      <c r="AR298" s="21">
        <f t="shared" si="501"/>
        <v>531072</v>
      </c>
      <c r="AS298" s="21">
        <f t="shared" si="501"/>
        <v>0</v>
      </c>
      <c r="AT298" s="21">
        <f t="shared" si="501"/>
        <v>531072</v>
      </c>
      <c r="AU298" s="21">
        <f t="shared" si="501"/>
        <v>0</v>
      </c>
      <c r="AV298" s="205">
        <f t="shared" si="483"/>
        <v>0</v>
      </c>
      <c r="AW298" s="21">
        <f t="shared" si="501"/>
        <v>408615</v>
      </c>
      <c r="AX298" s="21">
        <f t="shared" si="501"/>
        <v>0</v>
      </c>
      <c r="AY298" s="21">
        <f t="shared" si="501"/>
        <v>408615</v>
      </c>
      <c r="AZ298" s="21">
        <f t="shared" si="501"/>
        <v>0</v>
      </c>
      <c r="BA298" s="21">
        <f t="shared" si="501"/>
        <v>0</v>
      </c>
      <c r="BB298" s="21">
        <f t="shared" si="501"/>
        <v>0</v>
      </c>
      <c r="BC298" s="21">
        <f t="shared" si="501"/>
        <v>0</v>
      </c>
      <c r="BD298" s="21">
        <f t="shared" si="501"/>
        <v>0</v>
      </c>
      <c r="BE298" s="21">
        <f t="shared" si="501"/>
        <v>408615</v>
      </c>
      <c r="BF298" s="21">
        <f t="shared" si="501"/>
        <v>0</v>
      </c>
      <c r="BG298" s="21">
        <f t="shared" si="501"/>
        <v>408615</v>
      </c>
      <c r="BH298" s="21">
        <f t="shared" si="501"/>
        <v>0</v>
      </c>
      <c r="BI298" s="21">
        <f t="shared" si="501"/>
        <v>0</v>
      </c>
      <c r="BJ298" s="21">
        <f t="shared" si="501"/>
        <v>0</v>
      </c>
      <c r="BK298" s="21">
        <f t="shared" si="501"/>
        <v>0</v>
      </c>
      <c r="BL298" s="21">
        <f t="shared" si="501"/>
        <v>0</v>
      </c>
      <c r="BM298" s="21">
        <f t="shared" si="501"/>
        <v>408615</v>
      </c>
      <c r="BN298" s="21">
        <f t="shared" si="501"/>
        <v>0</v>
      </c>
      <c r="BO298" s="21">
        <f t="shared" si="501"/>
        <v>408615</v>
      </c>
      <c r="BP298" s="21">
        <f t="shared" si="501"/>
        <v>0</v>
      </c>
      <c r="BQ298" s="205">
        <f t="shared" si="456"/>
        <v>0</v>
      </c>
      <c r="BR298" s="21">
        <f t="shared" si="501"/>
        <v>408615</v>
      </c>
      <c r="BS298" s="21">
        <f t="shared" si="501"/>
        <v>0</v>
      </c>
      <c r="BT298" s="21">
        <f t="shared" si="501"/>
        <v>408615</v>
      </c>
      <c r="BU298" s="21">
        <f t="shared" si="501"/>
        <v>0</v>
      </c>
      <c r="BV298" s="21">
        <f t="shared" si="502"/>
        <v>0</v>
      </c>
      <c r="BW298" s="21">
        <f t="shared" si="502"/>
        <v>0</v>
      </c>
      <c r="BX298" s="21">
        <f t="shared" si="502"/>
        <v>0</v>
      </c>
      <c r="BY298" s="21">
        <f t="shared" si="502"/>
        <v>0</v>
      </c>
      <c r="BZ298" s="21">
        <f t="shared" si="502"/>
        <v>408615</v>
      </c>
      <c r="CA298" s="21">
        <f t="shared" si="502"/>
        <v>0</v>
      </c>
      <c r="CB298" s="21">
        <f t="shared" si="502"/>
        <v>408615</v>
      </c>
      <c r="CC298" s="21">
        <f t="shared" si="502"/>
        <v>0</v>
      </c>
      <c r="CD298" s="21">
        <f t="shared" si="502"/>
        <v>0</v>
      </c>
      <c r="CE298" s="21">
        <f t="shared" si="502"/>
        <v>0</v>
      </c>
      <c r="CF298" s="21">
        <f t="shared" si="502"/>
        <v>0</v>
      </c>
      <c r="CG298" s="21">
        <f t="shared" si="502"/>
        <v>0</v>
      </c>
      <c r="CH298" s="21">
        <f t="shared" si="502"/>
        <v>408615</v>
      </c>
      <c r="CI298" s="21">
        <f t="shared" si="502"/>
        <v>0</v>
      </c>
      <c r="CJ298" s="21">
        <f t="shared" si="502"/>
        <v>408615</v>
      </c>
      <c r="CK298" s="21">
        <f t="shared" si="502"/>
        <v>0</v>
      </c>
      <c r="CL298" s="206">
        <f t="shared" si="457"/>
        <v>0</v>
      </c>
    </row>
    <row r="299" spans="1:91" ht="27.75" customHeight="1" x14ac:dyDescent="0.25">
      <c r="A299" s="1" t="s">
        <v>84</v>
      </c>
      <c r="B299" s="156"/>
      <c r="C299" s="156"/>
      <c r="D299" s="156"/>
      <c r="E299" s="152">
        <v>852</v>
      </c>
      <c r="F299" s="3" t="s">
        <v>78</v>
      </c>
      <c r="G299" s="4" t="s">
        <v>46</v>
      </c>
      <c r="H299" s="252" t="s">
        <v>481</v>
      </c>
      <c r="I299" s="3" t="s">
        <v>85</v>
      </c>
      <c r="J299" s="21">
        <f>'6.ВС'!J369</f>
        <v>0</v>
      </c>
      <c r="K299" s="21">
        <f>'6.ВС'!K369</f>
        <v>0</v>
      </c>
      <c r="L299" s="21">
        <f>'6.ВС'!L369</f>
        <v>0</v>
      </c>
      <c r="M299" s="21">
        <f>'6.ВС'!M369</f>
        <v>0</v>
      </c>
      <c r="N299" s="21">
        <f>'6.ВС'!N369</f>
        <v>0</v>
      </c>
      <c r="O299" s="21">
        <f>'6.ВС'!O369</f>
        <v>0</v>
      </c>
      <c r="P299" s="21">
        <f>'6.ВС'!P369</f>
        <v>0</v>
      </c>
      <c r="Q299" s="21">
        <f>'6.ВС'!Q369</f>
        <v>0</v>
      </c>
      <c r="R299" s="21">
        <f>'6.ВС'!R369</f>
        <v>0</v>
      </c>
      <c r="S299" s="21">
        <f>'6.ВС'!S369</f>
        <v>0</v>
      </c>
      <c r="T299" s="21">
        <f>'6.ВС'!T369</f>
        <v>0</v>
      </c>
      <c r="U299" s="21">
        <f>'6.ВС'!U369</f>
        <v>0</v>
      </c>
      <c r="V299" s="21">
        <f>'6.ВС'!V369</f>
        <v>-531072</v>
      </c>
      <c r="W299" s="21">
        <f>'6.ВС'!W369</f>
        <v>0</v>
      </c>
      <c r="X299" s="21">
        <f>'6.ВС'!X369</f>
        <v>-531072</v>
      </c>
      <c r="Y299" s="21">
        <f>'6.ВС'!Y369</f>
        <v>0</v>
      </c>
      <c r="Z299" s="276">
        <f t="shared" si="488"/>
        <v>0</v>
      </c>
      <c r="AA299" s="21"/>
      <c r="AB299" s="21">
        <f>'6.ВС'!AB369</f>
        <v>531072</v>
      </c>
      <c r="AC299" s="21">
        <f>'6.ВС'!AC369</f>
        <v>0</v>
      </c>
      <c r="AD299" s="21">
        <f>'6.ВС'!AD369</f>
        <v>531072</v>
      </c>
      <c r="AE299" s="21">
        <f>'6.ВС'!AE369</f>
        <v>0</v>
      </c>
      <c r="AF299" s="21">
        <f>'6.ВС'!AF369</f>
        <v>0</v>
      </c>
      <c r="AG299" s="21">
        <f>'6.ВС'!AG369</f>
        <v>0</v>
      </c>
      <c r="AH299" s="21">
        <f>'6.ВС'!AH369</f>
        <v>0</v>
      </c>
      <c r="AI299" s="21">
        <f>'6.ВС'!AI369</f>
        <v>0</v>
      </c>
      <c r="AJ299" s="21">
        <f>'6.ВС'!AJ369</f>
        <v>531072</v>
      </c>
      <c r="AK299" s="21">
        <f>'6.ВС'!AK369</f>
        <v>0</v>
      </c>
      <c r="AL299" s="21">
        <f>'6.ВС'!AL369</f>
        <v>531072</v>
      </c>
      <c r="AM299" s="21">
        <f>'6.ВС'!AM369</f>
        <v>0</v>
      </c>
      <c r="AN299" s="21">
        <f>'6.ВС'!AN369</f>
        <v>0</v>
      </c>
      <c r="AO299" s="21">
        <f>'6.ВС'!AO369</f>
        <v>0</v>
      </c>
      <c r="AP299" s="21">
        <f>'6.ВС'!AP369</f>
        <v>0</v>
      </c>
      <c r="AQ299" s="21">
        <f>'6.ВС'!AQ369</f>
        <v>0</v>
      </c>
      <c r="AR299" s="21">
        <f>'6.ВС'!AR369</f>
        <v>531072</v>
      </c>
      <c r="AS299" s="21">
        <f>'6.ВС'!AS369</f>
        <v>0</v>
      </c>
      <c r="AT299" s="21">
        <f>'6.ВС'!AT369</f>
        <v>531072</v>
      </c>
      <c r="AU299" s="21">
        <f>'6.ВС'!AU369</f>
        <v>0</v>
      </c>
      <c r="AV299" s="205">
        <f t="shared" si="483"/>
        <v>0</v>
      </c>
      <c r="AW299" s="21">
        <f>'6.ВС'!AW369</f>
        <v>408615</v>
      </c>
      <c r="AX299" s="21">
        <f>'6.ВС'!AX369</f>
        <v>0</v>
      </c>
      <c r="AY299" s="21">
        <f>'6.ВС'!AY369</f>
        <v>408615</v>
      </c>
      <c r="AZ299" s="21">
        <f>'6.ВС'!AZ369</f>
        <v>0</v>
      </c>
      <c r="BA299" s="21">
        <f>'6.ВС'!BA369</f>
        <v>0</v>
      </c>
      <c r="BB299" s="21">
        <f>'6.ВС'!BB369</f>
        <v>0</v>
      </c>
      <c r="BC299" s="21">
        <f>'6.ВС'!BC369</f>
        <v>0</v>
      </c>
      <c r="BD299" s="21">
        <f>'6.ВС'!BD369</f>
        <v>0</v>
      </c>
      <c r="BE299" s="21">
        <f>'6.ВС'!BE369</f>
        <v>408615</v>
      </c>
      <c r="BF299" s="21">
        <f>'6.ВС'!BF369</f>
        <v>0</v>
      </c>
      <c r="BG299" s="21">
        <f>'6.ВС'!BG369</f>
        <v>408615</v>
      </c>
      <c r="BH299" s="21">
        <f>'6.ВС'!BH369</f>
        <v>0</v>
      </c>
      <c r="BI299" s="21">
        <f>'6.ВС'!BI369</f>
        <v>0</v>
      </c>
      <c r="BJ299" s="21">
        <f>'6.ВС'!BJ369</f>
        <v>0</v>
      </c>
      <c r="BK299" s="21">
        <f>'6.ВС'!BK369</f>
        <v>0</v>
      </c>
      <c r="BL299" s="21">
        <f>'6.ВС'!BL369</f>
        <v>0</v>
      </c>
      <c r="BM299" s="21">
        <f>'6.ВС'!BM369</f>
        <v>408615</v>
      </c>
      <c r="BN299" s="21">
        <f>'6.ВС'!BN369</f>
        <v>0</v>
      </c>
      <c r="BO299" s="21">
        <f>'6.ВС'!BO369</f>
        <v>408615</v>
      </c>
      <c r="BP299" s="21">
        <f>'6.ВС'!BP369</f>
        <v>0</v>
      </c>
      <c r="BQ299" s="205">
        <f t="shared" si="456"/>
        <v>0</v>
      </c>
      <c r="BR299" s="21">
        <f>'6.ВС'!BR369</f>
        <v>408615</v>
      </c>
      <c r="BS299" s="21">
        <f>'6.ВС'!BS369</f>
        <v>0</v>
      </c>
      <c r="BT299" s="21">
        <f>'6.ВС'!BT369</f>
        <v>408615</v>
      </c>
      <c r="BU299" s="21">
        <f>'6.ВС'!BU369</f>
        <v>0</v>
      </c>
      <c r="BV299" s="21">
        <f>'6.ВС'!BV369</f>
        <v>0</v>
      </c>
      <c r="BW299" s="21">
        <f>'6.ВС'!BW369</f>
        <v>0</v>
      </c>
      <c r="BX299" s="21">
        <f>'6.ВС'!BX369</f>
        <v>0</v>
      </c>
      <c r="BY299" s="21">
        <f>'6.ВС'!BY369</f>
        <v>0</v>
      </c>
      <c r="BZ299" s="21">
        <f>'6.ВС'!BZ369</f>
        <v>408615</v>
      </c>
      <c r="CA299" s="21">
        <f>'6.ВС'!CA369</f>
        <v>0</v>
      </c>
      <c r="CB299" s="21">
        <f>'6.ВС'!CB369</f>
        <v>408615</v>
      </c>
      <c r="CC299" s="21">
        <f>'6.ВС'!CC369</f>
        <v>0</v>
      </c>
      <c r="CD299" s="21">
        <f>'6.ВС'!CD369</f>
        <v>0</v>
      </c>
      <c r="CE299" s="21">
        <f>'6.ВС'!CE369</f>
        <v>0</v>
      </c>
      <c r="CF299" s="21">
        <f>'6.ВС'!CF369</f>
        <v>0</v>
      </c>
      <c r="CG299" s="21">
        <f>'6.ВС'!CG369</f>
        <v>0</v>
      </c>
      <c r="CH299" s="21">
        <f>'6.ВС'!CH369</f>
        <v>408615</v>
      </c>
      <c r="CI299" s="21">
        <f>'6.ВС'!CI369</f>
        <v>0</v>
      </c>
      <c r="CJ299" s="21">
        <f>'6.ВС'!CJ369</f>
        <v>408615</v>
      </c>
      <c r="CK299" s="21">
        <f>'6.ВС'!CK369</f>
        <v>0</v>
      </c>
      <c r="CL299" s="206">
        <f t="shared" si="457"/>
        <v>0</v>
      </c>
    </row>
    <row r="300" spans="1:91" ht="27.75" customHeight="1" x14ac:dyDescent="0.25">
      <c r="A300" s="156" t="s">
        <v>327</v>
      </c>
      <c r="B300" s="156"/>
      <c r="C300" s="156"/>
      <c r="D300" s="156"/>
      <c r="E300" s="152">
        <v>852</v>
      </c>
      <c r="F300" s="4" t="s">
        <v>78</v>
      </c>
      <c r="G300" s="4" t="s">
        <v>46</v>
      </c>
      <c r="H300" s="175" t="s">
        <v>482</v>
      </c>
      <c r="I300" s="3"/>
      <c r="J300" s="21">
        <f t="shared" ref="J300:Y301" si="506">J301</f>
        <v>0</v>
      </c>
      <c r="K300" s="21">
        <f t="shared" si="506"/>
        <v>0</v>
      </c>
      <c r="L300" s="21">
        <f t="shared" si="506"/>
        <v>0</v>
      </c>
      <c r="M300" s="21">
        <f t="shared" si="506"/>
        <v>0</v>
      </c>
      <c r="N300" s="21">
        <f t="shared" si="506"/>
        <v>0</v>
      </c>
      <c r="O300" s="21">
        <f t="shared" si="506"/>
        <v>0</v>
      </c>
      <c r="P300" s="21">
        <f t="shared" si="506"/>
        <v>0</v>
      </c>
      <c r="Q300" s="21">
        <f t="shared" si="506"/>
        <v>0</v>
      </c>
      <c r="R300" s="21">
        <f t="shared" si="506"/>
        <v>0</v>
      </c>
      <c r="S300" s="21">
        <f t="shared" si="506"/>
        <v>0</v>
      </c>
      <c r="T300" s="21">
        <f t="shared" si="506"/>
        <v>0</v>
      </c>
      <c r="U300" s="21">
        <f t="shared" si="506"/>
        <v>0</v>
      </c>
      <c r="V300" s="21">
        <f t="shared" si="506"/>
        <v>-10660</v>
      </c>
      <c r="W300" s="21">
        <f t="shared" si="506"/>
        <v>0</v>
      </c>
      <c r="X300" s="21">
        <f t="shared" si="506"/>
        <v>-10660</v>
      </c>
      <c r="Y300" s="21">
        <f t="shared" si="506"/>
        <v>0</v>
      </c>
      <c r="Z300" s="276">
        <f t="shared" si="488"/>
        <v>0</v>
      </c>
      <c r="AA300" s="21"/>
      <c r="AB300" s="21">
        <f t="shared" ref="AB300:BV301" si="507">AB301</f>
        <v>10660</v>
      </c>
      <c r="AC300" s="21">
        <f t="shared" si="507"/>
        <v>0</v>
      </c>
      <c r="AD300" s="21">
        <f t="shared" si="507"/>
        <v>10660</v>
      </c>
      <c r="AE300" s="21">
        <f t="shared" si="507"/>
        <v>0</v>
      </c>
      <c r="AF300" s="21">
        <f t="shared" si="507"/>
        <v>0</v>
      </c>
      <c r="AG300" s="21">
        <f t="shared" si="507"/>
        <v>0</v>
      </c>
      <c r="AH300" s="21">
        <f t="shared" si="507"/>
        <v>0</v>
      </c>
      <c r="AI300" s="21">
        <f t="shared" si="507"/>
        <v>0</v>
      </c>
      <c r="AJ300" s="21">
        <f t="shared" si="507"/>
        <v>10660</v>
      </c>
      <c r="AK300" s="21">
        <f t="shared" si="507"/>
        <v>0</v>
      </c>
      <c r="AL300" s="21">
        <f t="shared" si="507"/>
        <v>10660</v>
      </c>
      <c r="AM300" s="21">
        <f t="shared" si="507"/>
        <v>0</v>
      </c>
      <c r="AN300" s="21">
        <f t="shared" si="507"/>
        <v>-10660</v>
      </c>
      <c r="AO300" s="21">
        <f t="shared" si="507"/>
        <v>0</v>
      </c>
      <c r="AP300" s="21">
        <f t="shared" si="507"/>
        <v>-10660</v>
      </c>
      <c r="AQ300" s="21">
        <f t="shared" si="507"/>
        <v>0</v>
      </c>
      <c r="AR300" s="21">
        <f t="shared" si="507"/>
        <v>0</v>
      </c>
      <c r="AS300" s="21">
        <f t="shared" si="507"/>
        <v>0</v>
      </c>
      <c r="AT300" s="21">
        <f t="shared" si="507"/>
        <v>0</v>
      </c>
      <c r="AU300" s="21">
        <f t="shared" si="507"/>
        <v>0</v>
      </c>
      <c r="AV300" s="205">
        <f t="shared" si="483"/>
        <v>0</v>
      </c>
      <c r="AW300" s="21">
        <f t="shared" si="507"/>
        <v>0</v>
      </c>
      <c r="AX300" s="21">
        <f t="shared" si="507"/>
        <v>0</v>
      </c>
      <c r="AY300" s="21">
        <f t="shared" si="507"/>
        <v>0</v>
      </c>
      <c r="AZ300" s="21">
        <f t="shared" si="507"/>
        <v>0</v>
      </c>
      <c r="BA300" s="21">
        <f t="shared" si="507"/>
        <v>0</v>
      </c>
      <c r="BB300" s="21">
        <f t="shared" si="507"/>
        <v>0</v>
      </c>
      <c r="BC300" s="21">
        <f t="shared" si="507"/>
        <v>0</v>
      </c>
      <c r="BD300" s="21">
        <f t="shared" si="507"/>
        <v>0</v>
      </c>
      <c r="BE300" s="21">
        <f t="shared" si="507"/>
        <v>0</v>
      </c>
      <c r="BF300" s="21">
        <f t="shared" si="507"/>
        <v>0</v>
      </c>
      <c r="BG300" s="21">
        <f t="shared" si="507"/>
        <v>0</v>
      </c>
      <c r="BH300" s="21">
        <f t="shared" si="507"/>
        <v>0</v>
      </c>
      <c r="BI300" s="21">
        <f t="shared" si="507"/>
        <v>0</v>
      </c>
      <c r="BJ300" s="21">
        <f t="shared" si="507"/>
        <v>0</v>
      </c>
      <c r="BK300" s="21">
        <f t="shared" si="507"/>
        <v>0</v>
      </c>
      <c r="BL300" s="21">
        <f t="shared" si="507"/>
        <v>0</v>
      </c>
      <c r="BM300" s="21">
        <f t="shared" si="507"/>
        <v>0</v>
      </c>
      <c r="BN300" s="21">
        <f t="shared" si="507"/>
        <v>0</v>
      </c>
      <c r="BO300" s="21">
        <f t="shared" si="507"/>
        <v>0</v>
      </c>
      <c r="BP300" s="21">
        <f t="shared" si="507"/>
        <v>0</v>
      </c>
      <c r="BQ300" s="205">
        <f t="shared" si="456"/>
        <v>0</v>
      </c>
      <c r="BR300" s="21">
        <f t="shared" si="507"/>
        <v>0</v>
      </c>
      <c r="BS300" s="21">
        <f t="shared" si="507"/>
        <v>0</v>
      </c>
      <c r="BT300" s="21">
        <f t="shared" si="507"/>
        <v>0</v>
      </c>
      <c r="BU300" s="21">
        <f t="shared" si="507"/>
        <v>0</v>
      </c>
      <c r="BV300" s="21">
        <f t="shared" si="507"/>
        <v>0</v>
      </c>
      <c r="BW300" s="21">
        <f t="shared" ref="BV300:CK301" si="508">BW301</f>
        <v>0</v>
      </c>
      <c r="BX300" s="21">
        <f t="shared" si="508"/>
        <v>0</v>
      </c>
      <c r="BY300" s="21">
        <f t="shared" si="508"/>
        <v>0</v>
      </c>
      <c r="BZ300" s="21">
        <f t="shared" si="508"/>
        <v>0</v>
      </c>
      <c r="CA300" s="21">
        <f t="shared" si="508"/>
        <v>0</v>
      </c>
      <c r="CB300" s="21">
        <f t="shared" si="508"/>
        <v>0</v>
      </c>
      <c r="CC300" s="21">
        <f t="shared" si="508"/>
        <v>0</v>
      </c>
      <c r="CD300" s="21">
        <f t="shared" si="508"/>
        <v>0</v>
      </c>
      <c r="CE300" s="21">
        <f t="shared" si="508"/>
        <v>0</v>
      </c>
      <c r="CF300" s="21">
        <f t="shared" si="508"/>
        <v>0</v>
      </c>
      <c r="CG300" s="21">
        <f t="shared" si="508"/>
        <v>0</v>
      </c>
      <c r="CH300" s="21">
        <f t="shared" si="508"/>
        <v>0</v>
      </c>
      <c r="CI300" s="21">
        <f t="shared" si="508"/>
        <v>0</v>
      </c>
      <c r="CJ300" s="21">
        <f t="shared" si="508"/>
        <v>0</v>
      </c>
      <c r="CK300" s="21">
        <f t="shared" si="508"/>
        <v>0</v>
      </c>
      <c r="CL300" s="206">
        <f t="shared" si="457"/>
        <v>0</v>
      </c>
    </row>
    <row r="301" spans="1:91" ht="27.75" customHeight="1" x14ac:dyDescent="0.25">
      <c r="A301" s="156" t="s">
        <v>41</v>
      </c>
      <c r="B301" s="156"/>
      <c r="C301" s="156"/>
      <c r="D301" s="156"/>
      <c r="E301" s="152">
        <v>852</v>
      </c>
      <c r="F301" s="3" t="s">
        <v>78</v>
      </c>
      <c r="G301" s="4" t="s">
        <v>46</v>
      </c>
      <c r="H301" s="175" t="s">
        <v>482</v>
      </c>
      <c r="I301" s="3" t="s">
        <v>83</v>
      </c>
      <c r="J301" s="21">
        <f t="shared" si="506"/>
        <v>0</v>
      </c>
      <c r="K301" s="21">
        <f t="shared" si="506"/>
        <v>0</v>
      </c>
      <c r="L301" s="21">
        <f t="shared" si="506"/>
        <v>0</v>
      </c>
      <c r="M301" s="21">
        <f t="shared" si="506"/>
        <v>0</v>
      </c>
      <c r="N301" s="21">
        <f t="shared" si="506"/>
        <v>0</v>
      </c>
      <c r="O301" s="21">
        <f t="shared" si="506"/>
        <v>0</v>
      </c>
      <c r="P301" s="21">
        <f t="shared" si="506"/>
        <v>0</v>
      </c>
      <c r="Q301" s="21">
        <f t="shared" si="506"/>
        <v>0</v>
      </c>
      <c r="R301" s="21">
        <f t="shared" si="506"/>
        <v>0</v>
      </c>
      <c r="S301" s="21">
        <f t="shared" si="506"/>
        <v>0</v>
      </c>
      <c r="T301" s="21">
        <f t="shared" si="506"/>
        <v>0</v>
      </c>
      <c r="U301" s="21">
        <f t="shared" si="506"/>
        <v>0</v>
      </c>
      <c r="V301" s="21">
        <f t="shared" si="506"/>
        <v>-10660</v>
      </c>
      <c r="W301" s="21">
        <f t="shared" si="506"/>
        <v>0</v>
      </c>
      <c r="X301" s="21">
        <f t="shared" si="506"/>
        <v>-10660</v>
      </c>
      <c r="Y301" s="21">
        <f t="shared" si="506"/>
        <v>0</v>
      </c>
      <c r="Z301" s="276">
        <f t="shared" si="488"/>
        <v>0</v>
      </c>
      <c r="AA301" s="21"/>
      <c r="AB301" s="21">
        <f t="shared" si="507"/>
        <v>10660</v>
      </c>
      <c r="AC301" s="21">
        <f t="shared" si="507"/>
        <v>0</v>
      </c>
      <c r="AD301" s="21">
        <f t="shared" si="507"/>
        <v>10660</v>
      </c>
      <c r="AE301" s="21">
        <f t="shared" si="507"/>
        <v>0</v>
      </c>
      <c r="AF301" s="21">
        <f t="shared" si="507"/>
        <v>0</v>
      </c>
      <c r="AG301" s="21">
        <f t="shared" si="507"/>
        <v>0</v>
      </c>
      <c r="AH301" s="21">
        <f t="shared" si="507"/>
        <v>0</v>
      </c>
      <c r="AI301" s="21">
        <f t="shared" si="507"/>
        <v>0</v>
      </c>
      <c r="AJ301" s="21">
        <f t="shared" si="507"/>
        <v>10660</v>
      </c>
      <c r="AK301" s="21">
        <f t="shared" si="507"/>
        <v>0</v>
      </c>
      <c r="AL301" s="21">
        <f t="shared" si="507"/>
        <v>10660</v>
      </c>
      <c r="AM301" s="21">
        <f t="shared" si="507"/>
        <v>0</v>
      </c>
      <c r="AN301" s="21">
        <f t="shared" si="507"/>
        <v>-10660</v>
      </c>
      <c r="AO301" s="21">
        <f t="shared" si="507"/>
        <v>0</v>
      </c>
      <c r="AP301" s="21">
        <f t="shared" si="507"/>
        <v>-10660</v>
      </c>
      <c r="AQ301" s="21">
        <f t="shared" si="507"/>
        <v>0</v>
      </c>
      <c r="AR301" s="21">
        <f t="shared" si="507"/>
        <v>0</v>
      </c>
      <c r="AS301" s="21">
        <f t="shared" si="507"/>
        <v>0</v>
      </c>
      <c r="AT301" s="21">
        <f t="shared" si="507"/>
        <v>0</v>
      </c>
      <c r="AU301" s="21">
        <f t="shared" si="507"/>
        <v>0</v>
      </c>
      <c r="AV301" s="205">
        <f t="shared" si="483"/>
        <v>0</v>
      </c>
      <c r="AW301" s="21">
        <f t="shared" si="507"/>
        <v>0</v>
      </c>
      <c r="AX301" s="21">
        <f t="shared" si="507"/>
        <v>0</v>
      </c>
      <c r="AY301" s="21">
        <f t="shared" si="507"/>
        <v>0</v>
      </c>
      <c r="AZ301" s="21">
        <f t="shared" si="507"/>
        <v>0</v>
      </c>
      <c r="BA301" s="21">
        <f t="shared" si="507"/>
        <v>0</v>
      </c>
      <c r="BB301" s="21">
        <f t="shared" si="507"/>
        <v>0</v>
      </c>
      <c r="BC301" s="21">
        <f t="shared" si="507"/>
        <v>0</v>
      </c>
      <c r="BD301" s="21">
        <f t="shared" si="507"/>
        <v>0</v>
      </c>
      <c r="BE301" s="21">
        <f t="shared" si="507"/>
        <v>0</v>
      </c>
      <c r="BF301" s="21">
        <f t="shared" si="507"/>
        <v>0</v>
      </c>
      <c r="BG301" s="21">
        <f t="shared" si="507"/>
        <v>0</v>
      </c>
      <c r="BH301" s="21">
        <f t="shared" si="507"/>
        <v>0</v>
      </c>
      <c r="BI301" s="21">
        <f t="shared" si="507"/>
        <v>0</v>
      </c>
      <c r="BJ301" s="21">
        <f t="shared" si="507"/>
        <v>0</v>
      </c>
      <c r="BK301" s="21">
        <f t="shared" si="507"/>
        <v>0</v>
      </c>
      <c r="BL301" s="21">
        <f t="shared" si="507"/>
        <v>0</v>
      </c>
      <c r="BM301" s="21">
        <f t="shared" si="507"/>
        <v>0</v>
      </c>
      <c r="BN301" s="21">
        <f t="shared" si="507"/>
        <v>0</v>
      </c>
      <c r="BO301" s="21">
        <f t="shared" si="507"/>
        <v>0</v>
      </c>
      <c r="BP301" s="21">
        <f t="shared" si="507"/>
        <v>0</v>
      </c>
      <c r="BQ301" s="205">
        <f t="shared" si="456"/>
        <v>0</v>
      </c>
      <c r="BR301" s="21">
        <f t="shared" si="507"/>
        <v>0</v>
      </c>
      <c r="BS301" s="21">
        <f t="shared" si="507"/>
        <v>0</v>
      </c>
      <c r="BT301" s="21">
        <f t="shared" si="507"/>
        <v>0</v>
      </c>
      <c r="BU301" s="21">
        <f t="shared" si="507"/>
        <v>0</v>
      </c>
      <c r="BV301" s="21">
        <f t="shared" si="508"/>
        <v>0</v>
      </c>
      <c r="BW301" s="21">
        <f t="shared" si="508"/>
        <v>0</v>
      </c>
      <c r="BX301" s="21">
        <f t="shared" si="508"/>
        <v>0</v>
      </c>
      <c r="BY301" s="21">
        <f t="shared" si="508"/>
        <v>0</v>
      </c>
      <c r="BZ301" s="21">
        <f t="shared" si="508"/>
        <v>0</v>
      </c>
      <c r="CA301" s="21">
        <f t="shared" si="508"/>
        <v>0</v>
      </c>
      <c r="CB301" s="21">
        <f t="shared" si="508"/>
        <v>0</v>
      </c>
      <c r="CC301" s="21">
        <f t="shared" si="508"/>
        <v>0</v>
      </c>
      <c r="CD301" s="21">
        <f t="shared" si="508"/>
        <v>0</v>
      </c>
      <c r="CE301" s="21">
        <f t="shared" si="508"/>
        <v>0</v>
      </c>
      <c r="CF301" s="21">
        <f t="shared" si="508"/>
        <v>0</v>
      </c>
      <c r="CG301" s="21">
        <f t="shared" si="508"/>
        <v>0</v>
      </c>
      <c r="CH301" s="21">
        <f t="shared" si="508"/>
        <v>0</v>
      </c>
      <c r="CI301" s="21">
        <f t="shared" si="508"/>
        <v>0</v>
      </c>
      <c r="CJ301" s="21">
        <f t="shared" si="508"/>
        <v>0</v>
      </c>
      <c r="CK301" s="21">
        <f t="shared" si="508"/>
        <v>0</v>
      </c>
      <c r="CL301" s="206">
        <f t="shared" si="457"/>
        <v>0</v>
      </c>
    </row>
    <row r="302" spans="1:91" ht="27.75" customHeight="1" x14ac:dyDescent="0.25">
      <c r="A302" s="156" t="s">
        <v>84</v>
      </c>
      <c r="B302" s="156"/>
      <c r="C302" s="156"/>
      <c r="D302" s="156"/>
      <c r="E302" s="152">
        <v>852</v>
      </c>
      <c r="F302" s="3" t="s">
        <v>78</v>
      </c>
      <c r="G302" s="4" t="s">
        <v>46</v>
      </c>
      <c r="H302" s="175" t="s">
        <v>482</v>
      </c>
      <c r="I302" s="3" t="s">
        <v>85</v>
      </c>
      <c r="J302" s="21">
        <f>'6.ВС'!J372</f>
        <v>0</v>
      </c>
      <c r="K302" s="21">
        <f>'6.ВС'!K372</f>
        <v>0</v>
      </c>
      <c r="L302" s="21">
        <f>'6.ВС'!L372</f>
        <v>0</v>
      </c>
      <c r="M302" s="21">
        <f>'6.ВС'!M372</f>
        <v>0</v>
      </c>
      <c r="N302" s="21">
        <f>'6.ВС'!N372</f>
        <v>0</v>
      </c>
      <c r="O302" s="21">
        <f>'6.ВС'!O372</f>
        <v>0</v>
      </c>
      <c r="P302" s="21">
        <f>'6.ВС'!P372</f>
        <v>0</v>
      </c>
      <c r="Q302" s="21">
        <f>'6.ВС'!Q372</f>
        <v>0</v>
      </c>
      <c r="R302" s="21">
        <f>'6.ВС'!R372</f>
        <v>0</v>
      </c>
      <c r="S302" s="21">
        <f>'6.ВС'!S372</f>
        <v>0</v>
      </c>
      <c r="T302" s="21">
        <f>'6.ВС'!T372</f>
        <v>0</v>
      </c>
      <c r="U302" s="21">
        <f>'6.ВС'!U372</f>
        <v>0</v>
      </c>
      <c r="V302" s="21">
        <f>'6.ВС'!V372</f>
        <v>-10660</v>
      </c>
      <c r="W302" s="21">
        <f>'6.ВС'!W372</f>
        <v>0</v>
      </c>
      <c r="X302" s="21">
        <f>'6.ВС'!X372</f>
        <v>-10660</v>
      </c>
      <c r="Y302" s="21">
        <f>'6.ВС'!Y372</f>
        <v>0</v>
      </c>
      <c r="Z302" s="276">
        <f t="shared" si="488"/>
        <v>0</v>
      </c>
      <c r="AA302" s="21"/>
      <c r="AB302" s="21">
        <f>'6.ВС'!AB372</f>
        <v>10660</v>
      </c>
      <c r="AC302" s="21">
        <f>'6.ВС'!AC372</f>
        <v>0</v>
      </c>
      <c r="AD302" s="21">
        <f>'6.ВС'!AD372</f>
        <v>10660</v>
      </c>
      <c r="AE302" s="21">
        <f>'6.ВС'!AE372</f>
        <v>0</v>
      </c>
      <c r="AF302" s="21">
        <f>'6.ВС'!AF372</f>
        <v>0</v>
      </c>
      <c r="AG302" s="21">
        <f>'6.ВС'!AG372</f>
        <v>0</v>
      </c>
      <c r="AH302" s="21">
        <f>'6.ВС'!AH372</f>
        <v>0</v>
      </c>
      <c r="AI302" s="21">
        <f>'6.ВС'!AI372</f>
        <v>0</v>
      </c>
      <c r="AJ302" s="21">
        <f>'6.ВС'!AJ372</f>
        <v>10660</v>
      </c>
      <c r="AK302" s="21">
        <f>'6.ВС'!AK372</f>
        <v>0</v>
      </c>
      <c r="AL302" s="21">
        <f>'6.ВС'!AL372</f>
        <v>10660</v>
      </c>
      <c r="AM302" s="21">
        <f>'6.ВС'!AM372</f>
        <v>0</v>
      </c>
      <c r="AN302" s="21">
        <f>'6.ВС'!AN372</f>
        <v>-10660</v>
      </c>
      <c r="AO302" s="21">
        <f>'6.ВС'!AO372</f>
        <v>0</v>
      </c>
      <c r="AP302" s="21">
        <f>'6.ВС'!AP372</f>
        <v>-10660</v>
      </c>
      <c r="AQ302" s="21">
        <f>'6.ВС'!AQ372</f>
        <v>0</v>
      </c>
      <c r="AR302" s="21">
        <f>'6.ВС'!AR372</f>
        <v>0</v>
      </c>
      <c r="AS302" s="21">
        <f>'6.ВС'!AS372</f>
        <v>0</v>
      </c>
      <c r="AT302" s="21">
        <f>'6.ВС'!AT372</f>
        <v>0</v>
      </c>
      <c r="AU302" s="21">
        <f>'6.ВС'!AU372</f>
        <v>0</v>
      </c>
      <c r="AV302" s="205">
        <f t="shared" si="483"/>
        <v>0</v>
      </c>
      <c r="AW302" s="21">
        <f>'6.ВС'!AW372</f>
        <v>0</v>
      </c>
      <c r="AX302" s="21">
        <f>'6.ВС'!AX372</f>
        <v>0</v>
      </c>
      <c r="AY302" s="21">
        <f>'6.ВС'!AY372</f>
        <v>0</v>
      </c>
      <c r="AZ302" s="21">
        <f>'6.ВС'!AZ372</f>
        <v>0</v>
      </c>
      <c r="BA302" s="21">
        <f>'6.ВС'!BA372</f>
        <v>0</v>
      </c>
      <c r="BB302" s="21">
        <f>'6.ВС'!BB372</f>
        <v>0</v>
      </c>
      <c r="BC302" s="21">
        <f>'6.ВС'!BC372</f>
        <v>0</v>
      </c>
      <c r="BD302" s="21">
        <f>'6.ВС'!BD372</f>
        <v>0</v>
      </c>
      <c r="BE302" s="21">
        <f>'6.ВС'!BE372</f>
        <v>0</v>
      </c>
      <c r="BF302" s="21">
        <f>'6.ВС'!BF372</f>
        <v>0</v>
      </c>
      <c r="BG302" s="21">
        <f>'6.ВС'!BG372</f>
        <v>0</v>
      </c>
      <c r="BH302" s="21">
        <f>'6.ВС'!BH372</f>
        <v>0</v>
      </c>
      <c r="BI302" s="21">
        <f>'6.ВС'!BI372</f>
        <v>0</v>
      </c>
      <c r="BJ302" s="21">
        <f>'6.ВС'!BJ372</f>
        <v>0</v>
      </c>
      <c r="BK302" s="21">
        <f>'6.ВС'!BK372</f>
        <v>0</v>
      </c>
      <c r="BL302" s="21">
        <f>'6.ВС'!BL372</f>
        <v>0</v>
      </c>
      <c r="BM302" s="21">
        <f>'6.ВС'!BM372</f>
        <v>0</v>
      </c>
      <c r="BN302" s="21">
        <f>'6.ВС'!BN372</f>
        <v>0</v>
      </c>
      <c r="BO302" s="21">
        <f>'6.ВС'!BO372</f>
        <v>0</v>
      </c>
      <c r="BP302" s="21">
        <f>'6.ВС'!BP372</f>
        <v>0</v>
      </c>
      <c r="BQ302" s="205">
        <f t="shared" si="456"/>
        <v>0</v>
      </c>
      <c r="BR302" s="21">
        <f>'6.ВС'!BR372</f>
        <v>0</v>
      </c>
      <c r="BS302" s="21">
        <f>'6.ВС'!BS372</f>
        <v>0</v>
      </c>
      <c r="BT302" s="21">
        <f>'6.ВС'!BT372</f>
        <v>0</v>
      </c>
      <c r="BU302" s="21">
        <f>'6.ВС'!BU372</f>
        <v>0</v>
      </c>
      <c r="BV302" s="21">
        <f>'6.ВС'!BV372</f>
        <v>0</v>
      </c>
      <c r="BW302" s="21">
        <f>'6.ВС'!BW372</f>
        <v>0</v>
      </c>
      <c r="BX302" s="21">
        <f>'6.ВС'!BX372</f>
        <v>0</v>
      </c>
      <c r="BY302" s="21">
        <f>'6.ВС'!BY372</f>
        <v>0</v>
      </c>
      <c r="BZ302" s="21">
        <f>'6.ВС'!BZ372</f>
        <v>0</v>
      </c>
      <c r="CA302" s="21">
        <f>'6.ВС'!CA372</f>
        <v>0</v>
      </c>
      <c r="CB302" s="21">
        <f>'6.ВС'!CB372</f>
        <v>0</v>
      </c>
      <c r="CC302" s="21">
        <f>'6.ВС'!CC372</f>
        <v>0</v>
      </c>
      <c r="CD302" s="21">
        <f>'6.ВС'!CD372</f>
        <v>0</v>
      </c>
      <c r="CE302" s="21">
        <f>'6.ВС'!CE372</f>
        <v>0</v>
      </c>
      <c r="CF302" s="21">
        <f>'6.ВС'!CF372</f>
        <v>0</v>
      </c>
      <c r="CG302" s="21">
        <f>'6.ВС'!CG372</f>
        <v>0</v>
      </c>
      <c r="CH302" s="21">
        <f>'6.ВС'!CH372</f>
        <v>0</v>
      </c>
      <c r="CI302" s="21">
        <f>'6.ВС'!CI372</f>
        <v>0</v>
      </c>
      <c r="CJ302" s="21">
        <f>'6.ВС'!CJ372</f>
        <v>0</v>
      </c>
      <c r="CK302" s="21">
        <f>'6.ВС'!CK372</f>
        <v>0</v>
      </c>
      <c r="CL302" s="206">
        <f t="shared" si="457"/>
        <v>0</v>
      </c>
    </row>
    <row r="303" spans="1:91" ht="27.75" customHeight="1" x14ac:dyDescent="0.25">
      <c r="A303" s="227" t="s">
        <v>388</v>
      </c>
      <c r="B303" s="227"/>
      <c r="C303" s="227"/>
      <c r="D303" s="227"/>
      <c r="E303" s="4">
        <v>852</v>
      </c>
      <c r="F303" s="4" t="s">
        <v>78</v>
      </c>
      <c r="G303" s="4" t="s">
        <v>46</v>
      </c>
      <c r="H303" s="175" t="s">
        <v>483</v>
      </c>
      <c r="I303" s="3"/>
      <c r="J303" s="21">
        <f t="shared" ref="J303:Y304" si="509">J304</f>
        <v>10660</v>
      </c>
      <c r="K303" s="21">
        <f t="shared" si="509"/>
        <v>0</v>
      </c>
      <c r="L303" s="21">
        <f t="shared" si="509"/>
        <v>10660</v>
      </c>
      <c r="M303" s="21">
        <f t="shared" si="509"/>
        <v>0</v>
      </c>
      <c r="N303" s="21">
        <f t="shared" si="509"/>
        <v>0</v>
      </c>
      <c r="O303" s="21">
        <f t="shared" si="509"/>
        <v>0</v>
      </c>
      <c r="P303" s="21">
        <f t="shared" si="509"/>
        <v>0</v>
      </c>
      <c r="Q303" s="21">
        <f t="shared" si="509"/>
        <v>0</v>
      </c>
      <c r="R303" s="21">
        <f t="shared" si="509"/>
        <v>0</v>
      </c>
      <c r="S303" s="21">
        <f t="shared" si="509"/>
        <v>0</v>
      </c>
      <c r="T303" s="21">
        <f t="shared" si="509"/>
        <v>0</v>
      </c>
      <c r="U303" s="21">
        <f t="shared" si="509"/>
        <v>0</v>
      </c>
      <c r="V303" s="21">
        <f t="shared" si="509"/>
        <v>10660</v>
      </c>
      <c r="W303" s="21">
        <f t="shared" si="509"/>
        <v>0</v>
      </c>
      <c r="X303" s="21">
        <f t="shared" si="509"/>
        <v>10660</v>
      </c>
      <c r="Y303" s="21">
        <f t="shared" si="509"/>
        <v>0</v>
      </c>
      <c r="Z303" s="276" t="e">
        <f t="shared" si="488"/>
        <v>#DIV/0!</v>
      </c>
      <c r="AA303" s="21"/>
      <c r="AB303" s="21">
        <f>AB304</f>
        <v>0</v>
      </c>
      <c r="AC303" s="21">
        <f t="shared" ref="AC303:CM304" si="510">AC304</f>
        <v>0</v>
      </c>
      <c r="AD303" s="21">
        <f t="shared" si="510"/>
        <v>0</v>
      </c>
      <c r="AE303" s="21">
        <f t="shared" si="510"/>
        <v>0</v>
      </c>
      <c r="AF303" s="21">
        <f t="shared" si="510"/>
        <v>0</v>
      </c>
      <c r="AG303" s="21">
        <f t="shared" si="510"/>
        <v>0</v>
      </c>
      <c r="AH303" s="21">
        <f t="shared" si="510"/>
        <v>0</v>
      </c>
      <c r="AI303" s="21">
        <f t="shared" si="510"/>
        <v>0</v>
      </c>
      <c r="AJ303" s="21">
        <f t="shared" si="510"/>
        <v>0</v>
      </c>
      <c r="AK303" s="21">
        <f t="shared" si="510"/>
        <v>0</v>
      </c>
      <c r="AL303" s="21">
        <f t="shared" si="510"/>
        <v>0</v>
      </c>
      <c r="AM303" s="21">
        <f t="shared" si="510"/>
        <v>0</v>
      </c>
      <c r="AN303" s="21">
        <f t="shared" si="510"/>
        <v>206998</v>
      </c>
      <c r="AO303" s="21">
        <f t="shared" si="510"/>
        <v>196648</v>
      </c>
      <c r="AP303" s="21">
        <f t="shared" si="510"/>
        <v>10350</v>
      </c>
      <c r="AQ303" s="21">
        <f t="shared" si="510"/>
        <v>0</v>
      </c>
      <c r="AR303" s="21">
        <f t="shared" si="510"/>
        <v>206998</v>
      </c>
      <c r="AS303" s="21">
        <f t="shared" si="510"/>
        <v>196648</v>
      </c>
      <c r="AT303" s="21">
        <f t="shared" si="510"/>
        <v>10350</v>
      </c>
      <c r="AU303" s="21">
        <f t="shared" si="510"/>
        <v>0</v>
      </c>
      <c r="AV303" s="21">
        <f t="shared" si="510"/>
        <v>0</v>
      </c>
      <c r="AW303" s="21">
        <f t="shared" si="510"/>
        <v>0</v>
      </c>
      <c r="AX303" s="21">
        <f t="shared" si="510"/>
        <v>0</v>
      </c>
      <c r="AY303" s="21">
        <f t="shared" si="510"/>
        <v>0</v>
      </c>
      <c r="AZ303" s="21">
        <f t="shared" si="510"/>
        <v>0</v>
      </c>
      <c r="BA303" s="21">
        <f t="shared" si="510"/>
        <v>0</v>
      </c>
      <c r="BB303" s="21">
        <f t="shared" si="510"/>
        <v>0</v>
      </c>
      <c r="BC303" s="21">
        <f t="shared" si="510"/>
        <v>0</v>
      </c>
      <c r="BD303" s="21">
        <f t="shared" si="510"/>
        <v>0</v>
      </c>
      <c r="BE303" s="21">
        <f t="shared" si="510"/>
        <v>0</v>
      </c>
      <c r="BF303" s="21">
        <f t="shared" si="510"/>
        <v>0</v>
      </c>
      <c r="BG303" s="21">
        <f t="shared" si="510"/>
        <v>0</v>
      </c>
      <c r="BH303" s="21">
        <f t="shared" si="510"/>
        <v>0</v>
      </c>
      <c r="BI303" s="21">
        <f t="shared" si="510"/>
        <v>0</v>
      </c>
      <c r="BJ303" s="21">
        <f t="shared" si="510"/>
        <v>0</v>
      </c>
      <c r="BK303" s="21">
        <f t="shared" si="510"/>
        <v>0</v>
      </c>
      <c r="BL303" s="21">
        <f t="shared" si="510"/>
        <v>0</v>
      </c>
      <c r="BM303" s="21">
        <f t="shared" si="510"/>
        <v>0</v>
      </c>
      <c r="BN303" s="21">
        <f t="shared" si="510"/>
        <v>0</v>
      </c>
      <c r="BO303" s="21">
        <f t="shared" si="510"/>
        <v>0</v>
      </c>
      <c r="BP303" s="21">
        <f t="shared" si="510"/>
        <v>0</v>
      </c>
      <c r="BQ303" s="21">
        <f t="shared" si="510"/>
        <v>0</v>
      </c>
      <c r="BR303" s="21">
        <f t="shared" si="510"/>
        <v>0</v>
      </c>
      <c r="BS303" s="21">
        <f t="shared" si="510"/>
        <v>0</v>
      </c>
      <c r="BT303" s="21">
        <f t="shared" si="510"/>
        <v>0</v>
      </c>
      <c r="BU303" s="21">
        <f t="shared" si="510"/>
        <v>0</v>
      </c>
      <c r="BV303" s="21">
        <f t="shared" si="510"/>
        <v>0</v>
      </c>
      <c r="BW303" s="21">
        <f t="shared" si="510"/>
        <v>0</v>
      </c>
      <c r="BX303" s="21">
        <f t="shared" si="510"/>
        <v>0</v>
      </c>
      <c r="BY303" s="21">
        <f t="shared" si="510"/>
        <v>0</v>
      </c>
      <c r="BZ303" s="21">
        <f t="shared" si="510"/>
        <v>0</v>
      </c>
      <c r="CA303" s="21">
        <f t="shared" si="510"/>
        <v>0</v>
      </c>
      <c r="CB303" s="21">
        <f t="shared" si="510"/>
        <v>0</v>
      </c>
      <c r="CC303" s="21">
        <f t="shared" si="510"/>
        <v>0</v>
      </c>
      <c r="CD303" s="21">
        <f t="shared" si="510"/>
        <v>0</v>
      </c>
      <c r="CE303" s="21">
        <f t="shared" si="510"/>
        <v>0</v>
      </c>
      <c r="CF303" s="21">
        <f t="shared" si="510"/>
        <v>0</v>
      </c>
      <c r="CG303" s="21">
        <f t="shared" si="510"/>
        <v>0</v>
      </c>
      <c r="CH303" s="21">
        <f t="shared" si="510"/>
        <v>0</v>
      </c>
      <c r="CI303" s="21">
        <f t="shared" si="510"/>
        <v>0</v>
      </c>
      <c r="CJ303" s="21">
        <f t="shared" si="510"/>
        <v>0</v>
      </c>
      <c r="CK303" s="21">
        <f t="shared" si="510"/>
        <v>0</v>
      </c>
      <c r="CL303" s="21">
        <f t="shared" si="510"/>
        <v>0</v>
      </c>
      <c r="CM303" s="21">
        <f t="shared" si="510"/>
        <v>0</v>
      </c>
    </row>
    <row r="304" spans="1:91" ht="27.75" customHeight="1" x14ac:dyDescent="0.25">
      <c r="A304" s="227" t="s">
        <v>41</v>
      </c>
      <c r="B304" s="227"/>
      <c r="C304" s="227"/>
      <c r="D304" s="227"/>
      <c r="E304" s="4">
        <v>852</v>
      </c>
      <c r="F304" s="3" t="s">
        <v>78</v>
      </c>
      <c r="G304" s="4" t="s">
        <v>46</v>
      </c>
      <c r="H304" s="175" t="s">
        <v>483</v>
      </c>
      <c r="I304" s="3" t="s">
        <v>83</v>
      </c>
      <c r="J304" s="21">
        <f t="shared" si="509"/>
        <v>10660</v>
      </c>
      <c r="K304" s="21">
        <f t="shared" si="509"/>
        <v>0</v>
      </c>
      <c r="L304" s="21">
        <f t="shared" si="509"/>
        <v>10660</v>
      </c>
      <c r="M304" s="21">
        <f t="shared" si="509"/>
        <v>0</v>
      </c>
      <c r="N304" s="21">
        <f t="shared" si="509"/>
        <v>0</v>
      </c>
      <c r="O304" s="21">
        <f t="shared" si="509"/>
        <v>0</v>
      </c>
      <c r="P304" s="21">
        <f t="shared" si="509"/>
        <v>0</v>
      </c>
      <c r="Q304" s="21">
        <f t="shared" si="509"/>
        <v>0</v>
      </c>
      <c r="R304" s="21">
        <f t="shared" si="509"/>
        <v>0</v>
      </c>
      <c r="S304" s="21">
        <f t="shared" si="509"/>
        <v>0</v>
      </c>
      <c r="T304" s="21">
        <f t="shared" si="509"/>
        <v>0</v>
      </c>
      <c r="U304" s="21">
        <f t="shared" si="509"/>
        <v>0</v>
      </c>
      <c r="V304" s="21">
        <f t="shared" si="509"/>
        <v>10660</v>
      </c>
      <c r="W304" s="21">
        <f t="shared" si="509"/>
        <v>0</v>
      </c>
      <c r="X304" s="21">
        <f t="shared" si="509"/>
        <v>10660</v>
      </c>
      <c r="Y304" s="21">
        <f t="shared" si="509"/>
        <v>0</v>
      </c>
      <c r="Z304" s="276" t="e">
        <f t="shared" si="488"/>
        <v>#DIV/0!</v>
      </c>
      <c r="AA304" s="21"/>
      <c r="AB304" s="21">
        <f>AB305</f>
        <v>0</v>
      </c>
      <c r="AC304" s="21">
        <f t="shared" si="510"/>
        <v>0</v>
      </c>
      <c r="AD304" s="21">
        <f t="shared" si="510"/>
        <v>0</v>
      </c>
      <c r="AE304" s="21">
        <f t="shared" si="510"/>
        <v>0</v>
      </c>
      <c r="AF304" s="21">
        <f t="shared" si="510"/>
        <v>0</v>
      </c>
      <c r="AG304" s="21">
        <f t="shared" si="510"/>
        <v>0</v>
      </c>
      <c r="AH304" s="21">
        <f t="shared" si="510"/>
        <v>0</v>
      </c>
      <c r="AI304" s="21">
        <f t="shared" si="510"/>
        <v>0</v>
      </c>
      <c r="AJ304" s="21">
        <f t="shared" si="510"/>
        <v>0</v>
      </c>
      <c r="AK304" s="21">
        <f t="shared" si="510"/>
        <v>0</v>
      </c>
      <c r="AL304" s="21">
        <f t="shared" si="510"/>
        <v>0</v>
      </c>
      <c r="AM304" s="21">
        <f t="shared" si="510"/>
        <v>0</v>
      </c>
      <c r="AN304" s="21">
        <f t="shared" si="510"/>
        <v>206998</v>
      </c>
      <c r="AO304" s="21">
        <f t="shared" si="510"/>
        <v>196648</v>
      </c>
      <c r="AP304" s="21">
        <f t="shared" si="510"/>
        <v>10350</v>
      </c>
      <c r="AQ304" s="21">
        <f t="shared" si="510"/>
        <v>0</v>
      </c>
      <c r="AR304" s="21">
        <f t="shared" si="510"/>
        <v>206998</v>
      </c>
      <c r="AS304" s="21">
        <f t="shared" si="510"/>
        <v>196648</v>
      </c>
      <c r="AT304" s="21">
        <f t="shared" si="510"/>
        <v>10350</v>
      </c>
      <c r="AU304" s="21">
        <f t="shared" si="510"/>
        <v>0</v>
      </c>
      <c r="AV304" s="21">
        <f t="shared" si="510"/>
        <v>0</v>
      </c>
      <c r="AW304" s="21">
        <f t="shared" si="510"/>
        <v>0</v>
      </c>
      <c r="AX304" s="21">
        <f t="shared" si="510"/>
        <v>0</v>
      </c>
      <c r="AY304" s="21">
        <f t="shared" si="510"/>
        <v>0</v>
      </c>
      <c r="AZ304" s="21">
        <f t="shared" si="510"/>
        <v>0</v>
      </c>
      <c r="BA304" s="21">
        <f t="shared" si="510"/>
        <v>0</v>
      </c>
      <c r="BB304" s="21">
        <f t="shared" si="510"/>
        <v>0</v>
      </c>
      <c r="BC304" s="21">
        <f t="shared" si="510"/>
        <v>0</v>
      </c>
      <c r="BD304" s="21">
        <f t="shared" si="510"/>
        <v>0</v>
      </c>
      <c r="BE304" s="21">
        <f t="shared" si="510"/>
        <v>0</v>
      </c>
      <c r="BF304" s="21">
        <f t="shared" si="510"/>
        <v>0</v>
      </c>
      <c r="BG304" s="21">
        <f t="shared" si="510"/>
        <v>0</v>
      </c>
      <c r="BH304" s="21">
        <f t="shared" si="510"/>
        <v>0</v>
      </c>
      <c r="BI304" s="21">
        <f t="shared" si="510"/>
        <v>0</v>
      </c>
      <c r="BJ304" s="21">
        <f t="shared" si="510"/>
        <v>0</v>
      </c>
      <c r="BK304" s="21">
        <f t="shared" si="510"/>
        <v>0</v>
      </c>
      <c r="BL304" s="21">
        <f t="shared" si="510"/>
        <v>0</v>
      </c>
      <c r="BM304" s="21">
        <f t="shared" si="510"/>
        <v>0</v>
      </c>
      <c r="BN304" s="21">
        <f t="shared" si="510"/>
        <v>0</v>
      </c>
      <c r="BO304" s="21">
        <f t="shared" si="510"/>
        <v>0</v>
      </c>
      <c r="BP304" s="21">
        <f t="shared" si="510"/>
        <v>0</v>
      </c>
      <c r="BQ304" s="21">
        <f t="shared" si="510"/>
        <v>0</v>
      </c>
      <c r="BR304" s="21">
        <f t="shared" si="510"/>
        <v>0</v>
      </c>
      <c r="BS304" s="21">
        <f t="shared" si="510"/>
        <v>0</v>
      </c>
      <c r="BT304" s="21">
        <f t="shared" si="510"/>
        <v>0</v>
      </c>
      <c r="BU304" s="21">
        <f t="shared" si="510"/>
        <v>0</v>
      </c>
      <c r="BV304" s="21">
        <f t="shared" si="510"/>
        <v>0</v>
      </c>
      <c r="BW304" s="21">
        <f t="shared" si="510"/>
        <v>0</v>
      </c>
      <c r="BX304" s="21">
        <f t="shared" si="510"/>
        <v>0</v>
      </c>
      <c r="BY304" s="21">
        <f t="shared" si="510"/>
        <v>0</v>
      </c>
      <c r="BZ304" s="21">
        <f t="shared" si="510"/>
        <v>0</v>
      </c>
      <c r="CA304" s="21">
        <f t="shared" si="510"/>
        <v>0</v>
      </c>
      <c r="CB304" s="21">
        <f t="shared" si="510"/>
        <v>0</v>
      </c>
      <c r="CC304" s="21">
        <f t="shared" si="510"/>
        <v>0</v>
      </c>
      <c r="CD304" s="21">
        <f t="shared" si="510"/>
        <v>0</v>
      </c>
      <c r="CE304" s="21">
        <f t="shared" si="510"/>
        <v>0</v>
      </c>
      <c r="CF304" s="21">
        <f t="shared" si="510"/>
        <v>0</v>
      </c>
      <c r="CG304" s="21">
        <f t="shared" si="510"/>
        <v>0</v>
      </c>
      <c r="CH304" s="21">
        <f t="shared" si="510"/>
        <v>0</v>
      </c>
      <c r="CI304" s="21">
        <f t="shared" si="510"/>
        <v>0</v>
      </c>
      <c r="CJ304" s="21">
        <f t="shared" si="510"/>
        <v>0</v>
      </c>
      <c r="CK304" s="21">
        <f t="shared" si="510"/>
        <v>0</v>
      </c>
      <c r="CL304" s="21">
        <f t="shared" si="510"/>
        <v>0</v>
      </c>
      <c r="CM304" s="21">
        <f t="shared" si="510"/>
        <v>0</v>
      </c>
    </row>
    <row r="305" spans="1:90" ht="27.75" customHeight="1" x14ac:dyDescent="0.25">
      <c r="A305" s="227" t="s">
        <v>84</v>
      </c>
      <c r="B305" s="227"/>
      <c r="C305" s="227"/>
      <c r="D305" s="227"/>
      <c r="E305" s="4">
        <v>852</v>
      </c>
      <c r="F305" s="3" t="s">
        <v>78</v>
      </c>
      <c r="G305" s="4" t="s">
        <v>46</v>
      </c>
      <c r="H305" s="175" t="s">
        <v>483</v>
      </c>
      <c r="I305" s="3" t="s">
        <v>85</v>
      </c>
      <c r="J305" s="21">
        <f>'6.ВС'!J375</f>
        <v>10660</v>
      </c>
      <c r="K305" s="21">
        <f>'6.ВС'!K375</f>
        <v>0</v>
      </c>
      <c r="L305" s="21">
        <f>'6.ВС'!L375</f>
        <v>10660</v>
      </c>
      <c r="M305" s="21">
        <f>'6.ВС'!M375</f>
        <v>0</v>
      </c>
      <c r="N305" s="21">
        <f>'6.ВС'!N375</f>
        <v>0</v>
      </c>
      <c r="O305" s="21">
        <f>'6.ВС'!O375</f>
        <v>0</v>
      </c>
      <c r="P305" s="21">
        <f>'6.ВС'!P375</f>
        <v>0</v>
      </c>
      <c r="Q305" s="21">
        <f>'6.ВС'!Q375</f>
        <v>0</v>
      </c>
      <c r="R305" s="21">
        <f>'6.ВС'!R375</f>
        <v>0</v>
      </c>
      <c r="S305" s="21">
        <f>'6.ВС'!S375</f>
        <v>0</v>
      </c>
      <c r="T305" s="21">
        <f>'6.ВС'!T375</f>
        <v>0</v>
      </c>
      <c r="U305" s="21">
        <f>'6.ВС'!U375</f>
        <v>0</v>
      </c>
      <c r="V305" s="21">
        <f>'6.ВС'!V375</f>
        <v>10660</v>
      </c>
      <c r="W305" s="21">
        <f>'6.ВС'!W375</f>
        <v>0</v>
      </c>
      <c r="X305" s="21">
        <f>'6.ВС'!X375</f>
        <v>10660</v>
      </c>
      <c r="Y305" s="21">
        <f>'6.ВС'!Y375</f>
        <v>0</v>
      </c>
      <c r="Z305" s="276" t="e">
        <f t="shared" si="488"/>
        <v>#DIV/0!</v>
      </c>
      <c r="AA305" s="21"/>
      <c r="AB305" s="21">
        <f>'6.ВС'!AB375</f>
        <v>0</v>
      </c>
      <c r="AC305" s="21">
        <f>'6.ВС'!AC375</f>
        <v>0</v>
      </c>
      <c r="AD305" s="21">
        <f>'6.ВС'!AD375</f>
        <v>0</v>
      </c>
      <c r="AE305" s="21">
        <f>'6.ВС'!AE375</f>
        <v>0</v>
      </c>
      <c r="AF305" s="21">
        <f>'6.ВС'!AF375</f>
        <v>0</v>
      </c>
      <c r="AG305" s="21">
        <f>'6.ВС'!AG375</f>
        <v>0</v>
      </c>
      <c r="AH305" s="21">
        <f>'6.ВС'!AH375</f>
        <v>0</v>
      </c>
      <c r="AI305" s="21">
        <f>'6.ВС'!AI375</f>
        <v>0</v>
      </c>
      <c r="AJ305" s="21">
        <f>'6.ВС'!AJ375</f>
        <v>0</v>
      </c>
      <c r="AK305" s="21">
        <f>'6.ВС'!AK375</f>
        <v>0</v>
      </c>
      <c r="AL305" s="21">
        <f>'6.ВС'!AL375</f>
        <v>0</v>
      </c>
      <c r="AM305" s="21">
        <f>'6.ВС'!AM375</f>
        <v>0</v>
      </c>
      <c r="AN305" s="21">
        <f>'6.ВС'!AN375</f>
        <v>206998</v>
      </c>
      <c r="AO305" s="21">
        <f>'6.ВС'!AO375</f>
        <v>196648</v>
      </c>
      <c r="AP305" s="21">
        <f>'6.ВС'!AP375</f>
        <v>10350</v>
      </c>
      <c r="AQ305" s="21">
        <f>'6.ВС'!AQ375</f>
        <v>0</v>
      </c>
      <c r="AR305" s="21">
        <f>'6.ВС'!AR375</f>
        <v>206998</v>
      </c>
      <c r="AS305" s="21">
        <f>'6.ВС'!AS375</f>
        <v>196648</v>
      </c>
      <c r="AT305" s="21">
        <f>'6.ВС'!AT375</f>
        <v>10350</v>
      </c>
      <c r="AU305" s="21">
        <f>'6.ВС'!AU375</f>
        <v>0</v>
      </c>
      <c r="AV305" s="21">
        <f>'6.ВС'!AV375</f>
        <v>0</v>
      </c>
      <c r="AW305" s="21">
        <f>'6.ВС'!AW375</f>
        <v>0</v>
      </c>
      <c r="AX305" s="21">
        <f>'6.ВС'!AX375</f>
        <v>0</v>
      </c>
      <c r="AY305" s="21">
        <f>'6.ВС'!AY375</f>
        <v>0</v>
      </c>
      <c r="AZ305" s="21">
        <f>'6.ВС'!AZ375</f>
        <v>0</v>
      </c>
      <c r="BA305" s="21">
        <f>'6.ВС'!BA375</f>
        <v>0</v>
      </c>
      <c r="BB305" s="21">
        <f>'6.ВС'!BB375</f>
        <v>0</v>
      </c>
      <c r="BC305" s="21">
        <f>'6.ВС'!BC375</f>
        <v>0</v>
      </c>
      <c r="BD305" s="21">
        <f>'6.ВС'!BD375</f>
        <v>0</v>
      </c>
      <c r="BE305" s="21">
        <f>'6.ВС'!BE375</f>
        <v>0</v>
      </c>
      <c r="BF305" s="21">
        <f>'6.ВС'!BF375</f>
        <v>0</v>
      </c>
      <c r="BG305" s="21">
        <f>'6.ВС'!BG375</f>
        <v>0</v>
      </c>
      <c r="BH305" s="21">
        <f>'6.ВС'!BH375</f>
        <v>0</v>
      </c>
      <c r="BI305" s="21">
        <f>'6.ВС'!BI375</f>
        <v>0</v>
      </c>
      <c r="BJ305" s="21">
        <f>'6.ВС'!BJ375</f>
        <v>0</v>
      </c>
      <c r="BK305" s="21">
        <f>'6.ВС'!BK375</f>
        <v>0</v>
      </c>
      <c r="BL305" s="21">
        <f>'6.ВС'!BL375</f>
        <v>0</v>
      </c>
      <c r="BM305" s="21">
        <f>'6.ВС'!BM375</f>
        <v>0</v>
      </c>
      <c r="BN305" s="21">
        <f>'6.ВС'!BN375</f>
        <v>0</v>
      </c>
      <c r="BO305" s="21">
        <f>'6.ВС'!BO375</f>
        <v>0</v>
      </c>
      <c r="BP305" s="21">
        <f>'6.ВС'!BP375</f>
        <v>0</v>
      </c>
      <c r="BQ305" s="21">
        <f>'6.ВС'!BQ375</f>
        <v>0</v>
      </c>
      <c r="BR305" s="21">
        <f>'6.ВС'!BR375</f>
        <v>0</v>
      </c>
      <c r="BS305" s="21">
        <f>'6.ВС'!BS375</f>
        <v>0</v>
      </c>
      <c r="BT305" s="21">
        <f>'6.ВС'!BT375</f>
        <v>0</v>
      </c>
      <c r="BU305" s="21">
        <f>'6.ВС'!BU375</f>
        <v>0</v>
      </c>
      <c r="BV305" s="21">
        <f>'6.ВС'!BV375</f>
        <v>0</v>
      </c>
      <c r="BW305" s="21">
        <f>'6.ВС'!BW375</f>
        <v>0</v>
      </c>
      <c r="BX305" s="21">
        <f>'6.ВС'!BX375</f>
        <v>0</v>
      </c>
      <c r="BY305" s="21">
        <f>'6.ВС'!BY375</f>
        <v>0</v>
      </c>
      <c r="BZ305" s="21">
        <f>'6.ВС'!BZ375</f>
        <v>0</v>
      </c>
      <c r="CA305" s="21">
        <f>'6.ВС'!CA375</f>
        <v>0</v>
      </c>
      <c r="CB305" s="21">
        <f>'6.ВС'!CB375</f>
        <v>0</v>
      </c>
      <c r="CC305" s="21">
        <f>'6.ВС'!CC375</f>
        <v>0</v>
      </c>
      <c r="CD305" s="21">
        <f>'6.ВС'!CD375</f>
        <v>0</v>
      </c>
      <c r="CE305" s="21">
        <f>'6.ВС'!CE375</f>
        <v>0</v>
      </c>
      <c r="CF305" s="21">
        <f>'6.ВС'!CF375</f>
        <v>0</v>
      </c>
      <c r="CG305" s="21">
        <f>'6.ВС'!CG375</f>
        <v>0</v>
      </c>
      <c r="CH305" s="21">
        <f>'6.ВС'!CH375</f>
        <v>0</v>
      </c>
      <c r="CI305" s="21">
        <f>'6.ВС'!CI375</f>
        <v>0</v>
      </c>
      <c r="CJ305" s="21">
        <f>'6.ВС'!CJ375</f>
        <v>0</v>
      </c>
      <c r="CK305" s="21">
        <f>'6.ВС'!CK375</f>
        <v>0</v>
      </c>
      <c r="CL305" s="21">
        <f>'6.ВС'!CL375</f>
        <v>0</v>
      </c>
    </row>
    <row r="306" spans="1:90" ht="27.75" customHeight="1" x14ac:dyDescent="0.25">
      <c r="A306" s="1" t="s">
        <v>318</v>
      </c>
      <c r="B306" s="156"/>
      <c r="C306" s="156"/>
      <c r="D306" s="156"/>
      <c r="E306" s="152">
        <v>852</v>
      </c>
      <c r="F306" s="3" t="s">
        <v>78</v>
      </c>
      <c r="G306" s="3" t="s">
        <v>46</v>
      </c>
      <c r="H306" s="253" t="s">
        <v>470</v>
      </c>
      <c r="I306" s="3"/>
      <c r="J306" s="21">
        <f t="shared" ref="J306:Y307" si="511">J307</f>
        <v>63600</v>
      </c>
      <c r="K306" s="21">
        <f t="shared" si="511"/>
        <v>63600</v>
      </c>
      <c r="L306" s="21">
        <f t="shared" si="511"/>
        <v>0</v>
      </c>
      <c r="M306" s="21">
        <f t="shared" si="511"/>
        <v>0</v>
      </c>
      <c r="N306" s="21">
        <f t="shared" si="511"/>
        <v>63600</v>
      </c>
      <c r="O306" s="21">
        <f t="shared" si="511"/>
        <v>63600</v>
      </c>
      <c r="P306" s="21">
        <f t="shared" si="511"/>
        <v>0</v>
      </c>
      <c r="Q306" s="21">
        <f t="shared" si="511"/>
        <v>0</v>
      </c>
      <c r="R306" s="21">
        <f t="shared" si="511"/>
        <v>63600</v>
      </c>
      <c r="S306" s="21">
        <f t="shared" si="511"/>
        <v>63600</v>
      </c>
      <c r="T306" s="21">
        <f t="shared" si="511"/>
        <v>0</v>
      </c>
      <c r="U306" s="21">
        <f t="shared" si="511"/>
        <v>0</v>
      </c>
      <c r="V306" s="21">
        <f t="shared" si="511"/>
        <v>0</v>
      </c>
      <c r="W306" s="21">
        <f t="shared" si="511"/>
        <v>0</v>
      </c>
      <c r="X306" s="21">
        <f t="shared" si="511"/>
        <v>0</v>
      </c>
      <c r="Y306" s="21">
        <f t="shared" si="511"/>
        <v>0</v>
      </c>
      <c r="Z306" s="276">
        <f t="shared" si="488"/>
        <v>100</v>
      </c>
      <c r="AA306" s="21"/>
      <c r="AB306" s="21">
        <f t="shared" ref="AB306:BV307" si="512">AB307</f>
        <v>63600</v>
      </c>
      <c r="AC306" s="21">
        <f t="shared" si="512"/>
        <v>63600</v>
      </c>
      <c r="AD306" s="21">
        <f t="shared" si="512"/>
        <v>0</v>
      </c>
      <c r="AE306" s="21">
        <f t="shared" si="512"/>
        <v>0</v>
      </c>
      <c r="AF306" s="21">
        <f t="shared" si="512"/>
        <v>0</v>
      </c>
      <c r="AG306" s="21">
        <f t="shared" si="512"/>
        <v>0</v>
      </c>
      <c r="AH306" s="21">
        <f t="shared" si="512"/>
        <v>0</v>
      </c>
      <c r="AI306" s="21">
        <f t="shared" si="512"/>
        <v>0</v>
      </c>
      <c r="AJ306" s="21">
        <f t="shared" si="512"/>
        <v>63600</v>
      </c>
      <c r="AK306" s="21">
        <f t="shared" si="512"/>
        <v>63600</v>
      </c>
      <c r="AL306" s="21">
        <f t="shared" si="512"/>
        <v>0</v>
      </c>
      <c r="AM306" s="21">
        <f t="shared" si="512"/>
        <v>0</v>
      </c>
      <c r="AN306" s="21">
        <f t="shared" si="512"/>
        <v>0</v>
      </c>
      <c r="AO306" s="21">
        <f t="shared" si="512"/>
        <v>0</v>
      </c>
      <c r="AP306" s="21">
        <f t="shared" si="512"/>
        <v>0</v>
      </c>
      <c r="AQ306" s="21">
        <f t="shared" si="512"/>
        <v>0</v>
      </c>
      <c r="AR306" s="21">
        <f t="shared" si="512"/>
        <v>63600</v>
      </c>
      <c r="AS306" s="21">
        <f t="shared" si="512"/>
        <v>63600</v>
      </c>
      <c r="AT306" s="21">
        <f t="shared" si="512"/>
        <v>0</v>
      </c>
      <c r="AU306" s="21">
        <f t="shared" si="512"/>
        <v>0</v>
      </c>
      <c r="AV306" s="205">
        <f t="shared" si="483"/>
        <v>0</v>
      </c>
      <c r="AW306" s="21">
        <f t="shared" si="512"/>
        <v>63600</v>
      </c>
      <c r="AX306" s="21">
        <f t="shared" si="512"/>
        <v>63600</v>
      </c>
      <c r="AY306" s="21">
        <f t="shared" si="512"/>
        <v>0</v>
      </c>
      <c r="AZ306" s="21">
        <f t="shared" si="512"/>
        <v>0</v>
      </c>
      <c r="BA306" s="21">
        <f t="shared" si="512"/>
        <v>0</v>
      </c>
      <c r="BB306" s="21">
        <f t="shared" si="512"/>
        <v>0</v>
      </c>
      <c r="BC306" s="21">
        <f t="shared" si="512"/>
        <v>0</v>
      </c>
      <c r="BD306" s="21">
        <f t="shared" si="512"/>
        <v>0</v>
      </c>
      <c r="BE306" s="21">
        <f t="shared" si="512"/>
        <v>63600</v>
      </c>
      <c r="BF306" s="21">
        <f t="shared" si="512"/>
        <v>63600</v>
      </c>
      <c r="BG306" s="21">
        <f t="shared" si="512"/>
        <v>0</v>
      </c>
      <c r="BH306" s="21">
        <f t="shared" si="512"/>
        <v>0</v>
      </c>
      <c r="BI306" s="21">
        <f t="shared" si="512"/>
        <v>0</v>
      </c>
      <c r="BJ306" s="21">
        <f t="shared" si="512"/>
        <v>0</v>
      </c>
      <c r="BK306" s="21">
        <f t="shared" si="512"/>
        <v>0</v>
      </c>
      <c r="BL306" s="21">
        <f t="shared" si="512"/>
        <v>0</v>
      </c>
      <c r="BM306" s="21">
        <f t="shared" si="512"/>
        <v>63600</v>
      </c>
      <c r="BN306" s="21">
        <f t="shared" si="512"/>
        <v>63600</v>
      </c>
      <c r="BO306" s="21">
        <f t="shared" si="512"/>
        <v>0</v>
      </c>
      <c r="BP306" s="21">
        <f t="shared" si="512"/>
        <v>0</v>
      </c>
      <c r="BQ306" s="205">
        <f t="shared" si="456"/>
        <v>0</v>
      </c>
      <c r="BR306" s="21">
        <f t="shared" si="512"/>
        <v>63600</v>
      </c>
      <c r="BS306" s="21">
        <f t="shared" si="512"/>
        <v>63600</v>
      </c>
      <c r="BT306" s="21">
        <f t="shared" si="512"/>
        <v>0</v>
      </c>
      <c r="BU306" s="21">
        <f t="shared" si="512"/>
        <v>0</v>
      </c>
      <c r="BV306" s="21">
        <f t="shared" si="512"/>
        <v>0</v>
      </c>
      <c r="BW306" s="21">
        <f t="shared" ref="BV306:CK307" si="513">BW307</f>
        <v>0</v>
      </c>
      <c r="BX306" s="21">
        <f t="shared" si="513"/>
        <v>0</v>
      </c>
      <c r="BY306" s="21">
        <f t="shared" si="513"/>
        <v>0</v>
      </c>
      <c r="BZ306" s="21">
        <f t="shared" si="513"/>
        <v>63600</v>
      </c>
      <c r="CA306" s="21">
        <f t="shared" si="513"/>
        <v>63600</v>
      </c>
      <c r="CB306" s="21">
        <f t="shared" si="513"/>
        <v>0</v>
      </c>
      <c r="CC306" s="21">
        <f t="shared" si="513"/>
        <v>0</v>
      </c>
      <c r="CD306" s="21">
        <f t="shared" si="513"/>
        <v>0</v>
      </c>
      <c r="CE306" s="21">
        <f t="shared" si="513"/>
        <v>0</v>
      </c>
      <c r="CF306" s="21">
        <f t="shared" si="513"/>
        <v>0</v>
      </c>
      <c r="CG306" s="21">
        <f t="shared" si="513"/>
        <v>0</v>
      </c>
      <c r="CH306" s="21">
        <f t="shared" si="513"/>
        <v>63600</v>
      </c>
      <c r="CI306" s="21">
        <f t="shared" si="513"/>
        <v>63600</v>
      </c>
      <c r="CJ306" s="21">
        <f t="shared" si="513"/>
        <v>0</v>
      </c>
      <c r="CK306" s="21">
        <f t="shared" si="513"/>
        <v>0</v>
      </c>
      <c r="CL306" s="206">
        <f t="shared" si="457"/>
        <v>0</v>
      </c>
    </row>
    <row r="307" spans="1:90" ht="27.75" customHeight="1" x14ac:dyDescent="0.25">
      <c r="A307" s="1" t="s">
        <v>41</v>
      </c>
      <c r="B307" s="156"/>
      <c r="C307" s="156"/>
      <c r="D307" s="156"/>
      <c r="E307" s="152">
        <v>852</v>
      </c>
      <c r="F307" s="3" t="s">
        <v>78</v>
      </c>
      <c r="G307" s="3" t="s">
        <v>46</v>
      </c>
      <c r="H307" s="253" t="s">
        <v>470</v>
      </c>
      <c r="I307" s="3" t="s">
        <v>83</v>
      </c>
      <c r="J307" s="21">
        <f t="shared" si="511"/>
        <v>63600</v>
      </c>
      <c r="K307" s="21">
        <f t="shared" si="511"/>
        <v>63600</v>
      </c>
      <c r="L307" s="21">
        <f t="shared" si="511"/>
        <v>0</v>
      </c>
      <c r="M307" s="21">
        <f t="shared" si="511"/>
        <v>0</v>
      </c>
      <c r="N307" s="21">
        <f t="shared" si="511"/>
        <v>63600</v>
      </c>
      <c r="O307" s="21">
        <f t="shared" si="511"/>
        <v>63600</v>
      </c>
      <c r="P307" s="21">
        <f t="shared" si="511"/>
        <v>0</v>
      </c>
      <c r="Q307" s="21">
        <f t="shared" si="511"/>
        <v>0</v>
      </c>
      <c r="R307" s="21">
        <f t="shared" si="511"/>
        <v>63600</v>
      </c>
      <c r="S307" s="21">
        <f t="shared" si="511"/>
        <v>63600</v>
      </c>
      <c r="T307" s="21">
        <f t="shared" si="511"/>
        <v>0</v>
      </c>
      <c r="U307" s="21">
        <f t="shared" si="511"/>
        <v>0</v>
      </c>
      <c r="V307" s="21">
        <f t="shared" si="511"/>
        <v>0</v>
      </c>
      <c r="W307" s="21">
        <f t="shared" si="511"/>
        <v>0</v>
      </c>
      <c r="X307" s="21">
        <f t="shared" si="511"/>
        <v>0</v>
      </c>
      <c r="Y307" s="21">
        <f t="shared" si="511"/>
        <v>0</v>
      </c>
      <c r="Z307" s="276">
        <f t="shared" si="488"/>
        <v>100</v>
      </c>
      <c r="AA307" s="21"/>
      <c r="AB307" s="21">
        <f t="shared" si="512"/>
        <v>63600</v>
      </c>
      <c r="AC307" s="21">
        <f t="shared" si="512"/>
        <v>63600</v>
      </c>
      <c r="AD307" s="21">
        <f t="shared" si="512"/>
        <v>0</v>
      </c>
      <c r="AE307" s="21">
        <f t="shared" si="512"/>
        <v>0</v>
      </c>
      <c r="AF307" s="21">
        <f t="shared" si="512"/>
        <v>0</v>
      </c>
      <c r="AG307" s="21">
        <f t="shared" si="512"/>
        <v>0</v>
      </c>
      <c r="AH307" s="21">
        <f t="shared" si="512"/>
        <v>0</v>
      </c>
      <c r="AI307" s="21">
        <f t="shared" si="512"/>
        <v>0</v>
      </c>
      <c r="AJ307" s="21">
        <f t="shared" si="512"/>
        <v>63600</v>
      </c>
      <c r="AK307" s="21">
        <f t="shared" si="512"/>
        <v>63600</v>
      </c>
      <c r="AL307" s="21">
        <f t="shared" si="512"/>
        <v>0</v>
      </c>
      <c r="AM307" s="21">
        <f t="shared" si="512"/>
        <v>0</v>
      </c>
      <c r="AN307" s="21">
        <f t="shared" si="512"/>
        <v>0</v>
      </c>
      <c r="AO307" s="21">
        <f t="shared" si="512"/>
        <v>0</v>
      </c>
      <c r="AP307" s="21">
        <f t="shared" si="512"/>
        <v>0</v>
      </c>
      <c r="AQ307" s="21">
        <f t="shared" si="512"/>
        <v>0</v>
      </c>
      <c r="AR307" s="21">
        <f t="shared" si="512"/>
        <v>63600</v>
      </c>
      <c r="AS307" s="21">
        <f t="shared" si="512"/>
        <v>63600</v>
      </c>
      <c r="AT307" s="21">
        <f t="shared" si="512"/>
        <v>0</v>
      </c>
      <c r="AU307" s="21">
        <f t="shared" si="512"/>
        <v>0</v>
      </c>
      <c r="AV307" s="205">
        <f t="shared" si="483"/>
        <v>0</v>
      </c>
      <c r="AW307" s="21">
        <f t="shared" si="512"/>
        <v>63600</v>
      </c>
      <c r="AX307" s="21">
        <f t="shared" si="512"/>
        <v>63600</v>
      </c>
      <c r="AY307" s="21">
        <f t="shared" si="512"/>
        <v>0</v>
      </c>
      <c r="AZ307" s="21">
        <f t="shared" si="512"/>
        <v>0</v>
      </c>
      <c r="BA307" s="21">
        <f t="shared" si="512"/>
        <v>0</v>
      </c>
      <c r="BB307" s="21">
        <f t="shared" si="512"/>
        <v>0</v>
      </c>
      <c r="BC307" s="21">
        <f t="shared" si="512"/>
        <v>0</v>
      </c>
      <c r="BD307" s="21">
        <f t="shared" si="512"/>
        <v>0</v>
      </c>
      <c r="BE307" s="21">
        <f t="shared" si="512"/>
        <v>63600</v>
      </c>
      <c r="BF307" s="21">
        <f t="shared" si="512"/>
        <v>63600</v>
      </c>
      <c r="BG307" s="21">
        <f t="shared" si="512"/>
        <v>0</v>
      </c>
      <c r="BH307" s="21">
        <f t="shared" si="512"/>
        <v>0</v>
      </c>
      <c r="BI307" s="21">
        <f t="shared" si="512"/>
        <v>0</v>
      </c>
      <c r="BJ307" s="21">
        <f t="shared" si="512"/>
        <v>0</v>
      </c>
      <c r="BK307" s="21">
        <f t="shared" si="512"/>
        <v>0</v>
      </c>
      <c r="BL307" s="21">
        <f t="shared" si="512"/>
        <v>0</v>
      </c>
      <c r="BM307" s="21">
        <f t="shared" si="512"/>
        <v>63600</v>
      </c>
      <c r="BN307" s="21">
        <f t="shared" si="512"/>
        <v>63600</v>
      </c>
      <c r="BO307" s="21">
        <f t="shared" si="512"/>
        <v>0</v>
      </c>
      <c r="BP307" s="21">
        <f t="shared" si="512"/>
        <v>0</v>
      </c>
      <c r="BQ307" s="205">
        <f t="shared" si="456"/>
        <v>0</v>
      </c>
      <c r="BR307" s="21">
        <f t="shared" si="512"/>
        <v>63600</v>
      </c>
      <c r="BS307" s="21">
        <f t="shared" si="512"/>
        <v>63600</v>
      </c>
      <c r="BT307" s="21">
        <f t="shared" si="512"/>
        <v>0</v>
      </c>
      <c r="BU307" s="21">
        <f t="shared" si="512"/>
        <v>0</v>
      </c>
      <c r="BV307" s="21">
        <f t="shared" si="513"/>
        <v>0</v>
      </c>
      <c r="BW307" s="21">
        <f t="shared" si="513"/>
        <v>0</v>
      </c>
      <c r="BX307" s="21">
        <f t="shared" si="513"/>
        <v>0</v>
      </c>
      <c r="BY307" s="21">
        <f t="shared" si="513"/>
        <v>0</v>
      </c>
      <c r="BZ307" s="21">
        <f t="shared" si="513"/>
        <v>63600</v>
      </c>
      <c r="CA307" s="21">
        <f t="shared" si="513"/>
        <v>63600</v>
      </c>
      <c r="CB307" s="21">
        <f t="shared" si="513"/>
        <v>0</v>
      </c>
      <c r="CC307" s="21">
        <f t="shared" si="513"/>
        <v>0</v>
      </c>
      <c r="CD307" s="21">
        <f t="shared" si="513"/>
        <v>0</v>
      </c>
      <c r="CE307" s="21">
        <f t="shared" si="513"/>
        <v>0</v>
      </c>
      <c r="CF307" s="21">
        <f t="shared" si="513"/>
        <v>0</v>
      </c>
      <c r="CG307" s="21">
        <f t="shared" si="513"/>
        <v>0</v>
      </c>
      <c r="CH307" s="21">
        <f t="shared" si="513"/>
        <v>63600</v>
      </c>
      <c r="CI307" s="21">
        <f t="shared" si="513"/>
        <v>63600</v>
      </c>
      <c r="CJ307" s="21">
        <f t="shared" si="513"/>
        <v>0</v>
      </c>
      <c r="CK307" s="21">
        <f t="shared" si="513"/>
        <v>0</v>
      </c>
      <c r="CL307" s="206">
        <f t="shared" si="457"/>
        <v>0</v>
      </c>
    </row>
    <row r="308" spans="1:90" ht="27.75" customHeight="1" x14ac:dyDescent="0.25">
      <c r="A308" s="1" t="s">
        <v>84</v>
      </c>
      <c r="B308" s="156"/>
      <c r="C308" s="156"/>
      <c r="D308" s="156"/>
      <c r="E308" s="152">
        <v>852</v>
      </c>
      <c r="F308" s="3" t="s">
        <v>78</v>
      </c>
      <c r="G308" s="4" t="s">
        <v>46</v>
      </c>
      <c r="H308" s="253" t="s">
        <v>470</v>
      </c>
      <c r="I308" s="3" t="s">
        <v>85</v>
      </c>
      <c r="J308" s="21">
        <f>'6.ВС'!J378</f>
        <v>63600</v>
      </c>
      <c r="K308" s="21">
        <f>'6.ВС'!K378</f>
        <v>63600</v>
      </c>
      <c r="L308" s="21">
        <f>'6.ВС'!L378</f>
        <v>0</v>
      </c>
      <c r="M308" s="21">
        <f>'6.ВС'!M378</f>
        <v>0</v>
      </c>
      <c r="N308" s="21">
        <f>'6.ВС'!N378</f>
        <v>63600</v>
      </c>
      <c r="O308" s="21">
        <f>'6.ВС'!O378</f>
        <v>63600</v>
      </c>
      <c r="P308" s="21">
        <f>'6.ВС'!P378</f>
        <v>0</v>
      </c>
      <c r="Q308" s="21">
        <f>'6.ВС'!Q378</f>
        <v>0</v>
      </c>
      <c r="R308" s="21">
        <f>'6.ВС'!R378</f>
        <v>63600</v>
      </c>
      <c r="S308" s="21">
        <f>'6.ВС'!S378</f>
        <v>63600</v>
      </c>
      <c r="T308" s="21">
        <f>'6.ВС'!T378</f>
        <v>0</v>
      </c>
      <c r="U308" s="21">
        <f>'6.ВС'!U378</f>
        <v>0</v>
      </c>
      <c r="V308" s="21">
        <f>'6.ВС'!V378</f>
        <v>0</v>
      </c>
      <c r="W308" s="21">
        <f>'6.ВС'!W378</f>
        <v>0</v>
      </c>
      <c r="X308" s="21">
        <f>'6.ВС'!X378</f>
        <v>0</v>
      </c>
      <c r="Y308" s="21">
        <f>'6.ВС'!Y378</f>
        <v>0</v>
      </c>
      <c r="Z308" s="276">
        <f t="shared" si="488"/>
        <v>100</v>
      </c>
      <c r="AA308" s="21"/>
      <c r="AB308" s="21">
        <f>'6.ВС'!AB378</f>
        <v>63600</v>
      </c>
      <c r="AC308" s="21">
        <f>'6.ВС'!AC378</f>
        <v>63600</v>
      </c>
      <c r="AD308" s="21">
        <f>'6.ВС'!AD378</f>
        <v>0</v>
      </c>
      <c r="AE308" s="21">
        <f>'6.ВС'!AE378</f>
        <v>0</v>
      </c>
      <c r="AF308" s="21">
        <f>'6.ВС'!AF378</f>
        <v>0</v>
      </c>
      <c r="AG308" s="21">
        <f>'6.ВС'!AG378</f>
        <v>0</v>
      </c>
      <c r="AH308" s="21">
        <f>'6.ВС'!AH378</f>
        <v>0</v>
      </c>
      <c r="AI308" s="21">
        <f>'6.ВС'!AI378</f>
        <v>0</v>
      </c>
      <c r="AJ308" s="21">
        <f>'6.ВС'!AJ378</f>
        <v>63600</v>
      </c>
      <c r="AK308" s="21">
        <f>'6.ВС'!AK378</f>
        <v>63600</v>
      </c>
      <c r="AL308" s="21">
        <f>'6.ВС'!AL378</f>
        <v>0</v>
      </c>
      <c r="AM308" s="21">
        <f>'6.ВС'!AM378</f>
        <v>0</v>
      </c>
      <c r="AN308" s="21">
        <f>'6.ВС'!AN378</f>
        <v>0</v>
      </c>
      <c r="AO308" s="21">
        <f>'6.ВС'!AO378</f>
        <v>0</v>
      </c>
      <c r="AP308" s="21">
        <f>'6.ВС'!AP378</f>
        <v>0</v>
      </c>
      <c r="AQ308" s="21">
        <f>'6.ВС'!AQ378</f>
        <v>0</v>
      </c>
      <c r="AR308" s="21">
        <f>'6.ВС'!AR378</f>
        <v>63600</v>
      </c>
      <c r="AS308" s="21">
        <f>'6.ВС'!AS378</f>
        <v>63600</v>
      </c>
      <c r="AT308" s="21">
        <f>'6.ВС'!AT378</f>
        <v>0</v>
      </c>
      <c r="AU308" s="21">
        <f>'6.ВС'!AU378</f>
        <v>0</v>
      </c>
      <c r="AV308" s="205">
        <f t="shared" si="483"/>
        <v>0</v>
      </c>
      <c r="AW308" s="21">
        <f>'6.ВС'!AW378</f>
        <v>63600</v>
      </c>
      <c r="AX308" s="21">
        <f>'6.ВС'!AX378</f>
        <v>63600</v>
      </c>
      <c r="AY308" s="21">
        <f>'6.ВС'!AY378</f>
        <v>0</v>
      </c>
      <c r="AZ308" s="21">
        <f>'6.ВС'!AZ378</f>
        <v>0</v>
      </c>
      <c r="BA308" s="21">
        <f>'6.ВС'!BA378</f>
        <v>0</v>
      </c>
      <c r="BB308" s="21">
        <f>'6.ВС'!BB378</f>
        <v>0</v>
      </c>
      <c r="BC308" s="21">
        <f>'6.ВС'!BC378</f>
        <v>0</v>
      </c>
      <c r="BD308" s="21">
        <f>'6.ВС'!BD378</f>
        <v>0</v>
      </c>
      <c r="BE308" s="21">
        <f>'6.ВС'!BE378</f>
        <v>63600</v>
      </c>
      <c r="BF308" s="21">
        <f>'6.ВС'!BF378</f>
        <v>63600</v>
      </c>
      <c r="BG308" s="21">
        <f>'6.ВС'!BG378</f>
        <v>0</v>
      </c>
      <c r="BH308" s="21">
        <f>'6.ВС'!BH378</f>
        <v>0</v>
      </c>
      <c r="BI308" s="21">
        <f>'6.ВС'!BI378</f>
        <v>0</v>
      </c>
      <c r="BJ308" s="21">
        <f>'6.ВС'!BJ378</f>
        <v>0</v>
      </c>
      <c r="BK308" s="21">
        <f>'6.ВС'!BK378</f>
        <v>0</v>
      </c>
      <c r="BL308" s="21">
        <f>'6.ВС'!BL378</f>
        <v>0</v>
      </c>
      <c r="BM308" s="21">
        <f>'6.ВС'!BM378</f>
        <v>63600</v>
      </c>
      <c r="BN308" s="21">
        <f>'6.ВС'!BN378</f>
        <v>63600</v>
      </c>
      <c r="BO308" s="21">
        <f>'6.ВС'!BO378</f>
        <v>0</v>
      </c>
      <c r="BP308" s="21">
        <f>'6.ВС'!BP378</f>
        <v>0</v>
      </c>
      <c r="BQ308" s="205">
        <f t="shared" si="456"/>
        <v>0</v>
      </c>
      <c r="BR308" s="21">
        <f>'6.ВС'!BR378</f>
        <v>63600</v>
      </c>
      <c r="BS308" s="21">
        <f>'6.ВС'!BS378</f>
        <v>63600</v>
      </c>
      <c r="BT308" s="21">
        <f>'6.ВС'!BT378</f>
        <v>0</v>
      </c>
      <c r="BU308" s="21">
        <f>'6.ВС'!BU378</f>
        <v>0</v>
      </c>
      <c r="BV308" s="21">
        <f>'6.ВС'!BV378</f>
        <v>0</v>
      </c>
      <c r="BW308" s="21">
        <f>'6.ВС'!BW378</f>
        <v>0</v>
      </c>
      <c r="BX308" s="21">
        <f>'6.ВС'!BX378</f>
        <v>0</v>
      </c>
      <c r="BY308" s="21">
        <f>'6.ВС'!BY378</f>
        <v>0</v>
      </c>
      <c r="BZ308" s="21">
        <f>'6.ВС'!BZ378</f>
        <v>63600</v>
      </c>
      <c r="CA308" s="21">
        <f>'6.ВС'!CA378</f>
        <v>63600</v>
      </c>
      <c r="CB308" s="21">
        <f>'6.ВС'!CB378</f>
        <v>0</v>
      </c>
      <c r="CC308" s="21">
        <f>'6.ВС'!CC378</f>
        <v>0</v>
      </c>
      <c r="CD308" s="21">
        <f>'6.ВС'!CD378</f>
        <v>0</v>
      </c>
      <c r="CE308" s="21">
        <f>'6.ВС'!CE378</f>
        <v>0</v>
      </c>
      <c r="CF308" s="21">
        <f>'6.ВС'!CF378</f>
        <v>0</v>
      </c>
      <c r="CG308" s="21">
        <f>'6.ВС'!CG378</f>
        <v>0</v>
      </c>
      <c r="CH308" s="21">
        <f>'6.ВС'!CH378</f>
        <v>63600</v>
      </c>
      <c r="CI308" s="21">
        <f>'6.ВС'!CI378</f>
        <v>63600</v>
      </c>
      <c r="CJ308" s="21">
        <f>'6.ВС'!CJ378</f>
        <v>0</v>
      </c>
      <c r="CK308" s="21">
        <f>'6.ВС'!CK378</f>
        <v>0</v>
      </c>
      <c r="CL308" s="206">
        <f t="shared" si="457"/>
        <v>0</v>
      </c>
    </row>
    <row r="309" spans="1:90" ht="27.75" customHeight="1" x14ac:dyDescent="0.25">
      <c r="A309" s="155" t="s">
        <v>124</v>
      </c>
      <c r="B309" s="156"/>
      <c r="C309" s="156"/>
      <c r="D309" s="156"/>
      <c r="E309" s="152">
        <v>852</v>
      </c>
      <c r="F309" s="3" t="s">
        <v>78</v>
      </c>
      <c r="G309" s="3" t="s">
        <v>78</v>
      </c>
      <c r="H309" s="4"/>
      <c r="I309" s="3"/>
      <c r="J309" s="21">
        <f t="shared" ref="J309:Y309" si="514">J310</f>
        <v>123400</v>
      </c>
      <c r="K309" s="21">
        <f t="shared" si="514"/>
        <v>0</v>
      </c>
      <c r="L309" s="21">
        <f t="shared" si="514"/>
        <v>123400</v>
      </c>
      <c r="M309" s="21">
        <f t="shared" si="514"/>
        <v>0</v>
      </c>
      <c r="N309" s="21">
        <f t="shared" si="514"/>
        <v>0</v>
      </c>
      <c r="O309" s="21">
        <f t="shared" si="514"/>
        <v>0</v>
      </c>
      <c r="P309" s="21">
        <f t="shared" si="514"/>
        <v>0</v>
      </c>
      <c r="Q309" s="21">
        <f t="shared" si="514"/>
        <v>0</v>
      </c>
      <c r="R309" s="21">
        <f t="shared" si="514"/>
        <v>0</v>
      </c>
      <c r="S309" s="21">
        <f t="shared" si="514"/>
        <v>0</v>
      </c>
      <c r="T309" s="21">
        <f t="shared" si="514"/>
        <v>0</v>
      </c>
      <c r="U309" s="21">
        <f t="shared" si="514"/>
        <v>0</v>
      </c>
      <c r="V309" s="21">
        <f t="shared" si="514"/>
        <v>0</v>
      </c>
      <c r="W309" s="21">
        <f t="shared" si="514"/>
        <v>0</v>
      </c>
      <c r="X309" s="21">
        <f t="shared" si="514"/>
        <v>0</v>
      </c>
      <c r="Y309" s="21">
        <f t="shared" si="514"/>
        <v>0</v>
      </c>
      <c r="Z309" s="276">
        <f t="shared" si="488"/>
        <v>100</v>
      </c>
      <c r="AA309" s="21"/>
      <c r="AB309" s="21">
        <f t="shared" ref="AB309:CK309" si="515">AB310</f>
        <v>123400</v>
      </c>
      <c r="AC309" s="21">
        <f t="shared" si="515"/>
        <v>0</v>
      </c>
      <c r="AD309" s="21">
        <f t="shared" si="515"/>
        <v>123400</v>
      </c>
      <c r="AE309" s="21">
        <f t="shared" si="515"/>
        <v>0</v>
      </c>
      <c r="AF309" s="21">
        <f t="shared" si="515"/>
        <v>0</v>
      </c>
      <c r="AG309" s="21">
        <f t="shared" si="515"/>
        <v>0</v>
      </c>
      <c r="AH309" s="21">
        <f t="shared" si="515"/>
        <v>0</v>
      </c>
      <c r="AI309" s="21">
        <f t="shared" si="515"/>
        <v>0</v>
      </c>
      <c r="AJ309" s="21">
        <f t="shared" si="515"/>
        <v>123400</v>
      </c>
      <c r="AK309" s="21">
        <f t="shared" si="515"/>
        <v>0</v>
      </c>
      <c r="AL309" s="21">
        <f t="shared" si="515"/>
        <v>123400</v>
      </c>
      <c r="AM309" s="21">
        <f t="shared" si="515"/>
        <v>0</v>
      </c>
      <c r="AN309" s="21">
        <f t="shared" si="515"/>
        <v>0</v>
      </c>
      <c r="AO309" s="21">
        <f t="shared" si="515"/>
        <v>0</v>
      </c>
      <c r="AP309" s="21">
        <f t="shared" si="515"/>
        <v>0</v>
      </c>
      <c r="AQ309" s="21">
        <f t="shared" si="515"/>
        <v>0</v>
      </c>
      <c r="AR309" s="21">
        <f t="shared" si="515"/>
        <v>123400</v>
      </c>
      <c r="AS309" s="21">
        <f t="shared" si="515"/>
        <v>0</v>
      </c>
      <c r="AT309" s="21">
        <f t="shared" si="515"/>
        <v>123400</v>
      </c>
      <c r="AU309" s="21">
        <f t="shared" si="515"/>
        <v>0</v>
      </c>
      <c r="AV309" s="205">
        <f t="shared" si="483"/>
        <v>0</v>
      </c>
      <c r="AW309" s="21">
        <f t="shared" si="515"/>
        <v>0</v>
      </c>
      <c r="AX309" s="21">
        <f t="shared" si="515"/>
        <v>0</v>
      </c>
      <c r="AY309" s="21">
        <f t="shared" si="515"/>
        <v>0</v>
      </c>
      <c r="AZ309" s="21">
        <f t="shared" si="515"/>
        <v>0</v>
      </c>
      <c r="BA309" s="21">
        <f t="shared" si="515"/>
        <v>0</v>
      </c>
      <c r="BB309" s="21">
        <f t="shared" si="515"/>
        <v>0</v>
      </c>
      <c r="BC309" s="21">
        <f t="shared" si="515"/>
        <v>0</v>
      </c>
      <c r="BD309" s="21">
        <f t="shared" si="515"/>
        <v>0</v>
      </c>
      <c r="BE309" s="21">
        <f t="shared" si="515"/>
        <v>0</v>
      </c>
      <c r="BF309" s="21">
        <f t="shared" si="515"/>
        <v>0</v>
      </c>
      <c r="BG309" s="21">
        <f t="shared" si="515"/>
        <v>0</v>
      </c>
      <c r="BH309" s="21">
        <f t="shared" si="515"/>
        <v>0</v>
      </c>
      <c r="BI309" s="21">
        <f t="shared" si="515"/>
        <v>0</v>
      </c>
      <c r="BJ309" s="21">
        <f t="shared" si="515"/>
        <v>0</v>
      </c>
      <c r="BK309" s="21">
        <f t="shared" si="515"/>
        <v>0</v>
      </c>
      <c r="BL309" s="21">
        <f t="shared" si="515"/>
        <v>0</v>
      </c>
      <c r="BM309" s="21">
        <f t="shared" si="515"/>
        <v>0</v>
      </c>
      <c r="BN309" s="21">
        <f t="shared" si="515"/>
        <v>0</v>
      </c>
      <c r="BO309" s="21">
        <f t="shared" si="515"/>
        <v>0</v>
      </c>
      <c r="BP309" s="21">
        <f t="shared" si="515"/>
        <v>0</v>
      </c>
      <c r="BQ309" s="205">
        <f t="shared" si="456"/>
        <v>0</v>
      </c>
      <c r="BR309" s="21">
        <f t="shared" si="515"/>
        <v>0</v>
      </c>
      <c r="BS309" s="21">
        <f t="shared" si="515"/>
        <v>0</v>
      </c>
      <c r="BT309" s="21">
        <f t="shared" si="515"/>
        <v>0</v>
      </c>
      <c r="BU309" s="21">
        <f t="shared" si="515"/>
        <v>0</v>
      </c>
      <c r="BV309" s="21">
        <f t="shared" si="515"/>
        <v>0</v>
      </c>
      <c r="BW309" s="21">
        <f t="shared" si="515"/>
        <v>0</v>
      </c>
      <c r="BX309" s="21">
        <f t="shared" si="515"/>
        <v>0</v>
      </c>
      <c r="BY309" s="21">
        <f t="shared" si="515"/>
        <v>0</v>
      </c>
      <c r="BZ309" s="21">
        <f t="shared" si="515"/>
        <v>0</v>
      </c>
      <c r="CA309" s="21">
        <f t="shared" si="515"/>
        <v>0</v>
      </c>
      <c r="CB309" s="21">
        <f t="shared" si="515"/>
        <v>0</v>
      </c>
      <c r="CC309" s="21">
        <f t="shared" si="515"/>
        <v>0</v>
      </c>
      <c r="CD309" s="21">
        <f t="shared" si="515"/>
        <v>0</v>
      </c>
      <c r="CE309" s="21">
        <f t="shared" si="515"/>
        <v>0</v>
      </c>
      <c r="CF309" s="21">
        <f t="shared" si="515"/>
        <v>0</v>
      </c>
      <c r="CG309" s="21">
        <f t="shared" si="515"/>
        <v>0</v>
      </c>
      <c r="CH309" s="21">
        <f t="shared" si="515"/>
        <v>0</v>
      </c>
      <c r="CI309" s="21">
        <f t="shared" si="515"/>
        <v>0</v>
      </c>
      <c r="CJ309" s="21">
        <f t="shared" si="515"/>
        <v>0</v>
      </c>
      <c r="CK309" s="21">
        <f t="shared" si="515"/>
        <v>0</v>
      </c>
      <c r="CL309" s="206">
        <f t="shared" si="457"/>
        <v>0</v>
      </c>
    </row>
    <row r="310" spans="1:90" ht="27.75" customHeight="1" x14ac:dyDescent="0.25">
      <c r="A310" s="155" t="s">
        <v>125</v>
      </c>
      <c r="B310" s="156"/>
      <c r="C310" s="156"/>
      <c r="D310" s="156"/>
      <c r="E310" s="152">
        <v>852</v>
      </c>
      <c r="F310" s="3" t="s">
        <v>78</v>
      </c>
      <c r="G310" s="3" t="s">
        <v>78</v>
      </c>
      <c r="H310" s="176" t="s">
        <v>484</v>
      </c>
      <c r="I310" s="3"/>
      <c r="J310" s="21">
        <f t="shared" ref="J310:R310" si="516">J311+J313</f>
        <v>123400</v>
      </c>
      <c r="K310" s="21">
        <f t="shared" ref="K310:M310" si="517">K311+K313</f>
        <v>0</v>
      </c>
      <c r="L310" s="21">
        <f t="shared" si="517"/>
        <v>123400</v>
      </c>
      <c r="M310" s="21">
        <f t="shared" si="517"/>
        <v>0</v>
      </c>
      <c r="N310" s="21">
        <f t="shared" si="516"/>
        <v>0</v>
      </c>
      <c r="O310" s="21">
        <f t="shared" ref="O310:Q310" si="518">O311+O313</f>
        <v>0</v>
      </c>
      <c r="P310" s="21">
        <f t="shared" si="518"/>
        <v>0</v>
      </c>
      <c r="Q310" s="21">
        <f t="shared" si="518"/>
        <v>0</v>
      </c>
      <c r="R310" s="21">
        <f t="shared" si="516"/>
        <v>0</v>
      </c>
      <c r="S310" s="21">
        <f t="shared" ref="S310:U310" si="519">S311+S313</f>
        <v>0</v>
      </c>
      <c r="T310" s="21">
        <f t="shared" si="519"/>
        <v>0</v>
      </c>
      <c r="U310" s="21">
        <f t="shared" si="519"/>
        <v>0</v>
      </c>
      <c r="V310" s="21">
        <f t="shared" ref="V310:Y310" si="520">V311+V313</f>
        <v>0</v>
      </c>
      <c r="W310" s="21">
        <f t="shared" si="520"/>
        <v>0</v>
      </c>
      <c r="X310" s="21">
        <f t="shared" si="520"/>
        <v>0</v>
      </c>
      <c r="Y310" s="21">
        <f t="shared" si="520"/>
        <v>0</v>
      </c>
      <c r="Z310" s="276">
        <f t="shared" si="488"/>
        <v>100</v>
      </c>
      <c r="AA310" s="21"/>
      <c r="AB310" s="21">
        <f t="shared" ref="AB310:BU310" si="521">AB311+AB313</f>
        <v>123400</v>
      </c>
      <c r="AC310" s="21">
        <f t="shared" si="521"/>
        <v>0</v>
      </c>
      <c r="AD310" s="21">
        <f t="shared" si="521"/>
        <v>123400</v>
      </c>
      <c r="AE310" s="21">
        <f t="shared" si="521"/>
        <v>0</v>
      </c>
      <c r="AF310" s="21">
        <f t="shared" ref="AF310:AM310" si="522">AF311+AF313</f>
        <v>0</v>
      </c>
      <c r="AG310" s="21">
        <f t="shared" si="522"/>
        <v>0</v>
      </c>
      <c r="AH310" s="21">
        <f t="shared" si="522"/>
        <v>0</v>
      </c>
      <c r="AI310" s="21">
        <f t="shared" si="522"/>
        <v>0</v>
      </c>
      <c r="AJ310" s="21">
        <f t="shared" si="522"/>
        <v>123400</v>
      </c>
      <c r="AK310" s="21">
        <f t="shared" si="522"/>
        <v>0</v>
      </c>
      <c r="AL310" s="21">
        <f t="shared" si="522"/>
        <v>123400</v>
      </c>
      <c r="AM310" s="21">
        <f t="shared" si="522"/>
        <v>0</v>
      </c>
      <c r="AN310" s="21">
        <f t="shared" ref="AN310:AU310" si="523">AN311+AN313</f>
        <v>0</v>
      </c>
      <c r="AO310" s="21">
        <f t="shared" si="523"/>
        <v>0</v>
      </c>
      <c r="AP310" s="21">
        <f t="shared" si="523"/>
        <v>0</v>
      </c>
      <c r="AQ310" s="21">
        <f t="shared" si="523"/>
        <v>0</v>
      </c>
      <c r="AR310" s="21">
        <f t="shared" si="523"/>
        <v>123400</v>
      </c>
      <c r="AS310" s="21">
        <f t="shared" si="523"/>
        <v>0</v>
      </c>
      <c r="AT310" s="21">
        <f t="shared" si="523"/>
        <v>123400</v>
      </c>
      <c r="AU310" s="21">
        <f t="shared" si="523"/>
        <v>0</v>
      </c>
      <c r="AV310" s="205">
        <f t="shared" si="483"/>
        <v>0</v>
      </c>
      <c r="AW310" s="21">
        <f t="shared" si="521"/>
        <v>0</v>
      </c>
      <c r="AX310" s="21">
        <f t="shared" si="521"/>
        <v>0</v>
      </c>
      <c r="AY310" s="21">
        <f t="shared" si="521"/>
        <v>0</v>
      </c>
      <c r="AZ310" s="21">
        <f t="shared" si="521"/>
        <v>0</v>
      </c>
      <c r="BA310" s="21">
        <f t="shared" ref="BA310:BH310" si="524">BA311+BA313</f>
        <v>0</v>
      </c>
      <c r="BB310" s="21">
        <f t="shared" si="524"/>
        <v>0</v>
      </c>
      <c r="BC310" s="21">
        <f t="shared" si="524"/>
        <v>0</v>
      </c>
      <c r="BD310" s="21">
        <f t="shared" si="524"/>
        <v>0</v>
      </c>
      <c r="BE310" s="21">
        <f t="shared" si="524"/>
        <v>0</v>
      </c>
      <c r="BF310" s="21">
        <f t="shared" si="524"/>
        <v>0</v>
      </c>
      <c r="BG310" s="21">
        <f t="shared" si="524"/>
        <v>0</v>
      </c>
      <c r="BH310" s="21">
        <f t="shared" si="524"/>
        <v>0</v>
      </c>
      <c r="BI310" s="21">
        <f t="shared" ref="BI310:BP310" si="525">BI311+BI313</f>
        <v>0</v>
      </c>
      <c r="BJ310" s="21">
        <f t="shared" si="525"/>
        <v>0</v>
      </c>
      <c r="BK310" s="21">
        <f t="shared" si="525"/>
        <v>0</v>
      </c>
      <c r="BL310" s="21">
        <f t="shared" si="525"/>
        <v>0</v>
      </c>
      <c r="BM310" s="21">
        <f t="shared" si="525"/>
        <v>0</v>
      </c>
      <c r="BN310" s="21">
        <f t="shared" si="525"/>
        <v>0</v>
      </c>
      <c r="BO310" s="21">
        <f t="shared" si="525"/>
        <v>0</v>
      </c>
      <c r="BP310" s="21">
        <f t="shared" si="525"/>
        <v>0</v>
      </c>
      <c r="BQ310" s="205">
        <f t="shared" si="456"/>
        <v>0</v>
      </c>
      <c r="BR310" s="21">
        <f t="shared" si="521"/>
        <v>0</v>
      </c>
      <c r="BS310" s="21">
        <f t="shared" si="521"/>
        <v>0</v>
      </c>
      <c r="BT310" s="21">
        <f t="shared" si="521"/>
        <v>0</v>
      </c>
      <c r="BU310" s="21">
        <f t="shared" si="521"/>
        <v>0</v>
      </c>
      <c r="BV310" s="21">
        <f t="shared" ref="BV310:CC310" si="526">BV311+BV313</f>
        <v>0</v>
      </c>
      <c r="BW310" s="21">
        <f t="shared" si="526"/>
        <v>0</v>
      </c>
      <c r="BX310" s="21">
        <f t="shared" si="526"/>
        <v>0</v>
      </c>
      <c r="BY310" s="21">
        <f t="shared" si="526"/>
        <v>0</v>
      </c>
      <c r="BZ310" s="21">
        <f t="shared" si="526"/>
        <v>0</v>
      </c>
      <c r="CA310" s="21">
        <f t="shared" si="526"/>
        <v>0</v>
      </c>
      <c r="CB310" s="21">
        <f t="shared" si="526"/>
        <v>0</v>
      </c>
      <c r="CC310" s="21">
        <f t="shared" si="526"/>
        <v>0</v>
      </c>
      <c r="CD310" s="21">
        <f t="shared" ref="CD310:CK310" si="527">CD311+CD313</f>
        <v>0</v>
      </c>
      <c r="CE310" s="21">
        <f t="shared" si="527"/>
        <v>0</v>
      </c>
      <c r="CF310" s="21">
        <f t="shared" si="527"/>
        <v>0</v>
      </c>
      <c r="CG310" s="21">
        <f t="shared" si="527"/>
        <v>0</v>
      </c>
      <c r="CH310" s="21">
        <f t="shared" si="527"/>
        <v>0</v>
      </c>
      <c r="CI310" s="21">
        <f t="shared" si="527"/>
        <v>0</v>
      </c>
      <c r="CJ310" s="21">
        <f t="shared" si="527"/>
        <v>0</v>
      </c>
      <c r="CK310" s="21">
        <f t="shared" si="527"/>
        <v>0</v>
      </c>
      <c r="CL310" s="206">
        <f t="shared" si="457"/>
        <v>0</v>
      </c>
    </row>
    <row r="311" spans="1:90" ht="27.75" customHeight="1" x14ac:dyDescent="0.25">
      <c r="A311" s="155" t="s">
        <v>15</v>
      </c>
      <c r="B311" s="156"/>
      <c r="C311" s="156"/>
      <c r="D311" s="156"/>
      <c r="E311" s="152">
        <v>852</v>
      </c>
      <c r="F311" s="3" t="s">
        <v>78</v>
      </c>
      <c r="G311" s="3" t="s">
        <v>78</v>
      </c>
      <c r="H311" s="176" t="s">
        <v>484</v>
      </c>
      <c r="I311" s="3" t="s">
        <v>17</v>
      </c>
      <c r="J311" s="21">
        <f t="shared" ref="J311:Y311" si="528">J312</f>
        <v>16900</v>
      </c>
      <c r="K311" s="21">
        <f t="shared" si="528"/>
        <v>0</v>
      </c>
      <c r="L311" s="21">
        <f t="shared" si="528"/>
        <v>16900</v>
      </c>
      <c r="M311" s="21">
        <f t="shared" si="528"/>
        <v>0</v>
      </c>
      <c r="N311" s="21">
        <f t="shared" si="528"/>
        <v>0</v>
      </c>
      <c r="O311" s="21">
        <f t="shared" si="528"/>
        <v>0</v>
      </c>
      <c r="P311" s="21">
        <f t="shared" si="528"/>
        <v>0</v>
      </c>
      <c r="Q311" s="21">
        <f t="shared" si="528"/>
        <v>0</v>
      </c>
      <c r="R311" s="21">
        <f t="shared" si="528"/>
        <v>0</v>
      </c>
      <c r="S311" s="21">
        <f t="shared" si="528"/>
        <v>0</v>
      </c>
      <c r="T311" s="21">
        <f t="shared" si="528"/>
        <v>0</v>
      </c>
      <c r="U311" s="21">
        <f t="shared" si="528"/>
        <v>0</v>
      </c>
      <c r="V311" s="21">
        <f t="shared" si="528"/>
        <v>0</v>
      </c>
      <c r="W311" s="21">
        <f t="shared" si="528"/>
        <v>0</v>
      </c>
      <c r="X311" s="21">
        <f t="shared" si="528"/>
        <v>0</v>
      </c>
      <c r="Y311" s="21">
        <f t="shared" si="528"/>
        <v>0</v>
      </c>
      <c r="Z311" s="276">
        <f t="shared" si="488"/>
        <v>100</v>
      </c>
      <c r="AA311" s="21"/>
      <c r="AB311" s="21">
        <f t="shared" ref="AB311:CK311" si="529">AB312</f>
        <v>16900</v>
      </c>
      <c r="AC311" s="21">
        <f t="shared" si="529"/>
        <v>0</v>
      </c>
      <c r="AD311" s="21">
        <f t="shared" si="529"/>
        <v>16900</v>
      </c>
      <c r="AE311" s="21">
        <f t="shared" si="529"/>
        <v>0</v>
      </c>
      <c r="AF311" s="21">
        <f t="shared" si="529"/>
        <v>0</v>
      </c>
      <c r="AG311" s="21">
        <f t="shared" si="529"/>
        <v>0</v>
      </c>
      <c r="AH311" s="21">
        <f t="shared" si="529"/>
        <v>0</v>
      </c>
      <c r="AI311" s="21">
        <f t="shared" si="529"/>
        <v>0</v>
      </c>
      <c r="AJ311" s="21">
        <f t="shared" si="529"/>
        <v>16900</v>
      </c>
      <c r="AK311" s="21">
        <f t="shared" si="529"/>
        <v>0</v>
      </c>
      <c r="AL311" s="21">
        <f t="shared" si="529"/>
        <v>16900</v>
      </c>
      <c r="AM311" s="21">
        <f t="shared" si="529"/>
        <v>0</v>
      </c>
      <c r="AN311" s="21">
        <f t="shared" si="529"/>
        <v>0</v>
      </c>
      <c r="AO311" s="21">
        <f t="shared" si="529"/>
        <v>0</v>
      </c>
      <c r="AP311" s="21">
        <f t="shared" si="529"/>
        <v>0</v>
      </c>
      <c r="AQ311" s="21">
        <f t="shared" si="529"/>
        <v>0</v>
      </c>
      <c r="AR311" s="21">
        <f t="shared" si="529"/>
        <v>16900</v>
      </c>
      <c r="AS311" s="21">
        <f t="shared" si="529"/>
        <v>0</v>
      </c>
      <c r="AT311" s="21">
        <f t="shared" si="529"/>
        <v>16900</v>
      </c>
      <c r="AU311" s="21">
        <f t="shared" si="529"/>
        <v>0</v>
      </c>
      <c r="AV311" s="205">
        <f t="shared" si="483"/>
        <v>0</v>
      </c>
      <c r="AW311" s="21">
        <f t="shared" si="529"/>
        <v>0</v>
      </c>
      <c r="AX311" s="21">
        <f t="shared" si="529"/>
        <v>0</v>
      </c>
      <c r="AY311" s="21">
        <f t="shared" si="529"/>
        <v>0</v>
      </c>
      <c r="AZ311" s="21">
        <f t="shared" si="529"/>
        <v>0</v>
      </c>
      <c r="BA311" s="21">
        <f t="shared" si="529"/>
        <v>0</v>
      </c>
      <c r="BB311" s="21">
        <f t="shared" si="529"/>
        <v>0</v>
      </c>
      <c r="BC311" s="21">
        <f t="shared" si="529"/>
        <v>0</v>
      </c>
      <c r="BD311" s="21">
        <f t="shared" si="529"/>
        <v>0</v>
      </c>
      <c r="BE311" s="21">
        <f t="shared" si="529"/>
        <v>0</v>
      </c>
      <c r="BF311" s="21">
        <f t="shared" si="529"/>
        <v>0</v>
      </c>
      <c r="BG311" s="21">
        <f t="shared" si="529"/>
        <v>0</v>
      </c>
      <c r="BH311" s="21">
        <f t="shared" si="529"/>
        <v>0</v>
      </c>
      <c r="BI311" s="21">
        <f t="shared" si="529"/>
        <v>0</v>
      </c>
      <c r="BJ311" s="21">
        <f t="shared" si="529"/>
        <v>0</v>
      </c>
      <c r="BK311" s="21">
        <f t="shared" si="529"/>
        <v>0</v>
      </c>
      <c r="BL311" s="21">
        <f t="shared" si="529"/>
        <v>0</v>
      </c>
      <c r="BM311" s="21">
        <f t="shared" si="529"/>
        <v>0</v>
      </c>
      <c r="BN311" s="21">
        <f t="shared" si="529"/>
        <v>0</v>
      </c>
      <c r="BO311" s="21">
        <f t="shared" si="529"/>
        <v>0</v>
      </c>
      <c r="BP311" s="21">
        <f t="shared" si="529"/>
        <v>0</v>
      </c>
      <c r="BQ311" s="205">
        <f t="shared" si="456"/>
        <v>0</v>
      </c>
      <c r="BR311" s="21">
        <f t="shared" si="529"/>
        <v>0</v>
      </c>
      <c r="BS311" s="21">
        <f t="shared" si="529"/>
        <v>0</v>
      </c>
      <c r="BT311" s="21">
        <f t="shared" si="529"/>
        <v>0</v>
      </c>
      <c r="BU311" s="21">
        <f t="shared" si="529"/>
        <v>0</v>
      </c>
      <c r="BV311" s="21">
        <f t="shared" si="529"/>
        <v>0</v>
      </c>
      <c r="BW311" s="21">
        <f t="shared" si="529"/>
        <v>0</v>
      </c>
      <c r="BX311" s="21">
        <f t="shared" si="529"/>
        <v>0</v>
      </c>
      <c r="BY311" s="21">
        <f t="shared" si="529"/>
        <v>0</v>
      </c>
      <c r="BZ311" s="21">
        <f t="shared" si="529"/>
        <v>0</v>
      </c>
      <c r="CA311" s="21">
        <f t="shared" si="529"/>
        <v>0</v>
      </c>
      <c r="CB311" s="21">
        <f t="shared" si="529"/>
        <v>0</v>
      </c>
      <c r="CC311" s="21">
        <f t="shared" si="529"/>
        <v>0</v>
      </c>
      <c r="CD311" s="21">
        <f t="shared" si="529"/>
        <v>0</v>
      </c>
      <c r="CE311" s="21">
        <f t="shared" si="529"/>
        <v>0</v>
      </c>
      <c r="CF311" s="21">
        <f t="shared" si="529"/>
        <v>0</v>
      </c>
      <c r="CG311" s="21">
        <f t="shared" si="529"/>
        <v>0</v>
      </c>
      <c r="CH311" s="21">
        <f t="shared" si="529"/>
        <v>0</v>
      </c>
      <c r="CI311" s="21">
        <f t="shared" si="529"/>
        <v>0</v>
      </c>
      <c r="CJ311" s="21">
        <f t="shared" si="529"/>
        <v>0</v>
      </c>
      <c r="CK311" s="21">
        <f t="shared" si="529"/>
        <v>0</v>
      </c>
      <c r="CL311" s="206">
        <f t="shared" si="457"/>
        <v>0</v>
      </c>
    </row>
    <row r="312" spans="1:90" ht="27.75" customHeight="1" x14ac:dyDescent="0.25">
      <c r="A312" s="156" t="s">
        <v>7</v>
      </c>
      <c r="B312" s="156"/>
      <c r="C312" s="156"/>
      <c r="D312" s="156"/>
      <c r="E312" s="152">
        <v>852</v>
      </c>
      <c r="F312" s="3" t="s">
        <v>78</v>
      </c>
      <c r="G312" s="3" t="s">
        <v>78</v>
      </c>
      <c r="H312" s="176" t="s">
        <v>484</v>
      </c>
      <c r="I312" s="3" t="s">
        <v>52</v>
      </c>
      <c r="J312" s="21">
        <f>'6.ВС'!J382</f>
        <v>16900</v>
      </c>
      <c r="K312" s="21">
        <f>'6.ВС'!K382</f>
        <v>0</v>
      </c>
      <c r="L312" s="21">
        <f>'6.ВС'!L382</f>
        <v>16900</v>
      </c>
      <c r="M312" s="21">
        <f>'6.ВС'!M382</f>
        <v>0</v>
      </c>
      <c r="N312" s="21">
        <f>'6.ВС'!N382</f>
        <v>0</v>
      </c>
      <c r="O312" s="21">
        <f>'6.ВС'!O382</f>
        <v>0</v>
      </c>
      <c r="P312" s="21">
        <f>'6.ВС'!P382</f>
        <v>0</v>
      </c>
      <c r="Q312" s="21">
        <f>'6.ВС'!Q382</f>
        <v>0</v>
      </c>
      <c r="R312" s="21">
        <f>'6.ВС'!R382</f>
        <v>0</v>
      </c>
      <c r="S312" s="21">
        <f>'6.ВС'!S382</f>
        <v>0</v>
      </c>
      <c r="T312" s="21">
        <f>'6.ВС'!T382</f>
        <v>0</v>
      </c>
      <c r="U312" s="21">
        <f>'6.ВС'!U382</f>
        <v>0</v>
      </c>
      <c r="V312" s="21">
        <f>'6.ВС'!V382</f>
        <v>0</v>
      </c>
      <c r="W312" s="21">
        <f>'6.ВС'!W382</f>
        <v>0</v>
      </c>
      <c r="X312" s="21">
        <f>'6.ВС'!X382</f>
        <v>0</v>
      </c>
      <c r="Y312" s="21">
        <f>'6.ВС'!Y382</f>
        <v>0</v>
      </c>
      <c r="Z312" s="276">
        <f t="shared" si="488"/>
        <v>100</v>
      </c>
      <c r="AA312" s="21"/>
      <c r="AB312" s="21">
        <f>'6.ВС'!AB382</f>
        <v>16900</v>
      </c>
      <c r="AC312" s="21">
        <f>'6.ВС'!AC382</f>
        <v>0</v>
      </c>
      <c r="AD312" s="21">
        <f>'6.ВС'!AD382</f>
        <v>16900</v>
      </c>
      <c r="AE312" s="21">
        <f>'6.ВС'!AE382</f>
        <v>0</v>
      </c>
      <c r="AF312" s="21">
        <f>'6.ВС'!AF382</f>
        <v>0</v>
      </c>
      <c r="AG312" s="21">
        <f>'6.ВС'!AG382</f>
        <v>0</v>
      </c>
      <c r="AH312" s="21">
        <f>'6.ВС'!AH382</f>
        <v>0</v>
      </c>
      <c r="AI312" s="21">
        <f>'6.ВС'!AI382</f>
        <v>0</v>
      </c>
      <c r="AJ312" s="21">
        <f>'6.ВС'!AJ382</f>
        <v>16900</v>
      </c>
      <c r="AK312" s="21">
        <f>'6.ВС'!AK382</f>
        <v>0</v>
      </c>
      <c r="AL312" s="21">
        <f>'6.ВС'!AL382</f>
        <v>16900</v>
      </c>
      <c r="AM312" s="21">
        <f>'6.ВС'!AM382</f>
        <v>0</v>
      </c>
      <c r="AN312" s="21">
        <f>'6.ВС'!AN382</f>
        <v>0</v>
      </c>
      <c r="AO312" s="21">
        <f>'6.ВС'!AO382</f>
        <v>0</v>
      </c>
      <c r="AP312" s="21">
        <f>'6.ВС'!AP382</f>
        <v>0</v>
      </c>
      <c r="AQ312" s="21">
        <f>'6.ВС'!AQ382</f>
        <v>0</v>
      </c>
      <c r="AR312" s="21">
        <f>'6.ВС'!AR382</f>
        <v>16900</v>
      </c>
      <c r="AS312" s="21">
        <f>'6.ВС'!AS382</f>
        <v>0</v>
      </c>
      <c r="AT312" s="21">
        <f>'6.ВС'!AT382</f>
        <v>16900</v>
      </c>
      <c r="AU312" s="21">
        <f>'6.ВС'!AU382</f>
        <v>0</v>
      </c>
      <c r="AV312" s="205">
        <f t="shared" si="483"/>
        <v>0</v>
      </c>
      <c r="AW312" s="21">
        <f>'6.ВС'!AW382</f>
        <v>0</v>
      </c>
      <c r="AX312" s="21">
        <f>'6.ВС'!AX382</f>
        <v>0</v>
      </c>
      <c r="AY312" s="21">
        <f>'6.ВС'!AY382</f>
        <v>0</v>
      </c>
      <c r="AZ312" s="21">
        <f>'6.ВС'!AZ382</f>
        <v>0</v>
      </c>
      <c r="BA312" s="21">
        <f>'6.ВС'!BA382</f>
        <v>0</v>
      </c>
      <c r="BB312" s="21">
        <f>'6.ВС'!BB382</f>
        <v>0</v>
      </c>
      <c r="BC312" s="21">
        <f>'6.ВС'!BC382</f>
        <v>0</v>
      </c>
      <c r="BD312" s="21">
        <f>'6.ВС'!BD382</f>
        <v>0</v>
      </c>
      <c r="BE312" s="21">
        <f>'6.ВС'!BE382</f>
        <v>0</v>
      </c>
      <c r="BF312" s="21">
        <f>'6.ВС'!BF382</f>
        <v>0</v>
      </c>
      <c r="BG312" s="21">
        <f>'6.ВС'!BG382</f>
        <v>0</v>
      </c>
      <c r="BH312" s="21">
        <f>'6.ВС'!BH382</f>
        <v>0</v>
      </c>
      <c r="BI312" s="21">
        <f>'6.ВС'!BI382</f>
        <v>0</v>
      </c>
      <c r="BJ312" s="21">
        <f>'6.ВС'!BJ382</f>
        <v>0</v>
      </c>
      <c r="BK312" s="21">
        <f>'6.ВС'!BK382</f>
        <v>0</v>
      </c>
      <c r="BL312" s="21">
        <f>'6.ВС'!BL382</f>
        <v>0</v>
      </c>
      <c r="BM312" s="21">
        <f>'6.ВС'!BM382</f>
        <v>0</v>
      </c>
      <c r="BN312" s="21">
        <f>'6.ВС'!BN382</f>
        <v>0</v>
      </c>
      <c r="BO312" s="21">
        <f>'6.ВС'!BO382</f>
        <v>0</v>
      </c>
      <c r="BP312" s="21">
        <f>'6.ВС'!BP382</f>
        <v>0</v>
      </c>
      <c r="BQ312" s="205">
        <f t="shared" si="456"/>
        <v>0</v>
      </c>
      <c r="BR312" s="21">
        <f>'6.ВС'!BR382</f>
        <v>0</v>
      </c>
      <c r="BS312" s="21">
        <f>'6.ВС'!BS382</f>
        <v>0</v>
      </c>
      <c r="BT312" s="21">
        <f>'6.ВС'!BT382</f>
        <v>0</v>
      </c>
      <c r="BU312" s="21">
        <f>'6.ВС'!BU382</f>
        <v>0</v>
      </c>
      <c r="BV312" s="21">
        <f>'6.ВС'!BV382</f>
        <v>0</v>
      </c>
      <c r="BW312" s="21">
        <f>'6.ВС'!BW382</f>
        <v>0</v>
      </c>
      <c r="BX312" s="21">
        <f>'6.ВС'!BX382</f>
        <v>0</v>
      </c>
      <c r="BY312" s="21">
        <f>'6.ВС'!BY382</f>
        <v>0</v>
      </c>
      <c r="BZ312" s="21">
        <f>'6.ВС'!BZ382</f>
        <v>0</v>
      </c>
      <c r="CA312" s="21">
        <f>'6.ВС'!CA382</f>
        <v>0</v>
      </c>
      <c r="CB312" s="21">
        <f>'6.ВС'!CB382</f>
        <v>0</v>
      </c>
      <c r="CC312" s="21">
        <f>'6.ВС'!CC382</f>
        <v>0</v>
      </c>
      <c r="CD312" s="21">
        <f>'6.ВС'!CD382</f>
        <v>0</v>
      </c>
      <c r="CE312" s="21">
        <f>'6.ВС'!CE382</f>
        <v>0</v>
      </c>
      <c r="CF312" s="21">
        <f>'6.ВС'!CF382</f>
        <v>0</v>
      </c>
      <c r="CG312" s="21">
        <f>'6.ВС'!CG382</f>
        <v>0</v>
      </c>
      <c r="CH312" s="21">
        <f>'6.ВС'!CH382</f>
        <v>0</v>
      </c>
      <c r="CI312" s="21">
        <f>'6.ВС'!CI382</f>
        <v>0</v>
      </c>
      <c r="CJ312" s="21">
        <f>'6.ВС'!CJ382</f>
        <v>0</v>
      </c>
      <c r="CK312" s="21">
        <f>'6.ВС'!CK382</f>
        <v>0</v>
      </c>
      <c r="CL312" s="206">
        <f t="shared" si="457"/>
        <v>0</v>
      </c>
    </row>
    <row r="313" spans="1:90" ht="27.75" customHeight="1" x14ac:dyDescent="0.25">
      <c r="A313" s="156" t="s">
        <v>20</v>
      </c>
      <c r="B313" s="155"/>
      <c r="C313" s="155"/>
      <c r="D313" s="155"/>
      <c r="E313" s="152">
        <v>852</v>
      </c>
      <c r="F313" s="3" t="s">
        <v>78</v>
      </c>
      <c r="G313" s="3" t="s">
        <v>78</v>
      </c>
      <c r="H313" s="176" t="s">
        <v>484</v>
      </c>
      <c r="I313" s="3" t="s">
        <v>21</v>
      </c>
      <c r="J313" s="21">
        <f t="shared" ref="J313:Y313" si="530">J314</f>
        <v>106500</v>
      </c>
      <c r="K313" s="21">
        <f t="shared" si="530"/>
        <v>0</v>
      </c>
      <c r="L313" s="21">
        <f t="shared" si="530"/>
        <v>106500</v>
      </c>
      <c r="M313" s="21">
        <f t="shared" si="530"/>
        <v>0</v>
      </c>
      <c r="N313" s="21">
        <f t="shared" si="530"/>
        <v>0</v>
      </c>
      <c r="O313" s="21">
        <f t="shared" si="530"/>
        <v>0</v>
      </c>
      <c r="P313" s="21">
        <f t="shared" si="530"/>
        <v>0</v>
      </c>
      <c r="Q313" s="21">
        <f t="shared" si="530"/>
        <v>0</v>
      </c>
      <c r="R313" s="21">
        <f t="shared" si="530"/>
        <v>0</v>
      </c>
      <c r="S313" s="21">
        <f t="shared" si="530"/>
        <v>0</v>
      </c>
      <c r="T313" s="21">
        <f t="shared" si="530"/>
        <v>0</v>
      </c>
      <c r="U313" s="21">
        <f t="shared" si="530"/>
        <v>0</v>
      </c>
      <c r="V313" s="21">
        <f t="shared" si="530"/>
        <v>0</v>
      </c>
      <c r="W313" s="21">
        <f t="shared" si="530"/>
        <v>0</v>
      </c>
      <c r="X313" s="21">
        <f t="shared" si="530"/>
        <v>0</v>
      </c>
      <c r="Y313" s="21">
        <f t="shared" si="530"/>
        <v>0</v>
      </c>
      <c r="Z313" s="276">
        <f t="shared" si="488"/>
        <v>100</v>
      </c>
      <c r="AA313" s="21"/>
      <c r="AB313" s="21">
        <f t="shared" ref="AB313:CK313" si="531">AB314</f>
        <v>106500</v>
      </c>
      <c r="AC313" s="21">
        <f t="shared" si="531"/>
        <v>0</v>
      </c>
      <c r="AD313" s="21">
        <f t="shared" si="531"/>
        <v>106500</v>
      </c>
      <c r="AE313" s="21">
        <f t="shared" si="531"/>
        <v>0</v>
      </c>
      <c r="AF313" s="21">
        <f t="shared" si="531"/>
        <v>0</v>
      </c>
      <c r="AG313" s="21">
        <f t="shared" si="531"/>
        <v>0</v>
      </c>
      <c r="AH313" s="21">
        <f t="shared" si="531"/>
        <v>0</v>
      </c>
      <c r="AI313" s="21">
        <f t="shared" si="531"/>
        <v>0</v>
      </c>
      <c r="AJ313" s="21">
        <f t="shared" si="531"/>
        <v>106500</v>
      </c>
      <c r="AK313" s="21">
        <f t="shared" si="531"/>
        <v>0</v>
      </c>
      <c r="AL313" s="21">
        <f t="shared" si="531"/>
        <v>106500</v>
      </c>
      <c r="AM313" s="21">
        <f t="shared" si="531"/>
        <v>0</v>
      </c>
      <c r="AN313" s="21">
        <f t="shared" si="531"/>
        <v>0</v>
      </c>
      <c r="AO313" s="21">
        <f t="shared" si="531"/>
        <v>0</v>
      </c>
      <c r="AP313" s="21">
        <f t="shared" si="531"/>
        <v>0</v>
      </c>
      <c r="AQ313" s="21">
        <f t="shared" si="531"/>
        <v>0</v>
      </c>
      <c r="AR313" s="21">
        <f t="shared" si="531"/>
        <v>106500</v>
      </c>
      <c r="AS313" s="21">
        <f t="shared" si="531"/>
        <v>0</v>
      </c>
      <c r="AT313" s="21">
        <f t="shared" si="531"/>
        <v>106500</v>
      </c>
      <c r="AU313" s="21">
        <f t="shared" si="531"/>
        <v>0</v>
      </c>
      <c r="AV313" s="205">
        <f t="shared" si="483"/>
        <v>0</v>
      </c>
      <c r="AW313" s="21">
        <f t="shared" si="531"/>
        <v>0</v>
      </c>
      <c r="AX313" s="21">
        <f t="shared" si="531"/>
        <v>0</v>
      </c>
      <c r="AY313" s="21">
        <f t="shared" si="531"/>
        <v>0</v>
      </c>
      <c r="AZ313" s="21">
        <f t="shared" si="531"/>
        <v>0</v>
      </c>
      <c r="BA313" s="21">
        <f t="shared" si="531"/>
        <v>0</v>
      </c>
      <c r="BB313" s="21">
        <f t="shared" si="531"/>
        <v>0</v>
      </c>
      <c r="BC313" s="21">
        <f t="shared" si="531"/>
        <v>0</v>
      </c>
      <c r="BD313" s="21">
        <f t="shared" si="531"/>
        <v>0</v>
      </c>
      <c r="BE313" s="21">
        <f t="shared" si="531"/>
        <v>0</v>
      </c>
      <c r="BF313" s="21">
        <f t="shared" si="531"/>
        <v>0</v>
      </c>
      <c r="BG313" s="21">
        <f t="shared" si="531"/>
        <v>0</v>
      </c>
      <c r="BH313" s="21">
        <f t="shared" si="531"/>
        <v>0</v>
      </c>
      <c r="BI313" s="21">
        <f t="shared" si="531"/>
        <v>0</v>
      </c>
      <c r="BJ313" s="21">
        <f t="shared" si="531"/>
        <v>0</v>
      </c>
      <c r="BK313" s="21">
        <f t="shared" si="531"/>
        <v>0</v>
      </c>
      <c r="BL313" s="21">
        <f t="shared" si="531"/>
        <v>0</v>
      </c>
      <c r="BM313" s="21">
        <f t="shared" si="531"/>
        <v>0</v>
      </c>
      <c r="BN313" s="21">
        <f t="shared" si="531"/>
        <v>0</v>
      </c>
      <c r="BO313" s="21">
        <f t="shared" si="531"/>
        <v>0</v>
      </c>
      <c r="BP313" s="21">
        <f t="shared" si="531"/>
        <v>0</v>
      </c>
      <c r="BQ313" s="205">
        <f t="shared" si="456"/>
        <v>0</v>
      </c>
      <c r="BR313" s="21">
        <f t="shared" si="531"/>
        <v>0</v>
      </c>
      <c r="BS313" s="21">
        <f t="shared" si="531"/>
        <v>0</v>
      </c>
      <c r="BT313" s="21">
        <f t="shared" si="531"/>
        <v>0</v>
      </c>
      <c r="BU313" s="21">
        <f t="shared" si="531"/>
        <v>0</v>
      </c>
      <c r="BV313" s="21">
        <f t="shared" si="531"/>
        <v>0</v>
      </c>
      <c r="BW313" s="21">
        <f t="shared" si="531"/>
        <v>0</v>
      </c>
      <c r="BX313" s="21">
        <f t="shared" si="531"/>
        <v>0</v>
      </c>
      <c r="BY313" s="21">
        <f t="shared" si="531"/>
        <v>0</v>
      </c>
      <c r="BZ313" s="21">
        <f t="shared" si="531"/>
        <v>0</v>
      </c>
      <c r="CA313" s="21">
        <f t="shared" si="531"/>
        <v>0</v>
      </c>
      <c r="CB313" s="21">
        <f t="shared" si="531"/>
        <v>0</v>
      </c>
      <c r="CC313" s="21">
        <f t="shared" si="531"/>
        <v>0</v>
      </c>
      <c r="CD313" s="21">
        <f t="shared" si="531"/>
        <v>0</v>
      </c>
      <c r="CE313" s="21">
        <f t="shared" si="531"/>
        <v>0</v>
      </c>
      <c r="CF313" s="21">
        <f t="shared" si="531"/>
        <v>0</v>
      </c>
      <c r="CG313" s="21">
        <f t="shared" si="531"/>
        <v>0</v>
      </c>
      <c r="CH313" s="21">
        <f t="shared" si="531"/>
        <v>0</v>
      </c>
      <c r="CI313" s="21">
        <f t="shared" si="531"/>
        <v>0</v>
      </c>
      <c r="CJ313" s="21">
        <f t="shared" si="531"/>
        <v>0</v>
      </c>
      <c r="CK313" s="21">
        <f t="shared" si="531"/>
        <v>0</v>
      </c>
      <c r="CL313" s="206">
        <f t="shared" si="457"/>
        <v>0</v>
      </c>
    </row>
    <row r="314" spans="1:90" ht="27.75" customHeight="1" x14ac:dyDescent="0.25">
      <c r="A314" s="156" t="s">
        <v>9</v>
      </c>
      <c r="B314" s="156"/>
      <c r="C314" s="156"/>
      <c r="D314" s="156"/>
      <c r="E314" s="152">
        <v>852</v>
      </c>
      <c r="F314" s="3" t="s">
        <v>78</v>
      </c>
      <c r="G314" s="3" t="s">
        <v>78</v>
      </c>
      <c r="H314" s="176" t="s">
        <v>484</v>
      </c>
      <c r="I314" s="3" t="s">
        <v>22</v>
      </c>
      <c r="J314" s="21">
        <f>'6.ВС'!J384</f>
        <v>106500</v>
      </c>
      <c r="K314" s="21">
        <f>'6.ВС'!K384</f>
        <v>0</v>
      </c>
      <c r="L314" s="21">
        <f>'6.ВС'!L384</f>
        <v>106500</v>
      </c>
      <c r="M314" s="21">
        <f>'6.ВС'!M384</f>
        <v>0</v>
      </c>
      <c r="N314" s="21">
        <f>'6.ВС'!N384</f>
        <v>0</v>
      </c>
      <c r="O314" s="21">
        <f>'6.ВС'!O384</f>
        <v>0</v>
      </c>
      <c r="P314" s="21">
        <f>'6.ВС'!P384</f>
        <v>0</v>
      </c>
      <c r="Q314" s="21">
        <f>'6.ВС'!Q384</f>
        <v>0</v>
      </c>
      <c r="R314" s="21">
        <f>'6.ВС'!R384</f>
        <v>0</v>
      </c>
      <c r="S314" s="21">
        <f>'6.ВС'!S384</f>
        <v>0</v>
      </c>
      <c r="T314" s="21">
        <f>'6.ВС'!T384</f>
        <v>0</v>
      </c>
      <c r="U314" s="21">
        <f>'6.ВС'!U384</f>
        <v>0</v>
      </c>
      <c r="V314" s="21">
        <f>'6.ВС'!V384</f>
        <v>0</v>
      </c>
      <c r="W314" s="21">
        <f>'6.ВС'!W384</f>
        <v>0</v>
      </c>
      <c r="X314" s="21">
        <f>'6.ВС'!X384</f>
        <v>0</v>
      </c>
      <c r="Y314" s="21">
        <f>'6.ВС'!Y384</f>
        <v>0</v>
      </c>
      <c r="Z314" s="276">
        <f t="shared" si="488"/>
        <v>100</v>
      </c>
      <c r="AA314" s="21"/>
      <c r="AB314" s="21">
        <f>'6.ВС'!AB384</f>
        <v>106500</v>
      </c>
      <c r="AC314" s="21">
        <f>'6.ВС'!AC384</f>
        <v>0</v>
      </c>
      <c r="AD314" s="21">
        <f>'6.ВС'!AD384</f>
        <v>106500</v>
      </c>
      <c r="AE314" s="21">
        <f>'6.ВС'!AE384</f>
        <v>0</v>
      </c>
      <c r="AF314" s="21">
        <f>'6.ВС'!AF384</f>
        <v>0</v>
      </c>
      <c r="AG314" s="21">
        <f>'6.ВС'!AG384</f>
        <v>0</v>
      </c>
      <c r="AH314" s="21">
        <f>'6.ВС'!AH384</f>
        <v>0</v>
      </c>
      <c r="AI314" s="21">
        <f>'6.ВС'!AI384</f>
        <v>0</v>
      </c>
      <c r="AJ314" s="21">
        <f>'6.ВС'!AJ384</f>
        <v>106500</v>
      </c>
      <c r="AK314" s="21">
        <f>'6.ВС'!AK384</f>
        <v>0</v>
      </c>
      <c r="AL314" s="21">
        <f>'6.ВС'!AL384</f>
        <v>106500</v>
      </c>
      <c r="AM314" s="21">
        <f>'6.ВС'!AM384</f>
        <v>0</v>
      </c>
      <c r="AN314" s="21">
        <f>'6.ВС'!AN384</f>
        <v>0</v>
      </c>
      <c r="AO314" s="21">
        <f>'6.ВС'!AO384</f>
        <v>0</v>
      </c>
      <c r="AP314" s="21">
        <f>'6.ВС'!AP384</f>
        <v>0</v>
      </c>
      <c r="AQ314" s="21">
        <f>'6.ВС'!AQ384</f>
        <v>0</v>
      </c>
      <c r="AR314" s="21">
        <f>'6.ВС'!AR384</f>
        <v>106500</v>
      </c>
      <c r="AS314" s="21">
        <f>'6.ВС'!AS384</f>
        <v>0</v>
      </c>
      <c r="AT314" s="21">
        <f>'6.ВС'!AT384</f>
        <v>106500</v>
      </c>
      <c r="AU314" s="21">
        <f>'6.ВС'!AU384</f>
        <v>0</v>
      </c>
      <c r="AV314" s="205">
        <f t="shared" si="483"/>
        <v>0</v>
      </c>
      <c r="AW314" s="21">
        <f>'6.ВС'!AW384</f>
        <v>0</v>
      </c>
      <c r="AX314" s="21">
        <f>'6.ВС'!AX384</f>
        <v>0</v>
      </c>
      <c r="AY314" s="21">
        <f>'6.ВС'!AY384</f>
        <v>0</v>
      </c>
      <c r="AZ314" s="21">
        <f>'6.ВС'!AZ384</f>
        <v>0</v>
      </c>
      <c r="BA314" s="21">
        <f>'6.ВС'!BA384</f>
        <v>0</v>
      </c>
      <c r="BB314" s="21">
        <f>'6.ВС'!BB384</f>
        <v>0</v>
      </c>
      <c r="BC314" s="21">
        <f>'6.ВС'!BC384</f>
        <v>0</v>
      </c>
      <c r="BD314" s="21">
        <f>'6.ВС'!BD384</f>
        <v>0</v>
      </c>
      <c r="BE314" s="21">
        <f>'6.ВС'!BE384</f>
        <v>0</v>
      </c>
      <c r="BF314" s="21">
        <f>'6.ВС'!BF384</f>
        <v>0</v>
      </c>
      <c r="BG314" s="21">
        <f>'6.ВС'!BG384</f>
        <v>0</v>
      </c>
      <c r="BH314" s="21">
        <f>'6.ВС'!BH384</f>
        <v>0</v>
      </c>
      <c r="BI314" s="21">
        <f>'6.ВС'!BI384</f>
        <v>0</v>
      </c>
      <c r="BJ314" s="21">
        <f>'6.ВС'!BJ384</f>
        <v>0</v>
      </c>
      <c r="BK314" s="21">
        <f>'6.ВС'!BK384</f>
        <v>0</v>
      </c>
      <c r="BL314" s="21">
        <f>'6.ВС'!BL384</f>
        <v>0</v>
      </c>
      <c r="BM314" s="21">
        <f>'6.ВС'!BM384</f>
        <v>0</v>
      </c>
      <c r="BN314" s="21">
        <f>'6.ВС'!BN384</f>
        <v>0</v>
      </c>
      <c r="BO314" s="21">
        <f>'6.ВС'!BO384</f>
        <v>0</v>
      </c>
      <c r="BP314" s="21">
        <f>'6.ВС'!BP384</f>
        <v>0</v>
      </c>
      <c r="BQ314" s="205">
        <f t="shared" si="456"/>
        <v>0</v>
      </c>
      <c r="BR314" s="21">
        <f>'6.ВС'!BR384</f>
        <v>0</v>
      </c>
      <c r="BS314" s="21">
        <f>'6.ВС'!BS384</f>
        <v>0</v>
      </c>
      <c r="BT314" s="21">
        <f>'6.ВС'!BT384</f>
        <v>0</v>
      </c>
      <c r="BU314" s="21">
        <f>'6.ВС'!BU384</f>
        <v>0</v>
      </c>
      <c r="BV314" s="21">
        <f>'6.ВС'!BV384</f>
        <v>0</v>
      </c>
      <c r="BW314" s="21">
        <f>'6.ВС'!BW384</f>
        <v>0</v>
      </c>
      <c r="BX314" s="21">
        <f>'6.ВС'!BX384</f>
        <v>0</v>
      </c>
      <c r="BY314" s="21">
        <f>'6.ВС'!BY384</f>
        <v>0</v>
      </c>
      <c r="BZ314" s="21">
        <f>'6.ВС'!BZ384</f>
        <v>0</v>
      </c>
      <c r="CA314" s="21">
        <f>'6.ВС'!CA384</f>
        <v>0</v>
      </c>
      <c r="CB314" s="21">
        <f>'6.ВС'!CB384</f>
        <v>0</v>
      </c>
      <c r="CC314" s="21">
        <f>'6.ВС'!CC384</f>
        <v>0</v>
      </c>
      <c r="CD314" s="21">
        <f>'6.ВС'!CD384</f>
        <v>0</v>
      </c>
      <c r="CE314" s="21">
        <f>'6.ВС'!CE384</f>
        <v>0</v>
      </c>
      <c r="CF314" s="21">
        <f>'6.ВС'!CF384</f>
        <v>0</v>
      </c>
      <c r="CG314" s="21">
        <f>'6.ВС'!CG384</f>
        <v>0</v>
      </c>
      <c r="CH314" s="21">
        <f>'6.ВС'!CH384</f>
        <v>0</v>
      </c>
      <c r="CI314" s="21">
        <f>'6.ВС'!CI384</f>
        <v>0</v>
      </c>
      <c r="CJ314" s="21">
        <f>'6.ВС'!CJ384</f>
        <v>0</v>
      </c>
      <c r="CK314" s="21">
        <f>'6.ВС'!CK384</f>
        <v>0</v>
      </c>
      <c r="CL314" s="206">
        <f t="shared" si="457"/>
        <v>0</v>
      </c>
    </row>
    <row r="315" spans="1:90" s="23" customFormat="1" ht="27.75" customHeight="1" x14ac:dyDescent="0.25">
      <c r="A315" s="6" t="s">
        <v>126</v>
      </c>
      <c r="B315" s="44"/>
      <c r="C315" s="44"/>
      <c r="D315" s="44"/>
      <c r="E315" s="121">
        <v>852</v>
      </c>
      <c r="F315" s="19" t="s">
        <v>78</v>
      </c>
      <c r="G315" s="19" t="s">
        <v>50</v>
      </c>
      <c r="H315" s="24"/>
      <c r="I315" s="19"/>
      <c r="J315" s="22">
        <f>J316+J321+J324+J331</f>
        <v>19265560</v>
      </c>
      <c r="K315" s="22">
        <f t="shared" ref="K315:BV315" si="532">K316+K321+K324+K331</f>
        <v>2430360</v>
      </c>
      <c r="L315" s="22">
        <f t="shared" si="532"/>
        <v>16835200</v>
      </c>
      <c r="M315" s="22">
        <f t="shared" si="532"/>
        <v>0</v>
      </c>
      <c r="N315" s="22">
        <f t="shared" si="532"/>
        <v>18220260</v>
      </c>
      <c r="O315" s="22">
        <f t="shared" si="532"/>
        <v>2430360</v>
      </c>
      <c r="P315" s="22">
        <f t="shared" si="532"/>
        <v>15789900</v>
      </c>
      <c r="Q315" s="22">
        <f t="shared" si="532"/>
        <v>0</v>
      </c>
      <c r="R315" s="22">
        <f t="shared" si="532"/>
        <v>18220260</v>
      </c>
      <c r="S315" s="22">
        <f t="shared" si="532"/>
        <v>2430360</v>
      </c>
      <c r="T315" s="22">
        <f t="shared" si="532"/>
        <v>15789900</v>
      </c>
      <c r="U315" s="22">
        <f t="shared" si="532"/>
        <v>0</v>
      </c>
      <c r="V315" s="22">
        <f t="shared" si="532"/>
        <v>1126542</v>
      </c>
      <c r="W315" s="22">
        <f t="shared" si="532"/>
        <v>72040</v>
      </c>
      <c r="X315" s="22">
        <f t="shared" si="532"/>
        <v>1054502</v>
      </c>
      <c r="Y315" s="22">
        <f t="shared" si="532"/>
        <v>0</v>
      </c>
      <c r="Z315" s="22">
        <f t="shared" si="532"/>
        <v>529.36237266900866</v>
      </c>
      <c r="AA315" s="22">
        <f t="shared" si="532"/>
        <v>0</v>
      </c>
      <c r="AB315" s="22">
        <f t="shared" si="532"/>
        <v>18139018</v>
      </c>
      <c r="AC315" s="22">
        <f t="shared" si="532"/>
        <v>2358320</v>
      </c>
      <c r="AD315" s="22">
        <f t="shared" si="532"/>
        <v>15780698</v>
      </c>
      <c r="AE315" s="22">
        <f t="shared" si="532"/>
        <v>0</v>
      </c>
      <c r="AF315" s="22">
        <f t="shared" si="532"/>
        <v>8252</v>
      </c>
      <c r="AG315" s="22">
        <f t="shared" si="532"/>
        <v>16</v>
      </c>
      <c r="AH315" s="22">
        <f t="shared" si="532"/>
        <v>8236</v>
      </c>
      <c r="AI315" s="22">
        <f t="shared" si="532"/>
        <v>0</v>
      </c>
      <c r="AJ315" s="22">
        <f t="shared" si="532"/>
        <v>18147270</v>
      </c>
      <c r="AK315" s="22">
        <f t="shared" si="532"/>
        <v>2358336</v>
      </c>
      <c r="AL315" s="22">
        <f t="shared" si="532"/>
        <v>15788934</v>
      </c>
      <c r="AM315" s="22">
        <f t="shared" si="532"/>
        <v>0</v>
      </c>
      <c r="AN315" s="22">
        <f t="shared" si="532"/>
        <v>0</v>
      </c>
      <c r="AO315" s="22">
        <f t="shared" si="532"/>
        <v>0</v>
      </c>
      <c r="AP315" s="22">
        <f t="shared" si="532"/>
        <v>0</v>
      </c>
      <c r="AQ315" s="22">
        <f t="shared" si="532"/>
        <v>0</v>
      </c>
      <c r="AR315" s="22">
        <f t="shared" si="532"/>
        <v>18147270</v>
      </c>
      <c r="AS315" s="22">
        <f t="shared" si="532"/>
        <v>2358336</v>
      </c>
      <c r="AT315" s="22">
        <f t="shared" si="532"/>
        <v>15788934</v>
      </c>
      <c r="AU315" s="22">
        <f t="shared" si="532"/>
        <v>0</v>
      </c>
      <c r="AV315" s="22">
        <f t="shared" si="532"/>
        <v>0</v>
      </c>
      <c r="AW315" s="22">
        <f t="shared" si="532"/>
        <v>17605218</v>
      </c>
      <c r="AX315" s="22">
        <f t="shared" si="532"/>
        <v>2358320</v>
      </c>
      <c r="AY315" s="22">
        <f t="shared" si="532"/>
        <v>15246898</v>
      </c>
      <c r="AZ315" s="22">
        <f t="shared" si="532"/>
        <v>0</v>
      </c>
      <c r="BA315" s="22">
        <f t="shared" si="532"/>
        <v>16</v>
      </c>
      <c r="BB315" s="22">
        <f t="shared" si="532"/>
        <v>16</v>
      </c>
      <c r="BC315" s="22">
        <f t="shared" si="532"/>
        <v>0</v>
      </c>
      <c r="BD315" s="22">
        <f t="shared" si="532"/>
        <v>0</v>
      </c>
      <c r="BE315" s="22">
        <f t="shared" si="532"/>
        <v>17605234</v>
      </c>
      <c r="BF315" s="22">
        <f t="shared" si="532"/>
        <v>2358336</v>
      </c>
      <c r="BG315" s="22">
        <f t="shared" si="532"/>
        <v>15246898</v>
      </c>
      <c r="BH315" s="22">
        <f t="shared" si="532"/>
        <v>0</v>
      </c>
      <c r="BI315" s="22">
        <f t="shared" si="532"/>
        <v>0</v>
      </c>
      <c r="BJ315" s="22">
        <f t="shared" si="532"/>
        <v>0</v>
      </c>
      <c r="BK315" s="22">
        <f t="shared" si="532"/>
        <v>0</v>
      </c>
      <c r="BL315" s="22">
        <f t="shared" si="532"/>
        <v>0</v>
      </c>
      <c r="BM315" s="22">
        <f t="shared" si="532"/>
        <v>17605234</v>
      </c>
      <c r="BN315" s="22">
        <f t="shared" si="532"/>
        <v>2358336</v>
      </c>
      <c r="BO315" s="22">
        <f t="shared" si="532"/>
        <v>15246898</v>
      </c>
      <c r="BP315" s="22">
        <f t="shared" si="532"/>
        <v>0</v>
      </c>
      <c r="BQ315" s="22">
        <f t="shared" si="532"/>
        <v>0</v>
      </c>
      <c r="BR315" s="22">
        <f t="shared" si="532"/>
        <v>17292818</v>
      </c>
      <c r="BS315" s="22">
        <f t="shared" si="532"/>
        <v>2358320</v>
      </c>
      <c r="BT315" s="22">
        <f t="shared" si="532"/>
        <v>14934498</v>
      </c>
      <c r="BU315" s="22">
        <f t="shared" si="532"/>
        <v>0</v>
      </c>
      <c r="BV315" s="22">
        <f t="shared" si="532"/>
        <v>16</v>
      </c>
      <c r="BW315" s="22">
        <f t="shared" ref="BW315:CL315" si="533">BW316+BW321+BW324+BW331</f>
        <v>16</v>
      </c>
      <c r="BX315" s="22">
        <f t="shared" si="533"/>
        <v>0</v>
      </c>
      <c r="BY315" s="22">
        <f t="shared" si="533"/>
        <v>0</v>
      </c>
      <c r="BZ315" s="22">
        <f t="shared" si="533"/>
        <v>17292834</v>
      </c>
      <c r="CA315" s="22">
        <f t="shared" si="533"/>
        <v>2358336</v>
      </c>
      <c r="CB315" s="22">
        <f t="shared" si="533"/>
        <v>14934498</v>
      </c>
      <c r="CC315" s="22">
        <f t="shared" si="533"/>
        <v>0</v>
      </c>
      <c r="CD315" s="22">
        <f t="shared" si="533"/>
        <v>0</v>
      </c>
      <c r="CE315" s="22">
        <f t="shared" si="533"/>
        <v>0</v>
      </c>
      <c r="CF315" s="22">
        <f t="shared" si="533"/>
        <v>0</v>
      </c>
      <c r="CG315" s="22">
        <f t="shared" si="533"/>
        <v>0</v>
      </c>
      <c r="CH315" s="22">
        <f t="shared" si="533"/>
        <v>17292834</v>
      </c>
      <c r="CI315" s="22">
        <f t="shared" si="533"/>
        <v>2358336</v>
      </c>
      <c r="CJ315" s="22">
        <f t="shared" si="533"/>
        <v>14934498</v>
      </c>
      <c r="CK315" s="22">
        <f t="shared" si="533"/>
        <v>0</v>
      </c>
      <c r="CL315" s="22">
        <f t="shared" si="533"/>
        <v>0</v>
      </c>
    </row>
    <row r="316" spans="1:90" ht="27.75" customHeight="1" x14ac:dyDescent="0.25">
      <c r="A316" s="285" t="s">
        <v>546</v>
      </c>
      <c r="B316" s="285"/>
      <c r="C316" s="285"/>
      <c r="D316" s="285"/>
      <c r="E316" s="211">
        <v>852</v>
      </c>
      <c r="F316" s="287" t="s">
        <v>78</v>
      </c>
      <c r="G316" s="287" t="s">
        <v>50</v>
      </c>
      <c r="H316" s="283" t="s">
        <v>491</v>
      </c>
      <c r="I316" s="287"/>
      <c r="J316" s="21">
        <f t="shared" ref="J316" si="534">J317+J319</f>
        <v>1044360</v>
      </c>
      <c r="K316" s="21">
        <f t="shared" ref="K316:BV316" si="535">K317+K319</f>
        <v>1044360</v>
      </c>
      <c r="L316" s="21">
        <f t="shared" si="535"/>
        <v>0</v>
      </c>
      <c r="M316" s="21">
        <f t="shared" si="535"/>
        <v>0</v>
      </c>
      <c r="N316" s="21">
        <f t="shared" si="535"/>
        <v>1044360</v>
      </c>
      <c r="O316" s="21">
        <f t="shared" si="535"/>
        <v>1044360</v>
      </c>
      <c r="P316" s="21">
        <f t="shared" si="535"/>
        <v>0</v>
      </c>
      <c r="Q316" s="21">
        <f t="shared" si="535"/>
        <v>0</v>
      </c>
      <c r="R316" s="21">
        <f t="shared" si="535"/>
        <v>1044360</v>
      </c>
      <c r="S316" s="21">
        <f t="shared" si="535"/>
        <v>1044360</v>
      </c>
      <c r="T316" s="21">
        <f t="shared" si="535"/>
        <v>0</v>
      </c>
      <c r="U316" s="21">
        <f t="shared" si="535"/>
        <v>0</v>
      </c>
      <c r="V316" s="21">
        <f t="shared" si="535"/>
        <v>88840</v>
      </c>
      <c r="W316" s="21">
        <f t="shared" si="535"/>
        <v>88840</v>
      </c>
      <c r="X316" s="21">
        <f t="shared" si="535"/>
        <v>0</v>
      </c>
      <c r="Y316" s="21">
        <f t="shared" si="535"/>
        <v>0</v>
      </c>
      <c r="Z316" s="21">
        <f t="shared" si="535"/>
        <v>222.40720994204324</v>
      </c>
      <c r="AA316" s="21">
        <f t="shared" si="535"/>
        <v>0</v>
      </c>
      <c r="AB316" s="21">
        <f t="shared" si="535"/>
        <v>955520</v>
      </c>
      <c r="AC316" s="21">
        <f t="shared" si="535"/>
        <v>955520</v>
      </c>
      <c r="AD316" s="21">
        <f t="shared" si="535"/>
        <v>0</v>
      </c>
      <c r="AE316" s="21">
        <f t="shared" si="535"/>
        <v>0</v>
      </c>
      <c r="AF316" s="21">
        <f t="shared" si="535"/>
        <v>16</v>
      </c>
      <c r="AG316" s="21">
        <f t="shared" si="535"/>
        <v>16</v>
      </c>
      <c r="AH316" s="21">
        <f t="shared" si="535"/>
        <v>0</v>
      </c>
      <c r="AI316" s="21">
        <f t="shared" si="535"/>
        <v>0</v>
      </c>
      <c r="AJ316" s="21">
        <f t="shared" si="535"/>
        <v>955536</v>
      </c>
      <c r="AK316" s="21">
        <f t="shared" si="535"/>
        <v>955536</v>
      </c>
      <c r="AL316" s="21">
        <f t="shared" si="535"/>
        <v>0</v>
      </c>
      <c r="AM316" s="21">
        <f t="shared" si="535"/>
        <v>0</v>
      </c>
      <c r="AN316" s="21">
        <f t="shared" si="535"/>
        <v>0</v>
      </c>
      <c r="AO316" s="21">
        <f t="shared" si="535"/>
        <v>0</v>
      </c>
      <c r="AP316" s="21">
        <f t="shared" si="535"/>
        <v>0</v>
      </c>
      <c r="AQ316" s="21">
        <f t="shared" si="535"/>
        <v>0</v>
      </c>
      <c r="AR316" s="21">
        <f t="shared" si="535"/>
        <v>955536</v>
      </c>
      <c r="AS316" s="21">
        <f t="shared" si="535"/>
        <v>955536</v>
      </c>
      <c r="AT316" s="21">
        <f t="shared" si="535"/>
        <v>0</v>
      </c>
      <c r="AU316" s="21">
        <f t="shared" si="535"/>
        <v>0</v>
      </c>
      <c r="AV316" s="21">
        <f t="shared" si="535"/>
        <v>0</v>
      </c>
      <c r="AW316" s="21">
        <f t="shared" si="535"/>
        <v>955520</v>
      </c>
      <c r="AX316" s="21">
        <f t="shared" si="535"/>
        <v>955520</v>
      </c>
      <c r="AY316" s="21">
        <f t="shared" si="535"/>
        <v>0</v>
      </c>
      <c r="AZ316" s="21">
        <f t="shared" si="535"/>
        <v>0</v>
      </c>
      <c r="BA316" s="21">
        <f t="shared" si="535"/>
        <v>16</v>
      </c>
      <c r="BB316" s="21">
        <f t="shared" si="535"/>
        <v>16</v>
      </c>
      <c r="BC316" s="21">
        <f t="shared" si="535"/>
        <v>0</v>
      </c>
      <c r="BD316" s="21">
        <f t="shared" si="535"/>
        <v>0</v>
      </c>
      <c r="BE316" s="21">
        <f t="shared" si="535"/>
        <v>955536</v>
      </c>
      <c r="BF316" s="21">
        <f t="shared" si="535"/>
        <v>955536</v>
      </c>
      <c r="BG316" s="21">
        <f t="shared" si="535"/>
        <v>0</v>
      </c>
      <c r="BH316" s="21">
        <f t="shared" si="535"/>
        <v>0</v>
      </c>
      <c r="BI316" s="21">
        <f t="shared" si="535"/>
        <v>0</v>
      </c>
      <c r="BJ316" s="21">
        <f t="shared" si="535"/>
        <v>0</v>
      </c>
      <c r="BK316" s="21">
        <f t="shared" si="535"/>
        <v>0</v>
      </c>
      <c r="BL316" s="21">
        <f t="shared" si="535"/>
        <v>0</v>
      </c>
      <c r="BM316" s="21">
        <f t="shared" si="535"/>
        <v>955536</v>
      </c>
      <c r="BN316" s="21">
        <f t="shared" si="535"/>
        <v>955536</v>
      </c>
      <c r="BO316" s="21">
        <f t="shared" si="535"/>
        <v>0</v>
      </c>
      <c r="BP316" s="21">
        <f t="shared" si="535"/>
        <v>0</v>
      </c>
      <c r="BQ316" s="21">
        <f t="shared" si="535"/>
        <v>0</v>
      </c>
      <c r="BR316" s="21">
        <f t="shared" si="535"/>
        <v>955520</v>
      </c>
      <c r="BS316" s="21">
        <f t="shared" si="535"/>
        <v>955520</v>
      </c>
      <c r="BT316" s="21">
        <f t="shared" si="535"/>
        <v>0</v>
      </c>
      <c r="BU316" s="21">
        <f t="shared" si="535"/>
        <v>0</v>
      </c>
      <c r="BV316" s="21">
        <f t="shared" si="535"/>
        <v>16</v>
      </c>
      <c r="BW316" s="21">
        <f t="shared" ref="BW316:CL316" si="536">BW317+BW319</f>
        <v>16</v>
      </c>
      <c r="BX316" s="21">
        <f t="shared" si="536"/>
        <v>0</v>
      </c>
      <c r="BY316" s="21">
        <f t="shared" si="536"/>
        <v>0</v>
      </c>
      <c r="BZ316" s="21">
        <f t="shared" si="536"/>
        <v>955536</v>
      </c>
      <c r="CA316" s="21">
        <f t="shared" si="536"/>
        <v>955536</v>
      </c>
      <c r="CB316" s="21">
        <f t="shared" si="536"/>
        <v>0</v>
      </c>
      <c r="CC316" s="21">
        <f t="shared" si="536"/>
        <v>0</v>
      </c>
      <c r="CD316" s="21">
        <f t="shared" si="536"/>
        <v>0</v>
      </c>
      <c r="CE316" s="21">
        <f t="shared" si="536"/>
        <v>0</v>
      </c>
      <c r="CF316" s="21">
        <f t="shared" si="536"/>
        <v>0</v>
      </c>
      <c r="CG316" s="21">
        <f t="shared" si="536"/>
        <v>0</v>
      </c>
      <c r="CH316" s="21">
        <f t="shared" si="536"/>
        <v>955536</v>
      </c>
      <c r="CI316" s="21">
        <f t="shared" si="536"/>
        <v>955536</v>
      </c>
      <c r="CJ316" s="21">
        <f t="shared" si="536"/>
        <v>0</v>
      </c>
      <c r="CK316" s="21">
        <f t="shared" si="536"/>
        <v>0</v>
      </c>
      <c r="CL316" s="21">
        <f t="shared" si="536"/>
        <v>0</v>
      </c>
    </row>
    <row r="317" spans="1:90" ht="27.75" customHeight="1" x14ac:dyDescent="0.25">
      <c r="A317" s="285" t="s">
        <v>15</v>
      </c>
      <c r="B317" s="286"/>
      <c r="C317" s="286"/>
      <c r="D317" s="286"/>
      <c r="E317" s="211">
        <v>852</v>
      </c>
      <c r="F317" s="287" t="s">
        <v>78</v>
      </c>
      <c r="G317" s="287" t="s">
        <v>50</v>
      </c>
      <c r="H317" s="283" t="s">
        <v>491</v>
      </c>
      <c r="I317" s="287" t="s">
        <v>17</v>
      </c>
      <c r="J317" s="21">
        <f t="shared" ref="J317:BU317" si="537">J318</f>
        <v>572500</v>
      </c>
      <c r="K317" s="21">
        <f t="shared" si="537"/>
        <v>572500</v>
      </c>
      <c r="L317" s="21">
        <f t="shared" si="537"/>
        <v>0</v>
      </c>
      <c r="M317" s="21">
        <f t="shared" si="537"/>
        <v>0</v>
      </c>
      <c r="N317" s="21">
        <f t="shared" si="537"/>
        <v>572500</v>
      </c>
      <c r="O317" s="21">
        <f t="shared" si="537"/>
        <v>572500</v>
      </c>
      <c r="P317" s="21">
        <f t="shared" si="537"/>
        <v>0</v>
      </c>
      <c r="Q317" s="21">
        <f t="shared" si="537"/>
        <v>0</v>
      </c>
      <c r="R317" s="21">
        <f t="shared" si="537"/>
        <v>572500</v>
      </c>
      <c r="S317" s="21">
        <f t="shared" si="537"/>
        <v>572500</v>
      </c>
      <c r="T317" s="21">
        <f t="shared" si="537"/>
        <v>0</v>
      </c>
      <c r="U317" s="21">
        <f t="shared" si="537"/>
        <v>0</v>
      </c>
      <c r="V317" s="21">
        <f t="shared" si="537"/>
        <v>5600</v>
      </c>
      <c r="W317" s="21">
        <f t="shared" si="537"/>
        <v>5600</v>
      </c>
      <c r="X317" s="21">
        <f t="shared" si="537"/>
        <v>0</v>
      </c>
      <c r="Y317" s="21">
        <f t="shared" si="537"/>
        <v>0</v>
      </c>
      <c r="Z317" s="21">
        <f t="shared" si="537"/>
        <v>100.98782854118893</v>
      </c>
      <c r="AA317" s="21">
        <f t="shared" si="537"/>
        <v>0</v>
      </c>
      <c r="AB317" s="21">
        <f t="shared" si="537"/>
        <v>566900</v>
      </c>
      <c r="AC317" s="21">
        <f t="shared" si="537"/>
        <v>566900</v>
      </c>
      <c r="AD317" s="21">
        <f t="shared" si="537"/>
        <v>0</v>
      </c>
      <c r="AE317" s="21">
        <f t="shared" si="537"/>
        <v>0</v>
      </c>
      <c r="AF317" s="21">
        <f t="shared" si="537"/>
        <v>0</v>
      </c>
      <c r="AG317" s="21">
        <f t="shared" si="537"/>
        <v>0</v>
      </c>
      <c r="AH317" s="21">
        <f t="shared" si="537"/>
        <v>0</v>
      </c>
      <c r="AI317" s="21">
        <f t="shared" si="537"/>
        <v>0</v>
      </c>
      <c r="AJ317" s="21">
        <f t="shared" si="537"/>
        <v>566900</v>
      </c>
      <c r="AK317" s="21">
        <f t="shared" si="537"/>
        <v>566900</v>
      </c>
      <c r="AL317" s="21">
        <f t="shared" si="537"/>
        <v>0</v>
      </c>
      <c r="AM317" s="21">
        <f t="shared" si="537"/>
        <v>0</v>
      </c>
      <c r="AN317" s="21">
        <f t="shared" si="537"/>
        <v>0</v>
      </c>
      <c r="AO317" s="21">
        <f t="shared" si="537"/>
        <v>0</v>
      </c>
      <c r="AP317" s="21">
        <f t="shared" si="537"/>
        <v>0</v>
      </c>
      <c r="AQ317" s="21">
        <f t="shared" si="537"/>
        <v>0</v>
      </c>
      <c r="AR317" s="21">
        <f t="shared" si="537"/>
        <v>566900</v>
      </c>
      <c r="AS317" s="21">
        <f t="shared" si="537"/>
        <v>566900</v>
      </c>
      <c r="AT317" s="21">
        <f t="shared" si="537"/>
        <v>0</v>
      </c>
      <c r="AU317" s="21">
        <f t="shared" si="537"/>
        <v>0</v>
      </c>
      <c r="AV317" s="21">
        <f t="shared" si="537"/>
        <v>0</v>
      </c>
      <c r="AW317" s="21">
        <f t="shared" si="537"/>
        <v>566900</v>
      </c>
      <c r="AX317" s="21">
        <f t="shared" si="537"/>
        <v>566900</v>
      </c>
      <c r="AY317" s="21">
        <f t="shared" si="537"/>
        <v>0</v>
      </c>
      <c r="AZ317" s="21">
        <f t="shared" si="537"/>
        <v>0</v>
      </c>
      <c r="BA317" s="21">
        <f t="shared" si="537"/>
        <v>0</v>
      </c>
      <c r="BB317" s="21">
        <f t="shared" si="537"/>
        <v>0</v>
      </c>
      <c r="BC317" s="21">
        <f t="shared" si="537"/>
        <v>0</v>
      </c>
      <c r="BD317" s="21">
        <f t="shared" si="537"/>
        <v>0</v>
      </c>
      <c r="BE317" s="21">
        <f t="shared" si="537"/>
        <v>566900</v>
      </c>
      <c r="BF317" s="21">
        <f t="shared" si="537"/>
        <v>566900</v>
      </c>
      <c r="BG317" s="21">
        <f t="shared" si="537"/>
        <v>0</v>
      </c>
      <c r="BH317" s="21">
        <f t="shared" si="537"/>
        <v>0</v>
      </c>
      <c r="BI317" s="21">
        <f t="shared" si="537"/>
        <v>0</v>
      </c>
      <c r="BJ317" s="21">
        <f t="shared" si="537"/>
        <v>0</v>
      </c>
      <c r="BK317" s="21">
        <f t="shared" si="537"/>
        <v>0</v>
      </c>
      <c r="BL317" s="21">
        <f t="shared" si="537"/>
        <v>0</v>
      </c>
      <c r="BM317" s="21">
        <f t="shared" si="537"/>
        <v>566900</v>
      </c>
      <c r="BN317" s="21">
        <f t="shared" si="537"/>
        <v>566900</v>
      </c>
      <c r="BO317" s="21">
        <f t="shared" si="537"/>
        <v>0</v>
      </c>
      <c r="BP317" s="21">
        <f t="shared" si="537"/>
        <v>0</v>
      </c>
      <c r="BQ317" s="21">
        <f t="shared" si="537"/>
        <v>0</v>
      </c>
      <c r="BR317" s="21">
        <f t="shared" si="537"/>
        <v>566900</v>
      </c>
      <c r="BS317" s="21">
        <f t="shared" si="537"/>
        <v>566900</v>
      </c>
      <c r="BT317" s="21">
        <f t="shared" si="537"/>
        <v>0</v>
      </c>
      <c r="BU317" s="21">
        <f t="shared" si="537"/>
        <v>0</v>
      </c>
      <c r="BV317" s="21">
        <f t="shared" ref="BV317:CL317" si="538">BV318</f>
        <v>0</v>
      </c>
      <c r="BW317" s="21">
        <f t="shared" si="538"/>
        <v>0</v>
      </c>
      <c r="BX317" s="21">
        <f t="shared" si="538"/>
        <v>0</v>
      </c>
      <c r="BY317" s="21">
        <f t="shared" si="538"/>
        <v>0</v>
      </c>
      <c r="BZ317" s="21">
        <f t="shared" si="538"/>
        <v>566900</v>
      </c>
      <c r="CA317" s="21">
        <f t="shared" si="538"/>
        <v>566900</v>
      </c>
      <c r="CB317" s="21">
        <f t="shared" si="538"/>
        <v>0</v>
      </c>
      <c r="CC317" s="21">
        <f t="shared" si="538"/>
        <v>0</v>
      </c>
      <c r="CD317" s="21">
        <f t="shared" si="538"/>
        <v>0</v>
      </c>
      <c r="CE317" s="21">
        <f t="shared" si="538"/>
        <v>0</v>
      </c>
      <c r="CF317" s="21">
        <f t="shared" si="538"/>
        <v>0</v>
      </c>
      <c r="CG317" s="21">
        <f t="shared" si="538"/>
        <v>0</v>
      </c>
      <c r="CH317" s="21">
        <f t="shared" si="538"/>
        <v>566900</v>
      </c>
      <c r="CI317" s="21">
        <f t="shared" si="538"/>
        <v>566900</v>
      </c>
      <c r="CJ317" s="21">
        <f t="shared" si="538"/>
        <v>0</v>
      </c>
      <c r="CK317" s="21">
        <f t="shared" si="538"/>
        <v>0</v>
      </c>
      <c r="CL317" s="21">
        <f t="shared" si="538"/>
        <v>0</v>
      </c>
    </row>
    <row r="318" spans="1:90" ht="27.75" customHeight="1" x14ac:dyDescent="0.25">
      <c r="A318" s="285" t="s">
        <v>8</v>
      </c>
      <c r="B318" s="285"/>
      <c r="C318" s="285"/>
      <c r="D318" s="285"/>
      <c r="E318" s="211">
        <v>852</v>
      </c>
      <c r="F318" s="287" t="s">
        <v>78</v>
      </c>
      <c r="G318" s="287" t="s">
        <v>50</v>
      </c>
      <c r="H318" s="283" t="s">
        <v>491</v>
      </c>
      <c r="I318" s="287" t="s">
        <v>18</v>
      </c>
      <c r="J318" s="21">
        <f>'6.ВС'!J388</f>
        <v>572500</v>
      </c>
      <c r="K318" s="21">
        <f>'6.ВС'!K388</f>
        <v>572500</v>
      </c>
      <c r="L318" s="21">
        <f>'6.ВС'!L388</f>
        <v>0</v>
      </c>
      <c r="M318" s="21">
        <f>'6.ВС'!M388</f>
        <v>0</v>
      </c>
      <c r="N318" s="21">
        <f>'6.ВС'!N388</f>
        <v>572500</v>
      </c>
      <c r="O318" s="21">
        <f>'6.ВС'!O388</f>
        <v>572500</v>
      </c>
      <c r="P318" s="21">
        <f>'6.ВС'!P388</f>
        <v>0</v>
      </c>
      <c r="Q318" s="21">
        <f>'6.ВС'!Q388</f>
        <v>0</v>
      </c>
      <c r="R318" s="21">
        <f>'6.ВС'!R388</f>
        <v>572500</v>
      </c>
      <c r="S318" s="21">
        <f>'6.ВС'!S388</f>
        <v>572500</v>
      </c>
      <c r="T318" s="21">
        <f>'6.ВС'!T388</f>
        <v>0</v>
      </c>
      <c r="U318" s="21">
        <f>'6.ВС'!U388</f>
        <v>0</v>
      </c>
      <c r="V318" s="21">
        <f>'6.ВС'!V388</f>
        <v>5600</v>
      </c>
      <c r="W318" s="21">
        <f>'6.ВС'!W388</f>
        <v>5600</v>
      </c>
      <c r="X318" s="21">
        <f>'6.ВС'!X388</f>
        <v>0</v>
      </c>
      <c r="Y318" s="21">
        <f>'6.ВС'!Y388</f>
        <v>0</v>
      </c>
      <c r="Z318" s="21">
        <f>'6.ВС'!Z388</f>
        <v>100.98782854118893</v>
      </c>
      <c r="AA318" s="21">
        <f>'6.ВС'!AA388</f>
        <v>0</v>
      </c>
      <c r="AB318" s="21">
        <f>'6.ВС'!AB388</f>
        <v>566900</v>
      </c>
      <c r="AC318" s="21">
        <f>'6.ВС'!AC388</f>
        <v>566900</v>
      </c>
      <c r="AD318" s="21">
        <f>'6.ВС'!AD388</f>
        <v>0</v>
      </c>
      <c r="AE318" s="21">
        <f>'6.ВС'!AE388</f>
        <v>0</v>
      </c>
      <c r="AF318" s="21">
        <f>'6.ВС'!AF388</f>
        <v>0</v>
      </c>
      <c r="AG318" s="21">
        <f>'6.ВС'!AG388</f>
        <v>0</v>
      </c>
      <c r="AH318" s="21">
        <f>'6.ВС'!AH388</f>
        <v>0</v>
      </c>
      <c r="AI318" s="21">
        <f>'6.ВС'!AI388</f>
        <v>0</v>
      </c>
      <c r="AJ318" s="21">
        <f>'6.ВС'!AJ388</f>
        <v>566900</v>
      </c>
      <c r="AK318" s="21">
        <f>'6.ВС'!AK388</f>
        <v>566900</v>
      </c>
      <c r="AL318" s="21">
        <f>'6.ВС'!AL388</f>
        <v>0</v>
      </c>
      <c r="AM318" s="21">
        <f>'6.ВС'!AM388</f>
        <v>0</v>
      </c>
      <c r="AN318" s="21">
        <f>'6.ВС'!AN388</f>
        <v>0</v>
      </c>
      <c r="AO318" s="21">
        <f>'6.ВС'!AO388</f>
        <v>0</v>
      </c>
      <c r="AP318" s="21">
        <f>'6.ВС'!AP388</f>
        <v>0</v>
      </c>
      <c r="AQ318" s="21">
        <f>'6.ВС'!AQ388</f>
        <v>0</v>
      </c>
      <c r="AR318" s="21">
        <f>'6.ВС'!AR388</f>
        <v>566900</v>
      </c>
      <c r="AS318" s="21">
        <f>'6.ВС'!AS388</f>
        <v>566900</v>
      </c>
      <c r="AT318" s="21">
        <f>'6.ВС'!AT388</f>
        <v>0</v>
      </c>
      <c r="AU318" s="21">
        <f>'6.ВС'!AU388</f>
        <v>0</v>
      </c>
      <c r="AV318" s="21">
        <f>'6.ВС'!AV388</f>
        <v>0</v>
      </c>
      <c r="AW318" s="21">
        <f>'6.ВС'!AW388</f>
        <v>566900</v>
      </c>
      <c r="AX318" s="21">
        <f>'6.ВС'!AX388</f>
        <v>566900</v>
      </c>
      <c r="AY318" s="21">
        <f>'6.ВС'!AY388</f>
        <v>0</v>
      </c>
      <c r="AZ318" s="21">
        <f>'6.ВС'!AZ388</f>
        <v>0</v>
      </c>
      <c r="BA318" s="21">
        <f>'6.ВС'!BA388</f>
        <v>0</v>
      </c>
      <c r="BB318" s="21">
        <f>'6.ВС'!BB388</f>
        <v>0</v>
      </c>
      <c r="BC318" s="21">
        <f>'6.ВС'!BC388</f>
        <v>0</v>
      </c>
      <c r="BD318" s="21">
        <f>'6.ВС'!BD388</f>
        <v>0</v>
      </c>
      <c r="BE318" s="21">
        <f>'6.ВС'!BE388</f>
        <v>566900</v>
      </c>
      <c r="BF318" s="21">
        <f>'6.ВС'!BF388</f>
        <v>566900</v>
      </c>
      <c r="BG318" s="21">
        <f>'6.ВС'!BG388</f>
        <v>0</v>
      </c>
      <c r="BH318" s="21">
        <f>'6.ВС'!BH388</f>
        <v>0</v>
      </c>
      <c r="BI318" s="21">
        <f>'6.ВС'!BI388</f>
        <v>0</v>
      </c>
      <c r="BJ318" s="21">
        <f>'6.ВС'!BJ388</f>
        <v>0</v>
      </c>
      <c r="BK318" s="21">
        <f>'6.ВС'!BK388</f>
        <v>0</v>
      </c>
      <c r="BL318" s="21">
        <f>'6.ВС'!BL388</f>
        <v>0</v>
      </c>
      <c r="BM318" s="21">
        <f>'6.ВС'!BM388</f>
        <v>566900</v>
      </c>
      <c r="BN318" s="21">
        <f>'6.ВС'!BN388</f>
        <v>566900</v>
      </c>
      <c r="BO318" s="21">
        <f>'6.ВС'!BO388</f>
        <v>0</v>
      </c>
      <c r="BP318" s="21">
        <f>'6.ВС'!BP388</f>
        <v>0</v>
      </c>
      <c r="BQ318" s="21">
        <f>'6.ВС'!BQ388</f>
        <v>0</v>
      </c>
      <c r="BR318" s="21">
        <f>'6.ВС'!BR388</f>
        <v>566900</v>
      </c>
      <c r="BS318" s="21">
        <f>'6.ВС'!BS388</f>
        <v>566900</v>
      </c>
      <c r="BT318" s="21">
        <f>'6.ВС'!BT388</f>
        <v>0</v>
      </c>
      <c r="BU318" s="21">
        <f>'6.ВС'!BU388</f>
        <v>0</v>
      </c>
      <c r="BV318" s="21">
        <f>'6.ВС'!BV388</f>
        <v>0</v>
      </c>
      <c r="BW318" s="21">
        <f>'6.ВС'!BW388</f>
        <v>0</v>
      </c>
      <c r="BX318" s="21">
        <f>'6.ВС'!BX388</f>
        <v>0</v>
      </c>
      <c r="BY318" s="21">
        <f>'6.ВС'!BY388</f>
        <v>0</v>
      </c>
      <c r="BZ318" s="21">
        <f>'6.ВС'!BZ388</f>
        <v>566900</v>
      </c>
      <c r="CA318" s="21">
        <f>'6.ВС'!CA388</f>
        <v>566900</v>
      </c>
      <c r="CB318" s="21">
        <f>'6.ВС'!CB388</f>
        <v>0</v>
      </c>
      <c r="CC318" s="21">
        <f>'6.ВС'!CC388</f>
        <v>0</v>
      </c>
      <c r="CD318" s="21">
        <f>'6.ВС'!CD388</f>
        <v>0</v>
      </c>
      <c r="CE318" s="21">
        <f>'6.ВС'!CE388</f>
        <v>0</v>
      </c>
      <c r="CF318" s="21">
        <f>'6.ВС'!CF388</f>
        <v>0</v>
      </c>
      <c r="CG318" s="21">
        <f>'6.ВС'!CG388</f>
        <v>0</v>
      </c>
      <c r="CH318" s="21">
        <f>'6.ВС'!CH388</f>
        <v>566900</v>
      </c>
      <c r="CI318" s="21">
        <f>'6.ВС'!CI388</f>
        <v>566900</v>
      </c>
      <c r="CJ318" s="21">
        <f>'6.ВС'!CJ388</f>
        <v>0</v>
      </c>
      <c r="CK318" s="21">
        <f>'6.ВС'!CK388</f>
        <v>0</v>
      </c>
      <c r="CL318" s="21">
        <f>'6.ВС'!CL388</f>
        <v>0</v>
      </c>
    </row>
    <row r="319" spans="1:90" ht="27.75" customHeight="1" x14ac:dyDescent="0.25">
      <c r="A319" s="286" t="s">
        <v>20</v>
      </c>
      <c r="B319" s="285"/>
      <c r="C319" s="285"/>
      <c r="D319" s="285"/>
      <c r="E319" s="211">
        <v>852</v>
      </c>
      <c r="F319" s="287" t="s">
        <v>78</v>
      </c>
      <c r="G319" s="287" t="s">
        <v>50</v>
      </c>
      <c r="H319" s="283" t="s">
        <v>491</v>
      </c>
      <c r="I319" s="287" t="s">
        <v>21</v>
      </c>
      <c r="J319" s="21">
        <f t="shared" ref="J319:BU319" si="539">J320</f>
        <v>471860</v>
      </c>
      <c r="K319" s="21">
        <f t="shared" si="539"/>
        <v>471860</v>
      </c>
      <c r="L319" s="21">
        <f t="shared" si="539"/>
        <v>0</v>
      </c>
      <c r="M319" s="21">
        <f t="shared" si="539"/>
        <v>0</v>
      </c>
      <c r="N319" s="21">
        <f t="shared" si="539"/>
        <v>471860</v>
      </c>
      <c r="O319" s="21">
        <f t="shared" si="539"/>
        <v>471860</v>
      </c>
      <c r="P319" s="21">
        <f t="shared" si="539"/>
        <v>0</v>
      </c>
      <c r="Q319" s="21">
        <f t="shared" si="539"/>
        <v>0</v>
      </c>
      <c r="R319" s="21">
        <f t="shared" si="539"/>
        <v>471860</v>
      </c>
      <c r="S319" s="21">
        <f t="shared" si="539"/>
        <v>471860</v>
      </c>
      <c r="T319" s="21">
        <f t="shared" si="539"/>
        <v>0</v>
      </c>
      <c r="U319" s="21">
        <f t="shared" si="539"/>
        <v>0</v>
      </c>
      <c r="V319" s="21">
        <f t="shared" si="539"/>
        <v>83240</v>
      </c>
      <c r="W319" s="21">
        <f t="shared" si="539"/>
        <v>83240</v>
      </c>
      <c r="X319" s="21">
        <f t="shared" si="539"/>
        <v>0</v>
      </c>
      <c r="Y319" s="21">
        <f t="shared" si="539"/>
        <v>0</v>
      </c>
      <c r="Z319" s="21">
        <f t="shared" si="539"/>
        <v>121.41938140085431</v>
      </c>
      <c r="AA319" s="21">
        <f t="shared" si="539"/>
        <v>0</v>
      </c>
      <c r="AB319" s="21">
        <f t="shared" si="539"/>
        <v>388620</v>
      </c>
      <c r="AC319" s="21">
        <f t="shared" si="539"/>
        <v>388620</v>
      </c>
      <c r="AD319" s="21">
        <f t="shared" si="539"/>
        <v>0</v>
      </c>
      <c r="AE319" s="21">
        <f t="shared" si="539"/>
        <v>0</v>
      </c>
      <c r="AF319" s="21">
        <f t="shared" si="539"/>
        <v>16</v>
      </c>
      <c r="AG319" s="21">
        <f t="shared" si="539"/>
        <v>16</v>
      </c>
      <c r="AH319" s="21">
        <f t="shared" si="539"/>
        <v>0</v>
      </c>
      <c r="AI319" s="21">
        <f t="shared" si="539"/>
        <v>0</v>
      </c>
      <c r="AJ319" s="21">
        <f t="shared" si="539"/>
        <v>388636</v>
      </c>
      <c r="AK319" s="21">
        <f t="shared" si="539"/>
        <v>388636</v>
      </c>
      <c r="AL319" s="21">
        <f t="shared" si="539"/>
        <v>0</v>
      </c>
      <c r="AM319" s="21">
        <f t="shared" si="539"/>
        <v>0</v>
      </c>
      <c r="AN319" s="21">
        <f t="shared" si="539"/>
        <v>0</v>
      </c>
      <c r="AO319" s="21">
        <f t="shared" si="539"/>
        <v>0</v>
      </c>
      <c r="AP319" s="21">
        <f t="shared" si="539"/>
        <v>0</v>
      </c>
      <c r="AQ319" s="21">
        <f t="shared" si="539"/>
        <v>0</v>
      </c>
      <c r="AR319" s="21">
        <f t="shared" si="539"/>
        <v>388636</v>
      </c>
      <c r="AS319" s="21">
        <f t="shared" si="539"/>
        <v>388636</v>
      </c>
      <c r="AT319" s="21">
        <f t="shared" si="539"/>
        <v>0</v>
      </c>
      <c r="AU319" s="21">
        <f t="shared" si="539"/>
        <v>0</v>
      </c>
      <c r="AV319" s="21">
        <f t="shared" si="539"/>
        <v>0</v>
      </c>
      <c r="AW319" s="21">
        <f t="shared" si="539"/>
        <v>388620</v>
      </c>
      <c r="AX319" s="21">
        <f t="shared" si="539"/>
        <v>388620</v>
      </c>
      <c r="AY319" s="21">
        <f t="shared" si="539"/>
        <v>0</v>
      </c>
      <c r="AZ319" s="21">
        <f t="shared" si="539"/>
        <v>0</v>
      </c>
      <c r="BA319" s="21">
        <f t="shared" si="539"/>
        <v>16</v>
      </c>
      <c r="BB319" s="21">
        <f t="shared" si="539"/>
        <v>16</v>
      </c>
      <c r="BC319" s="21">
        <f t="shared" si="539"/>
        <v>0</v>
      </c>
      <c r="BD319" s="21">
        <f t="shared" si="539"/>
        <v>0</v>
      </c>
      <c r="BE319" s="21">
        <f t="shared" si="539"/>
        <v>388636</v>
      </c>
      <c r="BF319" s="21">
        <f t="shared" si="539"/>
        <v>388636</v>
      </c>
      <c r="BG319" s="21">
        <f t="shared" si="539"/>
        <v>0</v>
      </c>
      <c r="BH319" s="21">
        <f t="shared" si="539"/>
        <v>0</v>
      </c>
      <c r="BI319" s="21">
        <f t="shared" si="539"/>
        <v>0</v>
      </c>
      <c r="BJ319" s="21">
        <f t="shared" si="539"/>
        <v>0</v>
      </c>
      <c r="BK319" s="21">
        <f t="shared" si="539"/>
        <v>0</v>
      </c>
      <c r="BL319" s="21">
        <f t="shared" si="539"/>
        <v>0</v>
      </c>
      <c r="BM319" s="21">
        <f t="shared" si="539"/>
        <v>388636</v>
      </c>
      <c r="BN319" s="21">
        <f t="shared" si="539"/>
        <v>388636</v>
      </c>
      <c r="BO319" s="21">
        <f t="shared" si="539"/>
        <v>0</v>
      </c>
      <c r="BP319" s="21">
        <f t="shared" si="539"/>
        <v>0</v>
      </c>
      <c r="BQ319" s="21">
        <f t="shared" si="539"/>
        <v>0</v>
      </c>
      <c r="BR319" s="21">
        <f t="shared" si="539"/>
        <v>388620</v>
      </c>
      <c r="BS319" s="21">
        <f t="shared" si="539"/>
        <v>388620</v>
      </c>
      <c r="BT319" s="21">
        <f t="shared" si="539"/>
        <v>0</v>
      </c>
      <c r="BU319" s="21">
        <f t="shared" si="539"/>
        <v>0</v>
      </c>
      <c r="BV319" s="21">
        <f t="shared" ref="BV319:CL319" si="540">BV320</f>
        <v>16</v>
      </c>
      <c r="BW319" s="21">
        <f t="shared" si="540"/>
        <v>16</v>
      </c>
      <c r="BX319" s="21">
        <f t="shared" si="540"/>
        <v>0</v>
      </c>
      <c r="BY319" s="21">
        <f t="shared" si="540"/>
        <v>0</v>
      </c>
      <c r="BZ319" s="21">
        <f t="shared" si="540"/>
        <v>388636</v>
      </c>
      <c r="CA319" s="21">
        <f t="shared" si="540"/>
        <v>388636</v>
      </c>
      <c r="CB319" s="21">
        <f t="shared" si="540"/>
        <v>0</v>
      </c>
      <c r="CC319" s="21">
        <f t="shared" si="540"/>
        <v>0</v>
      </c>
      <c r="CD319" s="21">
        <f t="shared" si="540"/>
        <v>0</v>
      </c>
      <c r="CE319" s="21">
        <f t="shared" si="540"/>
        <v>0</v>
      </c>
      <c r="CF319" s="21">
        <f t="shared" si="540"/>
        <v>0</v>
      </c>
      <c r="CG319" s="21">
        <f t="shared" si="540"/>
        <v>0</v>
      </c>
      <c r="CH319" s="21">
        <f t="shared" si="540"/>
        <v>388636</v>
      </c>
      <c r="CI319" s="21">
        <f t="shared" si="540"/>
        <v>388636</v>
      </c>
      <c r="CJ319" s="21">
        <f t="shared" si="540"/>
        <v>0</v>
      </c>
      <c r="CK319" s="21">
        <f t="shared" si="540"/>
        <v>0</v>
      </c>
      <c r="CL319" s="21">
        <f t="shared" si="540"/>
        <v>0</v>
      </c>
    </row>
    <row r="320" spans="1:90" ht="27.75" customHeight="1" x14ac:dyDescent="0.25">
      <c r="A320" s="286" t="s">
        <v>9</v>
      </c>
      <c r="B320" s="286"/>
      <c r="C320" s="286"/>
      <c r="D320" s="286"/>
      <c r="E320" s="211">
        <v>852</v>
      </c>
      <c r="F320" s="287" t="s">
        <v>78</v>
      </c>
      <c r="G320" s="287" t="s">
        <v>50</v>
      </c>
      <c r="H320" s="283" t="s">
        <v>491</v>
      </c>
      <c r="I320" s="287" t="s">
        <v>22</v>
      </c>
      <c r="J320" s="21">
        <f>'6.ВС'!J390</f>
        <v>471860</v>
      </c>
      <c r="K320" s="21">
        <f>'6.ВС'!K390</f>
        <v>471860</v>
      </c>
      <c r="L320" s="21">
        <f>'6.ВС'!L390</f>
        <v>0</v>
      </c>
      <c r="M320" s="21">
        <f>'6.ВС'!M390</f>
        <v>0</v>
      </c>
      <c r="N320" s="21">
        <f>'6.ВС'!N390</f>
        <v>471860</v>
      </c>
      <c r="O320" s="21">
        <f>'6.ВС'!O390</f>
        <v>471860</v>
      </c>
      <c r="P320" s="21">
        <f>'6.ВС'!P390</f>
        <v>0</v>
      </c>
      <c r="Q320" s="21">
        <f>'6.ВС'!Q390</f>
        <v>0</v>
      </c>
      <c r="R320" s="21">
        <f>'6.ВС'!R390</f>
        <v>471860</v>
      </c>
      <c r="S320" s="21">
        <f>'6.ВС'!S390</f>
        <v>471860</v>
      </c>
      <c r="T320" s="21">
        <f>'6.ВС'!T390</f>
        <v>0</v>
      </c>
      <c r="U320" s="21">
        <f>'6.ВС'!U390</f>
        <v>0</v>
      </c>
      <c r="V320" s="21">
        <f>'6.ВС'!V390</f>
        <v>83240</v>
      </c>
      <c r="W320" s="21">
        <f>'6.ВС'!W390</f>
        <v>83240</v>
      </c>
      <c r="X320" s="21">
        <f>'6.ВС'!X390</f>
        <v>0</v>
      </c>
      <c r="Y320" s="21">
        <f>'6.ВС'!Y390</f>
        <v>0</v>
      </c>
      <c r="Z320" s="21">
        <f>'6.ВС'!Z390</f>
        <v>121.41938140085431</v>
      </c>
      <c r="AA320" s="21">
        <f>'6.ВС'!AA390</f>
        <v>0</v>
      </c>
      <c r="AB320" s="21">
        <f>'6.ВС'!AB390</f>
        <v>388620</v>
      </c>
      <c r="AC320" s="21">
        <f>'6.ВС'!AC390</f>
        <v>388620</v>
      </c>
      <c r="AD320" s="21">
        <f>'6.ВС'!AD390</f>
        <v>0</v>
      </c>
      <c r="AE320" s="21">
        <f>'6.ВС'!AE390</f>
        <v>0</v>
      </c>
      <c r="AF320" s="21">
        <f>'6.ВС'!AF390</f>
        <v>16</v>
      </c>
      <c r="AG320" s="21">
        <f>'6.ВС'!AG390</f>
        <v>16</v>
      </c>
      <c r="AH320" s="21">
        <f>'6.ВС'!AH390</f>
        <v>0</v>
      </c>
      <c r="AI320" s="21">
        <f>'6.ВС'!AI390</f>
        <v>0</v>
      </c>
      <c r="AJ320" s="21">
        <f>'6.ВС'!AJ390</f>
        <v>388636</v>
      </c>
      <c r="AK320" s="21">
        <f>'6.ВС'!AK390</f>
        <v>388636</v>
      </c>
      <c r="AL320" s="21">
        <f>'6.ВС'!AL390</f>
        <v>0</v>
      </c>
      <c r="AM320" s="21">
        <f>'6.ВС'!AM390</f>
        <v>0</v>
      </c>
      <c r="AN320" s="21">
        <f>'6.ВС'!AN390</f>
        <v>0</v>
      </c>
      <c r="AO320" s="21">
        <f>'6.ВС'!AO390</f>
        <v>0</v>
      </c>
      <c r="AP320" s="21">
        <f>'6.ВС'!AP390</f>
        <v>0</v>
      </c>
      <c r="AQ320" s="21">
        <f>'6.ВС'!AQ390</f>
        <v>0</v>
      </c>
      <c r="AR320" s="21">
        <f>'6.ВС'!AR390</f>
        <v>388636</v>
      </c>
      <c r="AS320" s="21">
        <f>'6.ВС'!AS390</f>
        <v>388636</v>
      </c>
      <c r="AT320" s="21">
        <f>'6.ВС'!AT390</f>
        <v>0</v>
      </c>
      <c r="AU320" s="21">
        <f>'6.ВС'!AU390</f>
        <v>0</v>
      </c>
      <c r="AV320" s="21">
        <f>'6.ВС'!AV390</f>
        <v>0</v>
      </c>
      <c r="AW320" s="21">
        <f>'6.ВС'!AW390</f>
        <v>388620</v>
      </c>
      <c r="AX320" s="21">
        <f>'6.ВС'!AX390</f>
        <v>388620</v>
      </c>
      <c r="AY320" s="21">
        <f>'6.ВС'!AY390</f>
        <v>0</v>
      </c>
      <c r="AZ320" s="21">
        <f>'6.ВС'!AZ390</f>
        <v>0</v>
      </c>
      <c r="BA320" s="21">
        <f>'6.ВС'!BA390</f>
        <v>16</v>
      </c>
      <c r="BB320" s="21">
        <f>'6.ВС'!BB390</f>
        <v>16</v>
      </c>
      <c r="BC320" s="21">
        <f>'6.ВС'!BC390</f>
        <v>0</v>
      </c>
      <c r="BD320" s="21">
        <f>'6.ВС'!BD390</f>
        <v>0</v>
      </c>
      <c r="BE320" s="21">
        <f>'6.ВС'!BE390</f>
        <v>388636</v>
      </c>
      <c r="BF320" s="21">
        <f>'6.ВС'!BF390</f>
        <v>388636</v>
      </c>
      <c r="BG320" s="21">
        <f>'6.ВС'!BG390</f>
        <v>0</v>
      </c>
      <c r="BH320" s="21">
        <f>'6.ВС'!BH390</f>
        <v>0</v>
      </c>
      <c r="BI320" s="21">
        <f>'6.ВС'!BI390</f>
        <v>0</v>
      </c>
      <c r="BJ320" s="21">
        <f>'6.ВС'!BJ390</f>
        <v>0</v>
      </c>
      <c r="BK320" s="21">
        <f>'6.ВС'!BK390</f>
        <v>0</v>
      </c>
      <c r="BL320" s="21">
        <f>'6.ВС'!BL390</f>
        <v>0</v>
      </c>
      <c r="BM320" s="21">
        <f>'6.ВС'!BM390</f>
        <v>388636</v>
      </c>
      <c r="BN320" s="21">
        <f>'6.ВС'!BN390</f>
        <v>388636</v>
      </c>
      <c r="BO320" s="21">
        <f>'6.ВС'!BO390</f>
        <v>0</v>
      </c>
      <c r="BP320" s="21">
        <f>'6.ВС'!BP390</f>
        <v>0</v>
      </c>
      <c r="BQ320" s="21">
        <f>'6.ВС'!BQ390</f>
        <v>0</v>
      </c>
      <c r="BR320" s="21">
        <f>'6.ВС'!BR390</f>
        <v>388620</v>
      </c>
      <c r="BS320" s="21">
        <f>'6.ВС'!BS390</f>
        <v>388620</v>
      </c>
      <c r="BT320" s="21">
        <f>'6.ВС'!BT390</f>
        <v>0</v>
      </c>
      <c r="BU320" s="21">
        <f>'6.ВС'!BU390</f>
        <v>0</v>
      </c>
      <c r="BV320" s="21">
        <f>'6.ВС'!BV390</f>
        <v>16</v>
      </c>
      <c r="BW320" s="21">
        <f>'6.ВС'!BW390</f>
        <v>16</v>
      </c>
      <c r="BX320" s="21">
        <f>'6.ВС'!BX390</f>
        <v>0</v>
      </c>
      <c r="BY320" s="21">
        <f>'6.ВС'!BY390</f>
        <v>0</v>
      </c>
      <c r="BZ320" s="21">
        <f>'6.ВС'!BZ390</f>
        <v>388636</v>
      </c>
      <c r="CA320" s="21">
        <f>'6.ВС'!CA390</f>
        <v>388636</v>
      </c>
      <c r="CB320" s="21">
        <f>'6.ВС'!CB390</f>
        <v>0</v>
      </c>
      <c r="CC320" s="21">
        <f>'6.ВС'!CC390</f>
        <v>0</v>
      </c>
      <c r="CD320" s="21">
        <f>'6.ВС'!CD390</f>
        <v>0</v>
      </c>
      <c r="CE320" s="21">
        <f>'6.ВС'!CE390</f>
        <v>0</v>
      </c>
      <c r="CF320" s="21">
        <f>'6.ВС'!CF390</f>
        <v>0</v>
      </c>
      <c r="CG320" s="21">
        <f>'6.ВС'!CG390</f>
        <v>0</v>
      </c>
      <c r="CH320" s="21">
        <f>'6.ВС'!CH390</f>
        <v>388636</v>
      </c>
      <c r="CI320" s="21">
        <f>'6.ВС'!CI390</f>
        <v>388636</v>
      </c>
      <c r="CJ320" s="21">
        <f>'6.ВС'!CJ390</f>
        <v>0</v>
      </c>
      <c r="CK320" s="21">
        <f>'6.ВС'!CK390</f>
        <v>0</v>
      </c>
      <c r="CL320" s="21">
        <f>'6.ВС'!CL390</f>
        <v>0</v>
      </c>
    </row>
    <row r="321" spans="1:90" ht="27.75" customHeight="1" x14ac:dyDescent="0.25">
      <c r="A321" s="155" t="s">
        <v>19</v>
      </c>
      <c r="B321" s="152"/>
      <c r="C321" s="152"/>
      <c r="D321" s="152"/>
      <c r="E321" s="152">
        <v>852</v>
      </c>
      <c r="F321" s="3" t="s">
        <v>78</v>
      </c>
      <c r="G321" s="3" t="s">
        <v>50</v>
      </c>
      <c r="H321" s="176" t="s">
        <v>485</v>
      </c>
      <c r="I321" s="3"/>
      <c r="J321" s="21">
        <f t="shared" ref="J321:Y322" si="541">J322</f>
        <v>1226100</v>
      </c>
      <c r="K321" s="21">
        <f t="shared" si="541"/>
        <v>0</v>
      </c>
      <c r="L321" s="21">
        <f t="shared" si="541"/>
        <v>1226100</v>
      </c>
      <c r="M321" s="21">
        <f t="shared" si="541"/>
        <v>0</v>
      </c>
      <c r="N321" s="21">
        <f t="shared" si="541"/>
        <v>1226100</v>
      </c>
      <c r="O321" s="21">
        <f t="shared" si="541"/>
        <v>0</v>
      </c>
      <c r="P321" s="21">
        <f t="shared" si="541"/>
        <v>1226100</v>
      </c>
      <c r="Q321" s="21">
        <f t="shared" si="541"/>
        <v>0</v>
      </c>
      <c r="R321" s="21">
        <f t="shared" si="541"/>
        <v>1226100</v>
      </c>
      <c r="S321" s="21">
        <f t="shared" si="541"/>
        <v>0</v>
      </c>
      <c r="T321" s="21">
        <f t="shared" si="541"/>
        <v>1226100</v>
      </c>
      <c r="U321" s="21">
        <f t="shared" si="541"/>
        <v>0</v>
      </c>
      <c r="V321" s="21">
        <f t="shared" si="541"/>
        <v>12100</v>
      </c>
      <c r="W321" s="21">
        <f t="shared" si="541"/>
        <v>0</v>
      </c>
      <c r="X321" s="21">
        <f t="shared" si="541"/>
        <v>12100</v>
      </c>
      <c r="Y321" s="21">
        <f t="shared" si="541"/>
        <v>0</v>
      </c>
      <c r="Z321" s="276">
        <f t="shared" si="488"/>
        <v>100.99670510708403</v>
      </c>
      <c r="AA321" s="21"/>
      <c r="AB321" s="21">
        <f t="shared" ref="AB321:BV322" si="542">AB322</f>
        <v>1214000</v>
      </c>
      <c r="AC321" s="21">
        <f t="shared" si="542"/>
        <v>0</v>
      </c>
      <c r="AD321" s="21">
        <f t="shared" si="542"/>
        <v>1214000</v>
      </c>
      <c r="AE321" s="21">
        <f t="shared" si="542"/>
        <v>0</v>
      </c>
      <c r="AF321" s="21">
        <f t="shared" si="542"/>
        <v>0</v>
      </c>
      <c r="AG321" s="21">
        <f t="shared" si="542"/>
        <v>0</v>
      </c>
      <c r="AH321" s="21">
        <f t="shared" si="542"/>
        <v>0</v>
      </c>
      <c r="AI321" s="21">
        <f t="shared" si="542"/>
        <v>0</v>
      </c>
      <c r="AJ321" s="21">
        <f t="shared" si="542"/>
        <v>1214000</v>
      </c>
      <c r="AK321" s="21">
        <f t="shared" si="542"/>
        <v>0</v>
      </c>
      <c r="AL321" s="21">
        <f t="shared" si="542"/>
        <v>1214000</v>
      </c>
      <c r="AM321" s="21">
        <f t="shared" si="542"/>
        <v>0</v>
      </c>
      <c r="AN321" s="21">
        <f t="shared" si="542"/>
        <v>0</v>
      </c>
      <c r="AO321" s="21">
        <f t="shared" si="542"/>
        <v>0</v>
      </c>
      <c r="AP321" s="21">
        <f t="shared" si="542"/>
        <v>0</v>
      </c>
      <c r="AQ321" s="21">
        <f t="shared" si="542"/>
        <v>0</v>
      </c>
      <c r="AR321" s="21">
        <f t="shared" si="542"/>
        <v>1214000</v>
      </c>
      <c r="AS321" s="21">
        <f t="shared" si="542"/>
        <v>0</v>
      </c>
      <c r="AT321" s="21">
        <f t="shared" si="542"/>
        <v>1214000</v>
      </c>
      <c r="AU321" s="21">
        <f t="shared" si="542"/>
        <v>0</v>
      </c>
      <c r="AV321" s="205">
        <f t="shared" si="483"/>
        <v>0</v>
      </c>
      <c r="AW321" s="21">
        <f t="shared" si="542"/>
        <v>1214000</v>
      </c>
      <c r="AX321" s="21">
        <f t="shared" si="542"/>
        <v>0</v>
      </c>
      <c r="AY321" s="21">
        <f t="shared" si="542"/>
        <v>1214000</v>
      </c>
      <c r="AZ321" s="21">
        <f t="shared" si="542"/>
        <v>0</v>
      </c>
      <c r="BA321" s="21">
        <f t="shared" si="542"/>
        <v>0</v>
      </c>
      <c r="BB321" s="21">
        <f t="shared" si="542"/>
        <v>0</v>
      </c>
      <c r="BC321" s="21">
        <f t="shared" si="542"/>
        <v>0</v>
      </c>
      <c r="BD321" s="21">
        <f t="shared" si="542"/>
        <v>0</v>
      </c>
      <c r="BE321" s="21">
        <f t="shared" si="542"/>
        <v>1214000</v>
      </c>
      <c r="BF321" s="21">
        <f t="shared" si="542"/>
        <v>0</v>
      </c>
      <c r="BG321" s="21">
        <f t="shared" si="542"/>
        <v>1214000</v>
      </c>
      <c r="BH321" s="21">
        <f t="shared" si="542"/>
        <v>0</v>
      </c>
      <c r="BI321" s="21">
        <f t="shared" si="542"/>
        <v>0</v>
      </c>
      <c r="BJ321" s="21">
        <f t="shared" si="542"/>
        <v>0</v>
      </c>
      <c r="BK321" s="21">
        <f t="shared" si="542"/>
        <v>0</v>
      </c>
      <c r="BL321" s="21">
        <f t="shared" si="542"/>
        <v>0</v>
      </c>
      <c r="BM321" s="21">
        <f t="shared" si="542"/>
        <v>1214000</v>
      </c>
      <c r="BN321" s="21">
        <f t="shared" si="542"/>
        <v>0</v>
      </c>
      <c r="BO321" s="21">
        <f t="shared" si="542"/>
        <v>1214000</v>
      </c>
      <c r="BP321" s="21">
        <f t="shared" si="542"/>
        <v>0</v>
      </c>
      <c r="BQ321" s="205">
        <f t="shared" si="456"/>
        <v>0</v>
      </c>
      <c r="BR321" s="21">
        <f t="shared" si="542"/>
        <v>1214000</v>
      </c>
      <c r="BS321" s="21">
        <f t="shared" si="542"/>
        <v>0</v>
      </c>
      <c r="BT321" s="21">
        <f t="shared" si="542"/>
        <v>1214000</v>
      </c>
      <c r="BU321" s="21">
        <f t="shared" si="542"/>
        <v>0</v>
      </c>
      <c r="BV321" s="21">
        <f t="shared" si="542"/>
        <v>0</v>
      </c>
      <c r="BW321" s="21">
        <f t="shared" ref="BV321:CK322" si="543">BW322</f>
        <v>0</v>
      </c>
      <c r="BX321" s="21">
        <f t="shared" si="543"/>
        <v>0</v>
      </c>
      <c r="BY321" s="21">
        <f t="shared" si="543"/>
        <v>0</v>
      </c>
      <c r="BZ321" s="21">
        <f t="shared" si="543"/>
        <v>1214000</v>
      </c>
      <c r="CA321" s="21">
        <f t="shared" si="543"/>
        <v>0</v>
      </c>
      <c r="CB321" s="21">
        <f t="shared" si="543"/>
        <v>1214000</v>
      </c>
      <c r="CC321" s="21">
        <f t="shared" si="543"/>
        <v>0</v>
      </c>
      <c r="CD321" s="21">
        <f t="shared" si="543"/>
        <v>0</v>
      </c>
      <c r="CE321" s="21">
        <f t="shared" si="543"/>
        <v>0</v>
      </c>
      <c r="CF321" s="21">
        <f t="shared" si="543"/>
        <v>0</v>
      </c>
      <c r="CG321" s="21">
        <f t="shared" si="543"/>
        <v>0</v>
      </c>
      <c r="CH321" s="21">
        <f t="shared" si="543"/>
        <v>1214000</v>
      </c>
      <c r="CI321" s="21">
        <f t="shared" si="543"/>
        <v>0</v>
      </c>
      <c r="CJ321" s="21">
        <f t="shared" si="543"/>
        <v>1214000</v>
      </c>
      <c r="CK321" s="21">
        <f t="shared" si="543"/>
        <v>0</v>
      </c>
      <c r="CL321" s="206">
        <f t="shared" si="457"/>
        <v>0</v>
      </c>
    </row>
    <row r="322" spans="1:90" ht="27.75" customHeight="1" x14ac:dyDescent="0.25">
      <c r="A322" s="155" t="s">
        <v>15</v>
      </c>
      <c r="B322" s="152"/>
      <c r="C322" s="152"/>
      <c r="D322" s="152"/>
      <c r="E322" s="152">
        <v>852</v>
      </c>
      <c r="F322" s="3" t="s">
        <v>78</v>
      </c>
      <c r="G322" s="3" t="s">
        <v>50</v>
      </c>
      <c r="H322" s="176" t="s">
        <v>485</v>
      </c>
      <c r="I322" s="3" t="s">
        <v>17</v>
      </c>
      <c r="J322" s="21">
        <f t="shared" si="541"/>
        <v>1226100</v>
      </c>
      <c r="K322" s="21">
        <f t="shared" si="541"/>
        <v>0</v>
      </c>
      <c r="L322" s="21">
        <f t="shared" si="541"/>
        <v>1226100</v>
      </c>
      <c r="M322" s="21">
        <f t="shared" si="541"/>
        <v>0</v>
      </c>
      <c r="N322" s="21">
        <f t="shared" si="541"/>
        <v>1226100</v>
      </c>
      <c r="O322" s="21">
        <f t="shared" si="541"/>
        <v>0</v>
      </c>
      <c r="P322" s="21">
        <f t="shared" si="541"/>
        <v>1226100</v>
      </c>
      <c r="Q322" s="21">
        <f t="shared" si="541"/>
        <v>0</v>
      </c>
      <c r="R322" s="21">
        <f t="shared" si="541"/>
        <v>1226100</v>
      </c>
      <c r="S322" s="21">
        <f t="shared" si="541"/>
        <v>0</v>
      </c>
      <c r="T322" s="21">
        <f t="shared" si="541"/>
        <v>1226100</v>
      </c>
      <c r="U322" s="21">
        <f t="shared" si="541"/>
        <v>0</v>
      </c>
      <c r="V322" s="21">
        <f t="shared" si="541"/>
        <v>12100</v>
      </c>
      <c r="W322" s="21">
        <f t="shared" si="541"/>
        <v>0</v>
      </c>
      <c r="X322" s="21">
        <f t="shared" si="541"/>
        <v>12100</v>
      </c>
      <c r="Y322" s="21">
        <f t="shared" si="541"/>
        <v>0</v>
      </c>
      <c r="Z322" s="276">
        <f t="shared" si="488"/>
        <v>100.99670510708403</v>
      </c>
      <c r="AA322" s="21"/>
      <c r="AB322" s="21">
        <f t="shared" si="542"/>
        <v>1214000</v>
      </c>
      <c r="AC322" s="21">
        <f t="shared" si="542"/>
        <v>0</v>
      </c>
      <c r="AD322" s="21">
        <f t="shared" si="542"/>
        <v>1214000</v>
      </c>
      <c r="AE322" s="21">
        <f t="shared" si="542"/>
        <v>0</v>
      </c>
      <c r="AF322" s="21">
        <f t="shared" si="542"/>
        <v>0</v>
      </c>
      <c r="AG322" s="21">
        <f t="shared" si="542"/>
        <v>0</v>
      </c>
      <c r="AH322" s="21">
        <f t="shared" si="542"/>
        <v>0</v>
      </c>
      <c r="AI322" s="21">
        <f t="shared" si="542"/>
        <v>0</v>
      </c>
      <c r="AJ322" s="21">
        <f t="shared" si="542"/>
        <v>1214000</v>
      </c>
      <c r="AK322" s="21">
        <f t="shared" si="542"/>
        <v>0</v>
      </c>
      <c r="AL322" s="21">
        <f t="shared" si="542"/>
        <v>1214000</v>
      </c>
      <c r="AM322" s="21">
        <f t="shared" si="542"/>
        <v>0</v>
      </c>
      <c r="AN322" s="21">
        <f t="shared" si="542"/>
        <v>0</v>
      </c>
      <c r="AO322" s="21">
        <f t="shared" si="542"/>
        <v>0</v>
      </c>
      <c r="AP322" s="21">
        <f t="shared" si="542"/>
        <v>0</v>
      </c>
      <c r="AQ322" s="21">
        <f t="shared" si="542"/>
        <v>0</v>
      </c>
      <c r="AR322" s="21">
        <f t="shared" si="542"/>
        <v>1214000</v>
      </c>
      <c r="AS322" s="21">
        <f t="shared" si="542"/>
        <v>0</v>
      </c>
      <c r="AT322" s="21">
        <f t="shared" si="542"/>
        <v>1214000</v>
      </c>
      <c r="AU322" s="21">
        <f t="shared" si="542"/>
        <v>0</v>
      </c>
      <c r="AV322" s="205">
        <f t="shared" si="483"/>
        <v>0</v>
      </c>
      <c r="AW322" s="21">
        <f t="shared" si="542"/>
        <v>1214000</v>
      </c>
      <c r="AX322" s="21">
        <f t="shared" si="542"/>
        <v>0</v>
      </c>
      <c r="AY322" s="21">
        <f t="shared" si="542"/>
        <v>1214000</v>
      </c>
      <c r="AZ322" s="21">
        <f t="shared" si="542"/>
        <v>0</v>
      </c>
      <c r="BA322" s="21">
        <f t="shared" si="542"/>
        <v>0</v>
      </c>
      <c r="BB322" s="21">
        <f t="shared" si="542"/>
        <v>0</v>
      </c>
      <c r="BC322" s="21">
        <f t="shared" si="542"/>
        <v>0</v>
      </c>
      <c r="BD322" s="21">
        <f t="shared" si="542"/>
        <v>0</v>
      </c>
      <c r="BE322" s="21">
        <f t="shared" si="542"/>
        <v>1214000</v>
      </c>
      <c r="BF322" s="21">
        <f t="shared" si="542"/>
        <v>0</v>
      </c>
      <c r="BG322" s="21">
        <f t="shared" si="542"/>
        <v>1214000</v>
      </c>
      <c r="BH322" s="21">
        <f t="shared" si="542"/>
        <v>0</v>
      </c>
      <c r="BI322" s="21">
        <f t="shared" si="542"/>
        <v>0</v>
      </c>
      <c r="BJ322" s="21">
        <f t="shared" si="542"/>
        <v>0</v>
      </c>
      <c r="BK322" s="21">
        <f t="shared" si="542"/>
        <v>0</v>
      </c>
      <c r="BL322" s="21">
        <f t="shared" si="542"/>
        <v>0</v>
      </c>
      <c r="BM322" s="21">
        <f t="shared" si="542"/>
        <v>1214000</v>
      </c>
      <c r="BN322" s="21">
        <f t="shared" si="542"/>
        <v>0</v>
      </c>
      <c r="BO322" s="21">
        <f t="shared" si="542"/>
        <v>1214000</v>
      </c>
      <c r="BP322" s="21">
        <f t="shared" si="542"/>
        <v>0</v>
      </c>
      <c r="BQ322" s="205">
        <f t="shared" si="456"/>
        <v>0</v>
      </c>
      <c r="BR322" s="21">
        <f t="shared" si="542"/>
        <v>1214000</v>
      </c>
      <c r="BS322" s="21">
        <f t="shared" si="542"/>
        <v>0</v>
      </c>
      <c r="BT322" s="21">
        <f t="shared" si="542"/>
        <v>1214000</v>
      </c>
      <c r="BU322" s="21">
        <f t="shared" si="542"/>
        <v>0</v>
      </c>
      <c r="BV322" s="21">
        <f t="shared" si="543"/>
        <v>0</v>
      </c>
      <c r="BW322" s="21">
        <f t="shared" si="543"/>
        <v>0</v>
      </c>
      <c r="BX322" s="21">
        <f t="shared" si="543"/>
        <v>0</v>
      </c>
      <c r="BY322" s="21">
        <f t="shared" si="543"/>
        <v>0</v>
      </c>
      <c r="BZ322" s="21">
        <f t="shared" si="543"/>
        <v>1214000</v>
      </c>
      <c r="CA322" s="21">
        <f t="shared" si="543"/>
        <v>0</v>
      </c>
      <c r="CB322" s="21">
        <f t="shared" si="543"/>
        <v>1214000</v>
      </c>
      <c r="CC322" s="21">
        <f t="shared" si="543"/>
        <v>0</v>
      </c>
      <c r="CD322" s="21">
        <f t="shared" si="543"/>
        <v>0</v>
      </c>
      <c r="CE322" s="21">
        <f t="shared" si="543"/>
        <v>0</v>
      </c>
      <c r="CF322" s="21">
        <f t="shared" si="543"/>
        <v>0</v>
      </c>
      <c r="CG322" s="21">
        <f t="shared" si="543"/>
        <v>0</v>
      </c>
      <c r="CH322" s="21">
        <f t="shared" si="543"/>
        <v>1214000</v>
      </c>
      <c r="CI322" s="21">
        <f t="shared" si="543"/>
        <v>0</v>
      </c>
      <c r="CJ322" s="21">
        <f t="shared" si="543"/>
        <v>1214000</v>
      </c>
      <c r="CK322" s="21">
        <f t="shared" si="543"/>
        <v>0</v>
      </c>
      <c r="CL322" s="206">
        <f t="shared" si="457"/>
        <v>0</v>
      </c>
    </row>
    <row r="323" spans="1:90" ht="27.75" customHeight="1" x14ac:dyDescent="0.25">
      <c r="A323" s="155" t="s">
        <v>8</v>
      </c>
      <c r="B323" s="152"/>
      <c r="C323" s="152"/>
      <c r="D323" s="152"/>
      <c r="E323" s="152">
        <v>852</v>
      </c>
      <c r="F323" s="3" t="s">
        <v>78</v>
      </c>
      <c r="G323" s="3" t="s">
        <v>50</v>
      </c>
      <c r="H323" s="176" t="s">
        <v>485</v>
      </c>
      <c r="I323" s="3" t="s">
        <v>18</v>
      </c>
      <c r="J323" s="21">
        <f>'6.ВС'!J393</f>
        <v>1226100</v>
      </c>
      <c r="K323" s="21">
        <f>'6.ВС'!K393</f>
        <v>0</v>
      </c>
      <c r="L323" s="21">
        <f>'6.ВС'!L393</f>
        <v>1226100</v>
      </c>
      <c r="M323" s="21">
        <f>'6.ВС'!M393</f>
        <v>0</v>
      </c>
      <c r="N323" s="21">
        <f>'6.ВС'!N393</f>
        <v>1226100</v>
      </c>
      <c r="O323" s="21">
        <f>'6.ВС'!O393</f>
        <v>0</v>
      </c>
      <c r="P323" s="21">
        <f>'6.ВС'!P393</f>
        <v>1226100</v>
      </c>
      <c r="Q323" s="21">
        <f>'6.ВС'!Q393</f>
        <v>0</v>
      </c>
      <c r="R323" s="21">
        <f>'6.ВС'!R393</f>
        <v>1226100</v>
      </c>
      <c r="S323" s="21">
        <f>'6.ВС'!S393</f>
        <v>0</v>
      </c>
      <c r="T323" s="21">
        <f>'6.ВС'!T393</f>
        <v>1226100</v>
      </c>
      <c r="U323" s="21">
        <f>'6.ВС'!U393</f>
        <v>0</v>
      </c>
      <c r="V323" s="21">
        <f>'6.ВС'!V393</f>
        <v>12100</v>
      </c>
      <c r="W323" s="21">
        <f>'6.ВС'!W393</f>
        <v>0</v>
      </c>
      <c r="X323" s="21">
        <f>'6.ВС'!X393</f>
        <v>12100</v>
      </c>
      <c r="Y323" s="21">
        <f>'6.ВС'!Y393</f>
        <v>0</v>
      </c>
      <c r="Z323" s="276">
        <f t="shared" si="488"/>
        <v>100.99670510708403</v>
      </c>
      <c r="AA323" s="21"/>
      <c r="AB323" s="21">
        <f>'6.ВС'!AB393</f>
        <v>1214000</v>
      </c>
      <c r="AC323" s="21">
        <f>'6.ВС'!AC393</f>
        <v>0</v>
      </c>
      <c r="AD323" s="21">
        <f>'6.ВС'!AD393</f>
        <v>1214000</v>
      </c>
      <c r="AE323" s="21">
        <f>'6.ВС'!AE393</f>
        <v>0</v>
      </c>
      <c r="AF323" s="21">
        <f>'6.ВС'!AF393</f>
        <v>0</v>
      </c>
      <c r="AG323" s="21">
        <f>'6.ВС'!AG393</f>
        <v>0</v>
      </c>
      <c r="AH323" s="21">
        <f>'6.ВС'!AH393</f>
        <v>0</v>
      </c>
      <c r="AI323" s="21">
        <f>'6.ВС'!AI393</f>
        <v>0</v>
      </c>
      <c r="AJ323" s="21">
        <f>'6.ВС'!AJ393</f>
        <v>1214000</v>
      </c>
      <c r="AK323" s="21">
        <f>'6.ВС'!AK393</f>
        <v>0</v>
      </c>
      <c r="AL323" s="21">
        <f>'6.ВС'!AL393</f>
        <v>1214000</v>
      </c>
      <c r="AM323" s="21">
        <f>'6.ВС'!AM393</f>
        <v>0</v>
      </c>
      <c r="AN323" s="21">
        <f>'6.ВС'!AN393</f>
        <v>0</v>
      </c>
      <c r="AO323" s="21">
        <f>'6.ВС'!AO393</f>
        <v>0</v>
      </c>
      <c r="AP323" s="21">
        <f>'6.ВС'!AP393</f>
        <v>0</v>
      </c>
      <c r="AQ323" s="21">
        <f>'6.ВС'!AQ393</f>
        <v>0</v>
      </c>
      <c r="AR323" s="21">
        <f>'6.ВС'!AR393</f>
        <v>1214000</v>
      </c>
      <c r="AS323" s="21">
        <f>'6.ВС'!AS393</f>
        <v>0</v>
      </c>
      <c r="AT323" s="21">
        <f>'6.ВС'!AT393</f>
        <v>1214000</v>
      </c>
      <c r="AU323" s="21">
        <f>'6.ВС'!AU393</f>
        <v>0</v>
      </c>
      <c r="AV323" s="205">
        <f t="shared" si="483"/>
        <v>0</v>
      </c>
      <c r="AW323" s="21">
        <f>'6.ВС'!AW393</f>
        <v>1214000</v>
      </c>
      <c r="AX323" s="21">
        <f>'6.ВС'!AX393</f>
        <v>0</v>
      </c>
      <c r="AY323" s="21">
        <f>'6.ВС'!AY393</f>
        <v>1214000</v>
      </c>
      <c r="AZ323" s="21">
        <f>'6.ВС'!AZ393</f>
        <v>0</v>
      </c>
      <c r="BA323" s="21">
        <f>'6.ВС'!BA393</f>
        <v>0</v>
      </c>
      <c r="BB323" s="21">
        <f>'6.ВС'!BB393</f>
        <v>0</v>
      </c>
      <c r="BC323" s="21">
        <f>'6.ВС'!BC393</f>
        <v>0</v>
      </c>
      <c r="BD323" s="21">
        <f>'6.ВС'!BD393</f>
        <v>0</v>
      </c>
      <c r="BE323" s="21">
        <f>'6.ВС'!BE393</f>
        <v>1214000</v>
      </c>
      <c r="BF323" s="21">
        <f>'6.ВС'!BF393</f>
        <v>0</v>
      </c>
      <c r="BG323" s="21">
        <f>'6.ВС'!BG393</f>
        <v>1214000</v>
      </c>
      <c r="BH323" s="21">
        <f>'6.ВС'!BH393</f>
        <v>0</v>
      </c>
      <c r="BI323" s="21">
        <f>'6.ВС'!BI393</f>
        <v>0</v>
      </c>
      <c r="BJ323" s="21">
        <f>'6.ВС'!BJ393</f>
        <v>0</v>
      </c>
      <c r="BK323" s="21">
        <f>'6.ВС'!BK393</f>
        <v>0</v>
      </c>
      <c r="BL323" s="21">
        <f>'6.ВС'!BL393</f>
        <v>0</v>
      </c>
      <c r="BM323" s="21">
        <f>'6.ВС'!BM393</f>
        <v>1214000</v>
      </c>
      <c r="BN323" s="21">
        <f>'6.ВС'!BN393</f>
        <v>0</v>
      </c>
      <c r="BO323" s="21">
        <f>'6.ВС'!BO393</f>
        <v>1214000</v>
      </c>
      <c r="BP323" s="21">
        <f>'6.ВС'!BP393</f>
        <v>0</v>
      </c>
      <c r="BQ323" s="205">
        <f t="shared" si="456"/>
        <v>0</v>
      </c>
      <c r="BR323" s="21">
        <f>'6.ВС'!BR393</f>
        <v>1214000</v>
      </c>
      <c r="BS323" s="21">
        <f>'6.ВС'!BS393</f>
        <v>0</v>
      </c>
      <c r="BT323" s="21">
        <f>'6.ВС'!BT393</f>
        <v>1214000</v>
      </c>
      <c r="BU323" s="21">
        <f>'6.ВС'!BU393</f>
        <v>0</v>
      </c>
      <c r="BV323" s="21">
        <f>'6.ВС'!BV393</f>
        <v>0</v>
      </c>
      <c r="BW323" s="21">
        <f>'6.ВС'!BW393</f>
        <v>0</v>
      </c>
      <c r="BX323" s="21">
        <f>'6.ВС'!BX393</f>
        <v>0</v>
      </c>
      <c r="BY323" s="21">
        <f>'6.ВС'!BY393</f>
        <v>0</v>
      </c>
      <c r="BZ323" s="21">
        <f>'6.ВС'!BZ393</f>
        <v>1214000</v>
      </c>
      <c r="CA323" s="21">
        <f>'6.ВС'!CA393</f>
        <v>0</v>
      </c>
      <c r="CB323" s="21">
        <f>'6.ВС'!CB393</f>
        <v>1214000</v>
      </c>
      <c r="CC323" s="21">
        <f>'6.ВС'!CC393</f>
        <v>0</v>
      </c>
      <c r="CD323" s="21">
        <f>'6.ВС'!CD393</f>
        <v>0</v>
      </c>
      <c r="CE323" s="21">
        <f>'6.ВС'!CE393</f>
        <v>0</v>
      </c>
      <c r="CF323" s="21">
        <f>'6.ВС'!CF393</f>
        <v>0</v>
      </c>
      <c r="CG323" s="21">
        <f>'6.ВС'!CG393</f>
        <v>0</v>
      </c>
      <c r="CH323" s="21">
        <f>'6.ВС'!CH393</f>
        <v>1214000</v>
      </c>
      <c r="CI323" s="21">
        <f>'6.ВС'!CI393</f>
        <v>0</v>
      </c>
      <c r="CJ323" s="21">
        <f>'6.ВС'!CJ393</f>
        <v>1214000</v>
      </c>
      <c r="CK323" s="21">
        <f>'6.ВС'!CK393</f>
        <v>0</v>
      </c>
      <c r="CL323" s="206">
        <f t="shared" si="457"/>
        <v>0</v>
      </c>
    </row>
    <row r="324" spans="1:90" ht="27.75" customHeight="1" x14ac:dyDescent="0.25">
      <c r="A324" s="155" t="s">
        <v>127</v>
      </c>
      <c r="B324" s="156"/>
      <c r="C324" s="156"/>
      <c r="D324" s="156"/>
      <c r="E324" s="152">
        <v>852</v>
      </c>
      <c r="F324" s="3" t="s">
        <v>78</v>
      </c>
      <c r="G324" s="3" t="s">
        <v>50</v>
      </c>
      <c r="H324" s="176" t="s">
        <v>486</v>
      </c>
      <c r="I324" s="3"/>
      <c r="J324" s="21">
        <f t="shared" ref="J324:R324" si="544">J325+J327+J329</f>
        <v>15609100</v>
      </c>
      <c r="K324" s="21">
        <f t="shared" ref="K324:M324" si="545">K325+K327+K329</f>
        <v>0</v>
      </c>
      <c r="L324" s="21">
        <f t="shared" si="545"/>
        <v>15609100</v>
      </c>
      <c r="M324" s="21">
        <f t="shared" si="545"/>
        <v>0</v>
      </c>
      <c r="N324" s="21">
        <f t="shared" si="544"/>
        <v>14563800</v>
      </c>
      <c r="O324" s="21">
        <f t="shared" ref="O324:Q324" si="546">O325+O327+O329</f>
        <v>0</v>
      </c>
      <c r="P324" s="21">
        <f t="shared" si="546"/>
        <v>14563800</v>
      </c>
      <c r="Q324" s="21">
        <f t="shared" si="546"/>
        <v>0</v>
      </c>
      <c r="R324" s="21">
        <f t="shared" si="544"/>
        <v>14563800</v>
      </c>
      <c r="S324" s="21">
        <f t="shared" ref="S324:U324" si="547">S325+S327+S329</f>
        <v>0</v>
      </c>
      <c r="T324" s="21">
        <f t="shared" si="547"/>
        <v>14563800</v>
      </c>
      <c r="U324" s="21">
        <f t="shared" si="547"/>
        <v>0</v>
      </c>
      <c r="V324" s="21">
        <f t="shared" ref="V324:Y324" si="548">V325+V327+V329</f>
        <v>1042402</v>
      </c>
      <c r="W324" s="21">
        <f t="shared" si="548"/>
        <v>0</v>
      </c>
      <c r="X324" s="21">
        <f t="shared" si="548"/>
        <v>1042402</v>
      </c>
      <c r="Y324" s="21">
        <f t="shared" si="548"/>
        <v>0</v>
      </c>
      <c r="Z324" s="276">
        <f t="shared" si="488"/>
        <v>107.15606241030054</v>
      </c>
      <c r="AA324" s="21"/>
      <c r="AB324" s="21">
        <f t="shared" ref="AB324:BU324" si="549">AB325+AB327+AB329</f>
        <v>14566698</v>
      </c>
      <c r="AC324" s="21">
        <f t="shared" si="549"/>
        <v>0</v>
      </c>
      <c r="AD324" s="21">
        <f t="shared" si="549"/>
        <v>14566698</v>
      </c>
      <c r="AE324" s="21">
        <f t="shared" si="549"/>
        <v>0</v>
      </c>
      <c r="AF324" s="21">
        <f t="shared" ref="AF324:AM324" si="550">AF325+AF327+AF329</f>
        <v>8236</v>
      </c>
      <c r="AG324" s="21">
        <f t="shared" si="550"/>
        <v>0</v>
      </c>
      <c r="AH324" s="21">
        <f t="shared" si="550"/>
        <v>8236</v>
      </c>
      <c r="AI324" s="21">
        <f t="shared" si="550"/>
        <v>0</v>
      </c>
      <c r="AJ324" s="21">
        <f t="shared" si="550"/>
        <v>14574934</v>
      </c>
      <c r="AK324" s="21">
        <f t="shared" si="550"/>
        <v>0</v>
      </c>
      <c r="AL324" s="21">
        <f t="shared" si="550"/>
        <v>14574934</v>
      </c>
      <c r="AM324" s="21">
        <f t="shared" si="550"/>
        <v>0</v>
      </c>
      <c r="AN324" s="21">
        <f t="shared" ref="AN324:AU324" si="551">AN325+AN327+AN329</f>
        <v>0</v>
      </c>
      <c r="AO324" s="21">
        <f t="shared" si="551"/>
        <v>0</v>
      </c>
      <c r="AP324" s="21">
        <f t="shared" si="551"/>
        <v>0</v>
      </c>
      <c r="AQ324" s="21">
        <f t="shared" si="551"/>
        <v>0</v>
      </c>
      <c r="AR324" s="21">
        <f t="shared" si="551"/>
        <v>14574934</v>
      </c>
      <c r="AS324" s="21">
        <f t="shared" si="551"/>
        <v>0</v>
      </c>
      <c r="AT324" s="21">
        <f t="shared" si="551"/>
        <v>14574934</v>
      </c>
      <c r="AU324" s="21">
        <f t="shared" si="551"/>
        <v>0</v>
      </c>
      <c r="AV324" s="205">
        <f t="shared" si="483"/>
        <v>0</v>
      </c>
      <c r="AW324" s="21">
        <f t="shared" si="549"/>
        <v>14032898</v>
      </c>
      <c r="AX324" s="21">
        <f t="shared" si="549"/>
        <v>0</v>
      </c>
      <c r="AY324" s="21">
        <f t="shared" si="549"/>
        <v>14032898</v>
      </c>
      <c r="AZ324" s="21">
        <f t="shared" si="549"/>
        <v>0</v>
      </c>
      <c r="BA324" s="21">
        <f t="shared" ref="BA324:BH324" si="552">BA325+BA327+BA329</f>
        <v>0</v>
      </c>
      <c r="BB324" s="21">
        <f t="shared" si="552"/>
        <v>0</v>
      </c>
      <c r="BC324" s="21">
        <f t="shared" si="552"/>
        <v>0</v>
      </c>
      <c r="BD324" s="21">
        <f t="shared" si="552"/>
        <v>0</v>
      </c>
      <c r="BE324" s="21">
        <f t="shared" si="552"/>
        <v>14032898</v>
      </c>
      <c r="BF324" s="21">
        <f t="shared" si="552"/>
        <v>0</v>
      </c>
      <c r="BG324" s="21">
        <f t="shared" si="552"/>
        <v>14032898</v>
      </c>
      <c r="BH324" s="21">
        <f t="shared" si="552"/>
        <v>0</v>
      </c>
      <c r="BI324" s="21">
        <f t="shared" ref="BI324:BP324" si="553">BI325+BI327+BI329</f>
        <v>0</v>
      </c>
      <c r="BJ324" s="21">
        <f t="shared" si="553"/>
        <v>0</v>
      </c>
      <c r="BK324" s="21">
        <f t="shared" si="553"/>
        <v>0</v>
      </c>
      <c r="BL324" s="21">
        <f t="shared" si="553"/>
        <v>0</v>
      </c>
      <c r="BM324" s="21">
        <f t="shared" si="553"/>
        <v>14032898</v>
      </c>
      <c r="BN324" s="21">
        <f t="shared" si="553"/>
        <v>0</v>
      </c>
      <c r="BO324" s="21">
        <f t="shared" si="553"/>
        <v>14032898</v>
      </c>
      <c r="BP324" s="21">
        <f t="shared" si="553"/>
        <v>0</v>
      </c>
      <c r="BQ324" s="205">
        <f t="shared" si="456"/>
        <v>0</v>
      </c>
      <c r="BR324" s="21">
        <f t="shared" si="549"/>
        <v>13720498</v>
      </c>
      <c r="BS324" s="21">
        <f t="shared" si="549"/>
        <v>0</v>
      </c>
      <c r="BT324" s="21">
        <f t="shared" si="549"/>
        <v>13720498</v>
      </c>
      <c r="BU324" s="21">
        <f t="shared" si="549"/>
        <v>0</v>
      </c>
      <c r="BV324" s="21">
        <f t="shared" ref="BV324:CC324" si="554">BV325+BV327+BV329</f>
        <v>0</v>
      </c>
      <c r="BW324" s="21">
        <f t="shared" si="554"/>
        <v>0</v>
      </c>
      <c r="BX324" s="21">
        <f t="shared" si="554"/>
        <v>0</v>
      </c>
      <c r="BY324" s="21">
        <f t="shared" si="554"/>
        <v>0</v>
      </c>
      <c r="BZ324" s="21">
        <f t="shared" si="554"/>
        <v>13720498</v>
      </c>
      <c r="CA324" s="21">
        <f t="shared" si="554"/>
        <v>0</v>
      </c>
      <c r="CB324" s="21">
        <f t="shared" si="554"/>
        <v>13720498</v>
      </c>
      <c r="CC324" s="21">
        <f t="shared" si="554"/>
        <v>0</v>
      </c>
      <c r="CD324" s="21">
        <f t="shared" ref="CD324:CK324" si="555">CD325+CD327+CD329</f>
        <v>0</v>
      </c>
      <c r="CE324" s="21">
        <f t="shared" si="555"/>
        <v>0</v>
      </c>
      <c r="CF324" s="21">
        <f t="shared" si="555"/>
        <v>0</v>
      </c>
      <c r="CG324" s="21">
        <f t="shared" si="555"/>
        <v>0</v>
      </c>
      <c r="CH324" s="21">
        <f t="shared" si="555"/>
        <v>13720498</v>
      </c>
      <c r="CI324" s="21">
        <f t="shared" si="555"/>
        <v>0</v>
      </c>
      <c r="CJ324" s="21">
        <f t="shared" si="555"/>
        <v>13720498</v>
      </c>
      <c r="CK324" s="21">
        <f t="shared" si="555"/>
        <v>0</v>
      </c>
      <c r="CL324" s="206">
        <f t="shared" si="457"/>
        <v>0</v>
      </c>
    </row>
    <row r="325" spans="1:90" ht="27.75" customHeight="1" x14ac:dyDescent="0.25">
      <c r="A325" s="155" t="s">
        <v>15</v>
      </c>
      <c r="B325" s="152"/>
      <c r="C325" s="152"/>
      <c r="D325" s="152"/>
      <c r="E325" s="152">
        <v>852</v>
      </c>
      <c r="F325" s="3" t="s">
        <v>78</v>
      </c>
      <c r="G325" s="3" t="s">
        <v>50</v>
      </c>
      <c r="H325" s="176" t="s">
        <v>486</v>
      </c>
      <c r="I325" s="3" t="s">
        <v>17</v>
      </c>
      <c r="J325" s="21">
        <f t="shared" ref="J325:Y325" si="556">J326</f>
        <v>14508100</v>
      </c>
      <c r="K325" s="21">
        <f t="shared" si="556"/>
        <v>0</v>
      </c>
      <c r="L325" s="21">
        <f t="shared" si="556"/>
        <v>14508100</v>
      </c>
      <c r="M325" s="21">
        <f t="shared" si="556"/>
        <v>0</v>
      </c>
      <c r="N325" s="21">
        <f t="shared" si="556"/>
        <v>14508100</v>
      </c>
      <c r="O325" s="21">
        <f t="shared" si="556"/>
        <v>0</v>
      </c>
      <c r="P325" s="21">
        <f t="shared" si="556"/>
        <v>14508100</v>
      </c>
      <c r="Q325" s="21">
        <f t="shared" si="556"/>
        <v>0</v>
      </c>
      <c r="R325" s="21">
        <f t="shared" si="556"/>
        <v>14508100</v>
      </c>
      <c r="S325" s="21">
        <f t="shared" si="556"/>
        <v>0</v>
      </c>
      <c r="T325" s="21">
        <f t="shared" si="556"/>
        <v>14508100</v>
      </c>
      <c r="U325" s="21">
        <f t="shared" si="556"/>
        <v>0</v>
      </c>
      <c r="V325" s="21">
        <f t="shared" si="556"/>
        <v>872800</v>
      </c>
      <c r="W325" s="21">
        <f t="shared" si="556"/>
        <v>0</v>
      </c>
      <c r="X325" s="21">
        <f t="shared" si="556"/>
        <v>872800</v>
      </c>
      <c r="Y325" s="21">
        <f t="shared" si="556"/>
        <v>0</v>
      </c>
      <c r="Z325" s="276">
        <f t="shared" si="488"/>
        <v>106.40103261387721</v>
      </c>
      <c r="AA325" s="21"/>
      <c r="AB325" s="21">
        <f t="shared" ref="AB325:CK325" si="557">AB326</f>
        <v>13635300</v>
      </c>
      <c r="AC325" s="21">
        <f t="shared" si="557"/>
        <v>0</v>
      </c>
      <c r="AD325" s="21">
        <f t="shared" si="557"/>
        <v>13635300</v>
      </c>
      <c r="AE325" s="21">
        <f t="shared" si="557"/>
        <v>0</v>
      </c>
      <c r="AF325" s="21">
        <f t="shared" si="557"/>
        <v>0</v>
      </c>
      <c r="AG325" s="21">
        <f t="shared" si="557"/>
        <v>0</v>
      </c>
      <c r="AH325" s="21">
        <f t="shared" si="557"/>
        <v>0</v>
      </c>
      <c r="AI325" s="21">
        <f t="shared" si="557"/>
        <v>0</v>
      </c>
      <c r="AJ325" s="21">
        <f t="shared" si="557"/>
        <v>13635300</v>
      </c>
      <c r="AK325" s="21">
        <f t="shared" si="557"/>
        <v>0</v>
      </c>
      <c r="AL325" s="21">
        <f t="shared" si="557"/>
        <v>13635300</v>
      </c>
      <c r="AM325" s="21">
        <f t="shared" si="557"/>
        <v>0</v>
      </c>
      <c r="AN325" s="21">
        <f t="shared" si="557"/>
        <v>0</v>
      </c>
      <c r="AO325" s="21">
        <f t="shared" si="557"/>
        <v>0</v>
      </c>
      <c r="AP325" s="21">
        <f t="shared" si="557"/>
        <v>0</v>
      </c>
      <c r="AQ325" s="21">
        <f t="shared" si="557"/>
        <v>0</v>
      </c>
      <c r="AR325" s="21">
        <f t="shared" si="557"/>
        <v>13635300</v>
      </c>
      <c r="AS325" s="21">
        <f t="shared" si="557"/>
        <v>0</v>
      </c>
      <c r="AT325" s="21">
        <f t="shared" si="557"/>
        <v>13635300</v>
      </c>
      <c r="AU325" s="21">
        <f t="shared" si="557"/>
        <v>0</v>
      </c>
      <c r="AV325" s="205">
        <f t="shared" si="483"/>
        <v>0</v>
      </c>
      <c r="AW325" s="21">
        <f t="shared" si="557"/>
        <v>13635300</v>
      </c>
      <c r="AX325" s="21">
        <f t="shared" si="557"/>
        <v>0</v>
      </c>
      <c r="AY325" s="21">
        <f t="shared" si="557"/>
        <v>13635300</v>
      </c>
      <c r="AZ325" s="21">
        <f t="shared" si="557"/>
        <v>0</v>
      </c>
      <c r="BA325" s="21">
        <f t="shared" si="557"/>
        <v>0</v>
      </c>
      <c r="BB325" s="21">
        <f t="shared" si="557"/>
        <v>0</v>
      </c>
      <c r="BC325" s="21">
        <f t="shared" si="557"/>
        <v>0</v>
      </c>
      <c r="BD325" s="21">
        <f t="shared" si="557"/>
        <v>0</v>
      </c>
      <c r="BE325" s="21">
        <f t="shared" si="557"/>
        <v>13635300</v>
      </c>
      <c r="BF325" s="21">
        <f t="shared" si="557"/>
        <v>0</v>
      </c>
      <c r="BG325" s="21">
        <f t="shared" si="557"/>
        <v>13635300</v>
      </c>
      <c r="BH325" s="21">
        <f t="shared" si="557"/>
        <v>0</v>
      </c>
      <c r="BI325" s="21">
        <f t="shared" si="557"/>
        <v>0</v>
      </c>
      <c r="BJ325" s="21">
        <f t="shared" si="557"/>
        <v>0</v>
      </c>
      <c r="BK325" s="21">
        <f t="shared" si="557"/>
        <v>0</v>
      </c>
      <c r="BL325" s="21">
        <f t="shared" si="557"/>
        <v>0</v>
      </c>
      <c r="BM325" s="21">
        <f t="shared" si="557"/>
        <v>13635300</v>
      </c>
      <c r="BN325" s="21">
        <f t="shared" si="557"/>
        <v>0</v>
      </c>
      <c r="BO325" s="21">
        <f t="shared" si="557"/>
        <v>13635300</v>
      </c>
      <c r="BP325" s="21">
        <f t="shared" si="557"/>
        <v>0</v>
      </c>
      <c r="BQ325" s="205">
        <f t="shared" si="456"/>
        <v>0</v>
      </c>
      <c r="BR325" s="21">
        <f t="shared" si="557"/>
        <v>13635300</v>
      </c>
      <c r="BS325" s="21">
        <f t="shared" si="557"/>
        <v>0</v>
      </c>
      <c r="BT325" s="21">
        <f t="shared" si="557"/>
        <v>13635300</v>
      </c>
      <c r="BU325" s="21">
        <f t="shared" si="557"/>
        <v>0</v>
      </c>
      <c r="BV325" s="21">
        <f t="shared" si="557"/>
        <v>0</v>
      </c>
      <c r="BW325" s="21">
        <f t="shared" si="557"/>
        <v>0</v>
      </c>
      <c r="BX325" s="21">
        <f t="shared" si="557"/>
        <v>0</v>
      </c>
      <c r="BY325" s="21">
        <f t="shared" si="557"/>
        <v>0</v>
      </c>
      <c r="BZ325" s="21">
        <f t="shared" si="557"/>
        <v>13635300</v>
      </c>
      <c r="CA325" s="21">
        <f t="shared" si="557"/>
        <v>0</v>
      </c>
      <c r="CB325" s="21">
        <f t="shared" si="557"/>
        <v>13635300</v>
      </c>
      <c r="CC325" s="21">
        <f t="shared" si="557"/>
        <v>0</v>
      </c>
      <c r="CD325" s="21">
        <f t="shared" si="557"/>
        <v>0</v>
      </c>
      <c r="CE325" s="21">
        <f t="shared" si="557"/>
        <v>0</v>
      </c>
      <c r="CF325" s="21">
        <f t="shared" si="557"/>
        <v>0</v>
      </c>
      <c r="CG325" s="21">
        <f t="shared" si="557"/>
        <v>0</v>
      </c>
      <c r="CH325" s="21">
        <f t="shared" si="557"/>
        <v>13635300</v>
      </c>
      <c r="CI325" s="21">
        <f t="shared" si="557"/>
        <v>0</v>
      </c>
      <c r="CJ325" s="21">
        <f t="shared" si="557"/>
        <v>13635300</v>
      </c>
      <c r="CK325" s="21">
        <f t="shared" si="557"/>
        <v>0</v>
      </c>
      <c r="CL325" s="206">
        <f t="shared" si="457"/>
        <v>0</v>
      </c>
    </row>
    <row r="326" spans="1:90" ht="27.75" customHeight="1" x14ac:dyDescent="0.25">
      <c r="A326" s="155" t="s">
        <v>8</v>
      </c>
      <c r="B326" s="152"/>
      <c r="C326" s="152"/>
      <c r="D326" s="152"/>
      <c r="E326" s="152">
        <v>852</v>
      </c>
      <c r="F326" s="3" t="s">
        <v>78</v>
      </c>
      <c r="G326" s="3" t="s">
        <v>50</v>
      </c>
      <c r="H326" s="176" t="s">
        <v>486</v>
      </c>
      <c r="I326" s="3" t="s">
        <v>18</v>
      </c>
      <c r="J326" s="21">
        <f>'6.ВС'!J396</f>
        <v>14508100</v>
      </c>
      <c r="K326" s="21">
        <f>'6.ВС'!K396</f>
        <v>0</v>
      </c>
      <c r="L326" s="21">
        <f>'6.ВС'!L396</f>
        <v>14508100</v>
      </c>
      <c r="M326" s="21">
        <f>'6.ВС'!M396</f>
        <v>0</v>
      </c>
      <c r="N326" s="21">
        <f>'6.ВС'!N396</f>
        <v>14508100</v>
      </c>
      <c r="O326" s="21">
        <f>'6.ВС'!O396</f>
        <v>0</v>
      </c>
      <c r="P326" s="21">
        <f>'6.ВС'!P396</f>
        <v>14508100</v>
      </c>
      <c r="Q326" s="21">
        <f>'6.ВС'!Q396</f>
        <v>0</v>
      </c>
      <c r="R326" s="21">
        <f>'6.ВС'!R396</f>
        <v>14508100</v>
      </c>
      <c r="S326" s="21">
        <f>'6.ВС'!S396</f>
        <v>0</v>
      </c>
      <c r="T326" s="21">
        <f>'6.ВС'!T396</f>
        <v>14508100</v>
      </c>
      <c r="U326" s="21">
        <f>'6.ВС'!U396</f>
        <v>0</v>
      </c>
      <c r="V326" s="21">
        <f>'6.ВС'!V396</f>
        <v>872800</v>
      </c>
      <c r="W326" s="21">
        <f>'6.ВС'!W396</f>
        <v>0</v>
      </c>
      <c r="X326" s="21">
        <f>'6.ВС'!X396</f>
        <v>872800</v>
      </c>
      <c r="Y326" s="21">
        <f>'6.ВС'!Y396</f>
        <v>0</v>
      </c>
      <c r="Z326" s="276">
        <f t="shared" si="488"/>
        <v>106.40103261387721</v>
      </c>
      <c r="AA326" s="21"/>
      <c r="AB326" s="21">
        <f>'6.ВС'!AB396</f>
        <v>13635300</v>
      </c>
      <c r="AC326" s="21">
        <f>'6.ВС'!AC396</f>
        <v>0</v>
      </c>
      <c r="AD326" s="21">
        <f>'6.ВС'!AD396</f>
        <v>13635300</v>
      </c>
      <c r="AE326" s="21">
        <f>'6.ВС'!AE396</f>
        <v>0</v>
      </c>
      <c r="AF326" s="21">
        <f>'6.ВС'!AF396</f>
        <v>0</v>
      </c>
      <c r="AG326" s="21">
        <f>'6.ВС'!AG396</f>
        <v>0</v>
      </c>
      <c r="AH326" s="21">
        <f>'6.ВС'!AH396</f>
        <v>0</v>
      </c>
      <c r="AI326" s="21">
        <f>'6.ВС'!AI396</f>
        <v>0</v>
      </c>
      <c r="AJ326" s="21">
        <f>'6.ВС'!AJ396</f>
        <v>13635300</v>
      </c>
      <c r="AK326" s="21">
        <f>'6.ВС'!AK396</f>
        <v>0</v>
      </c>
      <c r="AL326" s="21">
        <f>'6.ВС'!AL396</f>
        <v>13635300</v>
      </c>
      <c r="AM326" s="21">
        <f>'6.ВС'!AM396</f>
        <v>0</v>
      </c>
      <c r="AN326" s="21">
        <f>'6.ВС'!AN396</f>
        <v>0</v>
      </c>
      <c r="AO326" s="21">
        <f>'6.ВС'!AO396</f>
        <v>0</v>
      </c>
      <c r="AP326" s="21">
        <f>'6.ВС'!AP396</f>
        <v>0</v>
      </c>
      <c r="AQ326" s="21">
        <f>'6.ВС'!AQ396</f>
        <v>0</v>
      </c>
      <c r="AR326" s="21">
        <f>'6.ВС'!AR396</f>
        <v>13635300</v>
      </c>
      <c r="AS326" s="21">
        <f>'6.ВС'!AS396</f>
        <v>0</v>
      </c>
      <c r="AT326" s="21">
        <f>'6.ВС'!AT396</f>
        <v>13635300</v>
      </c>
      <c r="AU326" s="21">
        <f>'6.ВС'!AU396</f>
        <v>0</v>
      </c>
      <c r="AV326" s="205">
        <f t="shared" si="483"/>
        <v>0</v>
      </c>
      <c r="AW326" s="21">
        <f>'6.ВС'!AW396</f>
        <v>13635300</v>
      </c>
      <c r="AX326" s="21">
        <f>'6.ВС'!AX396</f>
        <v>0</v>
      </c>
      <c r="AY326" s="21">
        <f>'6.ВС'!AY396</f>
        <v>13635300</v>
      </c>
      <c r="AZ326" s="21">
        <f>'6.ВС'!AZ396</f>
        <v>0</v>
      </c>
      <c r="BA326" s="21">
        <f>'6.ВС'!BA396</f>
        <v>0</v>
      </c>
      <c r="BB326" s="21">
        <f>'6.ВС'!BB396</f>
        <v>0</v>
      </c>
      <c r="BC326" s="21">
        <f>'6.ВС'!BC396</f>
        <v>0</v>
      </c>
      <c r="BD326" s="21">
        <f>'6.ВС'!BD396</f>
        <v>0</v>
      </c>
      <c r="BE326" s="21">
        <f>'6.ВС'!BE396</f>
        <v>13635300</v>
      </c>
      <c r="BF326" s="21">
        <f>'6.ВС'!BF396</f>
        <v>0</v>
      </c>
      <c r="BG326" s="21">
        <f>'6.ВС'!BG396</f>
        <v>13635300</v>
      </c>
      <c r="BH326" s="21">
        <f>'6.ВС'!BH396</f>
        <v>0</v>
      </c>
      <c r="BI326" s="21">
        <f>'6.ВС'!BI396</f>
        <v>0</v>
      </c>
      <c r="BJ326" s="21">
        <f>'6.ВС'!BJ396</f>
        <v>0</v>
      </c>
      <c r="BK326" s="21">
        <f>'6.ВС'!BK396</f>
        <v>0</v>
      </c>
      <c r="BL326" s="21">
        <f>'6.ВС'!BL396</f>
        <v>0</v>
      </c>
      <c r="BM326" s="21">
        <f>'6.ВС'!BM396</f>
        <v>13635300</v>
      </c>
      <c r="BN326" s="21">
        <f>'6.ВС'!BN396</f>
        <v>0</v>
      </c>
      <c r="BO326" s="21">
        <f>'6.ВС'!BO396</f>
        <v>13635300</v>
      </c>
      <c r="BP326" s="21">
        <f>'6.ВС'!BP396</f>
        <v>0</v>
      </c>
      <c r="BQ326" s="205">
        <f t="shared" si="456"/>
        <v>0</v>
      </c>
      <c r="BR326" s="21">
        <f>'6.ВС'!BR396</f>
        <v>13635300</v>
      </c>
      <c r="BS326" s="21">
        <f>'6.ВС'!BS396</f>
        <v>0</v>
      </c>
      <c r="BT326" s="21">
        <f>'6.ВС'!BT396</f>
        <v>13635300</v>
      </c>
      <c r="BU326" s="21">
        <f>'6.ВС'!BU396</f>
        <v>0</v>
      </c>
      <c r="BV326" s="21">
        <f>'6.ВС'!BV396</f>
        <v>0</v>
      </c>
      <c r="BW326" s="21">
        <f>'6.ВС'!BW396</f>
        <v>0</v>
      </c>
      <c r="BX326" s="21">
        <f>'6.ВС'!BX396</f>
        <v>0</v>
      </c>
      <c r="BY326" s="21">
        <f>'6.ВС'!BY396</f>
        <v>0</v>
      </c>
      <c r="BZ326" s="21">
        <f>'6.ВС'!BZ396</f>
        <v>13635300</v>
      </c>
      <c r="CA326" s="21">
        <f>'6.ВС'!CA396</f>
        <v>0</v>
      </c>
      <c r="CB326" s="21">
        <f>'6.ВС'!CB396</f>
        <v>13635300</v>
      </c>
      <c r="CC326" s="21">
        <f>'6.ВС'!CC396</f>
        <v>0</v>
      </c>
      <c r="CD326" s="21">
        <f>'6.ВС'!CD396</f>
        <v>0</v>
      </c>
      <c r="CE326" s="21">
        <f>'6.ВС'!CE396</f>
        <v>0</v>
      </c>
      <c r="CF326" s="21">
        <f>'6.ВС'!CF396</f>
        <v>0</v>
      </c>
      <c r="CG326" s="21">
        <f>'6.ВС'!CG396</f>
        <v>0</v>
      </c>
      <c r="CH326" s="21">
        <f>'6.ВС'!CH396</f>
        <v>13635300</v>
      </c>
      <c r="CI326" s="21">
        <f>'6.ВС'!CI396</f>
        <v>0</v>
      </c>
      <c r="CJ326" s="21">
        <f>'6.ВС'!CJ396</f>
        <v>13635300</v>
      </c>
      <c r="CK326" s="21">
        <f>'6.ВС'!CK396</f>
        <v>0</v>
      </c>
      <c r="CL326" s="206">
        <f t="shared" si="457"/>
        <v>0</v>
      </c>
    </row>
    <row r="327" spans="1:90" ht="27.75" customHeight="1" x14ac:dyDescent="0.25">
      <c r="A327" s="156" t="s">
        <v>20</v>
      </c>
      <c r="B327" s="155"/>
      <c r="C327" s="155"/>
      <c r="D327" s="155"/>
      <c r="E327" s="152">
        <v>852</v>
      </c>
      <c r="F327" s="3" t="s">
        <v>78</v>
      </c>
      <c r="G327" s="3" t="s">
        <v>50</v>
      </c>
      <c r="H327" s="176" t="s">
        <v>486</v>
      </c>
      <c r="I327" s="3" t="s">
        <v>21</v>
      </c>
      <c r="J327" s="21">
        <f t="shared" ref="J327:Y327" si="558">J328</f>
        <v>1084300</v>
      </c>
      <c r="K327" s="21">
        <f t="shared" si="558"/>
        <v>0</v>
      </c>
      <c r="L327" s="21">
        <f t="shared" si="558"/>
        <v>1084300</v>
      </c>
      <c r="M327" s="21">
        <f t="shared" si="558"/>
        <v>0</v>
      </c>
      <c r="N327" s="21">
        <f t="shared" si="558"/>
        <v>47200</v>
      </c>
      <c r="O327" s="21">
        <f t="shared" si="558"/>
        <v>0</v>
      </c>
      <c r="P327" s="21">
        <f t="shared" si="558"/>
        <v>47200</v>
      </c>
      <c r="Q327" s="21">
        <f t="shared" si="558"/>
        <v>0</v>
      </c>
      <c r="R327" s="21">
        <f t="shared" si="558"/>
        <v>47200</v>
      </c>
      <c r="S327" s="21">
        <f t="shared" si="558"/>
        <v>0</v>
      </c>
      <c r="T327" s="21">
        <f t="shared" si="558"/>
        <v>47200</v>
      </c>
      <c r="U327" s="21">
        <f t="shared" si="558"/>
        <v>0</v>
      </c>
      <c r="V327" s="21">
        <f t="shared" si="558"/>
        <v>167600</v>
      </c>
      <c r="W327" s="21">
        <f t="shared" si="558"/>
        <v>0</v>
      </c>
      <c r="X327" s="21">
        <f t="shared" si="558"/>
        <v>167600</v>
      </c>
      <c r="Y327" s="21">
        <f t="shared" si="558"/>
        <v>0</v>
      </c>
      <c r="Z327" s="276">
        <f t="shared" si="488"/>
        <v>118.28297152830807</v>
      </c>
      <c r="AA327" s="21"/>
      <c r="AB327" s="21">
        <f t="shared" ref="AB327:CK327" si="559">AB328</f>
        <v>916700</v>
      </c>
      <c r="AC327" s="21">
        <f t="shared" si="559"/>
        <v>0</v>
      </c>
      <c r="AD327" s="21">
        <f t="shared" si="559"/>
        <v>916700</v>
      </c>
      <c r="AE327" s="21">
        <f t="shared" si="559"/>
        <v>0</v>
      </c>
      <c r="AF327" s="21">
        <f t="shared" si="559"/>
        <v>8236</v>
      </c>
      <c r="AG327" s="21">
        <f t="shared" si="559"/>
        <v>0</v>
      </c>
      <c r="AH327" s="21">
        <f t="shared" si="559"/>
        <v>8236</v>
      </c>
      <c r="AI327" s="21">
        <f t="shared" si="559"/>
        <v>0</v>
      </c>
      <c r="AJ327" s="21">
        <f t="shared" si="559"/>
        <v>924936</v>
      </c>
      <c r="AK327" s="21">
        <f t="shared" si="559"/>
        <v>0</v>
      </c>
      <c r="AL327" s="21">
        <f t="shared" si="559"/>
        <v>924936</v>
      </c>
      <c r="AM327" s="21">
        <f t="shared" si="559"/>
        <v>0</v>
      </c>
      <c r="AN327" s="21">
        <f t="shared" si="559"/>
        <v>0</v>
      </c>
      <c r="AO327" s="21">
        <f t="shared" si="559"/>
        <v>0</v>
      </c>
      <c r="AP327" s="21">
        <f t="shared" si="559"/>
        <v>0</v>
      </c>
      <c r="AQ327" s="21">
        <f t="shared" si="559"/>
        <v>0</v>
      </c>
      <c r="AR327" s="21">
        <f t="shared" si="559"/>
        <v>924936</v>
      </c>
      <c r="AS327" s="21">
        <f t="shared" si="559"/>
        <v>0</v>
      </c>
      <c r="AT327" s="21">
        <f t="shared" si="559"/>
        <v>924936</v>
      </c>
      <c r="AU327" s="21">
        <f t="shared" si="559"/>
        <v>0</v>
      </c>
      <c r="AV327" s="205">
        <f t="shared" si="483"/>
        <v>0</v>
      </c>
      <c r="AW327" s="21">
        <f t="shared" si="559"/>
        <v>382900</v>
      </c>
      <c r="AX327" s="21">
        <f t="shared" si="559"/>
        <v>0</v>
      </c>
      <c r="AY327" s="21">
        <f t="shared" si="559"/>
        <v>382900</v>
      </c>
      <c r="AZ327" s="21">
        <f t="shared" si="559"/>
        <v>0</v>
      </c>
      <c r="BA327" s="21">
        <f t="shared" si="559"/>
        <v>0</v>
      </c>
      <c r="BB327" s="21">
        <f t="shared" si="559"/>
        <v>0</v>
      </c>
      <c r="BC327" s="21">
        <f t="shared" si="559"/>
        <v>0</v>
      </c>
      <c r="BD327" s="21">
        <f t="shared" si="559"/>
        <v>0</v>
      </c>
      <c r="BE327" s="21">
        <f t="shared" si="559"/>
        <v>382900</v>
      </c>
      <c r="BF327" s="21">
        <f t="shared" si="559"/>
        <v>0</v>
      </c>
      <c r="BG327" s="21">
        <f t="shared" si="559"/>
        <v>382900</v>
      </c>
      <c r="BH327" s="21">
        <f t="shared" si="559"/>
        <v>0</v>
      </c>
      <c r="BI327" s="21">
        <f t="shared" si="559"/>
        <v>0</v>
      </c>
      <c r="BJ327" s="21">
        <f t="shared" si="559"/>
        <v>0</v>
      </c>
      <c r="BK327" s="21">
        <f t="shared" si="559"/>
        <v>0</v>
      </c>
      <c r="BL327" s="21">
        <f t="shared" si="559"/>
        <v>0</v>
      </c>
      <c r="BM327" s="21">
        <f t="shared" si="559"/>
        <v>382900</v>
      </c>
      <c r="BN327" s="21">
        <f t="shared" si="559"/>
        <v>0</v>
      </c>
      <c r="BO327" s="21">
        <f t="shared" si="559"/>
        <v>382900</v>
      </c>
      <c r="BP327" s="21">
        <f t="shared" si="559"/>
        <v>0</v>
      </c>
      <c r="BQ327" s="205">
        <f t="shared" si="456"/>
        <v>0</v>
      </c>
      <c r="BR327" s="21">
        <f t="shared" si="559"/>
        <v>70500</v>
      </c>
      <c r="BS327" s="21">
        <f t="shared" si="559"/>
        <v>0</v>
      </c>
      <c r="BT327" s="21">
        <f t="shared" si="559"/>
        <v>70500</v>
      </c>
      <c r="BU327" s="21">
        <f t="shared" si="559"/>
        <v>0</v>
      </c>
      <c r="BV327" s="21">
        <f t="shared" si="559"/>
        <v>0</v>
      </c>
      <c r="BW327" s="21">
        <f t="shared" si="559"/>
        <v>0</v>
      </c>
      <c r="BX327" s="21">
        <f t="shared" si="559"/>
        <v>0</v>
      </c>
      <c r="BY327" s="21">
        <f t="shared" si="559"/>
        <v>0</v>
      </c>
      <c r="BZ327" s="21">
        <f t="shared" si="559"/>
        <v>70500</v>
      </c>
      <c r="CA327" s="21">
        <f t="shared" si="559"/>
        <v>0</v>
      </c>
      <c r="CB327" s="21">
        <f t="shared" si="559"/>
        <v>70500</v>
      </c>
      <c r="CC327" s="21">
        <f t="shared" si="559"/>
        <v>0</v>
      </c>
      <c r="CD327" s="21">
        <f t="shared" si="559"/>
        <v>0</v>
      </c>
      <c r="CE327" s="21">
        <f t="shared" si="559"/>
        <v>0</v>
      </c>
      <c r="CF327" s="21">
        <f t="shared" si="559"/>
        <v>0</v>
      </c>
      <c r="CG327" s="21">
        <f t="shared" si="559"/>
        <v>0</v>
      </c>
      <c r="CH327" s="21">
        <f t="shared" si="559"/>
        <v>70500</v>
      </c>
      <c r="CI327" s="21">
        <f t="shared" si="559"/>
        <v>0</v>
      </c>
      <c r="CJ327" s="21">
        <f t="shared" si="559"/>
        <v>70500</v>
      </c>
      <c r="CK327" s="21">
        <f t="shared" si="559"/>
        <v>0</v>
      </c>
      <c r="CL327" s="206">
        <f t="shared" si="457"/>
        <v>0</v>
      </c>
    </row>
    <row r="328" spans="1:90" ht="27.75" customHeight="1" x14ac:dyDescent="0.25">
      <c r="A328" s="156" t="s">
        <v>9</v>
      </c>
      <c r="B328" s="156"/>
      <c r="C328" s="156"/>
      <c r="D328" s="156"/>
      <c r="E328" s="152">
        <v>852</v>
      </c>
      <c r="F328" s="3" t="s">
        <v>78</v>
      </c>
      <c r="G328" s="3" t="s">
        <v>50</v>
      </c>
      <c r="H328" s="176" t="s">
        <v>486</v>
      </c>
      <c r="I328" s="3" t="s">
        <v>22</v>
      </c>
      <c r="J328" s="21">
        <f>'6.ВС'!J398</f>
        <v>1084300</v>
      </c>
      <c r="K328" s="21">
        <f>'6.ВС'!K398</f>
        <v>0</v>
      </c>
      <c r="L328" s="21">
        <f>'6.ВС'!L398</f>
        <v>1084300</v>
      </c>
      <c r="M328" s="21">
        <f>'6.ВС'!M398</f>
        <v>0</v>
      </c>
      <c r="N328" s="21">
        <f>'6.ВС'!N398</f>
        <v>47200</v>
      </c>
      <c r="O328" s="21">
        <f>'6.ВС'!O398</f>
        <v>0</v>
      </c>
      <c r="P328" s="21">
        <f>'6.ВС'!P398</f>
        <v>47200</v>
      </c>
      <c r="Q328" s="21">
        <f>'6.ВС'!Q398</f>
        <v>0</v>
      </c>
      <c r="R328" s="21">
        <f>'6.ВС'!R398</f>
        <v>47200</v>
      </c>
      <c r="S328" s="21">
        <f>'6.ВС'!S398</f>
        <v>0</v>
      </c>
      <c r="T328" s="21">
        <f>'6.ВС'!T398</f>
        <v>47200</v>
      </c>
      <c r="U328" s="21">
        <f>'6.ВС'!U398</f>
        <v>0</v>
      </c>
      <c r="V328" s="21">
        <f>'6.ВС'!V398</f>
        <v>167600</v>
      </c>
      <c r="W328" s="21">
        <f>'6.ВС'!W398</f>
        <v>0</v>
      </c>
      <c r="X328" s="21">
        <f>'6.ВС'!X398</f>
        <v>167600</v>
      </c>
      <c r="Y328" s="21">
        <f>'6.ВС'!Y398</f>
        <v>0</v>
      </c>
      <c r="Z328" s="276">
        <f t="shared" si="488"/>
        <v>118.28297152830807</v>
      </c>
      <c r="AA328" s="21"/>
      <c r="AB328" s="21">
        <f>'6.ВС'!AB398</f>
        <v>916700</v>
      </c>
      <c r="AC328" s="21">
        <f>'6.ВС'!AC398</f>
        <v>0</v>
      </c>
      <c r="AD328" s="21">
        <f>'6.ВС'!AD398</f>
        <v>916700</v>
      </c>
      <c r="AE328" s="21">
        <f>'6.ВС'!AE398</f>
        <v>0</v>
      </c>
      <c r="AF328" s="21">
        <f>'6.ВС'!AF398</f>
        <v>8236</v>
      </c>
      <c r="AG328" s="21">
        <f>'6.ВС'!AG398</f>
        <v>0</v>
      </c>
      <c r="AH328" s="21">
        <f>'6.ВС'!AH398</f>
        <v>8236</v>
      </c>
      <c r="AI328" s="21">
        <f>'6.ВС'!AI398</f>
        <v>0</v>
      </c>
      <c r="AJ328" s="21">
        <f>'6.ВС'!AJ398</f>
        <v>924936</v>
      </c>
      <c r="AK328" s="21">
        <f>'6.ВС'!AK398</f>
        <v>0</v>
      </c>
      <c r="AL328" s="21">
        <f>'6.ВС'!AL398</f>
        <v>924936</v>
      </c>
      <c r="AM328" s="21">
        <f>'6.ВС'!AM398</f>
        <v>0</v>
      </c>
      <c r="AN328" s="21">
        <f>'6.ВС'!AN398</f>
        <v>0</v>
      </c>
      <c r="AO328" s="21">
        <f>'6.ВС'!AO398</f>
        <v>0</v>
      </c>
      <c r="AP328" s="21">
        <f>'6.ВС'!AP398</f>
        <v>0</v>
      </c>
      <c r="AQ328" s="21">
        <f>'6.ВС'!AQ398</f>
        <v>0</v>
      </c>
      <c r="AR328" s="21">
        <f>'6.ВС'!AR398</f>
        <v>924936</v>
      </c>
      <c r="AS328" s="21">
        <f>'6.ВС'!AS398</f>
        <v>0</v>
      </c>
      <c r="AT328" s="21">
        <f>'6.ВС'!AT398</f>
        <v>924936</v>
      </c>
      <c r="AU328" s="21">
        <f>'6.ВС'!AU398</f>
        <v>0</v>
      </c>
      <c r="AV328" s="205">
        <f t="shared" si="483"/>
        <v>0</v>
      </c>
      <c r="AW328" s="21">
        <f>'6.ВС'!AW398</f>
        <v>382900</v>
      </c>
      <c r="AX328" s="21">
        <f>'6.ВС'!AX398</f>
        <v>0</v>
      </c>
      <c r="AY328" s="21">
        <f>'6.ВС'!AY398</f>
        <v>382900</v>
      </c>
      <c r="AZ328" s="21">
        <f>'6.ВС'!AZ398</f>
        <v>0</v>
      </c>
      <c r="BA328" s="21">
        <f>'6.ВС'!BA398</f>
        <v>0</v>
      </c>
      <c r="BB328" s="21">
        <f>'6.ВС'!BB398</f>
        <v>0</v>
      </c>
      <c r="BC328" s="21">
        <f>'6.ВС'!BC398</f>
        <v>0</v>
      </c>
      <c r="BD328" s="21">
        <f>'6.ВС'!BD398</f>
        <v>0</v>
      </c>
      <c r="BE328" s="21">
        <f>'6.ВС'!BE398</f>
        <v>382900</v>
      </c>
      <c r="BF328" s="21">
        <f>'6.ВС'!BF398</f>
        <v>0</v>
      </c>
      <c r="BG328" s="21">
        <f>'6.ВС'!BG398</f>
        <v>382900</v>
      </c>
      <c r="BH328" s="21">
        <f>'6.ВС'!BH398</f>
        <v>0</v>
      </c>
      <c r="BI328" s="21">
        <f>'6.ВС'!BI398</f>
        <v>0</v>
      </c>
      <c r="BJ328" s="21">
        <f>'6.ВС'!BJ398</f>
        <v>0</v>
      </c>
      <c r="BK328" s="21">
        <f>'6.ВС'!BK398</f>
        <v>0</v>
      </c>
      <c r="BL328" s="21">
        <f>'6.ВС'!BL398</f>
        <v>0</v>
      </c>
      <c r="BM328" s="21">
        <f>'6.ВС'!BM398</f>
        <v>382900</v>
      </c>
      <c r="BN328" s="21">
        <f>'6.ВС'!BN398</f>
        <v>0</v>
      </c>
      <c r="BO328" s="21">
        <f>'6.ВС'!BO398</f>
        <v>382900</v>
      </c>
      <c r="BP328" s="21">
        <f>'6.ВС'!BP398</f>
        <v>0</v>
      </c>
      <c r="BQ328" s="205">
        <f t="shared" si="456"/>
        <v>0</v>
      </c>
      <c r="BR328" s="21">
        <f>'6.ВС'!BR398</f>
        <v>70500</v>
      </c>
      <c r="BS328" s="21">
        <f>'6.ВС'!BS398</f>
        <v>0</v>
      </c>
      <c r="BT328" s="21">
        <f>'6.ВС'!BT398</f>
        <v>70500</v>
      </c>
      <c r="BU328" s="21">
        <f>'6.ВС'!BU398</f>
        <v>0</v>
      </c>
      <c r="BV328" s="21">
        <f>'6.ВС'!BV398</f>
        <v>0</v>
      </c>
      <c r="BW328" s="21">
        <f>'6.ВС'!BW398</f>
        <v>0</v>
      </c>
      <c r="BX328" s="21">
        <f>'6.ВС'!BX398</f>
        <v>0</v>
      </c>
      <c r="BY328" s="21">
        <f>'6.ВС'!BY398</f>
        <v>0</v>
      </c>
      <c r="BZ328" s="21">
        <f>'6.ВС'!BZ398</f>
        <v>70500</v>
      </c>
      <c r="CA328" s="21">
        <f>'6.ВС'!CA398</f>
        <v>0</v>
      </c>
      <c r="CB328" s="21">
        <f>'6.ВС'!CB398</f>
        <v>70500</v>
      </c>
      <c r="CC328" s="21">
        <f>'6.ВС'!CC398</f>
        <v>0</v>
      </c>
      <c r="CD328" s="21">
        <f>'6.ВС'!CD398</f>
        <v>0</v>
      </c>
      <c r="CE328" s="21">
        <f>'6.ВС'!CE398</f>
        <v>0</v>
      </c>
      <c r="CF328" s="21">
        <f>'6.ВС'!CF398</f>
        <v>0</v>
      </c>
      <c r="CG328" s="21">
        <f>'6.ВС'!CG398</f>
        <v>0</v>
      </c>
      <c r="CH328" s="21">
        <f>'6.ВС'!CH398</f>
        <v>70500</v>
      </c>
      <c r="CI328" s="21">
        <f>'6.ВС'!CI398</f>
        <v>0</v>
      </c>
      <c r="CJ328" s="21">
        <f>'6.ВС'!CJ398</f>
        <v>70500</v>
      </c>
      <c r="CK328" s="21">
        <f>'6.ВС'!CK398</f>
        <v>0</v>
      </c>
      <c r="CL328" s="206">
        <f t="shared" si="457"/>
        <v>0</v>
      </c>
    </row>
    <row r="329" spans="1:90" ht="27.75" customHeight="1" x14ac:dyDescent="0.25">
      <c r="A329" s="156" t="s">
        <v>23</v>
      </c>
      <c r="B329" s="156"/>
      <c r="C329" s="156"/>
      <c r="D329" s="156"/>
      <c r="E329" s="152">
        <v>852</v>
      </c>
      <c r="F329" s="3" t="s">
        <v>78</v>
      </c>
      <c r="G329" s="3" t="s">
        <v>50</v>
      </c>
      <c r="H329" s="176" t="s">
        <v>486</v>
      </c>
      <c r="I329" s="3" t="s">
        <v>24</v>
      </c>
      <c r="J329" s="21">
        <f t="shared" ref="J329:Y329" si="560">J330</f>
        <v>16700</v>
      </c>
      <c r="K329" s="21">
        <f t="shared" si="560"/>
        <v>0</v>
      </c>
      <c r="L329" s="21">
        <f t="shared" si="560"/>
        <v>16700</v>
      </c>
      <c r="M329" s="21">
        <f t="shared" si="560"/>
        <v>0</v>
      </c>
      <c r="N329" s="21">
        <f t="shared" si="560"/>
        <v>8500</v>
      </c>
      <c r="O329" s="21">
        <f t="shared" si="560"/>
        <v>0</v>
      </c>
      <c r="P329" s="21">
        <f t="shared" si="560"/>
        <v>8500</v>
      </c>
      <c r="Q329" s="21">
        <f t="shared" si="560"/>
        <v>0</v>
      </c>
      <c r="R329" s="21">
        <f t="shared" si="560"/>
        <v>8500</v>
      </c>
      <c r="S329" s="21">
        <f t="shared" si="560"/>
        <v>0</v>
      </c>
      <c r="T329" s="21">
        <f t="shared" si="560"/>
        <v>8500</v>
      </c>
      <c r="U329" s="21">
        <f t="shared" si="560"/>
        <v>0</v>
      </c>
      <c r="V329" s="21">
        <f t="shared" si="560"/>
        <v>2002</v>
      </c>
      <c r="W329" s="21">
        <f t="shared" si="560"/>
        <v>0</v>
      </c>
      <c r="X329" s="21">
        <f t="shared" si="560"/>
        <v>2002</v>
      </c>
      <c r="Y329" s="21">
        <f t="shared" si="560"/>
        <v>0</v>
      </c>
      <c r="Z329" s="276">
        <f t="shared" si="488"/>
        <v>113.62090080283032</v>
      </c>
      <c r="AA329" s="21"/>
      <c r="AB329" s="21">
        <f t="shared" ref="AB329:CK329" si="561">AB330</f>
        <v>14698</v>
      </c>
      <c r="AC329" s="21">
        <f t="shared" si="561"/>
        <v>0</v>
      </c>
      <c r="AD329" s="21">
        <f t="shared" si="561"/>
        <v>14698</v>
      </c>
      <c r="AE329" s="21">
        <f t="shared" si="561"/>
        <v>0</v>
      </c>
      <c r="AF329" s="21">
        <f t="shared" si="561"/>
        <v>0</v>
      </c>
      <c r="AG329" s="21">
        <f t="shared" si="561"/>
        <v>0</v>
      </c>
      <c r="AH329" s="21">
        <f t="shared" si="561"/>
        <v>0</v>
      </c>
      <c r="AI329" s="21">
        <f t="shared" si="561"/>
        <v>0</v>
      </c>
      <c r="AJ329" s="21">
        <f t="shared" si="561"/>
        <v>14698</v>
      </c>
      <c r="AK329" s="21">
        <f t="shared" si="561"/>
        <v>0</v>
      </c>
      <c r="AL329" s="21">
        <f t="shared" si="561"/>
        <v>14698</v>
      </c>
      <c r="AM329" s="21">
        <f t="shared" si="561"/>
        <v>0</v>
      </c>
      <c r="AN329" s="21">
        <f t="shared" si="561"/>
        <v>0</v>
      </c>
      <c r="AO329" s="21">
        <f t="shared" si="561"/>
        <v>0</v>
      </c>
      <c r="AP329" s="21">
        <f t="shared" si="561"/>
        <v>0</v>
      </c>
      <c r="AQ329" s="21">
        <f t="shared" si="561"/>
        <v>0</v>
      </c>
      <c r="AR329" s="21">
        <f t="shared" si="561"/>
        <v>14698</v>
      </c>
      <c r="AS329" s="21">
        <f t="shared" si="561"/>
        <v>0</v>
      </c>
      <c r="AT329" s="21">
        <f t="shared" si="561"/>
        <v>14698</v>
      </c>
      <c r="AU329" s="21">
        <f t="shared" si="561"/>
        <v>0</v>
      </c>
      <c r="AV329" s="205">
        <f t="shared" si="483"/>
        <v>0</v>
      </c>
      <c r="AW329" s="21">
        <f t="shared" si="561"/>
        <v>14698</v>
      </c>
      <c r="AX329" s="21">
        <f t="shared" si="561"/>
        <v>0</v>
      </c>
      <c r="AY329" s="21">
        <f t="shared" si="561"/>
        <v>14698</v>
      </c>
      <c r="AZ329" s="21">
        <f t="shared" si="561"/>
        <v>0</v>
      </c>
      <c r="BA329" s="21">
        <f t="shared" si="561"/>
        <v>0</v>
      </c>
      <c r="BB329" s="21">
        <f t="shared" si="561"/>
        <v>0</v>
      </c>
      <c r="BC329" s="21">
        <f t="shared" si="561"/>
        <v>0</v>
      </c>
      <c r="BD329" s="21">
        <f t="shared" si="561"/>
        <v>0</v>
      </c>
      <c r="BE329" s="21">
        <f t="shared" si="561"/>
        <v>14698</v>
      </c>
      <c r="BF329" s="21">
        <f t="shared" si="561"/>
        <v>0</v>
      </c>
      <c r="BG329" s="21">
        <f t="shared" si="561"/>
        <v>14698</v>
      </c>
      <c r="BH329" s="21">
        <f t="shared" si="561"/>
        <v>0</v>
      </c>
      <c r="BI329" s="21">
        <f t="shared" si="561"/>
        <v>0</v>
      </c>
      <c r="BJ329" s="21">
        <f t="shared" si="561"/>
        <v>0</v>
      </c>
      <c r="BK329" s="21">
        <f t="shared" si="561"/>
        <v>0</v>
      </c>
      <c r="BL329" s="21">
        <f t="shared" si="561"/>
        <v>0</v>
      </c>
      <c r="BM329" s="21">
        <f t="shared" si="561"/>
        <v>14698</v>
      </c>
      <c r="BN329" s="21">
        <f t="shared" si="561"/>
        <v>0</v>
      </c>
      <c r="BO329" s="21">
        <f t="shared" si="561"/>
        <v>14698</v>
      </c>
      <c r="BP329" s="21">
        <f t="shared" si="561"/>
        <v>0</v>
      </c>
      <c r="BQ329" s="205">
        <f t="shared" si="456"/>
        <v>0</v>
      </c>
      <c r="BR329" s="21">
        <f t="shared" si="561"/>
        <v>14698</v>
      </c>
      <c r="BS329" s="21">
        <f t="shared" si="561"/>
        <v>0</v>
      </c>
      <c r="BT329" s="21">
        <f t="shared" si="561"/>
        <v>14698</v>
      </c>
      <c r="BU329" s="21">
        <f t="shared" si="561"/>
        <v>0</v>
      </c>
      <c r="BV329" s="21">
        <f t="shared" si="561"/>
        <v>0</v>
      </c>
      <c r="BW329" s="21">
        <f t="shared" si="561"/>
        <v>0</v>
      </c>
      <c r="BX329" s="21">
        <f t="shared" si="561"/>
        <v>0</v>
      </c>
      <c r="BY329" s="21">
        <f t="shared" si="561"/>
        <v>0</v>
      </c>
      <c r="BZ329" s="21">
        <f t="shared" si="561"/>
        <v>14698</v>
      </c>
      <c r="CA329" s="21">
        <f t="shared" si="561"/>
        <v>0</v>
      </c>
      <c r="CB329" s="21">
        <f t="shared" si="561"/>
        <v>14698</v>
      </c>
      <c r="CC329" s="21">
        <f t="shared" si="561"/>
        <v>0</v>
      </c>
      <c r="CD329" s="21">
        <f t="shared" si="561"/>
        <v>0</v>
      </c>
      <c r="CE329" s="21">
        <f t="shared" si="561"/>
        <v>0</v>
      </c>
      <c r="CF329" s="21">
        <f t="shared" si="561"/>
        <v>0</v>
      </c>
      <c r="CG329" s="21">
        <f t="shared" si="561"/>
        <v>0</v>
      </c>
      <c r="CH329" s="21">
        <f t="shared" si="561"/>
        <v>14698</v>
      </c>
      <c r="CI329" s="21">
        <f t="shared" si="561"/>
        <v>0</v>
      </c>
      <c r="CJ329" s="21">
        <f t="shared" si="561"/>
        <v>14698</v>
      </c>
      <c r="CK329" s="21">
        <f t="shared" si="561"/>
        <v>0</v>
      </c>
      <c r="CL329" s="206">
        <f t="shared" si="457"/>
        <v>0</v>
      </c>
    </row>
    <row r="330" spans="1:90" ht="27.75" customHeight="1" x14ac:dyDescent="0.25">
      <c r="A330" s="156" t="s">
        <v>25</v>
      </c>
      <c r="B330" s="156"/>
      <c r="C330" s="156"/>
      <c r="D330" s="156"/>
      <c r="E330" s="152">
        <v>852</v>
      </c>
      <c r="F330" s="3" t="s">
        <v>78</v>
      </c>
      <c r="G330" s="3" t="s">
        <v>50</v>
      </c>
      <c r="H330" s="176" t="s">
        <v>486</v>
      </c>
      <c r="I330" s="3" t="s">
        <v>26</v>
      </c>
      <c r="J330" s="21">
        <f>'6.ВС'!J400</f>
        <v>16700</v>
      </c>
      <c r="K330" s="21">
        <f>'6.ВС'!K400</f>
        <v>0</v>
      </c>
      <c r="L330" s="21">
        <f>'6.ВС'!L400</f>
        <v>16700</v>
      </c>
      <c r="M330" s="21">
        <f>'6.ВС'!M400</f>
        <v>0</v>
      </c>
      <c r="N330" s="21">
        <f>'6.ВС'!N400</f>
        <v>8500</v>
      </c>
      <c r="O330" s="21">
        <f>'6.ВС'!O400</f>
        <v>0</v>
      </c>
      <c r="P330" s="21">
        <f>'6.ВС'!P400</f>
        <v>8500</v>
      </c>
      <c r="Q330" s="21">
        <f>'6.ВС'!Q400</f>
        <v>0</v>
      </c>
      <c r="R330" s="21">
        <f>'6.ВС'!R400</f>
        <v>8500</v>
      </c>
      <c r="S330" s="21">
        <f>'6.ВС'!S400</f>
        <v>0</v>
      </c>
      <c r="T330" s="21">
        <f>'6.ВС'!T400</f>
        <v>8500</v>
      </c>
      <c r="U330" s="21">
        <f>'6.ВС'!U400</f>
        <v>0</v>
      </c>
      <c r="V330" s="21">
        <f>'6.ВС'!V400</f>
        <v>2002</v>
      </c>
      <c r="W330" s="21">
        <f>'6.ВС'!W400</f>
        <v>0</v>
      </c>
      <c r="X330" s="21">
        <f>'6.ВС'!X400</f>
        <v>2002</v>
      </c>
      <c r="Y330" s="21">
        <f>'6.ВС'!Y400</f>
        <v>0</v>
      </c>
      <c r="Z330" s="276">
        <f t="shared" si="488"/>
        <v>113.62090080283032</v>
      </c>
      <c r="AA330" s="21"/>
      <c r="AB330" s="21">
        <f>'6.ВС'!AB400</f>
        <v>14698</v>
      </c>
      <c r="AC330" s="21">
        <f>'6.ВС'!AC400</f>
        <v>0</v>
      </c>
      <c r="AD330" s="21">
        <f>'6.ВС'!AD400</f>
        <v>14698</v>
      </c>
      <c r="AE330" s="21">
        <f>'6.ВС'!AE400</f>
        <v>0</v>
      </c>
      <c r="AF330" s="21">
        <f>'6.ВС'!AF400</f>
        <v>0</v>
      </c>
      <c r="AG330" s="21">
        <f>'6.ВС'!AG400</f>
        <v>0</v>
      </c>
      <c r="AH330" s="21">
        <f>'6.ВС'!AH400</f>
        <v>0</v>
      </c>
      <c r="AI330" s="21">
        <f>'6.ВС'!AI400</f>
        <v>0</v>
      </c>
      <c r="AJ330" s="21">
        <f>'6.ВС'!AJ400</f>
        <v>14698</v>
      </c>
      <c r="AK330" s="21">
        <f>'6.ВС'!AK400</f>
        <v>0</v>
      </c>
      <c r="AL330" s="21">
        <f>'6.ВС'!AL400</f>
        <v>14698</v>
      </c>
      <c r="AM330" s="21">
        <f>'6.ВС'!AM400</f>
        <v>0</v>
      </c>
      <c r="AN330" s="21">
        <f>'6.ВС'!AN400</f>
        <v>0</v>
      </c>
      <c r="AO330" s="21">
        <f>'6.ВС'!AO400</f>
        <v>0</v>
      </c>
      <c r="AP330" s="21">
        <f>'6.ВС'!AP400</f>
        <v>0</v>
      </c>
      <c r="AQ330" s="21">
        <f>'6.ВС'!AQ400</f>
        <v>0</v>
      </c>
      <c r="AR330" s="21">
        <f>'6.ВС'!AR400</f>
        <v>14698</v>
      </c>
      <c r="AS330" s="21">
        <f>'6.ВС'!AS400</f>
        <v>0</v>
      </c>
      <c r="AT330" s="21">
        <f>'6.ВС'!AT400</f>
        <v>14698</v>
      </c>
      <c r="AU330" s="21">
        <f>'6.ВС'!AU400</f>
        <v>0</v>
      </c>
      <c r="AV330" s="205">
        <f t="shared" si="483"/>
        <v>0</v>
      </c>
      <c r="AW330" s="21">
        <f>'6.ВС'!AW400</f>
        <v>14698</v>
      </c>
      <c r="AX330" s="21">
        <f>'6.ВС'!AX400</f>
        <v>0</v>
      </c>
      <c r="AY330" s="21">
        <f>'6.ВС'!AY400</f>
        <v>14698</v>
      </c>
      <c r="AZ330" s="21">
        <f>'6.ВС'!AZ400</f>
        <v>0</v>
      </c>
      <c r="BA330" s="21">
        <f>'6.ВС'!BA400</f>
        <v>0</v>
      </c>
      <c r="BB330" s="21">
        <f>'6.ВС'!BB400</f>
        <v>0</v>
      </c>
      <c r="BC330" s="21">
        <f>'6.ВС'!BC400</f>
        <v>0</v>
      </c>
      <c r="BD330" s="21">
        <f>'6.ВС'!BD400</f>
        <v>0</v>
      </c>
      <c r="BE330" s="21">
        <f>'6.ВС'!BE400</f>
        <v>14698</v>
      </c>
      <c r="BF330" s="21">
        <f>'6.ВС'!BF400</f>
        <v>0</v>
      </c>
      <c r="BG330" s="21">
        <f>'6.ВС'!BG400</f>
        <v>14698</v>
      </c>
      <c r="BH330" s="21">
        <f>'6.ВС'!BH400</f>
        <v>0</v>
      </c>
      <c r="BI330" s="21">
        <f>'6.ВС'!BI400</f>
        <v>0</v>
      </c>
      <c r="BJ330" s="21">
        <f>'6.ВС'!BJ400</f>
        <v>0</v>
      </c>
      <c r="BK330" s="21">
        <f>'6.ВС'!BK400</f>
        <v>0</v>
      </c>
      <c r="BL330" s="21">
        <f>'6.ВС'!BL400</f>
        <v>0</v>
      </c>
      <c r="BM330" s="21">
        <f>'6.ВС'!BM400</f>
        <v>14698</v>
      </c>
      <c r="BN330" s="21">
        <f>'6.ВС'!BN400</f>
        <v>0</v>
      </c>
      <c r="BO330" s="21">
        <f>'6.ВС'!BO400</f>
        <v>14698</v>
      </c>
      <c r="BP330" s="21">
        <f>'6.ВС'!BP400</f>
        <v>0</v>
      </c>
      <c r="BQ330" s="205">
        <f t="shared" si="456"/>
        <v>0</v>
      </c>
      <c r="BR330" s="21">
        <f>'6.ВС'!BR400</f>
        <v>14698</v>
      </c>
      <c r="BS330" s="21">
        <f>'6.ВС'!BS400</f>
        <v>0</v>
      </c>
      <c r="BT330" s="21">
        <f>'6.ВС'!BT400</f>
        <v>14698</v>
      </c>
      <c r="BU330" s="21">
        <f>'6.ВС'!BU400</f>
        <v>0</v>
      </c>
      <c r="BV330" s="21">
        <f>'6.ВС'!BV400</f>
        <v>0</v>
      </c>
      <c r="BW330" s="21">
        <f>'6.ВС'!BW400</f>
        <v>0</v>
      </c>
      <c r="BX330" s="21">
        <f>'6.ВС'!BX400</f>
        <v>0</v>
      </c>
      <c r="BY330" s="21">
        <f>'6.ВС'!BY400</f>
        <v>0</v>
      </c>
      <c r="BZ330" s="21">
        <f>'6.ВС'!BZ400</f>
        <v>14698</v>
      </c>
      <c r="CA330" s="21">
        <f>'6.ВС'!CA400</f>
        <v>0</v>
      </c>
      <c r="CB330" s="21">
        <f>'6.ВС'!CB400</f>
        <v>14698</v>
      </c>
      <c r="CC330" s="21">
        <f>'6.ВС'!CC400</f>
        <v>0</v>
      </c>
      <c r="CD330" s="21">
        <f>'6.ВС'!CD400</f>
        <v>0</v>
      </c>
      <c r="CE330" s="21">
        <f>'6.ВС'!CE400</f>
        <v>0</v>
      </c>
      <c r="CF330" s="21">
        <f>'6.ВС'!CF400</f>
        <v>0</v>
      </c>
      <c r="CG330" s="21">
        <f>'6.ВС'!CG400</f>
        <v>0</v>
      </c>
      <c r="CH330" s="21">
        <f>'6.ВС'!CH400</f>
        <v>14698</v>
      </c>
      <c r="CI330" s="21">
        <f>'6.ВС'!CI400</f>
        <v>0</v>
      </c>
      <c r="CJ330" s="21">
        <f>'6.ВС'!CJ400</f>
        <v>14698</v>
      </c>
      <c r="CK330" s="21">
        <f>'6.ВС'!CK400</f>
        <v>0</v>
      </c>
      <c r="CL330" s="206">
        <f t="shared" si="457"/>
        <v>0</v>
      </c>
    </row>
    <row r="331" spans="1:90" ht="27.75" customHeight="1" x14ac:dyDescent="0.25">
      <c r="A331" s="1" t="s">
        <v>318</v>
      </c>
      <c r="B331" s="156"/>
      <c r="C331" s="156"/>
      <c r="D331" s="156"/>
      <c r="E331" s="152">
        <v>852</v>
      </c>
      <c r="F331" s="3" t="s">
        <v>78</v>
      </c>
      <c r="G331" s="3" t="s">
        <v>50</v>
      </c>
      <c r="H331" s="176" t="s">
        <v>470</v>
      </c>
      <c r="I331" s="3"/>
      <c r="J331" s="21">
        <f t="shared" ref="J331:Y332" si="562">J332</f>
        <v>1386000</v>
      </c>
      <c r="K331" s="21">
        <f t="shared" si="562"/>
        <v>1386000</v>
      </c>
      <c r="L331" s="21">
        <f t="shared" si="562"/>
        <v>0</v>
      </c>
      <c r="M331" s="21">
        <f t="shared" si="562"/>
        <v>0</v>
      </c>
      <c r="N331" s="21">
        <f t="shared" si="562"/>
        <v>1386000</v>
      </c>
      <c r="O331" s="21">
        <f t="shared" si="562"/>
        <v>1386000</v>
      </c>
      <c r="P331" s="21">
        <f t="shared" si="562"/>
        <v>0</v>
      </c>
      <c r="Q331" s="21">
        <f t="shared" si="562"/>
        <v>0</v>
      </c>
      <c r="R331" s="21">
        <f t="shared" si="562"/>
        <v>1386000</v>
      </c>
      <c r="S331" s="21">
        <f t="shared" si="562"/>
        <v>1386000</v>
      </c>
      <c r="T331" s="21">
        <f t="shared" si="562"/>
        <v>0</v>
      </c>
      <c r="U331" s="21">
        <f t="shared" si="562"/>
        <v>0</v>
      </c>
      <c r="V331" s="21">
        <f t="shared" si="562"/>
        <v>-16800</v>
      </c>
      <c r="W331" s="21">
        <f t="shared" si="562"/>
        <v>-16800</v>
      </c>
      <c r="X331" s="21">
        <f t="shared" si="562"/>
        <v>0</v>
      </c>
      <c r="Y331" s="21">
        <f t="shared" si="562"/>
        <v>0</v>
      </c>
      <c r="Z331" s="276">
        <f t="shared" si="488"/>
        <v>98.802395209580837</v>
      </c>
      <c r="AA331" s="21"/>
      <c r="AB331" s="21">
        <f t="shared" ref="AB331:BV332" si="563">AB332</f>
        <v>1402800</v>
      </c>
      <c r="AC331" s="21">
        <f t="shared" si="563"/>
        <v>1402800</v>
      </c>
      <c r="AD331" s="21">
        <f t="shared" si="563"/>
        <v>0</v>
      </c>
      <c r="AE331" s="21">
        <f t="shared" si="563"/>
        <v>0</v>
      </c>
      <c r="AF331" s="21">
        <f t="shared" si="563"/>
        <v>0</v>
      </c>
      <c r="AG331" s="21">
        <f t="shared" si="563"/>
        <v>0</v>
      </c>
      <c r="AH331" s="21">
        <f t="shared" si="563"/>
        <v>0</v>
      </c>
      <c r="AI331" s="21">
        <f t="shared" si="563"/>
        <v>0</v>
      </c>
      <c r="AJ331" s="21">
        <f t="shared" si="563"/>
        <v>1402800</v>
      </c>
      <c r="AK331" s="21">
        <f t="shared" si="563"/>
        <v>1402800</v>
      </c>
      <c r="AL331" s="21">
        <f t="shared" si="563"/>
        <v>0</v>
      </c>
      <c r="AM331" s="21">
        <f t="shared" si="563"/>
        <v>0</v>
      </c>
      <c r="AN331" s="21">
        <f t="shared" si="563"/>
        <v>0</v>
      </c>
      <c r="AO331" s="21">
        <f t="shared" si="563"/>
        <v>0</v>
      </c>
      <c r="AP331" s="21">
        <f t="shared" si="563"/>
        <v>0</v>
      </c>
      <c r="AQ331" s="21">
        <f t="shared" si="563"/>
        <v>0</v>
      </c>
      <c r="AR331" s="21">
        <f t="shared" si="563"/>
        <v>1402800</v>
      </c>
      <c r="AS331" s="21">
        <f t="shared" si="563"/>
        <v>1402800</v>
      </c>
      <c r="AT331" s="21">
        <f t="shared" si="563"/>
        <v>0</v>
      </c>
      <c r="AU331" s="21">
        <f t="shared" si="563"/>
        <v>0</v>
      </c>
      <c r="AV331" s="205">
        <f t="shared" si="483"/>
        <v>0</v>
      </c>
      <c r="AW331" s="21">
        <f t="shared" si="563"/>
        <v>1402800</v>
      </c>
      <c r="AX331" s="21">
        <f t="shared" si="563"/>
        <v>1402800</v>
      </c>
      <c r="AY331" s="21">
        <f t="shared" si="563"/>
        <v>0</v>
      </c>
      <c r="AZ331" s="21">
        <f t="shared" si="563"/>
        <v>0</v>
      </c>
      <c r="BA331" s="21">
        <f t="shared" si="563"/>
        <v>0</v>
      </c>
      <c r="BB331" s="21">
        <f t="shared" si="563"/>
        <v>0</v>
      </c>
      <c r="BC331" s="21">
        <f t="shared" si="563"/>
        <v>0</v>
      </c>
      <c r="BD331" s="21">
        <f t="shared" si="563"/>
        <v>0</v>
      </c>
      <c r="BE331" s="21">
        <f t="shared" si="563"/>
        <v>1402800</v>
      </c>
      <c r="BF331" s="21">
        <f t="shared" si="563"/>
        <v>1402800</v>
      </c>
      <c r="BG331" s="21">
        <f t="shared" si="563"/>
        <v>0</v>
      </c>
      <c r="BH331" s="21">
        <f t="shared" si="563"/>
        <v>0</v>
      </c>
      <c r="BI331" s="21">
        <f t="shared" si="563"/>
        <v>0</v>
      </c>
      <c r="BJ331" s="21">
        <f t="shared" si="563"/>
        <v>0</v>
      </c>
      <c r="BK331" s="21">
        <f t="shared" si="563"/>
        <v>0</v>
      </c>
      <c r="BL331" s="21">
        <f t="shared" si="563"/>
        <v>0</v>
      </c>
      <c r="BM331" s="21">
        <f t="shared" si="563"/>
        <v>1402800</v>
      </c>
      <c r="BN331" s="21">
        <f t="shared" si="563"/>
        <v>1402800</v>
      </c>
      <c r="BO331" s="21">
        <f t="shared" si="563"/>
        <v>0</v>
      </c>
      <c r="BP331" s="21">
        <f t="shared" si="563"/>
        <v>0</v>
      </c>
      <c r="BQ331" s="205">
        <f t="shared" si="456"/>
        <v>0</v>
      </c>
      <c r="BR331" s="21">
        <f t="shared" si="563"/>
        <v>1402800</v>
      </c>
      <c r="BS331" s="21">
        <f t="shared" si="563"/>
        <v>1402800</v>
      </c>
      <c r="BT331" s="21">
        <f t="shared" si="563"/>
        <v>0</v>
      </c>
      <c r="BU331" s="21">
        <f t="shared" si="563"/>
        <v>0</v>
      </c>
      <c r="BV331" s="21">
        <f t="shared" si="563"/>
        <v>0</v>
      </c>
      <c r="BW331" s="21">
        <f t="shared" ref="BV331:CK332" si="564">BW332</f>
        <v>0</v>
      </c>
      <c r="BX331" s="21">
        <f t="shared" si="564"/>
        <v>0</v>
      </c>
      <c r="BY331" s="21">
        <f t="shared" si="564"/>
        <v>0</v>
      </c>
      <c r="BZ331" s="21">
        <f t="shared" si="564"/>
        <v>1402800</v>
      </c>
      <c r="CA331" s="21">
        <f t="shared" si="564"/>
        <v>1402800</v>
      </c>
      <c r="CB331" s="21">
        <f t="shared" si="564"/>
        <v>0</v>
      </c>
      <c r="CC331" s="21">
        <f t="shared" si="564"/>
        <v>0</v>
      </c>
      <c r="CD331" s="21">
        <f t="shared" si="564"/>
        <v>0</v>
      </c>
      <c r="CE331" s="21">
        <f t="shared" si="564"/>
        <v>0</v>
      </c>
      <c r="CF331" s="21">
        <f t="shared" si="564"/>
        <v>0</v>
      </c>
      <c r="CG331" s="21">
        <f t="shared" si="564"/>
        <v>0</v>
      </c>
      <c r="CH331" s="21">
        <f t="shared" si="564"/>
        <v>1402800</v>
      </c>
      <c r="CI331" s="21">
        <f t="shared" si="564"/>
        <v>1402800</v>
      </c>
      <c r="CJ331" s="21">
        <f t="shared" si="564"/>
        <v>0</v>
      </c>
      <c r="CK331" s="21">
        <f t="shared" si="564"/>
        <v>0</v>
      </c>
      <c r="CL331" s="206">
        <f t="shared" si="457"/>
        <v>0</v>
      </c>
    </row>
    <row r="332" spans="1:90" ht="27.75" customHeight="1" x14ac:dyDescent="0.25">
      <c r="A332" s="1" t="s">
        <v>96</v>
      </c>
      <c r="B332" s="156"/>
      <c r="C332" s="156"/>
      <c r="D332" s="156"/>
      <c r="E332" s="152">
        <v>852</v>
      </c>
      <c r="F332" s="3" t="s">
        <v>78</v>
      </c>
      <c r="G332" s="3" t="s">
        <v>50</v>
      </c>
      <c r="H332" s="176" t="s">
        <v>470</v>
      </c>
      <c r="I332" s="3" t="s">
        <v>97</v>
      </c>
      <c r="J332" s="21">
        <f t="shared" si="562"/>
        <v>1386000</v>
      </c>
      <c r="K332" s="21">
        <f t="shared" si="562"/>
        <v>1386000</v>
      </c>
      <c r="L332" s="21">
        <f t="shared" si="562"/>
        <v>0</v>
      </c>
      <c r="M332" s="21">
        <f t="shared" si="562"/>
        <v>0</v>
      </c>
      <c r="N332" s="21">
        <f t="shared" si="562"/>
        <v>1386000</v>
      </c>
      <c r="O332" s="21">
        <f t="shared" si="562"/>
        <v>1386000</v>
      </c>
      <c r="P332" s="21">
        <f t="shared" si="562"/>
        <v>0</v>
      </c>
      <c r="Q332" s="21">
        <f t="shared" si="562"/>
        <v>0</v>
      </c>
      <c r="R332" s="21">
        <f t="shared" si="562"/>
        <v>1386000</v>
      </c>
      <c r="S332" s="21">
        <f t="shared" si="562"/>
        <v>1386000</v>
      </c>
      <c r="T332" s="21">
        <f t="shared" si="562"/>
        <v>0</v>
      </c>
      <c r="U332" s="21">
        <f t="shared" si="562"/>
        <v>0</v>
      </c>
      <c r="V332" s="21">
        <f t="shared" si="562"/>
        <v>-16800</v>
      </c>
      <c r="W332" s="21">
        <f t="shared" si="562"/>
        <v>-16800</v>
      </c>
      <c r="X332" s="21">
        <f t="shared" si="562"/>
        <v>0</v>
      </c>
      <c r="Y332" s="21">
        <f t="shared" si="562"/>
        <v>0</v>
      </c>
      <c r="Z332" s="276">
        <f t="shared" si="488"/>
        <v>98.802395209580837</v>
      </c>
      <c r="AA332" s="21"/>
      <c r="AB332" s="21">
        <f t="shared" si="563"/>
        <v>1402800</v>
      </c>
      <c r="AC332" s="21">
        <f t="shared" si="563"/>
        <v>1402800</v>
      </c>
      <c r="AD332" s="21">
        <f t="shared" si="563"/>
        <v>0</v>
      </c>
      <c r="AE332" s="21">
        <f t="shared" si="563"/>
        <v>0</v>
      </c>
      <c r="AF332" s="21">
        <f t="shared" si="563"/>
        <v>0</v>
      </c>
      <c r="AG332" s="21">
        <f t="shared" si="563"/>
        <v>0</v>
      </c>
      <c r="AH332" s="21">
        <f t="shared" si="563"/>
        <v>0</v>
      </c>
      <c r="AI332" s="21">
        <f t="shared" si="563"/>
        <v>0</v>
      </c>
      <c r="AJ332" s="21">
        <f t="shared" si="563"/>
        <v>1402800</v>
      </c>
      <c r="AK332" s="21">
        <f t="shared" si="563"/>
        <v>1402800</v>
      </c>
      <c r="AL332" s="21">
        <f t="shared" si="563"/>
        <v>0</v>
      </c>
      <c r="AM332" s="21">
        <f t="shared" si="563"/>
        <v>0</v>
      </c>
      <c r="AN332" s="21">
        <f t="shared" si="563"/>
        <v>0</v>
      </c>
      <c r="AO332" s="21">
        <f t="shared" si="563"/>
        <v>0</v>
      </c>
      <c r="AP332" s="21">
        <f t="shared" si="563"/>
        <v>0</v>
      </c>
      <c r="AQ332" s="21">
        <f t="shared" si="563"/>
        <v>0</v>
      </c>
      <c r="AR332" s="21">
        <f t="shared" si="563"/>
        <v>1402800</v>
      </c>
      <c r="AS332" s="21">
        <f t="shared" si="563"/>
        <v>1402800</v>
      </c>
      <c r="AT332" s="21">
        <f t="shared" si="563"/>
        <v>0</v>
      </c>
      <c r="AU332" s="21">
        <f t="shared" si="563"/>
        <v>0</v>
      </c>
      <c r="AV332" s="205">
        <f t="shared" si="483"/>
        <v>0</v>
      </c>
      <c r="AW332" s="21">
        <f t="shared" si="563"/>
        <v>1402800</v>
      </c>
      <c r="AX332" s="21">
        <f t="shared" si="563"/>
        <v>1402800</v>
      </c>
      <c r="AY332" s="21">
        <f t="shared" si="563"/>
        <v>0</v>
      </c>
      <c r="AZ332" s="21">
        <f t="shared" si="563"/>
        <v>0</v>
      </c>
      <c r="BA332" s="21">
        <f t="shared" si="563"/>
        <v>0</v>
      </c>
      <c r="BB332" s="21">
        <f t="shared" si="563"/>
        <v>0</v>
      </c>
      <c r="BC332" s="21">
        <f t="shared" si="563"/>
        <v>0</v>
      </c>
      <c r="BD332" s="21">
        <f t="shared" si="563"/>
        <v>0</v>
      </c>
      <c r="BE332" s="21">
        <f t="shared" si="563"/>
        <v>1402800</v>
      </c>
      <c r="BF332" s="21">
        <f t="shared" si="563"/>
        <v>1402800</v>
      </c>
      <c r="BG332" s="21">
        <f t="shared" si="563"/>
        <v>0</v>
      </c>
      <c r="BH332" s="21">
        <f t="shared" si="563"/>
        <v>0</v>
      </c>
      <c r="BI332" s="21">
        <f t="shared" si="563"/>
        <v>0</v>
      </c>
      <c r="BJ332" s="21">
        <f t="shared" si="563"/>
        <v>0</v>
      </c>
      <c r="BK332" s="21">
        <f t="shared" si="563"/>
        <v>0</v>
      </c>
      <c r="BL332" s="21">
        <f t="shared" si="563"/>
        <v>0</v>
      </c>
      <c r="BM332" s="21">
        <f t="shared" si="563"/>
        <v>1402800</v>
      </c>
      <c r="BN332" s="21">
        <f t="shared" si="563"/>
        <v>1402800</v>
      </c>
      <c r="BO332" s="21">
        <f t="shared" si="563"/>
        <v>0</v>
      </c>
      <c r="BP332" s="21">
        <f t="shared" si="563"/>
        <v>0</v>
      </c>
      <c r="BQ332" s="205">
        <f t="shared" si="456"/>
        <v>0</v>
      </c>
      <c r="BR332" s="21">
        <f t="shared" si="563"/>
        <v>1402800</v>
      </c>
      <c r="BS332" s="21">
        <f t="shared" si="563"/>
        <v>1402800</v>
      </c>
      <c r="BT332" s="21">
        <f t="shared" si="563"/>
        <v>0</v>
      </c>
      <c r="BU332" s="21">
        <f t="shared" si="563"/>
        <v>0</v>
      </c>
      <c r="BV332" s="21">
        <f t="shared" si="564"/>
        <v>0</v>
      </c>
      <c r="BW332" s="21">
        <f t="shared" si="564"/>
        <v>0</v>
      </c>
      <c r="BX332" s="21">
        <f t="shared" si="564"/>
        <v>0</v>
      </c>
      <c r="BY332" s="21">
        <f t="shared" si="564"/>
        <v>0</v>
      </c>
      <c r="BZ332" s="21">
        <f t="shared" si="564"/>
        <v>1402800</v>
      </c>
      <c r="CA332" s="21">
        <f t="shared" si="564"/>
        <v>1402800</v>
      </c>
      <c r="CB332" s="21">
        <f t="shared" si="564"/>
        <v>0</v>
      </c>
      <c r="CC332" s="21">
        <f t="shared" si="564"/>
        <v>0</v>
      </c>
      <c r="CD332" s="21">
        <f t="shared" si="564"/>
        <v>0</v>
      </c>
      <c r="CE332" s="21">
        <f t="shared" si="564"/>
        <v>0</v>
      </c>
      <c r="CF332" s="21">
        <f t="shared" si="564"/>
        <v>0</v>
      </c>
      <c r="CG332" s="21">
        <f t="shared" si="564"/>
        <v>0</v>
      </c>
      <c r="CH332" s="21">
        <f t="shared" si="564"/>
        <v>1402800</v>
      </c>
      <c r="CI332" s="21">
        <f t="shared" si="564"/>
        <v>1402800</v>
      </c>
      <c r="CJ332" s="21">
        <f t="shared" si="564"/>
        <v>0</v>
      </c>
      <c r="CK332" s="21">
        <f t="shared" si="564"/>
        <v>0</v>
      </c>
      <c r="CL332" s="206">
        <f t="shared" si="457"/>
        <v>0</v>
      </c>
    </row>
    <row r="333" spans="1:90" ht="27.75" customHeight="1" x14ac:dyDescent="0.25">
      <c r="A333" s="1" t="s">
        <v>98</v>
      </c>
      <c r="B333" s="156"/>
      <c r="C333" s="156"/>
      <c r="D333" s="156"/>
      <c r="E333" s="152">
        <v>852</v>
      </c>
      <c r="F333" s="3" t="s">
        <v>78</v>
      </c>
      <c r="G333" s="3" t="s">
        <v>50</v>
      </c>
      <c r="H333" s="176" t="s">
        <v>470</v>
      </c>
      <c r="I333" s="3" t="s">
        <v>99</v>
      </c>
      <c r="J333" s="21">
        <f>'6.ВС'!J403</f>
        <v>1386000</v>
      </c>
      <c r="K333" s="21">
        <f>'6.ВС'!K403</f>
        <v>1386000</v>
      </c>
      <c r="L333" s="21">
        <f>'6.ВС'!L403</f>
        <v>0</v>
      </c>
      <c r="M333" s="21">
        <f>'6.ВС'!M403</f>
        <v>0</v>
      </c>
      <c r="N333" s="21">
        <f>'6.ВС'!N403</f>
        <v>1386000</v>
      </c>
      <c r="O333" s="21">
        <f>'6.ВС'!O403</f>
        <v>1386000</v>
      </c>
      <c r="P333" s="21">
        <f>'6.ВС'!P403</f>
        <v>0</v>
      </c>
      <c r="Q333" s="21">
        <f>'6.ВС'!Q403</f>
        <v>0</v>
      </c>
      <c r="R333" s="21">
        <f>'6.ВС'!R403</f>
        <v>1386000</v>
      </c>
      <c r="S333" s="21">
        <f>'6.ВС'!S403</f>
        <v>1386000</v>
      </c>
      <c r="T333" s="21">
        <f>'6.ВС'!T403</f>
        <v>0</v>
      </c>
      <c r="U333" s="21">
        <f>'6.ВС'!U403</f>
        <v>0</v>
      </c>
      <c r="V333" s="21">
        <f>'6.ВС'!V403</f>
        <v>-16800</v>
      </c>
      <c r="W333" s="21">
        <f>'6.ВС'!W403</f>
        <v>-16800</v>
      </c>
      <c r="X333" s="21">
        <f>'6.ВС'!X403</f>
        <v>0</v>
      </c>
      <c r="Y333" s="21">
        <f>'6.ВС'!Y403</f>
        <v>0</v>
      </c>
      <c r="Z333" s="276">
        <f t="shared" si="488"/>
        <v>98.802395209580837</v>
      </c>
      <c r="AA333" s="21"/>
      <c r="AB333" s="21">
        <f>'6.ВС'!AB403</f>
        <v>1402800</v>
      </c>
      <c r="AC333" s="21">
        <f>'6.ВС'!AC403</f>
        <v>1402800</v>
      </c>
      <c r="AD333" s="21">
        <f>'6.ВС'!AD403</f>
        <v>0</v>
      </c>
      <c r="AE333" s="21">
        <f>'6.ВС'!AE403</f>
        <v>0</v>
      </c>
      <c r="AF333" s="21">
        <f>'6.ВС'!AF403</f>
        <v>0</v>
      </c>
      <c r="AG333" s="21">
        <f>'6.ВС'!AG403</f>
        <v>0</v>
      </c>
      <c r="AH333" s="21">
        <f>'6.ВС'!AH403</f>
        <v>0</v>
      </c>
      <c r="AI333" s="21">
        <f>'6.ВС'!AI403</f>
        <v>0</v>
      </c>
      <c r="AJ333" s="21">
        <f>'6.ВС'!AJ403</f>
        <v>1402800</v>
      </c>
      <c r="AK333" s="21">
        <f>'6.ВС'!AK403</f>
        <v>1402800</v>
      </c>
      <c r="AL333" s="21">
        <f>'6.ВС'!AL403</f>
        <v>0</v>
      </c>
      <c r="AM333" s="21">
        <f>'6.ВС'!AM403</f>
        <v>0</v>
      </c>
      <c r="AN333" s="21">
        <f>'6.ВС'!AN403</f>
        <v>0</v>
      </c>
      <c r="AO333" s="21">
        <f>'6.ВС'!AO403</f>
        <v>0</v>
      </c>
      <c r="AP333" s="21">
        <f>'6.ВС'!AP403</f>
        <v>0</v>
      </c>
      <c r="AQ333" s="21">
        <f>'6.ВС'!AQ403</f>
        <v>0</v>
      </c>
      <c r="AR333" s="21">
        <f>'6.ВС'!AR403</f>
        <v>1402800</v>
      </c>
      <c r="AS333" s="21">
        <f>'6.ВС'!AS403</f>
        <v>1402800</v>
      </c>
      <c r="AT333" s="21">
        <f>'6.ВС'!AT403</f>
        <v>0</v>
      </c>
      <c r="AU333" s="21">
        <f>'6.ВС'!AU403</f>
        <v>0</v>
      </c>
      <c r="AV333" s="205">
        <f t="shared" si="483"/>
        <v>0</v>
      </c>
      <c r="AW333" s="21">
        <f>'6.ВС'!AW403</f>
        <v>1402800</v>
      </c>
      <c r="AX333" s="21">
        <f>'6.ВС'!AX403</f>
        <v>1402800</v>
      </c>
      <c r="AY333" s="21">
        <f>'6.ВС'!AY403</f>
        <v>0</v>
      </c>
      <c r="AZ333" s="21">
        <f>'6.ВС'!AZ403</f>
        <v>0</v>
      </c>
      <c r="BA333" s="21">
        <f>'6.ВС'!BA403</f>
        <v>0</v>
      </c>
      <c r="BB333" s="21">
        <f>'6.ВС'!BB403</f>
        <v>0</v>
      </c>
      <c r="BC333" s="21">
        <f>'6.ВС'!BC403</f>
        <v>0</v>
      </c>
      <c r="BD333" s="21">
        <f>'6.ВС'!BD403</f>
        <v>0</v>
      </c>
      <c r="BE333" s="21">
        <f>'6.ВС'!BE403</f>
        <v>1402800</v>
      </c>
      <c r="BF333" s="21">
        <f>'6.ВС'!BF403</f>
        <v>1402800</v>
      </c>
      <c r="BG333" s="21">
        <f>'6.ВС'!BG403</f>
        <v>0</v>
      </c>
      <c r="BH333" s="21">
        <f>'6.ВС'!BH403</f>
        <v>0</v>
      </c>
      <c r="BI333" s="21">
        <f>'6.ВС'!BI403</f>
        <v>0</v>
      </c>
      <c r="BJ333" s="21">
        <f>'6.ВС'!BJ403</f>
        <v>0</v>
      </c>
      <c r="BK333" s="21">
        <f>'6.ВС'!BK403</f>
        <v>0</v>
      </c>
      <c r="BL333" s="21">
        <f>'6.ВС'!BL403</f>
        <v>0</v>
      </c>
      <c r="BM333" s="21">
        <f>'6.ВС'!BM403</f>
        <v>1402800</v>
      </c>
      <c r="BN333" s="21">
        <f>'6.ВС'!BN403</f>
        <v>1402800</v>
      </c>
      <c r="BO333" s="21">
        <f>'6.ВС'!BO403</f>
        <v>0</v>
      </c>
      <c r="BP333" s="21">
        <f>'6.ВС'!BP403</f>
        <v>0</v>
      </c>
      <c r="BQ333" s="205">
        <f t="shared" si="456"/>
        <v>0</v>
      </c>
      <c r="BR333" s="21">
        <f>'6.ВС'!BR403</f>
        <v>1402800</v>
      </c>
      <c r="BS333" s="21">
        <f>'6.ВС'!BS403</f>
        <v>1402800</v>
      </c>
      <c r="BT333" s="21">
        <f>'6.ВС'!BT403</f>
        <v>0</v>
      </c>
      <c r="BU333" s="21">
        <f>'6.ВС'!BU403</f>
        <v>0</v>
      </c>
      <c r="BV333" s="21">
        <f>'6.ВС'!BV403</f>
        <v>0</v>
      </c>
      <c r="BW333" s="21">
        <f>'6.ВС'!BW403</f>
        <v>0</v>
      </c>
      <c r="BX333" s="21">
        <f>'6.ВС'!BX403</f>
        <v>0</v>
      </c>
      <c r="BY333" s="21">
        <f>'6.ВС'!BY403</f>
        <v>0</v>
      </c>
      <c r="BZ333" s="21">
        <f>'6.ВС'!BZ403</f>
        <v>1402800</v>
      </c>
      <c r="CA333" s="21">
        <f>'6.ВС'!CA403</f>
        <v>1402800</v>
      </c>
      <c r="CB333" s="21">
        <f>'6.ВС'!CB403</f>
        <v>0</v>
      </c>
      <c r="CC333" s="21">
        <f>'6.ВС'!CC403</f>
        <v>0</v>
      </c>
      <c r="CD333" s="21">
        <f>'6.ВС'!CD403</f>
        <v>0</v>
      </c>
      <c r="CE333" s="21">
        <f>'6.ВС'!CE403</f>
        <v>0</v>
      </c>
      <c r="CF333" s="21">
        <f>'6.ВС'!CF403</f>
        <v>0</v>
      </c>
      <c r="CG333" s="21">
        <f>'6.ВС'!CG403</f>
        <v>0</v>
      </c>
      <c r="CH333" s="21">
        <f>'6.ВС'!CH403</f>
        <v>1402800</v>
      </c>
      <c r="CI333" s="21">
        <f>'6.ВС'!CI403</f>
        <v>1402800</v>
      </c>
      <c r="CJ333" s="21">
        <f>'6.ВС'!CJ403</f>
        <v>0</v>
      </c>
      <c r="CK333" s="21">
        <f>'6.ВС'!CK403</f>
        <v>0</v>
      </c>
      <c r="CL333" s="206">
        <f t="shared" si="457"/>
        <v>0</v>
      </c>
    </row>
    <row r="334" spans="1:90" ht="27.75" customHeight="1" x14ac:dyDescent="0.25">
      <c r="A334" s="155" t="s">
        <v>80</v>
      </c>
      <c r="B334" s="156"/>
      <c r="C334" s="156"/>
      <c r="D334" s="156"/>
      <c r="E334" s="152">
        <v>851</v>
      </c>
      <c r="F334" s="3" t="s">
        <v>58</v>
      </c>
      <c r="G334" s="3"/>
      <c r="H334" s="4"/>
      <c r="I334" s="3"/>
      <c r="J334" s="21">
        <f t="shared" ref="J334:R334" si="565">J335+J373</f>
        <v>21022668</v>
      </c>
      <c r="K334" s="21">
        <f t="shared" ref="K334:M334" si="566">K335+K373</f>
        <v>206634</v>
      </c>
      <c r="L334" s="21">
        <f t="shared" si="566"/>
        <v>15216034</v>
      </c>
      <c r="M334" s="21">
        <f t="shared" si="566"/>
        <v>5600000</v>
      </c>
      <c r="N334" s="21">
        <f t="shared" si="565"/>
        <v>20871119.800000001</v>
      </c>
      <c r="O334" s="21">
        <f t="shared" ref="O334:Q334" si="567">O335+O373</f>
        <v>2866208</v>
      </c>
      <c r="P334" s="21">
        <f t="shared" si="567"/>
        <v>12404911.800000001</v>
      </c>
      <c r="Q334" s="21">
        <f t="shared" si="567"/>
        <v>5600000</v>
      </c>
      <c r="R334" s="21">
        <f t="shared" si="565"/>
        <v>18653684</v>
      </c>
      <c r="S334" s="21">
        <f t="shared" ref="S334:U334" si="568">S335+S373</f>
        <v>706634</v>
      </c>
      <c r="T334" s="21">
        <f t="shared" si="568"/>
        <v>12347050</v>
      </c>
      <c r="U334" s="21">
        <f t="shared" si="568"/>
        <v>5600000</v>
      </c>
      <c r="V334" s="21">
        <f t="shared" ref="V334:Y334" si="569">V335+V373</f>
        <v>-1409412</v>
      </c>
      <c r="W334" s="21">
        <f t="shared" si="569"/>
        <v>-2715766</v>
      </c>
      <c r="X334" s="21">
        <f t="shared" si="569"/>
        <v>1306354</v>
      </c>
      <c r="Y334" s="21">
        <f t="shared" si="569"/>
        <v>0</v>
      </c>
      <c r="Z334" s="276">
        <f t="shared" si="488"/>
        <v>93.716980324606553</v>
      </c>
      <c r="AA334" s="21"/>
      <c r="AB334" s="21">
        <f t="shared" ref="AB334:AU334" si="570">AB335+AB373</f>
        <v>22432080</v>
      </c>
      <c r="AC334" s="21">
        <f t="shared" si="570"/>
        <v>2922400</v>
      </c>
      <c r="AD334" s="21">
        <f t="shared" si="570"/>
        <v>13909680</v>
      </c>
      <c r="AE334" s="21">
        <f t="shared" si="570"/>
        <v>5600000</v>
      </c>
      <c r="AF334" s="21">
        <f t="shared" si="570"/>
        <v>683925</v>
      </c>
      <c r="AG334" s="21">
        <f t="shared" si="570"/>
        <v>217391</v>
      </c>
      <c r="AH334" s="21">
        <f t="shared" si="570"/>
        <v>466534</v>
      </c>
      <c r="AI334" s="21">
        <f t="shared" si="570"/>
        <v>0</v>
      </c>
      <c r="AJ334" s="21">
        <f t="shared" si="570"/>
        <v>23116005</v>
      </c>
      <c r="AK334" s="21">
        <f t="shared" si="570"/>
        <v>3139791</v>
      </c>
      <c r="AL334" s="21">
        <f t="shared" si="570"/>
        <v>14376214</v>
      </c>
      <c r="AM334" s="21">
        <f t="shared" si="570"/>
        <v>5600000</v>
      </c>
      <c r="AN334" s="21">
        <f t="shared" si="570"/>
        <v>83702</v>
      </c>
      <c r="AO334" s="21">
        <f t="shared" si="570"/>
        <v>83702</v>
      </c>
      <c r="AP334" s="21">
        <f t="shared" si="570"/>
        <v>0</v>
      </c>
      <c r="AQ334" s="21">
        <f t="shared" si="570"/>
        <v>0</v>
      </c>
      <c r="AR334" s="21">
        <f t="shared" si="570"/>
        <v>23199707</v>
      </c>
      <c r="AS334" s="21">
        <f t="shared" si="570"/>
        <v>3139791</v>
      </c>
      <c r="AT334" s="21">
        <f t="shared" si="570"/>
        <v>14371809</v>
      </c>
      <c r="AU334" s="21">
        <f t="shared" si="570"/>
        <v>5600000</v>
      </c>
      <c r="AV334" s="205">
        <f t="shared" si="483"/>
        <v>0</v>
      </c>
      <c r="AW334" s="21">
        <f t="shared" ref="AW334:BP334" si="571">AW335+AW373</f>
        <v>18280427</v>
      </c>
      <c r="AX334" s="21">
        <f t="shared" si="571"/>
        <v>122400</v>
      </c>
      <c r="AY334" s="21">
        <f t="shared" si="571"/>
        <v>12558027</v>
      </c>
      <c r="AZ334" s="21">
        <f t="shared" si="571"/>
        <v>5600000</v>
      </c>
      <c r="BA334" s="21">
        <f t="shared" si="571"/>
        <v>0</v>
      </c>
      <c r="BB334" s="21">
        <f t="shared" si="571"/>
        <v>0</v>
      </c>
      <c r="BC334" s="21">
        <f t="shared" si="571"/>
        <v>0</v>
      </c>
      <c r="BD334" s="21">
        <f t="shared" si="571"/>
        <v>0</v>
      </c>
      <c r="BE334" s="21">
        <f t="shared" si="571"/>
        <v>18280427</v>
      </c>
      <c r="BF334" s="21">
        <f t="shared" si="571"/>
        <v>122400</v>
      </c>
      <c r="BG334" s="21">
        <f t="shared" si="571"/>
        <v>12558027</v>
      </c>
      <c r="BH334" s="21">
        <f t="shared" si="571"/>
        <v>5600000</v>
      </c>
      <c r="BI334" s="21">
        <f t="shared" si="571"/>
        <v>0</v>
      </c>
      <c r="BJ334" s="21">
        <f t="shared" si="571"/>
        <v>0</v>
      </c>
      <c r="BK334" s="21">
        <f t="shared" si="571"/>
        <v>0</v>
      </c>
      <c r="BL334" s="21">
        <f t="shared" si="571"/>
        <v>0</v>
      </c>
      <c r="BM334" s="21">
        <f t="shared" si="571"/>
        <v>18280427</v>
      </c>
      <c r="BN334" s="21">
        <f t="shared" si="571"/>
        <v>122400</v>
      </c>
      <c r="BO334" s="21">
        <f t="shared" si="571"/>
        <v>12558027</v>
      </c>
      <c r="BP334" s="21">
        <f t="shared" si="571"/>
        <v>5600000</v>
      </c>
      <c r="BQ334" s="205">
        <f t="shared" si="456"/>
        <v>0</v>
      </c>
      <c r="BR334" s="21">
        <f t="shared" ref="BR334:CK334" si="572">BR335+BR373</f>
        <v>19340452</v>
      </c>
      <c r="BS334" s="21">
        <f t="shared" si="572"/>
        <v>2781974</v>
      </c>
      <c r="BT334" s="21">
        <f t="shared" si="572"/>
        <v>10958478</v>
      </c>
      <c r="BU334" s="21">
        <f t="shared" si="572"/>
        <v>5600000</v>
      </c>
      <c r="BV334" s="21">
        <f t="shared" si="572"/>
        <v>0</v>
      </c>
      <c r="BW334" s="21">
        <f t="shared" si="572"/>
        <v>0</v>
      </c>
      <c r="BX334" s="21">
        <f t="shared" si="572"/>
        <v>0</v>
      </c>
      <c r="BY334" s="21">
        <f t="shared" si="572"/>
        <v>0</v>
      </c>
      <c r="BZ334" s="21">
        <f t="shared" si="572"/>
        <v>19340452</v>
      </c>
      <c r="CA334" s="21">
        <f t="shared" si="572"/>
        <v>2781974</v>
      </c>
      <c r="CB334" s="21">
        <f t="shared" si="572"/>
        <v>10958478</v>
      </c>
      <c r="CC334" s="21">
        <f t="shared" si="572"/>
        <v>5600000</v>
      </c>
      <c r="CD334" s="21">
        <f t="shared" si="572"/>
        <v>0</v>
      </c>
      <c r="CE334" s="21">
        <f t="shared" si="572"/>
        <v>0</v>
      </c>
      <c r="CF334" s="21">
        <f t="shared" si="572"/>
        <v>0</v>
      </c>
      <c r="CG334" s="21">
        <f t="shared" si="572"/>
        <v>0</v>
      </c>
      <c r="CH334" s="21">
        <f t="shared" si="572"/>
        <v>19340452</v>
      </c>
      <c r="CI334" s="21">
        <f t="shared" si="572"/>
        <v>2781974</v>
      </c>
      <c r="CJ334" s="21">
        <f t="shared" si="572"/>
        <v>10958478</v>
      </c>
      <c r="CK334" s="21">
        <f t="shared" si="572"/>
        <v>5600000</v>
      </c>
      <c r="CL334" s="206">
        <f t="shared" si="457"/>
        <v>0</v>
      </c>
    </row>
    <row r="335" spans="1:90" ht="27.75" customHeight="1" x14ac:dyDescent="0.25">
      <c r="A335" s="155" t="s">
        <v>81</v>
      </c>
      <c r="B335" s="156"/>
      <c r="C335" s="156"/>
      <c r="D335" s="156"/>
      <c r="E335" s="152">
        <v>851</v>
      </c>
      <c r="F335" s="3" t="s">
        <v>58</v>
      </c>
      <c r="G335" s="3" t="s">
        <v>11</v>
      </c>
      <c r="H335" s="4"/>
      <c r="I335" s="3"/>
      <c r="J335" s="21">
        <f t="shared" ref="J335:R335" si="573">J342+J345+J353+J339+J348+J370+J358+J361+J364+J367+J336</f>
        <v>21017668</v>
      </c>
      <c r="K335" s="21">
        <f t="shared" ref="K335:M335" si="574">K342+K345+K353+K339+K348+K370+K358+K361+K364+K367+K336</f>
        <v>206634</v>
      </c>
      <c r="L335" s="21">
        <f t="shared" si="574"/>
        <v>15211034</v>
      </c>
      <c r="M335" s="21">
        <f t="shared" si="574"/>
        <v>5600000</v>
      </c>
      <c r="N335" s="21">
        <f t="shared" si="573"/>
        <v>20871119.800000001</v>
      </c>
      <c r="O335" s="21">
        <f t="shared" ref="O335:Q335" si="575">O342+O345+O353+O339+O348+O370+O358+O361+O364+O367+O336</f>
        <v>2866208</v>
      </c>
      <c r="P335" s="21">
        <f t="shared" si="575"/>
        <v>12404911.800000001</v>
      </c>
      <c r="Q335" s="21">
        <f t="shared" si="575"/>
        <v>5600000</v>
      </c>
      <c r="R335" s="21">
        <f t="shared" si="573"/>
        <v>18653684</v>
      </c>
      <c r="S335" s="21">
        <f t="shared" ref="S335:U335" si="576">S342+S345+S353+S339+S348+S370+S358+S361+S364+S367+S336</f>
        <v>706634</v>
      </c>
      <c r="T335" s="21">
        <f t="shared" si="576"/>
        <v>12347050</v>
      </c>
      <c r="U335" s="21">
        <f t="shared" si="576"/>
        <v>5600000</v>
      </c>
      <c r="V335" s="21">
        <f t="shared" ref="V335:Y335" si="577">V342+V345+V353+V339+V348+V370+V358+V361+V364+V367+V336</f>
        <v>-1409412</v>
      </c>
      <c r="W335" s="21">
        <f t="shared" si="577"/>
        <v>-2715766</v>
      </c>
      <c r="X335" s="21">
        <f t="shared" si="577"/>
        <v>1306354</v>
      </c>
      <c r="Y335" s="21">
        <f t="shared" si="577"/>
        <v>0</v>
      </c>
      <c r="Z335" s="276">
        <f t="shared" si="488"/>
        <v>93.715579558284006</v>
      </c>
      <c r="AA335" s="21"/>
      <c r="AB335" s="21">
        <f t="shared" ref="AB335:BG335" si="578">AB342+AB345+AB353+AB339+AB348+AB370+AB358+AB361+AB364+AB367+AB336</f>
        <v>22427080</v>
      </c>
      <c r="AC335" s="21">
        <f t="shared" si="578"/>
        <v>2922400</v>
      </c>
      <c r="AD335" s="21">
        <f t="shared" si="578"/>
        <v>13904680</v>
      </c>
      <c r="AE335" s="21">
        <f t="shared" si="578"/>
        <v>5600000</v>
      </c>
      <c r="AF335" s="21">
        <f t="shared" si="578"/>
        <v>683925</v>
      </c>
      <c r="AG335" s="21">
        <f t="shared" si="578"/>
        <v>217391</v>
      </c>
      <c r="AH335" s="21">
        <f t="shared" si="578"/>
        <v>466534</v>
      </c>
      <c r="AI335" s="21">
        <f t="shared" si="578"/>
        <v>0</v>
      </c>
      <c r="AJ335" s="21">
        <f t="shared" si="578"/>
        <v>23111005</v>
      </c>
      <c r="AK335" s="21">
        <f t="shared" si="578"/>
        <v>3139791</v>
      </c>
      <c r="AL335" s="21">
        <f t="shared" si="578"/>
        <v>14371214</v>
      </c>
      <c r="AM335" s="21">
        <f t="shared" si="578"/>
        <v>5600000</v>
      </c>
      <c r="AN335" s="21">
        <f t="shared" si="578"/>
        <v>83702</v>
      </c>
      <c r="AO335" s="21">
        <f t="shared" si="578"/>
        <v>83702</v>
      </c>
      <c r="AP335" s="21">
        <f t="shared" si="578"/>
        <v>0</v>
      </c>
      <c r="AQ335" s="21">
        <f t="shared" si="578"/>
        <v>0</v>
      </c>
      <c r="AR335" s="21">
        <f t="shared" si="578"/>
        <v>23194707</v>
      </c>
      <c r="AS335" s="21">
        <f t="shared" si="578"/>
        <v>3139791</v>
      </c>
      <c r="AT335" s="21">
        <f t="shared" si="578"/>
        <v>14366809</v>
      </c>
      <c r="AU335" s="21">
        <f t="shared" si="578"/>
        <v>5600000</v>
      </c>
      <c r="AV335" s="21">
        <f t="shared" si="578"/>
        <v>0</v>
      </c>
      <c r="AW335" s="21">
        <f t="shared" si="578"/>
        <v>18280427</v>
      </c>
      <c r="AX335" s="21">
        <f t="shared" si="578"/>
        <v>122400</v>
      </c>
      <c r="AY335" s="21">
        <f t="shared" si="578"/>
        <v>12558027</v>
      </c>
      <c r="AZ335" s="21">
        <f t="shared" si="578"/>
        <v>5600000</v>
      </c>
      <c r="BA335" s="21">
        <f t="shared" si="578"/>
        <v>0</v>
      </c>
      <c r="BB335" s="21">
        <f t="shared" si="578"/>
        <v>0</v>
      </c>
      <c r="BC335" s="21">
        <f t="shared" si="578"/>
        <v>0</v>
      </c>
      <c r="BD335" s="21">
        <f t="shared" si="578"/>
        <v>0</v>
      </c>
      <c r="BE335" s="21">
        <f t="shared" si="578"/>
        <v>18280427</v>
      </c>
      <c r="BF335" s="21">
        <f t="shared" si="578"/>
        <v>122400</v>
      </c>
      <c r="BG335" s="21">
        <f t="shared" si="578"/>
        <v>12558027</v>
      </c>
      <c r="BH335" s="21">
        <f t="shared" ref="BH335:CK335" si="579">BH342+BH345+BH353+BH339+BH348+BH370+BH358+BH361+BH364+BH367+BH336</f>
        <v>5600000</v>
      </c>
      <c r="BI335" s="21">
        <f t="shared" si="579"/>
        <v>0</v>
      </c>
      <c r="BJ335" s="21">
        <f t="shared" si="579"/>
        <v>0</v>
      </c>
      <c r="BK335" s="21">
        <f t="shared" si="579"/>
        <v>0</v>
      </c>
      <c r="BL335" s="21">
        <f t="shared" si="579"/>
        <v>0</v>
      </c>
      <c r="BM335" s="21">
        <f t="shared" si="579"/>
        <v>18280427</v>
      </c>
      <c r="BN335" s="21">
        <f t="shared" si="579"/>
        <v>122400</v>
      </c>
      <c r="BO335" s="21">
        <f t="shared" si="579"/>
        <v>12558027</v>
      </c>
      <c r="BP335" s="21">
        <f t="shared" si="579"/>
        <v>5600000</v>
      </c>
      <c r="BQ335" s="21">
        <f t="shared" si="579"/>
        <v>0</v>
      </c>
      <c r="BR335" s="21">
        <f t="shared" si="579"/>
        <v>19340452</v>
      </c>
      <c r="BS335" s="21">
        <f t="shared" si="579"/>
        <v>2781974</v>
      </c>
      <c r="BT335" s="21">
        <f t="shared" si="579"/>
        <v>10958478</v>
      </c>
      <c r="BU335" s="21">
        <f t="shared" si="579"/>
        <v>5600000</v>
      </c>
      <c r="BV335" s="21">
        <f t="shared" si="579"/>
        <v>0</v>
      </c>
      <c r="BW335" s="21">
        <f t="shared" si="579"/>
        <v>0</v>
      </c>
      <c r="BX335" s="21">
        <f t="shared" si="579"/>
        <v>0</v>
      </c>
      <c r="BY335" s="21">
        <f t="shared" si="579"/>
        <v>0</v>
      </c>
      <c r="BZ335" s="21">
        <f t="shared" si="579"/>
        <v>19340452</v>
      </c>
      <c r="CA335" s="21">
        <f t="shared" si="579"/>
        <v>2781974</v>
      </c>
      <c r="CB335" s="21">
        <f t="shared" si="579"/>
        <v>10958478</v>
      </c>
      <c r="CC335" s="21">
        <f t="shared" si="579"/>
        <v>5600000</v>
      </c>
      <c r="CD335" s="21">
        <f t="shared" si="579"/>
        <v>0</v>
      </c>
      <c r="CE335" s="21">
        <f t="shared" si="579"/>
        <v>0</v>
      </c>
      <c r="CF335" s="21">
        <f t="shared" si="579"/>
        <v>0</v>
      </c>
      <c r="CG335" s="21">
        <f t="shared" si="579"/>
        <v>0</v>
      </c>
      <c r="CH335" s="21">
        <f t="shared" si="579"/>
        <v>19340452</v>
      </c>
      <c r="CI335" s="21">
        <f t="shared" si="579"/>
        <v>2781974</v>
      </c>
      <c r="CJ335" s="21">
        <f t="shared" si="579"/>
        <v>10958478</v>
      </c>
      <c r="CK335" s="21">
        <f t="shared" si="579"/>
        <v>5600000</v>
      </c>
      <c r="CL335" s="206">
        <f t="shared" si="457"/>
        <v>0</v>
      </c>
    </row>
    <row r="336" spans="1:90" ht="27.75" customHeight="1" x14ac:dyDescent="0.25">
      <c r="A336" s="132" t="s">
        <v>371</v>
      </c>
      <c r="B336" s="156"/>
      <c r="C336" s="156"/>
      <c r="D336" s="156"/>
      <c r="E336" s="67">
        <v>851</v>
      </c>
      <c r="F336" s="99" t="s">
        <v>58</v>
      </c>
      <c r="G336" s="99" t="s">
        <v>11</v>
      </c>
      <c r="H336" s="175" t="s">
        <v>452</v>
      </c>
      <c r="I336" s="99"/>
      <c r="J336" s="21">
        <f t="shared" ref="J336:Y337" si="580">J337</f>
        <v>0</v>
      </c>
      <c r="K336" s="21">
        <f t="shared" si="580"/>
        <v>0</v>
      </c>
      <c r="L336" s="21">
        <f t="shared" si="580"/>
        <v>0</v>
      </c>
      <c r="M336" s="21">
        <f t="shared" si="580"/>
        <v>0</v>
      </c>
      <c r="N336" s="21">
        <f t="shared" si="580"/>
        <v>0</v>
      </c>
      <c r="O336" s="21">
        <f t="shared" si="580"/>
        <v>0</v>
      </c>
      <c r="P336" s="21">
        <f t="shared" si="580"/>
        <v>0</v>
      </c>
      <c r="Q336" s="21">
        <f t="shared" si="580"/>
        <v>0</v>
      </c>
      <c r="R336" s="21">
        <f t="shared" si="580"/>
        <v>0</v>
      </c>
      <c r="S336" s="21">
        <f t="shared" si="580"/>
        <v>0</v>
      </c>
      <c r="T336" s="21">
        <f t="shared" si="580"/>
        <v>0</v>
      </c>
      <c r="U336" s="21">
        <f t="shared" si="580"/>
        <v>0</v>
      </c>
      <c r="V336" s="21">
        <f t="shared" si="580"/>
        <v>0</v>
      </c>
      <c r="W336" s="21">
        <f t="shared" si="580"/>
        <v>0</v>
      </c>
      <c r="X336" s="21">
        <f t="shared" si="580"/>
        <v>0</v>
      </c>
      <c r="Y336" s="21">
        <f t="shared" si="580"/>
        <v>0</v>
      </c>
      <c r="Z336" s="276" t="e">
        <f t="shared" si="488"/>
        <v>#DIV/0!</v>
      </c>
      <c r="AA336" s="21"/>
      <c r="AB336" s="21">
        <f>AB337</f>
        <v>0</v>
      </c>
      <c r="AC336" s="21">
        <f t="shared" ref="AC336:AR337" si="581">AC337</f>
        <v>0</v>
      </c>
      <c r="AD336" s="21">
        <f t="shared" si="581"/>
        <v>0</v>
      </c>
      <c r="AE336" s="21">
        <f t="shared" si="581"/>
        <v>0</v>
      </c>
      <c r="AF336" s="21">
        <f t="shared" si="581"/>
        <v>219587</v>
      </c>
      <c r="AG336" s="21">
        <f t="shared" si="581"/>
        <v>217391</v>
      </c>
      <c r="AH336" s="21">
        <f t="shared" si="581"/>
        <v>2196</v>
      </c>
      <c r="AI336" s="21">
        <f t="shared" si="581"/>
        <v>0</v>
      </c>
      <c r="AJ336" s="21">
        <f t="shared" si="581"/>
        <v>219587</v>
      </c>
      <c r="AK336" s="21">
        <f t="shared" si="581"/>
        <v>217391</v>
      </c>
      <c r="AL336" s="21">
        <f t="shared" si="581"/>
        <v>2196</v>
      </c>
      <c r="AM336" s="21">
        <f t="shared" si="581"/>
        <v>0</v>
      </c>
      <c r="AN336" s="21">
        <f t="shared" si="581"/>
        <v>0</v>
      </c>
      <c r="AO336" s="21">
        <f t="shared" si="581"/>
        <v>0</v>
      </c>
      <c r="AP336" s="21">
        <f t="shared" si="581"/>
        <v>0</v>
      </c>
      <c r="AQ336" s="21">
        <f t="shared" si="581"/>
        <v>0</v>
      </c>
      <c r="AR336" s="21">
        <f t="shared" si="581"/>
        <v>219587</v>
      </c>
      <c r="AS336" s="21">
        <f t="shared" ref="AN336:AU337" si="582">AS337</f>
        <v>217391</v>
      </c>
      <c r="AT336" s="21">
        <f t="shared" si="582"/>
        <v>2196</v>
      </c>
      <c r="AU336" s="21">
        <f t="shared" si="582"/>
        <v>0</v>
      </c>
      <c r="AV336" s="205">
        <f>AJ336-AK336-AL336-AM336</f>
        <v>0</v>
      </c>
      <c r="AW336" s="21"/>
      <c r="AX336" s="21"/>
      <c r="AY336" s="21"/>
      <c r="AZ336" s="21"/>
      <c r="BA336" s="21"/>
      <c r="BB336" s="21"/>
      <c r="BC336" s="21"/>
      <c r="BD336" s="21"/>
      <c r="BE336" s="21"/>
      <c r="BF336" s="21"/>
      <c r="BG336" s="21"/>
      <c r="BH336" s="21"/>
      <c r="BI336" s="21"/>
      <c r="BJ336" s="21"/>
      <c r="BK336" s="21"/>
      <c r="BL336" s="21"/>
      <c r="BM336" s="21"/>
      <c r="BN336" s="21"/>
      <c r="BO336" s="21"/>
      <c r="BP336" s="21"/>
      <c r="BQ336" s="205">
        <f>BE336-BF336-BG336-BH336</f>
        <v>0</v>
      </c>
      <c r="BR336" s="21"/>
      <c r="BS336" s="21"/>
      <c r="BT336" s="21"/>
      <c r="BU336" s="21"/>
      <c r="BV336" s="21"/>
      <c r="BW336" s="21"/>
      <c r="BX336" s="21"/>
      <c r="BY336" s="21"/>
      <c r="BZ336" s="21"/>
      <c r="CA336" s="21"/>
      <c r="CB336" s="21"/>
      <c r="CC336" s="21"/>
      <c r="CD336" s="21"/>
      <c r="CE336" s="21"/>
      <c r="CF336" s="21"/>
      <c r="CG336" s="21"/>
      <c r="CH336" s="21"/>
      <c r="CI336" s="21"/>
      <c r="CJ336" s="21"/>
      <c r="CK336" s="21"/>
      <c r="CL336" s="206">
        <f>BZ336-CA336-CB336-CC336</f>
        <v>0</v>
      </c>
    </row>
    <row r="337" spans="1:90" ht="27.75" customHeight="1" x14ac:dyDescent="0.25">
      <c r="A337" s="68" t="s">
        <v>41</v>
      </c>
      <c r="B337" s="156"/>
      <c r="C337" s="156"/>
      <c r="D337" s="156"/>
      <c r="E337" s="67">
        <v>851</v>
      </c>
      <c r="F337" s="99" t="s">
        <v>58</v>
      </c>
      <c r="G337" s="99" t="s">
        <v>11</v>
      </c>
      <c r="H337" s="175" t="s">
        <v>452</v>
      </c>
      <c r="I337" s="99" t="s">
        <v>83</v>
      </c>
      <c r="J337" s="21">
        <f t="shared" si="580"/>
        <v>0</v>
      </c>
      <c r="K337" s="21">
        <f t="shared" si="580"/>
        <v>0</v>
      </c>
      <c r="L337" s="21">
        <f t="shared" si="580"/>
        <v>0</v>
      </c>
      <c r="M337" s="21">
        <f t="shared" si="580"/>
        <v>0</v>
      </c>
      <c r="N337" s="21">
        <f t="shared" si="580"/>
        <v>0</v>
      </c>
      <c r="O337" s="21">
        <f t="shared" si="580"/>
        <v>0</v>
      </c>
      <c r="P337" s="21">
        <f t="shared" si="580"/>
        <v>0</v>
      </c>
      <c r="Q337" s="21">
        <f t="shared" si="580"/>
        <v>0</v>
      </c>
      <c r="R337" s="21">
        <f t="shared" si="580"/>
        <v>0</v>
      </c>
      <c r="S337" s="21">
        <f t="shared" si="580"/>
        <v>0</v>
      </c>
      <c r="T337" s="21">
        <f t="shared" si="580"/>
        <v>0</v>
      </c>
      <c r="U337" s="21">
        <f t="shared" si="580"/>
        <v>0</v>
      </c>
      <c r="V337" s="21">
        <f t="shared" si="580"/>
        <v>0</v>
      </c>
      <c r="W337" s="21">
        <f t="shared" si="580"/>
        <v>0</v>
      </c>
      <c r="X337" s="21">
        <f t="shared" si="580"/>
        <v>0</v>
      </c>
      <c r="Y337" s="21">
        <f t="shared" si="580"/>
        <v>0</v>
      </c>
      <c r="Z337" s="276" t="e">
        <f t="shared" si="488"/>
        <v>#DIV/0!</v>
      </c>
      <c r="AA337" s="21"/>
      <c r="AB337" s="21">
        <f>AB338</f>
        <v>0</v>
      </c>
      <c r="AC337" s="21">
        <f t="shared" si="581"/>
        <v>0</v>
      </c>
      <c r="AD337" s="21">
        <f t="shared" si="581"/>
        <v>0</v>
      </c>
      <c r="AE337" s="21">
        <f t="shared" si="581"/>
        <v>0</v>
      </c>
      <c r="AF337" s="21">
        <f t="shared" si="581"/>
        <v>219587</v>
      </c>
      <c r="AG337" s="21">
        <f t="shared" si="581"/>
        <v>217391</v>
      </c>
      <c r="AH337" s="21">
        <f t="shared" si="581"/>
        <v>2196</v>
      </c>
      <c r="AI337" s="21">
        <f t="shared" si="581"/>
        <v>0</v>
      </c>
      <c r="AJ337" s="21">
        <f t="shared" si="581"/>
        <v>219587</v>
      </c>
      <c r="AK337" s="21">
        <f t="shared" si="581"/>
        <v>217391</v>
      </c>
      <c r="AL337" s="21">
        <f t="shared" si="581"/>
        <v>2196</v>
      </c>
      <c r="AM337" s="21">
        <f t="shared" si="581"/>
        <v>0</v>
      </c>
      <c r="AN337" s="21">
        <f t="shared" si="582"/>
        <v>0</v>
      </c>
      <c r="AO337" s="21">
        <f t="shared" si="582"/>
        <v>0</v>
      </c>
      <c r="AP337" s="21">
        <f t="shared" si="582"/>
        <v>0</v>
      </c>
      <c r="AQ337" s="21">
        <f t="shared" si="582"/>
        <v>0</v>
      </c>
      <c r="AR337" s="21">
        <f t="shared" si="582"/>
        <v>219587</v>
      </c>
      <c r="AS337" s="21">
        <f t="shared" si="582"/>
        <v>217391</v>
      </c>
      <c r="AT337" s="21">
        <f t="shared" si="582"/>
        <v>2196</v>
      </c>
      <c r="AU337" s="21">
        <f t="shared" si="582"/>
        <v>0</v>
      </c>
      <c r="AV337" s="205">
        <f>AJ337-AK337-AL337-AM337</f>
        <v>0</v>
      </c>
      <c r="AW337" s="21"/>
      <c r="AX337" s="21"/>
      <c r="AY337" s="21"/>
      <c r="AZ337" s="21"/>
      <c r="BA337" s="21"/>
      <c r="BB337" s="21"/>
      <c r="BC337" s="21"/>
      <c r="BD337" s="21"/>
      <c r="BE337" s="21"/>
      <c r="BF337" s="21"/>
      <c r="BG337" s="21"/>
      <c r="BH337" s="21"/>
      <c r="BI337" s="21"/>
      <c r="BJ337" s="21"/>
      <c r="BK337" s="21"/>
      <c r="BL337" s="21"/>
      <c r="BM337" s="21"/>
      <c r="BN337" s="21"/>
      <c r="BO337" s="21"/>
      <c r="BP337" s="21"/>
      <c r="BQ337" s="205">
        <f>BE337-BF337-BG337-BH337</f>
        <v>0</v>
      </c>
      <c r="BR337" s="21"/>
      <c r="BS337" s="21"/>
      <c r="BT337" s="21"/>
      <c r="BU337" s="21"/>
      <c r="BV337" s="21"/>
      <c r="BW337" s="21"/>
      <c r="BX337" s="21"/>
      <c r="BY337" s="21"/>
      <c r="BZ337" s="21"/>
      <c r="CA337" s="21"/>
      <c r="CB337" s="21"/>
      <c r="CC337" s="21"/>
      <c r="CD337" s="21"/>
      <c r="CE337" s="21"/>
      <c r="CF337" s="21"/>
      <c r="CG337" s="21"/>
      <c r="CH337" s="21"/>
      <c r="CI337" s="21"/>
      <c r="CJ337" s="21"/>
      <c r="CK337" s="21"/>
      <c r="CL337" s="206">
        <f>BZ337-CA337-CB337-CC337</f>
        <v>0</v>
      </c>
    </row>
    <row r="338" spans="1:90" ht="27.75" customHeight="1" x14ac:dyDescent="0.25">
      <c r="A338" s="68" t="s">
        <v>42</v>
      </c>
      <c r="B338" s="156"/>
      <c r="C338" s="156"/>
      <c r="D338" s="156"/>
      <c r="E338" s="67">
        <v>851</v>
      </c>
      <c r="F338" s="99" t="s">
        <v>58</v>
      </c>
      <c r="G338" s="99" t="s">
        <v>11</v>
      </c>
      <c r="H338" s="175" t="s">
        <v>452</v>
      </c>
      <c r="I338" s="99" t="s">
        <v>85</v>
      </c>
      <c r="J338" s="21">
        <f>'6.ВС'!J226</f>
        <v>0</v>
      </c>
      <c r="K338" s="21">
        <f>'6.ВС'!K226</f>
        <v>0</v>
      </c>
      <c r="L338" s="21">
        <f>'6.ВС'!L226</f>
        <v>0</v>
      </c>
      <c r="M338" s="21">
        <f>'6.ВС'!M226</f>
        <v>0</v>
      </c>
      <c r="N338" s="21">
        <f>'6.ВС'!N226</f>
        <v>0</v>
      </c>
      <c r="O338" s="21">
        <f>'6.ВС'!O226</f>
        <v>0</v>
      </c>
      <c r="P338" s="21">
        <f>'6.ВС'!P226</f>
        <v>0</v>
      </c>
      <c r="Q338" s="21">
        <f>'6.ВС'!Q226</f>
        <v>0</v>
      </c>
      <c r="R338" s="21">
        <f>'6.ВС'!R226</f>
        <v>0</v>
      </c>
      <c r="S338" s="21">
        <f>'6.ВС'!S226</f>
        <v>0</v>
      </c>
      <c r="T338" s="21">
        <f>'6.ВС'!T226</f>
        <v>0</v>
      </c>
      <c r="U338" s="21">
        <f>'6.ВС'!U226</f>
        <v>0</v>
      </c>
      <c r="V338" s="21">
        <f>'6.ВС'!V226</f>
        <v>0</v>
      </c>
      <c r="W338" s="21">
        <f>'6.ВС'!W226</f>
        <v>0</v>
      </c>
      <c r="X338" s="21">
        <f>'6.ВС'!X226</f>
        <v>0</v>
      </c>
      <c r="Y338" s="21">
        <f>'6.ВС'!Y226</f>
        <v>0</v>
      </c>
      <c r="Z338" s="276" t="e">
        <f t="shared" si="488"/>
        <v>#DIV/0!</v>
      </c>
      <c r="AA338" s="21"/>
      <c r="AB338" s="21">
        <f>'6.ВС'!AB226</f>
        <v>0</v>
      </c>
      <c r="AC338" s="21">
        <f>'6.ВС'!AC226</f>
        <v>0</v>
      </c>
      <c r="AD338" s="21">
        <f>'6.ВС'!AD226</f>
        <v>0</v>
      </c>
      <c r="AE338" s="21">
        <f>'6.ВС'!AE226</f>
        <v>0</v>
      </c>
      <c r="AF338" s="21">
        <f>'6.ВС'!AF226</f>
        <v>219587</v>
      </c>
      <c r="AG338" s="21">
        <f>'6.ВС'!AG226</f>
        <v>217391</v>
      </c>
      <c r="AH338" s="21">
        <f>'6.ВС'!AH226</f>
        <v>2196</v>
      </c>
      <c r="AI338" s="21">
        <f>'6.ВС'!AI226</f>
        <v>0</v>
      </c>
      <c r="AJ338" s="21">
        <f>'6.ВС'!AJ226</f>
        <v>219587</v>
      </c>
      <c r="AK338" s="21">
        <f>'6.ВС'!AK226</f>
        <v>217391</v>
      </c>
      <c r="AL338" s="21">
        <f>'6.ВС'!AL226</f>
        <v>2196</v>
      </c>
      <c r="AM338" s="21">
        <f>'6.ВС'!AM226</f>
        <v>0</v>
      </c>
      <c r="AN338" s="21">
        <f>'6.ВС'!AN226</f>
        <v>0</v>
      </c>
      <c r="AO338" s="21">
        <f>'6.ВС'!AO226</f>
        <v>0</v>
      </c>
      <c r="AP338" s="21">
        <f>'6.ВС'!AP226</f>
        <v>0</v>
      </c>
      <c r="AQ338" s="21">
        <f>'6.ВС'!AQ226</f>
        <v>0</v>
      </c>
      <c r="AR338" s="21">
        <f>'6.ВС'!AR226</f>
        <v>219587</v>
      </c>
      <c r="AS338" s="21">
        <f>'6.ВС'!AS226</f>
        <v>217391</v>
      </c>
      <c r="AT338" s="21">
        <f>'6.ВС'!AT226</f>
        <v>2196</v>
      </c>
      <c r="AU338" s="21">
        <f>'6.ВС'!AU226</f>
        <v>0</v>
      </c>
      <c r="AV338" s="205">
        <f>AJ338-AK338-AL338-AM338</f>
        <v>0</v>
      </c>
      <c r="AW338" s="21"/>
      <c r="AX338" s="21"/>
      <c r="AY338" s="21"/>
      <c r="AZ338" s="21"/>
      <c r="BA338" s="21"/>
      <c r="BB338" s="21"/>
      <c r="BC338" s="21"/>
      <c r="BD338" s="21"/>
      <c r="BE338" s="21"/>
      <c r="BF338" s="21"/>
      <c r="BG338" s="21"/>
      <c r="BH338" s="21"/>
      <c r="BI338" s="21"/>
      <c r="BJ338" s="21"/>
      <c r="BK338" s="21"/>
      <c r="BL338" s="21"/>
      <c r="BM338" s="21"/>
      <c r="BN338" s="21"/>
      <c r="BO338" s="21"/>
      <c r="BP338" s="21"/>
      <c r="BQ338" s="205">
        <f>BE338-BF338-BG338-BH338</f>
        <v>0</v>
      </c>
      <c r="BR338" s="21"/>
      <c r="BS338" s="21"/>
      <c r="BT338" s="21"/>
      <c r="BU338" s="21"/>
      <c r="BV338" s="21"/>
      <c r="BW338" s="21"/>
      <c r="BX338" s="21"/>
      <c r="BY338" s="21"/>
      <c r="BZ338" s="21"/>
      <c r="CA338" s="21"/>
      <c r="CB338" s="21"/>
      <c r="CC338" s="21"/>
      <c r="CD338" s="21"/>
      <c r="CE338" s="21"/>
      <c r="CF338" s="21"/>
      <c r="CG338" s="21"/>
      <c r="CH338" s="21"/>
      <c r="CI338" s="21"/>
      <c r="CJ338" s="21"/>
      <c r="CK338" s="21"/>
      <c r="CL338" s="206">
        <f>BZ338-CA338-CB338-CC338</f>
        <v>0</v>
      </c>
    </row>
    <row r="339" spans="1:90" ht="27.75" customHeight="1" x14ac:dyDescent="0.25">
      <c r="A339" s="155" t="s">
        <v>88</v>
      </c>
      <c r="B339" s="156"/>
      <c r="C339" s="156"/>
      <c r="D339" s="156"/>
      <c r="E339" s="152">
        <v>851</v>
      </c>
      <c r="F339" s="3" t="s">
        <v>58</v>
      </c>
      <c r="G339" s="3" t="s">
        <v>11</v>
      </c>
      <c r="H339" s="176" t="s">
        <v>442</v>
      </c>
      <c r="I339" s="3"/>
      <c r="J339" s="21">
        <f t="shared" ref="J339:Y340" si="583">J340</f>
        <v>122400</v>
      </c>
      <c r="K339" s="21">
        <f t="shared" si="583"/>
        <v>122400</v>
      </c>
      <c r="L339" s="21">
        <f t="shared" si="583"/>
        <v>0</v>
      </c>
      <c r="M339" s="21">
        <f t="shared" si="583"/>
        <v>0</v>
      </c>
      <c r="N339" s="21">
        <f t="shared" si="583"/>
        <v>122400</v>
      </c>
      <c r="O339" s="21">
        <f t="shared" si="583"/>
        <v>122400</v>
      </c>
      <c r="P339" s="21">
        <f t="shared" si="583"/>
        <v>0</v>
      </c>
      <c r="Q339" s="21">
        <f t="shared" si="583"/>
        <v>0</v>
      </c>
      <c r="R339" s="21">
        <f t="shared" si="583"/>
        <v>122400</v>
      </c>
      <c r="S339" s="21">
        <f t="shared" si="583"/>
        <v>122400</v>
      </c>
      <c r="T339" s="21">
        <f t="shared" si="583"/>
        <v>0</v>
      </c>
      <c r="U339" s="21">
        <f t="shared" si="583"/>
        <v>0</v>
      </c>
      <c r="V339" s="21">
        <f t="shared" si="583"/>
        <v>0</v>
      </c>
      <c r="W339" s="21">
        <f t="shared" si="583"/>
        <v>0</v>
      </c>
      <c r="X339" s="21">
        <f t="shared" si="583"/>
        <v>0</v>
      </c>
      <c r="Y339" s="21">
        <f t="shared" si="583"/>
        <v>0</v>
      </c>
      <c r="Z339" s="276">
        <f t="shared" si="488"/>
        <v>100</v>
      </c>
      <c r="AA339" s="21"/>
      <c r="AB339" s="21">
        <f t="shared" ref="AB339:BV340" si="584">AB340</f>
        <v>122400</v>
      </c>
      <c r="AC339" s="21">
        <f t="shared" si="584"/>
        <v>122400</v>
      </c>
      <c r="AD339" s="21">
        <f t="shared" si="584"/>
        <v>0</v>
      </c>
      <c r="AE339" s="21">
        <f t="shared" si="584"/>
        <v>0</v>
      </c>
      <c r="AF339" s="21">
        <f t="shared" si="584"/>
        <v>0</v>
      </c>
      <c r="AG339" s="21">
        <f t="shared" si="584"/>
        <v>0</v>
      </c>
      <c r="AH339" s="21">
        <f t="shared" si="584"/>
        <v>0</v>
      </c>
      <c r="AI339" s="21">
        <f t="shared" si="584"/>
        <v>0</v>
      </c>
      <c r="AJ339" s="21">
        <f t="shared" si="584"/>
        <v>122400</v>
      </c>
      <c r="AK339" s="21">
        <f t="shared" si="584"/>
        <v>122400</v>
      </c>
      <c r="AL339" s="21">
        <f t="shared" si="584"/>
        <v>0</v>
      </c>
      <c r="AM339" s="21">
        <f t="shared" si="584"/>
        <v>0</v>
      </c>
      <c r="AN339" s="21">
        <f t="shared" si="584"/>
        <v>0</v>
      </c>
      <c r="AO339" s="21">
        <f t="shared" si="584"/>
        <v>0</v>
      </c>
      <c r="AP339" s="21">
        <f t="shared" si="584"/>
        <v>0</v>
      </c>
      <c r="AQ339" s="21">
        <f t="shared" si="584"/>
        <v>0</v>
      </c>
      <c r="AR339" s="21">
        <f t="shared" si="584"/>
        <v>122400</v>
      </c>
      <c r="AS339" s="21">
        <f t="shared" si="584"/>
        <v>122400</v>
      </c>
      <c r="AT339" s="21">
        <f t="shared" si="584"/>
        <v>0</v>
      </c>
      <c r="AU339" s="21">
        <f t="shared" si="584"/>
        <v>0</v>
      </c>
      <c r="AV339" s="205">
        <f t="shared" si="483"/>
        <v>0</v>
      </c>
      <c r="AW339" s="21">
        <f t="shared" si="584"/>
        <v>122400</v>
      </c>
      <c r="AX339" s="21">
        <f t="shared" si="584"/>
        <v>122400</v>
      </c>
      <c r="AY339" s="21">
        <f t="shared" si="584"/>
        <v>0</v>
      </c>
      <c r="AZ339" s="21">
        <f t="shared" si="584"/>
        <v>0</v>
      </c>
      <c r="BA339" s="21">
        <f t="shared" si="584"/>
        <v>0</v>
      </c>
      <c r="BB339" s="21">
        <f t="shared" si="584"/>
        <v>0</v>
      </c>
      <c r="BC339" s="21">
        <f t="shared" si="584"/>
        <v>0</v>
      </c>
      <c r="BD339" s="21">
        <f t="shared" si="584"/>
        <v>0</v>
      </c>
      <c r="BE339" s="21">
        <f t="shared" si="584"/>
        <v>122400</v>
      </c>
      <c r="BF339" s="21">
        <f t="shared" si="584"/>
        <v>122400</v>
      </c>
      <c r="BG339" s="21">
        <f t="shared" si="584"/>
        <v>0</v>
      </c>
      <c r="BH339" s="21">
        <f t="shared" si="584"/>
        <v>0</v>
      </c>
      <c r="BI339" s="21">
        <f t="shared" si="584"/>
        <v>0</v>
      </c>
      <c r="BJ339" s="21">
        <f t="shared" si="584"/>
        <v>0</v>
      </c>
      <c r="BK339" s="21">
        <f t="shared" si="584"/>
        <v>0</v>
      </c>
      <c r="BL339" s="21">
        <f t="shared" si="584"/>
        <v>0</v>
      </c>
      <c r="BM339" s="21">
        <f t="shared" si="584"/>
        <v>122400</v>
      </c>
      <c r="BN339" s="21">
        <f t="shared" si="584"/>
        <v>122400</v>
      </c>
      <c r="BO339" s="21">
        <f t="shared" si="584"/>
        <v>0</v>
      </c>
      <c r="BP339" s="21">
        <f t="shared" si="584"/>
        <v>0</v>
      </c>
      <c r="BQ339" s="205">
        <f t="shared" ref="BQ339:BQ399" si="585">BE339-BF339-BG339-BH339</f>
        <v>0</v>
      </c>
      <c r="BR339" s="21">
        <f t="shared" si="584"/>
        <v>122400</v>
      </c>
      <c r="BS339" s="21">
        <f t="shared" si="584"/>
        <v>122400</v>
      </c>
      <c r="BT339" s="21">
        <f t="shared" si="584"/>
        <v>0</v>
      </c>
      <c r="BU339" s="21">
        <f t="shared" si="584"/>
        <v>0</v>
      </c>
      <c r="BV339" s="21">
        <f t="shared" si="584"/>
        <v>0</v>
      </c>
      <c r="BW339" s="21">
        <f t="shared" ref="BV339:CK340" si="586">BW340</f>
        <v>0</v>
      </c>
      <c r="BX339" s="21">
        <f t="shared" si="586"/>
        <v>0</v>
      </c>
      <c r="BY339" s="21">
        <f t="shared" si="586"/>
        <v>0</v>
      </c>
      <c r="BZ339" s="21">
        <f t="shared" si="586"/>
        <v>122400</v>
      </c>
      <c r="CA339" s="21">
        <f t="shared" si="586"/>
        <v>122400</v>
      </c>
      <c r="CB339" s="21">
        <f t="shared" si="586"/>
        <v>0</v>
      </c>
      <c r="CC339" s="21">
        <f t="shared" si="586"/>
        <v>0</v>
      </c>
      <c r="CD339" s="21">
        <f t="shared" si="586"/>
        <v>0</v>
      </c>
      <c r="CE339" s="21">
        <f t="shared" si="586"/>
        <v>0</v>
      </c>
      <c r="CF339" s="21">
        <f t="shared" si="586"/>
        <v>0</v>
      </c>
      <c r="CG339" s="21">
        <f t="shared" si="586"/>
        <v>0</v>
      </c>
      <c r="CH339" s="21">
        <f t="shared" si="586"/>
        <v>122400</v>
      </c>
      <c r="CI339" s="21">
        <f t="shared" si="586"/>
        <v>122400</v>
      </c>
      <c r="CJ339" s="21">
        <f t="shared" si="586"/>
        <v>0</v>
      </c>
      <c r="CK339" s="21">
        <f t="shared" si="586"/>
        <v>0</v>
      </c>
      <c r="CL339" s="206">
        <f t="shared" si="457"/>
        <v>0</v>
      </c>
    </row>
    <row r="340" spans="1:90" ht="27.75" customHeight="1" x14ac:dyDescent="0.25">
      <c r="A340" s="156" t="s">
        <v>41</v>
      </c>
      <c r="B340" s="156"/>
      <c r="C340" s="156"/>
      <c r="D340" s="156"/>
      <c r="E340" s="152">
        <v>851</v>
      </c>
      <c r="F340" s="3" t="s">
        <v>58</v>
      </c>
      <c r="G340" s="3" t="s">
        <v>11</v>
      </c>
      <c r="H340" s="176" t="s">
        <v>442</v>
      </c>
      <c r="I340" s="3" t="s">
        <v>83</v>
      </c>
      <c r="J340" s="21">
        <f t="shared" si="583"/>
        <v>122400</v>
      </c>
      <c r="K340" s="21">
        <f t="shared" si="583"/>
        <v>122400</v>
      </c>
      <c r="L340" s="21">
        <f t="shared" si="583"/>
        <v>0</v>
      </c>
      <c r="M340" s="21">
        <f t="shared" si="583"/>
        <v>0</v>
      </c>
      <c r="N340" s="21">
        <f t="shared" si="583"/>
        <v>122400</v>
      </c>
      <c r="O340" s="21">
        <f t="shared" si="583"/>
        <v>122400</v>
      </c>
      <c r="P340" s="21">
        <f t="shared" si="583"/>
        <v>0</v>
      </c>
      <c r="Q340" s="21">
        <f t="shared" si="583"/>
        <v>0</v>
      </c>
      <c r="R340" s="21">
        <f t="shared" si="583"/>
        <v>122400</v>
      </c>
      <c r="S340" s="21">
        <f t="shared" si="583"/>
        <v>122400</v>
      </c>
      <c r="T340" s="21">
        <f t="shared" si="583"/>
        <v>0</v>
      </c>
      <c r="U340" s="21">
        <f t="shared" si="583"/>
        <v>0</v>
      </c>
      <c r="V340" s="21">
        <f t="shared" si="583"/>
        <v>0</v>
      </c>
      <c r="W340" s="21">
        <f t="shared" si="583"/>
        <v>0</v>
      </c>
      <c r="X340" s="21">
        <f t="shared" si="583"/>
        <v>0</v>
      </c>
      <c r="Y340" s="21">
        <f t="shared" si="583"/>
        <v>0</v>
      </c>
      <c r="Z340" s="276">
        <f t="shared" si="488"/>
        <v>100</v>
      </c>
      <c r="AA340" s="21"/>
      <c r="AB340" s="21">
        <f t="shared" si="584"/>
        <v>122400</v>
      </c>
      <c r="AC340" s="21">
        <f t="shared" si="584"/>
        <v>122400</v>
      </c>
      <c r="AD340" s="21">
        <f t="shared" si="584"/>
        <v>0</v>
      </c>
      <c r="AE340" s="21">
        <f t="shared" si="584"/>
        <v>0</v>
      </c>
      <c r="AF340" s="21">
        <f t="shared" si="584"/>
        <v>0</v>
      </c>
      <c r="AG340" s="21">
        <f t="shared" si="584"/>
        <v>0</v>
      </c>
      <c r="AH340" s="21">
        <f t="shared" si="584"/>
        <v>0</v>
      </c>
      <c r="AI340" s="21">
        <f t="shared" si="584"/>
        <v>0</v>
      </c>
      <c r="AJ340" s="21">
        <f t="shared" si="584"/>
        <v>122400</v>
      </c>
      <c r="AK340" s="21">
        <f t="shared" si="584"/>
        <v>122400</v>
      </c>
      <c r="AL340" s="21">
        <f t="shared" si="584"/>
        <v>0</v>
      </c>
      <c r="AM340" s="21">
        <f t="shared" si="584"/>
        <v>0</v>
      </c>
      <c r="AN340" s="21">
        <f t="shared" si="584"/>
        <v>0</v>
      </c>
      <c r="AO340" s="21">
        <f t="shared" si="584"/>
        <v>0</v>
      </c>
      <c r="AP340" s="21">
        <f t="shared" si="584"/>
        <v>0</v>
      </c>
      <c r="AQ340" s="21">
        <f t="shared" si="584"/>
        <v>0</v>
      </c>
      <c r="AR340" s="21">
        <f t="shared" si="584"/>
        <v>122400</v>
      </c>
      <c r="AS340" s="21">
        <f t="shared" si="584"/>
        <v>122400</v>
      </c>
      <c r="AT340" s="21">
        <f t="shared" si="584"/>
        <v>0</v>
      </c>
      <c r="AU340" s="21">
        <f t="shared" si="584"/>
        <v>0</v>
      </c>
      <c r="AV340" s="205">
        <f t="shared" si="483"/>
        <v>0</v>
      </c>
      <c r="AW340" s="21">
        <f t="shared" si="584"/>
        <v>122400</v>
      </c>
      <c r="AX340" s="21">
        <f t="shared" si="584"/>
        <v>122400</v>
      </c>
      <c r="AY340" s="21">
        <f t="shared" si="584"/>
        <v>0</v>
      </c>
      <c r="AZ340" s="21">
        <f t="shared" si="584"/>
        <v>0</v>
      </c>
      <c r="BA340" s="21">
        <f t="shared" si="584"/>
        <v>0</v>
      </c>
      <c r="BB340" s="21">
        <f t="shared" si="584"/>
        <v>0</v>
      </c>
      <c r="BC340" s="21">
        <f t="shared" si="584"/>
        <v>0</v>
      </c>
      <c r="BD340" s="21">
        <f t="shared" si="584"/>
        <v>0</v>
      </c>
      <c r="BE340" s="21">
        <f t="shared" si="584"/>
        <v>122400</v>
      </c>
      <c r="BF340" s="21">
        <f t="shared" si="584"/>
        <v>122400</v>
      </c>
      <c r="BG340" s="21">
        <f t="shared" si="584"/>
        <v>0</v>
      </c>
      <c r="BH340" s="21">
        <f t="shared" si="584"/>
        <v>0</v>
      </c>
      <c r="BI340" s="21">
        <f t="shared" si="584"/>
        <v>0</v>
      </c>
      <c r="BJ340" s="21">
        <f t="shared" si="584"/>
        <v>0</v>
      </c>
      <c r="BK340" s="21">
        <f t="shared" si="584"/>
        <v>0</v>
      </c>
      <c r="BL340" s="21">
        <f t="shared" si="584"/>
        <v>0</v>
      </c>
      <c r="BM340" s="21">
        <f t="shared" si="584"/>
        <v>122400</v>
      </c>
      <c r="BN340" s="21">
        <f t="shared" si="584"/>
        <v>122400</v>
      </c>
      <c r="BO340" s="21">
        <f t="shared" si="584"/>
        <v>0</v>
      </c>
      <c r="BP340" s="21">
        <f t="shared" si="584"/>
        <v>0</v>
      </c>
      <c r="BQ340" s="205">
        <f t="shared" si="585"/>
        <v>0</v>
      </c>
      <c r="BR340" s="21">
        <f t="shared" si="584"/>
        <v>122400</v>
      </c>
      <c r="BS340" s="21">
        <f t="shared" si="584"/>
        <v>122400</v>
      </c>
      <c r="BT340" s="21">
        <f t="shared" si="584"/>
        <v>0</v>
      </c>
      <c r="BU340" s="21">
        <f t="shared" si="584"/>
        <v>0</v>
      </c>
      <c r="BV340" s="21">
        <f t="shared" si="586"/>
        <v>0</v>
      </c>
      <c r="BW340" s="21">
        <f t="shared" si="586"/>
        <v>0</v>
      </c>
      <c r="BX340" s="21">
        <f t="shared" si="586"/>
        <v>0</v>
      </c>
      <c r="BY340" s="21">
        <f t="shared" si="586"/>
        <v>0</v>
      </c>
      <c r="BZ340" s="21">
        <f t="shared" si="586"/>
        <v>122400</v>
      </c>
      <c r="CA340" s="21">
        <f t="shared" si="586"/>
        <v>122400</v>
      </c>
      <c r="CB340" s="21">
        <f t="shared" si="586"/>
        <v>0</v>
      </c>
      <c r="CC340" s="21">
        <f t="shared" si="586"/>
        <v>0</v>
      </c>
      <c r="CD340" s="21">
        <f t="shared" si="586"/>
        <v>0</v>
      </c>
      <c r="CE340" s="21">
        <f t="shared" si="586"/>
        <v>0</v>
      </c>
      <c r="CF340" s="21">
        <f t="shared" si="586"/>
        <v>0</v>
      </c>
      <c r="CG340" s="21">
        <f t="shared" si="586"/>
        <v>0</v>
      </c>
      <c r="CH340" s="21">
        <f t="shared" si="586"/>
        <v>122400</v>
      </c>
      <c r="CI340" s="21">
        <f t="shared" si="586"/>
        <v>122400</v>
      </c>
      <c r="CJ340" s="21">
        <f t="shared" si="586"/>
        <v>0</v>
      </c>
      <c r="CK340" s="21">
        <f t="shared" si="586"/>
        <v>0</v>
      </c>
      <c r="CL340" s="206">
        <f t="shared" ref="CL340:CL400" si="587">BZ340-CA340-CB340-CC340</f>
        <v>0</v>
      </c>
    </row>
    <row r="341" spans="1:90" ht="27.75" customHeight="1" x14ac:dyDescent="0.25">
      <c r="A341" s="156" t="s">
        <v>84</v>
      </c>
      <c r="B341" s="156"/>
      <c r="C341" s="156"/>
      <c r="D341" s="156"/>
      <c r="E341" s="152">
        <v>851</v>
      </c>
      <c r="F341" s="3" t="s">
        <v>58</v>
      </c>
      <c r="G341" s="3" t="s">
        <v>11</v>
      </c>
      <c r="H341" s="176" t="s">
        <v>442</v>
      </c>
      <c r="I341" s="3" t="s">
        <v>85</v>
      </c>
      <c r="J341" s="21">
        <f>'6.ВС'!J192</f>
        <v>122400</v>
      </c>
      <c r="K341" s="21">
        <f>'6.ВС'!K192</f>
        <v>122400</v>
      </c>
      <c r="L341" s="21">
        <f>'6.ВС'!L192</f>
        <v>0</v>
      </c>
      <c r="M341" s="21">
        <f>'6.ВС'!M192</f>
        <v>0</v>
      </c>
      <c r="N341" s="21">
        <f>'6.ВС'!N192</f>
        <v>122400</v>
      </c>
      <c r="O341" s="21">
        <f>'6.ВС'!O192</f>
        <v>122400</v>
      </c>
      <c r="P341" s="21">
        <f>'6.ВС'!P192</f>
        <v>0</v>
      </c>
      <c r="Q341" s="21">
        <f>'6.ВС'!Q192</f>
        <v>0</v>
      </c>
      <c r="R341" s="21">
        <f>'6.ВС'!R192</f>
        <v>122400</v>
      </c>
      <c r="S341" s="21">
        <f>'6.ВС'!S192</f>
        <v>122400</v>
      </c>
      <c r="T341" s="21">
        <f>'6.ВС'!T192</f>
        <v>0</v>
      </c>
      <c r="U341" s="21">
        <f>'6.ВС'!U192</f>
        <v>0</v>
      </c>
      <c r="V341" s="21">
        <f>'6.ВС'!V192</f>
        <v>0</v>
      </c>
      <c r="W341" s="21">
        <f>'6.ВС'!W192</f>
        <v>0</v>
      </c>
      <c r="X341" s="21">
        <f>'6.ВС'!X192</f>
        <v>0</v>
      </c>
      <c r="Y341" s="21">
        <f>'6.ВС'!Y192</f>
        <v>0</v>
      </c>
      <c r="Z341" s="276">
        <f t="shared" si="488"/>
        <v>100</v>
      </c>
      <c r="AA341" s="21"/>
      <c r="AB341" s="21">
        <f>'6.ВС'!AB192</f>
        <v>122400</v>
      </c>
      <c r="AC341" s="21">
        <f>'6.ВС'!AC192</f>
        <v>122400</v>
      </c>
      <c r="AD341" s="21">
        <f>'6.ВС'!AD192</f>
        <v>0</v>
      </c>
      <c r="AE341" s="21">
        <f>'6.ВС'!AE192</f>
        <v>0</v>
      </c>
      <c r="AF341" s="21">
        <f>'6.ВС'!AF192</f>
        <v>0</v>
      </c>
      <c r="AG341" s="21">
        <f>'6.ВС'!AG192</f>
        <v>0</v>
      </c>
      <c r="AH341" s="21">
        <f>'6.ВС'!AH192</f>
        <v>0</v>
      </c>
      <c r="AI341" s="21">
        <f>'6.ВС'!AI192</f>
        <v>0</v>
      </c>
      <c r="AJ341" s="21">
        <f>'6.ВС'!AJ192</f>
        <v>122400</v>
      </c>
      <c r="AK341" s="21">
        <f>'6.ВС'!AK192</f>
        <v>122400</v>
      </c>
      <c r="AL341" s="21">
        <f>'6.ВС'!AL192</f>
        <v>0</v>
      </c>
      <c r="AM341" s="21">
        <f>'6.ВС'!AM192</f>
        <v>0</v>
      </c>
      <c r="AN341" s="21">
        <f>'6.ВС'!AN192</f>
        <v>0</v>
      </c>
      <c r="AO341" s="21">
        <f>'6.ВС'!AO192</f>
        <v>0</v>
      </c>
      <c r="AP341" s="21">
        <f>'6.ВС'!AP192</f>
        <v>0</v>
      </c>
      <c r="AQ341" s="21">
        <f>'6.ВС'!AQ192</f>
        <v>0</v>
      </c>
      <c r="AR341" s="21">
        <f>'6.ВС'!AR192</f>
        <v>122400</v>
      </c>
      <c r="AS341" s="21">
        <f>'6.ВС'!AS192</f>
        <v>122400</v>
      </c>
      <c r="AT341" s="21">
        <f>'6.ВС'!AT192</f>
        <v>0</v>
      </c>
      <c r="AU341" s="21">
        <f>'6.ВС'!AU192</f>
        <v>0</v>
      </c>
      <c r="AV341" s="205">
        <f t="shared" si="483"/>
        <v>0</v>
      </c>
      <c r="AW341" s="21">
        <f>'6.ВС'!AW192</f>
        <v>122400</v>
      </c>
      <c r="AX341" s="21">
        <f>'6.ВС'!AX192</f>
        <v>122400</v>
      </c>
      <c r="AY341" s="21">
        <f>'6.ВС'!AY192</f>
        <v>0</v>
      </c>
      <c r="AZ341" s="21">
        <f>'6.ВС'!AZ192</f>
        <v>0</v>
      </c>
      <c r="BA341" s="21">
        <f>'6.ВС'!BA192</f>
        <v>0</v>
      </c>
      <c r="BB341" s="21">
        <f>'6.ВС'!BB192</f>
        <v>0</v>
      </c>
      <c r="BC341" s="21">
        <f>'6.ВС'!BC192</f>
        <v>0</v>
      </c>
      <c r="BD341" s="21">
        <f>'6.ВС'!BD192</f>
        <v>0</v>
      </c>
      <c r="BE341" s="21">
        <f>'6.ВС'!BE192</f>
        <v>122400</v>
      </c>
      <c r="BF341" s="21">
        <f>'6.ВС'!BF192</f>
        <v>122400</v>
      </c>
      <c r="BG341" s="21">
        <f>'6.ВС'!BG192</f>
        <v>0</v>
      </c>
      <c r="BH341" s="21">
        <f>'6.ВС'!BH192</f>
        <v>0</v>
      </c>
      <c r="BI341" s="21">
        <f>'6.ВС'!BI192</f>
        <v>0</v>
      </c>
      <c r="BJ341" s="21">
        <f>'6.ВС'!BJ192</f>
        <v>0</v>
      </c>
      <c r="BK341" s="21">
        <f>'6.ВС'!BK192</f>
        <v>0</v>
      </c>
      <c r="BL341" s="21">
        <f>'6.ВС'!BL192</f>
        <v>0</v>
      </c>
      <c r="BM341" s="21">
        <f>'6.ВС'!BM192</f>
        <v>122400</v>
      </c>
      <c r="BN341" s="21">
        <f>'6.ВС'!BN192</f>
        <v>122400</v>
      </c>
      <c r="BO341" s="21">
        <f>'6.ВС'!BO192</f>
        <v>0</v>
      </c>
      <c r="BP341" s="21">
        <f>'6.ВС'!BP192</f>
        <v>0</v>
      </c>
      <c r="BQ341" s="205">
        <f t="shared" si="585"/>
        <v>0</v>
      </c>
      <c r="BR341" s="21">
        <f>'6.ВС'!BR192</f>
        <v>122400</v>
      </c>
      <c r="BS341" s="21">
        <f>'6.ВС'!BS192</f>
        <v>122400</v>
      </c>
      <c r="BT341" s="21">
        <f>'6.ВС'!BT192</f>
        <v>0</v>
      </c>
      <c r="BU341" s="21">
        <f>'6.ВС'!BU192</f>
        <v>0</v>
      </c>
      <c r="BV341" s="21">
        <f>'6.ВС'!BV192</f>
        <v>0</v>
      </c>
      <c r="BW341" s="21">
        <f>'6.ВС'!BW192</f>
        <v>0</v>
      </c>
      <c r="BX341" s="21">
        <f>'6.ВС'!BX192</f>
        <v>0</v>
      </c>
      <c r="BY341" s="21">
        <f>'6.ВС'!BY192</f>
        <v>0</v>
      </c>
      <c r="BZ341" s="21">
        <f>'6.ВС'!BZ192</f>
        <v>122400</v>
      </c>
      <c r="CA341" s="21">
        <f>'6.ВС'!CA192</f>
        <v>122400</v>
      </c>
      <c r="CB341" s="21">
        <f>'6.ВС'!CB192</f>
        <v>0</v>
      </c>
      <c r="CC341" s="21">
        <f>'6.ВС'!CC192</f>
        <v>0</v>
      </c>
      <c r="CD341" s="21">
        <f>'6.ВС'!CD192</f>
        <v>0</v>
      </c>
      <c r="CE341" s="21">
        <f>'6.ВС'!CE192</f>
        <v>0</v>
      </c>
      <c r="CF341" s="21">
        <f>'6.ВС'!CF192</f>
        <v>0</v>
      </c>
      <c r="CG341" s="21">
        <f>'6.ВС'!CG192</f>
        <v>0</v>
      </c>
      <c r="CH341" s="21">
        <f>'6.ВС'!CH192</f>
        <v>122400</v>
      </c>
      <c r="CI341" s="21">
        <f>'6.ВС'!CI192</f>
        <v>122400</v>
      </c>
      <c r="CJ341" s="21">
        <f>'6.ВС'!CJ192</f>
        <v>0</v>
      </c>
      <c r="CK341" s="21">
        <f>'6.ВС'!CK192</f>
        <v>0</v>
      </c>
      <c r="CL341" s="206">
        <f t="shared" si="587"/>
        <v>0</v>
      </c>
    </row>
    <row r="342" spans="1:90" ht="27.75" customHeight="1" x14ac:dyDescent="0.25">
      <c r="A342" s="155" t="s">
        <v>82</v>
      </c>
      <c r="B342" s="156"/>
      <c r="C342" s="156"/>
      <c r="D342" s="156"/>
      <c r="E342" s="152">
        <v>851</v>
      </c>
      <c r="F342" s="3" t="s">
        <v>58</v>
      </c>
      <c r="G342" s="3" t="s">
        <v>11</v>
      </c>
      <c r="H342" s="176" t="s">
        <v>443</v>
      </c>
      <c r="I342" s="3"/>
      <c r="J342" s="21">
        <f t="shared" ref="J342:Y343" si="588">J343</f>
        <v>7943400</v>
      </c>
      <c r="K342" s="21">
        <f t="shared" si="588"/>
        <v>0</v>
      </c>
      <c r="L342" s="21">
        <f t="shared" si="588"/>
        <v>7943400</v>
      </c>
      <c r="M342" s="21">
        <f t="shared" si="588"/>
        <v>0</v>
      </c>
      <c r="N342" s="21">
        <f t="shared" si="588"/>
        <v>7000100</v>
      </c>
      <c r="O342" s="21">
        <f t="shared" si="588"/>
        <v>0</v>
      </c>
      <c r="P342" s="21">
        <f t="shared" si="588"/>
        <v>7000100</v>
      </c>
      <c r="Q342" s="21">
        <f t="shared" si="588"/>
        <v>0</v>
      </c>
      <c r="R342" s="21">
        <f t="shared" si="588"/>
        <v>7055900</v>
      </c>
      <c r="S342" s="21">
        <f t="shared" si="588"/>
        <v>0</v>
      </c>
      <c r="T342" s="21">
        <f t="shared" si="588"/>
        <v>7055900</v>
      </c>
      <c r="U342" s="21">
        <f t="shared" si="588"/>
        <v>0</v>
      </c>
      <c r="V342" s="21">
        <f t="shared" si="588"/>
        <v>798700</v>
      </c>
      <c r="W342" s="21">
        <f t="shared" si="588"/>
        <v>0</v>
      </c>
      <c r="X342" s="21">
        <f t="shared" si="588"/>
        <v>798700</v>
      </c>
      <c r="Y342" s="21">
        <f t="shared" si="588"/>
        <v>0</v>
      </c>
      <c r="Z342" s="276">
        <f t="shared" si="488"/>
        <v>111.17891583971335</v>
      </c>
      <c r="AA342" s="21"/>
      <c r="AB342" s="21">
        <f t="shared" ref="AB342:BV343" si="589">AB343</f>
        <v>7144700</v>
      </c>
      <c r="AC342" s="21">
        <f t="shared" si="589"/>
        <v>0</v>
      </c>
      <c r="AD342" s="21">
        <f t="shared" si="589"/>
        <v>7144700</v>
      </c>
      <c r="AE342" s="21">
        <f t="shared" si="589"/>
        <v>0</v>
      </c>
      <c r="AF342" s="21">
        <f t="shared" si="589"/>
        <v>250000</v>
      </c>
      <c r="AG342" s="21">
        <f t="shared" si="589"/>
        <v>0</v>
      </c>
      <c r="AH342" s="21">
        <f t="shared" si="589"/>
        <v>250000</v>
      </c>
      <c r="AI342" s="21">
        <f t="shared" si="589"/>
        <v>0</v>
      </c>
      <c r="AJ342" s="21">
        <f t="shared" si="589"/>
        <v>7394700</v>
      </c>
      <c r="AK342" s="21">
        <f t="shared" si="589"/>
        <v>0</v>
      </c>
      <c r="AL342" s="21">
        <f t="shared" si="589"/>
        <v>7394700</v>
      </c>
      <c r="AM342" s="21">
        <f t="shared" si="589"/>
        <v>0</v>
      </c>
      <c r="AN342" s="21">
        <f t="shared" si="589"/>
        <v>-4405</v>
      </c>
      <c r="AO342" s="21">
        <f t="shared" si="589"/>
        <v>0</v>
      </c>
      <c r="AP342" s="21">
        <f t="shared" si="589"/>
        <v>-4405</v>
      </c>
      <c r="AQ342" s="21">
        <f t="shared" si="589"/>
        <v>0</v>
      </c>
      <c r="AR342" s="21">
        <f t="shared" si="589"/>
        <v>7390295</v>
      </c>
      <c r="AS342" s="21">
        <f t="shared" si="589"/>
        <v>0</v>
      </c>
      <c r="AT342" s="21">
        <f t="shared" si="589"/>
        <v>7390295</v>
      </c>
      <c r="AU342" s="21">
        <f t="shared" si="589"/>
        <v>0</v>
      </c>
      <c r="AV342" s="205">
        <f t="shared" si="483"/>
        <v>0</v>
      </c>
      <c r="AW342" s="21">
        <f t="shared" si="589"/>
        <v>6813900</v>
      </c>
      <c r="AX342" s="21">
        <f t="shared" si="589"/>
        <v>0</v>
      </c>
      <c r="AY342" s="21">
        <f t="shared" si="589"/>
        <v>6813900</v>
      </c>
      <c r="AZ342" s="21">
        <f t="shared" si="589"/>
        <v>0</v>
      </c>
      <c r="BA342" s="21">
        <f t="shared" si="589"/>
        <v>0</v>
      </c>
      <c r="BB342" s="21">
        <f t="shared" si="589"/>
        <v>0</v>
      </c>
      <c r="BC342" s="21">
        <f t="shared" si="589"/>
        <v>0</v>
      </c>
      <c r="BD342" s="21">
        <f t="shared" si="589"/>
        <v>0</v>
      </c>
      <c r="BE342" s="21">
        <f t="shared" si="589"/>
        <v>6813900</v>
      </c>
      <c r="BF342" s="21">
        <f t="shared" si="589"/>
        <v>0</v>
      </c>
      <c r="BG342" s="21">
        <f t="shared" si="589"/>
        <v>6813900</v>
      </c>
      <c r="BH342" s="21">
        <f t="shared" si="589"/>
        <v>0</v>
      </c>
      <c r="BI342" s="21">
        <f t="shared" si="589"/>
        <v>0</v>
      </c>
      <c r="BJ342" s="21">
        <f t="shared" si="589"/>
        <v>0</v>
      </c>
      <c r="BK342" s="21">
        <f t="shared" si="589"/>
        <v>0</v>
      </c>
      <c r="BL342" s="21">
        <f t="shared" si="589"/>
        <v>0</v>
      </c>
      <c r="BM342" s="21">
        <f t="shared" si="589"/>
        <v>6813900</v>
      </c>
      <c r="BN342" s="21">
        <f t="shared" si="589"/>
        <v>0</v>
      </c>
      <c r="BO342" s="21">
        <f t="shared" si="589"/>
        <v>6813900</v>
      </c>
      <c r="BP342" s="21">
        <f t="shared" si="589"/>
        <v>0</v>
      </c>
      <c r="BQ342" s="205">
        <f t="shared" si="585"/>
        <v>0</v>
      </c>
      <c r="BR342" s="21">
        <f t="shared" si="589"/>
        <v>6270500</v>
      </c>
      <c r="BS342" s="21">
        <f t="shared" si="589"/>
        <v>0</v>
      </c>
      <c r="BT342" s="21">
        <f t="shared" si="589"/>
        <v>6270500</v>
      </c>
      <c r="BU342" s="21">
        <f t="shared" si="589"/>
        <v>0</v>
      </c>
      <c r="BV342" s="21">
        <f t="shared" si="589"/>
        <v>0</v>
      </c>
      <c r="BW342" s="21">
        <f t="shared" ref="BV342:CK343" si="590">BW343</f>
        <v>0</v>
      </c>
      <c r="BX342" s="21">
        <f t="shared" si="590"/>
        <v>0</v>
      </c>
      <c r="BY342" s="21">
        <f t="shared" si="590"/>
        <v>0</v>
      </c>
      <c r="BZ342" s="21">
        <f t="shared" si="590"/>
        <v>6270500</v>
      </c>
      <c r="CA342" s="21">
        <f t="shared" si="590"/>
        <v>0</v>
      </c>
      <c r="CB342" s="21">
        <f t="shared" si="590"/>
        <v>6270500</v>
      </c>
      <c r="CC342" s="21">
        <f t="shared" si="590"/>
        <v>0</v>
      </c>
      <c r="CD342" s="21">
        <f t="shared" si="590"/>
        <v>0</v>
      </c>
      <c r="CE342" s="21">
        <f t="shared" si="590"/>
        <v>0</v>
      </c>
      <c r="CF342" s="21">
        <f t="shared" si="590"/>
        <v>0</v>
      </c>
      <c r="CG342" s="21">
        <f t="shared" si="590"/>
        <v>0</v>
      </c>
      <c r="CH342" s="21">
        <f t="shared" si="590"/>
        <v>6270500</v>
      </c>
      <c r="CI342" s="21">
        <f t="shared" si="590"/>
        <v>0</v>
      </c>
      <c r="CJ342" s="21">
        <f t="shared" si="590"/>
        <v>6270500</v>
      </c>
      <c r="CK342" s="21">
        <f t="shared" si="590"/>
        <v>0</v>
      </c>
      <c r="CL342" s="206">
        <f t="shared" si="587"/>
        <v>0</v>
      </c>
    </row>
    <row r="343" spans="1:90" ht="27.75" customHeight="1" x14ac:dyDescent="0.25">
      <c r="A343" s="156" t="s">
        <v>41</v>
      </c>
      <c r="B343" s="156"/>
      <c r="C343" s="156"/>
      <c r="D343" s="156"/>
      <c r="E343" s="152">
        <v>851</v>
      </c>
      <c r="F343" s="3" t="s">
        <v>58</v>
      </c>
      <c r="G343" s="3" t="s">
        <v>11</v>
      </c>
      <c r="H343" s="176" t="s">
        <v>443</v>
      </c>
      <c r="I343" s="3" t="s">
        <v>83</v>
      </c>
      <c r="J343" s="21">
        <f t="shared" si="588"/>
        <v>7943400</v>
      </c>
      <c r="K343" s="21">
        <f t="shared" si="588"/>
        <v>0</v>
      </c>
      <c r="L343" s="21">
        <f t="shared" si="588"/>
        <v>7943400</v>
      </c>
      <c r="M343" s="21">
        <f t="shared" si="588"/>
        <v>0</v>
      </c>
      <c r="N343" s="21">
        <f t="shared" si="588"/>
        <v>7000100</v>
      </c>
      <c r="O343" s="21">
        <f t="shared" si="588"/>
        <v>0</v>
      </c>
      <c r="P343" s="21">
        <f t="shared" si="588"/>
        <v>7000100</v>
      </c>
      <c r="Q343" s="21">
        <f t="shared" si="588"/>
        <v>0</v>
      </c>
      <c r="R343" s="21">
        <f t="shared" si="588"/>
        <v>7055900</v>
      </c>
      <c r="S343" s="21">
        <f t="shared" si="588"/>
        <v>0</v>
      </c>
      <c r="T343" s="21">
        <f t="shared" si="588"/>
        <v>7055900</v>
      </c>
      <c r="U343" s="21">
        <f t="shared" si="588"/>
        <v>0</v>
      </c>
      <c r="V343" s="21">
        <f t="shared" si="588"/>
        <v>798700</v>
      </c>
      <c r="W343" s="21">
        <f t="shared" si="588"/>
        <v>0</v>
      </c>
      <c r="X343" s="21">
        <f t="shared" si="588"/>
        <v>798700</v>
      </c>
      <c r="Y343" s="21">
        <f t="shared" si="588"/>
        <v>0</v>
      </c>
      <c r="Z343" s="276">
        <f t="shared" si="488"/>
        <v>111.17891583971335</v>
      </c>
      <c r="AA343" s="21"/>
      <c r="AB343" s="21">
        <f t="shared" si="589"/>
        <v>7144700</v>
      </c>
      <c r="AC343" s="21">
        <f t="shared" si="589"/>
        <v>0</v>
      </c>
      <c r="AD343" s="21">
        <f t="shared" si="589"/>
        <v>7144700</v>
      </c>
      <c r="AE343" s="21">
        <f t="shared" si="589"/>
        <v>0</v>
      </c>
      <c r="AF343" s="21">
        <f t="shared" si="589"/>
        <v>250000</v>
      </c>
      <c r="AG343" s="21">
        <f t="shared" si="589"/>
        <v>0</v>
      </c>
      <c r="AH343" s="21">
        <f t="shared" si="589"/>
        <v>250000</v>
      </c>
      <c r="AI343" s="21">
        <f t="shared" si="589"/>
        <v>0</v>
      </c>
      <c r="AJ343" s="21">
        <f t="shared" si="589"/>
        <v>7394700</v>
      </c>
      <c r="AK343" s="21">
        <f t="shared" si="589"/>
        <v>0</v>
      </c>
      <c r="AL343" s="21">
        <f t="shared" si="589"/>
        <v>7394700</v>
      </c>
      <c r="AM343" s="21">
        <f t="shared" si="589"/>
        <v>0</v>
      </c>
      <c r="AN343" s="21">
        <f t="shared" si="589"/>
        <v>-4405</v>
      </c>
      <c r="AO343" s="21">
        <f t="shared" si="589"/>
        <v>0</v>
      </c>
      <c r="AP343" s="21">
        <f t="shared" si="589"/>
        <v>-4405</v>
      </c>
      <c r="AQ343" s="21">
        <f t="shared" si="589"/>
        <v>0</v>
      </c>
      <c r="AR343" s="21">
        <f t="shared" si="589"/>
        <v>7390295</v>
      </c>
      <c r="AS343" s="21">
        <f t="shared" si="589"/>
        <v>0</v>
      </c>
      <c r="AT343" s="21">
        <f t="shared" si="589"/>
        <v>7390295</v>
      </c>
      <c r="AU343" s="21">
        <f t="shared" si="589"/>
        <v>0</v>
      </c>
      <c r="AV343" s="205">
        <f t="shared" si="483"/>
        <v>0</v>
      </c>
      <c r="AW343" s="21">
        <f t="shared" si="589"/>
        <v>6813900</v>
      </c>
      <c r="AX343" s="21">
        <f t="shared" si="589"/>
        <v>0</v>
      </c>
      <c r="AY343" s="21">
        <f t="shared" si="589"/>
        <v>6813900</v>
      </c>
      <c r="AZ343" s="21">
        <f t="shared" si="589"/>
        <v>0</v>
      </c>
      <c r="BA343" s="21">
        <f t="shared" si="589"/>
        <v>0</v>
      </c>
      <c r="BB343" s="21">
        <f t="shared" si="589"/>
        <v>0</v>
      </c>
      <c r="BC343" s="21">
        <f t="shared" si="589"/>
        <v>0</v>
      </c>
      <c r="BD343" s="21">
        <f t="shared" si="589"/>
        <v>0</v>
      </c>
      <c r="BE343" s="21">
        <f t="shared" si="589"/>
        <v>6813900</v>
      </c>
      <c r="BF343" s="21">
        <f t="shared" si="589"/>
        <v>0</v>
      </c>
      <c r="BG343" s="21">
        <f t="shared" si="589"/>
        <v>6813900</v>
      </c>
      <c r="BH343" s="21">
        <f t="shared" si="589"/>
        <v>0</v>
      </c>
      <c r="BI343" s="21">
        <f t="shared" si="589"/>
        <v>0</v>
      </c>
      <c r="BJ343" s="21">
        <f t="shared" si="589"/>
        <v>0</v>
      </c>
      <c r="BK343" s="21">
        <f t="shared" si="589"/>
        <v>0</v>
      </c>
      <c r="BL343" s="21">
        <f t="shared" si="589"/>
        <v>0</v>
      </c>
      <c r="BM343" s="21">
        <f t="shared" si="589"/>
        <v>6813900</v>
      </c>
      <c r="BN343" s="21">
        <f t="shared" si="589"/>
        <v>0</v>
      </c>
      <c r="BO343" s="21">
        <f t="shared" si="589"/>
        <v>6813900</v>
      </c>
      <c r="BP343" s="21">
        <f t="shared" si="589"/>
        <v>0</v>
      </c>
      <c r="BQ343" s="205">
        <f t="shared" si="585"/>
        <v>0</v>
      </c>
      <c r="BR343" s="21">
        <f t="shared" si="589"/>
        <v>6270500</v>
      </c>
      <c r="BS343" s="21">
        <f t="shared" si="589"/>
        <v>0</v>
      </c>
      <c r="BT343" s="21">
        <f t="shared" si="589"/>
        <v>6270500</v>
      </c>
      <c r="BU343" s="21">
        <f t="shared" si="589"/>
        <v>0</v>
      </c>
      <c r="BV343" s="21">
        <f t="shared" si="590"/>
        <v>0</v>
      </c>
      <c r="BW343" s="21">
        <f t="shared" si="590"/>
        <v>0</v>
      </c>
      <c r="BX343" s="21">
        <f t="shared" si="590"/>
        <v>0</v>
      </c>
      <c r="BY343" s="21">
        <f t="shared" si="590"/>
        <v>0</v>
      </c>
      <c r="BZ343" s="21">
        <f t="shared" si="590"/>
        <v>6270500</v>
      </c>
      <c r="CA343" s="21">
        <f t="shared" si="590"/>
        <v>0</v>
      </c>
      <c r="CB343" s="21">
        <f t="shared" si="590"/>
        <v>6270500</v>
      </c>
      <c r="CC343" s="21">
        <f t="shared" si="590"/>
        <v>0</v>
      </c>
      <c r="CD343" s="21">
        <f t="shared" si="590"/>
        <v>0</v>
      </c>
      <c r="CE343" s="21">
        <f t="shared" si="590"/>
        <v>0</v>
      </c>
      <c r="CF343" s="21">
        <f t="shared" si="590"/>
        <v>0</v>
      </c>
      <c r="CG343" s="21">
        <f t="shared" si="590"/>
        <v>0</v>
      </c>
      <c r="CH343" s="21">
        <f t="shared" si="590"/>
        <v>6270500</v>
      </c>
      <c r="CI343" s="21">
        <f t="shared" si="590"/>
        <v>0</v>
      </c>
      <c r="CJ343" s="21">
        <f t="shared" si="590"/>
        <v>6270500</v>
      </c>
      <c r="CK343" s="21">
        <f t="shared" si="590"/>
        <v>0</v>
      </c>
      <c r="CL343" s="206">
        <f t="shared" si="587"/>
        <v>0</v>
      </c>
    </row>
    <row r="344" spans="1:90" ht="27.75" customHeight="1" x14ac:dyDescent="0.25">
      <c r="A344" s="156" t="s">
        <v>84</v>
      </c>
      <c r="B344" s="156"/>
      <c r="C344" s="156"/>
      <c r="D344" s="156"/>
      <c r="E344" s="152">
        <v>851</v>
      </c>
      <c r="F344" s="3" t="s">
        <v>58</v>
      </c>
      <c r="G344" s="3" t="s">
        <v>11</v>
      </c>
      <c r="H344" s="176" t="s">
        <v>443</v>
      </c>
      <c r="I344" s="3" t="s">
        <v>85</v>
      </c>
      <c r="J344" s="21">
        <f>'6.ВС'!J195</f>
        <v>7943400</v>
      </c>
      <c r="K344" s="21">
        <f>'6.ВС'!K195</f>
        <v>0</v>
      </c>
      <c r="L344" s="21">
        <f>'6.ВС'!L195</f>
        <v>7943400</v>
      </c>
      <c r="M344" s="21">
        <f>'6.ВС'!M195</f>
        <v>0</v>
      </c>
      <c r="N344" s="21">
        <f>'6.ВС'!N195</f>
        <v>7000100</v>
      </c>
      <c r="O344" s="21">
        <f>'6.ВС'!O195</f>
        <v>0</v>
      </c>
      <c r="P344" s="21">
        <f>'6.ВС'!P195</f>
        <v>7000100</v>
      </c>
      <c r="Q344" s="21">
        <f>'6.ВС'!Q195</f>
        <v>0</v>
      </c>
      <c r="R344" s="21">
        <f>'6.ВС'!R195</f>
        <v>7055900</v>
      </c>
      <c r="S344" s="21">
        <f>'6.ВС'!S195</f>
        <v>0</v>
      </c>
      <c r="T344" s="21">
        <f>'6.ВС'!T195</f>
        <v>7055900</v>
      </c>
      <c r="U344" s="21">
        <f>'6.ВС'!U195</f>
        <v>0</v>
      </c>
      <c r="V344" s="21">
        <f>'6.ВС'!V195</f>
        <v>798700</v>
      </c>
      <c r="W344" s="21">
        <f>'6.ВС'!W195</f>
        <v>0</v>
      </c>
      <c r="X344" s="21">
        <f>'6.ВС'!X195</f>
        <v>798700</v>
      </c>
      <c r="Y344" s="21">
        <f>'6.ВС'!Y195</f>
        <v>0</v>
      </c>
      <c r="Z344" s="276">
        <f t="shared" si="488"/>
        <v>111.17891583971335</v>
      </c>
      <c r="AA344" s="21"/>
      <c r="AB344" s="21">
        <f>'6.ВС'!AB195</f>
        <v>7144700</v>
      </c>
      <c r="AC344" s="21">
        <f>'6.ВС'!AC195</f>
        <v>0</v>
      </c>
      <c r="AD344" s="21">
        <f>'6.ВС'!AD195</f>
        <v>7144700</v>
      </c>
      <c r="AE344" s="21">
        <f>'6.ВС'!AE195</f>
        <v>0</v>
      </c>
      <c r="AF344" s="21">
        <f>'6.ВС'!AF195</f>
        <v>250000</v>
      </c>
      <c r="AG344" s="21">
        <f>'6.ВС'!AG195</f>
        <v>0</v>
      </c>
      <c r="AH344" s="21">
        <f>'6.ВС'!AH195</f>
        <v>250000</v>
      </c>
      <c r="AI344" s="21">
        <f>'6.ВС'!AI195</f>
        <v>0</v>
      </c>
      <c r="AJ344" s="21">
        <f>'6.ВС'!AJ195</f>
        <v>7394700</v>
      </c>
      <c r="AK344" s="21">
        <f>'6.ВС'!AK195</f>
        <v>0</v>
      </c>
      <c r="AL344" s="21">
        <f>'6.ВС'!AL195</f>
        <v>7394700</v>
      </c>
      <c r="AM344" s="21">
        <f>'6.ВС'!AM195</f>
        <v>0</v>
      </c>
      <c r="AN344" s="21">
        <f>'6.ВС'!AN195</f>
        <v>-4405</v>
      </c>
      <c r="AO344" s="21">
        <f>'6.ВС'!AO195</f>
        <v>0</v>
      </c>
      <c r="AP344" s="21">
        <f>'6.ВС'!AP195</f>
        <v>-4405</v>
      </c>
      <c r="AQ344" s="21">
        <f>'6.ВС'!AQ195</f>
        <v>0</v>
      </c>
      <c r="AR344" s="21">
        <f>'6.ВС'!AR195</f>
        <v>7390295</v>
      </c>
      <c r="AS344" s="21">
        <f>'6.ВС'!AS195</f>
        <v>0</v>
      </c>
      <c r="AT344" s="21">
        <f>'6.ВС'!AT195</f>
        <v>7390295</v>
      </c>
      <c r="AU344" s="21">
        <f>'6.ВС'!AU195</f>
        <v>0</v>
      </c>
      <c r="AV344" s="205">
        <f t="shared" si="483"/>
        <v>0</v>
      </c>
      <c r="AW344" s="21">
        <f>'6.ВС'!AW195</f>
        <v>6813900</v>
      </c>
      <c r="AX344" s="21">
        <f>'6.ВС'!AX195</f>
        <v>0</v>
      </c>
      <c r="AY344" s="21">
        <f>'6.ВС'!AY195</f>
        <v>6813900</v>
      </c>
      <c r="AZ344" s="21">
        <f>'6.ВС'!AZ195</f>
        <v>0</v>
      </c>
      <c r="BA344" s="21">
        <f>'6.ВС'!BA195</f>
        <v>0</v>
      </c>
      <c r="BB344" s="21">
        <f>'6.ВС'!BB195</f>
        <v>0</v>
      </c>
      <c r="BC344" s="21">
        <f>'6.ВС'!BC195</f>
        <v>0</v>
      </c>
      <c r="BD344" s="21">
        <f>'6.ВС'!BD195</f>
        <v>0</v>
      </c>
      <c r="BE344" s="21">
        <f>'6.ВС'!BE195</f>
        <v>6813900</v>
      </c>
      <c r="BF344" s="21">
        <f>'6.ВС'!BF195</f>
        <v>0</v>
      </c>
      <c r="BG344" s="21">
        <f>'6.ВС'!BG195</f>
        <v>6813900</v>
      </c>
      <c r="BH344" s="21">
        <f>'6.ВС'!BH195</f>
        <v>0</v>
      </c>
      <c r="BI344" s="21">
        <f>'6.ВС'!BI195</f>
        <v>0</v>
      </c>
      <c r="BJ344" s="21">
        <f>'6.ВС'!BJ195</f>
        <v>0</v>
      </c>
      <c r="BK344" s="21">
        <f>'6.ВС'!BK195</f>
        <v>0</v>
      </c>
      <c r="BL344" s="21">
        <f>'6.ВС'!BL195</f>
        <v>0</v>
      </c>
      <c r="BM344" s="21">
        <f>'6.ВС'!BM195</f>
        <v>6813900</v>
      </c>
      <c r="BN344" s="21">
        <f>'6.ВС'!BN195</f>
        <v>0</v>
      </c>
      <c r="BO344" s="21">
        <f>'6.ВС'!BO195</f>
        <v>6813900</v>
      </c>
      <c r="BP344" s="21">
        <f>'6.ВС'!BP195</f>
        <v>0</v>
      </c>
      <c r="BQ344" s="205">
        <f t="shared" si="585"/>
        <v>0</v>
      </c>
      <c r="BR344" s="21">
        <f>'6.ВС'!BR195</f>
        <v>6270500</v>
      </c>
      <c r="BS344" s="21">
        <f>'6.ВС'!BS195</f>
        <v>0</v>
      </c>
      <c r="BT344" s="21">
        <f>'6.ВС'!BT195</f>
        <v>6270500</v>
      </c>
      <c r="BU344" s="21">
        <f>'6.ВС'!BU195</f>
        <v>0</v>
      </c>
      <c r="BV344" s="21">
        <f>'6.ВС'!BV195</f>
        <v>0</v>
      </c>
      <c r="BW344" s="21">
        <f>'6.ВС'!BW195</f>
        <v>0</v>
      </c>
      <c r="BX344" s="21">
        <f>'6.ВС'!BX195</f>
        <v>0</v>
      </c>
      <c r="BY344" s="21">
        <f>'6.ВС'!BY195</f>
        <v>0</v>
      </c>
      <c r="BZ344" s="21">
        <f>'6.ВС'!BZ195</f>
        <v>6270500</v>
      </c>
      <c r="CA344" s="21">
        <f>'6.ВС'!CA195</f>
        <v>0</v>
      </c>
      <c r="CB344" s="21">
        <f>'6.ВС'!CB195</f>
        <v>6270500</v>
      </c>
      <c r="CC344" s="21">
        <f>'6.ВС'!CC195</f>
        <v>0</v>
      </c>
      <c r="CD344" s="21">
        <f>'6.ВС'!CD195</f>
        <v>0</v>
      </c>
      <c r="CE344" s="21">
        <f>'6.ВС'!CE195</f>
        <v>0</v>
      </c>
      <c r="CF344" s="21">
        <f>'6.ВС'!CF195</f>
        <v>0</v>
      </c>
      <c r="CG344" s="21">
        <f>'6.ВС'!CG195</f>
        <v>0</v>
      </c>
      <c r="CH344" s="21">
        <f>'6.ВС'!CH195</f>
        <v>6270500</v>
      </c>
      <c r="CI344" s="21">
        <f>'6.ВС'!CI195</f>
        <v>0</v>
      </c>
      <c r="CJ344" s="21">
        <f>'6.ВС'!CJ195</f>
        <v>6270500</v>
      </c>
      <c r="CK344" s="21">
        <f>'6.ВС'!CK195</f>
        <v>0</v>
      </c>
      <c r="CL344" s="206">
        <f t="shared" si="587"/>
        <v>0</v>
      </c>
    </row>
    <row r="345" spans="1:90" ht="27.75" customHeight="1" x14ac:dyDescent="0.25">
      <c r="A345" s="155" t="s">
        <v>86</v>
      </c>
      <c r="B345" s="156"/>
      <c r="C345" s="156"/>
      <c r="D345" s="156"/>
      <c r="E345" s="152">
        <v>851</v>
      </c>
      <c r="F345" s="3" t="s">
        <v>58</v>
      </c>
      <c r="G345" s="3" t="s">
        <v>11</v>
      </c>
      <c r="H345" s="176" t="s">
        <v>444</v>
      </c>
      <c r="I345" s="3"/>
      <c r="J345" s="21">
        <f t="shared" ref="J345:Y346" si="591">J346</f>
        <v>7058200</v>
      </c>
      <c r="K345" s="21">
        <f t="shared" si="591"/>
        <v>0</v>
      </c>
      <c r="L345" s="21">
        <f t="shared" si="591"/>
        <v>7058200</v>
      </c>
      <c r="M345" s="21">
        <f t="shared" si="591"/>
        <v>0</v>
      </c>
      <c r="N345" s="21">
        <f t="shared" si="591"/>
        <v>5260400</v>
      </c>
      <c r="O345" s="21">
        <f t="shared" si="591"/>
        <v>0</v>
      </c>
      <c r="P345" s="21">
        <f t="shared" si="591"/>
        <v>5260400</v>
      </c>
      <c r="Q345" s="21">
        <f t="shared" si="591"/>
        <v>0</v>
      </c>
      <c r="R345" s="21">
        <f t="shared" si="591"/>
        <v>5260400</v>
      </c>
      <c r="S345" s="21">
        <f t="shared" si="591"/>
        <v>0</v>
      </c>
      <c r="T345" s="21">
        <f t="shared" si="591"/>
        <v>5260400</v>
      </c>
      <c r="U345" s="21">
        <f t="shared" si="591"/>
        <v>0</v>
      </c>
      <c r="V345" s="21">
        <f t="shared" si="591"/>
        <v>655900</v>
      </c>
      <c r="W345" s="21">
        <f t="shared" si="591"/>
        <v>0</v>
      </c>
      <c r="X345" s="21">
        <f t="shared" si="591"/>
        <v>655900</v>
      </c>
      <c r="Y345" s="21">
        <f t="shared" si="591"/>
        <v>0</v>
      </c>
      <c r="Z345" s="276">
        <f t="shared" si="488"/>
        <v>110.24475579088767</v>
      </c>
      <c r="AA345" s="21"/>
      <c r="AB345" s="21">
        <f t="shared" ref="AB345:BV346" si="592">AB346</f>
        <v>6402300</v>
      </c>
      <c r="AC345" s="21">
        <f t="shared" si="592"/>
        <v>0</v>
      </c>
      <c r="AD345" s="21">
        <f t="shared" si="592"/>
        <v>6402300</v>
      </c>
      <c r="AE345" s="21">
        <f t="shared" si="592"/>
        <v>0</v>
      </c>
      <c r="AF345" s="21">
        <f t="shared" si="592"/>
        <v>0</v>
      </c>
      <c r="AG345" s="21">
        <f t="shared" si="592"/>
        <v>0</v>
      </c>
      <c r="AH345" s="21">
        <f t="shared" si="592"/>
        <v>0</v>
      </c>
      <c r="AI345" s="21">
        <f t="shared" si="592"/>
        <v>0</v>
      </c>
      <c r="AJ345" s="21">
        <f t="shared" si="592"/>
        <v>6402300</v>
      </c>
      <c r="AK345" s="21">
        <f t="shared" si="592"/>
        <v>0</v>
      </c>
      <c r="AL345" s="21">
        <f t="shared" si="592"/>
        <v>6402300</v>
      </c>
      <c r="AM345" s="21">
        <f t="shared" si="592"/>
        <v>0</v>
      </c>
      <c r="AN345" s="21">
        <f t="shared" si="592"/>
        <v>0</v>
      </c>
      <c r="AO345" s="21">
        <f t="shared" si="592"/>
        <v>0</v>
      </c>
      <c r="AP345" s="21">
        <f t="shared" si="592"/>
        <v>0</v>
      </c>
      <c r="AQ345" s="21">
        <f t="shared" si="592"/>
        <v>0</v>
      </c>
      <c r="AR345" s="21">
        <f t="shared" si="592"/>
        <v>6402300</v>
      </c>
      <c r="AS345" s="21">
        <f t="shared" si="592"/>
        <v>0</v>
      </c>
      <c r="AT345" s="21">
        <f t="shared" si="592"/>
        <v>6402300</v>
      </c>
      <c r="AU345" s="21">
        <f t="shared" si="592"/>
        <v>0</v>
      </c>
      <c r="AV345" s="205">
        <f t="shared" si="483"/>
        <v>0</v>
      </c>
      <c r="AW345" s="21">
        <f t="shared" si="592"/>
        <v>5744127</v>
      </c>
      <c r="AX345" s="21">
        <f t="shared" si="592"/>
        <v>0</v>
      </c>
      <c r="AY345" s="21">
        <f t="shared" si="592"/>
        <v>5744127</v>
      </c>
      <c r="AZ345" s="21">
        <f t="shared" si="592"/>
        <v>0</v>
      </c>
      <c r="BA345" s="21">
        <f t="shared" si="592"/>
        <v>0</v>
      </c>
      <c r="BB345" s="21">
        <f t="shared" si="592"/>
        <v>0</v>
      </c>
      <c r="BC345" s="21">
        <f t="shared" si="592"/>
        <v>0</v>
      </c>
      <c r="BD345" s="21">
        <f t="shared" si="592"/>
        <v>0</v>
      </c>
      <c r="BE345" s="21">
        <f t="shared" si="592"/>
        <v>5744127</v>
      </c>
      <c r="BF345" s="21">
        <f t="shared" si="592"/>
        <v>0</v>
      </c>
      <c r="BG345" s="21">
        <f t="shared" si="592"/>
        <v>5744127</v>
      </c>
      <c r="BH345" s="21">
        <f t="shared" si="592"/>
        <v>0</v>
      </c>
      <c r="BI345" s="21">
        <f t="shared" si="592"/>
        <v>0</v>
      </c>
      <c r="BJ345" s="21">
        <f t="shared" si="592"/>
        <v>0</v>
      </c>
      <c r="BK345" s="21">
        <f t="shared" si="592"/>
        <v>0</v>
      </c>
      <c r="BL345" s="21">
        <f t="shared" si="592"/>
        <v>0</v>
      </c>
      <c r="BM345" s="21">
        <f t="shared" si="592"/>
        <v>5744127</v>
      </c>
      <c r="BN345" s="21">
        <f t="shared" si="592"/>
        <v>0</v>
      </c>
      <c r="BO345" s="21">
        <f t="shared" si="592"/>
        <v>5744127</v>
      </c>
      <c r="BP345" s="21">
        <f t="shared" si="592"/>
        <v>0</v>
      </c>
      <c r="BQ345" s="205">
        <f t="shared" si="585"/>
        <v>0</v>
      </c>
      <c r="BR345" s="21">
        <f t="shared" si="592"/>
        <v>4548000</v>
      </c>
      <c r="BS345" s="21">
        <f t="shared" si="592"/>
        <v>0</v>
      </c>
      <c r="BT345" s="21">
        <f t="shared" si="592"/>
        <v>4548000</v>
      </c>
      <c r="BU345" s="21">
        <f t="shared" si="592"/>
        <v>0</v>
      </c>
      <c r="BV345" s="21">
        <f t="shared" si="592"/>
        <v>0</v>
      </c>
      <c r="BW345" s="21">
        <f t="shared" ref="BV345:CK346" si="593">BW346</f>
        <v>0</v>
      </c>
      <c r="BX345" s="21">
        <f t="shared" si="593"/>
        <v>0</v>
      </c>
      <c r="BY345" s="21">
        <f t="shared" si="593"/>
        <v>0</v>
      </c>
      <c r="BZ345" s="21">
        <f t="shared" si="593"/>
        <v>4548000</v>
      </c>
      <c r="CA345" s="21">
        <f t="shared" si="593"/>
        <v>0</v>
      </c>
      <c r="CB345" s="21">
        <f t="shared" si="593"/>
        <v>4548000</v>
      </c>
      <c r="CC345" s="21">
        <f t="shared" si="593"/>
        <v>0</v>
      </c>
      <c r="CD345" s="21">
        <f t="shared" si="593"/>
        <v>0</v>
      </c>
      <c r="CE345" s="21">
        <f t="shared" si="593"/>
        <v>0</v>
      </c>
      <c r="CF345" s="21">
        <f t="shared" si="593"/>
        <v>0</v>
      </c>
      <c r="CG345" s="21">
        <f t="shared" si="593"/>
        <v>0</v>
      </c>
      <c r="CH345" s="21">
        <f t="shared" si="593"/>
        <v>4548000</v>
      </c>
      <c r="CI345" s="21">
        <f t="shared" si="593"/>
        <v>0</v>
      </c>
      <c r="CJ345" s="21">
        <f t="shared" si="593"/>
        <v>4548000</v>
      </c>
      <c r="CK345" s="21">
        <f t="shared" si="593"/>
        <v>0</v>
      </c>
      <c r="CL345" s="206">
        <f t="shared" si="587"/>
        <v>0</v>
      </c>
    </row>
    <row r="346" spans="1:90" ht="27.75" customHeight="1" x14ac:dyDescent="0.25">
      <c r="A346" s="156" t="s">
        <v>41</v>
      </c>
      <c r="B346" s="156"/>
      <c r="C346" s="156"/>
      <c r="D346" s="156"/>
      <c r="E346" s="152">
        <v>851</v>
      </c>
      <c r="F346" s="3" t="s">
        <v>58</v>
      </c>
      <c r="G346" s="3" t="s">
        <v>11</v>
      </c>
      <c r="H346" s="176" t="s">
        <v>444</v>
      </c>
      <c r="I346" s="5">
        <v>600</v>
      </c>
      <c r="J346" s="21">
        <f t="shared" si="591"/>
        <v>7058200</v>
      </c>
      <c r="K346" s="21">
        <f t="shared" si="591"/>
        <v>0</v>
      </c>
      <c r="L346" s="21">
        <f t="shared" si="591"/>
        <v>7058200</v>
      </c>
      <c r="M346" s="21">
        <f t="shared" si="591"/>
        <v>0</v>
      </c>
      <c r="N346" s="21">
        <f t="shared" si="591"/>
        <v>5260400</v>
      </c>
      <c r="O346" s="21">
        <f t="shared" si="591"/>
        <v>0</v>
      </c>
      <c r="P346" s="21">
        <f t="shared" si="591"/>
        <v>5260400</v>
      </c>
      <c r="Q346" s="21">
        <f t="shared" si="591"/>
        <v>0</v>
      </c>
      <c r="R346" s="21">
        <f t="shared" si="591"/>
        <v>5260400</v>
      </c>
      <c r="S346" s="21">
        <f t="shared" si="591"/>
        <v>0</v>
      </c>
      <c r="T346" s="21">
        <f t="shared" si="591"/>
        <v>5260400</v>
      </c>
      <c r="U346" s="21">
        <f t="shared" si="591"/>
        <v>0</v>
      </c>
      <c r="V346" s="21">
        <f t="shared" si="591"/>
        <v>655900</v>
      </c>
      <c r="W346" s="21">
        <f t="shared" si="591"/>
        <v>0</v>
      </c>
      <c r="X346" s="21">
        <f t="shared" si="591"/>
        <v>655900</v>
      </c>
      <c r="Y346" s="21">
        <f t="shared" si="591"/>
        <v>0</v>
      </c>
      <c r="Z346" s="276">
        <f t="shared" ref="Z346:Z405" si="594">J346/AB346*100</f>
        <v>110.24475579088767</v>
      </c>
      <c r="AA346" s="21"/>
      <c r="AB346" s="21">
        <f t="shared" si="592"/>
        <v>6402300</v>
      </c>
      <c r="AC346" s="21">
        <f t="shared" si="592"/>
        <v>0</v>
      </c>
      <c r="AD346" s="21">
        <f t="shared" si="592"/>
        <v>6402300</v>
      </c>
      <c r="AE346" s="21">
        <f t="shared" si="592"/>
        <v>0</v>
      </c>
      <c r="AF346" s="21">
        <f t="shared" si="592"/>
        <v>0</v>
      </c>
      <c r="AG346" s="21">
        <f t="shared" si="592"/>
        <v>0</v>
      </c>
      <c r="AH346" s="21">
        <f t="shared" si="592"/>
        <v>0</v>
      </c>
      <c r="AI346" s="21">
        <f t="shared" si="592"/>
        <v>0</v>
      </c>
      <c r="AJ346" s="21">
        <f t="shared" si="592"/>
        <v>6402300</v>
      </c>
      <c r="AK346" s="21">
        <f t="shared" si="592"/>
        <v>0</v>
      </c>
      <c r="AL346" s="21">
        <f t="shared" si="592"/>
        <v>6402300</v>
      </c>
      <c r="AM346" s="21">
        <f t="shared" si="592"/>
        <v>0</v>
      </c>
      <c r="AN346" s="21">
        <f t="shared" si="592"/>
        <v>0</v>
      </c>
      <c r="AO346" s="21">
        <f t="shared" si="592"/>
        <v>0</v>
      </c>
      <c r="AP346" s="21">
        <f t="shared" si="592"/>
        <v>0</v>
      </c>
      <c r="AQ346" s="21">
        <f t="shared" si="592"/>
        <v>0</v>
      </c>
      <c r="AR346" s="21">
        <f t="shared" si="592"/>
        <v>6402300</v>
      </c>
      <c r="AS346" s="21">
        <f t="shared" si="592"/>
        <v>0</v>
      </c>
      <c r="AT346" s="21">
        <f t="shared" si="592"/>
        <v>6402300</v>
      </c>
      <c r="AU346" s="21">
        <f t="shared" si="592"/>
        <v>0</v>
      </c>
      <c r="AV346" s="205">
        <f t="shared" si="483"/>
        <v>0</v>
      </c>
      <c r="AW346" s="21">
        <f t="shared" si="592"/>
        <v>5744127</v>
      </c>
      <c r="AX346" s="21">
        <f t="shared" si="592"/>
        <v>0</v>
      </c>
      <c r="AY346" s="21">
        <f t="shared" si="592"/>
        <v>5744127</v>
      </c>
      <c r="AZ346" s="21">
        <f t="shared" si="592"/>
        <v>0</v>
      </c>
      <c r="BA346" s="21">
        <f t="shared" si="592"/>
        <v>0</v>
      </c>
      <c r="BB346" s="21">
        <f t="shared" si="592"/>
        <v>0</v>
      </c>
      <c r="BC346" s="21">
        <f t="shared" si="592"/>
        <v>0</v>
      </c>
      <c r="BD346" s="21">
        <f t="shared" si="592"/>
        <v>0</v>
      </c>
      <c r="BE346" s="21">
        <f t="shared" si="592"/>
        <v>5744127</v>
      </c>
      <c r="BF346" s="21">
        <f t="shared" si="592"/>
        <v>0</v>
      </c>
      <c r="BG346" s="21">
        <f t="shared" si="592"/>
        <v>5744127</v>
      </c>
      <c r="BH346" s="21">
        <f t="shared" si="592"/>
        <v>0</v>
      </c>
      <c r="BI346" s="21">
        <f t="shared" si="592"/>
        <v>0</v>
      </c>
      <c r="BJ346" s="21">
        <f t="shared" si="592"/>
        <v>0</v>
      </c>
      <c r="BK346" s="21">
        <f t="shared" si="592"/>
        <v>0</v>
      </c>
      <c r="BL346" s="21">
        <f t="shared" si="592"/>
        <v>0</v>
      </c>
      <c r="BM346" s="21">
        <f t="shared" si="592"/>
        <v>5744127</v>
      </c>
      <c r="BN346" s="21">
        <f t="shared" si="592"/>
        <v>0</v>
      </c>
      <c r="BO346" s="21">
        <f t="shared" si="592"/>
        <v>5744127</v>
      </c>
      <c r="BP346" s="21">
        <f t="shared" si="592"/>
        <v>0</v>
      </c>
      <c r="BQ346" s="205">
        <f t="shared" si="585"/>
        <v>0</v>
      </c>
      <c r="BR346" s="21">
        <f t="shared" si="592"/>
        <v>4548000</v>
      </c>
      <c r="BS346" s="21">
        <f t="shared" si="592"/>
        <v>0</v>
      </c>
      <c r="BT346" s="21">
        <f t="shared" si="592"/>
        <v>4548000</v>
      </c>
      <c r="BU346" s="21">
        <f t="shared" si="592"/>
        <v>0</v>
      </c>
      <c r="BV346" s="21">
        <f t="shared" si="593"/>
        <v>0</v>
      </c>
      <c r="BW346" s="21">
        <f t="shared" si="593"/>
        <v>0</v>
      </c>
      <c r="BX346" s="21">
        <f t="shared" si="593"/>
        <v>0</v>
      </c>
      <c r="BY346" s="21">
        <f t="shared" si="593"/>
        <v>0</v>
      </c>
      <c r="BZ346" s="21">
        <f t="shared" si="593"/>
        <v>4548000</v>
      </c>
      <c r="CA346" s="21">
        <f t="shared" si="593"/>
        <v>0</v>
      </c>
      <c r="CB346" s="21">
        <f t="shared" si="593"/>
        <v>4548000</v>
      </c>
      <c r="CC346" s="21">
        <f t="shared" si="593"/>
        <v>0</v>
      </c>
      <c r="CD346" s="21">
        <f t="shared" si="593"/>
        <v>0</v>
      </c>
      <c r="CE346" s="21">
        <f t="shared" si="593"/>
        <v>0</v>
      </c>
      <c r="CF346" s="21">
        <f t="shared" si="593"/>
        <v>0</v>
      </c>
      <c r="CG346" s="21">
        <f t="shared" si="593"/>
        <v>0</v>
      </c>
      <c r="CH346" s="21">
        <f t="shared" si="593"/>
        <v>4548000</v>
      </c>
      <c r="CI346" s="21">
        <f t="shared" si="593"/>
        <v>0</v>
      </c>
      <c r="CJ346" s="21">
        <f t="shared" si="593"/>
        <v>4548000</v>
      </c>
      <c r="CK346" s="21">
        <f t="shared" si="593"/>
        <v>0</v>
      </c>
      <c r="CL346" s="206">
        <f t="shared" si="587"/>
        <v>0</v>
      </c>
    </row>
    <row r="347" spans="1:90" ht="27.75" customHeight="1" x14ac:dyDescent="0.25">
      <c r="A347" s="156" t="s">
        <v>84</v>
      </c>
      <c r="B347" s="156"/>
      <c r="C347" s="156"/>
      <c r="D347" s="156"/>
      <c r="E347" s="152">
        <v>851</v>
      </c>
      <c r="F347" s="3" t="s">
        <v>58</v>
      </c>
      <c r="G347" s="3" t="s">
        <v>11</v>
      </c>
      <c r="H347" s="176" t="s">
        <v>444</v>
      </c>
      <c r="I347" s="3" t="s">
        <v>85</v>
      </c>
      <c r="J347" s="21">
        <f>'6.ВС'!J198</f>
        <v>7058200</v>
      </c>
      <c r="K347" s="21">
        <f>'6.ВС'!K198</f>
        <v>0</v>
      </c>
      <c r="L347" s="21">
        <f>'6.ВС'!L198</f>
        <v>7058200</v>
      </c>
      <c r="M347" s="21">
        <f>'6.ВС'!M198</f>
        <v>0</v>
      </c>
      <c r="N347" s="21">
        <f>'6.ВС'!N198</f>
        <v>5260400</v>
      </c>
      <c r="O347" s="21">
        <f>'6.ВС'!O198</f>
        <v>0</v>
      </c>
      <c r="P347" s="21">
        <f>'6.ВС'!P198</f>
        <v>5260400</v>
      </c>
      <c r="Q347" s="21">
        <f>'6.ВС'!Q198</f>
        <v>0</v>
      </c>
      <c r="R347" s="21">
        <f>'6.ВС'!R198</f>
        <v>5260400</v>
      </c>
      <c r="S347" s="21">
        <f>'6.ВС'!S198</f>
        <v>0</v>
      </c>
      <c r="T347" s="21">
        <f>'6.ВС'!T198</f>
        <v>5260400</v>
      </c>
      <c r="U347" s="21">
        <f>'6.ВС'!U198</f>
        <v>0</v>
      </c>
      <c r="V347" s="21">
        <f>'6.ВС'!V198</f>
        <v>655900</v>
      </c>
      <c r="W347" s="21">
        <f>'6.ВС'!W198</f>
        <v>0</v>
      </c>
      <c r="X347" s="21">
        <f>'6.ВС'!X198</f>
        <v>655900</v>
      </c>
      <c r="Y347" s="21">
        <f>'6.ВС'!Y198</f>
        <v>0</v>
      </c>
      <c r="Z347" s="276">
        <f t="shared" si="594"/>
        <v>110.24475579088767</v>
      </c>
      <c r="AA347" s="21"/>
      <c r="AB347" s="21">
        <f>'6.ВС'!AB198</f>
        <v>6402300</v>
      </c>
      <c r="AC347" s="21">
        <f>'6.ВС'!AC198</f>
        <v>0</v>
      </c>
      <c r="AD347" s="21">
        <f>'6.ВС'!AD198</f>
        <v>6402300</v>
      </c>
      <c r="AE347" s="21">
        <f>'6.ВС'!AE198</f>
        <v>0</v>
      </c>
      <c r="AF347" s="21">
        <f>'6.ВС'!AF198</f>
        <v>0</v>
      </c>
      <c r="AG347" s="21">
        <f>'6.ВС'!AG198</f>
        <v>0</v>
      </c>
      <c r="AH347" s="21">
        <f>'6.ВС'!AH198</f>
        <v>0</v>
      </c>
      <c r="AI347" s="21">
        <f>'6.ВС'!AI198</f>
        <v>0</v>
      </c>
      <c r="AJ347" s="21">
        <f>'6.ВС'!AJ198</f>
        <v>6402300</v>
      </c>
      <c r="AK347" s="21">
        <f>'6.ВС'!AK198</f>
        <v>0</v>
      </c>
      <c r="AL347" s="21">
        <f>'6.ВС'!AL198</f>
        <v>6402300</v>
      </c>
      <c r="AM347" s="21">
        <f>'6.ВС'!AM198</f>
        <v>0</v>
      </c>
      <c r="AN347" s="21">
        <f>'6.ВС'!AN198</f>
        <v>0</v>
      </c>
      <c r="AO347" s="21">
        <f>'6.ВС'!AO198</f>
        <v>0</v>
      </c>
      <c r="AP347" s="21">
        <f>'6.ВС'!AP198</f>
        <v>0</v>
      </c>
      <c r="AQ347" s="21">
        <f>'6.ВС'!AQ198</f>
        <v>0</v>
      </c>
      <c r="AR347" s="21">
        <f>'6.ВС'!AR198</f>
        <v>6402300</v>
      </c>
      <c r="AS347" s="21">
        <f>'6.ВС'!AS198</f>
        <v>0</v>
      </c>
      <c r="AT347" s="21">
        <f>'6.ВС'!AT198</f>
        <v>6402300</v>
      </c>
      <c r="AU347" s="21">
        <f>'6.ВС'!AU198</f>
        <v>0</v>
      </c>
      <c r="AV347" s="205">
        <f t="shared" si="483"/>
        <v>0</v>
      </c>
      <c r="AW347" s="21">
        <f>'6.ВС'!AW198</f>
        <v>5744127</v>
      </c>
      <c r="AX347" s="21">
        <f>'6.ВС'!AX198</f>
        <v>0</v>
      </c>
      <c r="AY347" s="21">
        <f>'6.ВС'!AY198</f>
        <v>5744127</v>
      </c>
      <c r="AZ347" s="21">
        <f>'6.ВС'!AZ198</f>
        <v>0</v>
      </c>
      <c r="BA347" s="21">
        <f>'6.ВС'!BA198</f>
        <v>0</v>
      </c>
      <c r="BB347" s="21">
        <f>'6.ВС'!BB198</f>
        <v>0</v>
      </c>
      <c r="BC347" s="21">
        <f>'6.ВС'!BC198</f>
        <v>0</v>
      </c>
      <c r="BD347" s="21">
        <f>'6.ВС'!BD198</f>
        <v>0</v>
      </c>
      <c r="BE347" s="21">
        <f>'6.ВС'!BE198</f>
        <v>5744127</v>
      </c>
      <c r="BF347" s="21">
        <f>'6.ВС'!BF198</f>
        <v>0</v>
      </c>
      <c r="BG347" s="21">
        <f>'6.ВС'!BG198</f>
        <v>5744127</v>
      </c>
      <c r="BH347" s="21">
        <f>'6.ВС'!BH198</f>
        <v>0</v>
      </c>
      <c r="BI347" s="21">
        <f>'6.ВС'!BI198</f>
        <v>0</v>
      </c>
      <c r="BJ347" s="21">
        <f>'6.ВС'!BJ198</f>
        <v>0</v>
      </c>
      <c r="BK347" s="21">
        <f>'6.ВС'!BK198</f>
        <v>0</v>
      </c>
      <c r="BL347" s="21">
        <f>'6.ВС'!BL198</f>
        <v>0</v>
      </c>
      <c r="BM347" s="21">
        <f>'6.ВС'!BM198</f>
        <v>5744127</v>
      </c>
      <c r="BN347" s="21">
        <f>'6.ВС'!BN198</f>
        <v>0</v>
      </c>
      <c r="BO347" s="21">
        <f>'6.ВС'!BO198</f>
        <v>5744127</v>
      </c>
      <c r="BP347" s="21">
        <f>'6.ВС'!BP198</f>
        <v>0</v>
      </c>
      <c r="BQ347" s="205">
        <f t="shared" si="585"/>
        <v>0</v>
      </c>
      <c r="BR347" s="21">
        <f>'6.ВС'!BR198</f>
        <v>4548000</v>
      </c>
      <c r="BS347" s="21">
        <f>'6.ВС'!BS198</f>
        <v>0</v>
      </c>
      <c r="BT347" s="21">
        <f>'6.ВС'!BT198</f>
        <v>4548000</v>
      </c>
      <c r="BU347" s="21">
        <f>'6.ВС'!BU198</f>
        <v>0</v>
      </c>
      <c r="BV347" s="21">
        <f>'6.ВС'!BV198</f>
        <v>0</v>
      </c>
      <c r="BW347" s="21">
        <f>'6.ВС'!BW198</f>
        <v>0</v>
      </c>
      <c r="BX347" s="21">
        <f>'6.ВС'!BX198</f>
        <v>0</v>
      </c>
      <c r="BY347" s="21">
        <f>'6.ВС'!BY198</f>
        <v>0</v>
      </c>
      <c r="BZ347" s="21">
        <f>'6.ВС'!BZ198</f>
        <v>4548000</v>
      </c>
      <c r="CA347" s="21">
        <f>'6.ВС'!CA198</f>
        <v>0</v>
      </c>
      <c r="CB347" s="21">
        <f>'6.ВС'!CB198</f>
        <v>4548000</v>
      </c>
      <c r="CC347" s="21">
        <f>'6.ВС'!CC198</f>
        <v>0</v>
      </c>
      <c r="CD347" s="21">
        <f>'6.ВС'!CD198</f>
        <v>0</v>
      </c>
      <c r="CE347" s="21">
        <f>'6.ВС'!CE198</f>
        <v>0</v>
      </c>
      <c r="CF347" s="21">
        <f>'6.ВС'!CF198</f>
        <v>0</v>
      </c>
      <c r="CG347" s="21">
        <f>'6.ВС'!CG198</f>
        <v>0</v>
      </c>
      <c r="CH347" s="21">
        <f>'6.ВС'!CH198</f>
        <v>4548000</v>
      </c>
      <c r="CI347" s="21">
        <f>'6.ВС'!CI198</f>
        <v>0</v>
      </c>
      <c r="CJ347" s="21">
        <f>'6.ВС'!CJ198</f>
        <v>4548000</v>
      </c>
      <c r="CK347" s="21">
        <f>'6.ВС'!CK198</f>
        <v>0</v>
      </c>
      <c r="CL347" s="206">
        <f t="shared" si="587"/>
        <v>0</v>
      </c>
    </row>
    <row r="348" spans="1:90" ht="27.75" customHeight="1" x14ac:dyDescent="0.25">
      <c r="A348" s="155" t="s">
        <v>89</v>
      </c>
      <c r="B348" s="156"/>
      <c r="C348" s="156"/>
      <c r="D348" s="156"/>
      <c r="E348" s="152">
        <v>851</v>
      </c>
      <c r="F348" s="3" t="s">
        <v>58</v>
      </c>
      <c r="G348" s="3" t="s">
        <v>11</v>
      </c>
      <c r="H348" s="176" t="s">
        <v>445</v>
      </c>
      <c r="I348" s="3"/>
      <c r="J348" s="21">
        <f t="shared" ref="J348:R348" si="595">J349+J351</f>
        <v>205000</v>
      </c>
      <c r="K348" s="21">
        <f t="shared" ref="K348:M348" si="596">K349+K351</f>
        <v>0</v>
      </c>
      <c r="L348" s="21">
        <f t="shared" si="596"/>
        <v>205000</v>
      </c>
      <c r="M348" s="21">
        <f t="shared" si="596"/>
        <v>0</v>
      </c>
      <c r="N348" s="21">
        <f t="shared" si="595"/>
        <v>0</v>
      </c>
      <c r="O348" s="21">
        <f t="shared" ref="O348:Q348" si="597">O349+O351</f>
        <v>0</v>
      </c>
      <c r="P348" s="21">
        <f t="shared" si="597"/>
        <v>0</v>
      </c>
      <c r="Q348" s="21">
        <f t="shared" si="597"/>
        <v>0</v>
      </c>
      <c r="R348" s="21">
        <f t="shared" si="595"/>
        <v>0</v>
      </c>
      <c r="S348" s="21">
        <f t="shared" ref="S348:U348" si="598">S349+S351</f>
        <v>0</v>
      </c>
      <c r="T348" s="21">
        <f t="shared" si="598"/>
        <v>0</v>
      </c>
      <c r="U348" s="21">
        <f t="shared" si="598"/>
        <v>0</v>
      </c>
      <c r="V348" s="21">
        <f t="shared" ref="V348:Y348" si="599">V349+V351</f>
        <v>0</v>
      </c>
      <c r="W348" s="21">
        <f t="shared" si="599"/>
        <v>0</v>
      </c>
      <c r="X348" s="21">
        <f t="shared" si="599"/>
        <v>0</v>
      </c>
      <c r="Y348" s="21">
        <f t="shared" si="599"/>
        <v>0</v>
      </c>
      <c r="Z348" s="276">
        <f t="shared" si="594"/>
        <v>100</v>
      </c>
      <c r="AA348" s="21"/>
      <c r="AB348" s="21">
        <f t="shared" ref="AB348:BU348" si="600">AB349+AB351</f>
        <v>205000</v>
      </c>
      <c r="AC348" s="21">
        <f t="shared" si="600"/>
        <v>0</v>
      </c>
      <c r="AD348" s="21">
        <f t="shared" si="600"/>
        <v>205000</v>
      </c>
      <c r="AE348" s="21">
        <f t="shared" si="600"/>
        <v>0</v>
      </c>
      <c r="AF348" s="21">
        <f t="shared" ref="AF348:AM348" si="601">AF349+AF351</f>
        <v>0</v>
      </c>
      <c r="AG348" s="21">
        <f t="shared" si="601"/>
        <v>0</v>
      </c>
      <c r="AH348" s="21">
        <f t="shared" si="601"/>
        <v>0</v>
      </c>
      <c r="AI348" s="21">
        <f t="shared" si="601"/>
        <v>0</v>
      </c>
      <c r="AJ348" s="21">
        <f t="shared" si="601"/>
        <v>205000</v>
      </c>
      <c r="AK348" s="21">
        <f t="shared" si="601"/>
        <v>0</v>
      </c>
      <c r="AL348" s="21">
        <f t="shared" si="601"/>
        <v>205000</v>
      </c>
      <c r="AM348" s="21">
        <f t="shared" si="601"/>
        <v>0</v>
      </c>
      <c r="AN348" s="21">
        <f t="shared" ref="AN348:AU348" si="602">AN349+AN351</f>
        <v>0</v>
      </c>
      <c r="AO348" s="21">
        <f t="shared" si="602"/>
        <v>0</v>
      </c>
      <c r="AP348" s="21">
        <f t="shared" si="602"/>
        <v>0</v>
      </c>
      <c r="AQ348" s="21">
        <f t="shared" si="602"/>
        <v>0</v>
      </c>
      <c r="AR348" s="21">
        <f t="shared" si="602"/>
        <v>205000</v>
      </c>
      <c r="AS348" s="21">
        <f t="shared" si="602"/>
        <v>0</v>
      </c>
      <c r="AT348" s="21">
        <f t="shared" si="602"/>
        <v>205000</v>
      </c>
      <c r="AU348" s="21">
        <f t="shared" si="602"/>
        <v>0</v>
      </c>
      <c r="AV348" s="205">
        <f t="shared" ref="AV348:AV405" si="603">AJ348-AK348-AL348-AM348</f>
        <v>0</v>
      </c>
      <c r="AW348" s="21">
        <f t="shared" si="600"/>
        <v>0</v>
      </c>
      <c r="AX348" s="21">
        <f t="shared" si="600"/>
        <v>0</v>
      </c>
      <c r="AY348" s="21">
        <f t="shared" si="600"/>
        <v>0</v>
      </c>
      <c r="AZ348" s="21">
        <f t="shared" si="600"/>
        <v>0</v>
      </c>
      <c r="BA348" s="21">
        <f t="shared" ref="BA348:BH348" si="604">BA349+BA351</f>
        <v>0</v>
      </c>
      <c r="BB348" s="21">
        <f t="shared" si="604"/>
        <v>0</v>
      </c>
      <c r="BC348" s="21">
        <f t="shared" si="604"/>
        <v>0</v>
      </c>
      <c r="BD348" s="21">
        <f t="shared" si="604"/>
        <v>0</v>
      </c>
      <c r="BE348" s="21">
        <f t="shared" si="604"/>
        <v>0</v>
      </c>
      <c r="BF348" s="21">
        <f t="shared" si="604"/>
        <v>0</v>
      </c>
      <c r="BG348" s="21">
        <f t="shared" si="604"/>
        <v>0</v>
      </c>
      <c r="BH348" s="21">
        <f t="shared" si="604"/>
        <v>0</v>
      </c>
      <c r="BI348" s="21">
        <f t="shared" ref="BI348:BP348" si="605">BI349+BI351</f>
        <v>0</v>
      </c>
      <c r="BJ348" s="21">
        <f t="shared" si="605"/>
        <v>0</v>
      </c>
      <c r="BK348" s="21">
        <f t="shared" si="605"/>
        <v>0</v>
      </c>
      <c r="BL348" s="21">
        <f t="shared" si="605"/>
        <v>0</v>
      </c>
      <c r="BM348" s="21">
        <f t="shared" si="605"/>
        <v>0</v>
      </c>
      <c r="BN348" s="21">
        <f t="shared" si="605"/>
        <v>0</v>
      </c>
      <c r="BO348" s="21">
        <f t="shared" si="605"/>
        <v>0</v>
      </c>
      <c r="BP348" s="21">
        <f t="shared" si="605"/>
        <v>0</v>
      </c>
      <c r="BQ348" s="205">
        <f t="shared" si="585"/>
        <v>0</v>
      </c>
      <c r="BR348" s="21">
        <f t="shared" si="600"/>
        <v>0</v>
      </c>
      <c r="BS348" s="21">
        <f t="shared" si="600"/>
        <v>0</v>
      </c>
      <c r="BT348" s="21">
        <f t="shared" si="600"/>
        <v>0</v>
      </c>
      <c r="BU348" s="21">
        <f t="shared" si="600"/>
        <v>0</v>
      </c>
      <c r="BV348" s="21">
        <f t="shared" ref="BV348:CC348" si="606">BV349+BV351</f>
        <v>0</v>
      </c>
      <c r="BW348" s="21">
        <f t="shared" si="606"/>
        <v>0</v>
      </c>
      <c r="BX348" s="21">
        <f t="shared" si="606"/>
        <v>0</v>
      </c>
      <c r="BY348" s="21">
        <f t="shared" si="606"/>
        <v>0</v>
      </c>
      <c r="BZ348" s="21">
        <f t="shared" si="606"/>
        <v>0</v>
      </c>
      <c r="CA348" s="21">
        <f t="shared" si="606"/>
        <v>0</v>
      </c>
      <c r="CB348" s="21">
        <f t="shared" si="606"/>
        <v>0</v>
      </c>
      <c r="CC348" s="21">
        <f t="shared" si="606"/>
        <v>0</v>
      </c>
      <c r="CD348" s="21">
        <f t="shared" ref="CD348:CK348" si="607">CD349+CD351</f>
        <v>0</v>
      </c>
      <c r="CE348" s="21">
        <f t="shared" si="607"/>
        <v>0</v>
      </c>
      <c r="CF348" s="21">
        <f t="shared" si="607"/>
        <v>0</v>
      </c>
      <c r="CG348" s="21">
        <f t="shared" si="607"/>
        <v>0</v>
      </c>
      <c r="CH348" s="21">
        <f t="shared" si="607"/>
        <v>0</v>
      </c>
      <c r="CI348" s="21">
        <f t="shared" si="607"/>
        <v>0</v>
      </c>
      <c r="CJ348" s="21">
        <f t="shared" si="607"/>
        <v>0</v>
      </c>
      <c r="CK348" s="21">
        <f t="shared" si="607"/>
        <v>0</v>
      </c>
      <c r="CL348" s="206">
        <f t="shared" si="587"/>
        <v>0</v>
      </c>
    </row>
    <row r="349" spans="1:90" ht="27.75" customHeight="1" x14ac:dyDescent="0.25">
      <c r="A349" s="156" t="s">
        <v>20</v>
      </c>
      <c r="B349" s="155"/>
      <c r="C349" s="155"/>
      <c r="D349" s="155"/>
      <c r="E349" s="152">
        <v>851</v>
      </c>
      <c r="F349" s="3" t="s">
        <v>58</v>
      </c>
      <c r="G349" s="3" t="s">
        <v>11</v>
      </c>
      <c r="H349" s="176" t="s">
        <v>445</v>
      </c>
      <c r="I349" s="3" t="s">
        <v>21</v>
      </c>
      <c r="J349" s="21">
        <f t="shared" ref="J349:Y349" si="608">J350</f>
        <v>145000</v>
      </c>
      <c r="K349" s="21">
        <f t="shared" si="608"/>
        <v>0</v>
      </c>
      <c r="L349" s="21">
        <f t="shared" si="608"/>
        <v>145000</v>
      </c>
      <c r="M349" s="21">
        <f t="shared" si="608"/>
        <v>0</v>
      </c>
      <c r="N349" s="21">
        <f t="shared" si="608"/>
        <v>0</v>
      </c>
      <c r="O349" s="21">
        <f t="shared" si="608"/>
        <v>0</v>
      </c>
      <c r="P349" s="21">
        <f t="shared" si="608"/>
        <v>0</v>
      </c>
      <c r="Q349" s="21">
        <f t="shared" si="608"/>
        <v>0</v>
      </c>
      <c r="R349" s="21">
        <f t="shared" si="608"/>
        <v>0</v>
      </c>
      <c r="S349" s="21">
        <f t="shared" si="608"/>
        <v>0</v>
      </c>
      <c r="T349" s="21">
        <f t="shared" si="608"/>
        <v>0</v>
      </c>
      <c r="U349" s="21">
        <f t="shared" si="608"/>
        <v>0</v>
      </c>
      <c r="V349" s="21">
        <f t="shared" si="608"/>
        <v>0</v>
      </c>
      <c r="W349" s="21">
        <f t="shared" si="608"/>
        <v>0</v>
      </c>
      <c r="X349" s="21">
        <f t="shared" si="608"/>
        <v>0</v>
      </c>
      <c r="Y349" s="21">
        <f t="shared" si="608"/>
        <v>0</v>
      </c>
      <c r="Z349" s="276">
        <f t="shared" si="594"/>
        <v>100</v>
      </c>
      <c r="AA349" s="21"/>
      <c r="AB349" s="21">
        <f t="shared" ref="AB349:CK349" si="609">AB350</f>
        <v>145000</v>
      </c>
      <c r="AC349" s="21">
        <f t="shared" si="609"/>
        <v>0</v>
      </c>
      <c r="AD349" s="21">
        <f t="shared" si="609"/>
        <v>145000</v>
      </c>
      <c r="AE349" s="21">
        <f t="shared" si="609"/>
        <v>0</v>
      </c>
      <c r="AF349" s="21">
        <f t="shared" si="609"/>
        <v>0</v>
      </c>
      <c r="AG349" s="21">
        <f t="shared" si="609"/>
        <v>0</v>
      </c>
      <c r="AH349" s="21">
        <f t="shared" si="609"/>
        <v>0</v>
      </c>
      <c r="AI349" s="21">
        <f t="shared" si="609"/>
        <v>0</v>
      </c>
      <c r="AJ349" s="21">
        <f t="shared" si="609"/>
        <v>145000</v>
      </c>
      <c r="AK349" s="21">
        <f t="shared" si="609"/>
        <v>0</v>
      </c>
      <c r="AL349" s="21">
        <f t="shared" si="609"/>
        <v>145000</v>
      </c>
      <c r="AM349" s="21">
        <f t="shared" si="609"/>
        <v>0</v>
      </c>
      <c r="AN349" s="21">
        <f t="shared" si="609"/>
        <v>0</v>
      </c>
      <c r="AO349" s="21">
        <f t="shared" si="609"/>
        <v>0</v>
      </c>
      <c r="AP349" s="21">
        <f t="shared" si="609"/>
        <v>0</v>
      </c>
      <c r="AQ349" s="21">
        <f t="shared" si="609"/>
        <v>0</v>
      </c>
      <c r="AR349" s="21">
        <f t="shared" si="609"/>
        <v>145000</v>
      </c>
      <c r="AS349" s="21">
        <f t="shared" si="609"/>
        <v>0</v>
      </c>
      <c r="AT349" s="21">
        <f t="shared" si="609"/>
        <v>145000</v>
      </c>
      <c r="AU349" s="21">
        <f t="shared" si="609"/>
        <v>0</v>
      </c>
      <c r="AV349" s="205">
        <f t="shared" si="603"/>
        <v>0</v>
      </c>
      <c r="AW349" s="21">
        <f t="shared" si="609"/>
        <v>0</v>
      </c>
      <c r="AX349" s="21">
        <f t="shared" si="609"/>
        <v>0</v>
      </c>
      <c r="AY349" s="21">
        <f t="shared" si="609"/>
        <v>0</v>
      </c>
      <c r="AZ349" s="21">
        <f t="shared" si="609"/>
        <v>0</v>
      </c>
      <c r="BA349" s="21">
        <f t="shared" si="609"/>
        <v>0</v>
      </c>
      <c r="BB349" s="21">
        <f t="shared" si="609"/>
        <v>0</v>
      </c>
      <c r="BC349" s="21">
        <f t="shared" si="609"/>
        <v>0</v>
      </c>
      <c r="BD349" s="21">
        <f t="shared" si="609"/>
        <v>0</v>
      </c>
      <c r="BE349" s="21">
        <f t="shared" si="609"/>
        <v>0</v>
      </c>
      <c r="BF349" s="21">
        <f t="shared" si="609"/>
        <v>0</v>
      </c>
      <c r="BG349" s="21">
        <f t="shared" si="609"/>
        <v>0</v>
      </c>
      <c r="BH349" s="21">
        <f t="shared" si="609"/>
        <v>0</v>
      </c>
      <c r="BI349" s="21">
        <f t="shared" si="609"/>
        <v>0</v>
      </c>
      <c r="BJ349" s="21">
        <f t="shared" si="609"/>
        <v>0</v>
      </c>
      <c r="BK349" s="21">
        <f t="shared" si="609"/>
        <v>0</v>
      </c>
      <c r="BL349" s="21">
        <f t="shared" si="609"/>
        <v>0</v>
      </c>
      <c r="BM349" s="21">
        <f t="shared" si="609"/>
        <v>0</v>
      </c>
      <c r="BN349" s="21">
        <f t="shared" si="609"/>
        <v>0</v>
      </c>
      <c r="BO349" s="21">
        <f t="shared" si="609"/>
        <v>0</v>
      </c>
      <c r="BP349" s="21">
        <f t="shared" si="609"/>
        <v>0</v>
      </c>
      <c r="BQ349" s="205">
        <f t="shared" si="585"/>
        <v>0</v>
      </c>
      <c r="BR349" s="21">
        <f t="shared" si="609"/>
        <v>0</v>
      </c>
      <c r="BS349" s="21">
        <f t="shared" si="609"/>
        <v>0</v>
      </c>
      <c r="BT349" s="21">
        <f t="shared" si="609"/>
        <v>0</v>
      </c>
      <c r="BU349" s="21">
        <f t="shared" si="609"/>
        <v>0</v>
      </c>
      <c r="BV349" s="21">
        <f t="shared" si="609"/>
        <v>0</v>
      </c>
      <c r="BW349" s="21">
        <f t="shared" si="609"/>
        <v>0</v>
      </c>
      <c r="BX349" s="21">
        <f t="shared" si="609"/>
        <v>0</v>
      </c>
      <c r="BY349" s="21">
        <f t="shared" si="609"/>
        <v>0</v>
      </c>
      <c r="BZ349" s="21">
        <f t="shared" si="609"/>
        <v>0</v>
      </c>
      <c r="CA349" s="21">
        <f t="shared" si="609"/>
        <v>0</v>
      </c>
      <c r="CB349" s="21">
        <f t="shared" si="609"/>
        <v>0</v>
      </c>
      <c r="CC349" s="21">
        <f t="shared" si="609"/>
        <v>0</v>
      </c>
      <c r="CD349" s="21">
        <f t="shared" si="609"/>
        <v>0</v>
      </c>
      <c r="CE349" s="21">
        <f t="shared" si="609"/>
        <v>0</v>
      </c>
      <c r="CF349" s="21">
        <f t="shared" si="609"/>
        <v>0</v>
      </c>
      <c r="CG349" s="21">
        <f t="shared" si="609"/>
        <v>0</v>
      </c>
      <c r="CH349" s="21">
        <f t="shared" si="609"/>
        <v>0</v>
      </c>
      <c r="CI349" s="21">
        <f t="shared" si="609"/>
        <v>0</v>
      </c>
      <c r="CJ349" s="21">
        <f t="shared" si="609"/>
        <v>0</v>
      </c>
      <c r="CK349" s="21">
        <f t="shared" si="609"/>
        <v>0</v>
      </c>
      <c r="CL349" s="206">
        <f t="shared" si="587"/>
        <v>0</v>
      </c>
    </row>
    <row r="350" spans="1:90" ht="27.75" customHeight="1" x14ac:dyDescent="0.25">
      <c r="A350" s="156" t="s">
        <v>9</v>
      </c>
      <c r="B350" s="156"/>
      <c r="C350" s="156"/>
      <c r="D350" s="156"/>
      <c r="E350" s="152">
        <v>851</v>
      </c>
      <c r="F350" s="3" t="s">
        <v>58</v>
      </c>
      <c r="G350" s="3" t="s">
        <v>11</v>
      </c>
      <c r="H350" s="176" t="s">
        <v>445</v>
      </c>
      <c r="I350" s="3" t="s">
        <v>22</v>
      </c>
      <c r="J350" s="21">
        <f>'6.ВС'!J201</f>
        <v>145000</v>
      </c>
      <c r="K350" s="21">
        <f>'6.ВС'!K201</f>
        <v>0</v>
      </c>
      <c r="L350" s="21">
        <f>'6.ВС'!L201</f>
        <v>145000</v>
      </c>
      <c r="M350" s="21">
        <f>'6.ВС'!M201</f>
        <v>0</v>
      </c>
      <c r="N350" s="21">
        <f>'6.ВС'!N201</f>
        <v>0</v>
      </c>
      <c r="O350" s="21">
        <f>'6.ВС'!O201</f>
        <v>0</v>
      </c>
      <c r="P350" s="21">
        <f>'6.ВС'!P201</f>
        <v>0</v>
      </c>
      <c r="Q350" s="21">
        <f>'6.ВС'!Q201</f>
        <v>0</v>
      </c>
      <c r="R350" s="21">
        <f>'6.ВС'!R201</f>
        <v>0</v>
      </c>
      <c r="S350" s="21">
        <f>'6.ВС'!S201</f>
        <v>0</v>
      </c>
      <c r="T350" s="21">
        <f>'6.ВС'!T201</f>
        <v>0</v>
      </c>
      <c r="U350" s="21">
        <f>'6.ВС'!U201</f>
        <v>0</v>
      </c>
      <c r="V350" s="21">
        <f>'6.ВС'!V201</f>
        <v>0</v>
      </c>
      <c r="W350" s="21">
        <f>'6.ВС'!W201</f>
        <v>0</v>
      </c>
      <c r="X350" s="21">
        <f>'6.ВС'!X201</f>
        <v>0</v>
      </c>
      <c r="Y350" s="21">
        <f>'6.ВС'!Y201</f>
        <v>0</v>
      </c>
      <c r="Z350" s="276">
        <f t="shared" si="594"/>
        <v>100</v>
      </c>
      <c r="AA350" s="21"/>
      <c r="AB350" s="21">
        <f>'6.ВС'!AB201</f>
        <v>145000</v>
      </c>
      <c r="AC350" s="21">
        <f>'6.ВС'!AC201</f>
        <v>0</v>
      </c>
      <c r="AD350" s="21">
        <f>'6.ВС'!AD201</f>
        <v>145000</v>
      </c>
      <c r="AE350" s="21">
        <f>'6.ВС'!AE201</f>
        <v>0</v>
      </c>
      <c r="AF350" s="21">
        <f>'6.ВС'!AF201</f>
        <v>0</v>
      </c>
      <c r="AG350" s="21">
        <f>'6.ВС'!AG201</f>
        <v>0</v>
      </c>
      <c r="AH350" s="21">
        <f>'6.ВС'!AH201</f>
        <v>0</v>
      </c>
      <c r="AI350" s="21">
        <f>'6.ВС'!AI201</f>
        <v>0</v>
      </c>
      <c r="AJ350" s="21">
        <f>'6.ВС'!AJ201</f>
        <v>145000</v>
      </c>
      <c r="AK350" s="21">
        <f>'6.ВС'!AK201</f>
        <v>0</v>
      </c>
      <c r="AL350" s="21">
        <f>'6.ВС'!AL201</f>
        <v>145000</v>
      </c>
      <c r="AM350" s="21">
        <f>'6.ВС'!AM201</f>
        <v>0</v>
      </c>
      <c r="AN350" s="21">
        <f>'6.ВС'!AN201</f>
        <v>0</v>
      </c>
      <c r="AO350" s="21">
        <f>'6.ВС'!AO201</f>
        <v>0</v>
      </c>
      <c r="AP350" s="21">
        <f>'6.ВС'!AP201</f>
        <v>0</v>
      </c>
      <c r="AQ350" s="21">
        <f>'6.ВС'!AQ201</f>
        <v>0</v>
      </c>
      <c r="AR350" s="21">
        <f>'6.ВС'!AR201</f>
        <v>145000</v>
      </c>
      <c r="AS350" s="21">
        <f>'6.ВС'!AS201</f>
        <v>0</v>
      </c>
      <c r="AT350" s="21">
        <f>'6.ВС'!AT201</f>
        <v>145000</v>
      </c>
      <c r="AU350" s="21">
        <f>'6.ВС'!AU201</f>
        <v>0</v>
      </c>
      <c r="AV350" s="205">
        <f t="shared" si="603"/>
        <v>0</v>
      </c>
      <c r="AW350" s="21">
        <f>'6.ВС'!AW201</f>
        <v>0</v>
      </c>
      <c r="AX350" s="21">
        <f>'6.ВС'!AX201</f>
        <v>0</v>
      </c>
      <c r="AY350" s="21">
        <f>'6.ВС'!AY201</f>
        <v>0</v>
      </c>
      <c r="AZ350" s="21">
        <f>'6.ВС'!AZ201</f>
        <v>0</v>
      </c>
      <c r="BA350" s="21">
        <f>'6.ВС'!BA201</f>
        <v>0</v>
      </c>
      <c r="BB350" s="21">
        <f>'6.ВС'!BB201</f>
        <v>0</v>
      </c>
      <c r="BC350" s="21">
        <f>'6.ВС'!BC201</f>
        <v>0</v>
      </c>
      <c r="BD350" s="21">
        <f>'6.ВС'!BD201</f>
        <v>0</v>
      </c>
      <c r="BE350" s="21">
        <f>'6.ВС'!BE201</f>
        <v>0</v>
      </c>
      <c r="BF350" s="21">
        <f>'6.ВС'!BF201</f>
        <v>0</v>
      </c>
      <c r="BG350" s="21">
        <f>'6.ВС'!BG201</f>
        <v>0</v>
      </c>
      <c r="BH350" s="21">
        <f>'6.ВС'!BH201</f>
        <v>0</v>
      </c>
      <c r="BI350" s="21">
        <f>'6.ВС'!BI201</f>
        <v>0</v>
      </c>
      <c r="BJ350" s="21">
        <f>'6.ВС'!BJ201</f>
        <v>0</v>
      </c>
      <c r="BK350" s="21">
        <f>'6.ВС'!BK201</f>
        <v>0</v>
      </c>
      <c r="BL350" s="21">
        <f>'6.ВС'!BL201</f>
        <v>0</v>
      </c>
      <c r="BM350" s="21">
        <f>'6.ВС'!BM201</f>
        <v>0</v>
      </c>
      <c r="BN350" s="21">
        <f>'6.ВС'!BN201</f>
        <v>0</v>
      </c>
      <c r="BO350" s="21">
        <f>'6.ВС'!BO201</f>
        <v>0</v>
      </c>
      <c r="BP350" s="21">
        <f>'6.ВС'!BP201</f>
        <v>0</v>
      </c>
      <c r="BQ350" s="205">
        <f t="shared" si="585"/>
        <v>0</v>
      </c>
      <c r="BR350" s="21">
        <f>'6.ВС'!BR201</f>
        <v>0</v>
      </c>
      <c r="BS350" s="21">
        <f>'6.ВС'!BS201</f>
        <v>0</v>
      </c>
      <c r="BT350" s="21">
        <f>'6.ВС'!BT201</f>
        <v>0</v>
      </c>
      <c r="BU350" s="21">
        <f>'6.ВС'!BU201</f>
        <v>0</v>
      </c>
      <c r="BV350" s="21">
        <f>'6.ВС'!BV201</f>
        <v>0</v>
      </c>
      <c r="BW350" s="21">
        <f>'6.ВС'!BW201</f>
        <v>0</v>
      </c>
      <c r="BX350" s="21">
        <f>'6.ВС'!BX201</f>
        <v>0</v>
      </c>
      <c r="BY350" s="21">
        <f>'6.ВС'!BY201</f>
        <v>0</v>
      </c>
      <c r="BZ350" s="21">
        <f>'6.ВС'!BZ201</f>
        <v>0</v>
      </c>
      <c r="CA350" s="21">
        <f>'6.ВС'!CA201</f>
        <v>0</v>
      </c>
      <c r="CB350" s="21">
        <f>'6.ВС'!CB201</f>
        <v>0</v>
      </c>
      <c r="CC350" s="21">
        <f>'6.ВС'!CC201</f>
        <v>0</v>
      </c>
      <c r="CD350" s="21">
        <f>'6.ВС'!CD201</f>
        <v>0</v>
      </c>
      <c r="CE350" s="21">
        <f>'6.ВС'!CE201</f>
        <v>0</v>
      </c>
      <c r="CF350" s="21">
        <f>'6.ВС'!CF201</f>
        <v>0</v>
      </c>
      <c r="CG350" s="21">
        <f>'6.ВС'!CG201</f>
        <v>0</v>
      </c>
      <c r="CH350" s="21">
        <f>'6.ВС'!CH201</f>
        <v>0</v>
      </c>
      <c r="CI350" s="21">
        <f>'6.ВС'!CI201</f>
        <v>0</v>
      </c>
      <c r="CJ350" s="21">
        <f>'6.ВС'!CJ201</f>
        <v>0</v>
      </c>
      <c r="CK350" s="21">
        <f>'6.ВС'!CK201</f>
        <v>0</v>
      </c>
      <c r="CL350" s="206">
        <f t="shared" si="587"/>
        <v>0</v>
      </c>
    </row>
    <row r="351" spans="1:90" ht="27.75" customHeight="1" x14ac:dyDescent="0.25">
      <c r="A351" s="156" t="s">
        <v>41</v>
      </c>
      <c r="B351" s="156"/>
      <c r="C351" s="156"/>
      <c r="D351" s="156"/>
      <c r="E351" s="152">
        <v>851</v>
      </c>
      <c r="F351" s="3" t="s">
        <v>58</v>
      </c>
      <c r="G351" s="3" t="s">
        <v>11</v>
      </c>
      <c r="H351" s="176" t="s">
        <v>445</v>
      </c>
      <c r="I351" s="3" t="s">
        <v>83</v>
      </c>
      <c r="J351" s="21">
        <f t="shared" ref="J351:Y351" si="610">J352</f>
        <v>60000</v>
      </c>
      <c r="K351" s="21">
        <f t="shared" si="610"/>
        <v>0</v>
      </c>
      <c r="L351" s="21">
        <f t="shared" si="610"/>
        <v>60000</v>
      </c>
      <c r="M351" s="21">
        <f t="shared" si="610"/>
        <v>0</v>
      </c>
      <c r="N351" s="21">
        <f t="shared" si="610"/>
        <v>0</v>
      </c>
      <c r="O351" s="21">
        <f t="shared" si="610"/>
        <v>0</v>
      </c>
      <c r="P351" s="21">
        <f t="shared" si="610"/>
        <v>0</v>
      </c>
      <c r="Q351" s="21">
        <f t="shared" si="610"/>
        <v>0</v>
      </c>
      <c r="R351" s="21">
        <f t="shared" si="610"/>
        <v>0</v>
      </c>
      <c r="S351" s="21">
        <f t="shared" si="610"/>
        <v>0</v>
      </c>
      <c r="T351" s="21">
        <f t="shared" si="610"/>
        <v>0</v>
      </c>
      <c r="U351" s="21">
        <f t="shared" si="610"/>
        <v>0</v>
      </c>
      <c r="V351" s="21">
        <f t="shared" si="610"/>
        <v>0</v>
      </c>
      <c r="W351" s="21">
        <f t="shared" si="610"/>
        <v>0</v>
      </c>
      <c r="X351" s="21">
        <f t="shared" si="610"/>
        <v>0</v>
      </c>
      <c r="Y351" s="21">
        <f t="shared" si="610"/>
        <v>0</v>
      </c>
      <c r="Z351" s="276">
        <f t="shared" si="594"/>
        <v>100</v>
      </c>
      <c r="AA351" s="21"/>
      <c r="AB351" s="21">
        <f t="shared" ref="AB351:CK351" si="611">AB352</f>
        <v>60000</v>
      </c>
      <c r="AC351" s="21">
        <f t="shared" si="611"/>
        <v>0</v>
      </c>
      <c r="AD351" s="21">
        <f t="shared" si="611"/>
        <v>60000</v>
      </c>
      <c r="AE351" s="21">
        <f t="shared" si="611"/>
        <v>0</v>
      </c>
      <c r="AF351" s="21">
        <f t="shared" si="611"/>
        <v>0</v>
      </c>
      <c r="AG351" s="21">
        <f t="shared" si="611"/>
        <v>0</v>
      </c>
      <c r="AH351" s="21">
        <f t="shared" si="611"/>
        <v>0</v>
      </c>
      <c r="AI351" s="21">
        <f t="shared" si="611"/>
        <v>0</v>
      </c>
      <c r="AJ351" s="21">
        <f t="shared" si="611"/>
        <v>60000</v>
      </c>
      <c r="AK351" s="21">
        <f t="shared" si="611"/>
        <v>0</v>
      </c>
      <c r="AL351" s="21">
        <f t="shared" si="611"/>
        <v>60000</v>
      </c>
      <c r="AM351" s="21">
        <f t="shared" si="611"/>
        <v>0</v>
      </c>
      <c r="AN351" s="21">
        <f t="shared" si="611"/>
        <v>0</v>
      </c>
      <c r="AO351" s="21">
        <f t="shared" si="611"/>
        <v>0</v>
      </c>
      <c r="AP351" s="21">
        <f t="shared" si="611"/>
        <v>0</v>
      </c>
      <c r="AQ351" s="21">
        <f t="shared" si="611"/>
        <v>0</v>
      </c>
      <c r="AR351" s="21">
        <f t="shared" si="611"/>
        <v>60000</v>
      </c>
      <c r="AS351" s="21">
        <f t="shared" si="611"/>
        <v>0</v>
      </c>
      <c r="AT351" s="21">
        <f t="shared" si="611"/>
        <v>60000</v>
      </c>
      <c r="AU351" s="21">
        <f t="shared" si="611"/>
        <v>0</v>
      </c>
      <c r="AV351" s="205">
        <f t="shared" si="603"/>
        <v>0</v>
      </c>
      <c r="AW351" s="21">
        <f t="shared" si="611"/>
        <v>0</v>
      </c>
      <c r="AX351" s="21">
        <f t="shared" si="611"/>
        <v>0</v>
      </c>
      <c r="AY351" s="21">
        <f t="shared" si="611"/>
        <v>0</v>
      </c>
      <c r="AZ351" s="21">
        <f t="shared" si="611"/>
        <v>0</v>
      </c>
      <c r="BA351" s="21">
        <f t="shared" si="611"/>
        <v>0</v>
      </c>
      <c r="BB351" s="21">
        <f t="shared" si="611"/>
        <v>0</v>
      </c>
      <c r="BC351" s="21">
        <f t="shared" si="611"/>
        <v>0</v>
      </c>
      <c r="BD351" s="21">
        <f t="shared" si="611"/>
        <v>0</v>
      </c>
      <c r="BE351" s="21">
        <f t="shared" si="611"/>
        <v>0</v>
      </c>
      <c r="BF351" s="21">
        <f t="shared" si="611"/>
        <v>0</v>
      </c>
      <c r="BG351" s="21">
        <f t="shared" si="611"/>
        <v>0</v>
      </c>
      <c r="BH351" s="21">
        <f t="shared" si="611"/>
        <v>0</v>
      </c>
      <c r="BI351" s="21">
        <f t="shared" si="611"/>
        <v>0</v>
      </c>
      <c r="BJ351" s="21">
        <f t="shared" si="611"/>
        <v>0</v>
      </c>
      <c r="BK351" s="21">
        <f t="shared" si="611"/>
        <v>0</v>
      </c>
      <c r="BL351" s="21">
        <f t="shared" si="611"/>
        <v>0</v>
      </c>
      <c r="BM351" s="21">
        <f t="shared" si="611"/>
        <v>0</v>
      </c>
      <c r="BN351" s="21">
        <f t="shared" si="611"/>
        <v>0</v>
      </c>
      <c r="BO351" s="21">
        <f t="shared" si="611"/>
        <v>0</v>
      </c>
      <c r="BP351" s="21">
        <f t="shared" si="611"/>
        <v>0</v>
      </c>
      <c r="BQ351" s="205">
        <f t="shared" si="585"/>
        <v>0</v>
      </c>
      <c r="BR351" s="21">
        <f t="shared" si="611"/>
        <v>0</v>
      </c>
      <c r="BS351" s="21">
        <f t="shared" si="611"/>
        <v>0</v>
      </c>
      <c r="BT351" s="21">
        <f t="shared" si="611"/>
        <v>0</v>
      </c>
      <c r="BU351" s="21">
        <f t="shared" si="611"/>
        <v>0</v>
      </c>
      <c r="BV351" s="21">
        <f t="shared" si="611"/>
        <v>0</v>
      </c>
      <c r="BW351" s="21">
        <f t="shared" si="611"/>
        <v>0</v>
      </c>
      <c r="BX351" s="21">
        <f t="shared" si="611"/>
        <v>0</v>
      </c>
      <c r="BY351" s="21">
        <f t="shared" si="611"/>
        <v>0</v>
      </c>
      <c r="BZ351" s="21">
        <f t="shared" si="611"/>
        <v>0</v>
      </c>
      <c r="CA351" s="21">
        <f t="shared" si="611"/>
        <v>0</v>
      </c>
      <c r="CB351" s="21">
        <f t="shared" si="611"/>
        <v>0</v>
      </c>
      <c r="CC351" s="21">
        <f t="shared" si="611"/>
        <v>0</v>
      </c>
      <c r="CD351" s="21">
        <f t="shared" si="611"/>
        <v>0</v>
      </c>
      <c r="CE351" s="21">
        <f t="shared" si="611"/>
        <v>0</v>
      </c>
      <c r="CF351" s="21">
        <f t="shared" si="611"/>
        <v>0</v>
      </c>
      <c r="CG351" s="21">
        <f t="shared" si="611"/>
        <v>0</v>
      </c>
      <c r="CH351" s="21">
        <f t="shared" si="611"/>
        <v>0</v>
      </c>
      <c r="CI351" s="21">
        <f t="shared" si="611"/>
        <v>0</v>
      </c>
      <c r="CJ351" s="21">
        <f t="shared" si="611"/>
        <v>0</v>
      </c>
      <c r="CK351" s="21">
        <f t="shared" si="611"/>
        <v>0</v>
      </c>
      <c r="CL351" s="206">
        <f t="shared" si="587"/>
        <v>0</v>
      </c>
    </row>
    <row r="352" spans="1:90" ht="27.75" customHeight="1" x14ac:dyDescent="0.25">
      <c r="A352" s="156" t="s">
        <v>84</v>
      </c>
      <c r="B352" s="156"/>
      <c r="C352" s="156"/>
      <c r="D352" s="156"/>
      <c r="E352" s="152">
        <v>851</v>
      </c>
      <c r="F352" s="3" t="s">
        <v>58</v>
      </c>
      <c r="G352" s="3" t="s">
        <v>11</v>
      </c>
      <c r="H352" s="176" t="s">
        <v>445</v>
      </c>
      <c r="I352" s="3" t="s">
        <v>85</v>
      </c>
      <c r="J352" s="21">
        <f>'6.ВС'!J203</f>
        <v>60000</v>
      </c>
      <c r="K352" s="21">
        <f>'6.ВС'!K203</f>
        <v>0</v>
      </c>
      <c r="L352" s="21">
        <f>'6.ВС'!L203</f>
        <v>60000</v>
      </c>
      <c r="M352" s="21">
        <f>'6.ВС'!M203</f>
        <v>0</v>
      </c>
      <c r="N352" s="21">
        <f>'6.ВС'!N203</f>
        <v>0</v>
      </c>
      <c r="O352" s="21">
        <f>'6.ВС'!O203</f>
        <v>0</v>
      </c>
      <c r="P352" s="21">
        <f>'6.ВС'!P203</f>
        <v>0</v>
      </c>
      <c r="Q352" s="21">
        <f>'6.ВС'!Q203</f>
        <v>0</v>
      </c>
      <c r="R352" s="21">
        <f>'6.ВС'!R203</f>
        <v>0</v>
      </c>
      <c r="S352" s="21">
        <f>'6.ВС'!S203</f>
        <v>0</v>
      </c>
      <c r="T352" s="21">
        <f>'6.ВС'!T203</f>
        <v>0</v>
      </c>
      <c r="U352" s="21">
        <f>'6.ВС'!U203</f>
        <v>0</v>
      </c>
      <c r="V352" s="21">
        <f>'6.ВС'!V203</f>
        <v>0</v>
      </c>
      <c r="W352" s="21">
        <f>'6.ВС'!W203</f>
        <v>0</v>
      </c>
      <c r="X352" s="21">
        <f>'6.ВС'!X203</f>
        <v>0</v>
      </c>
      <c r="Y352" s="21">
        <f>'6.ВС'!Y203</f>
        <v>0</v>
      </c>
      <c r="Z352" s="276">
        <f t="shared" si="594"/>
        <v>100</v>
      </c>
      <c r="AA352" s="21"/>
      <c r="AB352" s="21">
        <f>'6.ВС'!AB203</f>
        <v>60000</v>
      </c>
      <c r="AC352" s="21">
        <f>'6.ВС'!AC203</f>
        <v>0</v>
      </c>
      <c r="AD352" s="21">
        <f>'6.ВС'!AD203</f>
        <v>60000</v>
      </c>
      <c r="AE352" s="21">
        <f>'6.ВС'!AE203</f>
        <v>0</v>
      </c>
      <c r="AF352" s="21">
        <f>'6.ВС'!AF203</f>
        <v>0</v>
      </c>
      <c r="AG352" s="21">
        <f>'6.ВС'!AG203</f>
        <v>0</v>
      </c>
      <c r="AH352" s="21">
        <f>'6.ВС'!AH203</f>
        <v>0</v>
      </c>
      <c r="AI352" s="21">
        <f>'6.ВС'!AI203</f>
        <v>0</v>
      </c>
      <c r="AJ352" s="21">
        <f>'6.ВС'!AJ203</f>
        <v>60000</v>
      </c>
      <c r="AK352" s="21">
        <f>'6.ВС'!AK203</f>
        <v>0</v>
      </c>
      <c r="AL352" s="21">
        <f>'6.ВС'!AL203</f>
        <v>60000</v>
      </c>
      <c r="AM352" s="21">
        <f>'6.ВС'!AM203</f>
        <v>0</v>
      </c>
      <c r="AN352" s="21">
        <f>'6.ВС'!AN203</f>
        <v>0</v>
      </c>
      <c r="AO352" s="21">
        <f>'6.ВС'!AO203</f>
        <v>0</v>
      </c>
      <c r="AP352" s="21">
        <f>'6.ВС'!AP203</f>
        <v>0</v>
      </c>
      <c r="AQ352" s="21">
        <f>'6.ВС'!AQ203</f>
        <v>0</v>
      </c>
      <c r="AR352" s="21">
        <f>'6.ВС'!AR203</f>
        <v>60000</v>
      </c>
      <c r="AS352" s="21">
        <f>'6.ВС'!AS203</f>
        <v>0</v>
      </c>
      <c r="AT352" s="21">
        <f>'6.ВС'!AT203</f>
        <v>60000</v>
      </c>
      <c r="AU352" s="21">
        <f>'6.ВС'!AU203</f>
        <v>0</v>
      </c>
      <c r="AV352" s="205">
        <f t="shared" si="603"/>
        <v>0</v>
      </c>
      <c r="AW352" s="21">
        <f>'6.ВС'!AW203</f>
        <v>0</v>
      </c>
      <c r="AX352" s="21">
        <f>'6.ВС'!AX203</f>
        <v>0</v>
      </c>
      <c r="AY352" s="21">
        <f>'6.ВС'!AY203</f>
        <v>0</v>
      </c>
      <c r="AZ352" s="21">
        <f>'6.ВС'!AZ203</f>
        <v>0</v>
      </c>
      <c r="BA352" s="21">
        <f>'6.ВС'!BA203</f>
        <v>0</v>
      </c>
      <c r="BB352" s="21">
        <f>'6.ВС'!BB203</f>
        <v>0</v>
      </c>
      <c r="BC352" s="21">
        <f>'6.ВС'!BC203</f>
        <v>0</v>
      </c>
      <c r="BD352" s="21">
        <f>'6.ВС'!BD203</f>
        <v>0</v>
      </c>
      <c r="BE352" s="21">
        <f>'6.ВС'!BE203</f>
        <v>0</v>
      </c>
      <c r="BF352" s="21">
        <f>'6.ВС'!BF203</f>
        <v>0</v>
      </c>
      <c r="BG352" s="21">
        <f>'6.ВС'!BG203</f>
        <v>0</v>
      </c>
      <c r="BH352" s="21">
        <f>'6.ВС'!BH203</f>
        <v>0</v>
      </c>
      <c r="BI352" s="21">
        <f>'6.ВС'!BI203</f>
        <v>0</v>
      </c>
      <c r="BJ352" s="21">
        <f>'6.ВС'!BJ203</f>
        <v>0</v>
      </c>
      <c r="BK352" s="21">
        <f>'6.ВС'!BK203</f>
        <v>0</v>
      </c>
      <c r="BL352" s="21">
        <f>'6.ВС'!BL203</f>
        <v>0</v>
      </c>
      <c r="BM352" s="21">
        <f>'6.ВС'!BM203</f>
        <v>0</v>
      </c>
      <c r="BN352" s="21">
        <f>'6.ВС'!BN203</f>
        <v>0</v>
      </c>
      <c r="BO352" s="21">
        <f>'6.ВС'!BO203</f>
        <v>0</v>
      </c>
      <c r="BP352" s="21">
        <f>'6.ВС'!BP203</f>
        <v>0</v>
      </c>
      <c r="BQ352" s="205">
        <f t="shared" si="585"/>
        <v>0</v>
      </c>
      <c r="BR352" s="21">
        <f>'6.ВС'!BR203</f>
        <v>0</v>
      </c>
      <c r="BS352" s="21">
        <f>'6.ВС'!BS203</f>
        <v>0</v>
      </c>
      <c r="BT352" s="21">
        <f>'6.ВС'!BT203</f>
        <v>0</v>
      </c>
      <c r="BU352" s="21">
        <f>'6.ВС'!BU203</f>
        <v>0</v>
      </c>
      <c r="BV352" s="21">
        <f>'6.ВС'!BV203</f>
        <v>0</v>
      </c>
      <c r="BW352" s="21">
        <f>'6.ВС'!BW203</f>
        <v>0</v>
      </c>
      <c r="BX352" s="21">
        <f>'6.ВС'!BX203</f>
        <v>0</v>
      </c>
      <c r="BY352" s="21">
        <f>'6.ВС'!BY203</f>
        <v>0</v>
      </c>
      <c r="BZ352" s="21">
        <f>'6.ВС'!BZ203</f>
        <v>0</v>
      </c>
      <c r="CA352" s="21">
        <f>'6.ВС'!CA203</f>
        <v>0</v>
      </c>
      <c r="CB352" s="21">
        <f>'6.ВС'!CB203</f>
        <v>0</v>
      </c>
      <c r="CC352" s="21">
        <f>'6.ВС'!CC203</f>
        <v>0</v>
      </c>
      <c r="CD352" s="21">
        <f>'6.ВС'!CD203</f>
        <v>0</v>
      </c>
      <c r="CE352" s="21">
        <f>'6.ВС'!CE203</f>
        <v>0</v>
      </c>
      <c r="CF352" s="21">
        <f>'6.ВС'!CF203</f>
        <v>0</v>
      </c>
      <c r="CG352" s="21">
        <f>'6.ВС'!CG203</f>
        <v>0</v>
      </c>
      <c r="CH352" s="21">
        <f>'6.ВС'!CH203</f>
        <v>0</v>
      </c>
      <c r="CI352" s="21">
        <f>'6.ВС'!CI203</f>
        <v>0</v>
      </c>
      <c r="CJ352" s="21">
        <f>'6.ВС'!CJ203</f>
        <v>0</v>
      </c>
      <c r="CK352" s="21">
        <f>'6.ВС'!CK203</f>
        <v>0</v>
      </c>
      <c r="CL352" s="206">
        <f t="shared" si="587"/>
        <v>0</v>
      </c>
    </row>
    <row r="353" spans="1:104" ht="27.75" customHeight="1" x14ac:dyDescent="0.25">
      <c r="A353" s="155" t="s">
        <v>87</v>
      </c>
      <c r="B353" s="156"/>
      <c r="C353" s="156"/>
      <c r="D353" s="156"/>
      <c r="E353" s="152">
        <v>851</v>
      </c>
      <c r="F353" s="3" t="s">
        <v>58</v>
      </c>
      <c r="G353" s="3" t="s">
        <v>11</v>
      </c>
      <c r="H353" s="176" t="s">
        <v>447</v>
      </c>
      <c r="I353" s="5"/>
      <c r="J353" s="21">
        <f t="shared" ref="J353:R353" si="612">J354+J356</f>
        <v>5600000</v>
      </c>
      <c r="K353" s="21">
        <f t="shared" ref="K353:M353" si="613">K354+K356</f>
        <v>0</v>
      </c>
      <c r="L353" s="21">
        <f t="shared" si="613"/>
        <v>0</v>
      </c>
      <c r="M353" s="21">
        <f t="shared" si="613"/>
        <v>5600000</v>
      </c>
      <c r="N353" s="21">
        <f t="shared" si="612"/>
        <v>5600000</v>
      </c>
      <c r="O353" s="21">
        <f t="shared" ref="O353:Q353" si="614">O354+O356</f>
        <v>0</v>
      </c>
      <c r="P353" s="21">
        <f t="shared" si="614"/>
        <v>0</v>
      </c>
      <c r="Q353" s="21">
        <f t="shared" si="614"/>
        <v>5600000</v>
      </c>
      <c r="R353" s="21">
        <f t="shared" si="612"/>
        <v>5600000</v>
      </c>
      <c r="S353" s="21">
        <f t="shared" ref="S353:U353" si="615">S354+S356</f>
        <v>0</v>
      </c>
      <c r="T353" s="21">
        <f t="shared" si="615"/>
        <v>0</v>
      </c>
      <c r="U353" s="21">
        <f t="shared" si="615"/>
        <v>5600000</v>
      </c>
      <c r="V353" s="21">
        <f t="shared" ref="V353:Y353" si="616">V354+V356</f>
        <v>0</v>
      </c>
      <c r="W353" s="21">
        <f t="shared" si="616"/>
        <v>0</v>
      </c>
      <c r="X353" s="21">
        <f t="shared" si="616"/>
        <v>0</v>
      </c>
      <c r="Y353" s="21">
        <f t="shared" si="616"/>
        <v>0</v>
      </c>
      <c r="Z353" s="276">
        <f t="shared" si="594"/>
        <v>100</v>
      </c>
      <c r="AA353" s="21"/>
      <c r="AB353" s="21">
        <f t="shared" ref="AB353:BU353" si="617">AB354+AB356</f>
        <v>5600000</v>
      </c>
      <c r="AC353" s="21">
        <f t="shared" si="617"/>
        <v>0</v>
      </c>
      <c r="AD353" s="21">
        <f t="shared" si="617"/>
        <v>0</v>
      </c>
      <c r="AE353" s="21">
        <f t="shared" si="617"/>
        <v>5600000</v>
      </c>
      <c r="AF353" s="21">
        <f t="shared" ref="AF353:AM353" si="618">AF354+AF356</f>
        <v>0</v>
      </c>
      <c r="AG353" s="21">
        <f t="shared" si="618"/>
        <v>0</v>
      </c>
      <c r="AH353" s="21">
        <f t="shared" si="618"/>
        <v>0</v>
      </c>
      <c r="AI353" s="21">
        <f t="shared" si="618"/>
        <v>0</v>
      </c>
      <c r="AJ353" s="21">
        <f t="shared" si="618"/>
        <v>5600000</v>
      </c>
      <c r="AK353" s="21">
        <f t="shared" si="618"/>
        <v>0</v>
      </c>
      <c r="AL353" s="21">
        <f t="shared" si="618"/>
        <v>0</v>
      </c>
      <c r="AM353" s="21">
        <f t="shared" si="618"/>
        <v>5600000</v>
      </c>
      <c r="AN353" s="21">
        <f t="shared" ref="AN353:AU353" si="619">AN354+AN356</f>
        <v>0</v>
      </c>
      <c r="AO353" s="21">
        <f t="shared" si="619"/>
        <v>0</v>
      </c>
      <c r="AP353" s="21">
        <f t="shared" si="619"/>
        <v>0</v>
      </c>
      <c r="AQ353" s="21">
        <f t="shared" si="619"/>
        <v>0</v>
      </c>
      <c r="AR353" s="21">
        <f t="shared" si="619"/>
        <v>5600000</v>
      </c>
      <c r="AS353" s="21">
        <f t="shared" si="619"/>
        <v>0</v>
      </c>
      <c r="AT353" s="21">
        <f t="shared" si="619"/>
        <v>0</v>
      </c>
      <c r="AU353" s="21">
        <f t="shared" si="619"/>
        <v>5600000</v>
      </c>
      <c r="AV353" s="205">
        <f t="shared" si="603"/>
        <v>0</v>
      </c>
      <c r="AW353" s="21">
        <f t="shared" si="617"/>
        <v>5600000</v>
      </c>
      <c r="AX353" s="21">
        <f t="shared" si="617"/>
        <v>0</v>
      </c>
      <c r="AY353" s="21">
        <f t="shared" si="617"/>
        <v>0</v>
      </c>
      <c r="AZ353" s="21">
        <f t="shared" si="617"/>
        <v>5600000</v>
      </c>
      <c r="BA353" s="21">
        <f t="shared" ref="BA353:BH353" si="620">BA354+BA356</f>
        <v>0</v>
      </c>
      <c r="BB353" s="21">
        <f t="shared" si="620"/>
        <v>0</v>
      </c>
      <c r="BC353" s="21">
        <f t="shared" si="620"/>
        <v>0</v>
      </c>
      <c r="BD353" s="21">
        <f t="shared" si="620"/>
        <v>0</v>
      </c>
      <c r="BE353" s="21">
        <f t="shared" si="620"/>
        <v>5600000</v>
      </c>
      <c r="BF353" s="21">
        <f t="shared" si="620"/>
        <v>0</v>
      </c>
      <c r="BG353" s="21">
        <f t="shared" si="620"/>
        <v>0</v>
      </c>
      <c r="BH353" s="21">
        <f t="shared" si="620"/>
        <v>5600000</v>
      </c>
      <c r="BI353" s="21">
        <f t="shared" ref="BI353:BP353" si="621">BI354+BI356</f>
        <v>0</v>
      </c>
      <c r="BJ353" s="21">
        <f t="shared" si="621"/>
        <v>0</v>
      </c>
      <c r="BK353" s="21">
        <f t="shared" si="621"/>
        <v>0</v>
      </c>
      <c r="BL353" s="21">
        <f t="shared" si="621"/>
        <v>0</v>
      </c>
      <c r="BM353" s="21">
        <f t="shared" si="621"/>
        <v>5600000</v>
      </c>
      <c r="BN353" s="21">
        <f t="shared" si="621"/>
        <v>0</v>
      </c>
      <c r="BO353" s="21">
        <f t="shared" si="621"/>
        <v>0</v>
      </c>
      <c r="BP353" s="21">
        <f t="shared" si="621"/>
        <v>5600000</v>
      </c>
      <c r="BQ353" s="205">
        <f t="shared" si="585"/>
        <v>0</v>
      </c>
      <c r="BR353" s="21">
        <f t="shared" si="617"/>
        <v>5600000</v>
      </c>
      <c r="BS353" s="21">
        <f t="shared" si="617"/>
        <v>0</v>
      </c>
      <c r="BT353" s="21">
        <f t="shared" si="617"/>
        <v>0</v>
      </c>
      <c r="BU353" s="21">
        <f t="shared" si="617"/>
        <v>5600000</v>
      </c>
      <c r="BV353" s="21">
        <f t="shared" ref="BV353:CC353" si="622">BV354+BV356</f>
        <v>0</v>
      </c>
      <c r="BW353" s="21">
        <f t="shared" si="622"/>
        <v>0</v>
      </c>
      <c r="BX353" s="21">
        <f t="shared" si="622"/>
        <v>0</v>
      </c>
      <c r="BY353" s="21">
        <f t="shared" si="622"/>
        <v>0</v>
      </c>
      <c r="BZ353" s="21">
        <f t="shared" si="622"/>
        <v>5600000</v>
      </c>
      <c r="CA353" s="21">
        <f t="shared" si="622"/>
        <v>0</v>
      </c>
      <c r="CB353" s="21">
        <f t="shared" si="622"/>
        <v>0</v>
      </c>
      <c r="CC353" s="21">
        <f t="shared" si="622"/>
        <v>5600000</v>
      </c>
      <c r="CD353" s="21">
        <f t="shared" ref="CD353:CK353" si="623">CD354+CD356</f>
        <v>0</v>
      </c>
      <c r="CE353" s="21">
        <f t="shared" si="623"/>
        <v>0</v>
      </c>
      <c r="CF353" s="21">
        <f t="shared" si="623"/>
        <v>0</v>
      </c>
      <c r="CG353" s="21">
        <f t="shared" si="623"/>
        <v>0</v>
      </c>
      <c r="CH353" s="21">
        <f t="shared" si="623"/>
        <v>5600000</v>
      </c>
      <c r="CI353" s="21">
        <f t="shared" si="623"/>
        <v>0</v>
      </c>
      <c r="CJ353" s="21">
        <f t="shared" si="623"/>
        <v>0</v>
      </c>
      <c r="CK353" s="21">
        <f t="shared" si="623"/>
        <v>5600000</v>
      </c>
      <c r="CL353" s="206">
        <f t="shared" si="587"/>
        <v>0</v>
      </c>
    </row>
    <row r="354" spans="1:104" ht="27.75" customHeight="1" x14ac:dyDescent="0.25">
      <c r="A354" s="156" t="s">
        <v>20</v>
      </c>
      <c r="B354" s="156"/>
      <c r="C354" s="156"/>
      <c r="D354" s="156"/>
      <c r="E354" s="152">
        <v>851</v>
      </c>
      <c r="F354" s="3" t="s">
        <v>58</v>
      </c>
      <c r="G354" s="3" t="s">
        <v>11</v>
      </c>
      <c r="H354" s="176" t="s">
        <v>447</v>
      </c>
      <c r="I354" s="5">
        <v>200</v>
      </c>
      <c r="J354" s="21">
        <f t="shared" ref="J354:Y354" si="624">J355</f>
        <v>375000</v>
      </c>
      <c r="K354" s="21">
        <f t="shared" si="624"/>
        <v>0</v>
      </c>
      <c r="L354" s="21">
        <f t="shared" si="624"/>
        <v>0</v>
      </c>
      <c r="M354" s="21">
        <f t="shared" si="624"/>
        <v>375000</v>
      </c>
      <c r="N354" s="21">
        <f t="shared" si="624"/>
        <v>375000</v>
      </c>
      <c r="O354" s="21">
        <f t="shared" si="624"/>
        <v>0</v>
      </c>
      <c r="P354" s="21">
        <f t="shared" si="624"/>
        <v>0</v>
      </c>
      <c r="Q354" s="21">
        <f t="shared" si="624"/>
        <v>375000</v>
      </c>
      <c r="R354" s="21">
        <f t="shared" si="624"/>
        <v>375000</v>
      </c>
      <c r="S354" s="21">
        <f t="shared" si="624"/>
        <v>0</v>
      </c>
      <c r="T354" s="21">
        <f t="shared" si="624"/>
        <v>0</v>
      </c>
      <c r="U354" s="21">
        <f t="shared" si="624"/>
        <v>375000</v>
      </c>
      <c r="V354" s="21">
        <f t="shared" si="624"/>
        <v>0</v>
      </c>
      <c r="W354" s="21">
        <f t="shared" si="624"/>
        <v>0</v>
      </c>
      <c r="X354" s="21">
        <f t="shared" si="624"/>
        <v>0</v>
      </c>
      <c r="Y354" s="21">
        <f t="shared" si="624"/>
        <v>0</v>
      </c>
      <c r="Z354" s="276">
        <f t="shared" si="594"/>
        <v>100</v>
      </c>
      <c r="AA354" s="21"/>
      <c r="AB354" s="21">
        <f t="shared" ref="AB354:CK354" si="625">AB355</f>
        <v>375000</v>
      </c>
      <c r="AC354" s="21">
        <f t="shared" si="625"/>
        <v>0</v>
      </c>
      <c r="AD354" s="21">
        <f t="shared" si="625"/>
        <v>0</v>
      </c>
      <c r="AE354" s="21">
        <f t="shared" si="625"/>
        <v>375000</v>
      </c>
      <c r="AF354" s="21">
        <f t="shared" si="625"/>
        <v>0</v>
      </c>
      <c r="AG354" s="21">
        <f t="shared" si="625"/>
        <v>0</v>
      </c>
      <c r="AH354" s="21">
        <f t="shared" si="625"/>
        <v>0</v>
      </c>
      <c r="AI354" s="21">
        <f t="shared" si="625"/>
        <v>0</v>
      </c>
      <c r="AJ354" s="21">
        <f t="shared" si="625"/>
        <v>375000</v>
      </c>
      <c r="AK354" s="21">
        <f t="shared" si="625"/>
        <v>0</v>
      </c>
      <c r="AL354" s="21">
        <f t="shared" si="625"/>
        <v>0</v>
      </c>
      <c r="AM354" s="21">
        <f t="shared" si="625"/>
        <v>375000</v>
      </c>
      <c r="AN354" s="21">
        <f t="shared" si="625"/>
        <v>0</v>
      </c>
      <c r="AO354" s="21">
        <f t="shared" si="625"/>
        <v>0</v>
      </c>
      <c r="AP354" s="21">
        <f t="shared" si="625"/>
        <v>0</v>
      </c>
      <c r="AQ354" s="21">
        <f t="shared" si="625"/>
        <v>0</v>
      </c>
      <c r="AR354" s="21">
        <f t="shared" si="625"/>
        <v>375000</v>
      </c>
      <c r="AS354" s="21">
        <f t="shared" si="625"/>
        <v>0</v>
      </c>
      <c r="AT354" s="21">
        <f t="shared" si="625"/>
        <v>0</v>
      </c>
      <c r="AU354" s="21">
        <f t="shared" si="625"/>
        <v>375000</v>
      </c>
      <c r="AV354" s="205">
        <f t="shared" si="603"/>
        <v>0</v>
      </c>
      <c r="AW354" s="21">
        <f t="shared" si="625"/>
        <v>375000</v>
      </c>
      <c r="AX354" s="21">
        <f t="shared" si="625"/>
        <v>0</v>
      </c>
      <c r="AY354" s="21">
        <f t="shared" si="625"/>
        <v>0</v>
      </c>
      <c r="AZ354" s="21">
        <f t="shared" si="625"/>
        <v>375000</v>
      </c>
      <c r="BA354" s="21">
        <f t="shared" si="625"/>
        <v>0</v>
      </c>
      <c r="BB354" s="21">
        <f t="shared" si="625"/>
        <v>0</v>
      </c>
      <c r="BC354" s="21">
        <f t="shared" si="625"/>
        <v>0</v>
      </c>
      <c r="BD354" s="21">
        <f t="shared" si="625"/>
        <v>0</v>
      </c>
      <c r="BE354" s="21">
        <f t="shared" si="625"/>
        <v>375000</v>
      </c>
      <c r="BF354" s="21">
        <f t="shared" si="625"/>
        <v>0</v>
      </c>
      <c r="BG354" s="21">
        <f t="shared" si="625"/>
        <v>0</v>
      </c>
      <c r="BH354" s="21">
        <f t="shared" si="625"/>
        <v>375000</v>
      </c>
      <c r="BI354" s="21">
        <f t="shared" si="625"/>
        <v>0</v>
      </c>
      <c r="BJ354" s="21">
        <f t="shared" si="625"/>
        <v>0</v>
      </c>
      <c r="BK354" s="21">
        <f t="shared" si="625"/>
        <v>0</v>
      </c>
      <c r="BL354" s="21">
        <f t="shared" si="625"/>
        <v>0</v>
      </c>
      <c r="BM354" s="21">
        <f t="shared" si="625"/>
        <v>375000</v>
      </c>
      <c r="BN354" s="21">
        <f t="shared" si="625"/>
        <v>0</v>
      </c>
      <c r="BO354" s="21">
        <f t="shared" si="625"/>
        <v>0</v>
      </c>
      <c r="BP354" s="21">
        <f t="shared" si="625"/>
        <v>375000</v>
      </c>
      <c r="BQ354" s="205">
        <f t="shared" si="585"/>
        <v>0</v>
      </c>
      <c r="BR354" s="21">
        <f t="shared" si="625"/>
        <v>375000</v>
      </c>
      <c r="BS354" s="21">
        <f t="shared" si="625"/>
        <v>0</v>
      </c>
      <c r="BT354" s="21">
        <f t="shared" si="625"/>
        <v>0</v>
      </c>
      <c r="BU354" s="21">
        <f t="shared" si="625"/>
        <v>375000</v>
      </c>
      <c r="BV354" s="21">
        <f t="shared" si="625"/>
        <v>0</v>
      </c>
      <c r="BW354" s="21">
        <f t="shared" si="625"/>
        <v>0</v>
      </c>
      <c r="BX354" s="21">
        <f t="shared" si="625"/>
        <v>0</v>
      </c>
      <c r="BY354" s="21">
        <f t="shared" si="625"/>
        <v>0</v>
      </c>
      <c r="BZ354" s="21">
        <f t="shared" si="625"/>
        <v>375000</v>
      </c>
      <c r="CA354" s="21">
        <f t="shared" si="625"/>
        <v>0</v>
      </c>
      <c r="CB354" s="21">
        <f t="shared" si="625"/>
        <v>0</v>
      </c>
      <c r="CC354" s="21">
        <f t="shared" si="625"/>
        <v>375000</v>
      </c>
      <c r="CD354" s="21">
        <f t="shared" si="625"/>
        <v>0</v>
      </c>
      <c r="CE354" s="21">
        <f t="shared" si="625"/>
        <v>0</v>
      </c>
      <c r="CF354" s="21">
        <f t="shared" si="625"/>
        <v>0</v>
      </c>
      <c r="CG354" s="21">
        <f t="shared" si="625"/>
        <v>0</v>
      </c>
      <c r="CH354" s="21">
        <f t="shared" si="625"/>
        <v>375000</v>
      </c>
      <c r="CI354" s="21">
        <f t="shared" si="625"/>
        <v>0</v>
      </c>
      <c r="CJ354" s="21">
        <f t="shared" si="625"/>
        <v>0</v>
      </c>
      <c r="CK354" s="21">
        <f t="shared" si="625"/>
        <v>375000</v>
      </c>
      <c r="CL354" s="206">
        <f t="shared" si="587"/>
        <v>0</v>
      </c>
    </row>
    <row r="355" spans="1:104" ht="27.75" customHeight="1" x14ac:dyDescent="0.25">
      <c r="A355" s="156" t="s">
        <v>9</v>
      </c>
      <c r="B355" s="156"/>
      <c r="C355" s="156"/>
      <c r="D355" s="156"/>
      <c r="E355" s="152">
        <v>851</v>
      </c>
      <c r="F355" s="3" t="s">
        <v>58</v>
      </c>
      <c r="G355" s="3" t="s">
        <v>11</v>
      </c>
      <c r="H355" s="176" t="s">
        <v>447</v>
      </c>
      <c r="I355" s="5">
        <v>240</v>
      </c>
      <c r="J355" s="21">
        <f>'6.ВС'!J206</f>
        <v>375000</v>
      </c>
      <c r="K355" s="21">
        <f>'6.ВС'!K206</f>
        <v>0</v>
      </c>
      <c r="L355" s="21">
        <f>'6.ВС'!L206</f>
        <v>0</v>
      </c>
      <c r="M355" s="21">
        <f>'6.ВС'!M206</f>
        <v>375000</v>
      </c>
      <c r="N355" s="21">
        <f>'6.ВС'!N206</f>
        <v>375000</v>
      </c>
      <c r="O355" s="21">
        <f>'6.ВС'!O206</f>
        <v>0</v>
      </c>
      <c r="P355" s="21">
        <f>'6.ВС'!P206</f>
        <v>0</v>
      </c>
      <c r="Q355" s="21">
        <f>'6.ВС'!Q206</f>
        <v>375000</v>
      </c>
      <c r="R355" s="21">
        <f>'6.ВС'!R206</f>
        <v>375000</v>
      </c>
      <c r="S355" s="21">
        <f>'6.ВС'!S206</f>
        <v>0</v>
      </c>
      <c r="T355" s="21">
        <f>'6.ВС'!T206</f>
        <v>0</v>
      </c>
      <c r="U355" s="21">
        <f>'6.ВС'!U206</f>
        <v>375000</v>
      </c>
      <c r="V355" s="21">
        <f>'6.ВС'!V206</f>
        <v>0</v>
      </c>
      <c r="W355" s="21">
        <f>'6.ВС'!W206</f>
        <v>0</v>
      </c>
      <c r="X355" s="21">
        <f>'6.ВС'!X206</f>
        <v>0</v>
      </c>
      <c r="Y355" s="21">
        <f>'6.ВС'!Y206</f>
        <v>0</v>
      </c>
      <c r="Z355" s="276">
        <f t="shared" si="594"/>
        <v>100</v>
      </c>
      <c r="AA355" s="21"/>
      <c r="AB355" s="21">
        <f>'6.ВС'!AB206</f>
        <v>375000</v>
      </c>
      <c r="AC355" s="21">
        <f>'6.ВС'!AC206</f>
        <v>0</v>
      </c>
      <c r="AD355" s="21">
        <f>'6.ВС'!AD206</f>
        <v>0</v>
      </c>
      <c r="AE355" s="21">
        <f>'6.ВС'!AE206</f>
        <v>375000</v>
      </c>
      <c r="AF355" s="21">
        <f>'6.ВС'!AF206</f>
        <v>0</v>
      </c>
      <c r="AG355" s="21">
        <f>'6.ВС'!AG206</f>
        <v>0</v>
      </c>
      <c r="AH355" s="21">
        <f>'6.ВС'!AH206</f>
        <v>0</v>
      </c>
      <c r="AI355" s="21">
        <f>'6.ВС'!AI206</f>
        <v>0</v>
      </c>
      <c r="AJ355" s="21">
        <f>'6.ВС'!AJ206</f>
        <v>375000</v>
      </c>
      <c r="AK355" s="21">
        <f>'6.ВС'!AK206</f>
        <v>0</v>
      </c>
      <c r="AL355" s="21">
        <f>'6.ВС'!AL206</f>
        <v>0</v>
      </c>
      <c r="AM355" s="21">
        <f>'6.ВС'!AM206</f>
        <v>375000</v>
      </c>
      <c r="AN355" s="21">
        <f>'6.ВС'!AN206</f>
        <v>0</v>
      </c>
      <c r="AO355" s="21">
        <f>'6.ВС'!AO206</f>
        <v>0</v>
      </c>
      <c r="AP355" s="21">
        <f>'6.ВС'!AP206</f>
        <v>0</v>
      </c>
      <c r="AQ355" s="21">
        <f>'6.ВС'!AQ206</f>
        <v>0</v>
      </c>
      <c r="AR355" s="21">
        <f>'6.ВС'!AR206</f>
        <v>375000</v>
      </c>
      <c r="AS355" s="21">
        <f>'6.ВС'!AS206</f>
        <v>0</v>
      </c>
      <c r="AT355" s="21">
        <f>'6.ВС'!AT206</f>
        <v>0</v>
      </c>
      <c r="AU355" s="21">
        <f>'6.ВС'!AU206</f>
        <v>375000</v>
      </c>
      <c r="AV355" s="205">
        <f t="shared" si="603"/>
        <v>0</v>
      </c>
      <c r="AW355" s="21">
        <f>'6.ВС'!AW206</f>
        <v>375000</v>
      </c>
      <c r="AX355" s="21">
        <f>'6.ВС'!AX206</f>
        <v>0</v>
      </c>
      <c r="AY355" s="21">
        <f>'6.ВС'!AY206</f>
        <v>0</v>
      </c>
      <c r="AZ355" s="21">
        <f>'6.ВС'!AZ206</f>
        <v>375000</v>
      </c>
      <c r="BA355" s="21">
        <f>'6.ВС'!BA206</f>
        <v>0</v>
      </c>
      <c r="BB355" s="21">
        <f>'6.ВС'!BB206</f>
        <v>0</v>
      </c>
      <c r="BC355" s="21">
        <f>'6.ВС'!BC206</f>
        <v>0</v>
      </c>
      <c r="BD355" s="21">
        <f>'6.ВС'!BD206</f>
        <v>0</v>
      </c>
      <c r="BE355" s="21">
        <f>'6.ВС'!BE206</f>
        <v>375000</v>
      </c>
      <c r="BF355" s="21">
        <f>'6.ВС'!BF206</f>
        <v>0</v>
      </c>
      <c r="BG355" s="21">
        <f>'6.ВС'!BG206</f>
        <v>0</v>
      </c>
      <c r="BH355" s="21">
        <f>'6.ВС'!BH206</f>
        <v>375000</v>
      </c>
      <c r="BI355" s="21">
        <f>'6.ВС'!BI206</f>
        <v>0</v>
      </c>
      <c r="BJ355" s="21">
        <f>'6.ВС'!BJ206</f>
        <v>0</v>
      </c>
      <c r="BK355" s="21">
        <f>'6.ВС'!BK206</f>
        <v>0</v>
      </c>
      <c r="BL355" s="21">
        <f>'6.ВС'!BL206</f>
        <v>0</v>
      </c>
      <c r="BM355" s="21">
        <f>'6.ВС'!BM206</f>
        <v>375000</v>
      </c>
      <c r="BN355" s="21">
        <f>'6.ВС'!BN206</f>
        <v>0</v>
      </c>
      <c r="BO355" s="21">
        <f>'6.ВС'!BO206</f>
        <v>0</v>
      </c>
      <c r="BP355" s="21">
        <f>'6.ВС'!BP206</f>
        <v>375000</v>
      </c>
      <c r="BQ355" s="205">
        <f t="shared" si="585"/>
        <v>0</v>
      </c>
      <c r="BR355" s="21">
        <f>'6.ВС'!BR206</f>
        <v>375000</v>
      </c>
      <c r="BS355" s="21">
        <f>'6.ВС'!BS206</f>
        <v>0</v>
      </c>
      <c r="BT355" s="21">
        <f>'6.ВС'!BT206</f>
        <v>0</v>
      </c>
      <c r="BU355" s="21">
        <f>'6.ВС'!BU206</f>
        <v>375000</v>
      </c>
      <c r="BV355" s="21">
        <f>'6.ВС'!BV206</f>
        <v>0</v>
      </c>
      <c r="BW355" s="21">
        <f>'6.ВС'!BW206</f>
        <v>0</v>
      </c>
      <c r="BX355" s="21">
        <f>'6.ВС'!BX206</f>
        <v>0</v>
      </c>
      <c r="BY355" s="21">
        <f>'6.ВС'!BY206</f>
        <v>0</v>
      </c>
      <c r="BZ355" s="21">
        <f>'6.ВС'!BZ206</f>
        <v>375000</v>
      </c>
      <c r="CA355" s="21">
        <f>'6.ВС'!CA206</f>
        <v>0</v>
      </c>
      <c r="CB355" s="21">
        <f>'6.ВС'!CB206</f>
        <v>0</v>
      </c>
      <c r="CC355" s="21">
        <f>'6.ВС'!CC206</f>
        <v>375000</v>
      </c>
      <c r="CD355" s="21">
        <f>'6.ВС'!CD206</f>
        <v>0</v>
      </c>
      <c r="CE355" s="21">
        <f>'6.ВС'!CE206</f>
        <v>0</v>
      </c>
      <c r="CF355" s="21">
        <f>'6.ВС'!CF206</f>
        <v>0</v>
      </c>
      <c r="CG355" s="21">
        <f>'6.ВС'!CG206</f>
        <v>0</v>
      </c>
      <c r="CH355" s="21">
        <f>'6.ВС'!CH206</f>
        <v>375000</v>
      </c>
      <c r="CI355" s="21">
        <f>'6.ВС'!CI206</f>
        <v>0</v>
      </c>
      <c r="CJ355" s="21">
        <f>'6.ВС'!CJ206</f>
        <v>0</v>
      </c>
      <c r="CK355" s="21">
        <f>'6.ВС'!CK206</f>
        <v>375000</v>
      </c>
      <c r="CL355" s="206">
        <f t="shared" si="587"/>
        <v>0</v>
      </c>
    </row>
    <row r="356" spans="1:104" ht="27.75" customHeight="1" x14ac:dyDescent="0.25">
      <c r="A356" s="156" t="s">
        <v>41</v>
      </c>
      <c r="B356" s="156"/>
      <c r="C356" s="156"/>
      <c r="D356" s="156"/>
      <c r="E356" s="152">
        <v>851</v>
      </c>
      <c r="F356" s="3" t="s">
        <v>58</v>
      </c>
      <c r="G356" s="3" t="s">
        <v>11</v>
      </c>
      <c r="H356" s="176" t="s">
        <v>447</v>
      </c>
      <c r="I356" s="5">
        <v>600</v>
      </c>
      <c r="J356" s="21">
        <f t="shared" ref="J356:Y356" si="626">J357</f>
        <v>5225000</v>
      </c>
      <c r="K356" s="21">
        <f t="shared" si="626"/>
        <v>0</v>
      </c>
      <c r="L356" s="21">
        <f t="shared" si="626"/>
        <v>0</v>
      </c>
      <c r="M356" s="21">
        <f t="shared" si="626"/>
        <v>5225000</v>
      </c>
      <c r="N356" s="21">
        <f t="shared" si="626"/>
        <v>5225000</v>
      </c>
      <c r="O356" s="21">
        <f t="shared" si="626"/>
        <v>0</v>
      </c>
      <c r="P356" s="21">
        <f t="shared" si="626"/>
        <v>0</v>
      </c>
      <c r="Q356" s="21">
        <f t="shared" si="626"/>
        <v>5225000</v>
      </c>
      <c r="R356" s="21">
        <f t="shared" si="626"/>
        <v>5225000</v>
      </c>
      <c r="S356" s="21">
        <f t="shared" si="626"/>
        <v>0</v>
      </c>
      <c r="T356" s="21">
        <f t="shared" si="626"/>
        <v>0</v>
      </c>
      <c r="U356" s="21">
        <f t="shared" si="626"/>
        <v>5225000</v>
      </c>
      <c r="V356" s="21">
        <f t="shared" si="626"/>
        <v>0</v>
      </c>
      <c r="W356" s="21">
        <f t="shared" si="626"/>
        <v>0</v>
      </c>
      <c r="X356" s="21">
        <f t="shared" si="626"/>
        <v>0</v>
      </c>
      <c r="Y356" s="21">
        <f t="shared" si="626"/>
        <v>0</v>
      </c>
      <c r="Z356" s="276">
        <f t="shared" si="594"/>
        <v>100</v>
      </c>
      <c r="AA356" s="21"/>
      <c r="AB356" s="21">
        <f t="shared" ref="AB356:CK356" si="627">AB357</f>
        <v>5225000</v>
      </c>
      <c r="AC356" s="21">
        <f t="shared" si="627"/>
        <v>0</v>
      </c>
      <c r="AD356" s="21">
        <f t="shared" si="627"/>
        <v>0</v>
      </c>
      <c r="AE356" s="21">
        <f t="shared" si="627"/>
        <v>5225000</v>
      </c>
      <c r="AF356" s="21">
        <f t="shared" si="627"/>
        <v>0</v>
      </c>
      <c r="AG356" s="21">
        <f t="shared" si="627"/>
        <v>0</v>
      </c>
      <c r="AH356" s="21">
        <f t="shared" si="627"/>
        <v>0</v>
      </c>
      <c r="AI356" s="21">
        <f t="shared" si="627"/>
        <v>0</v>
      </c>
      <c r="AJ356" s="21">
        <f t="shared" si="627"/>
        <v>5225000</v>
      </c>
      <c r="AK356" s="21">
        <f t="shared" si="627"/>
        <v>0</v>
      </c>
      <c r="AL356" s="21">
        <f t="shared" si="627"/>
        <v>0</v>
      </c>
      <c r="AM356" s="21">
        <f t="shared" si="627"/>
        <v>5225000</v>
      </c>
      <c r="AN356" s="21">
        <f t="shared" si="627"/>
        <v>0</v>
      </c>
      <c r="AO356" s="21">
        <f t="shared" si="627"/>
        <v>0</v>
      </c>
      <c r="AP356" s="21">
        <f t="shared" si="627"/>
        <v>0</v>
      </c>
      <c r="AQ356" s="21">
        <f t="shared" si="627"/>
        <v>0</v>
      </c>
      <c r="AR356" s="21">
        <f t="shared" si="627"/>
        <v>5225000</v>
      </c>
      <c r="AS356" s="21">
        <f t="shared" si="627"/>
        <v>0</v>
      </c>
      <c r="AT356" s="21">
        <f t="shared" si="627"/>
        <v>0</v>
      </c>
      <c r="AU356" s="21">
        <f t="shared" si="627"/>
        <v>5225000</v>
      </c>
      <c r="AV356" s="205">
        <f t="shared" si="603"/>
        <v>0</v>
      </c>
      <c r="AW356" s="21">
        <f t="shared" si="627"/>
        <v>5225000</v>
      </c>
      <c r="AX356" s="21">
        <f t="shared" si="627"/>
        <v>0</v>
      </c>
      <c r="AY356" s="21">
        <f t="shared" si="627"/>
        <v>0</v>
      </c>
      <c r="AZ356" s="21">
        <f t="shared" si="627"/>
        <v>5225000</v>
      </c>
      <c r="BA356" s="21">
        <f t="shared" si="627"/>
        <v>0</v>
      </c>
      <c r="BB356" s="21">
        <f t="shared" si="627"/>
        <v>0</v>
      </c>
      <c r="BC356" s="21">
        <f t="shared" si="627"/>
        <v>0</v>
      </c>
      <c r="BD356" s="21">
        <f t="shared" si="627"/>
        <v>0</v>
      </c>
      <c r="BE356" s="21">
        <f t="shared" si="627"/>
        <v>5225000</v>
      </c>
      <c r="BF356" s="21">
        <f t="shared" si="627"/>
        <v>0</v>
      </c>
      <c r="BG356" s="21">
        <f t="shared" si="627"/>
        <v>0</v>
      </c>
      <c r="BH356" s="21">
        <f t="shared" si="627"/>
        <v>5225000</v>
      </c>
      <c r="BI356" s="21">
        <f t="shared" si="627"/>
        <v>0</v>
      </c>
      <c r="BJ356" s="21">
        <f t="shared" si="627"/>
        <v>0</v>
      </c>
      <c r="BK356" s="21">
        <f t="shared" si="627"/>
        <v>0</v>
      </c>
      <c r="BL356" s="21">
        <f t="shared" si="627"/>
        <v>0</v>
      </c>
      <c r="BM356" s="21">
        <f t="shared" si="627"/>
        <v>5225000</v>
      </c>
      <c r="BN356" s="21">
        <f t="shared" si="627"/>
        <v>0</v>
      </c>
      <c r="BO356" s="21">
        <f t="shared" si="627"/>
        <v>0</v>
      </c>
      <c r="BP356" s="21">
        <f t="shared" si="627"/>
        <v>5225000</v>
      </c>
      <c r="BQ356" s="205">
        <f t="shared" si="585"/>
        <v>0</v>
      </c>
      <c r="BR356" s="21">
        <f t="shared" si="627"/>
        <v>5225000</v>
      </c>
      <c r="BS356" s="21">
        <f t="shared" si="627"/>
        <v>0</v>
      </c>
      <c r="BT356" s="21">
        <f t="shared" si="627"/>
        <v>0</v>
      </c>
      <c r="BU356" s="21">
        <f t="shared" si="627"/>
        <v>5225000</v>
      </c>
      <c r="BV356" s="21">
        <f t="shared" si="627"/>
        <v>0</v>
      </c>
      <c r="BW356" s="21">
        <f t="shared" si="627"/>
        <v>0</v>
      </c>
      <c r="BX356" s="21">
        <f t="shared" si="627"/>
        <v>0</v>
      </c>
      <c r="BY356" s="21">
        <f t="shared" si="627"/>
        <v>0</v>
      </c>
      <c r="BZ356" s="21">
        <f t="shared" si="627"/>
        <v>5225000</v>
      </c>
      <c r="CA356" s="21">
        <f t="shared" si="627"/>
        <v>0</v>
      </c>
      <c r="CB356" s="21">
        <f t="shared" si="627"/>
        <v>0</v>
      </c>
      <c r="CC356" s="21">
        <f t="shared" si="627"/>
        <v>5225000</v>
      </c>
      <c r="CD356" s="21">
        <f t="shared" si="627"/>
        <v>0</v>
      </c>
      <c r="CE356" s="21">
        <f t="shared" si="627"/>
        <v>0</v>
      </c>
      <c r="CF356" s="21">
        <f t="shared" si="627"/>
        <v>0</v>
      </c>
      <c r="CG356" s="21">
        <f t="shared" si="627"/>
        <v>0</v>
      </c>
      <c r="CH356" s="21">
        <f t="shared" si="627"/>
        <v>5225000</v>
      </c>
      <c r="CI356" s="21">
        <f t="shared" si="627"/>
        <v>0</v>
      </c>
      <c r="CJ356" s="21">
        <f t="shared" si="627"/>
        <v>0</v>
      </c>
      <c r="CK356" s="21">
        <f t="shared" si="627"/>
        <v>5225000</v>
      </c>
      <c r="CL356" s="206">
        <f t="shared" si="587"/>
        <v>0</v>
      </c>
    </row>
    <row r="357" spans="1:104" ht="27.75" customHeight="1" x14ac:dyDescent="0.25">
      <c r="A357" s="156" t="s">
        <v>84</v>
      </c>
      <c r="B357" s="156"/>
      <c r="C357" s="156"/>
      <c r="D357" s="156"/>
      <c r="E357" s="152">
        <v>851</v>
      </c>
      <c r="F357" s="3" t="s">
        <v>58</v>
      </c>
      <c r="G357" s="3" t="s">
        <v>11</v>
      </c>
      <c r="H357" s="176" t="s">
        <v>447</v>
      </c>
      <c r="I357" s="3" t="s">
        <v>85</v>
      </c>
      <c r="J357" s="21">
        <f>'6.ВС'!J208</f>
        <v>5225000</v>
      </c>
      <c r="K357" s="21">
        <f>'6.ВС'!K208</f>
        <v>0</v>
      </c>
      <c r="L357" s="21">
        <f>'6.ВС'!L208</f>
        <v>0</v>
      </c>
      <c r="M357" s="21">
        <f>'6.ВС'!M208</f>
        <v>5225000</v>
      </c>
      <c r="N357" s="21">
        <f>'6.ВС'!N208</f>
        <v>5225000</v>
      </c>
      <c r="O357" s="21">
        <f>'6.ВС'!O208</f>
        <v>0</v>
      </c>
      <c r="P357" s="21">
        <f>'6.ВС'!P208</f>
        <v>0</v>
      </c>
      <c r="Q357" s="21">
        <f>'6.ВС'!Q208</f>
        <v>5225000</v>
      </c>
      <c r="R357" s="21">
        <f>'6.ВС'!R208</f>
        <v>5225000</v>
      </c>
      <c r="S357" s="21">
        <f>'6.ВС'!S208</f>
        <v>0</v>
      </c>
      <c r="T357" s="21">
        <f>'6.ВС'!T208</f>
        <v>0</v>
      </c>
      <c r="U357" s="21">
        <f>'6.ВС'!U208</f>
        <v>5225000</v>
      </c>
      <c r="V357" s="21">
        <f>'6.ВС'!V208</f>
        <v>0</v>
      </c>
      <c r="W357" s="21">
        <f>'6.ВС'!W208</f>
        <v>0</v>
      </c>
      <c r="X357" s="21">
        <f>'6.ВС'!X208</f>
        <v>0</v>
      </c>
      <c r="Y357" s="21">
        <f>'6.ВС'!Y208</f>
        <v>0</v>
      </c>
      <c r="Z357" s="276">
        <f t="shared" si="594"/>
        <v>100</v>
      </c>
      <c r="AA357" s="21"/>
      <c r="AB357" s="21">
        <f>'6.ВС'!AB208</f>
        <v>5225000</v>
      </c>
      <c r="AC357" s="21">
        <f>'6.ВС'!AC208</f>
        <v>0</v>
      </c>
      <c r="AD357" s="21">
        <f>'6.ВС'!AD208</f>
        <v>0</v>
      </c>
      <c r="AE357" s="21">
        <f>'6.ВС'!AE208</f>
        <v>5225000</v>
      </c>
      <c r="AF357" s="21">
        <f>'6.ВС'!AF208</f>
        <v>0</v>
      </c>
      <c r="AG357" s="21">
        <f>'6.ВС'!AG208</f>
        <v>0</v>
      </c>
      <c r="AH357" s="21">
        <f>'6.ВС'!AH208</f>
        <v>0</v>
      </c>
      <c r="AI357" s="21">
        <f>'6.ВС'!AI208</f>
        <v>0</v>
      </c>
      <c r="AJ357" s="21">
        <f>'6.ВС'!AJ208</f>
        <v>5225000</v>
      </c>
      <c r="AK357" s="21">
        <f>'6.ВС'!AK208</f>
        <v>0</v>
      </c>
      <c r="AL357" s="21">
        <f>'6.ВС'!AL208</f>
        <v>0</v>
      </c>
      <c r="AM357" s="21">
        <f>'6.ВС'!AM208</f>
        <v>5225000</v>
      </c>
      <c r="AN357" s="21">
        <f>'6.ВС'!AN208</f>
        <v>0</v>
      </c>
      <c r="AO357" s="21">
        <f>'6.ВС'!AO208</f>
        <v>0</v>
      </c>
      <c r="AP357" s="21">
        <f>'6.ВС'!AP208</f>
        <v>0</v>
      </c>
      <c r="AQ357" s="21">
        <f>'6.ВС'!AQ208</f>
        <v>0</v>
      </c>
      <c r="AR357" s="21">
        <f>'6.ВС'!AR208</f>
        <v>5225000</v>
      </c>
      <c r="AS357" s="21">
        <f>'6.ВС'!AS208</f>
        <v>0</v>
      </c>
      <c r="AT357" s="21">
        <f>'6.ВС'!AT208</f>
        <v>0</v>
      </c>
      <c r="AU357" s="21">
        <f>'6.ВС'!AU208</f>
        <v>5225000</v>
      </c>
      <c r="AV357" s="205">
        <f t="shared" si="603"/>
        <v>0</v>
      </c>
      <c r="AW357" s="21">
        <f>'6.ВС'!AW208</f>
        <v>5225000</v>
      </c>
      <c r="AX357" s="21">
        <f>'6.ВС'!AX208</f>
        <v>0</v>
      </c>
      <c r="AY357" s="21">
        <f>'6.ВС'!AY208</f>
        <v>0</v>
      </c>
      <c r="AZ357" s="21">
        <f>'6.ВС'!AZ208</f>
        <v>5225000</v>
      </c>
      <c r="BA357" s="21">
        <f>'6.ВС'!BA208</f>
        <v>0</v>
      </c>
      <c r="BB357" s="21">
        <f>'6.ВС'!BB208</f>
        <v>0</v>
      </c>
      <c r="BC357" s="21">
        <f>'6.ВС'!BC208</f>
        <v>0</v>
      </c>
      <c r="BD357" s="21">
        <f>'6.ВС'!BD208</f>
        <v>0</v>
      </c>
      <c r="BE357" s="21">
        <f>'6.ВС'!BE208</f>
        <v>5225000</v>
      </c>
      <c r="BF357" s="21">
        <f>'6.ВС'!BF208</f>
        <v>0</v>
      </c>
      <c r="BG357" s="21">
        <f>'6.ВС'!BG208</f>
        <v>0</v>
      </c>
      <c r="BH357" s="21">
        <f>'6.ВС'!BH208</f>
        <v>5225000</v>
      </c>
      <c r="BI357" s="21">
        <f>'6.ВС'!BI208</f>
        <v>0</v>
      </c>
      <c r="BJ357" s="21">
        <f>'6.ВС'!BJ208</f>
        <v>0</v>
      </c>
      <c r="BK357" s="21">
        <f>'6.ВС'!BK208</f>
        <v>0</v>
      </c>
      <c r="BL357" s="21">
        <f>'6.ВС'!BL208</f>
        <v>0</v>
      </c>
      <c r="BM357" s="21">
        <f>'6.ВС'!BM208</f>
        <v>5225000</v>
      </c>
      <c r="BN357" s="21">
        <f>'6.ВС'!BN208</f>
        <v>0</v>
      </c>
      <c r="BO357" s="21">
        <f>'6.ВС'!BO208</f>
        <v>0</v>
      </c>
      <c r="BP357" s="21">
        <f>'6.ВС'!BP208</f>
        <v>5225000</v>
      </c>
      <c r="BQ357" s="205">
        <f t="shared" si="585"/>
        <v>0</v>
      </c>
      <c r="BR357" s="21">
        <f>'6.ВС'!BR208</f>
        <v>5225000</v>
      </c>
      <c r="BS357" s="21">
        <f>'6.ВС'!BS208</f>
        <v>0</v>
      </c>
      <c r="BT357" s="21">
        <f>'6.ВС'!BT208</f>
        <v>0</v>
      </c>
      <c r="BU357" s="21">
        <f>'6.ВС'!BU208</f>
        <v>5225000</v>
      </c>
      <c r="BV357" s="21">
        <f>'6.ВС'!BV208</f>
        <v>0</v>
      </c>
      <c r="BW357" s="21">
        <f>'6.ВС'!BW208</f>
        <v>0</v>
      </c>
      <c r="BX357" s="21">
        <f>'6.ВС'!BX208</f>
        <v>0</v>
      </c>
      <c r="BY357" s="21">
        <f>'6.ВС'!BY208</f>
        <v>0</v>
      </c>
      <c r="BZ357" s="21">
        <f>'6.ВС'!BZ208</f>
        <v>5225000</v>
      </c>
      <c r="CA357" s="21">
        <f>'6.ВС'!CA208</f>
        <v>0</v>
      </c>
      <c r="CB357" s="21">
        <f>'6.ВС'!CB208</f>
        <v>0</v>
      </c>
      <c r="CC357" s="21">
        <f>'6.ВС'!CC208</f>
        <v>5225000</v>
      </c>
      <c r="CD357" s="21">
        <f>'6.ВС'!CD208</f>
        <v>0</v>
      </c>
      <c r="CE357" s="21">
        <f>'6.ВС'!CE208</f>
        <v>0</v>
      </c>
      <c r="CF357" s="21">
        <f>'6.ВС'!CF208</f>
        <v>0</v>
      </c>
      <c r="CG357" s="21">
        <f>'6.ВС'!CG208</f>
        <v>0</v>
      </c>
      <c r="CH357" s="21">
        <f>'6.ВС'!CH208</f>
        <v>5225000</v>
      </c>
      <c r="CI357" s="21">
        <f>'6.ВС'!CI208</f>
        <v>0</v>
      </c>
      <c r="CJ357" s="21">
        <f>'6.ВС'!CJ208</f>
        <v>0</v>
      </c>
      <c r="CK357" s="21">
        <f>'6.ВС'!CK208</f>
        <v>5225000</v>
      </c>
      <c r="CL357" s="206">
        <f t="shared" si="587"/>
        <v>0</v>
      </c>
    </row>
    <row r="358" spans="1:104" ht="27.75" customHeight="1" x14ac:dyDescent="0.25">
      <c r="A358" s="155" t="s">
        <v>253</v>
      </c>
      <c r="B358" s="156"/>
      <c r="C358" s="156"/>
      <c r="D358" s="156"/>
      <c r="E358" s="152">
        <v>851</v>
      </c>
      <c r="F358" s="4" t="s">
        <v>58</v>
      </c>
      <c r="G358" s="4" t="s">
        <v>11</v>
      </c>
      <c r="H358" s="176" t="s">
        <v>448</v>
      </c>
      <c r="I358" s="4"/>
      <c r="J358" s="21">
        <f t="shared" ref="J358:Y359" si="628">J359</f>
        <v>0</v>
      </c>
      <c r="K358" s="21">
        <f t="shared" si="628"/>
        <v>0</v>
      </c>
      <c r="L358" s="21">
        <f t="shared" si="628"/>
        <v>0</v>
      </c>
      <c r="M358" s="21">
        <f t="shared" si="628"/>
        <v>0</v>
      </c>
      <c r="N358" s="21">
        <f t="shared" si="628"/>
        <v>2799551.8</v>
      </c>
      <c r="O358" s="21">
        <f t="shared" si="628"/>
        <v>2659574</v>
      </c>
      <c r="P358" s="21">
        <f t="shared" si="628"/>
        <v>139977.79999999999</v>
      </c>
      <c r="Q358" s="21">
        <f t="shared" si="628"/>
        <v>0</v>
      </c>
      <c r="R358" s="21">
        <f t="shared" si="628"/>
        <v>526316</v>
      </c>
      <c r="S358" s="21">
        <f t="shared" si="628"/>
        <v>500000</v>
      </c>
      <c r="T358" s="21">
        <f t="shared" si="628"/>
        <v>26316</v>
      </c>
      <c r="U358" s="21">
        <f t="shared" si="628"/>
        <v>0</v>
      </c>
      <c r="V358" s="21">
        <f t="shared" si="628"/>
        <v>-1368432</v>
      </c>
      <c r="W358" s="21">
        <f t="shared" si="628"/>
        <v>-1300000</v>
      </c>
      <c r="X358" s="21">
        <f t="shared" si="628"/>
        <v>-68432</v>
      </c>
      <c r="Y358" s="21">
        <f t="shared" si="628"/>
        <v>0</v>
      </c>
      <c r="Z358" s="276">
        <f t="shared" si="594"/>
        <v>0</v>
      </c>
      <c r="AA358" s="21"/>
      <c r="AB358" s="21">
        <f t="shared" ref="AB358:BV359" si="629">AB359</f>
        <v>1368432</v>
      </c>
      <c r="AC358" s="21">
        <f t="shared" si="629"/>
        <v>1300000</v>
      </c>
      <c r="AD358" s="21">
        <f t="shared" si="629"/>
        <v>68432</v>
      </c>
      <c r="AE358" s="21">
        <f t="shared" si="629"/>
        <v>0</v>
      </c>
      <c r="AF358" s="21">
        <f t="shared" si="629"/>
        <v>-10</v>
      </c>
      <c r="AG358" s="21">
        <f t="shared" si="629"/>
        <v>0</v>
      </c>
      <c r="AH358" s="21">
        <f t="shared" si="629"/>
        <v>-10</v>
      </c>
      <c r="AI358" s="21">
        <f t="shared" si="629"/>
        <v>0</v>
      </c>
      <c r="AJ358" s="21">
        <f t="shared" si="629"/>
        <v>1368422</v>
      </c>
      <c r="AK358" s="21">
        <f t="shared" si="629"/>
        <v>1300000</v>
      </c>
      <c r="AL358" s="21">
        <f t="shared" si="629"/>
        <v>68422</v>
      </c>
      <c r="AM358" s="21">
        <f t="shared" si="629"/>
        <v>0</v>
      </c>
      <c r="AN358" s="21">
        <f t="shared" si="629"/>
        <v>0</v>
      </c>
      <c r="AO358" s="21">
        <f t="shared" si="629"/>
        <v>0</v>
      </c>
      <c r="AP358" s="21">
        <f t="shared" si="629"/>
        <v>0</v>
      </c>
      <c r="AQ358" s="21">
        <f t="shared" si="629"/>
        <v>0</v>
      </c>
      <c r="AR358" s="21">
        <f t="shared" si="629"/>
        <v>1368422</v>
      </c>
      <c r="AS358" s="21">
        <f t="shared" si="629"/>
        <v>1300000</v>
      </c>
      <c r="AT358" s="21">
        <f t="shared" si="629"/>
        <v>68422</v>
      </c>
      <c r="AU358" s="21">
        <f t="shared" si="629"/>
        <v>0</v>
      </c>
      <c r="AV358" s="205">
        <f t="shared" si="603"/>
        <v>0</v>
      </c>
      <c r="AW358" s="21">
        <f t="shared" si="629"/>
        <v>0</v>
      </c>
      <c r="AX358" s="21">
        <f t="shared" si="629"/>
        <v>0</v>
      </c>
      <c r="AY358" s="21">
        <f t="shared" si="629"/>
        <v>0</v>
      </c>
      <c r="AZ358" s="21">
        <f t="shared" si="629"/>
        <v>0</v>
      </c>
      <c r="BA358" s="21">
        <f t="shared" si="629"/>
        <v>0</v>
      </c>
      <c r="BB358" s="21">
        <f t="shared" si="629"/>
        <v>0</v>
      </c>
      <c r="BC358" s="21">
        <f t="shared" si="629"/>
        <v>0</v>
      </c>
      <c r="BD358" s="21">
        <f t="shared" si="629"/>
        <v>0</v>
      </c>
      <c r="BE358" s="21">
        <f t="shared" si="629"/>
        <v>0</v>
      </c>
      <c r="BF358" s="21">
        <f t="shared" si="629"/>
        <v>0</v>
      </c>
      <c r="BG358" s="21">
        <f t="shared" si="629"/>
        <v>0</v>
      </c>
      <c r="BH358" s="21">
        <f t="shared" si="629"/>
        <v>0</v>
      </c>
      <c r="BI358" s="21">
        <f t="shared" si="629"/>
        <v>0</v>
      </c>
      <c r="BJ358" s="21">
        <f t="shared" si="629"/>
        <v>0</v>
      </c>
      <c r="BK358" s="21">
        <f t="shared" si="629"/>
        <v>0</v>
      </c>
      <c r="BL358" s="21">
        <f t="shared" si="629"/>
        <v>0</v>
      </c>
      <c r="BM358" s="21">
        <f t="shared" si="629"/>
        <v>0</v>
      </c>
      <c r="BN358" s="21">
        <f t="shared" si="629"/>
        <v>0</v>
      </c>
      <c r="BO358" s="21">
        <f t="shared" si="629"/>
        <v>0</v>
      </c>
      <c r="BP358" s="21">
        <f t="shared" si="629"/>
        <v>0</v>
      </c>
      <c r="BQ358" s="205">
        <f t="shared" si="585"/>
        <v>0</v>
      </c>
      <c r="BR358" s="21">
        <f t="shared" si="629"/>
        <v>2799552</v>
      </c>
      <c r="BS358" s="21">
        <f t="shared" si="629"/>
        <v>2659574</v>
      </c>
      <c r="BT358" s="21">
        <f t="shared" si="629"/>
        <v>139978</v>
      </c>
      <c r="BU358" s="21">
        <f t="shared" si="629"/>
        <v>0</v>
      </c>
      <c r="BV358" s="21">
        <f t="shared" si="629"/>
        <v>0</v>
      </c>
      <c r="BW358" s="21">
        <f t="shared" ref="BV358:CK359" si="630">BW359</f>
        <v>0</v>
      </c>
      <c r="BX358" s="21">
        <f t="shared" si="630"/>
        <v>0</v>
      </c>
      <c r="BY358" s="21">
        <f t="shared" si="630"/>
        <v>0</v>
      </c>
      <c r="BZ358" s="21">
        <f t="shared" si="630"/>
        <v>2799552</v>
      </c>
      <c r="CA358" s="21">
        <f t="shared" si="630"/>
        <v>2659574</v>
      </c>
      <c r="CB358" s="21">
        <f t="shared" si="630"/>
        <v>139978</v>
      </c>
      <c r="CC358" s="21">
        <f t="shared" si="630"/>
        <v>0</v>
      </c>
      <c r="CD358" s="21">
        <f t="shared" si="630"/>
        <v>0</v>
      </c>
      <c r="CE358" s="21">
        <f t="shared" si="630"/>
        <v>0</v>
      </c>
      <c r="CF358" s="21">
        <f t="shared" si="630"/>
        <v>0</v>
      </c>
      <c r="CG358" s="21">
        <f t="shared" si="630"/>
        <v>0</v>
      </c>
      <c r="CH358" s="21">
        <f t="shared" si="630"/>
        <v>2799552</v>
      </c>
      <c r="CI358" s="21">
        <f t="shared" si="630"/>
        <v>2659574</v>
      </c>
      <c r="CJ358" s="21">
        <f t="shared" si="630"/>
        <v>139978</v>
      </c>
      <c r="CK358" s="21">
        <f t="shared" si="630"/>
        <v>0</v>
      </c>
      <c r="CL358" s="206">
        <f t="shared" si="587"/>
        <v>0</v>
      </c>
    </row>
    <row r="359" spans="1:104" ht="27.75" customHeight="1" x14ac:dyDescent="0.25">
      <c r="A359" s="156" t="s">
        <v>41</v>
      </c>
      <c r="B359" s="156"/>
      <c r="C359" s="156"/>
      <c r="D359" s="156"/>
      <c r="E359" s="152">
        <v>851</v>
      </c>
      <c r="F359" s="3" t="s">
        <v>58</v>
      </c>
      <c r="G359" s="3" t="s">
        <v>11</v>
      </c>
      <c r="H359" s="176" t="s">
        <v>448</v>
      </c>
      <c r="I359" s="3" t="s">
        <v>83</v>
      </c>
      <c r="J359" s="21">
        <f t="shared" si="628"/>
        <v>0</v>
      </c>
      <c r="K359" s="21">
        <f t="shared" si="628"/>
        <v>0</v>
      </c>
      <c r="L359" s="21">
        <f t="shared" si="628"/>
        <v>0</v>
      </c>
      <c r="M359" s="21">
        <f t="shared" si="628"/>
        <v>0</v>
      </c>
      <c r="N359" s="21">
        <f t="shared" si="628"/>
        <v>2799551.8</v>
      </c>
      <c r="O359" s="21">
        <f t="shared" si="628"/>
        <v>2659574</v>
      </c>
      <c r="P359" s="21">
        <f t="shared" si="628"/>
        <v>139977.79999999999</v>
      </c>
      <c r="Q359" s="21">
        <f t="shared" si="628"/>
        <v>0</v>
      </c>
      <c r="R359" s="21">
        <f t="shared" si="628"/>
        <v>526316</v>
      </c>
      <c r="S359" s="21">
        <f t="shared" si="628"/>
        <v>500000</v>
      </c>
      <c r="T359" s="21">
        <f t="shared" si="628"/>
        <v>26316</v>
      </c>
      <c r="U359" s="21">
        <f t="shared" si="628"/>
        <v>0</v>
      </c>
      <c r="V359" s="21">
        <f t="shared" si="628"/>
        <v>-1368432</v>
      </c>
      <c r="W359" s="21">
        <f t="shared" si="628"/>
        <v>-1300000</v>
      </c>
      <c r="X359" s="21">
        <f t="shared" si="628"/>
        <v>-68432</v>
      </c>
      <c r="Y359" s="21">
        <f t="shared" si="628"/>
        <v>0</v>
      </c>
      <c r="Z359" s="276">
        <f t="shared" si="594"/>
        <v>0</v>
      </c>
      <c r="AA359" s="21"/>
      <c r="AB359" s="21">
        <f t="shared" si="629"/>
        <v>1368432</v>
      </c>
      <c r="AC359" s="21">
        <f t="shared" si="629"/>
        <v>1300000</v>
      </c>
      <c r="AD359" s="21">
        <f t="shared" si="629"/>
        <v>68432</v>
      </c>
      <c r="AE359" s="21">
        <f t="shared" si="629"/>
        <v>0</v>
      </c>
      <c r="AF359" s="21">
        <f t="shared" si="629"/>
        <v>-10</v>
      </c>
      <c r="AG359" s="21">
        <f t="shared" si="629"/>
        <v>0</v>
      </c>
      <c r="AH359" s="21">
        <f t="shared" si="629"/>
        <v>-10</v>
      </c>
      <c r="AI359" s="21">
        <f t="shared" si="629"/>
        <v>0</v>
      </c>
      <c r="AJ359" s="21">
        <f t="shared" si="629"/>
        <v>1368422</v>
      </c>
      <c r="AK359" s="21">
        <f t="shared" si="629"/>
        <v>1300000</v>
      </c>
      <c r="AL359" s="21">
        <f t="shared" si="629"/>
        <v>68422</v>
      </c>
      <c r="AM359" s="21">
        <f t="shared" si="629"/>
        <v>0</v>
      </c>
      <c r="AN359" s="21">
        <f t="shared" si="629"/>
        <v>0</v>
      </c>
      <c r="AO359" s="21">
        <f t="shared" si="629"/>
        <v>0</v>
      </c>
      <c r="AP359" s="21">
        <f t="shared" si="629"/>
        <v>0</v>
      </c>
      <c r="AQ359" s="21">
        <f t="shared" si="629"/>
        <v>0</v>
      </c>
      <c r="AR359" s="21">
        <f t="shared" si="629"/>
        <v>1368422</v>
      </c>
      <c r="AS359" s="21">
        <f t="shared" si="629"/>
        <v>1300000</v>
      </c>
      <c r="AT359" s="21">
        <f t="shared" si="629"/>
        <v>68422</v>
      </c>
      <c r="AU359" s="21">
        <f t="shared" si="629"/>
        <v>0</v>
      </c>
      <c r="AV359" s="205">
        <f t="shared" si="603"/>
        <v>0</v>
      </c>
      <c r="AW359" s="21">
        <f t="shared" si="629"/>
        <v>0</v>
      </c>
      <c r="AX359" s="21">
        <f t="shared" si="629"/>
        <v>0</v>
      </c>
      <c r="AY359" s="21">
        <f t="shared" si="629"/>
        <v>0</v>
      </c>
      <c r="AZ359" s="21">
        <f t="shared" si="629"/>
        <v>0</v>
      </c>
      <c r="BA359" s="21">
        <f t="shared" si="629"/>
        <v>0</v>
      </c>
      <c r="BB359" s="21">
        <f t="shared" si="629"/>
        <v>0</v>
      </c>
      <c r="BC359" s="21">
        <f t="shared" si="629"/>
        <v>0</v>
      </c>
      <c r="BD359" s="21">
        <f t="shared" si="629"/>
        <v>0</v>
      </c>
      <c r="BE359" s="21">
        <f t="shared" si="629"/>
        <v>0</v>
      </c>
      <c r="BF359" s="21">
        <f t="shared" si="629"/>
        <v>0</v>
      </c>
      <c r="BG359" s="21">
        <f t="shared" si="629"/>
        <v>0</v>
      </c>
      <c r="BH359" s="21">
        <f t="shared" si="629"/>
        <v>0</v>
      </c>
      <c r="BI359" s="21">
        <f t="shared" si="629"/>
        <v>0</v>
      </c>
      <c r="BJ359" s="21">
        <f t="shared" si="629"/>
        <v>0</v>
      </c>
      <c r="BK359" s="21">
        <f t="shared" si="629"/>
        <v>0</v>
      </c>
      <c r="BL359" s="21">
        <f t="shared" si="629"/>
        <v>0</v>
      </c>
      <c r="BM359" s="21">
        <f t="shared" si="629"/>
        <v>0</v>
      </c>
      <c r="BN359" s="21">
        <f t="shared" si="629"/>
        <v>0</v>
      </c>
      <c r="BO359" s="21">
        <f t="shared" si="629"/>
        <v>0</v>
      </c>
      <c r="BP359" s="21">
        <f t="shared" si="629"/>
        <v>0</v>
      </c>
      <c r="BQ359" s="205">
        <f t="shared" si="585"/>
        <v>0</v>
      </c>
      <c r="BR359" s="21">
        <f t="shared" si="629"/>
        <v>2799552</v>
      </c>
      <c r="BS359" s="21">
        <f t="shared" si="629"/>
        <v>2659574</v>
      </c>
      <c r="BT359" s="21">
        <f t="shared" si="629"/>
        <v>139978</v>
      </c>
      <c r="BU359" s="21">
        <f t="shared" si="629"/>
        <v>0</v>
      </c>
      <c r="BV359" s="21">
        <f t="shared" si="630"/>
        <v>0</v>
      </c>
      <c r="BW359" s="21">
        <f t="shared" si="630"/>
        <v>0</v>
      </c>
      <c r="BX359" s="21">
        <f t="shared" si="630"/>
        <v>0</v>
      </c>
      <c r="BY359" s="21">
        <f t="shared" si="630"/>
        <v>0</v>
      </c>
      <c r="BZ359" s="21">
        <f t="shared" si="630"/>
        <v>2799552</v>
      </c>
      <c r="CA359" s="21">
        <f t="shared" si="630"/>
        <v>2659574</v>
      </c>
      <c r="CB359" s="21">
        <f t="shared" si="630"/>
        <v>139978</v>
      </c>
      <c r="CC359" s="21">
        <f t="shared" si="630"/>
        <v>0</v>
      </c>
      <c r="CD359" s="21">
        <f t="shared" si="630"/>
        <v>0</v>
      </c>
      <c r="CE359" s="21">
        <f t="shared" si="630"/>
        <v>0</v>
      </c>
      <c r="CF359" s="21">
        <f t="shared" si="630"/>
        <v>0</v>
      </c>
      <c r="CG359" s="21">
        <f t="shared" si="630"/>
        <v>0</v>
      </c>
      <c r="CH359" s="21">
        <f t="shared" si="630"/>
        <v>2799552</v>
      </c>
      <c r="CI359" s="21">
        <f t="shared" si="630"/>
        <v>2659574</v>
      </c>
      <c r="CJ359" s="21">
        <f t="shared" si="630"/>
        <v>139978</v>
      </c>
      <c r="CK359" s="21">
        <f t="shared" si="630"/>
        <v>0</v>
      </c>
      <c r="CL359" s="206">
        <f t="shared" si="587"/>
        <v>0</v>
      </c>
    </row>
    <row r="360" spans="1:104" ht="27.75" customHeight="1" x14ac:dyDescent="0.25">
      <c r="A360" s="156" t="s">
        <v>42</v>
      </c>
      <c r="B360" s="156"/>
      <c r="C360" s="156"/>
      <c r="D360" s="156"/>
      <c r="E360" s="152">
        <v>851</v>
      </c>
      <c r="F360" s="3" t="s">
        <v>58</v>
      </c>
      <c r="G360" s="3" t="s">
        <v>11</v>
      </c>
      <c r="H360" s="176" t="s">
        <v>448</v>
      </c>
      <c r="I360" s="3" t="s">
        <v>85</v>
      </c>
      <c r="J360" s="21">
        <f>'6.ВС'!J211</f>
        <v>0</v>
      </c>
      <c r="K360" s="21">
        <f>'6.ВС'!K211</f>
        <v>0</v>
      </c>
      <c r="L360" s="21">
        <f>'6.ВС'!L211</f>
        <v>0</v>
      </c>
      <c r="M360" s="21">
        <f>'6.ВС'!M211</f>
        <v>0</v>
      </c>
      <c r="N360" s="21">
        <f>'6.ВС'!N211</f>
        <v>2799551.8</v>
      </c>
      <c r="O360" s="21">
        <f>'6.ВС'!O211</f>
        <v>2659574</v>
      </c>
      <c r="P360" s="21">
        <f>'6.ВС'!P211</f>
        <v>139977.79999999999</v>
      </c>
      <c r="Q360" s="21">
        <f>'6.ВС'!Q211</f>
        <v>0</v>
      </c>
      <c r="R360" s="21">
        <f>'6.ВС'!R211</f>
        <v>526316</v>
      </c>
      <c r="S360" s="21">
        <f>'6.ВС'!S211</f>
        <v>500000</v>
      </c>
      <c r="T360" s="21">
        <f>'6.ВС'!T211</f>
        <v>26316</v>
      </c>
      <c r="U360" s="21">
        <f>'6.ВС'!U211</f>
        <v>0</v>
      </c>
      <c r="V360" s="21">
        <f>'6.ВС'!V211</f>
        <v>-1368432</v>
      </c>
      <c r="W360" s="21">
        <f>'6.ВС'!W211</f>
        <v>-1300000</v>
      </c>
      <c r="X360" s="21">
        <f>'6.ВС'!X211</f>
        <v>-68432</v>
      </c>
      <c r="Y360" s="21">
        <f>'6.ВС'!Y211</f>
        <v>0</v>
      </c>
      <c r="Z360" s="276">
        <f t="shared" si="594"/>
        <v>0</v>
      </c>
      <c r="AA360" s="21"/>
      <c r="AB360" s="21">
        <f>'6.ВС'!AB211</f>
        <v>1368432</v>
      </c>
      <c r="AC360" s="21">
        <f>'6.ВС'!AC211</f>
        <v>1300000</v>
      </c>
      <c r="AD360" s="21">
        <f>'6.ВС'!AD211</f>
        <v>68432</v>
      </c>
      <c r="AE360" s="21">
        <f>'6.ВС'!AE211</f>
        <v>0</v>
      </c>
      <c r="AF360" s="21">
        <f>'6.ВС'!AF211</f>
        <v>-10</v>
      </c>
      <c r="AG360" s="21">
        <f>'6.ВС'!AG211</f>
        <v>0</v>
      </c>
      <c r="AH360" s="21">
        <f>'6.ВС'!AH211</f>
        <v>-10</v>
      </c>
      <c r="AI360" s="21">
        <f>'6.ВС'!AI211</f>
        <v>0</v>
      </c>
      <c r="AJ360" s="21">
        <f>'6.ВС'!AJ211</f>
        <v>1368422</v>
      </c>
      <c r="AK360" s="21">
        <f>'6.ВС'!AK211</f>
        <v>1300000</v>
      </c>
      <c r="AL360" s="21">
        <f>'6.ВС'!AL211</f>
        <v>68422</v>
      </c>
      <c r="AM360" s="21">
        <f>'6.ВС'!AM211</f>
        <v>0</v>
      </c>
      <c r="AN360" s="21">
        <f>'6.ВС'!AN211</f>
        <v>0</v>
      </c>
      <c r="AO360" s="21">
        <f>'6.ВС'!AO211</f>
        <v>0</v>
      </c>
      <c r="AP360" s="21">
        <f>'6.ВС'!AP211</f>
        <v>0</v>
      </c>
      <c r="AQ360" s="21">
        <f>'6.ВС'!AQ211</f>
        <v>0</v>
      </c>
      <c r="AR360" s="21">
        <f>'6.ВС'!AR211</f>
        <v>1368422</v>
      </c>
      <c r="AS360" s="21">
        <f>'6.ВС'!AS211</f>
        <v>1300000</v>
      </c>
      <c r="AT360" s="21">
        <f>'6.ВС'!AT211</f>
        <v>68422</v>
      </c>
      <c r="AU360" s="21">
        <f>'6.ВС'!AU211</f>
        <v>0</v>
      </c>
      <c r="AV360" s="205">
        <f t="shared" si="603"/>
        <v>0</v>
      </c>
      <c r="AW360" s="21">
        <f>'6.ВС'!AW211</f>
        <v>0</v>
      </c>
      <c r="AX360" s="21">
        <f>'6.ВС'!AX211</f>
        <v>0</v>
      </c>
      <c r="AY360" s="21">
        <f>'6.ВС'!AY211</f>
        <v>0</v>
      </c>
      <c r="AZ360" s="21">
        <f>'6.ВС'!AZ211</f>
        <v>0</v>
      </c>
      <c r="BA360" s="21">
        <f>'6.ВС'!BA211</f>
        <v>0</v>
      </c>
      <c r="BB360" s="21">
        <f>'6.ВС'!BB211</f>
        <v>0</v>
      </c>
      <c r="BC360" s="21">
        <f>'6.ВС'!BC211</f>
        <v>0</v>
      </c>
      <c r="BD360" s="21">
        <f>'6.ВС'!BD211</f>
        <v>0</v>
      </c>
      <c r="BE360" s="21">
        <f>'6.ВС'!BE211</f>
        <v>0</v>
      </c>
      <c r="BF360" s="21">
        <f>'6.ВС'!BF211</f>
        <v>0</v>
      </c>
      <c r="BG360" s="21">
        <f>'6.ВС'!BG211</f>
        <v>0</v>
      </c>
      <c r="BH360" s="21">
        <f>'6.ВС'!BH211</f>
        <v>0</v>
      </c>
      <c r="BI360" s="21">
        <f>'6.ВС'!BI211</f>
        <v>0</v>
      </c>
      <c r="BJ360" s="21">
        <f>'6.ВС'!BJ211</f>
        <v>0</v>
      </c>
      <c r="BK360" s="21">
        <f>'6.ВС'!BK211</f>
        <v>0</v>
      </c>
      <c r="BL360" s="21">
        <f>'6.ВС'!BL211</f>
        <v>0</v>
      </c>
      <c r="BM360" s="21">
        <f>'6.ВС'!BM211</f>
        <v>0</v>
      </c>
      <c r="BN360" s="21">
        <f>'6.ВС'!BN211</f>
        <v>0</v>
      </c>
      <c r="BO360" s="21">
        <f>'6.ВС'!BO211</f>
        <v>0</v>
      </c>
      <c r="BP360" s="21">
        <f>'6.ВС'!BP211</f>
        <v>0</v>
      </c>
      <c r="BQ360" s="205">
        <f t="shared" si="585"/>
        <v>0</v>
      </c>
      <c r="BR360" s="21">
        <f>'6.ВС'!BR211</f>
        <v>2799552</v>
      </c>
      <c r="BS360" s="21">
        <f>'6.ВС'!BS211</f>
        <v>2659574</v>
      </c>
      <c r="BT360" s="21">
        <f>'6.ВС'!BT211</f>
        <v>139978</v>
      </c>
      <c r="BU360" s="21">
        <f>'6.ВС'!BU211</f>
        <v>0</v>
      </c>
      <c r="BV360" s="21">
        <f>'6.ВС'!BV211</f>
        <v>0</v>
      </c>
      <c r="BW360" s="21">
        <f>'6.ВС'!BW211</f>
        <v>0</v>
      </c>
      <c r="BX360" s="21">
        <f>'6.ВС'!BX211</f>
        <v>0</v>
      </c>
      <c r="BY360" s="21">
        <f>'6.ВС'!BY211</f>
        <v>0</v>
      </c>
      <c r="BZ360" s="21">
        <f>'6.ВС'!BZ211</f>
        <v>2799552</v>
      </c>
      <c r="CA360" s="21">
        <f>'6.ВС'!CA211</f>
        <v>2659574</v>
      </c>
      <c r="CB360" s="21">
        <f>'6.ВС'!CB211</f>
        <v>139978</v>
      </c>
      <c r="CC360" s="21">
        <f>'6.ВС'!CC211</f>
        <v>0</v>
      </c>
      <c r="CD360" s="21">
        <f>'6.ВС'!CD211</f>
        <v>0</v>
      </c>
      <c r="CE360" s="21">
        <f>'6.ВС'!CE211</f>
        <v>0</v>
      </c>
      <c r="CF360" s="21">
        <f>'6.ВС'!CF211</f>
        <v>0</v>
      </c>
      <c r="CG360" s="21">
        <f>'6.ВС'!CG211</f>
        <v>0</v>
      </c>
      <c r="CH360" s="21">
        <f>'6.ВС'!CH211</f>
        <v>2799552</v>
      </c>
      <c r="CI360" s="21">
        <f>'6.ВС'!CI211</f>
        <v>2659574</v>
      </c>
      <c r="CJ360" s="21">
        <f>'6.ВС'!CJ211</f>
        <v>139978</v>
      </c>
      <c r="CK360" s="21">
        <f>'6.ВС'!CK211</f>
        <v>0</v>
      </c>
      <c r="CL360" s="206">
        <f t="shared" si="587"/>
        <v>0</v>
      </c>
    </row>
    <row r="361" spans="1:104" ht="27.75" customHeight="1" x14ac:dyDescent="0.25">
      <c r="A361" s="156" t="s">
        <v>255</v>
      </c>
      <c r="B361" s="156"/>
      <c r="C361" s="156"/>
      <c r="D361" s="156"/>
      <c r="E361" s="152">
        <v>851</v>
      </c>
      <c r="F361" s="3" t="s">
        <v>58</v>
      </c>
      <c r="G361" s="3" t="s">
        <v>11</v>
      </c>
      <c r="H361" s="175" t="s">
        <v>449</v>
      </c>
      <c r="I361" s="3"/>
      <c r="J361" s="21">
        <f t="shared" ref="J361:Y362" si="631">J362</f>
        <v>88668</v>
      </c>
      <c r="K361" s="21">
        <f t="shared" si="631"/>
        <v>84234</v>
      </c>
      <c r="L361" s="21">
        <f t="shared" si="631"/>
        <v>4434</v>
      </c>
      <c r="M361" s="21">
        <f t="shared" si="631"/>
        <v>0</v>
      </c>
      <c r="N361" s="21">
        <f t="shared" si="631"/>
        <v>88668</v>
      </c>
      <c r="O361" s="21">
        <f t="shared" si="631"/>
        <v>84234</v>
      </c>
      <c r="P361" s="21">
        <f t="shared" si="631"/>
        <v>4434</v>
      </c>
      <c r="Q361" s="21">
        <f t="shared" si="631"/>
        <v>0</v>
      </c>
      <c r="R361" s="21">
        <f t="shared" si="631"/>
        <v>88668</v>
      </c>
      <c r="S361" s="21">
        <f t="shared" si="631"/>
        <v>84234</v>
      </c>
      <c r="T361" s="21">
        <f t="shared" si="631"/>
        <v>4434</v>
      </c>
      <c r="U361" s="21">
        <f t="shared" si="631"/>
        <v>0</v>
      </c>
      <c r="V361" s="21">
        <f t="shared" si="631"/>
        <v>83368</v>
      </c>
      <c r="W361" s="21">
        <f t="shared" si="631"/>
        <v>84234</v>
      </c>
      <c r="X361" s="21">
        <f t="shared" si="631"/>
        <v>-866</v>
      </c>
      <c r="Y361" s="21">
        <f t="shared" si="631"/>
        <v>0</v>
      </c>
      <c r="Z361" s="276">
        <f t="shared" si="594"/>
        <v>1672.9811320754716</v>
      </c>
      <c r="AA361" s="21"/>
      <c r="AB361" s="21">
        <f t="shared" ref="AB361:BV362" si="632">AB362</f>
        <v>5300</v>
      </c>
      <c r="AC361" s="21">
        <f t="shared" si="632"/>
        <v>0</v>
      </c>
      <c r="AD361" s="21">
        <f t="shared" si="632"/>
        <v>5300</v>
      </c>
      <c r="AE361" s="21">
        <f t="shared" si="632"/>
        <v>0</v>
      </c>
      <c r="AF361" s="21">
        <f t="shared" si="632"/>
        <v>-5300</v>
      </c>
      <c r="AG361" s="21">
        <f t="shared" si="632"/>
        <v>0</v>
      </c>
      <c r="AH361" s="21">
        <f t="shared" si="632"/>
        <v>-5300</v>
      </c>
      <c r="AI361" s="21">
        <f t="shared" si="632"/>
        <v>0</v>
      </c>
      <c r="AJ361" s="21">
        <f t="shared" si="632"/>
        <v>0</v>
      </c>
      <c r="AK361" s="21">
        <f t="shared" si="632"/>
        <v>0</v>
      </c>
      <c r="AL361" s="21">
        <f t="shared" si="632"/>
        <v>0</v>
      </c>
      <c r="AM361" s="21">
        <f t="shared" si="632"/>
        <v>0</v>
      </c>
      <c r="AN361" s="21">
        <f t="shared" si="632"/>
        <v>0</v>
      </c>
      <c r="AO361" s="21">
        <f t="shared" si="632"/>
        <v>0</v>
      </c>
      <c r="AP361" s="21">
        <f t="shared" si="632"/>
        <v>0</v>
      </c>
      <c r="AQ361" s="21">
        <f t="shared" si="632"/>
        <v>0</v>
      </c>
      <c r="AR361" s="21">
        <f t="shared" si="632"/>
        <v>0</v>
      </c>
      <c r="AS361" s="21">
        <f t="shared" si="632"/>
        <v>0</v>
      </c>
      <c r="AT361" s="21">
        <f t="shared" si="632"/>
        <v>0</v>
      </c>
      <c r="AU361" s="21">
        <f t="shared" si="632"/>
        <v>0</v>
      </c>
      <c r="AV361" s="205">
        <f t="shared" si="603"/>
        <v>0</v>
      </c>
      <c r="AW361" s="21">
        <f t="shared" si="632"/>
        <v>0</v>
      </c>
      <c r="AX361" s="21">
        <f t="shared" si="632"/>
        <v>0</v>
      </c>
      <c r="AY361" s="21">
        <f t="shared" si="632"/>
        <v>0</v>
      </c>
      <c r="AZ361" s="21">
        <f t="shared" si="632"/>
        <v>0</v>
      </c>
      <c r="BA361" s="21">
        <f t="shared" si="632"/>
        <v>0</v>
      </c>
      <c r="BB361" s="21">
        <f t="shared" si="632"/>
        <v>0</v>
      </c>
      <c r="BC361" s="21">
        <f t="shared" si="632"/>
        <v>0</v>
      </c>
      <c r="BD361" s="21">
        <f t="shared" si="632"/>
        <v>0</v>
      </c>
      <c r="BE361" s="21">
        <f t="shared" si="632"/>
        <v>0</v>
      </c>
      <c r="BF361" s="21">
        <f t="shared" si="632"/>
        <v>0</v>
      </c>
      <c r="BG361" s="21">
        <f t="shared" si="632"/>
        <v>0</v>
      </c>
      <c r="BH361" s="21">
        <f t="shared" si="632"/>
        <v>0</v>
      </c>
      <c r="BI361" s="21">
        <f t="shared" si="632"/>
        <v>0</v>
      </c>
      <c r="BJ361" s="21">
        <f t="shared" si="632"/>
        <v>0</v>
      </c>
      <c r="BK361" s="21">
        <f t="shared" si="632"/>
        <v>0</v>
      </c>
      <c r="BL361" s="21">
        <f t="shared" si="632"/>
        <v>0</v>
      </c>
      <c r="BM361" s="21">
        <f t="shared" si="632"/>
        <v>0</v>
      </c>
      <c r="BN361" s="21">
        <f t="shared" si="632"/>
        <v>0</v>
      </c>
      <c r="BO361" s="21">
        <f t="shared" si="632"/>
        <v>0</v>
      </c>
      <c r="BP361" s="21">
        <f t="shared" si="632"/>
        <v>0</v>
      </c>
      <c r="BQ361" s="205">
        <f t="shared" si="585"/>
        <v>0</v>
      </c>
      <c r="BR361" s="21">
        <f t="shared" si="632"/>
        <v>0</v>
      </c>
      <c r="BS361" s="21">
        <f t="shared" si="632"/>
        <v>0</v>
      </c>
      <c r="BT361" s="21">
        <f t="shared" si="632"/>
        <v>0</v>
      </c>
      <c r="BU361" s="21">
        <f t="shared" si="632"/>
        <v>0</v>
      </c>
      <c r="BV361" s="21">
        <f t="shared" si="632"/>
        <v>0</v>
      </c>
      <c r="BW361" s="21">
        <f t="shared" ref="BV361:CK362" si="633">BW362</f>
        <v>0</v>
      </c>
      <c r="BX361" s="21">
        <f t="shared" si="633"/>
        <v>0</v>
      </c>
      <c r="BY361" s="21">
        <f t="shared" si="633"/>
        <v>0</v>
      </c>
      <c r="BZ361" s="21">
        <f t="shared" si="633"/>
        <v>0</v>
      </c>
      <c r="CA361" s="21">
        <f t="shared" si="633"/>
        <v>0</v>
      </c>
      <c r="CB361" s="21">
        <f t="shared" si="633"/>
        <v>0</v>
      </c>
      <c r="CC361" s="21">
        <f t="shared" si="633"/>
        <v>0</v>
      </c>
      <c r="CD361" s="21">
        <f t="shared" si="633"/>
        <v>0</v>
      </c>
      <c r="CE361" s="21">
        <f t="shared" si="633"/>
        <v>0</v>
      </c>
      <c r="CF361" s="21">
        <f t="shared" si="633"/>
        <v>0</v>
      </c>
      <c r="CG361" s="21">
        <f t="shared" si="633"/>
        <v>0</v>
      </c>
      <c r="CH361" s="21">
        <f t="shared" si="633"/>
        <v>0</v>
      </c>
      <c r="CI361" s="21">
        <f t="shared" si="633"/>
        <v>0</v>
      </c>
      <c r="CJ361" s="21">
        <f t="shared" si="633"/>
        <v>0</v>
      </c>
      <c r="CK361" s="21">
        <f t="shared" si="633"/>
        <v>0</v>
      </c>
      <c r="CL361" s="206">
        <f t="shared" si="587"/>
        <v>0</v>
      </c>
    </row>
    <row r="362" spans="1:104" ht="27.75" customHeight="1" x14ac:dyDescent="0.25">
      <c r="A362" s="156" t="s">
        <v>41</v>
      </c>
      <c r="B362" s="156"/>
      <c r="C362" s="156"/>
      <c r="D362" s="156"/>
      <c r="E362" s="152">
        <v>851</v>
      </c>
      <c r="F362" s="3" t="s">
        <v>58</v>
      </c>
      <c r="G362" s="3" t="s">
        <v>11</v>
      </c>
      <c r="H362" s="175" t="s">
        <v>449</v>
      </c>
      <c r="I362" s="3" t="s">
        <v>83</v>
      </c>
      <c r="J362" s="21">
        <f t="shared" si="631"/>
        <v>88668</v>
      </c>
      <c r="K362" s="21">
        <f t="shared" si="631"/>
        <v>84234</v>
      </c>
      <c r="L362" s="21">
        <f t="shared" si="631"/>
        <v>4434</v>
      </c>
      <c r="M362" s="21">
        <f t="shared" si="631"/>
        <v>0</v>
      </c>
      <c r="N362" s="21">
        <f t="shared" si="631"/>
        <v>88668</v>
      </c>
      <c r="O362" s="21">
        <f t="shared" si="631"/>
        <v>84234</v>
      </c>
      <c r="P362" s="21">
        <f t="shared" si="631"/>
        <v>4434</v>
      </c>
      <c r="Q362" s="21">
        <f t="shared" si="631"/>
        <v>0</v>
      </c>
      <c r="R362" s="21">
        <f t="shared" si="631"/>
        <v>88668</v>
      </c>
      <c r="S362" s="21">
        <f t="shared" si="631"/>
        <v>84234</v>
      </c>
      <c r="T362" s="21">
        <f t="shared" si="631"/>
        <v>4434</v>
      </c>
      <c r="U362" s="21">
        <f t="shared" si="631"/>
        <v>0</v>
      </c>
      <c r="V362" s="21">
        <f t="shared" si="631"/>
        <v>83368</v>
      </c>
      <c r="W362" s="21">
        <f t="shared" si="631"/>
        <v>84234</v>
      </c>
      <c r="X362" s="21">
        <f t="shared" si="631"/>
        <v>-866</v>
      </c>
      <c r="Y362" s="21">
        <f t="shared" si="631"/>
        <v>0</v>
      </c>
      <c r="Z362" s="276">
        <f t="shared" si="594"/>
        <v>1672.9811320754716</v>
      </c>
      <c r="AA362" s="21"/>
      <c r="AB362" s="21">
        <f t="shared" si="632"/>
        <v>5300</v>
      </c>
      <c r="AC362" s="21">
        <f t="shared" si="632"/>
        <v>0</v>
      </c>
      <c r="AD362" s="21">
        <f t="shared" si="632"/>
        <v>5300</v>
      </c>
      <c r="AE362" s="21">
        <f t="shared" si="632"/>
        <v>0</v>
      </c>
      <c r="AF362" s="21">
        <f t="shared" si="632"/>
        <v>-5300</v>
      </c>
      <c r="AG362" s="21">
        <f t="shared" si="632"/>
        <v>0</v>
      </c>
      <c r="AH362" s="21">
        <f t="shared" si="632"/>
        <v>-5300</v>
      </c>
      <c r="AI362" s="21">
        <f t="shared" si="632"/>
        <v>0</v>
      </c>
      <c r="AJ362" s="21">
        <f t="shared" si="632"/>
        <v>0</v>
      </c>
      <c r="AK362" s="21">
        <f t="shared" si="632"/>
        <v>0</v>
      </c>
      <c r="AL362" s="21">
        <f t="shared" si="632"/>
        <v>0</v>
      </c>
      <c r="AM362" s="21">
        <f t="shared" si="632"/>
        <v>0</v>
      </c>
      <c r="AN362" s="21">
        <f t="shared" si="632"/>
        <v>0</v>
      </c>
      <c r="AO362" s="21">
        <f t="shared" si="632"/>
        <v>0</v>
      </c>
      <c r="AP362" s="21">
        <f t="shared" si="632"/>
        <v>0</v>
      </c>
      <c r="AQ362" s="21">
        <f t="shared" si="632"/>
        <v>0</v>
      </c>
      <c r="AR362" s="21">
        <f t="shared" si="632"/>
        <v>0</v>
      </c>
      <c r="AS362" s="21">
        <f t="shared" si="632"/>
        <v>0</v>
      </c>
      <c r="AT362" s="21">
        <f t="shared" si="632"/>
        <v>0</v>
      </c>
      <c r="AU362" s="21">
        <f t="shared" si="632"/>
        <v>0</v>
      </c>
      <c r="AV362" s="205">
        <f t="shared" si="603"/>
        <v>0</v>
      </c>
      <c r="AW362" s="21">
        <f t="shared" si="632"/>
        <v>0</v>
      </c>
      <c r="AX362" s="21">
        <f t="shared" si="632"/>
        <v>0</v>
      </c>
      <c r="AY362" s="21">
        <f t="shared" si="632"/>
        <v>0</v>
      </c>
      <c r="AZ362" s="21">
        <f t="shared" si="632"/>
        <v>0</v>
      </c>
      <c r="BA362" s="21">
        <f t="shared" si="632"/>
        <v>0</v>
      </c>
      <c r="BB362" s="21">
        <f t="shared" si="632"/>
        <v>0</v>
      </c>
      <c r="BC362" s="21">
        <f t="shared" si="632"/>
        <v>0</v>
      </c>
      <c r="BD362" s="21">
        <f t="shared" si="632"/>
        <v>0</v>
      </c>
      <c r="BE362" s="21">
        <f t="shared" si="632"/>
        <v>0</v>
      </c>
      <c r="BF362" s="21">
        <f t="shared" si="632"/>
        <v>0</v>
      </c>
      <c r="BG362" s="21">
        <f t="shared" si="632"/>
        <v>0</v>
      </c>
      <c r="BH362" s="21">
        <f t="shared" si="632"/>
        <v>0</v>
      </c>
      <c r="BI362" s="21">
        <f t="shared" si="632"/>
        <v>0</v>
      </c>
      <c r="BJ362" s="21">
        <f t="shared" si="632"/>
        <v>0</v>
      </c>
      <c r="BK362" s="21">
        <f t="shared" si="632"/>
        <v>0</v>
      </c>
      <c r="BL362" s="21">
        <f t="shared" si="632"/>
        <v>0</v>
      </c>
      <c r="BM362" s="21">
        <f t="shared" si="632"/>
        <v>0</v>
      </c>
      <c r="BN362" s="21">
        <f t="shared" si="632"/>
        <v>0</v>
      </c>
      <c r="BO362" s="21">
        <f t="shared" si="632"/>
        <v>0</v>
      </c>
      <c r="BP362" s="21">
        <f t="shared" si="632"/>
        <v>0</v>
      </c>
      <c r="BQ362" s="205">
        <f t="shared" si="585"/>
        <v>0</v>
      </c>
      <c r="BR362" s="21">
        <f t="shared" si="632"/>
        <v>0</v>
      </c>
      <c r="BS362" s="21">
        <f t="shared" si="632"/>
        <v>0</v>
      </c>
      <c r="BT362" s="21">
        <f t="shared" si="632"/>
        <v>0</v>
      </c>
      <c r="BU362" s="21">
        <f t="shared" si="632"/>
        <v>0</v>
      </c>
      <c r="BV362" s="21">
        <f t="shared" si="633"/>
        <v>0</v>
      </c>
      <c r="BW362" s="21">
        <f t="shared" si="633"/>
        <v>0</v>
      </c>
      <c r="BX362" s="21">
        <f t="shared" si="633"/>
        <v>0</v>
      </c>
      <c r="BY362" s="21">
        <f t="shared" si="633"/>
        <v>0</v>
      </c>
      <c r="BZ362" s="21">
        <f t="shared" si="633"/>
        <v>0</v>
      </c>
      <c r="CA362" s="21">
        <f t="shared" si="633"/>
        <v>0</v>
      </c>
      <c r="CB362" s="21">
        <f t="shared" si="633"/>
        <v>0</v>
      </c>
      <c r="CC362" s="21">
        <f t="shared" si="633"/>
        <v>0</v>
      </c>
      <c r="CD362" s="21">
        <f t="shared" si="633"/>
        <v>0</v>
      </c>
      <c r="CE362" s="21">
        <f t="shared" si="633"/>
        <v>0</v>
      </c>
      <c r="CF362" s="21">
        <f t="shared" si="633"/>
        <v>0</v>
      </c>
      <c r="CG362" s="21">
        <f t="shared" si="633"/>
        <v>0</v>
      </c>
      <c r="CH362" s="21">
        <f t="shared" si="633"/>
        <v>0</v>
      </c>
      <c r="CI362" s="21">
        <f t="shared" si="633"/>
        <v>0</v>
      </c>
      <c r="CJ362" s="21">
        <f t="shared" si="633"/>
        <v>0</v>
      </c>
      <c r="CK362" s="21">
        <f t="shared" si="633"/>
        <v>0</v>
      </c>
      <c r="CL362" s="206">
        <f t="shared" si="587"/>
        <v>0</v>
      </c>
    </row>
    <row r="363" spans="1:104" ht="27.75" customHeight="1" x14ac:dyDescent="0.25">
      <c r="A363" s="156" t="s">
        <v>42</v>
      </c>
      <c r="B363" s="156"/>
      <c r="C363" s="156"/>
      <c r="D363" s="156"/>
      <c r="E363" s="152">
        <v>851</v>
      </c>
      <c r="F363" s="3" t="s">
        <v>58</v>
      </c>
      <c r="G363" s="3" t="s">
        <v>11</v>
      </c>
      <c r="H363" s="175" t="s">
        <v>449</v>
      </c>
      <c r="I363" s="3" t="s">
        <v>85</v>
      </c>
      <c r="J363" s="21">
        <f>'6.ВС'!J214</f>
        <v>88668</v>
      </c>
      <c r="K363" s="21">
        <f>'6.ВС'!K214</f>
        <v>84234</v>
      </c>
      <c r="L363" s="21">
        <f>'6.ВС'!L214</f>
        <v>4434</v>
      </c>
      <c r="M363" s="21">
        <f>'6.ВС'!M214</f>
        <v>0</v>
      </c>
      <c r="N363" s="21">
        <f>'6.ВС'!N214</f>
        <v>88668</v>
      </c>
      <c r="O363" s="21">
        <f>'6.ВС'!O214</f>
        <v>84234</v>
      </c>
      <c r="P363" s="21">
        <f>'6.ВС'!P214</f>
        <v>4434</v>
      </c>
      <c r="Q363" s="21">
        <f>'6.ВС'!Q214</f>
        <v>0</v>
      </c>
      <c r="R363" s="21">
        <f>'6.ВС'!R214</f>
        <v>88668</v>
      </c>
      <c r="S363" s="21">
        <f>'6.ВС'!S214</f>
        <v>84234</v>
      </c>
      <c r="T363" s="21">
        <f>'6.ВС'!T214</f>
        <v>4434</v>
      </c>
      <c r="U363" s="21">
        <f>'6.ВС'!U214</f>
        <v>0</v>
      </c>
      <c r="V363" s="21">
        <f>'6.ВС'!V214</f>
        <v>83368</v>
      </c>
      <c r="W363" s="21">
        <f>'6.ВС'!W214</f>
        <v>84234</v>
      </c>
      <c r="X363" s="21">
        <f>'6.ВС'!X214</f>
        <v>-866</v>
      </c>
      <c r="Y363" s="21">
        <f>'6.ВС'!Y214</f>
        <v>0</v>
      </c>
      <c r="Z363" s="276">
        <f t="shared" si="594"/>
        <v>1672.9811320754716</v>
      </c>
      <c r="AA363" s="21"/>
      <c r="AB363" s="21">
        <f>'6.ВС'!AB214</f>
        <v>5300</v>
      </c>
      <c r="AC363" s="21">
        <f>'6.ВС'!AC214</f>
        <v>0</v>
      </c>
      <c r="AD363" s="21">
        <f>'6.ВС'!AD214</f>
        <v>5300</v>
      </c>
      <c r="AE363" s="21">
        <f>'6.ВС'!AE214</f>
        <v>0</v>
      </c>
      <c r="AF363" s="21">
        <f>'6.ВС'!AF214</f>
        <v>-5300</v>
      </c>
      <c r="AG363" s="21">
        <f>'6.ВС'!AG214</f>
        <v>0</v>
      </c>
      <c r="AH363" s="21">
        <f>'6.ВС'!AH214</f>
        <v>-5300</v>
      </c>
      <c r="AI363" s="21">
        <f>'6.ВС'!AI214</f>
        <v>0</v>
      </c>
      <c r="AJ363" s="21">
        <f>'6.ВС'!AJ214</f>
        <v>0</v>
      </c>
      <c r="AK363" s="21">
        <f>'6.ВС'!AK214</f>
        <v>0</v>
      </c>
      <c r="AL363" s="21">
        <f>'6.ВС'!AL214</f>
        <v>0</v>
      </c>
      <c r="AM363" s="21">
        <f>'6.ВС'!AM214</f>
        <v>0</v>
      </c>
      <c r="AN363" s="21">
        <f>'6.ВС'!AN214</f>
        <v>0</v>
      </c>
      <c r="AO363" s="21">
        <f>'6.ВС'!AO214</f>
        <v>0</v>
      </c>
      <c r="AP363" s="21">
        <f>'6.ВС'!AP214</f>
        <v>0</v>
      </c>
      <c r="AQ363" s="21">
        <f>'6.ВС'!AQ214</f>
        <v>0</v>
      </c>
      <c r="AR363" s="21">
        <f>'6.ВС'!AR214</f>
        <v>0</v>
      </c>
      <c r="AS363" s="21">
        <f>'6.ВС'!AS214</f>
        <v>0</v>
      </c>
      <c r="AT363" s="21">
        <f>'6.ВС'!AT214</f>
        <v>0</v>
      </c>
      <c r="AU363" s="21">
        <f>'6.ВС'!AU214</f>
        <v>0</v>
      </c>
      <c r="AV363" s="205">
        <f t="shared" si="603"/>
        <v>0</v>
      </c>
      <c r="AW363" s="21">
        <f>'6.ВС'!AW214</f>
        <v>0</v>
      </c>
      <c r="AX363" s="21">
        <f>'6.ВС'!AX214</f>
        <v>0</v>
      </c>
      <c r="AY363" s="21">
        <f>'6.ВС'!AY214</f>
        <v>0</v>
      </c>
      <c r="AZ363" s="21">
        <f>'6.ВС'!AZ214</f>
        <v>0</v>
      </c>
      <c r="BA363" s="21">
        <f>'6.ВС'!BA214</f>
        <v>0</v>
      </c>
      <c r="BB363" s="21">
        <f>'6.ВС'!BB214</f>
        <v>0</v>
      </c>
      <c r="BC363" s="21">
        <f>'6.ВС'!BC214</f>
        <v>0</v>
      </c>
      <c r="BD363" s="21">
        <f>'6.ВС'!BD214</f>
        <v>0</v>
      </c>
      <c r="BE363" s="21">
        <f>'6.ВС'!BE214</f>
        <v>0</v>
      </c>
      <c r="BF363" s="21">
        <f>'6.ВС'!BF214</f>
        <v>0</v>
      </c>
      <c r="BG363" s="21">
        <f>'6.ВС'!BG214</f>
        <v>0</v>
      </c>
      <c r="BH363" s="21">
        <f>'6.ВС'!BH214</f>
        <v>0</v>
      </c>
      <c r="BI363" s="21">
        <f>'6.ВС'!BI214</f>
        <v>0</v>
      </c>
      <c r="BJ363" s="21">
        <f>'6.ВС'!BJ214</f>
        <v>0</v>
      </c>
      <c r="BK363" s="21">
        <f>'6.ВС'!BK214</f>
        <v>0</v>
      </c>
      <c r="BL363" s="21">
        <f>'6.ВС'!BL214</f>
        <v>0</v>
      </c>
      <c r="BM363" s="21">
        <f>'6.ВС'!BM214</f>
        <v>0</v>
      </c>
      <c r="BN363" s="21">
        <f>'6.ВС'!BN214</f>
        <v>0</v>
      </c>
      <c r="BO363" s="21">
        <f>'6.ВС'!BO214</f>
        <v>0</v>
      </c>
      <c r="BP363" s="21">
        <f>'6.ВС'!BP214</f>
        <v>0</v>
      </c>
      <c r="BQ363" s="205">
        <f t="shared" si="585"/>
        <v>0</v>
      </c>
      <c r="BR363" s="21">
        <f>'6.ВС'!BR214</f>
        <v>0</v>
      </c>
      <c r="BS363" s="21">
        <f>'6.ВС'!BS214</f>
        <v>0</v>
      </c>
      <c r="BT363" s="21">
        <f>'6.ВС'!BT214</f>
        <v>0</v>
      </c>
      <c r="BU363" s="21">
        <f>'6.ВС'!BU214</f>
        <v>0</v>
      </c>
      <c r="BV363" s="21">
        <f>'6.ВС'!BV214</f>
        <v>0</v>
      </c>
      <c r="BW363" s="21">
        <f>'6.ВС'!BW214</f>
        <v>0</v>
      </c>
      <c r="BX363" s="21">
        <f>'6.ВС'!BX214</f>
        <v>0</v>
      </c>
      <c r="BY363" s="21">
        <f>'6.ВС'!BY214</f>
        <v>0</v>
      </c>
      <c r="BZ363" s="21">
        <f>'6.ВС'!BZ214</f>
        <v>0</v>
      </c>
      <c r="CA363" s="21">
        <f>'6.ВС'!CA214</f>
        <v>0</v>
      </c>
      <c r="CB363" s="21">
        <f>'6.ВС'!CB214</f>
        <v>0</v>
      </c>
      <c r="CC363" s="21">
        <f>'6.ВС'!CC214</f>
        <v>0</v>
      </c>
      <c r="CD363" s="21">
        <f>'6.ВС'!CD214</f>
        <v>0</v>
      </c>
      <c r="CE363" s="21">
        <f>'6.ВС'!CE214</f>
        <v>0</v>
      </c>
      <c r="CF363" s="21">
        <f>'6.ВС'!CF214</f>
        <v>0</v>
      </c>
      <c r="CG363" s="21">
        <f>'6.ВС'!CG214</f>
        <v>0</v>
      </c>
      <c r="CH363" s="21">
        <f>'6.ВС'!CH214</f>
        <v>0</v>
      </c>
      <c r="CI363" s="21">
        <f>'6.ВС'!CI214</f>
        <v>0</v>
      </c>
      <c r="CJ363" s="21">
        <f>'6.ВС'!CJ214</f>
        <v>0</v>
      </c>
      <c r="CK363" s="21">
        <f>'6.ВС'!CK214</f>
        <v>0</v>
      </c>
      <c r="CL363" s="206">
        <f t="shared" si="587"/>
        <v>0</v>
      </c>
    </row>
    <row r="364" spans="1:104" ht="27.75" customHeight="1" x14ac:dyDescent="0.25">
      <c r="A364" s="240" t="s">
        <v>401</v>
      </c>
      <c r="B364" s="238">
        <v>51</v>
      </c>
      <c r="C364" s="238">
        <v>2</v>
      </c>
      <c r="D364" s="239" t="s">
        <v>108</v>
      </c>
      <c r="E364" s="238">
        <v>851</v>
      </c>
      <c r="F364" s="239" t="s">
        <v>58</v>
      </c>
      <c r="G364" s="239" t="s">
        <v>11</v>
      </c>
      <c r="H364" s="175" t="s">
        <v>450</v>
      </c>
      <c r="I364" s="239"/>
      <c r="J364" s="21">
        <f t="shared" ref="J364:Y365" si="634">J365</f>
        <v>0</v>
      </c>
      <c r="K364" s="21">
        <f t="shared" si="634"/>
        <v>0</v>
      </c>
      <c r="L364" s="21">
        <f t="shared" si="634"/>
        <v>0</v>
      </c>
      <c r="M364" s="21">
        <f t="shared" si="634"/>
        <v>0</v>
      </c>
      <c r="N364" s="21">
        <f t="shared" si="634"/>
        <v>0</v>
      </c>
      <c r="O364" s="21">
        <f t="shared" si="634"/>
        <v>0</v>
      </c>
      <c r="P364" s="21">
        <f t="shared" si="634"/>
        <v>0</v>
      </c>
      <c r="Q364" s="21">
        <f t="shared" si="634"/>
        <v>0</v>
      </c>
      <c r="R364" s="21">
        <f t="shared" si="634"/>
        <v>0</v>
      </c>
      <c r="S364" s="21">
        <f t="shared" si="634"/>
        <v>0</v>
      </c>
      <c r="T364" s="21">
        <f t="shared" si="634"/>
        <v>0</v>
      </c>
      <c r="U364" s="21">
        <f t="shared" si="634"/>
        <v>0</v>
      </c>
      <c r="V364" s="21">
        <f t="shared" si="634"/>
        <v>0</v>
      </c>
      <c r="W364" s="21">
        <f t="shared" si="634"/>
        <v>0</v>
      </c>
      <c r="X364" s="21">
        <f t="shared" si="634"/>
        <v>0</v>
      </c>
      <c r="Y364" s="21">
        <f t="shared" si="634"/>
        <v>0</v>
      </c>
      <c r="Z364" s="276" t="e">
        <f t="shared" si="594"/>
        <v>#DIV/0!</v>
      </c>
      <c r="AA364" s="21"/>
      <c r="AB364" s="21">
        <f>AB365</f>
        <v>0</v>
      </c>
      <c r="AC364" s="21">
        <f t="shared" ref="AC364:AU365" si="635">AC365</f>
        <v>0</v>
      </c>
      <c r="AD364" s="21">
        <f t="shared" si="635"/>
        <v>0</v>
      </c>
      <c r="AE364" s="21">
        <f t="shared" si="635"/>
        <v>0</v>
      </c>
      <c r="AF364" s="21">
        <f t="shared" si="635"/>
        <v>0</v>
      </c>
      <c r="AG364" s="21">
        <f t="shared" si="635"/>
        <v>0</v>
      </c>
      <c r="AH364" s="21">
        <f t="shared" si="635"/>
        <v>0</v>
      </c>
      <c r="AI364" s="21">
        <f t="shared" si="635"/>
        <v>0</v>
      </c>
      <c r="AJ364" s="21">
        <f t="shared" si="635"/>
        <v>0</v>
      </c>
      <c r="AK364" s="21">
        <f t="shared" si="635"/>
        <v>0</v>
      </c>
      <c r="AL364" s="21">
        <f t="shared" si="635"/>
        <v>0</v>
      </c>
      <c r="AM364" s="21">
        <f t="shared" si="635"/>
        <v>0</v>
      </c>
      <c r="AN364" s="21">
        <f t="shared" si="635"/>
        <v>88107</v>
      </c>
      <c r="AO364" s="21">
        <f t="shared" si="635"/>
        <v>83702</v>
      </c>
      <c r="AP364" s="21">
        <f t="shared" si="635"/>
        <v>4405</v>
      </c>
      <c r="AQ364" s="21">
        <f t="shared" si="635"/>
        <v>0</v>
      </c>
      <c r="AR364" s="21">
        <f t="shared" si="635"/>
        <v>88107</v>
      </c>
      <c r="AS364" s="21">
        <f t="shared" si="635"/>
        <v>0</v>
      </c>
      <c r="AT364" s="21">
        <f t="shared" si="635"/>
        <v>0</v>
      </c>
      <c r="AU364" s="21">
        <f t="shared" si="635"/>
        <v>0</v>
      </c>
      <c r="AV364" s="29"/>
      <c r="AW364" s="21"/>
      <c r="AX364" s="58"/>
      <c r="AY364" s="58"/>
      <c r="AZ364" s="58"/>
      <c r="BA364" s="58"/>
      <c r="BB364" s="58"/>
      <c r="BC364" s="58"/>
      <c r="BD364" s="58"/>
      <c r="BE364" s="58"/>
      <c r="BF364" s="58"/>
      <c r="BG364" s="58"/>
      <c r="BH364" s="58"/>
      <c r="BI364" s="58"/>
      <c r="BJ364" s="58"/>
      <c r="BK364" s="58"/>
      <c r="BL364" s="58"/>
      <c r="BM364" s="58"/>
      <c r="BN364" s="58"/>
      <c r="BO364" s="58"/>
      <c r="BP364" s="58"/>
      <c r="BQ364" s="29"/>
      <c r="BR364" s="21"/>
      <c r="BS364" s="58"/>
      <c r="BT364" s="58"/>
      <c r="BU364" s="58"/>
      <c r="BV364" s="58"/>
      <c r="BW364" s="58"/>
      <c r="BX364" s="58"/>
      <c r="BY364" s="58"/>
      <c r="BZ364" s="58"/>
      <c r="CA364" s="58"/>
      <c r="CB364" s="58"/>
      <c r="CC364" s="58"/>
      <c r="CD364" s="58"/>
      <c r="CE364" s="58"/>
      <c r="CF364" s="58"/>
      <c r="CG364" s="58"/>
      <c r="CH364" s="58"/>
      <c r="CI364" s="58"/>
      <c r="CJ364" s="58"/>
      <c r="CK364" s="58"/>
      <c r="CL364" s="29"/>
      <c r="CM364" s="58"/>
      <c r="CN364" s="58"/>
      <c r="CO364" s="58"/>
      <c r="CP364" s="58"/>
      <c r="CQ364" s="58"/>
      <c r="CR364" s="58"/>
      <c r="CS364" s="58"/>
      <c r="CT364" s="21"/>
      <c r="CU364" s="21"/>
      <c r="CV364" s="21"/>
      <c r="CW364" s="21"/>
      <c r="CX364" s="21"/>
      <c r="CY364" s="21"/>
      <c r="CZ364" s="21"/>
    </row>
    <row r="365" spans="1:104" ht="27.75" customHeight="1" x14ac:dyDescent="0.25">
      <c r="A365" s="237" t="s">
        <v>41</v>
      </c>
      <c r="B365" s="236">
        <v>51</v>
      </c>
      <c r="C365" s="236">
        <v>2</v>
      </c>
      <c r="D365" s="3" t="s">
        <v>108</v>
      </c>
      <c r="E365" s="236">
        <v>851</v>
      </c>
      <c r="F365" s="3" t="s">
        <v>58</v>
      </c>
      <c r="G365" s="3" t="s">
        <v>11</v>
      </c>
      <c r="H365" s="175" t="s">
        <v>450</v>
      </c>
      <c r="I365" s="3" t="s">
        <v>83</v>
      </c>
      <c r="J365" s="21">
        <f t="shared" si="634"/>
        <v>0</v>
      </c>
      <c r="K365" s="21">
        <f t="shared" si="634"/>
        <v>0</v>
      </c>
      <c r="L365" s="21">
        <f t="shared" si="634"/>
        <v>0</v>
      </c>
      <c r="M365" s="21">
        <f t="shared" si="634"/>
        <v>0</v>
      </c>
      <c r="N365" s="21">
        <f t="shared" si="634"/>
        <v>0</v>
      </c>
      <c r="O365" s="21">
        <f t="shared" si="634"/>
        <v>0</v>
      </c>
      <c r="P365" s="21">
        <f t="shared" si="634"/>
        <v>0</v>
      </c>
      <c r="Q365" s="21">
        <f t="shared" si="634"/>
        <v>0</v>
      </c>
      <c r="R365" s="21">
        <f t="shared" si="634"/>
        <v>0</v>
      </c>
      <c r="S365" s="21">
        <f t="shared" si="634"/>
        <v>0</v>
      </c>
      <c r="T365" s="21">
        <f t="shared" si="634"/>
        <v>0</v>
      </c>
      <c r="U365" s="21">
        <f t="shared" si="634"/>
        <v>0</v>
      </c>
      <c r="V365" s="21">
        <f t="shared" si="634"/>
        <v>0</v>
      </c>
      <c r="W365" s="21">
        <f t="shared" si="634"/>
        <v>0</v>
      </c>
      <c r="X365" s="21">
        <f t="shared" si="634"/>
        <v>0</v>
      </c>
      <c r="Y365" s="21">
        <f t="shared" si="634"/>
        <v>0</v>
      </c>
      <c r="Z365" s="276" t="e">
        <f t="shared" si="594"/>
        <v>#DIV/0!</v>
      </c>
      <c r="AA365" s="21"/>
      <c r="AB365" s="21">
        <f>AB366</f>
        <v>0</v>
      </c>
      <c r="AC365" s="21">
        <f t="shared" si="635"/>
        <v>0</v>
      </c>
      <c r="AD365" s="21">
        <f t="shared" si="635"/>
        <v>0</v>
      </c>
      <c r="AE365" s="21">
        <f t="shared" si="635"/>
        <v>0</v>
      </c>
      <c r="AF365" s="21">
        <f t="shared" si="635"/>
        <v>0</v>
      </c>
      <c r="AG365" s="21">
        <f t="shared" si="635"/>
        <v>0</v>
      </c>
      <c r="AH365" s="21">
        <f t="shared" si="635"/>
        <v>0</v>
      </c>
      <c r="AI365" s="21">
        <f t="shared" si="635"/>
        <v>0</v>
      </c>
      <c r="AJ365" s="21">
        <f t="shared" si="635"/>
        <v>0</v>
      </c>
      <c r="AK365" s="21">
        <f t="shared" si="635"/>
        <v>0</v>
      </c>
      <c r="AL365" s="21">
        <f t="shared" si="635"/>
        <v>0</v>
      </c>
      <c r="AM365" s="21">
        <f t="shared" si="635"/>
        <v>0</v>
      </c>
      <c r="AN365" s="21">
        <f t="shared" si="635"/>
        <v>88107</v>
      </c>
      <c r="AO365" s="21">
        <f t="shared" si="635"/>
        <v>83702</v>
      </c>
      <c r="AP365" s="21">
        <f t="shared" si="635"/>
        <v>4405</v>
      </c>
      <c r="AQ365" s="21">
        <f t="shared" si="635"/>
        <v>0</v>
      </c>
      <c r="AR365" s="21">
        <f t="shared" si="635"/>
        <v>88107</v>
      </c>
      <c r="AS365" s="21">
        <f t="shared" si="635"/>
        <v>0</v>
      </c>
      <c r="AT365" s="21">
        <f t="shared" si="635"/>
        <v>0</v>
      </c>
      <c r="AU365" s="21">
        <f t="shared" si="635"/>
        <v>0</v>
      </c>
      <c r="AV365" s="29"/>
      <c r="AW365" s="21"/>
      <c r="AX365" s="58"/>
      <c r="AY365" s="58"/>
      <c r="AZ365" s="58"/>
      <c r="BA365" s="58"/>
      <c r="BB365" s="58"/>
      <c r="BC365" s="58"/>
      <c r="BD365" s="58"/>
      <c r="BE365" s="58"/>
      <c r="BF365" s="58"/>
      <c r="BG365" s="58"/>
      <c r="BH365" s="58"/>
      <c r="BI365" s="58"/>
      <c r="BJ365" s="58"/>
      <c r="BK365" s="58"/>
      <c r="BL365" s="58"/>
      <c r="BM365" s="58"/>
      <c r="BN365" s="58"/>
      <c r="BO365" s="58"/>
      <c r="BP365" s="58"/>
      <c r="BQ365" s="29"/>
      <c r="BR365" s="21"/>
      <c r="BS365" s="58"/>
      <c r="BT365" s="58"/>
      <c r="BU365" s="58"/>
      <c r="BV365" s="58"/>
      <c r="BW365" s="58"/>
      <c r="BX365" s="58"/>
      <c r="BY365" s="58"/>
      <c r="BZ365" s="58"/>
      <c r="CA365" s="58"/>
      <c r="CB365" s="58"/>
      <c r="CC365" s="58"/>
      <c r="CD365" s="58"/>
      <c r="CE365" s="58"/>
      <c r="CF365" s="58"/>
      <c r="CG365" s="58"/>
      <c r="CH365" s="58"/>
      <c r="CI365" s="58"/>
      <c r="CJ365" s="58"/>
      <c r="CK365" s="58"/>
      <c r="CL365" s="29"/>
      <c r="CM365" s="58"/>
      <c r="CN365" s="58"/>
      <c r="CO365" s="58"/>
      <c r="CP365" s="58"/>
      <c r="CQ365" s="58"/>
      <c r="CR365" s="58"/>
      <c r="CS365" s="58"/>
      <c r="CT365" s="21"/>
      <c r="CU365" s="21"/>
      <c r="CV365" s="21"/>
      <c r="CW365" s="21"/>
      <c r="CX365" s="21"/>
      <c r="CY365" s="21"/>
      <c r="CZ365" s="21"/>
    </row>
    <row r="366" spans="1:104" ht="27.75" customHeight="1" x14ac:dyDescent="0.25">
      <c r="A366" s="237" t="s">
        <v>42</v>
      </c>
      <c r="B366" s="236">
        <v>51</v>
      </c>
      <c r="C366" s="236">
        <v>2</v>
      </c>
      <c r="D366" s="3" t="s">
        <v>108</v>
      </c>
      <c r="E366" s="236">
        <v>851</v>
      </c>
      <c r="F366" s="3" t="s">
        <v>58</v>
      </c>
      <c r="G366" s="3" t="s">
        <v>11</v>
      </c>
      <c r="H366" s="175" t="s">
        <v>450</v>
      </c>
      <c r="I366" s="3" t="s">
        <v>85</v>
      </c>
      <c r="J366" s="21">
        <f>'6.ВС'!J217</f>
        <v>0</v>
      </c>
      <c r="K366" s="21">
        <f>'6.ВС'!K217</f>
        <v>0</v>
      </c>
      <c r="L366" s="21">
        <f>'6.ВС'!L217</f>
        <v>0</v>
      </c>
      <c r="M366" s="21">
        <f>'6.ВС'!M217</f>
        <v>0</v>
      </c>
      <c r="N366" s="21">
        <f>'6.ВС'!N217</f>
        <v>0</v>
      </c>
      <c r="O366" s="21">
        <f>'6.ВС'!O217</f>
        <v>0</v>
      </c>
      <c r="P366" s="21">
        <f>'6.ВС'!P217</f>
        <v>0</v>
      </c>
      <c r="Q366" s="21">
        <f>'6.ВС'!Q217</f>
        <v>0</v>
      </c>
      <c r="R366" s="21">
        <f>'6.ВС'!R217</f>
        <v>0</v>
      </c>
      <c r="S366" s="21">
        <f>'6.ВС'!S217</f>
        <v>0</v>
      </c>
      <c r="T366" s="21">
        <f>'6.ВС'!T217</f>
        <v>0</v>
      </c>
      <c r="U366" s="21">
        <f>'6.ВС'!U217</f>
        <v>0</v>
      </c>
      <c r="V366" s="21">
        <f>'6.ВС'!V217</f>
        <v>0</v>
      </c>
      <c r="W366" s="21">
        <f>'6.ВС'!W217</f>
        <v>0</v>
      </c>
      <c r="X366" s="21">
        <f>'6.ВС'!X217</f>
        <v>0</v>
      </c>
      <c r="Y366" s="21">
        <f>'6.ВС'!Y217</f>
        <v>0</v>
      </c>
      <c r="Z366" s="276" t="e">
        <f t="shared" si="594"/>
        <v>#DIV/0!</v>
      </c>
      <c r="AA366" s="21"/>
      <c r="AB366" s="21">
        <f>'6.ВС'!AB217</f>
        <v>0</v>
      </c>
      <c r="AC366" s="21">
        <f>'6.ВС'!AC217</f>
        <v>0</v>
      </c>
      <c r="AD366" s="21">
        <f>'6.ВС'!AD217</f>
        <v>0</v>
      </c>
      <c r="AE366" s="21">
        <f>'6.ВС'!AE217</f>
        <v>0</v>
      </c>
      <c r="AF366" s="21">
        <f>'6.ВС'!AF217</f>
        <v>0</v>
      </c>
      <c r="AG366" s="21">
        <f>'6.ВС'!AG217</f>
        <v>0</v>
      </c>
      <c r="AH366" s="21">
        <f>'6.ВС'!AH217</f>
        <v>0</v>
      </c>
      <c r="AI366" s="21">
        <f>'6.ВС'!AI217</f>
        <v>0</v>
      </c>
      <c r="AJ366" s="21">
        <f>'6.ВС'!AJ217</f>
        <v>0</v>
      </c>
      <c r="AK366" s="21">
        <f>'6.ВС'!AK217</f>
        <v>0</v>
      </c>
      <c r="AL366" s="21">
        <f>'6.ВС'!AL217</f>
        <v>0</v>
      </c>
      <c r="AM366" s="21">
        <f>'6.ВС'!AM217</f>
        <v>0</v>
      </c>
      <c r="AN366" s="21">
        <f>'6.ВС'!AN217</f>
        <v>88107</v>
      </c>
      <c r="AO366" s="21">
        <f>'6.ВС'!AO217</f>
        <v>83702</v>
      </c>
      <c r="AP366" s="21">
        <f>'6.ВС'!AP217</f>
        <v>4405</v>
      </c>
      <c r="AQ366" s="21">
        <f>'6.ВС'!AQ217</f>
        <v>0</v>
      </c>
      <c r="AR366" s="21">
        <f>'6.ВС'!AR217</f>
        <v>88107</v>
      </c>
      <c r="AS366" s="21">
        <f>'6.ВС'!AS217</f>
        <v>0</v>
      </c>
      <c r="AT366" s="21">
        <f>'6.ВС'!AT217</f>
        <v>0</v>
      </c>
      <c r="AU366" s="21">
        <f>'6.ВС'!AU217</f>
        <v>0</v>
      </c>
      <c r="AV366" s="29"/>
      <c r="AW366" s="21"/>
      <c r="AX366" s="58"/>
      <c r="AY366" s="58"/>
      <c r="AZ366" s="58"/>
      <c r="BA366" s="58"/>
      <c r="BB366" s="58"/>
      <c r="BC366" s="58"/>
      <c r="BD366" s="58"/>
      <c r="BE366" s="58"/>
      <c r="BF366" s="58"/>
      <c r="BG366" s="58"/>
      <c r="BH366" s="58"/>
      <c r="BI366" s="58"/>
      <c r="BJ366" s="58"/>
      <c r="BK366" s="58"/>
      <c r="BL366" s="58"/>
      <c r="BM366" s="58"/>
      <c r="BN366" s="58"/>
      <c r="BO366" s="58"/>
      <c r="BP366" s="58"/>
      <c r="BQ366" s="29"/>
      <c r="BR366" s="21"/>
      <c r="BS366" s="58"/>
      <c r="BT366" s="58"/>
      <c r="BU366" s="58"/>
      <c r="BV366" s="58"/>
      <c r="BW366" s="58"/>
      <c r="BX366" s="58"/>
      <c r="BY366" s="58"/>
      <c r="BZ366" s="58"/>
      <c r="CA366" s="58"/>
      <c r="CB366" s="58"/>
      <c r="CC366" s="58"/>
      <c r="CD366" s="58"/>
      <c r="CE366" s="58"/>
      <c r="CF366" s="58"/>
      <c r="CG366" s="58"/>
      <c r="CH366" s="58"/>
      <c r="CI366" s="58"/>
      <c r="CJ366" s="58"/>
      <c r="CK366" s="58"/>
      <c r="CL366" s="29"/>
      <c r="CM366" s="58"/>
      <c r="CN366" s="58"/>
      <c r="CO366" s="58"/>
      <c r="CP366" s="58"/>
      <c r="CQ366" s="58"/>
      <c r="CR366" s="58"/>
      <c r="CS366" s="58"/>
      <c r="CT366" s="21"/>
      <c r="CU366" s="21"/>
      <c r="CV366" s="21"/>
      <c r="CW366" s="21"/>
      <c r="CX366" s="21"/>
      <c r="CY366" s="21"/>
      <c r="CZ366" s="21"/>
    </row>
    <row r="367" spans="1:104" ht="27.75" customHeight="1" x14ac:dyDescent="0.25">
      <c r="A367" s="156" t="s">
        <v>257</v>
      </c>
      <c r="B367" s="156"/>
      <c r="C367" s="156"/>
      <c r="D367" s="156"/>
      <c r="E367" s="152"/>
      <c r="F367" s="4" t="s">
        <v>58</v>
      </c>
      <c r="G367" s="4" t="s">
        <v>11</v>
      </c>
      <c r="H367" s="175" t="s">
        <v>451</v>
      </c>
      <c r="I367" s="4"/>
      <c r="J367" s="21">
        <f t="shared" ref="J367:Y368" si="636">J368</f>
        <v>0</v>
      </c>
      <c r="K367" s="21">
        <f t="shared" si="636"/>
        <v>0</v>
      </c>
      <c r="L367" s="21">
        <f t="shared" si="636"/>
        <v>0</v>
      </c>
      <c r="M367" s="21">
        <f t="shared" si="636"/>
        <v>0</v>
      </c>
      <c r="N367" s="21">
        <f t="shared" si="636"/>
        <v>0</v>
      </c>
      <c r="O367" s="21">
        <f t="shared" si="636"/>
        <v>0</v>
      </c>
      <c r="P367" s="21">
        <f t="shared" si="636"/>
        <v>0</v>
      </c>
      <c r="Q367" s="21">
        <f t="shared" si="636"/>
        <v>0</v>
      </c>
      <c r="R367" s="21">
        <f t="shared" si="636"/>
        <v>0</v>
      </c>
      <c r="S367" s="21">
        <f t="shared" si="636"/>
        <v>0</v>
      </c>
      <c r="T367" s="21">
        <f t="shared" si="636"/>
        <v>0</v>
      </c>
      <c r="U367" s="21">
        <f t="shared" si="636"/>
        <v>0</v>
      </c>
      <c r="V367" s="21">
        <f t="shared" si="636"/>
        <v>-1578948</v>
      </c>
      <c r="W367" s="21">
        <f t="shared" si="636"/>
        <v>-1500000</v>
      </c>
      <c r="X367" s="21">
        <f t="shared" si="636"/>
        <v>-78948</v>
      </c>
      <c r="Y367" s="21">
        <f t="shared" si="636"/>
        <v>0</v>
      </c>
      <c r="Z367" s="276">
        <f t="shared" si="594"/>
        <v>0</v>
      </c>
      <c r="AA367" s="21"/>
      <c r="AB367" s="21">
        <f>AB368</f>
        <v>1578948</v>
      </c>
      <c r="AC367" s="21">
        <f t="shared" ref="AC367:BV368" si="637">AC368</f>
        <v>1500000</v>
      </c>
      <c r="AD367" s="21">
        <f t="shared" si="637"/>
        <v>78948</v>
      </c>
      <c r="AE367" s="21">
        <f t="shared" si="637"/>
        <v>0</v>
      </c>
      <c r="AF367" s="21">
        <f t="shared" si="637"/>
        <v>0</v>
      </c>
      <c r="AG367" s="21">
        <f t="shared" si="637"/>
        <v>0</v>
      </c>
      <c r="AH367" s="21">
        <f t="shared" si="637"/>
        <v>0</v>
      </c>
      <c r="AI367" s="21">
        <f t="shared" si="637"/>
        <v>0</v>
      </c>
      <c r="AJ367" s="21">
        <f t="shared" si="637"/>
        <v>1578948</v>
      </c>
      <c r="AK367" s="21">
        <f t="shared" si="637"/>
        <v>1500000</v>
      </c>
      <c r="AL367" s="21">
        <f t="shared" si="637"/>
        <v>78948</v>
      </c>
      <c r="AM367" s="21">
        <f t="shared" si="637"/>
        <v>0</v>
      </c>
      <c r="AN367" s="21">
        <f t="shared" si="637"/>
        <v>0</v>
      </c>
      <c r="AO367" s="21">
        <f t="shared" si="637"/>
        <v>0</v>
      </c>
      <c r="AP367" s="21">
        <f t="shared" si="637"/>
        <v>0</v>
      </c>
      <c r="AQ367" s="21">
        <f t="shared" si="637"/>
        <v>0</v>
      </c>
      <c r="AR367" s="21">
        <f t="shared" si="637"/>
        <v>1578948</v>
      </c>
      <c r="AS367" s="21">
        <f t="shared" si="637"/>
        <v>1500000</v>
      </c>
      <c r="AT367" s="21">
        <f t="shared" si="637"/>
        <v>78948</v>
      </c>
      <c r="AU367" s="21">
        <f t="shared" si="637"/>
        <v>0</v>
      </c>
      <c r="AV367" s="205">
        <f t="shared" si="603"/>
        <v>0</v>
      </c>
      <c r="AW367" s="21">
        <f t="shared" si="637"/>
        <v>0</v>
      </c>
      <c r="AX367" s="21">
        <f t="shared" si="637"/>
        <v>0</v>
      </c>
      <c r="AY367" s="21">
        <f t="shared" si="637"/>
        <v>0</v>
      </c>
      <c r="AZ367" s="21">
        <f t="shared" si="637"/>
        <v>0</v>
      </c>
      <c r="BA367" s="21">
        <f t="shared" si="637"/>
        <v>0</v>
      </c>
      <c r="BB367" s="21">
        <f t="shared" si="637"/>
        <v>0</v>
      </c>
      <c r="BC367" s="21">
        <f t="shared" si="637"/>
        <v>0</v>
      </c>
      <c r="BD367" s="21">
        <f t="shared" si="637"/>
        <v>0</v>
      </c>
      <c r="BE367" s="21">
        <f t="shared" si="637"/>
        <v>0</v>
      </c>
      <c r="BF367" s="21">
        <f t="shared" si="637"/>
        <v>0</v>
      </c>
      <c r="BG367" s="21">
        <f t="shared" si="637"/>
        <v>0</v>
      </c>
      <c r="BH367" s="21">
        <f t="shared" si="637"/>
        <v>0</v>
      </c>
      <c r="BI367" s="21">
        <f t="shared" si="637"/>
        <v>0</v>
      </c>
      <c r="BJ367" s="21">
        <f t="shared" si="637"/>
        <v>0</v>
      </c>
      <c r="BK367" s="21">
        <f t="shared" si="637"/>
        <v>0</v>
      </c>
      <c r="BL367" s="21">
        <f t="shared" si="637"/>
        <v>0</v>
      </c>
      <c r="BM367" s="21">
        <f t="shared" si="637"/>
        <v>0</v>
      </c>
      <c r="BN367" s="21">
        <f t="shared" si="637"/>
        <v>0</v>
      </c>
      <c r="BO367" s="21">
        <f t="shared" si="637"/>
        <v>0</v>
      </c>
      <c r="BP367" s="21">
        <f t="shared" si="637"/>
        <v>0</v>
      </c>
      <c r="BQ367" s="205">
        <f t="shared" si="585"/>
        <v>0</v>
      </c>
      <c r="BR367" s="21">
        <f t="shared" si="637"/>
        <v>0</v>
      </c>
      <c r="BS367" s="21">
        <f t="shared" si="637"/>
        <v>0</v>
      </c>
      <c r="BT367" s="21">
        <f t="shared" si="637"/>
        <v>0</v>
      </c>
      <c r="BU367" s="21">
        <f t="shared" si="637"/>
        <v>0</v>
      </c>
      <c r="BV367" s="21">
        <f t="shared" si="637"/>
        <v>0</v>
      </c>
      <c r="BW367" s="21">
        <f t="shared" ref="BV367:CK368" si="638">BW368</f>
        <v>0</v>
      </c>
      <c r="BX367" s="21">
        <f t="shared" si="638"/>
        <v>0</v>
      </c>
      <c r="BY367" s="21">
        <f t="shared" si="638"/>
        <v>0</v>
      </c>
      <c r="BZ367" s="21">
        <f t="shared" si="638"/>
        <v>0</v>
      </c>
      <c r="CA367" s="21">
        <f t="shared" si="638"/>
        <v>0</v>
      </c>
      <c r="CB367" s="21">
        <f t="shared" si="638"/>
        <v>0</v>
      </c>
      <c r="CC367" s="21">
        <f t="shared" si="638"/>
        <v>0</v>
      </c>
      <c r="CD367" s="21">
        <f t="shared" si="638"/>
        <v>0</v>
      </c>
      <c r="CE367" s="21">
        <f t="shared" si="638"/>
        <v>0</v>
      </c>
      <c r="CF367" s="21">
        <f t="shared" si="638"/>
        <v>0</v>
      </c>
      <c r="CG367" s="21">
        <f t="shared" si="638"/>
        <v>0</v>
      </c>
      <c r="CH367" s="21">
        <f t="shared" si="638"/>
        <v>0</v>
      </c>
      <c r="CI367" s="21">
        <f t="shared" si="638"/>
        <v>0</v>
      </c>
      <c r="CJ367" s="21">
        <f t="shared" si="638"/>
        <v>0</v>
      </c>
      <c r="CK367" s="21">
        <f t="shared" si="638"/>
        <v>0</v>
      </c>
      <c r="CL367" s="206">
        <f t="shared" si="587"/>
        <v>0</v>
      </c>
    </row>
    <row r="368" spans="1:104" ht="27.75" customHeight="1" x14ac:dyDescent="0.25">
      <c r="A368" s="156" t="s">
        <v>41</v>
      </c>
      <c r="B368" s="156"/>
      <c r="C368" s="156"/>
      <c r="D368" s="156"/>
      <c r="E368" s="152"/>
      <c r="F368" s="3" t="s">
        <v>58</v>
      </c>
      <c r="G368" s="3" t="s">
        <v>11</v>
      </c>
      <c r="H368" s="175" t="s">
        <v>451</v>
      </c>
      <c r="I368" s="3" t="s">
        <v>83</v>
      </c>
      <c r="J368" s="21">
        <f t="shared" si="636"/>
        <v>0</v>
      </c>
      <c r="K368" s="21">
        <f t="shared" si="636"/>
        <v>0</v>
      </c>
      <c r="L368" s="21">
        <f t="shared" si="636"/>
        <v>0</v>
      </c>
      <c r="M368" s="21">
        <f t="shared" si="636"/>
        <v>0</v>
      </c>
      <c r="N368" s="21">
        <f t="shared" si="636"/>
        <v>0</v>
      </c>
      <c r="O368" s="21">
        <f t="shared" si="636"/>
        <v>0</v>
      </c>
      <c r="P368" s="21">
        <f t="shared" si="636"/>
        <v>0</v>
      </c>
      <c r="Q368" s="21">
        <f t="shared" si="636"/>
        <v>0</v>
      </c>
      <c r="R368" s="21">
        <f t="shared" si="636"/>
        <v>0</v>
      </c>
      <c r="S368" s="21">
        <f t="shared" si="636"/>
        <v>0</v>
      </c>
      <c r="T368" s="21">
        <f t="shared" si="636"/>
        <v>0</v>
      </c>
      <c r="U368" s="21">
        <f t="shared" si="636"/>
        <v>0</v>
      </c>
      <c r="V368" s="21">
        <f t="shared" si="636"/>
        <v>-1578948</v>
      </c>
      <c r="W368" s="21">
        <f t="shared" si="636"/>
        <v>-1500000</v>
      </c>
      <c r="X368" s="21">
        <f t="shared" si="636"/>
        <v>-78948</v>
      </c>
      <c r="Y368" s="21">
        <f t="shared" si="636"/>
        <v>0</v>
      </c>
      <c r="Z368" s="276">
        <f t="shared" si="594"/>
        <v>0</v>
      </c>
      <c r="AA368" s="21"/>
      <c r="AB368" s="21">
        <f>AB369</f>
        <v>1578948</v>
      </c>
      <c r="AC368" s="21">
        <f t="shared" si="637"/>
        <v>1500000</v>
      </c>
      <c r="AD368" s="21">
        <f t="shared" si="637"/>
        <v>78948</v>
      </c>
      <c r="AE368" s="21">
        <f t="shared" si="637"/>
        <v>0</v>
      </c>
      <c r="AF368" s="21">
        <f t="shared" si="637"/>
        <v>0</v>
      </c>
      <c r="AG368" s="21">
        <f t="shared" si="637"/>
        <v>0</v>
      </c>
      <c r="AH368" s="21">
        <f t="shared" si="637"/>
        <v>0</v>
      </c>
      <c r="AI368" s="21">
        <f t="shared" si="637"/>
        <v>0</v>
      </c>
      <c r="AJ368" s="21">
        <f t="shared" si="637"/>
        <v>1578948</v>
      </c>
      <c r="AK368" s="21">
        <f t="shared" si="637"/>
        <v>1500000</v>
      </c>
      <c r="AL368" s="21">
        <f t="shared" si="637"/>
        <v>78948</v>
      </c>
      <c r="AM368" s="21">
        <f t="shared" si="637"/>
        <v>0</v>
      </c>
      <c r="AN368" s="21">
        <f t="shared" si="637"/>
        <v>0</v>
      </c>
      <c r="AO368" s="21">
        <f t="shared" si="637"/>
        <v>0</v>
      </c>
      <c r="AP368" s="21">
        <f t="shared" si="637"/>
        <v>0</v>
      </c>
      <c r="AQ368" s="21">
        <f t="shared" si="637"/>
        <v>0</v>
      </c>
      <c r="AR368" s="21">
        <f t="shared" si="637"/>
        <v>1578948</v>
      </c>
      <c r="AS368" s="21">
        <f t="shared" si="637"/>
        <v>1500000</v>
      </c>
      <c r="AT368" s="21">
        <f t="shared" si="637"/>
        <v>78948</v>
      </c>
      <c r="AU368" s="21">
        <f t="shared" si="637"/>
        <v>0</v>
      </c>
      <c r="AV368" s="205">
        <f t="shared" si="603"/>
        <v>0</v>
      </c>
      <c r="AW368" s="21">
        <f t="shared" si="637"/>
        <v>0</v>
      </c>
      <c r="AX368" s="21">
        <f t="shared" si="637"/>
        <v>0</v>
      </c>
      <c r="AY368" s="21">
        <f t="shared" si="637"/>
        <v>0</v>
      </c>
      <c r="AZ368" s="21">
        <f t="shared" si="637"/>
        <v>0</v>
      </c>
      <c r="BA368" s="21">
        <f t="shared" si="637"/>
        <v>0</v>
      </c>
      <c r="BB368" s="21">
        <f t="shared" si="637"/>
        <v>0</v>
      </c>
      <c r="BC368" s="21">
        <f t="shared" si="637"/>
        <v>0</v>
      </c>
      <c r="BD368" s="21">
        <f t="shared" si="637"/>
        <v>0</v>
      </c>
      <c r="BE368" s="21">
        <f t="shared" si="637"/>
        <v>0</v>
      </c>
      <c r="BF368" s="21">
        <f t="shared" si="637"/>
        <v>0</v>
      </c>
      <c r="BG368" s="21">
        <f t="shared" si="637"/>
        <v>0</v>
      </c>
      <c r="BH368" s="21">
        <f t="shared" si="637"/>
        <v>0</v>
      </c>
      <c r="BI368" s="21">
        <f t="shared" si="637"/>
        <v>0</v>
      </c>
      <c r="BJ368" s="21">
        <f t="shared" si="637"/>
        <v>0</v>
      </c>
      <c r="BK368" s="21">
        <f t="shared" si="637"/>
        <v>0</v>
      </c>
      <c r="BL368" s="21">
        <f t="shared" si="637"/>
        <v>0</v>
      </c>
      <c r="BM368" s="21">
        <f t="shared" si="637"/>
        <v>0</v>
      </c>
      <c r="BN368" s="21">
        <f t="shared" si="637"/>
        <v>0</v>
      </c>
      <c r="BO368" s="21">
        <f t="shared" si="637"/>
        <v>0</v>
      </c>
      <c r="BP368" s="21">
        <f t="shared" si="637"/>
        <v>0</v>
      </c>
      <c r="BQ368" s="205">
        <f t="shared" si="585"/>
        <v>0</v>
      </c>
      <c r="BR368" s="21">
        <f t="shared" si="637"/>
        <v>0</v>
      </c>
      <c r="BS368" s="21">
        <f t="shared" si="637"/>
        <v>0</v>
      </c>
      <c r="BT368" s="21">
        <f t="shared" si="637"/>
        <v>0</v>
      </c>
      <c r="BU368" s="21">
        <f t="shared" si="637"/>
        <v>0</v>
      </c>
      <c r="BV368" s="21">
        <f t="shared" si="638"/>
        <v>0</v>
      </c>
      <c r="BW368" s="21">
        <f t="shared" si="638"/>
        <v>0</v>
      </c>
      <c r="BX368" s="21">
        <f t="shared" si="638"/>
        <v>0</v>
      </c>
      <c r="BY368" s="21">
        <f t="shared" si="638"/>
        <v>0</v>
      </c>
      <c r="BZ368" s="21">
        <f t="shared" si="638"/>
        <v>0</v>
      </c>
      <c r="CA368" s="21">
        <f t="shared" si="638"/>
        <v>0</v>
      </c>
      <c r="CB368" s="21">
        <f t="shared" si="638"/>
        <v>0</v>
      </c>
      <c r="CC368" s="21">
        <f t="shared" si="638"/>
        <v>0</v>
      </c>
      <c r="CD368" s="21">
        <f t="shared" si="638"/>
        <v>0</v>
      </c>
      <c r="CE368" s="21">
        <f t="shared" si="638"/>
        <v>0</v>
      </c>
      <c r="CF368" s="21">
        <f t="shared" si="638"/>
        <v>0</v>
      </c>
      <c r="CG368" s="21">
        <f t="shared" si="638"/>
        <v>0</v>
      </c>
      <c r="CH368" s="21">
        <f t="shared" si="638"/>
        <v>0</v>
      </c>
      <c r="CI368" s="21">
        <f t="shared" si="638"/>
        <v>0</v>
      </c>
      <c r="CJ368" s="21">
        <f t="shared" si="638"/>
        <v>0</v>
      </c>
      <c r="CK368" s="21">
        <f t="shared" si="638"/>
        <v>0</v>
      </c>
      <c r="CL368" s="206">
        <f t="shared" si="587"/>
        <v>0</v>
      </c>
    </row>
    <row r="369" spans="1:91" ht="27.75" customHeight="1" x14ac:dyDescent="0.25">
      <c r="A369" s="156" t="s">
        <v>84</v>
      </c>
      <c r="B369" s="156"/>
      <c r="C369" s="156"/>
      <c r="D369" s="156"/>
      <c r="E369" s="152"/>
      <c r="F369" s="3" t="s">
        <v>58</v>
      </c>
      <c r="G369" s="3" t="s">
        <v>11</v>
      </c>
      <c r="H369" s="175" t="s">
        <v>451</v>
      </c>
      <c r="I369" s="3" t="s">
        <v>85</v>
      </c>
      <c r="J369" s="21">
        <f>'6.ВС'!J220</f>
        <v>0</v>
      </c>
      <c r="K369" s="21">
        <f>'6.ВС'!K220</f>
        <v>0</v>
      </c>
      <c r="L369" s="21">
        <f>'6.ВС'!L220</f>
        <v>0</v>
      </c>
      <c r="M369" s="21">
        <f>'6.ВС'!M220</f>
        <v>0</v>
      </c>
      <c r="N369" s="21">
        <f>'6.ВС'!N220</f>
        <v>0</v>
      </c>
      <c r="O369" s="21">
        <f>'6.ВС'!O220</f>
        <v>0</v>
      </c>
      <c r="P369" s="21">
        <f>'6.ВС'!P220</f>
        <v>0</v>
      </c>
      <c r="Q369" s="21">
        <f>'6.ВС'!Q220</f>
        <v>0</v>
      </c>
      <c r="R369" s="21">
        <f>'6.ВС'!R220</f>
        <v>0</v>
      </c>
      <c r="S369" s="21">
        <f>'6.ВС'!S220</f>
        <v>0</v>
      </c>
      <c r="T369" s="21">
        <f>'6.ВС'!T220</f>
        <v>0</v>
      </c>
      <c r="U369" s="21">
        <f>'6.ВС'!U220</f>
        <v>0</v>
      </c>
      <c r="V369" s="21">
        <f>'6.ВС'!V220</f>
        <v>-1578948</v>
      </c>
      <c r="W369" s="21">
        <f>'6.ВС'!W220</f>
        <v>-1500000</v>
      </c>
      <c r="X369" s="21">
        <f>'6.ВС'!X220</f>
        <v>-78948</v>
      </c>
      <c r="Y369" s="21">
        <f>'6.ВС'!Y220</f>
        <v>0</v>
      </c>
      <c r="Z369" s="276">
        <f t="shared" si="594"/>
        <v>0</v>
      </c>
      <c r="AA369" s="21"/>
      <c r="AB369" s="21">
        <f>'6.ВС'!AB220</f>
        <v>1578948</v>
      </c>
      <c r="AC369" s="21">
        <f>'6.ВС'!AC220</f>
        <v>1500000</v>
      </c>
      <c r="AD369" s="21">
        <f>'6.ВС'!AD220</f>
        <v>78948</v>
      </c>
      <c r="AE369" s="21">
        <f>'6.ВС'!AE220</f>
        <v>0</v>
      </c>
      <c r="AF369" s="21">
        <f>'6.ВС'!AF220</f>
        <v>0</v>
      </c>
      <c r="AG369" s="21">
        <f>'6.ВС'!AG220</f>
        <v>0</v>
      </c>
      <c r="AH369" s="21">
        <f>'6.ВС'!AH220</f>
        <v>0</v>
      </c>
      <c r="AI369" s="21">
        <f>'6.ВС'!AI220</f>
        <v>0</v>
      </c>
      <c r="AJ369" s="21">
        <f>'6.ВС'!AJ220</f>
        <v>1578948</v>
      </c>
      <c r="AK369" s="21">
        <f>'6.ВС'!AK220</f>
        <v>1500000</v>
      </c>
      <c r="AL369" s="21">
        <f>'6.ВС'!AL220</f>
        <v>78948</v>
      </c>
      <c r="AM369" s="21">
        <f>'6.ВС'!AM220</f>
        <v>0</v>
      </c>
      <c r="AN369" s="21">
        <f>'6.ВС'!AN220</f>
        <v>0</v>
      </c>
      <c r="AO369" s="21">
        <f>'6.ВС'!AO220</f>
        <v>0</v>
      </c>
      <c r="AP369" s="21">
        <f>'6.ВС'!AP220</f>
        <v>0</v>
      </c>
      <c r="AQ369" s="21">
        <f>'6.ВС'!AQ220</f>
        <v>0</v>
      </c>
      <c r="AR369" s="21">
        <f>'6.ВС'!AR220</f>
        <v>1578948</v>
      </c>
      <c r="AS369" s="21">
        <f>'6.ВС'!AS220</f>
        <v>1500000</v>
      </c>
      <c r="AT369" s="21">
        <f>'6.ВС'!AT220</f>
        <v>78948</v>
      </c>
      <c r="AU369" s="21">
        <f>'6.ВС'!AU220</f>
        <v>0</v>
      </c>
      <c r="AV369" s="205">
        <f t="shared" si="603"/>
        <v>0</v>
      </c>
      <c r="AW369" s="21">
        <f>'6.ВС'!AW220</f>
        <v>0</v>
      </c>
      <c r="AX369" s="21">
        <f>'6.ВС'!AX220</f>
        <v>0</v>
      </c>
      <c r="AY369" s="21">
        <f>'6.ВС'!AY220</f>
        <v>0</v>
      </c>
      <c r="AZ369" s="21">
        <f>'6.ВС'!AZ220</f>
        <v>0</v>
      </c>
      <c r="BA369" s="21">
        <f>'6.ВС'!BA220</f>
        <v>0</v>
      </c>
      <c r="BB369" s="21">
        <f>'6.ВС'!BB220</f>
        <v>0</v>
      </c>
      <c r="BC369" s="21">
        <f>'6.ВС'!BC220</f>
        <v>0</v>
      </c>
      <c r="BD369" s="21">
        <f>'6.ВС'!BD220</f>
        <v>0</v>
      </c>
      <c r="BE369" s="21">
        <f>'6.ВС'!BE220</f>
        <v>0</v>
      </c>
      <c r="BF369" s="21">
        <f>'6.ВС'!BF220</f>
        <v>0</v>
      </c>
      <c r="BG369" s="21">
        <f>'6.ВС'!BG220</f>
        <v>0</v>
      </c>
      <c r="BH369" s="21">
        <f>'6.ВС'!BH220</f>
        <v>0</v>
      </c>
      <c r="BI369" s="21">
        <f>'6.ВС'!BI220</f>
        <v>0</v>
      </c>
      <c r="BJ369" s="21">
        <f>'6.ВС'!BJ220</f>
        <v>0</v>
      </c>
      <c r="BK369" s="21">
        <f>'6.ВС'!BK220</f>
        <v>0</v>
      </c>
      <c r="BL369" s="21">
        <f>'6.ВС'!BL220</f>
        <v>0</v>
      </c>
      <c r="BM369" s="21">
        <f>'6.ВС'!BM220</f>
        <v>0</v>
      </c>
      <c r="BN369" s="21">
        <f>'6.ВС'!BN220</f>
        <v>0</v>
      </c>
      <c r="BO369" s="21">
        <f>'6.ВС'!BO220</f>
        <v>0</v>
      </c>
      <c r="BP369" s="21">
        <f>'6.ВС'!BP220</f>
        <v>0</v>
      </c>
      <c r="BQ369" s="205">
        <f t="shared" si="585"/>
        <v>0</v>
      </c>
      <c r="BR369" s="21">
        <f>'6.ВС'!BR220</f>
        <v>0</v>
      </c>
      <c r="BS369" s="21">
        <f>'6.ВС'!BS220</f>
        <v>0</v>
      </c>
      <c r="BT369" s="21">
        <f>'6.ВС'!BT220</f>
        <v>0</v>
      </c>
      <c r="BU369" s="21">
        <f>'6.ВС'!BU220</f>
        <v>0</v>
      </c>
      <c r="BV369" s="21">
        <f>'6.ВС'!BV220</f>
        <v>0</v>
      </c>
      <c r="BW369" s="21">
        <f>'6.ВС'!BW220</f>
        <v>0</v>
      </c>
      <c r="BX369" s="21">
        <f>'6.ВС'!BX220</f>
        <v>0</v>
      </c>
      <c r="BY369" s="21">
        <f>'6.ВС'!BY220</f>
        <v>0</v>
      </c>
      <c r="BZ369" s="21">
        <f>'6.ВС'!BZ220</f>
        <v>0</v>
      </c>
      <c r="CA369" s="21">
        <f>'6.ВС'!CA220</f>
        <v>0</v>
      </c>
      <c r="CB369" s="21">
        <f>'6.ВС'!CB220</f>
        <v>0</v>
      </c>
      <c r="CC369" s="21">
        <f>'6.ВС'!CC220</f>
        <v>0</v>
      </c>
      <c r="CD369" s="21">
        <f>'6.ВС'!CD220</f>
        <v>0</v>
      </c>
      <c r="CE369" s="21">
        <f>'6.ВС'!CE220</f>
        <v>0</v>
      </c>
      <c r="CF369" s="21">
        <f>'6.ВС'!CF220</f>
        <v>0</v>
      </c>
      <c r="CG369" s="21">
        <f>'6.ВС'!CG220</f>
        <v>0</v>
      </c>
      <c r="CH369" s="21">
        <f>'6.ВС'!CH220</f>
        <v>0</v>
      </c>
      <c r="CI369" s="21">
        <f>'6.ВС'!CI220</f>
        <v>0</v>
      </c>
      <c r="CJ369" s="21">
        <f>'6.ВС'!CJ220</f>
        <v>0</v>
      </c>
      <c r="CK369" s="21">
        <f>'6.ВС'!CK220</f>
        <v>0</v>
      </c>
      <c r="CL369" s="206">
        <f t="shared" si="587"/>
        <v>0</v>
      </c>
    </row>
    <row r="370" spans="1:91" ht="27.75" customHeight="1" x14ac:dyDescent="0.25">
      <c r="A370" s="156" t="s">
        <v>246</v>
      </c>
      <c r="B370" s="156"/>
      <c r="C370" s="156"/>
      <c r="D370" s="156"/>
      <c r="E370" s="152">
        <v>851</v>
      </c>
      <c r="F370" s="3" t="s">
        <v>58</v>
      </c>
      <c r="G370" s="3" t="s">
        <v>11</v>
      </c>
      <c r="H370" s="175" t="s">
        <v>446</v>
      </c>
      <c r="I370" s="3"/>
      <c r="J370" s="21">
        <f t="shared" ref="J370:Y371" si="639">J371</f>
        <v>0</v>
      </c>
      <c r="K370" s="21">
        <f t="shared" si="639"/>
        <v>0</v>
      </c>
      <c r="L370" s="21">
        <f t="shared" si="639"/>
        <v>0</v>
      </c>
      <c r="M370" s="21">
        <f t="shared" si="639"/>
        <v>0</v>
      </c>
      <c r="N370" s="21">
        <f t="shared" si="639"/>
        <v>0</v>
      </c>
      <c r="O370" s="21">
        <f t="shared" si="639"/>
        <v>0</v>
      </c>
      <c r="P370" s="21">
        <f t="shared" si="639"/>
        <v>0</v>
      </c>
      <c r="Q370" s="21">
        <f t="shared" si="639"/>
        <v>0</v>
      </c>
      <c r="R370" s="21">
        <f t="shared" si="639"/>
        <v>0</v>
      </c>
      <c r="S370" s="21">
        <f t="shared" si="639"/>
        <v>0</v>
      </c>
      <c r="T370" s="21">
        <f t="shared" si="639"/>
        <v>0</v>
      </c>
      <c r="U370" s="21">
        <f t="shared" si="639"/>
        <v>0</v>
      </c>
      <c r="V370" s="21">
        <f t="shared" si="639"/>
        <v>0</v>
      </c>
      <c r="W370" s="21">
        <f t="shared" si="639"/>
        <v>0</v>
      </c>
      <c r="X370" s="21">
        <f t="shared" si="639"/>
        <v>0</v>
      </c>
      <c r="Y370" s="21">
        <f t="shared" si="639"/>
        <v>0</v>
      </c>
      <c r="Z370" s="276" t="e">
        <f t="shared" si="594"/>
        <v>#DIV/0!</v>
      </c>
      <c r="AA370" s="21"/>
      <c r="AB370" s="21">
        <f t="shared" ref="AB370:BV371" si="640">AB371</f>
        <v>0</v>
      </c>
      <c r="AC370" s="21">
        <f t="shared" si="640"/>
        <v>0</v>
      </c>
      <c r="AD370" s="21">
        <f t="shared" si="640"/>
        <v>0</v>
      </c>
      <c r="AE370" s="21">
        <f t="shared" si="640"/>
        <v>0</v>
      </c>
      <c r="AF370" s="21">
        <f t="shared" si="640"/>
        <v>219648</v>
      </c>
      <c r="AG370" s="21">
        <f t="shared" si="640"/>
        <v>0</v>
      </c>
      <c r="AH370" s="21">
        <f t="shared" si="640"/>
        <v>219648</v>
      </c>
      <c r="AI370" s="21">
        <f t="shared" si="640"/>
        <v>0</v>
      </c>
      <c r="AJ370" s="21">
        <f t="shared" si="640"/>
        <v>219648</v>
      </c>
      <c r="AK370" s="21">
        <f t="shared" si="640"/>
        <v>0</v>
      </c>
      <c r="AL370" s="21">
        <f t="shared" si="640"/>
        <v>219648</v>
      </c>
      <c r="AM370" s="21">
        <f t="shared" si="640"/>
        <v>0</v>
      </c>
      <c r="AN370" s="21">
        <f t="shared" si="640"/>
        <v>0</v>
      </c>
      <c r="AO370" s="21">
        <f t="shared" si="640"/>
        <v>0</v>
      </c>
      <c r="AP370" s="21">
        <f t="shared" si="640"/>
        <v>0</v>
      </c>
      <c r="AQ370" s="21">
        <f t="shared" si="640"/>
        <v>0</v>
      </c>
      <c r="AR370" s="21">
        <f t="shared" si="640"/>
        <v>219648</v>
      </c>
      <c r="AS370" s="21">
        <f t="shared" si="640"/>
        <v>0</v>
      </c>
      <c r="AT370" s="21">
        <f t="shared" si="640"/>
        <v>219648</v>
      </c>
      <c r="AU370" s="21">
        <f t="shared" si="640"/>
        <v>0</v>
      </c>
      <c r="AV370" s="205">
        <f>AJ370-AK370-AL370-AM370</f>
        <v>0</v>
      </c>
      <c r="AW370" s="21">
        <f t="shared" si="640"/>
        <v>0</v>
      </c>
      <c r="AX370" s="21">
        <f t="shared" si="640"/>
        <v>0</v>
      </c>
      <c r="AY370" s="21">
        <f t="shared" si="640"/>
        <v>0</v>
      </c>
      <c r="AZ370" s="21">
        <f t="shared" si="640"/>
        <v>0</v>
      </c>
      <c r="BA370" s="21">
        <f t="shared" si="640"/>
        <v>0</v>
      </c>
      <c r="BB370" s="21">
        <f t="shared" si="640"/>
        <v>0</v>
      </c>
      <c r="BC370" s="21">
        <f t="shared" si="640"/>
        <v>0</v>
      </c>
      <c r="BD370" s="21">
        <f t="shared" si="640"/>
        <v>0</v>
      </c>
      <c r="BE370" s="21">
        <f t="shared" si="640"/>
        <v>0</v>
      </c>
      <c r="BF370" s="21">
        <f t="shared" si="640"/>
        <v>0</v>
      </c>
      <c r="BG370" s="21">
        <f t="shared" si="640"/>
        <v>0</v>
      </c>
      <c r="BH370" s="21">
        <f t="shared" si="640"/>
        <v>0</v>
      </c>
      <c r="BI370" s="21">
        <f t="shared" si="640"/>
        <v>0</v>
      </c>
      <c r="BJ370" s="21">
        <f t="shared" si="640"/>
        <v>0</v>
      </c>
      <c r="BK370" s="21">
        <f t="shared" si="640"/>
        <v>0</v>
      </c>
      <c r="BL370" s="21">
        <f t="shared" si="640"/>
        <v>0</v>
      </c>
      <c r="BM370" s="21">
        <f t="shared" si="640"/>
        <v>0</v>
      </c>
      <c r="BN370" s="21">
        <f t="shared" si="640"/>
        <v>0</v>
      </c>
      <c r="BO370" s="21">
        <f t="shared" si="640"/>
        <v>0</v>
      </c>
      <c r="BP370" s="21">
        <f t="shared" si="640"/>
        <v>0</v>
      </c>
      <c r="BQ370" s="205">
        <f>BE370-BF370-BG370-BH370</f>
        <v>0</v>
      </c>
      <c r="BR370" s="21">
        <f t="shared" si="640"/>
        <v>0</v>
      </c>
      <c r="BS370" s="21">
        <f t="shared" si="640"/>
        <v>0</v>
      </c>
      <c r="BT370" s="21">
        <f t="shared" si="640"/>
        <v>0</v>
      </c>
      <c r="BU370" s="21">
        <f t="shared" si="640"/>
        <v>0</v>
      </c>
      <c r="BV370" s="21">
        <f t="shared" si="640"/>
        <v>0</v>
      </c>
      <c r="BW370" s="21">
        <f t="shared" ref="BV370:CK371" si="641">BW371</f>
        <v>0</v>
      </c>
      <c r="BX370" s="21">
        <f t="shared" si="641"/>
        <v>0</v>
      </c>
      <c r="BY370" s="21">
        <f t="shared" si="641"/>
        <v>0</v>
      </c>
      <c r="BZ370" s="21">
        <f t="shared" si="641"/>
        <v>0</v>
      </c>
      <c r="CA370" s="21">
        <f t="shared" si="641"/>
        <v>0</v>
      </c>
      <c r="CB370" s="21">
        <f t="shared" si="641"/>
        <v>0</v>
      </c>
      <c r="CC370" s="21">
        <f t="shared" si="641"/>
        <v>0</v>
      </c>
      <c r="CD370" s="21">
        <f t="shared" si="641"/>
        <v>0</v>
      </c>
      <c r="CE370" s="21">
        <f t="shared" si="641"/>
        <v>0</v>
      </c>
      <c r="CF370" s="21">
        <f t="shared" si="641"/>
        <v>0</v>
      </c>
      <c r="CG370" s="21">
        <f t="shared" si="641"/>
        <v>0</v>
      </c>
      <c r="CH370" s="21">
        <f t="shared" si="641"/>
        <v>0</v>
      </c>
      <c r="CI370" s="21">
        <f t="shared" si="641"/>
        <v>0</v>
      </c>
      <c r="CJ370" s="21">
        <f t="shared" si="641"/>
        <v>0</v>
      </c>
      <c r="CK370" s="21">
        <f t="shared" si="641"/>
        <v>0</v>
      </c>
      <c r="CL370" s="206">
        <f>BZ370-CA370-CB370-CC370</f>
        <v>0</v>
      </c>
    </row>
    <row r="371" spans="1:91" ht="27.75" customHeight="1" x14ac:dyDescent="0.25">
      <c r="A371" s="156" t="s">
        <v>20</v>
      </c>
      <c r="B371" s="156"/>
      <c r="C371" s="156"/>
      <c r="D371" s="156"/>
      <c r="E371" s="152">
        <v>851</v>
      </c>
      <c r="F371" s="3" t="s">
        <v>58</v>
      </c>
      <c r="G371" s="3" t="s">
        <v>11</v>
      </c>
      <c r="H371" s="175" t="s">
        <v>446</v>
      </c>
      <c r="I371" s="3" t="s">
        <v>21</v>
      </c>
      <c r="J371" s="21">
        <f t="shared" si="639"/>
        <v>0</v>
      </c>
      <c r="K371" s="21">
        <f t="shared" si="639"/>
        <v>0</v>
      </c>
      <c r="L371" s="21">
        <f t="shared" si="639"/>
        <v>0</v>
      </c>
      <c r="M371" s="21">
        <f t="shared" si="639"/>
        <v>0</v>
      </c>
      <c r="N371" s="21">
        <f t="shared" si="639"/>
        <v>0</v>
      </c>
      <c r="O371" s="21">
        <f t="shared" si="639"/>
        <v>0</v>
      </c>
      <c r="P371" s="21">
        <f t="shared" si="639"/>
        <v>0</v>
      </c>
      <c r="Q371" s="21">
        <f t="shared" si="639"/>
        <v>0</v>
      </c>
      <c r="R371" s="21">
        <f t="shared" si="639"/>
        <v>0</v>
      </c>
      <c r="S371" s="21">
        <f t="shared" si="639"/>
        <v>0</v>
      </c>
      <c r="T371" s="21">
        <f t="shared" si="639"/>
        <v>0</v>
      </c>
      <c r="U371" s="21">
        <f t="shared" si="639"/>
        <v>0</v>
      </c>
      <c r="V371" s="21">
        <f t="shared" si="639"/>
        <v>0</v>
      </c>
      <c r="W371" s="21">
        <f t="shared" si="639"/>
        <v>0</v>
      </c>
      <c r="X371" s="21">
        <f t="shared" si="639"/>
        <v>0</v>
      </c>
      <c r="Y371" s="21">
        <f t="shared" si="639"/>
        <v>0</v>
      </c>
      <c r="Z371" s="276" t="e">
        <f t="shared" si="594"/>
        <v>#DIV/0!</v>
      </c>
      <c r="AA371" s="21"/>
      <c r="AB371" s="21">
        <f t="shared" si="640"/>
        <v>0</v>
      </c>
      <c r="AC371" s="21">
        <f t="shared" si="640"/>
        <v>0</v>
      </c>
      <c r="AD371" s="21">
        <f t="shared" si="640"/>
        <v>0</v>
      </c>
      <c r="AE371" s="21">
        <f t="shared" si="640"/>
        <v>0</v>
      </c>
      <c r="AF371" s="21">
        <f t="shared" si="640"/>
        <v>219648</v>
      </c>
      <c r="AG371" s="21">
        <f t="shared" si="640"/>
        <v>0</v>
      </c>
      <c r="AH371" s="21">
        <f t="shared" si="640"/>
        <v>219648</v>
      </c>
      <c r="AI371" s="21">
        <f t="shared" si="640"/>
        <v>0</v>
      </c>
      <c r="AJ371" s="21">
        <f t="shared" si="640"/>
        <v>219648</v>
      </c>
      <c r="AK371" s="21">
        <f t="shared" si="640"/>
        <v>0</v>
      </c>
      <c r="AL371" s="21">
        <f t="shared" si="640"/>
        <v>219648</v>
      </c>
      <c r="AM371" s="21">
        <f t="shared" si="640"/>
        <v>0</v>
      </c>
      <c r="AN371" s="21">
        <f t="shared" si="640"/>
        <v>0</v>
      </c>
      <c r="AO371" s="21">
        <f t="shared" si="640"/>
        <v>0</v>
      </c>
      <c r="AP371" s="21">
        <f t="shared" si="640"/>
        <v>0</v>
      </c>
      <c r="AQ371" s="21">
        <f t="shared" si="640"/>
        <v>0</v>
      </c>
      <c r="AR371" s="21">
        <f t="shared" si="640"/>
        <v>219648</v>
      </c>
      <c r="AS371" s="21">
        <f t="shared" si="640"/>
        <v>0</v>
      </c>
      <c r="AT371" s="21">
        <f t="shared" si="640"/>
        <v>219648</v>
      </c>
      <c r="AU371" s="21">
        <f t="shared" si="640"/>
        <v>0</v>
      </c>
      <c r="AV371" s="205">
        <f>AJ371-AK371-AL371-AM371</f>
        <v>0</v>
      </c>
      <c r="AW371" s="21">
        <f t="shared" si="640"/>
        <v>0</v>
      </c>
      <c r="AX371" s="21">
        <f t="shared" si="640"/>
        <v>0</v>
      </c>
      <c r="AY371" s="21">
        <f t="shared" si="640"/>
        <v>0</v>
      </c>
      <c r="AZ371" s="21">
        <f t="shared" si="640"/>
        <v>0</v>
      </c>
      <c r="BA371" s="21">
        <f t="shared" si="640"/>
        <v>0</v>
      </c>
      <c r="BB371" s="21">
        <f t="shared" si="640"/>
        <v>0</v>
      </c>
      <c r="BC371" s="21">
        <f t="shared" si="640"/>
        <v>0</v>
      </c>
      <c r="BD371" s="21">
        <f t="shared" si="640"/>
        <v>0</v>
      </c>
      <c r="BE371" s="21">
        <f t="shared" si="640"/>
        <v>0</v>
      </c>
      <c r="BF371" s="21">
        <f t="shared" si="640"/>
        <v>0</v>
      </c>
      <c r="BG371" s="21">
        <f t="shared" si="640"/>
        <v>0</v>
      </c>
      <c r="BH371" s="21">
        <f t="shared" si="640"/>
        <v>0</v>
      </c>
      <c r="BI371" s="21">
        <f t="shared" si="640"/>
        <v>0</v>
      </c>
      <c r="BJ371" s="21">
        <f t="shared" si="640"/>
        <v>0</v>
      </c>
      <c r="BK371" s="21">
        <f t="shared" si="640"/>
        <v>0</v>
      </c>
      <c r="BL371" s="21">
        <f t="shared" si="640"/>
        <v>0</v>
      </c>
      <c r="BM371" s="21">
        <f t="shared" si="640"/>
        <v>0</v>
      </c>
      <c r="BN371" s="21">
        <f t="shared" si="640"/>
        <v>0</v>
      </c>
      <c r="BO371" s="21">
        <f t="shared" si="640"/>
        <v>0</v>
      </c>
      <c r="BP371" s="21">
        <f t="shared" si="640"/>
        <v>0</v>
      </c>
      <c r="BQ371" s="205">
        <f>BE371-BF371-BG371-BH371</f>
        <v>0</v>
      </c>
      <c r="BR371" s="21">
        <f t="shared" si="640"/>
        <v>0</v>
      </c>
      <c r="BS371" s="21">
        <f t="shared" si="640"/>
        <v>0</v>
      </c>
      <c r="BT371" s="21">
        <f t="shared" si="640"/>
        <v>0</v>
      </c>
      <c r="BU371" s="21">
        <f t="shared" si="640"/>
        <v>0</v>
      </c>
      <c r="BV371" s="21">
        <f t="shared" si="641"/>
        <v>0</v>
      </c>
      <c r="BW371" s="21">
        <f t="shared" si="641"/>
        <v>0</v>
      </c>
      <c r="BX371" s="21">
        <f t="shared" si="641"/>
        <v>0</v>
      </c>
      <c r="BY371" s="21">
        <f t="shared" si="641"/>
        <v>0</v>
      </c>
      <c r="BZ371" s="21">
        <f t="shared" si="641"/>
        <v>0</v>
      </c>
      <c r="CA371" s="21">
        <f t="shared" si="641"/>
        <v>0</v>
      </c>
      <c r="CB371" s="21">
        <f t="shared" si="641"/>
        <v>0</v>
      </c>
      <c r="CC371" s="21">
        <f t="shared" si="641"/>
        <v>0</v>
      </c>
      <c r="CD371" s="21">
        <f t="shared" si="641"/>
        <v>0</v>
      </c>
      <c r="CE371" s="21">
        <f t="shared" si="641"/>
        <v>0</v>
      </c>
      <c r="CF371" s="21">
        <f t="shared" si="641"/>
        <v>0</v>
      </c>
      <c r="CG371" s="21">
        <f t="shared" si="641"/>
        <v>0</v>
      </c>
      <c r="CH371" s="21">
        <f t="shared" si="641"/>
        <v>0</v>
      </c>
      <c r="CI371" s="21">
        <f t="shared" si="641"/>
        <v>0</v>
      </c>
      <c r="CJ371" s="21">
        <f t="shared" si="641"/>
        <v>0</v>
      </c>
      <c r="CK371" s="21">
        <f t="shared" si="641"/>
        <v>0</v>
      </c>
      <c r="CL371" s="206">
        <f>BZ371-CA371-CB371-CC371</f>
        <v>0</v>
      </c>
    </row>
    <row r="372" spans="1:91" ht="27.75" customHeight="1" x14ac:dyDescent="0.25">
      <c r="A372" s="156" t="s">
        <v>9</v>
      </c>
      <c r="B372" s="156"/>
      <c r="C372" s="156"/>
      <c r="D372" s="156"/>
      <c r="E372" s="152">
        <v>851</v>
      </c>
      <c r="F372" s="3" t="s">
        <v>58</v>
      </c>
      <c r="G372" s="3" t="s">
        <v>11</v>
      </c>
      <c r="H372" s="175" t="s">
        <v>446</v>
      </c>
      <c r="I372" s="3" t="s">
        <v>22</v>
      </c>
      <c r="J372" s="21">
        <f>'6.ВС'!J223</f>
        <v>0</v>
      </c>
      <c r="K372" s="21">
        <f>'6.ВС'!K223</f>
        <v>0</v>
      </c>
      <c r="L372" s="21">
        <f>'6.ВС'!L223</f>
        <v>0</v>
      </c>
      <c r="M372" s="21">
        <f>'6.ВС'!M223</f>
        <v>0</v>
      </c>
      <c r="N372" s="21">
        <f>'6.ВС'!N223</f>
        <v>0</v>
      </c>
      <c r="O372" s="21">
        <f>'6.ВС'!O223</f>
        <v>0</v>
      </c>
      <c r="P372" s="21">
        <f>'6.ВС'!P223</f>
        <v>0</v>
      </c>
      <c r="Q372" s="21">
        <f>'6.ВС'!Q223</f>
        <v>0</v>
      </c>
      <c r="R372" s="21">
        <f>'6.ВС'!R223</f>
        <v>0</v>
      </c>
      <c r="S372" s="21">
        <f>'6.ВС'!S223</f>
        <v>0</v>
      </c>
      <c r="T372" s="21">
        <f>'6.ВС'!T223</f>
        <v>0</v>
      </c>
      <c r="U372" s="21">
        <f>'6.ВС'!U223</f>
        <v>0</v>
      </c>
      <c r="V372" s="21">
        <f>'6.ВС'!V223</f>
        <v>0</v>
      </c>
      <c r="W372" s="21">
        <f>'6.ВС'!W223</f>
        <v>0</v>
      </c>
      <c r="X372" s="21">
        <f>'6.ВС'!X223</f>
        <v>0</v>
      </c>
      <c r="Y372" s="21">
        <f>'6.ВС'!Y223</f>
        <v>0</v>
      </c>
      <c r="Z372" s="276" t="e">
        <f t="shared" si="594"/>
        <v>#DIV/0!</v>
      </c>
      <c r="AA372" s="21"/>
      <c r="AB372" s="21">
        <f>'6.ВС'!AB223</f>
        <v>0</v>
      </c>
      <c r="AC372" s="21">
        <f>'6.ВС'!AC223</f>
        <v>0</v>
      </c>
      <c r="AD372" s="21">
        <f>'6.ВС'!AD223</f>
        <v>0</v>
      </c>
      <c r="AE372" s="21">
        <f>'6.ВС'!AE223</f>
        <v>0</v>
      </c>
      <c r="AF372" s="21">
        <f>'6.ВС'!AF223</f>
        <v>219648</v>
      </c>
      <c r="AG372" s="21">
        <f>'6.ВС'!AG223</f>
        <v>0</v>
      </c>
      <c r="AH372" s="21">
        <f>'6.ВС'!AH223</f>
        <v>219648</v>
      </c>
      <c r="AI372" s="21">
        <f>'6.ВС'!AI223</f>
        <v>0</v>
      </c>
      <c r="AJ372" s="21">
        <f>'6.ВС'!AJ223</f>
        <v>219648</v>
      </c>
      <c r="AK372" s="21">
        <f>'6.ВС'!AK223</f>
        <v>0</v>
      </c>
      <c r="AL372" s="21">
        <f>'6.ВС'!AL223</f>
        <v>219648</v>
      </c>
      <c r="AM372" s="21">
        <f>'6.ВС'!AM223</f>
        <v>0</v>
      </c>
      <c r="AN372" s="21">
        <f>'6.ВС'!AN223</f>
        <v>0</v>
      </c>
      <c r="AO372" s="21">
        <f>'6.ВС'!AO223</f>
        <v>0</v>
      </c>
      <c r="AP372" s="21">
        <f>'6.ВС'!AP223</f>
        <v>0</v>
      </c>
      <c r="AQ372" s="21">
        <f>'6.ВС'!AQ223</f>
        <v>0</v>
      </c>
      <c r="AR372" s="21">
        <f>'6.ВС'!AR223</f>
        <v>219648</v>
      </c>
      <c r="AS372" s="21">
        <f>'6.ВС'!AS223</f>
        <v>0</v>
      </c>
      <c r="AT372" s="21">
        <f>'6.ВС'!AT223</f>
        <v>219648</v>
      </c>
      <c r="AU372" s="21">
        <f>'6.ВС'!AU223</f>
        <v>0</v>
      </c>
      <c r="AV372" s="205">
        <f>AJ372-AK372-AL372-AM372</f>
        <v>0</v>
      </c>
      <c r="AW372" s="21">
        <f>'6.ВС'!AW223</f>
        <v>0</v>
      </c>
      <c r="AX372" s="21">
        <f>'6.ВС'!AX223</f>
        <v>0</v>
      </c>
      <c r="AY372" s="21">
        <f>'6.ВС'!AY223</f>
        <v>0</v>
      </c>
      <c r="AZ372" s="21">
        <f>'6.ВС'!AZ223</f>
        <v>0</v>
      </c>
      <c r="BA372" s="21">
        <f>'6.ВС'!BA223</f>
        <v>0</v>
      </c>
      <c r="BB372" s="21">
        <f>'6.ВС'!BB223</f>
        <v>0</v>
      </c>
      <c r="BC372" s="21">
        <f>'6.ВС'!BC223</f>
        <v>0</v>
      </c>
      <c r="BD372" s="21">
        <f>'6.ВС'!BD223</f>
        <v>0</v>
      </c>
      <c r="BE372" s="21">
        <f>'6.ВС'!BE223</f>
        <v>0</v>
      </c>
      <c r="BF372" s="21">
        <f>'6.ВС'!BF223</f>
        <v>0</v>
      </c>
      <c r="BG372" s="21">
        <f>'6.ВС'!BG223</f>
        <v>0</v>
      </c>
      <c r="BH372" s="21">
        <f>'6.ВС'!BH223</f>
        <v>0</v>
      </c>
      <c r="BI372" s="21">
        <f>'6.ВС'!BI223</f>
        <v>0</v>
      </c>
      <c r="BJ372" s="21">
        <f>'6.ВС'!BJ223</f>
        <v>0</v>
      </c>
      <c r="BK372" s="21">
        <f>'6.ВС'!BK223</f>
        <v>0</v>
      </c>
      <c r="BL372" s="21">
        <f>'6.ВС'!BL223</f>
        <v>0</v>
      </c>
      <c r="BM372" s="21">
        <f>'6.ВС'!BM223</f>
        <v>0</v>
      </c>
      <c r="BN372" s="21">
        <f>'6.ВС'!BN223</f>
        <v>0</v>
      </c>
      <c r="BO372" s="21">
        <f>'6.ВС'!BO223</f>
        <v>0</v>
      </c>
      <c r="BP372" s="21">
        <f>'6.ВС'!BP223</f>
        <v>0</v>
      </c>
      <c r="BQ372" s="205">
        <f>BE372-BF372-BG372-BH372</f>
        <v>0</v>
      </c>
      <c r="BR372" s="21">
        <f>'6.ВС'!BR223</f>
        <v>0</v>
      </c>
      <c r="BS372" s="21">
        <f>'6.ВС'!BS223</f>
        <v>0</v>
      </c>
      <c r="BT372" s="21">
        <f>'6.ВС'!BT223</f>
        <v>0</v>
      </c>
      <c r="BU372" s="21">
        <f>'6.ВС'!BU223</f>
        <v>0</v>
      </c>
      <c r="BV372" s="21">
        <f>'6.ВС'!BV223</f>
        <v>0</v>
      </c>
      <c r="BW372" s="21">
        <f>'6.ВС'!BW223</f>
        <v>0</v>
      </c>
      <c r="BX372" s="21">
        <f>'6.ВС'!BX223</f>
        <v>0</v>
      </c>
      <c r="BY372" s="21">
        <f>'6.ВС'!BY223</f>
        <v>0</v>
      </c>
      <c r="BZ372" s="21">
        <f>'6.ВС'!BZ223</f>
        <v>0</v>
      </c>
      <c r="CA372" s="21">
        <f>'6.ВС'!CA223</f>
        <v>0</v>
      </c>
      <c r="CB372" s="21">
        <f>'6.ВС'!CB223</f>
        <v>0</v>
      </c>
      <c r="CC372" s="21">
        <f>'6.ВС'!CC223</f>
        <v>0</v>
      </c>
      <c r="CD372" s="21">
        <f>'6.ВС'!CD223</f>
        <v>0</v>
      </c>
      <c r="CE372" s="21">
        <f>'6.ВС'!CE223</f>
        <v>0</v>
      </c>
      <c r="CF372" s="21">
        <f>'6.ВС'!CF223</f>
        <v>0</v>
      </c>
      <c r="CG372" s="21">
        <f>'6.ВС'!CG223</f>
        <v>0</v>
      </c>
      <c r="CH372" s="21">
        <f>'6.ВС'!CH223</f>
        <v>0</v>
      </c>
      <c r="CI372" s="21">
        <f>'6.ВС'!CI223</f>
        <v>0</v>
      </c>
      <c r="CJ372" s="21">
        <f>'6.ВС'!CJ223</f>
        <v>0</v>
      </c>
      <c r="CK372" s="21">
        <f>'6.ВС'!CK223</f>
        <v>0</v>
      </c>
      <c r="CL372" s="206">
        <f>BZ372-CA372-CB372-CC372</f>
        <v>0</v>
      </c>
    </row>
    <row r="373" spans="1:91" ht="27.75" customHeight="1" x14ac:dyDescent="0.25">
      <c r="A373" s="155" t="s">
        <v>90</v>
      </c>
      <c r="B373" s="156"/>
      <c r="C373" s="156"/>
      <c r="D373" s="156"/>
      <c r="E373" s="152">
        <v>851</v>
      </c>
      <c r="F373" s="3" t="s">
        <v>58</v>
      </c>
      <c r="G373" s="3" t="s">
        <v>13</v>
      </c>
      <c r="H373" s="4"/>
      <c r="I373" s="3"/>
      <c r="J373" s="182">
        <f t="shared" ref="J373:Y375" si="642">J374</f>
        <v>5000</v>
      </c>
      <c r="K373" s="182">
        <f t="shared" si="642"/>
        <v>0</v>
      </c>
      <c r="L373" s="182">
        <f t="shared" si="642"/>
        <v>5000</v>
      </c>
      <c r="M373" s="182">
        <f t="shared" si="642"/>
        <v>0</v>
      </c>
      <c r="N373" s="182">
        <f t="shared" si="642"/>
        <v>0</v>
      </c>
      <c r="O373" s="182">
        <f t="shared" si="642"/>
        <v>0</v>
      </c>
      <c r="P373" s="182">
        <f t="shared" si="642"/>
        <v>0</v>
      </c>
      <c r="Q373" s="182">
        <f t="shared" si="642"/>
        <v>0</v>
      </c>
      <c r="R373" s="182">
        <f t="shared" si="642"/>
        <v>0</v>
      </c>
      <c r="S373" s="182">
        <f t="shared" si="642"/>
        <v>0</v>
      </c>
      <c r="T373" s="182">
        <f t="shared" si="642"/>
        <v>0</v>
      </c>
      <c r="U373" s="182">
        <f t="shared" si="642"/>
        <v>0</v>
      </c>
      <c r="V373" s="182">
        <f t="shared" si="642"/>
        <v>0</v>
      </c>
      <c r="W373" s="182">
        <f t="shared" si="642"/>
        <v>0</v>
      </c>
      <c r="X373" s="182">
        <f t="shared" si="642"/>
        <v>0</v>
      </c>
      <c r="Y373" s="182">
        <f t="shared" si="642"/>
        <v>0</v>
      </c>
      <c r="Z373" s="276">
        <f t="shared" si="594"/>
        <v>100</v>
      </c>
      <c r="AA373" s="182"/>
      <c r="AB373" s="182">
        <f t="shared" ref="AB373:BV375" si="643">AB374</f>
        <v>5000</v>
      </c>
      <c r="AC373" s="182">
        <f t="shared" si="643"/>
        <v>0</v>
      </c>
      <c r="AD373" s="182">
        <f t="shared" si="643"/>
        <v>5000</v>
      </c>
      <c r="AE373" s="182">
        <f t="shared" si="643"/>
        <v>0</v>
      </c>
      <c r="AF373" s="182">
        <f t="shared" si="643"/>
        <v>0</v>
      </c>
      <c r="AG373" s="182">
        <f t="shared" si="643"/>
        <v>0</v>
      </c>
      <c r="AH373" s="182">
        <f t="shared" si="643"/>
        <v>0</v>
      </c>
      <c r="AI373" s="182">
        <f t="shared" si="643"/>
        <v>0</v>
      </c>
      <c r="AJ373" s="182">
        <f t="shared" si="643"/>
        <v>5000</v>
      </c>
      <c r="AK373" s="182">
        <f t="shared" si="643"/>
        <v>0</v>
      </c>
      <c r="AL373" s="182">
        <f t="shared" si="643"/>
        <v>5000</v>
      </c>
      <c r="AM373" s="182">
        <f t="shared" si="643"/>
        <v>0</v>
      </c>
      <c r="AN373" s="182">
        <f t="shared" si="643"/>
        <v>0</v>
      </c>
      <c r="AO373" s="182">
        <f t="shared" si="643"/>
        <v>0</v>
      </c>
      <c r="AP373" s="182">
        <f t="shared" si="643"/>
        <v>0</v>
      </c>
      <c r="AQ373" s="182">
        <f t="shared" si="643"/>
        <v>0</v>
      </c>
      <c r="AR373" s="182">
        <f t="shared" si="643"/>
        <v>5000</v>
      </c>
      <c r="AS373" s="182">
        <f t="shared" si="643"/>
        <v>0</v>
      </c>
      <c r="AT373" s="182">
        <f t="shared" si="643"/>
        <v>5000</v>
      </c>
      <c r="AU373" s="182">
        <f t="shared" si="643"/>
        <v>0</v>
      </c>
      <c r="AV373" s="205">
        <f t="shared" si="603"/>
        <v>0</v>
      </c>
      <c r="AW373" s="182">
        <f t="shared" si="643"/>
        <v>0</v>
      </c>
      <c r="AX373" s="182">
        <f t="shared" si="643"/>
        <v>0</v>
      </c>
      <c r="AY373" s="182">
        <f t="shared" si="643"/>
        <v>0</v>
      </c>
      <c r="AZ373" s="182">
        <f t="shared" si="643"/>
        <v>0</v>
      </c>
      <c r="BA373" s="182">
        <f t="shared" si="643"/>
        <v>0</v>
      </c>
      <c r="BB373" s="182">
        <f t="shared" si="643"/>
        <v>0</v>
      </c>
      <c r="BC373" s="182">
        <f t="shared" si="643"/>
        <v>0</v>
      </c>
      <c r="BD373" s="182">
        <f t="shared" si="643"/>
        <v>0</v>
      </c>
      <c r="BE373" s="182">
        <f t="shared" si="643"/>
        <v>0</v>
      </c>
      <c r="BF373" s="182">
        <f t="shared" si="643"/>
        <v>0</v>
      </c>
      <c r="BG373" s="182">
        <f t="shared" si="643"/>
        <v>0</v>
      </c>
      <c r="BH373" s="182">
        <f t="shared" si="643"/>
        <v>0</v>
      </c>
      <c r="BI373" s="182">
        <f t="shared" si="643"/>
        <v>0</v>
      </c>
      <c r="BJ373" s="182">
        <f t="shared" si="643"/>
        <v>0</v>
      </c>
      <c r="BK373" s="182">
        <f t="shared" si="643"/>
        <v>0</v>
      </c>
      <c r="BL373" s="182">
        <f t="shared" si="643"/>
        <v>0</v>
      </c>
      <c r="BM373" s="182">
        <f t="shared" si="643"/>
        <v>0</v>
      </c>
      <c r="BN373" s="182">
        <f t="shared" si="643"/>
        <v>0</v>
      </c>
      <c r="BO373" s="182">
        <f t="shared" si="643"/>
        <v>0</v>
      </c>
      <c r="BP373" s="182">
        <f t="shared" si="643"/>
        <v>0</v>
      </c>
      <c r="BQ373" s="205">
        <f t="shared" si="585"/>
        <v>0</v>
      </c>
      <c r="BR373" s="182">
        <f t="shared" si="643"/>
        <v>0</v>
      </c>
      <c r="BS373" s="182">
        <f t="shared" si="643"/>
        <v>0</v>
      </c>
      <c r="BT373" s="182">
        <f t="shared" si="643"/>
        <v>0</v>
      </c>
      <c r="BU373" s="182">
        <f t="shared" si="643"/>
        <v>0</v>
      </c>
      <c r="BV373" s="182">
        <f t="shared" si="643"/>
        <v>0</v>
      </c>
      <c r="BW373" s="182">
        <f t="shared" ref="BV373:CK375" si="644">BW374</f>
        <v>0</v>
      </c>
      <c r="BX373" s="182">
        <f t="shared" si="644"/>
        <v>0</v>
      </c>
      <c r="BY373" s="182">
        <f t="shared" si="644"/>
        <v>0</v>
      </c>
      <c r="BZ373" s="182">
        <f t="shared" si="644"/>
        <v>0</v>
      </c>
      <c r="CA373" s="182">
        <f t="shared" si="644"/>
        <v>0</v>
      </c>
      <c r="CB373" s="182">
        <f t="shared" si="644"/>
        <v>0</v>
      </c>
      <c r="CC373" s="182">
        <f t="shared" si="644"/>
        <v>0</v>
      </c>
      <c r="CD373" s="182">
        <f t="shared" si="644"/>
        <v>0</v>
      </c>
      <c r="CE373" s="182">
        <f t="shared" si="644"/>
        <v>0</v>
      </c>
      <c r="CF373" s="182">
        <f t="shared" si="644"/>
        <v>0</v>
      </c>
      <c r="CG373" s="182">
        <f t="shared" si="644"/>
        <v>0</v>
      </c>
      <c r="CH373" s="182">
        <f t="shared" si="644"/>
        <v>0</v>
      </c>
      <c r="CI373" s="182">
        <f t="shared" si="644"/>
        <v>0</v>
      </c>
      <c r="CJ373" s="182">
        <f t="shared" si="644"/>
        <v>0</v>
      </c>
      <c r="CK373" s="182">
        <f t="shared" si="644"/>
        <v>0</v>
      </c>
      <c r="CL373" s="206">
        <f t="shared" si="587"/>
        <v>0</v>
      </c>
    </row>
    <row r="374" spans="1:91" ht="27.75" customHeight="1" x14ac:dyDescent="0.25">
      <c r="A374" s="155" t="s">
        <v>91</v>
      </c>
      <c r="B374" s="156"/>
      <c r="C374" s="156"/>
      <c r="D374" s="156"/>
      <c r="E374" s="152">
        <v>851</v>
      </c>
      <c r="F374" s="3" t="s">
        <v>58</v>
      </c>
      <c r="G374" s="3" t="s">
        <v>13</v>
      </c>
      <c r="H374" s="176" t="s">
        <v>453</v>
      </c>
      <c r="I374" s="3"/>
      <c r="J374" s="21">
        <f t="shared" si="642"/>
        <v>5000</v>
      </c>
      <c r="K374" s="21">
        <f t="shared" si="642"/>
        <v>0</v>
      </c>
      <c r="L374" s="21">
        <f t="shared" si="642"/>
        <v>5000</v>
      </c>
      <c r="M374" s="21">
        <f t="shared" si="642"/>
        <v>0</v>
      </c>
      <c r="N374" s="21">
        <f t="shared" si="642"/>
        <v>0</v>
      </c>
      <c r="O374" s="21">
        <f t="shared" si="642"/>
        <v>0</v>
      </c>
      <c r="P374" s="21">
        <f t="shared" si="642"/>
        <v>0</v>
      </c>
      <c r="Q374" s="21">
        <f t="shared" si="642"/>
        <v>0</v>
      </c>
      <c r="R374" s="21">
        <f t="shared" si="642"/>
        <v>0</v>
      </c>
      <c r="S374" s="21">
        <f t="shared" si="642"/>
        <v>0</v>
      </c>
      <c r="T374" s="21">
        <f t="shared" si="642"/>
        <v>0</v>
      </c>
      <c r="U374" s="21">
        <f t="shared" si="642"/>
        <v>0</v>
      </c>
      <c r="V374" s="21">
        <f t="shared" si="642"/>
        <v>0</v>
      </c>
      <c r="W374" s="21">
        <f t="shared" si="642"/>
        <v>0</v>
      </c>
      <c r="X374" s="21">
        <f t="shared" si="642"/>
        <v>0</v>
      </c>
      <c r="Y374" s="21">
        <f t="shared" si="642"/>
        <v>0</v>
      </c>
      <c r="Z374" s="276">
        <f t="shared" si="594"/>
        <v>100</v>
      </c>
      <c r="AA374" s="21"/>
      <c r="AB374" s="21">
        <f t="shared" si="643"/>
        <v>5000</v>
      </c>
      <c r="AC374" s="21">
        <f t="shared" si="643"/>
        <v>0</v>
      </c>
      <c r="AD374" s="21">
        <f t="shared" si="643"/>
        <v>5000</v>
      </c>
      <c r="AE374" s="21">
        <f t="shared" si="643"/>
        <v>0</v>
      </c>
      <c r="AF374" s="21">
        <f t="shared" si="643"/>
        <v>0</v>
      </c>
      <c r="AG374" s="21">
        <f t="shared" si="643"/>
        <v>0</v>
      </c>
      <c r="AH374" s="21">
        <f t="shared" si="643"/>
        <v>0</v>
      </c>
      <c r="AI374" s="21">
        <f t="shared" si="643"/>
        <v>0</v>
      </c>
      <c r="AJ374" s="21">
        <f t="shared" si="643"/>
        <v>5000</v>
      </c>
      <c r="AK374" s="21">
        <f t="shared" si="643"/>
        <v>0</v>
      </c>
      <c r="AL374" s="21">
        <f t="shared" si="643"/>
        <v>5000</v>
      </c>
      <c r="AM374" s="21">
        <f t="shared" si="643"/>
        <v>0</v>
      </c>
      <c r="AN374" s="21">
        <f t="shared" si="643"/>
        <v>0</v>
      </c>
      <c r="AO374" s="21">
        <f t="shared" si="643"/>
        <v>0</v>
      </c>
      <c r="AP374" s="21">
        <f t="shared" si="643"/>
        <v>0</v>
      </c>
      <c r="AQ374" s="21">
        <f t="shared" si="643"/>
        <v>0</v>
      </c>
      <c r="AR374" s="21">
        <f t="shared" si="643"/>
        <v>5000</v>
      </c>
      <c r="AS374" s="21">
        <f t="shared" si="643"/>
        <v>0</v>
      </c>
      <c r="AT374" s="21">
        <f t="shared" si="643"/>
        <v>5000</v>
      </c>
      <c r="AU374" s="21">
        <f t="shared" si="643"/>
        <v>0</v>
      </c>
      <c r="AV374" s="205">
        <f t="shared" si="603"/>
        <v>0</v>
      </c>
      <c r="AW374" s="21">
        <f t="shared" si="643"/>
        <v>0</v>
      </c>
      <c r="AX374" s="21">
        <f t="shared" si="643"/>
        <v>0</v>
      </c>
      <c r="AY374" s="21">
        <f t="shared" si="643"/>
        <v>0</v>
      </c>
      <c r="AZ374" s="21">
        <f t="shared" si="643"/>
        <v>0</v>
      </c>
      <c r="BA374" s="21">
        <f t="shared" si="643"/>
        <v>0</v>
      </c>
      <c r="BB374" s="21">
        <f t="shared" si="643"/>
        <v>0</v>
      </c>
      <c r="BC374" s="21">
        <f t="shared" si="643"/>
        <v>0</v>
      </c>
      <c r="BD374" s="21">
        <f t="shared" si="643"/>
        <v>0</v>
      </c>
      <c r="BE374" s="21">
        <f t="shared" si="643"/>
        <v>0</v>
      </c>
      <c r="BF374" s="21">
        <f t="shared" si="643"/>
        <v>0</v>
      </c>
      <c r="BG374" s="21">
        <f t="shared" si="643"/>
        <v>0</v>
      </c>
      <c r="BH374" s="21">
        <f t="shared" si="643"/>
        <v>0</v>
      </c>
      <c r="BI374" s="21">
        <f t="shared" si="643"/>
        <v>0</v>
      </c>
      <c r="BJ374" s="21">
        <f t="shared" si="643"/>
        <v>0</v>
      </c>
      <c r="BK374" s="21">
        <f t="shared" si="643"/>
        <v>0</v>
      </c>
      <c r="BL374" s="21">
        <f t="shared" si="643"/>
        <v>0</v>
      </c>
      <c r="BM374" s="21">
        <f t="shared" si="643"/>
        <v>0</v>
      </c>
      <c r="BN374" s="21">
        <f t="shared" si="643"/>
        <v>0</v>
      </c>
      <c r="BO374" s="21">
        <f t="shared" si="643"/>
        <v>0</v>
      </c>
      <c r="BP374" s="21">
        <f t="shared" si="643"/>
        <v>0</v>
      </c>
      <c r="BQ374" s="205">
        <f t="shared" si="585"/>
        <v>0</v>
      </c>
      <c r="BR374" s="21">
        <f t="shared" si="643"/>
        <v>0</v>
      </c>
      <c r="BS374" s="21">
        <f t="shared" si="643"/>
        <v>0</v>
      </c>
      <c r="BT374" s="21">
        <f t="shared" si="643"/>
        <v>0</v>
      </c>
      <c r="BU374" s="21">
        <f t="shared" si="643"/>
        <v>0</v>
      </c>
      <c r="BV374" s="21">
        <f t="shared" si="644"/>
        <v>0</v>
      </c>
      <c r="BW374" s="21">
        <f t="shared" si="644"/>
        <v>0</v>
      </c>
      <c r="BX374" s="21">
        <f t="shared" si="644"/>
        <v>0</v>
      </c>
      <c r="BY374" s="21">
        <f t="shared" si="644"/>
        <v>0</v>
      </c>
      <c r="BZ374" s="21">
        <f t="shared" si="644"/>
        <v>0</v>
      </c>
      <c r="CA374" s="21">
        <f t="shared" si="644"/>
        <v>0</v>
      </c>
      <c r="CB374" s="21">
        <f t="shared" si="644"/>
        <v>0</v>
      </c>
      <c r="CC374" s="21">
        <f t="shared" si="644"/>
        <v>0</v>
      </c>
      <c r="CD374" s="21">
        <f t="shared" si="644"/>
        <v>0</v>
      </c>
      <c r="CE374" s="21">
        <f t="shared" si="644"/>
        <v>0</v>
      </c>
      <c r="CF374" s="21">
        <f t="shared" si="644"/>
        <v>0</v>
      </c>
      <c r="CG374" s="21">
        <f t="shared" si="644"/>
        <v>0</v>
      </c>
      <c r="CH374" s="21">
        <f t="shared" si="644"/>
        <v>0</v>
      </c>
      <c r="CI374" s="21">
        <f t="shared" si="644"/>
        <v>0</v>
      </c>
      <c r="CJ374" s="21">
        <f t="shared" si="644"/>
        <v>0</v>
      </c>
      <c r="CK374" s="21">
        <f t="shared" si="644"/>
        <v>0</v>
      </c>
      <c r="CL374" s="206">
        <f t="shared" si="587"/>
        <v>0</v>
      </c>
    </row>
    <row r="375" spans="1:91" ht="27.75" customHeight="1" x14ac:dyDescent="0.25">
      <c r="A375" s="156" t="s">
        <v>20</v>
      </c>
      <c r="B375" s="155"/>
      <c r="C375" s="155"/>
      <c r="D375" s="155"/>
      <c r="E375" s="152">
        <v>851</v>
      </c>
      <c r="F375" s="3" t="s">
        <v>58</v>
      </c>
      <c r="G375" s="3" t="s">
        <v>13</v>
      </c>
      <c r="H375" s="176" t="s">
        <v>453</v>
      </c>
      <c r="I375" s="3" t="s">
        <v>21</v>
      </c>
      <c r="J375" s="21">
        <f t="shared" si="642"/>
        <v>5000</v>
      </c>
      <c r="K375" s="21">
        <f t="shared" si="642"/>
        <v>0</v>
      </c>
      <c r="L375" s="21">
        <f t="shared" si="642"/>
        <v>5000</v>
      </c>
      <c r="M375" s="21">
        <f t="shared" si="642"/>
        <v>0</v>
      </c>
      <c r="N375" s="21">
        <f t="shared" si="642"/>
        <v>0</v>
      </c>
      <c r="O375" s="21">
        <f t="shared" si="642"/>
        <v>0</v>
      </c>
      <c r="P375" s="21">
        <f t="shared" si="642"/>
        <v>0</v>
      </c>
      <c r="Q375" s="21">
        <f t="shared" si="642"/>
        <v>0</v>
      </c>
      <c r="R375" s="21">
        <f t="shared" si="642"/>
        <v>0</v>
      </c>
      <c r="S375" s="21">
        <f t="shared" si="642"/>
        <v>0</v>
      </c>
      <c r="T375" s="21">
        <f t="shared" si="642"/>
        <v>0</v>
      </c>
      <c r="U375" s="21">
        <f t="shared" si="642"/>
        <v>0</v>
      </c>
      <c r="V375" s="21">
        <f t="shared" si="642"/>
        <v>0</v>
      </c>
      <c r="W375" s="21">
        <f t="shared" si="642"/>
        <v>0</v>
      </c>
      <c r="X375" s="21">
        <f t="shared" si="642"/>
        <v>0</v>
      </c>
      <c r="Y375" s="21">
        <f t="shared" si="642"/>
        <v>0</v>
      </c>
      <c r="Z375" s="276">
        <f t="shared" si="594"/>
        <v>100</v>
      </c>
      <c r="AA375" s="21"/>
      <c r="AB375" s="21">
        <f t="shared" si="643"/>
        <v>5000</v>
      </c>
      <c r="AC375" s="21">
        <f t="shared" si="643"/>
        <v>0</v>
      </c>
      <c r="AD375" s="21">
        <f t="shared" si="643"/>
        <v>5000</v>
      </c>
      <c r="AE375" s="21">
        <f t="shared" si="643"/>
        <v>0</v>
      </c>
      <c r="AF375" s="21">
        <f t="shared" si="643"/>
        <v>0</v>
      </c>
      <c r="AG375" s="21">
        <f t="shared" si="643"/>
        <v>0</v>
      </c>
      <c r="AH375" s="21">
        <f t="shared" si="643"/>
        <v>0</v>
      </c>
      <c r="AI375" s="21">
        <f t="shared" si="643"/>
        <v>0</v>
      </c>
      <c r="AJ375" s="21">
        <f t="shared" si="643"/>
        <v>5000</v>
      </c>
      <c r="AK375" s="21">
        <f t="shared" si="643"/>
        <v>0</v>
      </c>
      <c r="AL375" s="21">
        <f t="shared" si="643"/>
        <v>5000</v>
      </c>
      <c r="AM375" s="21">
        <f t="shared" si="643"/>
        <v>0</v>
      </c>
      <c r="AN375" s="21">
        <f t="shared" si="643"/>
        <v>0</v>
      </c>
      <c r="AO375" s="21">
        <f t="shared" si="643"/>
        <v>0</v>
      </c>
      <c r="AP375" s="21">
        <f t="shared" si="643"/>
        <v>0</v>
      </c>
      <c r="AQ375" s="21">
        <f t="shared" si="643"/>
        <v>0</v>
      </c>
      <c r="AR375" s="21">
        <f t="shared" si="643"/>
        <v>5000</v>
      </c>
      <c r="AS375" s="21">
        <f t="shared" si="643"/>
        <v>0</v>
      </c>
      <c r="AT375" s="21">
        <f t="shared" si="643"/>
        <v>5000</v>
      </c>
      <c r="AU375" s="21">
        <f t="shared" si="643"/>
        <v>0</v>
      </c>
      <c r="AV375" s="205">
        <f t="shared" si="603"/>
        <v>0</v>
      </c>
      <c r="AW375" s="21">
        <f t="shared" si="643"/>
        <v>0</v>
      </c>
      <c r="AX375" s="21">
        <f t="shared" si="643"/>
        <v>0</v>
      </c>
      <c r="AY375" s="21">
        <f t="shared" si="643"/>
        <v>0</v>
      </c>
      <c r="AZ375" s="21">
        <f t="shared" si="643"/>
        <v>0</v>
      </c>
      <c r="BA375" s="21">
        <f t="shared" si="643"/>
        <v>0</v>
      </c>
      <c r="BB375" s="21">
        <f t="shared" si="643"/>
        <v>0</v>
      </c>
      <c r="BC375" s="21">
        <f t="shared" si="643"/>
        <v>0</v>
      </c>
      <c r="BD375" s="21">
        <f t="shared" si="643"/>
        <v>0</v>
      </c>
      <c r="BE375" s="21">
        <f t="shared" si="643"/>
        <v>0</v>
      </c>
      <c r="BF375" s="21">
        <f t="shared" si="643"/>
        <v>0</v>
      </c>
      <c r="BG375" s="21">
        <f t="shared" si="643"/>
        <v>0</v>
      </c>
      <c r="BH375" s="21">
        <f t="shared" si="643"/>
        <v>0</v>
      </c>
      <c r="BI375" s="21">
        <f t="shared" si="643"/>
        <v>0</v>
      </c>
      <c r="BJ375" s="21">
        <f t="shared" si="643"/>
        <v>0</v>
      </c>
      <c r="BK375" s="21">
        <f t="shared" si="643"/>
        <v>0</v>
      </c>
      <c r="BL375" s="21">
        <f t="shared" si="643"/>
        <v>0</v>
      </c>
      <c r="BM375" s="21">
        <f t="shared" si="643"/>
        <v>0</v>
      </c>
      <c r="BN375" s="21">
        <f t="shared" si="643"/>
        <v>0</v>
      </c>
      <c r="BO375" s="21">
        <f t="shared" si="643"/>
        <v>0</v>
      </c>
      <c r="BP375" s="21">
        <f t="shared" si="643"/>
        <v>0</v>
      </c>
      <c r="BQ375" s="205">
        <f t="shared" si="585"/>
        <v>0</v>
      </c>
      <c r="BR375" s="21">
        <f t="shared" si="643"/>
        <v>0</v>
      </c>
      <c r="BS375" s="21">
        <f t="shared" si="643"/>
        <v>0</v>
      </c>
      <c r="BT375" s="21">
        <f t="shared" si="643"/>
        <v>0</v>
      </c>
      <c r="BU375" s="21">
        <f t="shared" si="643"/>
        <v>0</v>
      </c>
      <c r="BV375" s="21">
        <f t="shared" si="644"/>
        <v>0</v>
      </c>
      <c r="BW375" s="21">
        <f t="shared" si="644"/>
        <v>0</v>
      </c>
      <c r="BX375" s="21">
        <f t="shared" si="644"/>
        <v>0</v>
      </c>
      <c r="BY375" s="21">
        <f t="shared" si="644"/>
        <v>0</v>
      </c>
      <c r="BZ375" s="21">
        <f t="shared" si="644"/>
        <v>0</v>
      </c>
      <c r="CA375" s="21">
        <f t="shared" si="644"/>
        <v>0</v>
      </c>
      <c r="CB375" s="21">
        <f t="shared" si="644"/>
        <v>0</v>
      </c>
      <c r="CC375" s="21">
        <f t="shared" si="644"/>
        <v>0</v>
      </c>
      <c r="CD375" s="21">
        <f t="shared" si="644"/>
        <v>0</v>
      </c>
      <c r="CE375" s="21">
        <f t="shared" si="644"/>
        <v>0</v>
      </c>
      <c r="CF375" s="21">
        <f t="shared" si="644"/>
        <v>0</v>
      </c>
      <c r="CG375" s="21">
        <f t="shared" si="644"/>
        <v>0</v>
      </c>
      <c r="CH375" s="21">
        <f t="shared" si="644"/>
        <v>0</v>
      </c>
      <c r="CI375" s="21">
        <f t="shared" si="644"/>
        <v>0</v>
      </c>
      <c r="CJ375" s="21">
        <f t="shared" si="644"/>
        <v>0</v>
      </c>
      <c r="CK375" s="21">
        <f t="shared" si="644"/>
        <v>0</v>
      </c>
      <c r="CL375" s="206">
        <f t="shared" si="587"/>
        <v>0</v>
      </c>
    </row>
    <row r="376" spans="1:91" ht="27.75" customHeight="1" x14ac:dyDescent="0.25">
      <c r="A376" s="156" t="s">
        <v>9</v>
      </c>
      <c r="B376" s="156"/>
      <c r="C376" s="156"/>
      <c r="D376" s="156"/>
      <c r="E376" s="152">
        <v>851</v>
      </c>
      <c r="F376" s="3" t="s">
        <v>58</v>
      </c>
      <c r="G376" s="3" t="s">
        <v>13</v>
      </c>
      <c r="H376" s="176" t="s">
        <v>453</v>
      </c>
      <c r="I376" s="3" t="s">
        <v>22</v>
      </c>
      <c r="J376" s="21">
        <f>'6.ВС'!J230</f>
        <v>5000</v>
      </c>
      <c r="K376" s="21">
        <f>'6.ВС'!K230</f>
        <v>0</v>
      </c>
      <c r="L376" s="21">
        <f>'6.ВС'!L230</f>
        <v>5000</v>
      </c>
      <c r="M376" s="21">
        <f>'6.ВС'!M230</f>
        <v>0</v>
      </c>
      <c r="N376" s="21">
        <f>'6.ВС'!N230</f>
        <v>0</v>
      </c>
      <c r="O376" s="21">
        <f>'6.ВС'!O230</f>
        <v>0</v>
      </c>
      <c r="P376" s="21">
        <f>'6.ВС'!P230</f>
        <v>0</v>
      </c>
      <c r="Q376" s="21">
        <f>'6.ВС'!Q230</f>
        <v>0</v>
      </c>
      <c r="R376" s="21">
        <f>'6.ВС'!R230</f>
        <v>0</v>
      </c>
      <c r="S376" s="21">
        <f>'6.ВС'!S230</f>
        <v>0</v>
      </c>
      <c r="T376" s="21">
        <f>'6.ВС'!T230</f>
        <v>0</v>
      </c>
      <c r="U376" s="21">
        <f>'6.ВС'!U230</f>
        <v>0</v>
      </c>
      <c r="V376" s="21">
        <f>'6.ВС'!V230</f>
        <v>0</v>
      </c>
      <c r="W376" s="21">
        <f>'6.ВС'!W230</f>
        <v>0</v>
      </c>
      <c r="X376" s="21">
        <f>'6.ВС'!X230</f>
        <v>0</v>
      </c>
      <c r="Y376" s="21">
        <f>'6.ВС'!Y230</f>
        <v>0</v>
      </c>
      <c r="Z376" s="276">
        <f t="shared" si="594"/>
        <v>100</v>
      </c>
      <c r="AA376" s="21"/>
      <c r="AB376" s="21">
        <f>'6.ВС'!AB230</f>
        <v>5000</v>
      </c>
      <c r="AC376" s="21">
        <f>'6.ВС'!AC230</f>
        <v>0</v>
      </c>
      <c r="AD376" s="21">
        <f>'6.ВС'!AD230</f>
        <v>5000</v>
      </c>
      <c r="AE376" s="21">
        <f>'6.ВС'!AE230</f>
        <v>0</v>
      </c>
      <c r="AF376" s="21">
        <f>'6.ВС'!AF230</f>
        <v>0</v>
      </c>
      <c r="AG376" s="21">
        <f>'6.ВС'!AG230</f>
        <v>0</v>
      </c>
      <c r="AH376" s="21">
        <f>'6.ВС'!AH230</f>
        <v>0</v>
      </c>
      <c r="AI376" s="21">
        <f>'6.ВС'!AI230</f>
        <v>0</v>
      </c>
      <c r="AJ376" s="21">
        <f>'6.ВС'!AJ230</f>
        <v>5000</v>
      </c>
      <c r="AK376" s="21">
        <f>'6.ВС'!AK230</f>
        <v>0</v>
      </c>
      <c r="AL376" s="21">
        <f>'6.ВС'!AL230</f>
        <v>5000</v>
      </c>
      <c r="AM376" s="21">
        <f>'6.ВС'!AM230</f>
        <v>0</v>
      </c>
      <c r="AN376" s="21">
        <f>'6.ВС'!AN230</f>
        <v>0</v>
      </c>
      <c r="AO376" s="21">
        <f>'6.ВС'!AO230</f>
        <v>0</v>
      </c>
      <c r="AP376" s="21">
        <f>'6.ВС'!AP230</f>
        <v>0</v>
      </c>
      <c r="AQ376" s="21">
        <f>'6.ВС'!AQ230</f>
        <v>0</v>
      </c>
      <c r="AR376" s="21">
        <f>'6.ВС'!AR230</f>
        <v>5000</v>
      </c>
      <c r="AS376" s="21">
        <f>'6.ВС'!AS230</f>
        <v>0</v>
      </c>
      <c r="AT376" s="21">
        <f>'6.ВС'!AT230</f>
        <v>5000</v>
      </c>
      <c r="AU376" s="21">
        <f>'6.ВС'!AU230</f>
        <v>0</v>
      </c>
      <c r="AV376" s="205">
        <f t="shared" si="603"/>
        <v>0</v>
      </c>
      <c r="AW376" s="21">
        <f>'6.ВС'!AW230</f>
        <v>0</v>
      </c>
      <c r="AX376" s="21">
        <f>'6.ВС'!AX230</f>
        <v>0</v>
      </c>
      <c r="AY376" s="21">
        <f>'6.ВС'!AY230</f>
        <v>0</v>
      </c>
      <c r="AZ376" s="21">
        <f>'6.ВС'!AZ230</f>
        <v>0</v>
      </c>
      <c r="BA376" s="21">
        <f>'6.ВС'!BA230</f>
        <v>0</v>
      </c>
      <c r="BB376" s="21">
        <f>'6.ВС'!BB230</f>
        <v>0</v>
      </c>
      <c r="BC376" s="21">
        <f>'6.ВС'!BC230</f>
        <v>0</v>
      </c>
      <c r="BD376" s="21">
        <f>'6.ВС'!BD230</f>
        <v>0</v>
      </c>
      <c r="BE376" s="21">
        <f>'6.ВС'!BE230</f>
        <v>0</v>
      </c>
      <c r="BF376" s="21">
        <f>'6.ВС'!BF230</f>
        <v>0</v>
      </c>
      <c r="BG376" s="21">
        <f>'6.ВС'!BG230</f>
        <v>0</v>
      </c>
      <c r="BH376" s="21">
        <f>'6.ВС'!BH230</f>
        <v>0</v>
      </c>
      <c r="BI376" s="21">
        <f>'6.ВС'!BI230</f>
        <v>0</v>
      </c>
      <c r="BJ376" s="21">
        <f>'6.ВС'!BJ230</f>
        <v>0</v>
      </c>
      <c r="BK376" s="21">
        <f>'6.ВС'!BK230</f>
        <v>0</v>
      </c>
      <c r="BL376" s="21">
        <f>'6.ВС'!BL230</f>
        <v>0</v>
      </c>
      <c r="BM376" s="21">
        <f>'6.ВС'!BM230</f>
        <v>0</v>
      </c>
      <c r="BN376" s="21">
        <f>'6.ВС'!BN230</f>
        <v>0</v>
      </c>
      <c r="BO376" s="21">
        <f>'6.ВС'!BO230</f>
        <v>0</v>
      </c>
      <c r="BP376" s="21">
        <f>'6.ВС'!BP230</f>
        <v>0</v>
      </c>
      <c r="BQ376" s="205">
        <f t="shared" si="585"/>
        <v>0</v>
      </c>
      <c r="BR376" s="21">
        <f>'6.ВС'!BR230</f>
        <v>0</v>
      </c>
      <c r="BS376" s="21">
        <f>'6.ВС'!BS230</f>
        <v>0</v>
      </c>
      <c r="BT376" s="21">
        <f>'6.ВС'!BT230</f>
        <v>0</v>
      </c>
      <c r="BU376" s="21">
        <f>'6.ВС'!BU230</f>
        <v>0</v>
      </c>
      <c r="BV376" s="21">
        <f>'6.ВС'!BV230</f>
        <v>0</v>
      </c>
      <c r="BW376" s="21">
        <f>'6.ВС'!BW230</f>
        <v>0</v>
      </c>
      <c r="BX376" s="21">
        <f>'6.ВС'!BX230</f>
        <v>0</v>
      </c>
      <c r="BY376" s="21">
        <f>'6.ВС'!BY230</f>
        <v>0</v>
      </c>
      <c r="BZ376" s="21">
        <f>'6.ВС'!BZ230</f>
        <v>0</v>
      </c>
      <c r="CA376" s="21">
        <f>'6.ВС'!CA230</f>
        <v>0</v>
      </c>
      <c r="CB376" s="21">
        <f>'6.ВС'!CB230</f>
        <v>0</v>
      </c>
      <c r="CC376" s="21">
        <f>'6.ВС'!CC230</f>
        <v>0</v>
      </c>
      <c r="CD376" s="21">
        <f>'6.ВС'!CD230</f>
        <v>0</v>
      </c>
      <c r="CE376" s="21">
        <f>'6.ВС'!CE230</f>
        <v>0</v>
      </c>
      <c r="CF376" s="21">
        <f>'6.ВС'!CF230</f>
        <v>0</v>
      </c>
      <c r="CG376" s="21">
        <f>'6.ВС'!CG230</f>
        <v>0</v>
      </c>
      <c r="CH376" s="21">
        <f>'6.ВС'!CH230</f>
        <v>0</v>
      </c>
      <c r="CI376" s="21">
        <f>'6.ВС'!CI230</f>
        <v>0</v>
      </c>
      <c r="CJ376" s="21">
        <f>'6.ВС'!CJ230</f>
        <v>0</v>
      </c>
      <c r="CK376" s="21">
        <f>'6.ВС'!CK230</f>
        <v>0</v>
      </c>
      <c r="CL376" s="206">
        <f t="shared" si="587"/>
        <v>0</v>
      </c>
    </row>
    <row r="377" spans="1:91" ht="27.75" customHeight="1" x14ac:dyDescent="0.25">
      <c r="A377" s="155" t="s">
        <v>92</v>
      </c>
      <c r="B377" s="156"/>
      <c r="C377" s="156"/>
      <c r="D377" s="156"/>
      <c r="E377" s="152">
        <v>852</v>
      </c>
      <c r="F377" s="3" t="s">
        <v>93</v>
      </c>
      <c r="G377" s="3"/>
      <c r="H377" s="4"/>
      <c r="I377" s="3"/>
      <c r="J377" s="21">
        <f t="shared" ref="J377:R377" si="645">J378+J382+J386+J406</f>
        <v>24141715.800000001</v>
      </c>
      <c r="K377" s="21">
        <f t="shared" ref="K377:M377" si="646">K378+K382+K386+K406</f>
        <v>20005645</v>
      </c>
      <c r="L377" s="21">
        <f t="shared" si="646"/>
        <v>4136070.8</v>
      </c>
      <c r="M377" s="21">
        <f t="shared" si="646"/>
        <v>0</v>
      </c>
      <c r="N377" s="21">
        <f t="shared" si="645"/>
        <v>23954003.670000002</v>
      </c>
      <c r="O377" s="21">
        <f t="shared" ref="O377:Q377" si="647">O378+O382+O386+O406</f>
        <v>21458845</v>
      </c>
      <c r="P377" s="21">
        <f t="shared" si="647"/>
        <v>2495158.67</v>
      </c>
      <c r="Q377" s="21">
        <f t="shared" si="647"/>
        <v>0</v>
      </c>
      <c r="R377" s="21">
        <f t="shared" si="645"/>
        <v>26402589.780000001</v>
      </c>
      <c r="S377" s="21">
        <f t="shared" ref="S377:U377" si="648">S378+S382+S386+S406</f>
        <v>22810345</v>
      </c>
      <c r="T377" s="21">
        <f t="shared" si="648"/>
        <v>3592244.7800000003</v>
      </c>
      <c r="U377" s="21">
        <f t="shared" si="648"/>
        <v>0</v>
      </c>
      <c r="V377" s="21">
        <f t="shared" ref="V377:Y377" si="649">V378+V382+V386+V406</f>
        <v>-952584.80000000016</v>
      </c>
      <c r="W377" s="21">
        <f t="shared" si="649"/>
        <v>-1049479.6000000001</v>
      </c>
      <c r="X377" s="21">
        <f t="shared" si="649"/>
        <v>96894.800000000047</v>
      </c>
      <c r="Y377" s="21">
        <f t="shared" si="649"/>
        <v>0</v>
      </c>
      <c r="Z377" s="276">
        <f t="shared" si="594"/>
        <v>96.203979480504032</v>
      </c>
      <c r="AA377" s="21"/>
      <c r="AB377" s="21">
        <f t="shared" ref="AB377:AU377" si="650">AB378+AB382+AB386+AB406</f>
        <v>25094300.600000001</v>
      </c>
      <c r="AC377" s="21">
        <f t="shared" si="650"/>
        <v>21055124.600000001</v>
      </c>
      <c r="AD377" s="21">
        <f t="shared" si="650"/>
        <v>4039176</v>
      </c>
      <c r="AE377" s="21">
        <f t="shared" si="650"/>
        <v>0</v>
      </c>
      <c r="AF377" s="21">
        <f t="shared" si="650"/>
        <v>7193.8800000000047</v>
      </c>
      <c r="AG377" s="21">
        <f t="shared" si="650"/>
        <v>193.88000000000466</v>
      </c>
      <c r="AH377" s="21">
        <f t="shared" si="650"/>
        <v>7000</v>
      </c>
      <c r="AI377" s="21">
        <f t="shared" si="650"/>
        <v>0</v>
      </c>
      <c r="AJ377" s="21">
        <f t="shared" si="650"/>
        <v>25101494.48</v>
      </c>
      <c r="AK377" s="21">
        <f t="shared" si="650"/>
        <v>21055318.48</v>
      </c>
      <c r="AL377" s="21">
        <f t="shared" si="650"/>
        <v>4046176</v>
      </c>
      <c r="AM377" s="21">
        <f t="shared" si="650"/>
        <v>0</v>
      </c>
      <c r="AN377" s="21">
        <f t="shared" si="650"/>
        <v>-37772.639999999999</v>
      </c>
      <c r="AO377" s="21">
        <f t="shared" si="650"/>
        <v>-37772.639999999999</v>
      </c>
      <c r="AP377" s="21">
        <f t="shared" si="650"/>
        <v>0</v>
      </c>
      <c r="AQ377" s="21">
        <f t="shared" si="650"/>
        <v>0</v>
      </c>
      <c r="AR377" s="21">
        <f t="shared" si="650"/>
        <v>25063721.84</v>
      </c>
      <c r="AS377" s="21">
        <f t="shared" si="650"/>
        <v>21017545.84</v>
      </c>
      <c r="AT377" s="21">
        <f t="shared" si="650"/>
        <v>4046176</v>
      </c>
      <c r="AU377" s="21">
        <f t="shared" si="650"/>
        <v>0</v>
      </c>
      <c r="AV377" s="205">
        <f t="shared" si="603"/>
        <v>0</v>
      </c>
      <c r="AW377" s="21">
        <f t="shared" ref="AW377:BP377" si="651">AW378+AW382+AW386+AW406</f>
        <v>24598641.75</v>
      </c>
      <c r="AX377" s="21">
        <f t="shared" si="651"/>
        <v>20559465.75</v>
      </c>
      <c r="AY377" s="21">
        <f t="shared" si="651"/>
        <v>4039176</v>
      </c>
      <c r="AZ377" s="21">
        <f t="shared" si="651"/>
        <v>0</v>
      </c>
      <c r="BA377" s="21">
        <f t="shared" si="651"/>
        <v>-16</v>
      </c>
      <c r="BB377" s="21">
        <f t="shared" si="651"/>
        <v>-16</v>
      </c>
      <c r="BC377" s="21">
        <f t="shared" si="651"/>
        <v>0</v>
      </c>
      <c r="BD377" s="21">
        <f t="shared" si="651"/>
        <v>0</v>
      </c>
      <c r="BE377" s="21">
        <f t="shared" si="651"/>
        <v>24598625.75</v>
      </c>
      <c r="BF377" s="21">
        <f t="shared" si="651"/>
        <v>20559449.75</v>
      </c>
      <c r="BG377" s="21">
        <f t="shared" si="651"/>
        <v>4039176</v>
      </c>
      <c r="BH377" s="21">
        <f t="shared" si="651"/>
        <v>0</v>
      </c>
      <c r="BI377" s="21">
        <f t="shared" si="651"/>
        <v>0</v>
      </c>
      <c r="BJ377" s="21">
        <f t="shared" si="651"/>
        <v>0</v>
      </c>
      <c r="BK377" s="21">
        <f t="shared" si="651"/>
        <v>0</v>
      </c>
      <c r="BL377" s="21">
        <f t="shared" si="651"/>
        <v>0</v>
      </c>
      <c r="BM377" s="21">
        <f t="shared" si="651"/>
        <v>24598625.75</v>
      </c>
      <c r="BN377" s="21">
        <f t="shared" si="651"/>
        <v>20559449.75</v>
      </c>
      <c r="BO377" s="21">
        <f t="shared" si="651"/>
        <v>4039176</v>
      </c>
      <c r="BP377" s="21">
        <f t="shared" si="651"/>
        <v>0</v>
      </c>
      <c r="BQ377" s="205">
        <f t="shared" si="585"/>
        <v>0</v>
      </c>
      <c r="BR377" s="21">
        <f t="shared" ref="BR377:CK377" si="652">BR378+BR382+BR386+BR406</f>
        <v>24520341.75</v>
      </c>
      <c r="BS377" s="21">
        <f t="shared" si="652"/>
        <v>20481165.75</v>
      </c>
      <c r="BT377" s="21">
        <f t="shared" si="652"/>
        <v>4039176</v>
      </c>
      <c r="BU377" s="21">
        <f t="shared" si="652"/>
        <v>0</v>
      </c>
      <c r="BV377" s="21">
        <f t="shared" si="652"/>
        <v>-16</v>
      </c>
      <c r="BW377" s="21">
        <f t="shared" si="652"/>
        <v>-16</v>
      </c>
      <c r="BX377" s="21">
        <f t="shared" si="652"/>
        <v>0</v>
      </c>
      <c r="BY377" s="21">
        <f t="shared" si="652"/>
        <v>0</v>
      </c>
      <c r="BZ377" s="21">
        <f t="shared" si="652"/>
        <v>24520325.75</v>
      </c>
      <c r="CA377" s="21">
        <f t="shared" si="652"/>
        <v>20481149.75</v>
      </c>
      <c r="CB377" s="21">
        <f t="shared" si="652"/>
        <v>4039176</v>
      </c>
      <c r="CC377" s="21">
        <f t="shared" si="652"/>
        <v>0</v>
      </c>
      <c r="CD377" s="21">
        <f t="shared" si="652"/>
        <v>0</v>
      </c>
      <c r="CE377" s="21">
        <f t="shared" si="652"/>
        <v>0</v>
      </c>
      <c r="CF377" s="21">
        <f t="shared" si="652"/>
        <v>0</v>
      </c>
      <c r="CG377" s="21">
        <f t="shared" si="652"/>
        <v>0</v>
      </c>
      <c r="CH377" s="21">
        <f t="shared" si="652"/>
        <v>24520325.75</v>
      </c>
      <c r="CI377" s="21">
        <f t="shared" si="652"/>
        <v>20481149.75</v>
      </c>
      <c r="CJ377" s="21">
        <f t="shared" si="652"/>
        <v>4039176</v>
      </c>
      <c r="CK377" s="21">
        <f t="shared" si="652"/>
        <v>0</v>
      </c>
      <c r="CL377" s="206">
        <f t="shared" si="587"/>
        <v>0</v>
      </c>
    </row>
    <row r="378" spans="1:91" ht="27.75" customHeight="1" x14ac:dyDescent="0.25">
      <c r="A378" s="155" t="s">
        <v>94</v>
      </c>
      <c r="B378" s="156"/>
      <c r="C378" s="156"/>
      <c r="D378" s="156"/>
      <c r="E378" s="152">
        <v>851</v>
      </c>
      <c r="F378" s="3" t="s">
        <v>93</v>
      </c>
      <c r="G378" s="3" t="s">
        <v>11</v>
      </c>
      <c r="H378" s="4"/>
      <c r="I378" s="3"/>
      <c r="J378" s="21">
        <f t="shared" ref="J378:Y380" si="653">J379</f>
        <v>3235700</v>
      </c>
      <c r="K378" s="21">
        <f t="shared" si="653"/>
        <v>0</v>
      </c>
      <c r="L378" s="21">
        <f t="shared" si="653"/>
        <v>3235700</v>
      </c>
      <c r="M378" s="21">
        <f t="shared" si="653"/>
        <v>0</v>
      </c>
      <c r="N378" s="21">
        <f t="shared" si="653"/>
        <v>1594787.87</v>
      </c>
      <c r="O378" s="21">
        <f t="shared" si="653"/>
        <v>0</v>
      </c>
      <c r="P378" s="21">
        <f t="shared" si="653"/>
        <v>1594787.87</v>
      </c>
      <c r="Q378" s="21">
        <f t="shared" si="653"/>
        <v>0</v>
      </c>
      <c r="R378" s="21">
        <f t="shared" si="653"/>
        <v>2691873.98</v>
      </c>
      <c r="S378" s="21">
        <f t="shared" si="653"/>
        <v>0</v>
      </c>
      <c r="T378" s="21">
        <f t="shared" si="653"/>
        <v>2691873.98</v>
      </c>
      <c r="U378" s="21">
        <f t="shared" si="653"/>
        <v>0</v>
      </c>
      <c r="V378" s="21">
        <f t="shared" si="653"/>
        <v>25802</v>
      </c>
      <c r="W378" s="21">
        <f t="shared" si="653"/>
        <v>0</v>
      </c>
      <c r="X378" s="21">
        <f t="shared" si="653"/>
        <v>25802</v>
      </c>
      <c r="Y378" s="21">
        <f t="shared" si="653"/>
        <v>0</v>
      </c>
      <c r="Z378" s="276">
        <f t="shared" si="594"/>
        <v>100.80382616519279</v>
      </c>
      <c r="AA378" s="21"/>
      <c r="AB378" s="21">
        <f t="shared" ref="AB378:BV380" si="654">AB379</f>
        <v>3209898</v>
      </c>
      <c r="AC378" s="21">
        <f t="shared" si="654"/>
        <v>0</v>
      </c>
      <c r="AD378" s="21">
        <f t="shared" si="654"/>
        <v>3209898</v>
      </c>
      <c r="AE378" s="21">
        <f t="shared" si="654"/>
        <v>0</v>
      </c>
      <c r="AF378" s="21">
        <f t="shared" si="654"/>
        <v>0</v>
      </c>
      <c r="AG378" s="21">
        <f t="shared" si="654"/>
        <v>0</v>
      </c>
      <c r="AH378" s="21">
        <f t="shared" si="654"/>
        <v>0</v>
      </c>
      <c r="AI378" s="21">
        <f t="shared" si="654"/>
        <v>0</v>
      </c>
      <c r="AJ378" s="21">
        <f t="shared" si="654"/>
        <v>3209898</v>
      </c>
      <c r="AK378" s="21">
        <f t="shared" si="654"/>
        <v>0</v>
      </c>
      <c r="AL378" s="21">
        <f t="shared" si="654"/>
        <v>3209898</v>
      </c>
      <c r="AM378" s="21">
        <f t="shared" si="654"/>
        <v>0</v>
      </c>
      <c r="AN378" s="21">
        <f t="shared" si="654"/>
        <v>0</v>
      </c>
      <c r="AO378" s="21">
        <f t="shared" si="654"/>
        <v>0</v>
      </c>
      <c r="AP378" s="21">
        <f t="shared" si="654"/>
        <v>0</v>
      </c>
      <c r="AQ378" s="21">
        <f t="shared" si="654"/>
        <v>0</v>
      </c>
      <c r="AR378" s="21">
        <f t="shared" si="654"/>
        <v>3209898</v>
      </c>
      <c r="AS378" s="21">
        <f t="shared" si="654"/>
        <v>0</v>
      </c>
      <c r="AT378" s="21">
        <f t="shared" si="654"/>
        <v>3209898</v>
      </c>
      <c r="AU378" s="21">
        <f t="shared" si="654"/>
        <v>0</v>
      </c>
      <c r="AV378" s="205">
        <f t="shared" si="603"/>
        <v>0</v>
      </c>
      <c r="AW378" s="21">
        <f t="shared" si="654"/>
        <v>3209898</v>
      </c>
      <c r="AX378" s="21">
        <f t="shared" si="654"/>
        <v>0</v>
      </c>
      <c r="AY378" s="21">
        <f t="shared" si="654"/>
        <v>3209898</v>
      </c>
      <c r="AZ378" s="21">
        <f t="shared" si="654"/>
        <v>0</v>
      </c>
      <c r="BA378" s="21">
        <f t="shared" si="654"/>
        <v>0</v>
      </c>
      <c r="BB378" s="21">
        <f t="shared" si="654"/>
        <v>0</v>
      </c>
      <c r="BC378" s="21">
        <f t="shared" si="654"/>
        <v>0</v>
      </c>
      <c r="BD378" s="21">
        <f t="shared" si="654"/>
        <v>0</v>
      </c>
      <c r="BE378" s="21">
        <f t="shared" si="654"/>
        <v>3209898</v>
      </c>
      <c r="BF378" s="21">
        <f t="shared" si="654"/>
        <v>0</v>
      </c>
      <c r="BG378" s="21">
        <f t="shared" si="654"/>
        <v>3209898</v>
      </c>
      <c r="BH378" s="21">
        <f t="shared" si="654"/>
        <v>0</v>
      </c>
      <c r="BI378" s="21">
        <f t="shared" si="654"/>
        <v>0</v>
      </c>
      <c r="BJ378" s="21">
        <f t="shared" si="654"/>
        <v>0</v>
      </c>
      <c r="BK378" s="21">
        <f t="shared" si="654"/>
        <v>0</v>
      </c>
      <c r="BL378" s="21">
        <f t="shared" si="654"/>
        <v>0</v>
      </c>
      <c r="BM378" s="21">
        <f t="shared" si="654"/>
        <v>3209898</v>
      </c>
      <c r="BN378" s="21">
        <f t="shared" si="654"/>
        <v>0</v>
      </c>
      <c r="BO378" s="21">
        <f t="shared" si="654"/>
        <v>3209898</v>
      </c>
      <c r="BP378" s="21">
        <f t="shared" si="654"/>
        <v>0</v>
      </c>
      <c r="BQ378" s="205">
        <f t="shared" si="585"/>
        <v>0</v>
      </c>
      <c r="BR378" s="21">
        <f t="shared" si="654"/>
        <v>3209898</v>
      </c>
      <c r="BS378" s="21">
        <f t="shared" si="654"/>
        <v>0</v>
      </c>
      <c r="BT378" s="21">
        <f t="shared" si="654"/>
        <v>3209898</v>
      </c>
      <c r="BU378" s="21">
        <f t="shared" si="654"/>
        <v>0</v>
      </c>
      <c r="BV378" s="21">
        <f t="shared" si="654"/>
        <v>0</v>
      </c>
      <c r="BW378" s="21">
        <f t="shared" ref="BV378:CK380" si="655">BW379</f>
        <v>0</v>
      </c>
      <c r="BX378" s="21">
        <f t="shared" si="655"/>
        <v>0</v>
      </c>
      <c r="BY378" s="21">
        <f t="shared" si="655"/>
        <v>0</v>
      </c>
      <c r="BZ378" s="21">
        <f t="shared" si="655"/>
        <v>3209898</v>
      </c>
      <c r="CA378" s="21">
        <f t="shared" si="655"/>
        <v>0</v>
      </c>
      <c r="CB378" s="21">
        <f t="shared" si="655"/>
        <v>3209898</v>
      </c>
      <c r="CC378" s="21">
        <f t="shared" si="655"/>
        <v>0</v>
      </c>
      <c r="CD378" s="21">
        <f t="shared" si="655"/>
        <v>0</v>
      </c>
      <c r="CE378" s="21">
        <f t="shared" si="655"/>
        <v>0</v>
      </c>
      <c r="CF378" s="21">
        <f t="shared" si="655"/>
        <v>0</v>
      </c>
      <c r="CG378" s="21">
        <f t="shared" si="655"/>
        <v>0</v>
      </c>
      <c r="CH378" s="21">
        <f t="shared" si="655"/>
        <v>3209898</v>
      </c>
      <c r="CI378" s="21">
        <f t="shared" si="655"/>
        <v>0</v>
      </c>
      <c r="CJ378" s="21">
        <f t="shared" si="655"/>
        <v>3209898</v>
      </c>
      <c r="CK378" s="21">
        <f t="shared" si="655"/>
        <v>0</v>
      </c>
      <c r="CL378" s="206">
        <f t="shared" si="587"/>
        <v>0</v>
      </c>
    </row>
    <row r="379" spans="1:91" ht="27.75" customHeight="1" x14ac:dyDescent="0.25">
      <c r="A379" s="155" t="s">
        <v>95</v>
      </c>
      <c r="B379" s="156"/>
      <c r="C379" s="156"/>
      <c r="D379" s="156"/>
      <c r="E379" s="152">
        <v>851</v>
      </c>
      <c r="F379" s="3" t="s">
        <v>93</v>
      </c>
      <c r="G379" s="3" t="s">
        <v>11</v>
      </c>
      <c r="H379" s="176" t="s">
        <v>454</v>
      </c>
      <c r="I379" s="3"/>
      <c r="J379" s="21">
        <f t="shared" si="653"/>
        <v>3235700</v>
      </c>
      <c r="K379" s="21">
        <f t="shared" si="653"/>
        <v>0</v>
      </c>
      <c r="L379" s="21">
        <f t="shared" si="653"/>
        <v>3235700</v>
      </c>
      <c r="M379" s="21">
        <f t="shared" si="653"/>
        <v>0</v>
      </c>
      <c r="N379" s="21">
        <f t="shared" si="653"/>
        <v>1594787.87</v>
      </c>
      <c r="O379" s="21">
        <f t="shared" si="653"/>
        <v>0</v>
      </c>
      <c r="P379" s="21">
        <f t="shared" si="653"/>
        <v>1594787.87</v>
      </c>
      <c r="Q379" s="21">
        <f t="shared" si="653"/>
        <v>0</v>
      </c>
      <c r="R379" s="21">
        <f t="shared" si="653"/>
        <v>2691873.98</v>
      </c>
      <c r="S379" s="21">
        <f t="shared" si="653"/>
        <v>0</v>
      </c>
      <c r="T379" s="21">
        <f t="shared" si="653"/>
        <v>2691873.98</v>
      </c>
      <c r="U379" s="21">
        <f t="shared" si="653"/>
        <v>0</v>
      </c>
      <c r="V379" s="21">
        <f t="shared" si="653"/>
        <v>25802</v>
      </c>
      <c r="W379" s="21">
        <f t="shared" si="653"/>
        <v>0</v>
      </c>
      <c r="X379" s="21">
        <f t="shared" si="653"/>
        <v>25802</v>
      </c>
      <c r="Y379" s="21">
        <f t="shared" si="653"/>
        <v>0</v>
      </c>
      <c r="Z379" s="276">
        <f t="shared" si="594"/>
        <v>100.80382616519279</v>
      </c>
      <c r="AA379" s="21"/>
      <c r="AB379" s="21">
        <f t="shared" si="654"/>
        <v>3209898</v>
      </c>
      <c r="AC379" s="21">
        <f t="shared" si="654"/>
        <v>0</v>
      </c>
      <c r="AD379" s="21">
        <f t="shared" si="654"/>
        <v>3209898</v>
      </c>
      <c r="AE379" s="21">
        <f t="shared" si="654"/>
        <v>0</v>
      </c>
      <c r="AF379" s="21">
        <f t="shared" si="654"/>
        <v>0</v>
      </c>
      <c r="AG379" s="21">
        <f t="shared" si="654"/>
        <v>0</v>
      </c>
      <c r="AH379" s="21">
        <f t="shared" si="654"/>
        <v>0</v>
      </c>
      <c r="AI379" s="21">
        <f t="shared" si="654"/>
        <v>0</v>
      </c>
      <c r="AJ379" s="21">
        <f t="shared" si="654"/>
        <v>3209898</v>
      </c>
      <c r="AK379" s="21">
        <f t="shared" si="654"/>
        <v>0</v>
      </c>
      <c r="AL379" s="21">
        <f t="shared" si="654"/>
        <v>3209898</v>
      </c>
      <c r="AM379" s="21">
        <f t="shared" si="654"/>
        <v>0</v>
      </c>
      <c r="AN379" s="21">
        <f t="shared" si="654"/>
        <v>0</v>
      </c>
      <c r="AO379" s="21">
        <f t="shared" si="654"/>
        <v>0</v>
      </c>
      <c r="AP379" s="21">
        <f t="shared" si="654"/>
        <v>0</v>
      </c>
      <c r="AQ379" s="21">
        <f t="shared" si="654"/>
        <v>0</v>
      </c>
      <c r="AR379" s="21">
        <f t="shared" si="654"/>
        <v>3209898</v>
      </c>
      <c r="AS379" s="21">
        <f t="shared" si="654"/>
        <v>0</v>
      </c>
      <c r="AT379" s="21">
        <f t="shared" si="654"/>
        <v>3209898</v>
      </c>
      <c r="AU379" s="21">
        <f t="shared" si="654"/>
        <v>0</v>
      </c>
      <c r="AV379" s="205">
        <f t="shared" si="603"/>
        <v>0</v>
      </c>
      <c r="AW379" s="21">
        <f t="shared" si="654"/>
        <v>3209898</v>
      </c>
      <c r="AX379" s="21">
        <f t="shared" si="654"/>
        <v>0</v>
      </c>
      <c r="AY379" s="21">
        <f t="shared" si="654"/>
        <v>3209898</v>
      </c>
      <c r="AZ379" s="21">
        <f t="shared" si="654"/>
        <v>0</v>
      </c>
      <c r="BA379" s="21">
        <f t="shared" si="654"/>
        <v>0</v>
      </c>
      <c r="BB379" s="21">
        <f t="shared" si="654"/>
        <v>0</v>
      </c>
      <c r="BC379" s="21">
        <f t="shared" si="654"/>
        <v>0</v>
      </c>
      <c r="BD379" s="21">
        <f t="shared" si="654"/>
        <v>0</v>
      </c>
      <c r="BE379" s="21">
        <f t="shared" si="654"/>
        <v>3209898</v>
      </c>
      <c r="BF379" s="21">
        <f t="shared" si="654"/>
        <v>0</v>
      </c>
      <c r="BG379" s="21">
        <f t="shared" si="654"/>
        <v>3209898</v>
      </c>
      <c r="BH379" s="21">
        <f t="shared" si="654"/>
        <v>0</v>
      </c>
      <c r="BI379" s="21">
        <f t="shared" si="654"/>
        <v>0</v>
      </c>
      <c r="BJ379" s="21">
        <f t="shared" si="654"/>
        <v>0</v>
      </c>
      <c r="BK379" s="21">
        <f t="shared" si="654"/>
        <v>0</v>
      </c>
      <c r="BL379" s="21">
        <f t="shared" si="654"/>
        <v>0</v>
      </c>
      <c r="BM379" s="21">
        <f t="shared" si="654"/>
        <v>3209898</v>
      </c>
      <c r="BN379" s="21">
        <f t="shared" si="654"/>
        <v>0</v>
      </c>
      <c r="BO379" s="21">
        <f t="shared" si="654"/>
        <v>3209898</v>
      </c>
      <c r="BP379" s="21">
        <f t="shared" si="654"/>
        <v>0</v>
      </c>
      <c r="BQ379" s="205">
        <f t="shared" si="585"/>
        <v>0</v>
      </c>
      <c r="BR379" s="21">
        <f t="shared" si="654"/>
        <v>3209898</v>
      </c>
      <c r="BS379" s="21">
        <f t="shared" si="654"/>
        <v>0</v>
      </c>
      <c r="BT379" s="21">
        <f t="shared" si="654"/>
        <v>3209898</v>
      </c>
      <c r="BU379" s="21">
        <f t="shared" si="654"/>
        <v>0</v>
      </c>
      <c r="BV379" s="21">
        <f t="shared" si="655"/>
        <v>0</v>
      </c>
      <c r="BW379" s="21">
        <f t="shared" si="655"/>
        <v>0</v>
      </c>
      <c r="BX379" s="21">
        <f t="shared" si="655"/>
        <v>0</v>
      </c>
      <c r="BY379" s="21">
        <f t="shared" si="655"/>
        <v>0</v>
      </c>
      <c r="BZ379" s="21">
        <f t="shared" si="655"/>
        <v>3209898</v>
      </c>
      <c r="CA379" s="21">
        <f t="shared" si="655"/>
        <v>0</v>
      </c>
      <c r="CB379" s="21">
        <f t="shared" si="655"/>
        <v>3209898</v>
      </c>
      <c r="CC379" s="21">
        <f t="shared" si="655"/>
        <v>0</v>
      </c>
      <c r="CD379" s="21">
        <f t="shared" si="655"/>
        <v>0</v>
      </c>
      <c r="CE379" s="21">
        <f t="shared" si="655"/>
        <v>0</v>
      </c>
      <c r="CF379" s="21">
        <f t="shared" si="655"/>
        <v>0</v>
      </c>
      <c r="CG379" s="21">
        <f t="shared" si="655"/>
        <v>0</v>
      </c>
      <c r="CH379" s="21">
        <f t="shared" si="655"/>
        <v>3209898</v>
      </c>
      <c r="CI379" s="21">
        <f t="shared" si="655"/>
        <v>0</v>
      </c>
      <c r="CJ379" s="21">
        <f t="shared" si="655"/>
        <v>3209898</v>
      </c>
      <c r="CK379" s="21">
        <f t="shared" si="655"/>
        <v>0</v>
      </c>
      <c r="CL379" s="206">
        <f t="shared" si="587"/>
        <v>0</v>
      </c>
    </row>
    <row r="380" spans="1:91" ht="27.75" customHeight="1" x14ac:dyDescent="0.25">
      <c r="A380" s="155" t="s">
        <v>96</v>
      </c>
      <c r="B380" s="155"/>
      <c r="C380" s="155"/>
      <c r="D380" s="155"/>
      <c r="E380" s="152">
        <v>851</v>
      </c>
      <c r="F380" s="3" t="s">
        <v>93</v>
      </c>
      <c r="G380" s="3" t="s">
        <v>11</v>
      </c>
      <c r="H380" s="176" t="s">
        <v>454</v>
      </c>
      <c r="I380" s="3" t="s">
        <v>97</v>
      </c>
      <c r="J380" s="21">
        <f t="shared" si="653"/>
        <v>3235700</v>
      </c>
      <c r="K380" s="21">
        <f t="shared" si="653"/>
        <v>0</v>
      </c>
      <c r="L380" s="21">
        <f t="shared" si="653"/>
        <v>3235700</v>
      </c>
      <c r="M380" s="21">
        <f t="shared" si="653"/>
        <v>0</v>
      </c>
      <c r="N380" s="21">
        <f t="shared" si="653"/>
        <v>1594787.87</v>
      </c>
      <c r="O380" s="21">
        <f t="shared" si="653"/>
        <v>0</v>
      </c>
      <c r="P380" s="21">
        <f t="shared" si="653"/>
        <v>1594787.87</v>
      </c>
      <c r="Q380" s="21">
        <f t="shared" si="653"/>
        <v>0</v>
      </c>
      <c r="R380" s="21">
        <f t="shared" si="653"/>
        <v>2691873.98</v>
      </c>
      <c r="S380" s="21">
        <f t="shared" si="653"/>
        <v>0</v>
      </c>
      <c r="T380" s="21">
        <f t="shared" si="653"/>
        <v>2691873.98</v>
      </c>
      <c r="U380" s="21">
        <f t="shared" si="653"/>
        <v>0</v>
      </c>
      <c r="V380" s="21">
        <f t="shared" si="653"/>
        <v>25802</v>
      </c>
      <c r="W380" s="21">
        <f t="shared" si="653"/>
        <v>0</v>
      </c>
      <c r="X380" s="21">
        <f t="shared" si="653"/>
        <v>25802</v>
      </c>
      <c r="Y380" s="21">
        <f t="shared" si="653"/>
        <v>0</v>
      </c>
      <c r="Z380" s="276">
        <f t="shared" si="594"/>
        <v>100.80382616519279</v>
      </c>
      <c r="AA380" s="21"/>
      <c r="AB380" s="21">
        <f t="shared" si="654"/>
        <v>3209898</v>
      </c>
      <c r="AC380" s="21">
        <f t="shared" si="654"/>
        <v>0</v>
      </c>
      <c r="AD380" s="21">
        <f t="shared" si="654"/>
        <v>3209898</v>
      </c>
      <c r="AE380" s="21">
        <f t="shared" si="654"/>
        <v>0</v>
      </c>
      <c r="AF380" s="21">
        <f t="shared" si="654"/>
        <v>0</v>
      </c>
      <c r="AG380" s="21">
        <f t="shared" si="654"/>
        <v>0</v>
      </c>
      <c r="AH380" s="21">
        <f t="shared" si="654"/>
        <v>0</v>
      </c>
      <c r="AI380" s="21">
        <f t="shared" si="654"/>
        <v>0</v>
      </c>
      <c r="AJ380" s="21">
        <f t="shared" si="654"/>
        <v>3209898</v>
      </c>
      <c r="AK380" s="21">
        <f t="shared" si="654"/>
        <v>0</v>
      </c>
      <c r="AL380" s="21">
        <f t="shared" si="654"/>
        <v>3209898</v>
      </c>
      <c r="AM380" s="21">
        <f t="shared" si="654"/>
        <v>0</v>
      </c>
      <c r="AN380" s="21">
        <f t="shared" si="654"/>
        <v>0</v>
      </c>
      <c r="AO380" s="21">
        <f t="shared" si="654"/>
        <v>0</v>
      </c>
      <c r="AP380" s="21">
        <f t="shared" si="654"/>
        <v>0</v>
      </c>
      <c r="AQ380" s="21">
        <f t="shared" si="654"/>
        <v>0</v>
      </c>
      <c r="AR380" s="21">
        <f t="shared" si="654"/>
        <v>3209898</v>
      </c>
      <c r="AS380" s="21">
        <f t="shared" si="654"/>
        <v>0</v>
      </c>
      <c r="AT380" s="21">
        <f t="shared" si="654"/>
        <v>3209898</v>
      </c>
      <c r="AU380" s="21">
        <f t="shared" si="654"/>
        <v>0</v>
      </c>
      <c r="AV380" s="205">
        <f t="shared" si="603"/>
        <v>0</v>
      </c>
      <c r="AW380" s="21">
        <f t="shared" si="654"/>
        <v>3209898</v>
      </c>
      <c r="AX380" s="21">
        <f t="shared" si="654"/>
        <v>0</v>
      </c>
      <c r="AY380" s="21">
        <f t="shared" si="654"/>
        <v>3209898</v>
      </c>
      <c r="AZ380" s="21">
        <f t="shared" si="654"/>
        <v>0</v>
      </c>
      <c r="BA380" s="21">
        <f t="shared" si="654"/>
        <v>0</v>
      </c>
      <c r="BB380" s="21">
        <f t="shared" si="654"/>
        <v>0</v>
      </c>
      <c r="BC380" s="21">
        <f t="shared" si="654"/>
        <v>0</v>
      </c>
      <c r="BD380" s="21">
        <f t="shared" si="654"/>
        <v>0</v>
      </c>
      <c r="BE380" s="21">
        <f t="shared" si="654"/>
        <v>3209898</v>
      </c>
      <c r="BF380" s="21">
        <f t="shared" si="654"/>
        <v>0</v>
      </c>
      <c r="BG380" s="21">
        <f t="shared" si="654"/>
        <v>3209898</v>
      </c>
      <c r="BH380" s="21">
        <f t="shared" si="654"/>
        <v>0</v>
      </c>
      <c r="BI380" s="21">
        <f t="shared" si="654"/>
        <v>0</v>
      </c>
      <c r="BJ380" s="21">
        <f t="shared" si="654"/>
        <v>0</v>
      </c>
      <c r="BK380" s="21">
        <f t="shared" si="654"/>
        <v>0</v>
      </c>
      <c r="BL380" s="21">
        <f t="shared" si="654"/>
        <v>0</v>
      </c>
      <c r="BM380" s="21">
        <f t="shared" si="654"/>
        <v>3209898</v>
      </c>
      <c r="BN380" s="21">
        <f t="shared" si="654"/>
        <v>0</v>
      </c>
      <c r="BO380" s="21">
        <f t="shared" si="654"/>
        <v>3209898</v>
      </c>
      <c r="BP380" s="21">
        <f t="shared" si="654"/>
        <v>0</v>
      </c>
      <c r="BQ380" s="205">
        <f t="shared" si="585"/>
        <v>0</v>
      </c>
      <c r="BR380" s="21">
        <f t="shared" si="654"/>
        <v>3209898</v>
      </c>
      <c r="BS380" s="21">
        <f t="shared" si="654"/>
        <v>0</v>
      </c>
      <c r="BT380" s="21">
        <f t="shared" si="654"/>
        <v>3209898</v>
      </c>
      <c r="BU380" s="21">
        <f t="shared" si="654"/>
        <v>0</v>
      </c>
      <c r="BV380" s="21">
        <f t="shared" si="655"/>
        <v>0</v>
      </c>
      <c r="BW380" s="21">
        <f t="shared" si="655"/>
        <v>0</v>
      </c>
      <c r="BX380" s="21">
        <f t="shared" si="655"/>
        <v>0</v>
      </c>
      <c r="BY380" s="21">
        <f t="shared" si="655"/>
        <v>0</v>
      </c>
      <c r="BZ380" s="21">
        <f t="shared" si="655"/>
        <v>3209898</v>
      </c>
      <c r="CA380" s="21">
        <f t="shared" si="655"/>
        <v>0</v>
      </c>
      <c r="CB380" s="21">
        <f t="shared" si="655"/>
        <v>3209898</v>
      </c>
      <c r="CC380" s="21">
        <f t="shared" si="655"/>
        <v>0</v>
      </c>
      <c r="CD380" s="21">
        <f t="shared" si="655"/>
        <v>0</v>
      </c>
      <c r="CE380" s="21">
        <f t="shared" si="655"/>
        <v>0</v>
      </c>
      <c r="CF380" s="21">
        <f t="shared" si="655"/>
        <v>0</v>
      </c>
      <c r="CG380" s="21">
        <f t="shared" si="655"/>
        <v>0</v>
      </c>
      <c r="CH380" s="21">
        <f t="shared" si="655"/>
        <v>3209898</v>
      </c>
      <c r="CI380" s="21">
        <f t="shared" si="655"/>
        <v>0</v>
      </c>
      <c r="CJ380" s="21">
        <f t="shared" si="655"/>
        <v>3209898</v>
      </c>
      <c r="CK380" s="21">
        <f t="shared" si="655"/>
        <v>0</v>
      </c>
      <c r="CL380" s="206">
        <f t="shared" si="587"/>
        <v>0</v>
      </c>
    </row>
    <row r="381" spans="1:91" ht="27.75" customHeight="1" x14ac:dyDescent="0.25">
      <c r="A381" s="155" t="s">
        <v>98</v>
      </c>
      <c r="B381" s="156"/>
      <c r="C381" s="156"/>
      <c r="D381" s="25"/>
      <c r="E381" s="152">
        <v>851</v>
      </c>
      <c r="F381" s="3" t="s">
        <v>93</v>
      </c>
      <c r="G381" s="3" t="s">
        <v>11</v>
      </c>
      <c r="H381" s="176" t="s">
        <v>454</v>
      </c>
      <c r="I381" s="3" t="s">
        <v>99</v>
      </c>
      <c r="J381" s="21">
        <f>'6.ВС'!J235</f>
        <v>3235700</v>
      </c>
      <c r="K381" s="21">
        <f>'6.ВС'!K235</f>
        <v>0</v>
      </c>
      <c r="L381" s="21">
        <f>'6.ВС'!L235</f>
        <v>3235700</v>
      </c>
      <c r="M381" s="21">
        <f>'6.ВС'!M235</f>
        <v>0</v>
      </c>
      <c r="N381" s="21">
        <f>'6.ВС'!N235</f>
        <v>1594787.87</v>
      </c>
      <c r="O381" s="21">
        <f>'6.ВС'!O235</f>
        <v>0</v>
      </c>
      <c r="P381" s="21">
        <f>'6.ВС'!P235</f>
        <v>1594787.87</v>
      </c>
      <c r="Q381" s="21">
        <f>'6.ВС'!Q235</f>
        <v>0</v>
      </c>
      <c r="R381" s="21">
        <f>'6.ВС'!R235</f>
        <v>2691873.98</v>
      </c>
      <c r="S381" s="21">
        <f>'6.ВС'!S235</f>
        <v>0</v>
      </c>
      <c r="T381" s="21">
        <f>'6.ВС'!T235</f>
        <v>2691873.98</v>
      </c>
      <c r="U381" s="21">
        <f>'6.ВС'!U235</f>
        <v>0</v>
      </c>
      <c r="V381" s="21">
        <f>'6.ВС'!V235</f>
        <v>25802</v>
      </c>
      <c r="W381" s="21">
        <f>'6.ВС'!W235</f>
        <v>0</v>
      </c>
      <c r="X381" s="21">
        <f>'6.ВС'!X235</f>
        <v>25802</v>
      </c>
      <c r="Y381" s="21">
        <f>'6.ВС'!Y235</f>
        <v>0</v>
      </c>
      <c r="Z381" s="276">
        <f t="shared" si="594"/>
        <v>100.80382616519279</v>
      </c>
      <c r="AA381" s="21"/>
      <c r="AB381" s="21">
        <f>'6.ВС'!AB235</f>
        <v>3209898</v>
      </c>
      <c r="AC381" s="21">
        <f>'6.ВС'!AC235</f>
        <v>0</v>
      </c>
      <c r="AD381" s="21">
        <f>'6.ВС'!AD235</f>
        <v>3209898</v>
      </c>
      <c r="AE381" s="21">
        <f>'6.ВС'!AE235</f>
        <v>0</v>
      </c>
      <c r="AF381" s="21">
        <f>'6.ВС'!AF235</f>
        <v>0</v>
      </c>
      <c r="AG381" s="21">
        <f>'6.ВС'!AG235</f>
        <v>0</v>
      </c>
      <c r="AH381" s="21">
        <f>'6.ВС'!AH235</f>
        <v>0</v>
      </c>
      <c r="AI381" s="21">
        <f>'6.ВС'!AI235</f>
        <v>0</v>
      </c>
      <c r="AJ381" s="21">
        <f>'6.ВС'!AJ235</f>
        <v>3209898</v>
      </c>
      <c r="AK381" s="21">
        <f>'6.ВС'!AK235</f>
        <v>0</v>
      </c>
      <c r="AL381" s="21">
        <f>'6.ВС'!AL235</f>
        <v>3209898</v>
      </c>
      <c r="AM381" s="21">
        <f>'6.ВС'!AM235</f>
        <v>0</v>
      </c>
      <c r="AN381" s="21">
        <f>'6.ВС'!AN235</f>
        <v>0</v>
      </c>
      <c r="AO381" s="21">
        <f>'6.ВС'!AO235</f>
        <v>0</v>
      </c>
      <c r="AP381" s="21">
        <f>'6.ВС'!AP235</f>
        <v>0</v>
      </c>
      <c r="AQ381" s="21">
        <f>'6.ВС'!AQ235</f>
        <v>0</v>
      </c>
      <c r="AR381" s="21">
        <f>'6.ВС'!AR235</f>
        <v>3209898</v>
      </c>
      <c r="AS381" s="21">
        <f>'6.ВС'!AS235</f>
        <v>0</v>
      </c>
      <c r="AT381" s="21">
        <f>'6.ВС'!AT235</f>
        <v>3209898</v>
      </c>
      <c r="AU381" s="21">
        <f>'6.ВС'!AU235</f>
        <v>0</v>
      </c>
      <c r="AV381" s="205">
        <f t="shared" si="603"/>
        <v>0</v>
      </c>
      <c r="AW381" s="21">
        <f>'6.ВС'!AW235</f>
        <v>3209898</v>
      </c>
      <c r="AX381" s="21">
        <f>'6.ВС'!AX235</f>
        <v>0</v>
      </c>
      <c r="AY381" s="21">
        <f>'6.ВС'!AY235</f>
        <v>3209898</v>
      </c>
      <c r="AZ381" s="21">
        <f>'6.ВС'!AZ235</f>
        <v>0</v>
      </c>
      <c r="BA381" s="21">
        <f>'6.ВС'!BA235</f>
        <v>0</v>
      </c>
      <c r="BB381" s="21">
        <f>'6.ВС'!BB235</f>
        <v>0</v>
      </c>
      <c r="BC381" s="21">
        <f>'6.ВС'!BC235</f>
        <v>0</v>
      </c>
      <c r="BD381" s="21">
        <f>'6.ВС'!BD235</f>
        <v>0</v>
      </c>
      <c r="BE381" s="21">
        <f>'6.ВС'!BE235</f>
        <v>3209898</v>
      </c>
      <c r="BF381" s="21">
        <f>'6.ВС'!BF235</f>
        <v>0</v>
      </c>
      <c r="BG381" s="21">
        <f>'6.ВС'!BG235</f>
        <v>3209898</v>
      </c>
      <c r="BH381" s="21">
        <f>'6.ВС'!BH235</f>
        <v>0</v>
      </c>
      <c r="BI381" s="21">
        <f>'6.ВС'!BI235</f>
        <v>0</v>
      </c>
      <c r="BJ381" s="21">
        <f>'6.ВС'!BJ235</f>
        <v>0</v>
      </c>
      <c r="BK381" s="21">
        <f>'6.ВС'!BK235</f>
        <v>0</v>
      </c>
      <c r="BL381" s="21">
        <f>'6.ВС'!BL235</f>
        <v>0</v>
      </c>
      <c r="BM381" s="21">
        <f>'6.ВС'!BM235</f>
        <v>3209898</v>
      </c>
      <c r="BN381" s="21">
        <f>'6.ВС'!BN235</f>
        <v>0</v>
      </c>
      <c r="BO381" s="21">
        <f>'6.ВС'!BO235</f>
        <v>3209898</v>
      </c>
      <c r="BP381" s="21">
        <f>'6.ВС'!BP235</f>
        <v>0</v>
      </c>
      <c r="BQ381" s="205">
        <f t="shared" si="585"/>
        <v>0</v>
      </c>
      <c r="BR381" s="21">
        <f>'6.ВС'!BR235</f>
        <v>3209898</v>
      </c>
      <c r="BS381" s="21">
        <f>'6.ВС'!BS235</f>
        <v>0</v>
      </c>
      <c r="BT381" s="21">
        <f>'6.ВС'!BT235</f>
        <v>3209898</v>
      </c>
      <c r="BU381" s="21">
        <f>'6.ВС'!BU235</f>
        <v>0</v>
      </c>
      <c r="BV381" s="21">
        <f>'6.ВС'!BV235</f>
        <v>0</v>
      </c>
      <c r="BW381" s="21">
        <f>'6.ВС'!BW235</f>
        <v>0</v>
      </c>
      <c r="BX381" s="21">
        <f>'6.ВС'!BX235</f>
        <v>0</v>
      </c>
      <c r="BY381" s="21">
        <f>'6.ВС'!BY235</f>
        <v>0</v>
      </c>
      <c r="BZ381" s="21">
        <f>'6.ВС'!BZ235</f>
        <v>3209898</v>
      </c>
      <c r="CA381" s="21">
        <f>'6.ВС'!CA235</f>
        <v>0</v>
      </c>
      <c r="CB381" s="21">
        <f>'6.ВС'!CB235</f>
        <v>3209898</v>
      </c>
      <c r="CC381" s="21">
        <f>'6.ВС'!CC235</f>
        <v>0</v>
      </c>
      <c r="CD381" s="21">
        <f>'6.ВС'!CD235</f>
        <v>0</v>
      </c>
      <c r="CE381" s="21">
        <f>'6.ВС'!CE235</f>
        <v>0</v>
      </c>
      <c r="CF381" s="21">
        <f>'6.ВС'!CF235</f>
        <v>0</v>
      </c>
      <c r="CG381" s="21">
        <f>'6.ВС'!CG235</f>
        <v>0</v>
      </c>
      <c r="CH381" s="21">
        <f>'6.ВС'!CH235</f>
        <v>3209898</v>
      </c>
      <c r="CI381" s="21">
        <f>'6.ВС'!CI235</f>
        <v>0</v>
      </c>
      <c r="CJ381" s="21">
        <f>'6.ВС'!CJ235</f>
        <v>3209898</v>
      </c>
      <c r="CK381" s="21">
        <f>'6.ВС'!CK235</f>
        <v>0</v>
      </c>
      <c r="CL381" s="206">
        <f t="shared" si="587"/>
        <v>0</v>
      </c>
    </row>
    <row r="382" spans="1:91" ht="27.75" customHeight="1" x14ac:dyDescent="0.25">
      <c r="A382" s="155" t="s">
        <v>100</v>
      </c>
      <c r="B382" s="156"/>
      <c r="C382" s="156"/>
      <c r="D382" s="156"/>
      <c r="E382" s="152">
        <v>852</v>
      </c>
      <c r="F382" s="3" t="s">
        <v>93</v>
      </c>
      <c r="G382" s="3" t="s">
        <v>46</v>
      </c>
      <c r="H382" s="4"/>
      <c r="I382" s="3"/>
      <c r="J382" s="21">
        <f t="shared" ref="J382:Y384" si="656">J383</f>
        <v>0</v>
      </c>
      <c r="K382" s="21">
        <f t="shared" si="656"/>
        <v>0</v>
      </c>
      <c r="L382" s="21">
        <f t="shared" si="656"/>
        <v>0</v>
      </c>
      <c r="M382" s="21">
        <f t="shared" si="656"/>
        <v>0</v>
      </c>
      <c r="N382" s="21">
        <f t="shared" si="656"/>
        <v>0</v>
      </c>
      <c r="O382" s="21">
        <f t="shared" si="656"/>
        <v>0</v>
      </c>
      <c r="P382" s="21">
        <f t="shared" si="656"/>
        <v>0</v>
      </c>
      <c r="Q382" s="21">
        <f t="shared" si="656"/>
        <v>0</v>
      </c>
      <c r="R382" s="21">
        <f t="shared" si="656"/>
        <v>0</v>
      </c>
      <c r="S382" s="21">
        <f t="shared" si="656"/>
        <v>0</v>
      </c>
      <c r="T382" s="21">
        <f t="shared" si="656"/>
        <v>0</v>
      </c>
      <c r="U382" s="21">
        <f t="shared" si="656"/>
        <v>0</v>
      </c>
      <c r="V382" s="21">
        <f t="shared" si="656"/>
        <v>-164800</v>
      </c>
      <c r="W382" s="21">
        <f t="shared" si="656"/>
        <v>-164800</v>
      </c>
      <c r="X382" s="21">
        <f t="shared" si="656"/>
        <v>0</v>
      </c>
      <c r="Y382" s="21">
        <f t="shared" si="656"/>
        <v>0</v>
      </c>
      <c r="Z382" s="276">
        <f t="shared" si="594"/>
        <v>0</v>
      </c>
      <c r="AA382" s="21"/>
      <c r="AB382" s="21">
        <f>AB383</f>
        <v>164800</v>
      </c>
      <c r="AC382" s="21">
        <f t="shared" ref="AC382:CM382" si="657">AC383</f>
        <v>164800</v>
      </c>
      <c r="AD382" s="21">
        <f t="shared" si="657"/>
        <v>0</v>
      </c>
      <c r="AE382" s="21">
        <f t="shared" si="657"/>
        <v>0</v>
      </c>
      <c r="AF382" s="21">
        <f t="shared" si="657"/>
        <v>-164800</v>
      </c>
      <c r="AG382" s="21">
        <f t="shared" si="657"/>
        <v>-164800</v>
      </c>
      <c r="AH382" s="21">
        <f t="shared" si="657"/>
        <v>0</v>
      </c>
      <c r="AI382" s="21">
        <f t="shared" si="657"/>
        <v>0</v>
      </c>
      <c r="AJ382" s="21">
        <f t="shared" si="657"/>
        <v>0</v>
      </c>
      <c r="AK382" s="21">
        <f t="shared" si="657"/>
        <v>0</v>
      </c>
      <c r="AL382" s="21">
        <f t="shared" si="657"/>
        <v>0</v>
      </c>
      <c r="AM382" s="21">
        <f t="shared" si="657"/>
        <v>0</v>
      </c>
      <c r="AN382" s="21">
        <f t="shared" si="657"/>
        <v>0</v>
      </c>
      <c r="AO382" s="21">
        <f t="shared" si="657"/>
        <v>0</v>
      </c>
      <c r="AP382" s="21">
        <f t="shared" si="657"/>
        <v>0</v>
      </c>
      <c r="AQ382" s="21">
        <f t="shared" si="657"/>
        <v>0</v>
      </c>
      <c r="AR382" s="21">
        <f t="shared" si="657"/>
        <v>0</v>
      </c>
      <c r="AS382" s="21">
        <f t="shared" si="657"/>
        <v>0</v>
      </c>
      <c r="AT382" s="21">
        <f t="shared" si="657"/>
        <v>0</v>
      </c>
      <c r="AU382" s="21">
        <f t="shared" si="657"/>
        <v>0</v>
      </c>
      <c r="AV382" s="21">
        <f t="shared" si="657"/>
        <v>0</v>
      </c>
      <c r="AW382" s="21">
        <f t="shared" si="657"/>
        <v>150800</v>
      </c>
      <c r="AX382" s="21">
        <f t="shared" si="657"/>
        <v>150800</v>
      </c>
      <c r="AY382" s="21">
        <f t="shared" si="657"/>
        <v>0</v>
      </c>
      <c r="AZ382" s="21">
        <f t="shared" si="657"/>
        <v>0</v>
      </c>
      <c r="BA382" s="21">
        <f t="shared" si="657"/>
        <v>-150800</v>
      </c>
      <c r="BB382" s="21">
        <f t="shared" si="657"/>
        <v>-150800</v>
      </c>
      <c r="BC382" s="21">
        <f t="shared" si="657"/>
        <v>0</v>
      </c>
      <c r="BD382" s="21">
        <f t="shared" si="657"/>
        <v>0</v>
      </c>
      <c r="BE382" s="21">
        <f t="shared" si="657"/>
        <v>0</v>
      </c>
      <c r="BF382" s="21">
        <f t="shared" si="657"/>
        <v>0</v>
      </c>
      <c r="BG382" s="21">
        <f t="shared" si="657"/>
        <v>0</v>
      </c>
      <c r="BH382" s="21">
        <f t="shared" si="657"/>
        <v>0</v>
      </c>
      <c r="BI382" s="21">
        <f t="shared" si="657"/>
        <v>0</v>
      </c>
      <c r="BJ382" s="21">
        <f t="shared" si="657"/>
        <v>0</v>
      </c>
      <c r="BK382" s="21">
        <f t="shared" si="657"/>
        <v>0</v>
      </c>
      <c r="BL382" s="21">
        <f t="shared" si="657"/>
        <v>0</v>
      </c>
      <c r="BM382" s="21">
        <f t="shared" si="657"/>
        <v>0</v>
      </c>
      <c r="BN382" s="21">
        <f t="shared" si="657"/>
        <v>0</v>
      </c>
      <c r="BO382" s="21">
        <f t="shared" si="657"/>
        <v>0</v>
      </c>
      <c r="BP382" s="21">
        <f t="shared" si="657"/>
        <v>0</v>
      </c>
      <c r="BQ382" s="21">
        <f t="shared" si="657"/>
        <v>0</v>
      </c>
      <c r="BR382" s="21">
        <f t="shared" si="657"/>
        <v>179200</v>
      </c>
      <c r="BS382" s="21">
        <f t="shared" si="657"/>
        <v>179200</v>
      </c>
      <c r="BT382" s="21">
        <f t="shared" si="657"/>
        <v>0</v>
      </c>
      <c r="BU382" s="21">
        <f t="shared" si="657"/>
        <v>0</v>
      </c>
      <c r="BV382" s="21">
        <f t="shared" si="657"/>
        <v>-179200</v>
      </c>
      <c r="BW382" s="21">
        <f t="shared" si="657"/>
        <v>-179200</v>
      </c>
      <c r="BX382" s="21">
        <f t="shared" si="657"/>
        <v>0</v>
      </c>
      <c r="BY382" s="21">
        <f t="shared" si="657"/>
        <v>0</v>
      </c>
      <c r="BZ382" s="21">
        <f t="shared" si="657"/>
        <v>0</v>
      </c>
      <c r="CA382" s="21">
        <f t="shared" si="657"/>
        <v>0</v>
      </c>
      <c r="CB382" s="21">
        <f t="shared" si="657"/>
        <v>0</v>
      </c>
      <c r="CC382" s="21">
        <f t="shared" si="657"/>
        <v>0</v>
      </c>
      <c r="CD382" s="21">
        <f t="shared" si="657"/>
        <v>0</v>
      </c>
      <c r="CE382" s="21">
        <f t="shared" si="657"/>
        <v>0</v>
      </c>
      <c r="CF382" s="21">
        <f t="shared" si="657"/>
        <v>0</v>
      </c>
      <c r="CG382" s="21">
        <f t="shared" si="657"/>
        <v>0</v>
      </c>
      <c r="CH382" s="21">
        <f t="shared" si="657"/>
        <v>0</v>
      </c>
      <c r="CI382" s="21">
        <f t="shared" si="657"/>
        <v>0</v>
      </c>
      <c r="CJ382" s="21">
        <f t="shared" si="657"/>
        <v>0</v>
      </c>
      <c r="CK382" s="21">
        <f t="shared" si="657"/>
        <v>0</v>
      </c>
      <c r="CL382" s="21">
        <f t="shared" si="657"/>
        <v>0</v>
      </c>
      <c r="CM382" s="21">
        <f t="shared" si="657"/>
        <v>0</v>
      </c>
    </row>
    <row r="383" spans="1:91" ht="27.75" customHeight="1" x14ac:dyDescent="0.25">
      <c r="A383" s="155" t="s">
        <v>128</v>
      </c>
      <c r="B383" s="156"/>
      <c r="C383" s="156"/>
      <c r="D383" s="156"/>
      <c r="E383" s="152">
        <v>852</v>
      </c>
      <c r="F383" s="98" t="s">
        <v>93</v>
      </c>
      <c r="G383" s="98" t="s">
        <v>46</v>
      </c>
      <c r="H383" s="269" t="s">
        <v>487</v>
      </c>
      <c r="I383" s="98"/>
      <c r="J383" s="21">
        <f t="shared" si="656"/>
        <v>0</v>
      </c>
      <c r="K383" s="21">
        <f t="shared" si="656"/>
        <v>0</v>
      </c>
      <c r="L383" s="21">
        <f t="shared" si="656"/>
        <v>0</v>
      </c>
      <c r="M383" s="21">
        <f t="shared" si="656"/>
        <v>0</v>
      </c>
      <c r="N383" s="21">
        <f t="shared" si="656"/>
        <v>0</v>
      </c>
      <c r="O383" s="21">
        <f t="shared" si="656"/>
        <v>0</v>
      </c>
      <c r="P383" s="21">
        <f t="shared" si="656"/>
        <v>0</v>
      </c>
      <c r="Q383" s="21">
        <f t="shared" si="656"/>
        <v>0</v>
      </c>
      <c r="R383" s="21">
        <f t="shared" si="656"/>
        <v>0</v>
      </c>
      <c r="S383" s="21">
        <f t="shared" si="656"/>
        <v>0</v>
      </c>
      <c r="T383" s="21">
        <f t="shared" si="656"/>
        <v>0</v>
      </c>
      <c r="U383" s="21">
        <f t="shared" si="656"/>
        <v>0</v>
      </c>
      <c r="V383" s="21">
        <f t="shared" si="656"/>
        <v>-164800</v>
      </c>
      <c r="W383" s="21">
        <f t="shared" si="656"/>
        <v>-164800</v>
      </c>
      <c r="X383" s="21">
        <f t="shared" si="656"/>
        <v>0</v>
      </c>
      <c r="Y383" s="21">
        <f t="shared" si="656"/>
        <v>0</v>
      </c>
      <c r="Z383" s="276">
        <f t="shared" si="594"/>
        <v>0</v>
      </c>
      <c r="AA383" s="21"/>
      <c r="AB383" s="21">
        <f t="shared" ref="AB383:BV384" si="658">AB384</f>
        <v>164800</v>
      </c>
      <c r="AC383" s="21">
        <f t="shared" si="658"/>
        <v>164800</v>
      </c>
      <c r="AD383" s="21">
        <f t="shared" si="658"/>
        <v>0</v>
      </c>
      <c r="AE383" s="21">
        <f t="shared" si="658"/>
        <v>0</v>
      </c>
      <c r="AF383" s="21">
        <f t="shared" si="658"/>
        <v>-164800</v>
      </c>
      <c r="AG383" s="21">
        <f t="shared" si="658"/>
        <v>-164800</v>
      </c>
      <c r="AH383" s="21">
        <f t="shared" si="658"/>
        <v>0</v>
      </c>
      <c r="AI383" s="21">
        <f t="shared" si="658"/>
        <v>0</v>
      </c>
      <c r="AJ383" s="21">
        <f t="shared" si="658"/>
        <v>0</v>
      </c>
      <c r="AK383" s="21">
        <f t="shared" si="658"/>
        <v>0</v>
      </c>
      <c r="AL383" s="21">
        <f t="shared" si="658"/>
        <v>0</v>
      </c>
      <c r="AM383" s="21">
        <f t="shared" si="658"/>
        <v>0</v>
      </c>
      <c r="AN383" s="21">
        <f t="shared" si="658"/>
        <v>0</v>
      </c>
      <c r="AO383" s="21">
        <f t="shared" si="658"/>
        <v>0</v>
      </c>
      <c r="AP383" s="21">
        <f t="shared" si="658"/>
        <v>0</v>
      </c>
      <c r="AQ383" s="21">
        <f t="shared" si="658"/>
        <v>0</v>
      </c>
      <c r="AR383" s="21">
        <f t="shared" si="658"/>
        <v>0</v>
      </c>
      <c r="AS383" s="21">
        <f t="shared" si="658"/>
        <v>0</v>
      </c>
      <c r="AT383" s="21">
        <f t="shared" si="658"/>
        <v>0</v>
      </c>
      <c r="AU383" s="21">
        <f t="shared" si="658"/>
        <v>0</v>
      </c>
      <c r="AV383" s="205">
        <f t="shared" si="603"/>
        <v>0</v>
      </c>
      <c r="AW383" s="21">
        <f t="shared" si="658"/>
        <v>150800</v>
      </c>
      <c r="AX383" s="21">
        <f t="shared" si="658"/>
        <v>150800</v>
      </c>
      <c r="AY383" s="21">
        <f t="shared" si="658"/>
        <v>0</v>
      </c>
      <c r="AZ383" s="21">
        <f t="shared" si="658"/>
        <v>0</v>
      </c>
      <c r="BA383" s="21">
        <f t="shared" si="658"/>
        <v>-150800</v>
      </c>
      <c r="BB383" s="21">
        <f t="shared" si="658"/>
        <v>-150800</v>
      </c>
      <c r="BC383" s="21">
        <f t="shared" si="658"/>
        <v>0</v>
      </c>
      <c r="BD383" s="21">
        <f t="shared" si="658"/>
        <v>0</v>
      </c>
      <c r="BE383" s="21">
        <f t="shared" si="658"/>
        <v>0</v>
      </c>
      <c r="BF383" s="21">
        <f t="shared" si="658"/>
        <v>0</v>
      </c>
      <c r="BG383" s="21">
        <f t="shared" si="658"/>
        <v>0</v>
      </c>
      <c r="BH383" s="21">
        <f t="shared" si="658"/>
        <v>0</v>
      </c>
      <c r="BI383" s="21">
        <f t="shared" si="658"/>
        <v>0</v>
      </c>
      <c r="BJ383" s="21">
        <f t="shared" si="658"/>
        <v>0</v>
      </c>
      <c r="BK383" s="21">
        <f t="shared" si="658"/>
        <v>0</v>
      </c>
      <c r="BL383" s="21">
        <f t="shared" si="658"/>
        <v>0</v>
      </c>
      <c r="BM383" s="21">
        <f t="shared" si="658"/>
        <v>0</v>
      </c>
      <c r="BN383" s="21">
        <f t="shared" si="658"/>
        <v>0</v>
      </c>
      <c r="BO383" s="21">
        <f t="shared" si="658"/>
        <v>0</v>
      </c>
      <c r="BP383" s="21">
        <f t="shared" si="658"/>
        <v>0</v>
      </c>
      <c r="BQ383" s="205">
        <f t="shared" si="585"/>
        <v>0</v>
      </c>
      <c r="BR383" s="21">
        <f t="shared" si="658"/>
        <v>179200</v>
      </c>
      <c r="BS383" s="21">
        <f t="shared" si="658"/>
        <v>179200</v>
      </c>
      <c r="BT383" s="21">
        <f t="shared" si="658"/>
        <v>0</v>
      </c>
      <c r="BU383" s="21">
        <f t="shared" si="658"/>
        <v>0</v>
      </c>
      <c r="BV383" s="21">
        <f t="shared" si="658"/>
        <v>-179200</v>
      </c>
      <c r="BW383" s="21">
        <f t="shared" ref="BV383:CK384" si="659">BW384</f>
        <v>-179200</v>
      </c>
      <c r="BX383" s="21">
        <f t="shared" si="659"/>
        <v>0</v>
      </c>
      <c r="BY383" s="21">
        <f t="shared" si="659"/>
        <v>0</v>
      </c>
      <c r="BZ383" s="21">
        <f t="shared" si="659"/>
        <v>0</v>
      </c>
      <c r="CA383" s="21">
        <f t="shared" si="659"/>
        <v>0</v>
      </c>
      <c r="CB383" s="21">
        <f t="shared" si="659"/>
        <v>0</v>
      </c>
      <c r="CC383" s="21">
        <f t="shared" si="659"/>
        <v>0</v>
      </c>
      <c r="CD383" s="21">
        <f t="shared" si="659"/>
        <v>0</v>
      </c>
      <c r="CE383" s="21">
        <f t="shared" si="659"/>
        <v>0</v>
      </c>
      <c r="CF383" s="21">
        <f t="shared" si="659"/>
        <v>0</v>
      </c>
      <c r="CG383" s="21">
        <f t="shared" si="659"/>
        <v>0</v>
      </c>
      <c r="CH383" s="21">
        <f t="shared" si="659"/>
        <v>0</v>
      </c>
      <c r="CI383" s="21">
        <f t="shared" si="659"/>
        <v>0</v>
      </c>
      <c r="CJ383" s="21">
        <f t="shared" si="659"/>
        <v>0</v>
      </c>
      <c r="CK383" s="21">
        <f t="shared" si="659"/>
        <v>0</v>
      </c>
      <c r="CL383" s="206">
        <f t="shared" si="587"/>
        <v>0</v>
      </c>
    </row>
    <row r="384" spans="1:91" ht="27.75" customHeight="1" x14ac:dyDescent="0.25">
      <c r="A384" s="155" t="s">
        <v>96</v>
      </c>
      <c r="B384" s="155"/>
      <c r="C384" s="155"/>
      <c r="D384" s="155"/>
      <c r="E384" s="152">
        <v>852</v>
      </c>
      <c r="F384" s="98" t="s">
        <v>93</v>
      </c>
      <c r="G384" s="98" t="s">
        <v>46</v>
      </c>
      <c r="H384" s="269" t="s">
        <v>487</v>
      </c>
      <c r="I384" s="98" t="s">
        <v>97</v>
      </c>
      <c r="J384" s="21">
        <f t="shared" si="656"/>
        <v>0</v>
      </c>
      <c r="K384" s="21">
        <f t="shared" si="656"/>
        <v>0</v>
      </c>
      <c r="L384" s="21">
        <f t="shared" si="656"/>
        <v>0</v>
      </c>
      <c r="M384" s="21">
        <f t="shared" si="656"/>
        <v>0</v>
      </c>
      <c r="N384" s="21">
        <f t="shared" si="656"/>
        <v>0</v>
      </c>
      <c r="O384" s="21">
        <f t="shared" si="656"/>
        <v>0</v>
      </c>
      <c r="P384" s="21">
        <f t="shared" si="656"/>
        <v>0</v>
      </c>
      <c r="Q384" s="21">
        <f t="shared" si="656"/>
        <v>0</v>
      </c>
      <c r="R384" s="21">
        <f t="shared" si="656"/>
        <v>0</v>
      </c>
      <c r="S384" s="21">
        <f t="shared" si="656"/>
        <v>0</v>
      </c>
      <c r="T384" s="21">
        <f t="shared" si="656"/>
        <v>0</v>
      </c>
      <c r="U384" s="21">
        <f t="shared" si="656"/>
        <v>0</v>
      </c>
      <c r="V384" s="21">
        <f t="shared" si="656"/>
        <v>-164800</v>
      </c>
      <c r="W384" s="21">
        <f t="shared" si="656"/>
        <v>-164800</v>
      </c>
      <c r="X384" s="21">
        <f t="shared" si="656"/>
        <v>0</v>
      </c>
      <c r="Y384" s="21">
        <f t="shared" si="656"/>
        <v>0</v>
      </c>
      <c r="Z384" s="276">
        <f t="shared" si="594"/>
        <v>0</v>
      </c>
      <c r="AA384" s="21"/>
      <c r="AB384" s="21">
        <f t="shared" si="658"/>
        <v>164800</v>
      </c>
      <c r="AC384" s="21">
        <f t="shared" si="658"/>
        <v>164800</v>
      </c>
      <c r="AD384" s="21">
        <f t="shared" si="658"/>
        <v>0</v>
      </c>
      <c r="AE384" s="21">
        <f t="shared" si="658"/>
        <v>0</v>
      </c>
      <c r="AF384" s="21">
        <f t="shared" si="658"/>
        <v>-164800</v>
      </c>
      <c r="AG384" s="21">
        <f t="shared" si="658"/>
        <v>-164800</v>
      </c>
      <c r="AH384" s="21">
        <f t="shared" si="658"/>
        <v>0</v>
      </c>
      <c r="AI384" s="21">
        <f t="shared" si="658"/>
        <v>0</v>
      </c>
      <c r="AJ384" s="21">
        <f t="shared" si="658"/>
        <v>0</v>
      </c>
      <c r="AK384" s="21">
        <f t="shared" si="658"/>
        <v>0</v>
      </c>
      <c r="AL384" s="21">
        <f t="shared" si="658"/>
        <v>0</v>
      </c>
      <c r="AM384" s="21">
        <f t="shared" si="658"/>
        <v>0</v>
      </c>
      <c r="AN384" s="21">
        <f t="shared" si="658"/>
        <v>0</v>
      </c>
      <c r="AO384" s="21">
        <f t="shared" si="658"/>
        <v>0</v>
      </c>
      <c r="AP384" s="21">
        <f t="shared" si="658"/>
        <v>0</v>
      </c>
      <c r="AQ384" s="21">
        <f t="shared" si="658"/>
        <v>0</v>
      </c>
      <c r="AR384" s="21">
        <f t="shared" si="658"/>
        <v>0</v>
      </c>
      <c r="AS384" s="21">
        <f t="shared" si="658"/>
        <v>0</v>
      </c>
      <c r="AT384" s="21">
        <f t="shared" si="658"/>
        <v>0</v>
      </c>
      <c r="AU384" s="21">
        <f t="shared" si="658"/>
        <v>0</v>
      </c>
      <c r="AV384" s="205">
        <f t="shared" si="603"/>
        <v>0</v>
      </c>
      <c r="AW384" s="21">
        <f t="shared" si="658"/>
        <v>150800</v>
      </c>
      <c r="AX384" s="21">
        <f t="shared" si="658"/>
        <v>150800</v>
      </c>
      <c r="AY384" s="21">
        <f t="shared" si="658"/>
        <v>0</v>
      </c>
      <c r="AZ384" s="21">
        <f t="shared" si="658"/>
        <v>0</v>
      </c>
      <c r="BA384" s="21">
        <f t="shared" si="658"/>
        <v>-150800</v>
      </c>
      <c r="BB384" s="21">
        <f t="shared" si="658"/>
        <v>-150800</v>
      </c>
      <c r="BC384" s="21">
        <f t="shared" si="658"/>
        <v>0</v>
      </c>
      <c r="BD384" s="21">
        <f t="shared" si="658"/>
        <v>0</v>
      </c>
      <c r="BE384" s="21">
        <f t="shared" si="658"/>
        <v>0</v>
      </c>
      <c r="BF384" s="21">
        <f t="shared" si="658"/>
        <v>0</v>
      </c>
      <c r="BG384" s="21">
        <f t="shared" si="658"/>
        <v>0</v>
      </c>
      <c r="BH384" s="21">
        <f t="shared" si="658"/>
        <v>0</v>
      </c>
      <c r="BI384" s="21">
        <f t="shared" si="658"/>
        <v>0</v>
      </c>
      <c r="BJ384" s="21">
        <f t="shared" si="658"/>
        <v>0</v>
      </c>
      <c r="BK384" s="21">
        <f t="shared" si="658"/>
        <v>0</v>
      </c>
      <c r="BL384" s="21">
        <f t="shared" si="658"/>
        <v>0</v>
      </c>
      <c r="BM384" s="21">
        <f t="shared" si="658"/>
        <v>0</v>
      </c>
      <c r="BN384" s="21">
        <f t="shared" si="658"/>
        <v>0</v>
      </c>
      <c r="BO384" s="21">
        <f t="shared" si="658"/>
        <v>0</v>
      </c>
      <c r="BP384" s="21">
        <f t="shared" si="658"/>
        <v>0</v>
      </c>
      <c r="BQ384" s="205">
        <f t="shared" si="585"/>
        <v>0</v>
      </c>
      <c r="BR384" s="21">
        <f t="shared" si="658"/>
        <v>179200</v>
      </c>
      <c r="BS384" s="21">
        <f t="shared" si="658"/>
        <v>179200</v>
      </c>
      <c r="BT384" s="21">
        <f t="shared" si="658"/>
        <v>0</v>
      </c>
      <c r="BU384" s="21">
        <f t="shared" si="658"/>
        <v>0</v>
      </c>
      <c r="BV384" s="21">
        <f t="shared" si="659"/>
        <v>-179200</v>
      </c>
      <c r="BW384" s="21">
        <f t="shared" si="659"/>
        <v>-179200</v>
      </c>
      <c r="BX384" s="21">
        <f t="shared" si="659"/>
        <v>0</v>
      </c>
      <c r="BY384" s="21">
        <f t="shared" si="659"/>
        <v>0</v>
      </c>
      <c r="BZ384" s="21">
        <f t="shared" si="659"/>
        <v>0</v>
      </c>
      <c r="CA384" s="21">
        <f t="shared" si="659"/>
        <v>0</v>
      </c>
      <c r="CB384" s="21">
        <f t="shared" si="659"/>
        <v>0</v>
      </c>
      <c r="CC384" s="21">
        <f t="shared" si="659"/>
        <v>0</v>
      </c>
      <c r="CD384" s="21">
        <f t="shared" si="659"/>
        <v>0</v>
      </c>
      <c r="CE384" s="21">
        <f t="shared" si="659"/>
        <v>0</v>
      </c>
      <c r="CF384" s="21">
        <f t="shared" si="659"/>
        <v>0</v>
      </c>
      <c r="CG384" s="21">
        <f t="shared" si="659"/>
        <v>0</v>
      </c>
      <c r="CH384" s="21">
        <f t="shared" si="659"/>
        <v>0</v>
      </c>
      <c r="CI384" s="21">
        <f t="shared" si="659"/>
        <v>0</v>
      </c>
      <c r="CJ384" s="21">
        <f t="shared" si="659"/>
        <v>0</v>
      </c>
      <c r="CK384" s="21">
        <f t="shared" si="659"/>
        <v>0</v>
      </c>
      <c r="CL384" s="206">
        <f t="shared" si="587"/>
        <v>0</v>
      </c>
    </row>
    <row r="385" spans="1:90" ht="27.75" customHeight="1" x14ac:dyDescent="0.25">
      <c r="A385" s="155" t="s">
        <v>98</v>
      </c>
      <c r="B385" s="155"/>
      <c r="C385" s="155"/>
      <c r="D385" s="155"/>
      <c r="E385" s="152">
        <v>852</v>
      </c>
      <c r="F385" s="98" t="s">
        <v>93</v>
      </c>
      <c r="G385" s="98" t="s">
        <v>46</v>
      </c>
      <c r="H385" s="269" t="s">
        <v>487</v>
      </c>
      <c r="I385" s="98" t="s">
        <v>99</v>
      </c>
      <c r="J385" s="21">
        <f>'6.ВС'!J408</f>
        <v>0</v>
      </c>
      <c r="K385" s="21">
        <f>'6.ВС'!K408</f>
        <v>0</v>
      </c>
      <c r="L385" s="21">
        <f>'6.ВС'!L408</f>
        <v>0</v>
      </c>
      <c r="M385" s="21">
        <f>'6.ВС'!M408</f>
        <v>0</v>
      </c>
      <c r="N385" s="21">
        <f>'6.ВС'!N408</f>
        <v>0</v>
      </c>
      <c r="O385" s="21">
        <f>'6.ВС'!O408</f>
        <v>0</v>
      </c>
      <c r="P385" s="21">
        <f>'6.ВС'!P408</f>
        <v>0</v>
      </c>
      <c r="Q385" s="21">
        <f>'6.ВС'!Q408</f>
        <v>0</v>
      </c>
      <c r="R385" s="21">
        <f>'6.ВС'!R408</f>
        <v>0</v>
      </c>
      <c r="S385" s="21">
        <f>'6.ВС'!S408</f>
        <v>0</v>
      </c>
      <c r="T385" s="21">
        <f>'6.ВС'!T408</f>
        <v>0</v>
      </c>
      <c r="U385" s="21">
        <f>'6.ВС'!U408</f>
        <v>0</v>
      </c>
      <c r="V385" s="21">
        <f>'6.ВС'!V408</f>
        <v>-164800</v>
      </c>
      <c r="W385" s="21">
        <f>'6.ВС'!W408</f>
        <v>-164800</v>
      </c>
      <c r="X385" s="21">
        <f>'6.ВС'!X408</f>
        <v>0</v>
      </c>
      <c r="Y385" s="21">
        <f>'6.ВС'!Y408</f>
        <v>0</v>
      </c>
      <c r="Z385" s="276">
        <f t="shared" si="594"/>
        <v>0</v>
      </c>
      <c r="AA385" s="21"/>
      <c r="AB385" s="21">
        <f>'6.ВС'!AB408</f>
        <v>164800</v>
      </c>
      <c r="AC385" s="21">
        <f>'6.ВС'!AC408</f>
        <v>164800</v>
      </c>
      <c r="AD385" s="21">
        <f>'6.ВС'!AD408</f>
        <v>0</v>
      </c>
      <c r="AE385" s="21">
        <f>'6.ВС'!AE408</f>
        <v>0</v>
      </c>
      <c r="AF385" s="21">
        <f>'6.ВС'!AF408</f>
        <v>-164800</v>
      </c>
      <c r="AG385" s="21">
        <f>'6.ВС'!AG408</f>
        <v>-164800</v>
      </c>
      <c r="AH385" s="21">
        <f>'6.ВС'!AH408</f>
        <v>0</v>
      </c>
      <c r="AI385" s="21">
        <f>'6.ВС'!AI408</f>
        <v>0</v>
      </c>
      <c r="AJ385" s="21">
        <f>'6.ВС'!AJ408</f>
        <v>0</v>
      </c>
      <c r="AK385" s="21">
        <f>'6.ВС'!AK408</f>
        <v>0</v>
      </c>
      <c r="AL385" s="21">
        <f>'6.ВС'!AL408</f>
        <v>0</v>
      </c>
      <c r="AM385" s="21">
        <f>'6.ВС'!AM408</f>
        <v>0</v>
      </c>
      <c r="AN385" s="21">
        <f>'6.ВС'!AN408</f>
        <v>0</v>
      </c>
      <c r="AO385" s="21">
        <f>'6.ВС'!AO408</f>
        <v>0</v>
      </c>
      <c r="AP385" s="21">
        <f>'6.ВС'!AP408</f>
        <v>0</v>
      </c>
      <c r="AQ385" s="21">
        <f>'6.ВС'!AQ408</f>
        <v>0</v>
      </c>
      <c r="AR385" s="21">
        <f>'6.ВС'!AR408</f>
        <v>0</v>
      </c>
      <c r="AS385" s="21">
        <f>'6.ВС'!AS408</f>
        <v>0</v>
      </c>
      <c r="AT385" s="21">
        <f>'6.ВС'!AT408</f>
        <v>0</v>
      </c>
      <c r="AU385" s="21">
        <f>'6.ВС'!AU408</f>
        <v>0</v>
      </c>
      <c r="AV385" s="205">
        <f t="shared" si="603"/>
        <v>0</v>
      </c>
      <c r="AW385" s="21">
        <f>'6.ВС'!AW408</f>
        <v>150800</v>
      </c>
      <c r="AX385" s="21">
        <f>'6.ВС'!AX408</f>
        <v>150800</v>
      </c>
      <c r="AY385" s="21">
        <f>'6.ВС'!AY408</f>
        <v>0</v>
      </c>
      <c r="AZ385" s="21">
        <f>'6.ВС'!AZ408</f>
        <v>0</v>
      </c>
      <c r="BA385" s="21">
        <f>'6.ВС'!BA408</f>
        <v>-150800</v>
      </c>
      <c r="BB385" s="21">
        <f>'6.ВС'!BB408</f>
        <v>-150800</v>
      </c>
      <c r="BC385" s="21">
        <f>'6.ВС'!BC408</f>
        <v>0</v>
      </c>
      <c r="BD385" s="21">
        <f>'6.ВС'!BD408</f>
        <v>0</v>
      </c>
      <c r="BE385" s="21">
        <f>'6.ВС'!BE408</f>
        <v>0</v>
      </c>
      <c r="BF385" s="21">
        <f>'6.ВС'!BF408</f>
        <v>0</v>
      </c>
      <c r="BG385" s="21">
        <f>'6.ВС'!BG408</f>
        <v>0</v>
      </c>
      <c r="BH385" s="21">
        <f>'6.ВС'!BH408</f>
        <v>0</v>
      </c>
      <c r="BI385" s="21">
        <f>'6.ВС'!BI408</f>
        <v>0</v>
      </c>
      <c r="BJ385" s="21">
        <f>'6.ВС'!BJ408</f>
        <v>0</v>
      </c>
      <c r="BK385" s="21">
        <f>'6.ВС'!BK408</f>
        <v>0</v>
      </c>
      <c r="BL385" s="21">
        <f>'6.ВС'!BL408</f>
        <v>0</v>
      </c>
      <c r="BM385" s="21">
        <f>'6.ВС'!BM408</f>
        <v>0</v>
      </c>
      <c r="BN385" s="21">
        <f>'6.ВС'!BN408</f>
        <v>0</v>
      </c>
      <c r="BO385" s="21">
        <f>'6.ВС'!BO408</f>
        <v>0</v>
      </c>
      <c r="BP385" s="21">
        <f>'6.ВС'!BP408</f>
        <v>0</v>
      </c>
      <c r="BQ385" s="205">
        <f t="shared" si="585"/>
        <v>0</v>
      </c>
      <c r="BR385" s="21">
        <f>'6.ВС'!BR408</f>
        <v>179200</v>
      </c>
      <c r="BS385" s="21">
        <f>'6.ВС'!BS408</f>
        <v>179200</v>
      </c>
      <c r="BT385" s="21">
        <f>'6.ВС'!BT408</f>
        <v>0</v>
      </c>
      <c r="BU385" s="21">
        <f>'6.ВС'!BU408</f>
        <v>0</v>
      </c>
      <c r="BV385" s="21">
        <f>'6.ВС'!BV408</f>
        <v>-179200</v>
      </c>
      <c r="BW385" s="21">
        <f>'6.ВС'!BW408</f>
        <v>-179200</v>
      </c>
      <c r="BX385" s="21">
        <f>'6.ВС'!BX408</f>
        <v>0</v>
      </c>
      <c r="BY385" s="21">
        <f>'6.ВС'!BY408</f>
        <v>0</v>
      </c>
      <c r="BZ385" s="21">
        <f>'6.ВС'!BZ408</f>
        <v>0</v>
      </c>
      <c r="CA385" s="21">
        <f>'6.ВС'!CA408</f>
        <v>0</v>
      </c>
      <c r="CB385" s="21">
        <f>'6.ВС'!CB408</f>
        <v>0</v>
      </c>
      <c r="CC385" s="21">
        <f>'6.ВС'!CC408</f>
        <v>0</v>
      </c>
      <c r="CD385" s="21">
        <f>'6.ВС'!CD408</f>
        <v>0</v>
      </c>
      <c r="CE385" s="21">
        <f>'6.ВС'!CE408</f>
        <v>0</v>
      </c>
      <c r="CF385" s="21">
        <f>'6.ВС'!CF408</f>
        <v>0</v>
      </c>
      <c r="CG385" s="21">
        <f>'6.ВС'!CG408</f>
        <v>0</v>
      </c>
      <c r="CH385" s="21">
        <f>'6.ВС'!CH408</f>
        <v>0</v>
      </c>
      <c r="CI385" s="21">
        <f>'6.ВС'!CI408</f>
        <v>0</v>
      </c>
      <c r="CJ385" s="21">
        <f>'6.ВС'!CJ408</f>
        <v>0</v>
      </c>
      <c r="CK385" s="21">
        <f>'6.ВС'!CK408</f>
        <v>0</v>
      </c>
      <c r="CL385" s="206">
        <f t="shared" si="587"/>
        <v>0</v>
      </c>
    </row>
    <row r="386" spans="1:90" ht="27.75" customHeight="1" x14ac:dyDescent="0.25">
      <c r="A386" s="155" t="s">
        <v>102</v>
      </c>
      <c r="B386" s="156"/>
      <c r="C386" s="156"/>
      <c r="D386" s="156"/>
      <c r="E386" s="152">
        <v>852</v>
      </c>
      <c r="F386" s="3" t="s">
        <v>93</v>
      </c>
      <c r="G386" s="3" t="s">
        <v>13</v>
      </c>
      <c r="H386" s="4"/>
      <c r="I386" s="3"/>
      <c r="J386" s="21">
        <f t="shared" ref="J386:R386" si="660">J390+J387+J396+J393+J399+J403</f>
        <v>20859015.800000001</v>
      </c>
      <c r="K386" s="21">
        <f t="shared" ref="K386:M386" si="661">K390+K387+K396+K393+K399+K403</f>
        <v>19958645</v>
      </c>
      <c r="L386" s="21">
        <f t="shared" si="661"/>
        <v>900370.8</v>
      </c>
      <c r="M386" s="21">
        <f t="shared" si="661"/>
        <v>0</v>
      </c>
      <c r="N386" s="21">
        <f t="shared" si="660"/>
        <v>22301215.800000001</v>
      </c>
      <c r="O386" s="21">
        <f t="shared" ref="O386:Q386" si="662">O390+O387+O396+O393+O399+O403</f>
        <v>21400845</v>
      </c>
      <c r="P386" s="21">
        <f t="shared" si="662"/>
        <v>900370.8</v>
      </c>
      <c r="Q386" s="21">
        <f t="shared" si="662"/>
        <v>0</v>
      </c>
      <c r="R386" s="21">
        <f t="shared" si="660"/>
        <v>23652715.800000001</v>
      </c>
      <c r="S386" s="21">
        <f t="shared" ref="S386:U386" si="663">S390+S387+S396+S393+S399+S403</f>
        <v>22752345</v>
      </c>
      <c r="T386" s="21">
        <f t="shared" si="663"/>
        <v>900370.8</v>
      </c>
      <c r="U386" s="21">
        <f t="shared" si="663"/>
        <v>0</v>
      </c>
      <c r="V386" s="21">
        <f t="shared" ref="V386:Y386" si="664">V390+V387+V396+V393+V399+V403</f>
        <v>-817586.80000000016</v>
      </c>
      <c r="W386" s="21">
        <f t="shared" si="664"/>
        <v>-888679.6</v>
      </c>
      <c r="X386" s="21">
        <f t="shared" si="664"/>
        <v>71092.800000000047</v>
      </c>
      <c r="Y386" s="21">
        <f t="shared" si="664"/>
        <v>0</v>
      </c>
      <c r="Z386" s="276">
        <f t="shared" si="594"/>
        <v>96.228252115486029</v>
      </c>
      <c r="AA386" s="21"/>
      <c r="AB386" s="21">
        <f t="shared" ref="AB386:CC386" si="665">AB390+AB387+AB396+AB393+AB399+AB403</f>
        <v>21676602.600000001</v>
      </c>
      <c r="AC386" s="21">
        <f t="shared" si="665"/>
        <v>20847324.600000001</v>
      </c>
      <c r="AD386" s="21">
        <f t="shared" si="665"/>
        <v>829278</v>
      </c>
      <c r="AE386" s="21">
        <f t="shared" si="665"/>
        <v>0</v>
      </c>
      <c r="AF386" s="21">
        <f t="shared" si="665"/>
        <v>164993.88</v>
      </c>
      <c r="AG386" s="21">
        <f t="shared" si="665"/>
        <v>164993.88</v>
      </c>
      <c r="AH386" s="21">
        <f t="shared" si="665"/>
        <v>0</v>
      </c>
      <c r="AI386" s="21">
        <f t="shared" si="665"/>
        <v>0</v>
      </c>
      <c r="AJ386" s="21">
        <f t="shared" si="665"/>
        <v>21841596.48</v>
      </c>
      <c r="AK386" s="21">
        <f t="shared" si="665"/>
        <v>21012318.48</v>
      </c>
      <c r="AL386" s="21">
        <f t="shared" si="665"/>
        <v>829278</v>
      </c>
      <c r="AM386" s="21">
        <f t="shared" si="665"/>
        <v>0</v>
      </c>
      <c r="AN386" s="21">
        <f t="shared" ref="AN386:AU386" si="666">AN390+AN387+AN396+AN393+AN399+AN403</f>
        <v>-37772.639999999999</v>
      </c>
      <c r="AO386" s="21">
        <f t="shared" si="666"/>
        <v>-37772.639999999999</v>
      </c>
      <c r="AP386" s="21">
        <f t="shared" si="666"/>
        <v>0</v>
      </c>
      <c r="AQ386" s="21">
        <f t="shared" si="666"/>
        <v>0</v>
      </c>
      <c r="AR386" s="21">
        <f t="shared" si="666"/>
        <v>21803823.84</v>
      </c>
      <c r="AS386" s="21">
        <f t="shared" si="666"/>
        <v>20974545.84</v>
      </c>
      <c r="AT386" s="21">
        <f t="shared" si="666"/>
        <v>829278</v>
      </c>
      <c r="AU386" s="21">
        <f t="shared" si="666"/>
        <v>0</v>
      </c>
      <c r="AV386" s="205">
        <f t="shared" si="603"/>
        <v>0</v>
      </c>
      <c r="AW386" s="21">
        <f t="shared" si="665"/>
        <v>21222943.75</v>
      </c>
      <c r="AX386" s="21">
        <f t="shared" si="665"/>
        <v>20393665.75</v>
      </c>
      <c r="AY386" s="21">
        <f t="shared" si="665"/>
        <v>829278</v>
      </c>
      <c r="AZ386" s="21">
        <f t="shared" si="665"/>
        <v>0</v>
      </c>
      <c r="BA386" s="21">
        <f t="shared" si="665"/>
        <v>150784</v>
      </c>
      <c r="BB386" s="21">
        <f t="shared" si="665"/>
        <v>150784</v>
      </c>
      <c r="BC386" s="21">
        <f t="shared" si="665"/>
        <v>0</v>
      </c>
      <c r="BD386" s="21">
        <f t="shared" si="665"/>
        <v>0</v>
      </c>
      <c r="BE386" s="21">
        <f t="shared" si="665"/>
        <v>21373727.75</v>
      </c>
      <c r="BF386" s="21">
        <f t="shared" si="665"/>
        <v>20544449.75</v>
      </c>
      <c r="BG386" s="21">
        <f t="shared" si="665"/>
        <v>829278</v>
      </c>
      <c r="BH386" s="21">
        <f t="shared" si="665"/>
        <v>0</v>
      </c>
      <c r="BI386" s="21">
        <f t="shared" ref="BI386:BP386" si="667">BI390+BI387+BI396+BI393+BI399+BI403</f>
        <v>0</v>
      </c>
      <c r="BJ386" s="21">
        <f t="shared" si="667"/>
        <v>0</v>
      </c>
      <c r="BK386" s="21">
        <f t="shared" si="667"/>
        <v>0</v>
      </c>
      <c r="BL386" s="21">
        <f t="shared" si="667"/>
        <v>0</v>
      </c>
      <c r="BM386" s="21">
        <f t="shared" si="667"/>
        <v>21373727.75</v>
      </c>
      <c r="BN386" s="21">
        <f t="shared" si="667"/>
        <v>20544449.75</v>
      </c>
      <c r="BO386" s="21">
        <f t="shared" si="667"/>
        <v>829278</v>
      </c>
      <c r="BP386" s="21">
        <f t="shared" si="667"/>
        <v>0</v>
      </c>
      <c r="BQ386" s="205">
        <f t="shared" si="585"/>
        <v>0</v>
      </c>
      <c r="BR386" s="21">
        <f t="shared" si="665"/>
        <v>21116243.75</v>
      </c>
      <c r="BS386" s="21">
        <f t="shared" si="665"/>
        <v>20286965.75</v>
      </c>
      <c r="BT386" s="21">
        <f t="shared" si="665"/>
        <v>829278</v>
      </c>
      <c r="BU386" s="21">
        <f t="shared" si="665"/>
        <v>0</v>
      </c>
      <c r="BV386" s="21">
        <f t="shared" si="665"/>
        <v>179184</v>
      </c>
      <c r="BW386" s="21">
        <f t="shared" si="665"/>
        <v>179184</v>
      </c>
      <c r="BX386" s="21">
        <f t="shared" si="665"/>
        <v>0</v>
      </c>
      <c r="BY386" s="21">
        <f t="shared" si="665"/>
        <v>0</v>
      </c>
      <c r="BZ386" s="21">
        <f t="shared" si="665"/>
        <v>21295427.75</v>
      </c>
      <c r="CA386" s="21">
        <f t="shared" si="665"/>
        <v>20466149.75</v>
      </c>
      <c r="CB386" s="21">
        <f t="shared" si="665"/>
        <v>829278</v>
      </c>
      <c r="CC386" s="21">
        <f t="shared" si="665"/>
        <v>0</v>
      </c>
      <c r="CD386" s="21">
        <f t="shared" ref="CD386:CK386" si="668">CD390+CD387+CD396+CD393+CD399+CD403</f>
        <v>0</v>
      </c>
      <c r="CE386" s="21">
        <f t="shared" si="668"/>
        <v>0</v>
      </c>
      <c r="CF386" s="21">
        <f t="shared" si="668"/>
        <v>0</v>
      </c>
      <c r="CG386" s="21">
        <f t="shared" si="668"/>
        <v>0</v>
      </c>
      <c r="CH386" s="21">
        <f t="shared" si="668"/>
        <v>21295427.75</v>
      </c>
      <c r="CI386" s="21">
        <f t="shared" si="668"/>
        <v>20466149.75</v>
      </c>
      <c r="CJ386" s="21">
        <f t="shared" si="668"/>
        <v>829278</v>
      </c>
      <c r="CK386" s="21">
        <f t="shared" si="668"/>
        <v>0</v>
      </c>
      <c r="CL386" s="206">
        <f t="shared" si="587"/>
        <v>0</v>
      </c>
    </row>
    <row r="387" spans="1:90" ht="27.75" customHeight="1" x14ac:dyDescent="0.25">
      <c r="A387" s="155" t="s">
        <v>238</v>
      </c>
      <c r="B387" s="156"/>
      <c r="C387" s="156"/>
      <c r="D387" s="156"/>
      <c r="E387" s="152">
        <v>851</v>
      </c>
      <c r="F387" s="4" t="s">
        <v>93</v>
      </c>
      <c r="G387" s="4" t="s">
        <v>13</v>
      </c>
      <c r="H387" s="176" t="s">
        <v>455</v>
      </c>
      <c r="I387" s="4"/>
      <c r="J387" s="21">
        <f t="shared" ref="J387:Y388" si="669">J388</f>
        <v>9026160</v>
      </c>
      <c r="K387" s="21">
        <f t="shared" si="669"/>
        <v>9026160</v>
      </c>
      <c r="L387" s="21">
        <f t="shared" si="669"/>
        <v>0</v>
      </c>
      <c r="M387" s="21">
        <f t="shared" si="669"/>
        <v>0</v>
      </c>
      <c r="N387" s="21">
        <f t="shared" si="669"/>
        <v>9026160</v>
      </c>
      <c r="O387" s="21">
        <f t="shared" si="669"/>
        <v>9026160</v>
      </c>
      <c r="P387" s="21">
        <f t="shared" si="669"/>
        <v>0</v>
      </c>
      <c r="Q387" s="21">
        <f t="shared" si="669"/>
        <v>0</v>
      </c>
      <c r="R387" s="21">
        <f t="shared" si="669"/>
        <v>9026160</v>
      </c>
      <c r="S387" s="21">
        <f t="shared" si="669"/>
        <v>9026160</v>
      </c>
      <c r="T387" s="21">
        <f t="shared" si="669"/>
        <v>0</v>
      </c>
      <c r="U387" s="21">
        <f t="shared" si="669"/>
        <v>0</v>
      </c>
      <c r="V387" s="21">
        <f t="shared" si="669"/>
        <v>917664</v>
      </c>
      <c r="W387" s="21">
        <f t="shared" si="669"/>
        <v>917664</v>
      </c>
      <c r="X387" s="21">
        <f t="shared" si="669"/>
        <v>0</v>
      </c>
      <c r="Y387" s="21">
        <f t="shared" si="669"/>
        <v>0</v>
      </c>
      <c r="Z387" s="276">
        <f t="shared" si="594"/>
        <v>111.31731457967051</v>
      </c>
      <c r="AA387" s="21"/>
      <c r="AB387" s="21">
        <f t="shared" ref="AB387:BV388" si="670">AB388</f>
        <v>8108496</v>
      </c>
      <c r="AC387" s="21">
        <f t="shared" si="670"/>
        <v>8108496</v>
      </c>
      <c r="AD387" s="21">
        <f t="shared" si="670"/>
        <v>0</v>
      </c>
      <c r="AE387" s="21">
        <f t="shared" si="670"/>
        <v>0</v>
      </c>
      <c r="AF387" s="21">
        <f t="shared" si="670"/>
        <v>0</v>
      </c>
      <c r="AG387" s="21">
        <f t="shared" si="670"/>
        <v>0</v>
      </c>
      <c r="AH387" s="21">
        <f t="shared" si="670"/>
        <v>0</v>
      </c>
      <c r="AI387" s="21">
        <f t="shared" si="670"/>
        <v>0</v>
      </c>
      <c r="AJ387" s="21">
        <f t="shared" si="670"/>
        <v>8108496</v>
      </c>
      <c r="AK387" s="21">
        <f t="shared" si="670"/>
        <v>8108496</v>
      </c>
      <c r="AL387" s="21">
        <f t="shared" si="670"/>
        <v>0</v>
      </c>
      <c r="AM387" s="21">
        <f t="shared" si="670"/>
        <v>0</v>
      </c>
      <c r="AN387" s="21">
        <f t="shared" si="670"/>
        <v>0</v>
      </c>
      <c r="AO387" s="21">
        <f t="shared" si="670"/>
        <v>0</v>
      </c>
      <c r="AP387" s="21">
        <f t="shared" si="670"/>
        <v>0</v>
      </c>
      <c r="AQ387" s="21">
        <f t="shared" si="670"/>
        <v>0</v>
      </c>
      <c r="AR387" s="21">
        <f t="shared" si="670"/>
        <v>8108496</v>
      </c>
      <c r="AS387" s="21">
        <f t="shared" si="670"/>
        <v>8108496</v>
      </c>
      <c r="AT387" s="21">
        <f t="shared" si="670"/>
        <v>0</v>
      </c>
      <c r="AU387" s="21">
        <f t="shared" si="670"/>
        <v>0</v>
      </c>
      <c r="AV387" s="205">
        <f t="shared" si="603"/>
        <v>0</v>
      </c>
      <c r="AW387" s="21">
        <f t="shared" si="670"/>
        <v>8108496</v>
      </c>
      <c r="AX387" s="21">
        <f t="shared" si="670"/>
        <v>8108496</v>
      </c>
      <c r="AY387" s="21">
        <f t="shared" si="670"/>
        <v>0</v>
      </c>
      <c r="AZ387" s="21">
        <f t="shared" si="670"/>
        <v>0</v>
      </c>
      <c r="BA387" s="21">
        <f t="shared" si="670"/>
        <v>0</v>
      </c>
      <c r="BB387" s="21">
        <f t="shared" si="670"/>
        <v>0</v>
      </c>
      <c r="BC387" s="21">
        <f t="shared" si="670"/>
        <v>0</v>
      </c>
      <c r="BD387" s="21">
        <f t="shared" si="670"/>
        <v>0</v>
      </c>
      <c r="BE387" s="21">
        <f t="shared" si="670"/>
        <v>8108496</v>
      </c>
      <c r="BF387" s="21">
        <f t="shared" si="670"/>
        <v>8108496</v>
      </c>
      <c r="BG387" s="21">
        <f t="shared" si="670"/>
        <v>0</v>
      </c>
      <c r="BH387" s="21">
        <f t="shared" si="670"/>
        <v>0</v>
      </c>
      <c r="BI387" s="21">
        <f t="shared" si="670"/>
        <v>0</v>
      </c>
      <c r="BJ387" s="21">
        <f t="shared" si="670"/>
        <v>0</v>
      </c>
      <c r="BK387" s="21">
        <f t="shared" si="670"/>
        <v>0</v>
      </c>
      <c r="BL387" s="21">
        <f t="shared" si="670"/>
        <v>0</v>
      </c>
      <c r="BM387" s="21">
        <f t="shared" si="670"/>
        <v>8108496</v>
      </c>
      <c r="BN387" s="21">
        <f t="shared" si="670"/>
        <v>8108496</v>
      </c>
      <c r="BO387" s="21">
        <f t="shared" si="670"/>
        <v>0</v>
      </c>
      <c r="BP387" s="21">
        <f t="shared" si="670"/>
        <v>0</v>
      </c>
      <c r="BQ387" s="205">
        <f t="shared" si="585"/>
        <v>0</v>
      </c>
      <c r="BR387" s="21">
        <f t="shared" si="670"/>
        <v>8108496</v>
      </c>
      <c r="BS387" s="21">
        <f t="shared" si="670"/>
        <v>8108496</v>
      </c>
      <c r="BT387" s="21">
        <f t="shared" si="670"/>
        <v>0</v>
      </c>
      <c r="BU387" s="21">
        <f t="shared" si="670"/>
        <v>0</v>
      </c>
      <c r="BV387" s="21">
        <f t="shared" si="670"/>
        <v>0</v>
      </c>
      <c r="BW387" s="21">
        <f t="shared" ref="BV387:CK388" si="671">BW388</f>
        <v>0</v>
      </c>
      <c r="BX387" s="21">
        <f t="shared" si="671"/>
        <v>0</v>
      </c>
      <c r="BY387" s="21">
        <f t="shared" si="671"/>
        <v>0</v>
      </c>
      <c r="BZ387" s="21">
        <f t="shared" si="671"/>
        <v>8108496</v>
      </c>
      <c r="CA387" s="21">
        <f t="shared" si="671"/>
        <v>8108496</v>
      </c>
      <c r="CB387" s="21">
        <f t="shared" si="671"/>
        <v>0</v>
      </c>
      <c r="CC387" s="21">
        <f t="shared" si="671"/>
        <v>0</v>
      </c>
      <c r="CD387" s="21">
        <f t="shared" si="671"/>
        <v>0</v>
      </c>
      <c r="CE387" s="21">
        <f t="shared" si="671"/>
        <v>0</v>
      </c>
      <c r="CF387" s="21">
        <f t="shared" si="671"/>
        <v>0</v>
      </c>
      <c r="CG387" s="21">
        <f t="shared" si="671"/>
        <v>0</v>
      </c>
      <c r="CH387" s="21">
        <f t="shared" si="671"/>
        <v>8108496</v>
      </c>
      <c r="CI387" s="21">
        <f t="shared" si="671"/>
        <v>8108496</v>
      </c>
      <c r="CJ387" s="21">
        <f t="shared" si="671"/>
        <v>0</v>
      </c>
      <c r="CK387" s="21">
        <f t="shared" si="671"/>
        <v>0</v>
      </c>
      <c r="CL387" s="206">
        <f t="shared" si="587"/>
        <v>0</v>
      </c>
    </row>
    <row r="388" spans="1:90" ht="27.75" customHeight="1" x14ac:dyDescent="0.25">
      <c r="A388" s="156" t="s">
        <v>71</v>
      </c>
      <c r="B388" s="156"/>
      <c r="C388" s="156"/>
      <c r="D388" s="156"/>
      <c r="E388" s="152">
        <v>851</v>
      </c>
      <c r="F388" s="4" t="s">
        <v>93</v>
      </c>
      <c r="G388" s="4" t="s">
        <v>13</v>
      </c>
      <c r="H388" s="176" t="s">
        <v>455</v>
      </c>
      <c r="I388" s="4" t="s">
        <v>72</v>
      </c>
      <c r="J388" s="21">
        <f t="shared" si="669"/>
        <v>9026160</v>
      </c>
      <c r="K388" s="21">
        <f t="shared" si="669"/>
        <v>9026160</v>
      </c>
      <c r="L388" s="21">
        <f t="shared" si="669"/>
        <v>0</v>
      </c>
      <c r="M388" s="21">
        <f t="shared" si="669"/>
        <v>0</v>
      </c>
      <c r="N388" s="21">
        <f t="shared" si="669"/>
        <v>9026160</v>
      </c>
      <c r="O388" s="21">
        <f t="shared" si="669"/>
        <v>9026160</v>
      </c>
      <c r="P388" s="21">
        <f t="shared" si="669"/>
        <v>0</v>
      </c>
      <c r="Q388" s="21">
        <f t="shared" si="669"/>
        <v>0</v>
      </c>
      <c r="R388" s="21">
        <f t="shared" si="669"/>
        <v>9026160</v>
      </c>
      <c r="S388" s="21">
        <f t="shared" si="669"/>
        <v>9026160</v>
      </c>
      <c r="T388" s="21">
        <f t="shared" si="669"/>
        <v>0</v>
      </c>
      <c r="U388" s="21">
        <f t="shared" si="669"/>
        <v>0</v>
      </c>
      <c r="V388" s="21">
        <f t="shared" si="669"/>
        <v>917664</v>
      </c>
      <c r="W388" s="21">
        <f t="shared" si="669"/>
        <v>917664</v>
      </c>
      <c r="X388" s="21">
        <f t="shared" si="669"/>
        <v>0</v>
      </c>
      <c r="Y388" s="21">
        <f t="shared" si="669"/>
        <v>0</v>
      </c>
      <c r="Z388" s="276">
        <f t="shared" si="594"/>
        <v>111.31731457967051</v>
      </c>
      <c r="AA388" s="21"/>
      <c r="AB388" s="21">
        <f t="shared" si="670"/>
        <v>8108496</v>
      </c>
      <c r="AC388" s="21">
        <f t="shared" si="670"/>
        <v>8108496</v>
      </c>
      <c r="AD388" s="21">
        <f t="shared" si="670"/>
        <v>0</v>
      </c>
      <c r="AE388" s="21">
        <f t="shared" si="670"/>
        <v>0</v>
      </c>
      <c r="AF388" s="21">
        <f t="shared" si="670"/>
        <v>0</v>
      </c>
      <c r="AG388" s="21">
        <f t="shared" si="670"/>
        <v>0</v>
      </c>
      <c r="AH388" s="21">
        <f t="shared" si="670"/>
        <v>0</v>
      </c>
      <c r="AI388" s="21">
        <f t="shared" si="670"/>
        <v>0</v>
      </c>
      <c r="AJ388" s="21">
        <f t="shared" si="670"/>
        <v>8108496</v>
      </c>
      <c r="AK388" s="21">
        <f t="shared" si="670"/>
        <v>8108496</v>
      </c>
      <c r="AL388" s="21">
        <f t="shared" si="670"/>
        <v>0</v>
      </c>
      <c r="AM388" s="21">
        <f t="shared" si="670"/>
        <v>0</v>
      </c>
      <c r="AN388" s="21">
        <f t="shared" si="670"/>
        <v>0</v>
      </c>
      <c r="AO388" s="21">
        <f t="shared" si="670"/>
        <v>0</v>
      </c>
      <c r="AP388" s="21">
        <f t="shared" si="670"/>
        <v>0</v>
      </c>
      <c r="AQ388" s="21">
        <f t="shared" si="670"/>
        <v>0</v>
      </c>
      <c r="AR388" s="21">
        <f t="shared" si="670"/>
        <v>8108496</v>
      </c>
      <c r="AS388" s="21">
        <f t="shared" si="670"/>
        <v>8108496</v>
      </c>
      <c r="AT388" s="21">
        <f t="shared" si="670"/>
        <v>0</v>
      </c>
      <c r="AU388" s="21">
        <f t="shared" si="670"/>
        <v>0</v>
      </c>
      <c r="AV388" s="205">
        <f t="shared" si="603"/>
        <v>0</v>
      </c>
      <c r="AW388" s="21">
        <f t="shared" si="670"/>
        <v>8108496</v>
      </c>
      <c r="AX388" s="21">
        <f t="shared" si="670"/>
        <v>8108496</v>
      </c>
      <c r="AY388" s="21">
        <f t="shared" si="670"/>
        <v>0</v>
      </c>
      <c r="AZ388" s="21">
        <f t="shared" si="670"/>
        <v>0</v>
      </c>
      <c r="BA388" s="21">
        <f t="shared" si="670"/>
        <v>0</v>
      </c>
      <c r="BB388" s="21">
        <f t="shared" si="670"/>
        <v>0</v>
      </c>
      <c r="BC388" s="21">
        <f t="shared" si="670"/>
        <v>0</v>
      </c>
      <c r="BD388" s="21">
        <f t="shared" si="670"/>
        <v>0</v>
      </c>
      <c r="BE388" s="21">
        <f t="shared" si="670"/>
        <v>8108496</v>
      </c>
      <c r="BF388" s="21">
        <f t="shared" si="670"/>
        <v>8108496</v>
      </c>
      <c r="BG388" s="21">
        <f t="shared" si="670"/>
        <v>0</v>
      </c>
      <c r="BH388" s="21">
        <f t="shared" si="670"/>
        <v>0</v>
      </c>
      <c r="BI388" s="21">
        <f t="shared" si="670"/>
        <v>0</v>
      </c>
      <c r="BJ388" s="21">
        <f t="shared" si="670"/>
        <v>0</v>
      </c>
      <c r="BK388" s="21">
        <f t="shared" si="670"/>
        <v>0</v>
      </c>
      <c r="BL388" s="21">
        <f t="shared" si="670"/>
        <v>0</v>
      </c>
      <c r="BM388" s="21">
        <f t="shared" si="670"/>
        <v>8108496</v>
      </c>
      <c r="BN388" s="21">
        <f t="shared" si="670"/>
        <v>8108496</v>
      </c>
      <c r="BO388" s="21">
        <f t="shared" si="670"/>
        <v>0</v>
      </c>
      <c r="BP388" s="21">
        <f t="shared" si="670"/>
        <v>0</v>
      </c>
      <c r="BQ388" s="205">
        <f t="shared" si="585"/>
        <v>0</v>
      </c>
      <c r="BR388" s="21">
        <f t="shared" si="670"/>
        <v>8108496</v>
      </c>
      <c r="BS388" s="21">
        <f t="shared" si="670"/>
        <v>8108496</v>
      </c>
      <c r="BT388" s="21">
        <f t="shared" si="670"/>
        <v>0</v>
      </c>
      <c r="BU388" s="21">
        <f t="shared" si="670"/>
        <v>0</v>
      </c>
      <c r="BV388" s="21">
        <f t="shared" si="671"/>
        <v>0</v>
      </c>
      <c r="BW388" s="21">
        <f t="shared" si="671"/>
        <v>0</v>
      </c>
      <c r="BX388" s="21">
        <f t="shared" si="671"/>
        <v>0</v>
      </c>
      <c r="BY388" s="21">
        <f t="shared" si="671"/>
        <v>0</v>
      </c>
      <c r="BZ388" s="21">
        <f t="shared" si="671"/>
        <v>8108496</v>
      </c>
      <c r="CA388" s="21">
        <f t="shared" si="671"/>
        <v>8108496</v>
      </c>
      <c r="CB388" s="21">
        <f t="shared" si="671"/>
        <v>0</v>
      </c>
      <c r="CC388" s="21">
        <f t="shared" si="671"/>
        <v>0</v>
      </c>
      <c r="CD388" s="21">
        <f t="shared" si="671"/>
        <v>0</v>
      </c>
      <c r="CE388" s="21">
        <f t="shared" si="671"/>
        <v>0</v>
      </c>
      <c r="CF388" s="21">
        <f t="shared" si="671"/>
        <v>0</v>
      </c>
      <c r="CG388" s="21">
        <f t="shared" si="671"/>
        <v>0</v>
      </c>
      <c r="CH388" s="21">
        <f t="shared" si="671"/>
        <v>8108496</v>
      </c>
      <c r="CI388" s="21">
        <f t="shared" si="671"/>
        <v>8108496</v>
      </c>
      <c r="CJ388" s="21">
        <f t="shared" si="671"/>
        <v>0</v>
      </c>
      <c r="CK388" s="21">
        <f t="shared" si="671"/>
        <v>0</v>
      </c>
      <c r="CL388" s="206">
        <f t="shared" si="587"/>
        <v>0</v>
      </c>
    </row>
    <row r="389" spans="1:90" ht="27.75" customHeight="1" x14ac:dyDescent="0.25">
      <c r="A389" s="156" t="s">
        <v>73</v>
      </c>
      <c r="B389" s="156"/>
      <c r="C389" s="156"/>
      <c r="D389" s="156"/>
      <c r="E389" s="152">
        <v>851</v>
      </c>
      <c r="F389" s="4" t="s">
        <v>93</v>
      </c>
      <c r="G389" s="4" t="s">
        <v>13</v>
      </c>
      <c r="H389" s="176" t="s">
        <v>455</v>
      </c>
      <c r="I389" s="4" t="s">
        <v>74</v>
      </c>
      <c r="J389" s="21">
        <f>'6.ВС'!J239</f>
        <v>9026160</v>
      </c>
      <c r="K389" s="21">
        <f>'6.ВС'!K239</f>
        <v>9026160</v>
      </c>
      <c r="L389" s="21">
        <f>'6.ВС'!L239</f>
        <v>0</v>
      </c>
      <c r="M389" s="21">
        <f>'6.ВС'!M239</f>
        <v>0</v>
      </c>
      <c r="N389" s="21">
        <f>'6.ВС'!N239</f>
        <v>9026160</v>
      </c>
      <c r="O389" s="21">
        <f>'6.ВС'!O239</f>
        <v>9026160</v>
      </c>
      <c r="P389" s="21">
        <f>'6.ВС'!P239</f>
        <v>0</v>
      </c>
      <c r="Q389" s="21">
        <f>'6.ВС'!Q239</f>
        <v>0</v>
      </c>
      <c r="R389" s="21">
        <f>'6.ВС'!R239</f>
        <v>9026160</v>
      </c>
      <c r="S389" s="21">
        <f>'6.ВС'!S239</f>
        <v>9026160</v>
      </c>
      <c r="T389" s="21">
        <f>'6.ВС'!T239</f>
        <v>0</v>
      </c>
      <c r="U389" s="21">
        <f>'6.ВС'!U239</f>
        <v>0</v>
      </c>
      <c r="V389" s="21">
        <f>'6.ВС'!V239</f>
        <v>917664</v>
      </c>
      <c r="W389" s="21">
        <f>'6.ВС'!W239</f>
        <v>917664</v>
      </c>
      <c r="X389" s="21">
        <f>'6.ВС'!X239</f>
        <v>0</v>
      </c>
      <c r="Y389" s="21">
        <f>'6.ВС'!Y239</f>
        <v>0</v>
      </c>
      <c r="Z389" s="276">
        <f t="shared" si="594"/>
        <v>111.31731457967051</v>
      </c>
      <c r="AA389" s="21"/>
      <c r="AB389" s="21">
        <f>'6.ВС'!AB239</f>
        <v>8108496</v>
      </c>
      <c r="AC389" s="21">
        <f>'6.ВС'!AC239</f>
        <v>8108496</v>
      </c>
      <c r="AD389" s="21">
        <f>'6.ВС'!AD239</f>
        <v>0</v>
      </c>
      <c r="AE389" s="21">
        <f>'6.ВС'!AE239</f>
        <v>0</v>
      </c>
      <c r="AF389" s="21">
        <f>'6.ВС'!AF239</f>
        <v>0</v>
      </c>
      <c r="AG389" s="21">
        <f>'6.ВС'!AG239</f>
        <v>0</v>
      </c>
      <c r="AH389" s="21">
        <f>'6.ВС'!AH239</f>
        <v>0</v>
      </c>
      <c r="AI389" s="21">
        <f>'6.ВС'!AI239</f>
        <v>0</v>
      </c>
      <c r="AJ389" s="21">
        <f>'6.ВС'!AJ239</f>
        <v>8108496</v>
      </c>
      <c r="AK389" s="21">
        <f>'6.ВС'!AK239</f>
        <v>8108496</v>
      </c>
      <c r="AL389" s="21">
        <f>'6.ВС'!AL239</f>
        <v>0</v>
      </c>
      <c r="AM389" s="21">
        <f>'6.ВС'!AM239</f>
        <v>0</v>
      </c>
      <c r="AN389" s="21">
        <f>'6.ВС'!AN239</f>
        <v>0</v>
      </c>
      <c r="AO389" s="21">
        <f>'6.ВС'!AO239</f>
        <v>0</v>
      </c>
      <c r="AP389" s="21">
        <f>'6.ВС'!AP239</f>
        <v>0</v>
      </c>
      <c r="AQ389" s="21">
        <f>'6.ВС'!AQ239</f>
        <v>0</v>
      </c>
      <c r="AR389" s="21">
        <f>'6.ВС'!AR239</f>
        <v>8108496</v>
      </c>
      <c r="AS389" s="21">
        <f>'6.ВС'!AS239</f>
        <v>8108496</v>
      </c>
      <c r="AT389" s="21">
        <f>'6.ВС'!AT239</f>
        <v>0</v>
      </c>
      <c r="AU389" s="21">
        <f>'6.ВС'!AU239</f>
        <v>0</v>
      </c>
      <c r="AV389" s="205">
        <f t="shared" si="603"/>
        <v>0</v>
      </c>
      <c r="AW389" s="21">
        <f>'6.ВС'!AW239</f>
        <v>8108496</v>
      </c>
      <c r="AX389" s="21">
        <f>'6.ВС'!AX239</f>
        <v>8108496</v>
      </c>
      <c r="AY389" s="21">
        <f>'6.ВС'!AY239</f>
        <v>0</v>
      </c>
      <c r="AZ389" s="21">
        <f>'6.ВС'!AZ239</f>
        <v>0</v>
      </c>
      <c r="BA389" s="21">
        <f>'6.ВС'!BA239</f>
        <v>0</v>
      </c>
      <c r="BB389" s="21">
        <f>'6.ВС'!BB239</f>
        <v>0</v>
      </c>
      <c r="BC389" s="21">
        <f>'6.ВС'!BC239</f>
        <v>0</v>
      </c>
      <c r="BD389" s="21">
        <f>'6.ВС'!BD239</f>
        <v>0</v>
      </c>
      <c r="BE389" s="21">
        <f>'6.ВС'!BE239</f>
        <v>8108496</v>
      </c>
      <c r="BF389" s="21">
        <f>'6.ВС'!BF239</f>
        <v>8108496</v>
      </c>
      <c r="BG389" s="21">
        <f>'6.ВС'!BG239</f>
        <v>0</v>
      </c>
      <c r="BH389" s="21">
        <f>'6.ВС'!BH239</f>
        <v>0</v>
      </c>
      <c r="BI389" s="21">
        <f>'6.ВС'!BI239</f>
        <v>0</v>
      </c>
      <c r="BJ389" s="21">
        <f>'6.ВС'!BJ239</f>
        <v>0</v>
      </c>
      <c r="BK389" s="21">
        <f>'6.ВС'!BK239</f>
        <v>0</v>
      </c>
      <c r="BL389" s="21">
        <f>'6.ВС'!BL239</f>
        <v>0</v>
      </c>
      <c r="BM389" s="21">
        <f>'6.ВС'!BM239</f>
        <v>8108496</v>
      </c>
      <c r="BN389" s="21">
        <f>'6.ВС'!BN239</f>
        <v>8108496</v>
      </c>
      <c r="BO389" s="21">
        <f>'6.ВС'!BO239</f>
        <v>0</v>
      </c>
      <c r="BP389" s="21">
        <f>'6.ВС'!BP239</f>
        <v>0</v>
      </c>
      <c r="BQ389" s="205">
        <f t="shared" si="585"/>
        <v>0</v>
      </c>
      <c r="BR389" s="21">
        <f>'6.ВС'!BR239</f>
        <v>8108496</v>
      </c>
      <c r="BS389" s="21">
        <f>'6.ВС'!BS239</f>
        <v>8108496</v>
      </c>
      <c r="BT389" s="21">
        <f>'6.ВС'!BT239</f>
        <v>0</v>
      </c>
      <c r="BU389" s="21">
        <f>'6.ВС'!BU239</f>
        <v>0</v>
      </c>
      <c r="BV389" s="21">
        <f>'6.ВС'!BV239</f>
        <v>0</v>
      </c>
      <c r="BW389" s="21">
        <f>'6.ВС'!BW239</f>
        <v>0</v>
      </c>
      <c r="BX389" s="21">
        <f>'6.ВС'!BX239</f>
        <v>0</v>
      </c>
      <c r="BY389" s="21">
        <f>'6.ВС'!BY239</f>
        <v>0</v>
      </c>
      <c r="BZ389" s="21">
        <f>'6.ВС'!BZ239</f>
        <v>8108496</v>
      </c>
      <c r="CA389" s="21">
        <f>'6.ВС'!CA239</f>
        <v>8108496</v>
      </c>
      <c r="CB389" s="21">
        <f>'6.ВС'!CB239</f>
        <v>0</v>
      </c>
      <c r="CC389" s="21">
        <f>'6.ВС'!CC239</f>
        <v>0</v>
      </c>
      <c r="CD389" s="21">
        <f>'6.ВС'!CD239</f>
        <v>0</v>
      </c>
      <c r="CE389" s="21">
        <f>'6.ВС'!CE239</f>
        <v>0</v>
      </c>
      <c r="CF389" s="21">
        <f>'6.ВС'!CF239</f>
        <v>0</v>
      </c>
      <c r="CG389" s="21">
        <f>'6.ВС'!CG239</f>
        <v>0</v>
      </c>
      <c r="CH389" s="21">
        <f>'6.ВС'!CH239</f>
        <v>8108496</v>
      </c>
      <c r="CI389" s="21">
        <f>'6.ВС'!CI239</f>
        <v>8108496</v>
      </c>
      <c r="CJ389" s="21">
        <f>'6.ВС'!CJ239</f>
        <v>0</v>
      </c>
      <c r="CK389" s="21">
        <f>'6.ВС'!CK239</f>
        <v>0</v>
      </c>
      <c r="CL389" s="206">
        <f t="shared" si="587"/>
        <v>0</v>
      </c>
    </row>
    <row r="390" spans="1:90" ht="27.75" customHeight="1" x14ac:dyDescent="0.25">
      <c r="A390" s="155" t="s">
        <v>254</v>
      </c>
      <c r="B390" s="155"/>
      <c r="C390" s="155"/>
      <c r="D390" s="155"/>
      <c r="E390" s="152">
        <v>851</v>
      </c>
      <c r="F390" s="3" t="s">
        <v>93</v>
      </c>
      <c r="G390" s="3" t="s">
        <v>13</v>
      </c>
      <c r="H390" s="176" t="s">
        <v>456</v>
      </c>
      <c r="I390" s="3"/>
      <c r="J390" s="21">
        <f t="shared" ref="J390:Y391" si="672">J391</f>
        <v>3151297.8</v>
      </c>
      <c r="K390" s="21">
        <f t="shared" si="672"/>
        <v>2250927</v>
      </c>
      <c r="L390" s="21">
        <f t="shared" si="672"/>
        <v>900370.8</v>
      </c>
      <c r="M390" s="21">
        <f t="shared" si="672"/>
        <v>0</v>
      </c>
      <c r="N390" s="21">
        <f t="shared" si="672"/>
        <v>3151297.8</v>
      </c>
      <c r="O390" s="21">
        <f t="shared" si="672"/>
        <v>2250927</v>
      </c>
      <c r="P390" s="21">
        <f t="shared" si="672"/>
        <v>900370.8</v>
      </c>
      <c r="Q390" s="21">
        <f t="shared" si="672"/>
        <v>0</v>
      </c>
      <c r="R390" s="21">
        <f t="shared" si="672"/>
        <v>3151297.8</v>
      </c>
      <c r="S390" s="21">
        <f t="shared" si="672"/>
        <v>2250927</v>
      </c>
      <c r="T390" s="21">
        <f t="shared" si="672"/>
        <v>900370.8</v>
      </c>
      <c r="U390" s="21">
        <f t="shared" si="672"/>
        <v>0</v>
      </c>
      <c r="V390" s="21">
        <f t="shared" si="672"/>
        <v>248824.79999999981</v>
      </c>
      <c r="W390" s="21">
        <f t="shared" si="672"/>
        <v>177732</v>
      </c>
      <c r="X390" s="21">
        <f t="shared" si="672"/>
        <v>71092.800000000047</v>
      </c>
      <c r="Y390" s="21">
        <f t="shared" si="672"/>
        <v>0</v>
      </c>
      <c r="Z390" s="276">
        <f t="shared" si="594"/>
        <v>108.57285494128628</v>
      </c>
      <c r="AA390" s="21"/>
      <c r="AB390" s="21">
        <f t="shared" ref="AB390:BV391" si="673">AB391</f>
        <v>2902473</v>
      </c>
      <c r="AC390" s="21">
        <f t="shared" si="673"/>
        <v>2073195</v>
      </c>
      <c r="AD390" s="21">
        <f t="shared" si="673"/>
        <v>829278</v>
      </c>
      <c r="AE390" s="21">
        <f t="shared" si="673"/>
        <v>0</v>
      </c>
      <c r="AF390" s="21">
        <f t="shared" si="673"/>
        <v>0</v>
      </c>
      <c r="AG390" s="21">
        <f t="shared" si="673"/>
        <v>0</v>
      </c>
      <c r="AH390" s="21">
        <f t="shared" si="673"/>
        <v>0</v>
      </c>
      <c r="AI390" s="21">
        <f t="shared" si="673"/>
        <v>0</v>
      </c>
      <c r="AJ390" s="21">
        <f t="shared" si="673"/>
        <v>2902473</v>
      </c>
      <c r="AK390" s="21">
        <f t="shared" si="673"/>
        <v>2073195</v>
      </c>
      <c r="AL390" s="21">
        <f t="shared" si="673"/>
        <v>829278</v>
      </c>
      <c r="AM390" s="21">
        <f t="shared" si="673"/>
        <v>0</v>
      </c>
      <c r="AN390" s="21">
        <f t="shared" si="673"/>
        <v>0</v>
      </c>
      <c r="AO390" s="21">
        <f t="shared" si="673"/>
        <v>0</v>
      </c>
      <c r="AP390" s="21">
        <f t="shared" si="673"/>
        <v>0</v>
      </c>
      <c r="AQ390" s="21">
        <f t="shared" si="673"/>
        <v>0</v>
      </c>
      <c r="AR390" s="21">
        <f t="shared" si="673"/>
        <v>2902473</v>
      </c>
      <c r="AS390" s="21">
        <f t="shared" si="673"/>
        <v>2073195</v>
      </c>
      <c r="AT390" s="21">
        <f t="shared" si="673"/>
        <v>829278</v>
      </c>
      <c r="AU390" s="21">
        <f t="shared" si="673"/>
        <v>0</v>
      </c>
      <c r="AV390" s="205">
        <f t="shared" si="603"/>
        <v>0</v>
      </c>
      <c r="AW390" s="21">
        <f t="shared" si="673"/>
        <v>2902473</v>
      </c>
      <c r="AX390" s="21">
        <f t="shared" si="673"/>
        <v>2073195</v>
      </c>
      <c r="AY390" s="21">
        <f t="shared" si="673"/>
        <v>829278</v>
      </c>
      <c r="AZ390" s="21">
        <f t="shared" si="673"/>
        <v>0</v>
      </c>
      <c r="BA390" s="21">
        <f t="shared" si="673"/>
        <v>0</v>
      </c>
      <c r="BB390" s="21">
        <f t="shared" si="673"/>
        <v>0</v>
      </c>
      <c r="BC390" s="21">
        <f t="shared" si="673"/>
        <v>0</v>
      </c>
      <c r="BD390" s="21">
        <f t="shared" si="673"/>
        <v>0</v>
      </c>
      <c r="BE390" s="21">
        <f t="shared" si="673"/>
        <v>2902473</v>
      </c>
      <c r="BF390" s="21">
        <f t="shared" si="673"/>
        <v>2073195</v>
      </c>
      <c r="BG390" s="21">
        <f t="shared" si="673"/>
        <v>829278</v>
      </c>
      <c r="BH390" s="21">
        <f t="shared" si="673"/>
        <v>0</v>
      </c>
      <c r="BI390" s="21">
        <f t="shared" si="673"/>
        <v>0</v>
      </c>
      <c r="BJ390" s="21">
        <f t="shared" si="673"/>
        <v>0</v>
      </c>
      <c r="BK390" s="21">
        <f t="shared" si="673"/>
        <v>0</v>
      </c>
      <c r="BL390" s="21">
        <f t="shared" si="673"/>
        <v>0</v>
      </c>
      <c r="BM390" s="21">
        <f t="shared" si="673"/>
        <v>2902473</v>
      </c>
      <c r="BN390" s="21">
        <f t="shared" si="673"/>
        <v>2073195</v>
      </c>
      <c r="BO390" s="21">
        <f t="shared" si="673"/>
        <v>829278</v>
      </c>
      <c r="BP390" s="21">
        <f t="shared" si="673"/>
        <v>0</v>
      </c>
      <c r="BQ390" s="205">
        <f t="shared" si="585"/>
        <v>0</v>
      </c>
      <c r="BR390" s="21">
        <f t="shared" si="673"/>
        <v>2902473</v>
      </c>
      <c r="BS390" s="21">
        <f t="shared" si="673"/>
        <v>2073195</v>
      </c>
      <c r="BT390" s="21">
        <f t="shared" si="673"/>
        <v>829278</v>
      </c>
      <c r="BU390" s="21">
        <f t="shared" si="673"/>
        <v>0</v>
      </c>
      <c r="BV390" s="21">
        <f t="shared" si="673"/>
        <v>0</v>
      </c>
      <c r="BW390" s="21">
        <f t="shared" ref="BV390:CK391" si="674">BW391</f>
        <v>0</v>
      </c>
      <c r="BX390" s="21">
        <f t="shared" si="674"/>
        <v>0</v>
      </c>
      <c r="BY390" s="21">
        <f t="shared" si="674"/>
        <v>0</v>
      </c>
      <c r="BZ390" s="21">
        <f t="shared" si="674"/>
        <v>2902473</v>
      </c>
      <c r="CA390" s="21">
        <f t="shared" si="674"/>
        <v>2073195</v>
      </c>
      <c r="CB390" s="21">
        <f t="shared" si="674"/>
        <v>829278</v>
      </c>
      <c r="CC390" s="21">
        <f t="shared" si="674"/>
        <v>0</v>
      </c>
      <c r="CD390" s="21">
        <f t="shared" si="674"/>
        <v>0</v>
      </c>
      <c r="CE390" s="21">
        <f t="shared" si="674"/>
        <v>0</v>
      </c>
      <c r="CF390" s="21">
        <f t="shared" si="674"/>
        <v>0</v>
      </c>
      <c r="CG390" s="21">
        <f t="shared" si="674"/>
        <v>0</v>
      </c>
      <c r="CH390" s="21">
        <f t="shared" si="674"/>
        <v>2902473</v>
      </c>
      <c r="CI390" s="21">
        <f t="shared" si="674"/>
        <v>2073195</v>
      </c>
      <c r="CJ390" s="21">
        <f t="shared" si="674"/>
        <v>829278</v>
      </c>
      <c r="CK390" s="21">
        <f t="shared" si="674"/>
        <v>0</v>
      </c>
      <c r="CL390" s="206">
        <f t="shared" si="587"/>
        <v>0</v>
      </c>
    </row>
    <row r="391" spans="1:90" ht="27.75" customHeight="1" x14ac:dyDescent="0.25">
      <c r="A391" s="155" t="s">
        <v>96</v>
      </c>
      <c r="B391" s="155"/>
      <c r="C391" s="155"/>
      <c r="D391" s="155"/>
      <c r="E391" s="152">
        <v>851</v>
      </c>
      <c r="F391" s="3" t="s">
        <v>93</v>
      </c>
      <c r="G391" s="3" t="s">
        <v>13</v>
      </c>
      <c r="H391" s="176" t="s">
        <v>456</v>
      </c>
      <c r="I391" s="3" t="s">
        <v>97</v>
      </c>
      <c r="J391" s="21">
        <f t="shared" si="672"/>
        <v>3151297.8</v>
      </c>
      <c r="K391" s="21">
        <f t="shared" si="672"/>
        <v>2250927</v>
      </c>
      <c r="L391" s="21">
        <f t="shared" si="672"/>
        <v>900370.8</v>
      </c>
      <c r="M391" s="21">
        <f t="shared" si="672"/>
        <v>0</v>
      </c>
      <c r="N391" s="21">
        <f t="shared" si="672"/>
        <v>3151297.8</v>
      </c>
      <c r="O391" s="21">
        <f t="shared" si="672"/>
        <v>2250927</v>
      </c>
      <c r="P391" s="21">
        <f t="shared" si="672"/>
        <v>900370.8</v>
      </c>
      <c r="Q391" s="21">
        <f t="shared" si="672"/>
        <v>0</v>
      </c>
      <c r="R391" s="21">
        <f t="shared" si="672"/>
        <v>3151297.8</v>
      </c>
      <c r="S391" s="21">
        <f t="shared" si="672"/>
        <v>2250927</v>
      </c>
      <c r="T391" s="21">
        <f t="shared" si="672"/>
        <v>900370.8</v>
      </c>
      <c r="U391" s="21">
        <f t="shared" si="672"/>
        <v>0</v>
      </c>
      <c r="V391" s="21">
        <f t="shared" si="672"/>
        <v>248824.79999999981</v>
      </c>
      <c r="W391" s="21">
        <f t="shared" si="672"/>
        <v>177732</v>
      </c>
      <c r="X391" s="21">
        <f t="shared" si="672"/>
        <v>71092.800000000047</v>
      </c>
      <c r="Y391" s="21">
        <f t="shared" si="672"/>
        <v>0</v>
      </c>
      <c r="Z391" s="276">
        <f t="shared" si="594"/>
        <v>108.57285494128628</v>
      </c>
      <c r="AA391" s="21"/>
      <c r="AB391" s="21">
        <f t="shared" si="673"/>
        <v>2902473</v>
      </c>
      <c r="AC391" s="21">
        <f t="shared" si="673"/>
        <v>2073195</v>
      </c>
      <c r="AD391" s="21">
        <f t="shared" si="673"/>
        <v>829278</v>
      </c>
      <c r="AE391" s="21">
        <f t="shared" si="673"/>
        <v>0</v>
      </c>
      <c r="AF391" s="21">
        <f t="shared" si="673"/>
        <v>0</v>
      </c>
      <c r="AG391" s="21">
        <f t="shared" si="673"/>
        <v>0</v>
      </c>
      <c r="AH391" s="21">
        <f t="shared" si="673"/>
        <v>0</v>
      </c>
      <c r="AI391" s="21">
        <f t="shared" si="673"/>
        <v>0</v>
      </c>
      <c r="AJ391" s="21">
        <f t="shared" si="673"/>
        <v>2902473</v>
      </c>
      <c r="AK391" s="21">
        <f t="shared" si="673"/>
        <v>2073195</v>
      </c>
      <c r="AL391" s="21">
        <f t="shared" si="673"/>
        <v>829278</v>
      </c>
      <c r="AM391" s="21">
        <f t="shared" si="673"/>
        <v>0</v>
      </c>
      <c r="AN391" s="21">
        <f t="shared" si="673"/>
        <v>0</v>
      </c>
      <c r="AO391" s="21">
        <f t="shared" si="673"/>
        <v>0</v>
      </c>
      <c r="AP391" s="21">
        <f t="shared" si="673"/>
        <v>0</v>
      </c>
      <c r="AQ391" s="21">
        <f t="shared" si="673"/>
        <v>0</v>
      </c>
      <c r="AR391" s="21">
        <f t="shared" si="673"/>
        <v>2902473</v>
      </c>
      <c r="AS391" s="21">
        <f t="shared" si="673"/>
        <v>2073195</v>
      </c>
      <c r="AT391" s="21">
        <f t="shared" si="673"/>
        <v>829278</v>
      </c>
      <c r="AU391" s="21">
        <f t="shared" si="673"/>
        <v>0</v>
      </c>
      <c r="AV391" s="205">
        <f t="shared" si="603"/>
        <v>0</v>
      </c>
      <c r="AW391" s="21">
        <f t="shared" si="673"/>
        <v>2902473</v>
      </c>
      <c r="AX391" s="21">
        <f t="shared" si="673"/>
        <v>2073195</v>
      </c>
      <c r="AY391" s="21">
        <f t="shared" si="673"/>
        <v>829278</v>
      </c>
      <c r="AZ391" s="21">
        <f t="shared" si="673"/>
        <v>0</v>
      </c>
      <c r="BA391" s="21">
        <f t="shared" si="673"/>
        <v>0</v>
      </c>
      <c r="BB391" s="21">
        <f t="shared" si="673"/>
        <v>0</v>
      </c>
      <c r="BC391" s="21">
        <f t="shared" si="673"/>
        <v>0</v>
      </c>
      <c r="BD391" s="21">
        <f t="shared" si="673"/>
        <v>0</v>
      </c>
      <c r="BE391" s="21">
        <f t="shared" si="673"/>
        <v>2902473</v>
      </c>
      <c r="BF391" s="21">
        <f t="shared" si="673"/>
        <v>2073195</v>
      </c>
      <c r="BG391" s="21">
        <f t="shared" si="673"/>
        <v>829278</v>
      </c>
      <c r="BH391" s="21">
        <f t="shared" si="673"/>
        <v>0</v>
      </c>
      <c r="BI391" s="21">
        <f t="shared" si="673"/>
        <v>0</v>
      </c>
      <c r="BJ391" s="21">
        <f t="shared" si="673"/>
        <v>0</v>
      </c>
      <c r="BK391" s="21">
        <f t="shared" si="673"/>
        <v>0</v>
      </c>
      <c r="BL391" s="21">
        <f t="shared" si="673"/>
        <v>0</v>
      </c>
      <c r="BM391" s="21">
        <f t="shared" si="673"/>
        <v>2902473</v>
      </c>
      <c r="BN391" s="21">
        <f t="shared" si="673"/>
        <v>2073195</v>
      </c>
      <c r="BO391" s="21">
        <f t="shared" si="673"/>
        <v>829278</v>
      </c>
      <c r="BP391" s="21">
        <f t="shared" si="673"/>
        <v>0</v>
      </c>
      <c r="BQ391" s="205">
        <f t="shared" si="585"/>
        <v>0</v>
      </c>
      <c r="BR391" s="21">
        <f t="shared" si="673"/>
        <v>2902473</v>
      </c>
      <c r="BS391" s="21">
        <f t="shared" si="673"/>
        <v>2073195</v>
      </c>
      <c r="BT391" s="21">
        <f t="shared" si="673"/>
        <v>829278</v>
      </c>
      <c r="BU391" s="21">
        <f t="shared" si="673"/>
        <v>0</v>
      </c>
      <c r="BV391" s="21">
        <f t="shared" si="674"/>
        <v>0</v>
      </c>
      <c r="BW391" s="21">
        <f t="shared" si="674"/>
        <v>0</v>
      </c>
      <c r="BX391" s="21">
        <f t="shared" si="674"/>
        <v>0</v>
      </c>
      <c r="BY391" s="21">
        <f t="shared" si="674"/>
        <v>0</v>
      </c>
      <c r="BZ391" s="21">
        <f t="shared" si="674"/>
        <v>2902473</v>
      </c>
      <c r="CA391" s="21">
        <f t="shared" si="674"/>
        <v>2073195</v>
      </c>
      <c r="CB391" s="21">
        <f t="shared" si="674"/>
        <v>829278</v>
      </c>
      <c r="CC391" s="21">
        <f t="shared" si="674"/>
        <v>0</v>
      </c>
      <c r="CD391" s="21">
        <f t="shared" si="674"/>
        <v>0</v>
      </c>
      <c r="CE391" s="21">
        <f t="shared" si="674"/>
        <v>0</v>
      </c>
      <c r="CF391" s="21">
        <f t="shared" si="674"/>
        <v>0</v>
      </c>
      <c r="CG391" s="21">
        <f t="shared" si="674"/>
        <v>0</v>
      </c>
      <c r="CH391" s="21">
        <f t="shared" si="674"/>
        <v>2902473</v>
      </c>
      <c r="CI391" s="21">
        <f t="shared" si="674"/>
        <v>2073195</v>
      </c>
      <c r="CJ391" s="21">
        <f t="shared" si="674"/>
        <v>829278</v>
      </c>
      <c r="CK391" s="21">
        <f t="shared" si="674"/>
        <v>0</v>
      </c>
      <c r="CL391" s="206">
        <f t="shared" si="587"/>
        <v>0</v>
      </c>
    </row>
    <row r="392" spans="1:90" ht="27.75" customHeight="1" x14ac:dyDescent="0.25">
      <c r="A392" s="155" t="s">
        <v>98</v>
      </c>
      <c r="B392" s="155"/>
      <c r="C392" s="155"/>
      <c r="D392" s="155"/>
      <c r="E392" s="152">
        <v>851</v>
      </c>
      <c r="F392" s="3" t="s">
        <v>93</v>
      </c>
      <c r="G392" s="3" t="s">
        <v>13</v>
      </c>
      <c r="H392" s="176" t="s">
        <v>456</v>
      </c>
      <c r="I392" s="3" t="s">
        <v>99</v>
      </c>
      <c r="J392" s="21">
        <f>'6.ВС'!J242</f>
        <v>3151297.8</v>
      </c>
      <c r="K392" s="21">
        <f>'6.ВС'!K242</f>
        <v>2250927</v>
      </c>
      <c r="L392" s="21">
        <f>'6.ВС'!L242</f>
        <v>900370.8</v>
      </c>
      <c r="M392" s="21">
        <f>'6.ВС'!M242</f>
        <v>0</v>
      </c>
      <c r="N392" s="21">
        <f>'6.ВС'!N242</f>
        <v>3151297.8</v>
      </c>
      <c r="O392" s="21">
        <f>'6.ВС'!O242</f>
        <v>2250927</v>
      </c>
      <c r="P392" s="21">
        <f>'6.ВС'!P242</f>
        <v>900370.8</v>
      </c>
      <c r="Q392" s="21">
        <f>'6.ВС'!Q242</f>
        <v>0</v>
      </c>
      <c r="R392" s="21">
        <f>'6.ВС'!R242</f>
        <v>3151297.8</v>
      </c>
      <c r="S392" s="21">
        <f>'6.ВС'!S242</f>
        <v>2250927</v>
      </c>
      <c r="T392" s="21">
        <f>'6.ВС'!T242</f>
        <v>900370.8</v>
      </c>
      <c r="U392" s="21">
        <f>'6.ВС'!U242</f>
        <v>0</v>
      </c>
      <c r="V392" s="21">
        <f>'6.ВС'!V242</f>
        <v>248824.79999999981</v>
      </c>
      <c r="W392" s="21">
        <f>'6.ВС'!W242</f>
        <v>177732</v>
      </c>
      <c r="X392" s="21">
        <f>'6.ВС'!X242</f>
        <v>71092.800000000047</v>
      </c>
      <c r="Y392" s="21">
        <f>'6.ВС'!Y242</f>
        <v>0</v>
      </c>
      <c r="Z392" s="276">
        <f t="shared" si="594"/>
        <v>108.57285494128628</v>
      </c>
      <c r="AA392" s="21"/>
      <c r="AB392" s="21">
        <f>'6.ВС'!AB242</f>
        <v>2902473</v>
      </c>
      <c r="AC392" s="21">
        <f>'6.ВС'!AC242</f>
        <v>2073195</v>
      </c>
      <c r="AD392" s="21">
        <f>'6.ВС'!AD242</f>
        <v>829278</v>
      </c>
      <c r="AE392" s="21">
        <f>'6.ВС'!AE242</f>
        <v>0</v>
      </c>
      <c r="AF392" s="21">
        <f>'6.ВС'!AF242</f>
        <v>0</v>
      </c>
      <c r="AG392" s="21">
        <f>'6.ВС'!AG242</f>
        <v>0</v>
      </c>
      <c r="AH392" s="21">
        <f>'6.ВС'!AH242</f>
        <v>0</v>
      </c>
      <c r="AI392" s="21">
        <f>'6.ВС'!AI242</f>
        <v>0</v>
      </c>
      <c r="AJ392" s="21">
        <f>'6.ВС'!AJ242</f>
        <v>2902473</v>
      </c>
      <c r="AK392" s="21">
        <f>'6.ВС'!AK242</f>
        <v>2073195</v>
      </c>
      <c r="AL392" s="21">
        <f>'6.ВС'!AL242</f>
        <v>829278</v>
      </c>
      <c r="AM392" s="21">
        <f>'6.ВС'!AM242</f>
        <v>0</v>
      </c>
      <c r="AN392" s="21">
        <f>'6.ВС'!AN242</f>
        <v>0</v>
      </c>
      <c r="AO392" s="21">
        <f>'6.ВС'!AO242</f>
        <v>0</v>
      </c>
      <c r="AP392" s="21">
        <f>'6.ВС'!AP242</f>
        <v>0</v>
      </c>
      <c r="AQ392" s="21">
        <f>'6.ВС'!AQ242</f>
        <v>0</v>
      </c>
      <c r="AR392" s="21">
        <f>'6.ВС'!AR242</f>
        <v>2902473</v>
      </c>
      <c r="AS392" s="21">
        <f>'6.ВС'!AS242</f>
        <v>2073195</v>
      </c>
      <c r="AT392" s="21">
        <f>'6.ВС'!AT242</f>
        <v>829278</v>
      </c>
      <c r="AU392" s="21">
        <f>'6.ВС'!AU242</f>
        <v>0</v>
      </c>
      <c r="AV392" s="205">
        <f t="shared" si="603"/>
        <v>0</v>
      </c>
      <c r="AW392" s="21">
        <f>'6.ВС'!AW242</f>
        <v>2902473</v>
      </c>
      <c r="AX392" s="21">
        <f>'6.ВС'!AX242</f>
        <v>2073195</v>
      </c>
      <c r="AY392" s="21">
        <f>'6.ВС'!AY242</f>
        <v>829278</v>
      </c>
      <c r="AZ392" s="21">
        <f>'6.ВС'!AZ242</f>
        <v>0</v>
      </c>
      <c r="BA392" s="21">
        <f>'6.ВС'!BA242</f>
        <v>0</v>
      </c>
      <c r="BB392" s="21">
        <f>'6.ВС'!BB242</f>
        <v>0</v>
      </c>
      <c r="BC392" s="21">
        <f>'6.ВС'!BC242</f>
        <v>0</v>
      </c>
      <c r="BD392" s="21">
        <f>'6.ВС'!BD242</f>
        <v>0</v>
      </c>
      <c r="BE392" s="21">
        <f>'6.ВС'!BE242</f>
        <v>2902473</v>
      </c>
      <c r="BF392" s="21">
        <f>'6.ВС'!BF242</f>
        <v>2073195</v>
      </c>
      <c r="BG392" s="21">
        <f>'6.ВС'!BG242</f>
        <v>829278</v>
      </c>
      <c r="BH392" s="21">
        <f>'6.ВС'!BH242</f>
        <v>0</v>
      </c>
      <c r="BI392" s="21">
        <f>'6.ВС'!BI242</f>
        <v>0</v>
      </c>
      <c r="BJ392" s="21">
        <f>'6.ВС'!BJ242</f>
        <v>0</v>
      </c>
      <c r="BK392" s="21">
        <f>'6.ВС'!BK242</f>
        <v>0</v>
      </c>
      <c r="BL392" s="21">
        <f>'6.ВС'!BL242</f>
        <v>0</v>
      </c>
      <c r="BM392" s="21">
        <f>'6.ВС'!BM242</f>
        <v>2902473</v>
      </c>
      <c r="BN392" s="21">
        <f>'6.ВС'!BN242</f>
        <v>2073195</v>
      </c>
      <c r="BO392" s="21">
        <f>'6.ВС'!BO242</f>
        <v>829278</v>
      </c>
      <c r="BP392" s="21">
        <f>'6.ВС'!BP242</f>
        <v>0</v>
      </c>
      <c r="BQ392" s="205">
        <f t="shared" si="585"/>
        <v>0</v>
      </c>
      <c r="BR392" s="21">
        <f>'6.ВС'!BR242</f>
        <v>2902473</v>
      </c>
      <c r="BS392" s="21">
        <f>'6.ВС'!BS242</f>
        <v>2073195</v>
      </c>
      <c r="BT392" s="21">
        <f>'6.ВС'!BT242</f>
        <v>829278</v>
      </c>
      <c r="BU392" s="21">
        <f>'6.ВС'!BU242</f>
        <v>0</v>
      </c>
      <c r="BV392" s="21">
        <f>'6.ВС'!BV242</f>
        <v>0</v>
      </c>
      <c r="BW392" s="21">
        <f>'6.ВС'!BW242</f>
        <v>0</v>
      </c>
      <c r="BX392" s="21">
        <f>'6.ВС'!BX242</f>
        <v>0</v>
      </c>
      <c r="BY392" s="21">
        <f>'6.ВС'!BY242</f>
        <v>0</v>
      </c>
      <c r="BZ392" s="21">
        <f>'6.ВС'!BZ242</f>
        <v>2902473</v>
      </c>
      <c r="CA392" s="21">
        <f>'6.ВС'!CA242</f>
        <v>2073195</v>
      </c>
      <c r="CB392" s="21">
        <f>'6.ВС'!CB242</f>
        <v>829278</v>
      </c>
      <c r="CC392" s="21">
        <f>'6.ВС'!CC242</f>
        <v>0</v>
      </c>
      <c r="CD392" s="21">
        <f>'6.ВС'!CD242</f>
        <v>0</v>
      </c>
      <c r="CE392" s="21">
        <f>'6.ВС'!CE242</f>
        <v>0</v>
      </c>
      <c r="CF392" s="21">
        <f>'6.ВС'!CF242</f>
        <v>0</v>
      </c>
      <c r="CG392" s="21">
        <f>'6.ВС'!CG242</f>
        <v>0</v>
      </c>
      <c r="CH392" s="21">
        <f>'6.ВС'!CH242</f>
        <v>2902473</v>
      </c>
      <c r="CI392" s="21">
        <f>'6.ВС'!CI242</f>
        <v>2073195</v>
      </c>
      <c r="CJ392" s="21">
        <f>'6.ВС'!CJ242</f>
        <v>829278</v>
      </c>
      <c r="CK392" s="21">
        <f>'6.ВС'!CK242</f>
        <v>0</v>
      </c>
      <c r="CL392" s="206">
        <f t="shared" si="587"/>
        <v>0</v>
      </c>
    </row>
    <row r="393" spans="1:90" ht="27.75" customHeight="1" x14ac:dyDescent="0.25">
      <c r="A393" s="155" t="s">
        <v>129</v>
      </c>
      <c r="B393" s="156"/>
      <c r="C393" s="156"/>
      <c r="D393" s="156"/>
      <c r="E393" s="152">
        <v>852</v>
      </c>
      <c r="F393" s="3" t="s">
        <v>93</v>
      </c>
      <c r="G393" s="3" t="s">
        <v>13</v>
      </c>
      <c r="H393" s="176" t="s">
        <v>488</v>
      </c>
      <c r="I393" s="3"/>
      <c r="J393" s="21">
        <f t="shared" ref="J393:Y394" si="675">J394</f>
        <v>867418</v>
      </c>
      <c r="K393" s="21">
        <f t="shared" si="675"/>
        <v>867418</v>
      </c>
      <c r="L393" s="21">
        <f t="shared" si="675"/>
        <v>0</v>
      </c>
      <c r="M393" s="21">
        <f t="shared" si="675"/>
        <v>0</v>
      </c>
      <c r="N393" s="21">
        <f t="shared" si="675"/>
        <v>867418</v>
      </c>
      <c r="O393" s="21">
        <f t="shared" si="675"/>
        <v>867418</v>
      </c>
      <c r="P393" s="21">
        <f t="shared" si="675"/>
        <v>0</v>
      </c>
      <c r="Q393" s="21">
        <f t="shared" si="675"/>
        <v>0</v>
      </c>
      <c r="R393" s="21">
        <f t="shared" si="675"/>
        <v>867418</v>
      </c>
      <c r="S393" s="21">
        <f t="shared" si="675"/>
        <v>867418</v>
      </c>
      <c r="T393" s="21">
        <f t="shared" si="675"/>
        <v>0</v>
      </c>
      <c r="U393" s="21">
        <f t="shared" si="675"/>
        <v>0</v>
      </c>
      <c r="V393" s="21">
        <f t="shared" si="675"/>
        <v>-55507</v>
      </c>
      <c r="W393" s="21">
        <f t="shared" si="675"/>
        <v>-55507</v>
      </c>
      <c r="X393" s="21">
        <f t="shared" si="675"/>
        <v>0</v>
      </c>
      <c r="Y393" s="21">
        <f t="shared" si="675"/>
        <v>0</v>
      </c>
      <c r="Z393" s="276">
        <f t="shared" si="594"/>
        <v>93.985751821653992</v>
      </c>
      <c r="AA393" s="21"/>
      <c r="AB393" s="21">
        <f t="shared" ref="AB393:BV394" si="676">AB394</f>
        <v>922925</v>
      </c>
      <c r="AC393" s="21">
        <f t="shared" si="676"/>
        <v>922925</v>
      </c>
      <c r="AD393" s="21">
        <f t="shared" si="676"/>
        <v>0</v>
      </c>
      <c r="AE393" s="21">
        <f t="shared" si="676"/>
        <v>0</v>
      </c>
      <c r="AF393" s="21">
        <f t="shared" si="676"/>
        <v>0</v>
      </c>
      <c r="AG393" s="21">
        <f t="shared" si="676"/>
        <v>0</v>
      </c>
      <c r="AH393" s="21">
        <f t="shared" si="676"/>
        <v>0</v>
      </c>
      <c r="AI393" s="21">
        <f t="shared" si="676"/>
        <v>0</v>
      </c>
      <c r="AJ393" s="21">
        <f t="shared" si="676"/>
        <v>922925</v>
      </c>
      <c r="AK393" s="21">
        <f t="shared" si="676"/>
        <v>922925</v>
      </c>
      <c r="AL393" s="21">
        <f t="shared" si="676"/>
        <v>0</v>
      </c>
      <c r="AM393" s="21">
        <f t="shared" si="676"/>
        <v>0</v>
      </c>
      <c r="AN393" s="21">
        <f t="shared" si="676"/>
        <v>0</v>
      </c>
      <c r="AO393" s="21">
        <f t="shared" si="676"/>
        <v>0</v>
      </c>
      <c r="AP393" s="21">
        <f t="shared" si="676"/>
        <v>0</v>
      </c>
      <c r="AQ393" s="21">
        <f t="shared" si="676"/>
        <v>0</v>
      </c>
      <c r="AR393" s="21">
        <f t="shared" si="676"/>
        <v>922925</v>
      </c>
      <c r="AS393" s="21">
        <f t="shared" si="676"/>
        <v>922925</v>
      </c>
      <c r="AT393" s="21">
        <f t="shared" si="676"/>
        <v>0</v>
      </c>
      <c r="AU393" s="21">
        <f t="shared" si="676"/>
        <v>0</v>
      </c>
      <c r="AV393" s="205">
        <f t="shared" si="603"/>
        <v>0</v>
      </c>
      <c r="AW393" s="21">
        <f t="shared" si="676"/>
        <v>922925</v>
      </c>
      <c r="AX393" s="21">
        <f t="shared" si="676"/>
        <v>922925</v>
      </c>
      <c r="AY393" s="21">
        <f t="shared" si="676"/>
        <v>0</v>
      </c>
      <c r="AZ393" s="21">
        <f t="shared" si="676"/>
        <v>0</v>
      </c>
      <c r="BA393" s="21">
        <f t="shared" si="676"/>
        <v>0</v>
      </c>
      <c r="BB393" s="21">
        <f t="shared" si="676"/>
        <v>0</v>
      </c>
      <c r="BC393" s="21">
        <f t="shared" si="676"/>
        <v>0</v>
      </c>
      <c r="BD393" s="21">
        <f t="shared" si="676"/>
        <v>0</v>
      </c>
      <c r="BE393" s="21">
        <f t="shared" si="676"/>
        <v>922925</v>
      </c>
      <c r="BF393" s="21">
        <f t="shared" si="676"/>
        <v>922925</v>
      </c>
      <c r="BG393" s="21">
        <f t="shared" si="676"/>
        <v>0</v>
      </c>
      <c r="BH393" s="21">
        <f t="shared" si="676"/>
        <v>0</v>
      </c>
      <c r="BI393" s="21">
        <f t="shared" si="676"/>
        <v>0</v>
      </c>
      <c r="BJ393" s="21">
        <f t="shared" si="676"/>
        <v>0</v>
      </c>
      <c r="BK393" s="21">
        <f t="shared" si="676"/>
        <v>0</v>
      </c>
      <c r="BL393" s="21">
        <f t="shared" si="676"/>
        <v>0</v>
      </c>
      <c r="BM393" s="21">
        <f t="shared" si="676"/>
        <v>922925</v>
      </c>
      <c r="BN393" s="21">
        <f t="shared" si="676"/>
        <v>922925</v>
      </c>
      <c r="BO393" s="21">
        <f t="shared" si="676"/>
        <v>0</v>
      </c>
      <c r="BP393" s="21">
        <f t="shared" si="676"/>
        <v>0</v>
      </c>
      <c r="BQ393" s="205">
        <f t="shared" si="585"/>
        <v>0</v>
      </c>
      <c r="BR393" s="21">
        <f t="shared" si="676"/>
        <v>922925</v>
      </c>
      <c r="BS393" s="21">
        <f t="shared" si="676"/>
        <v>922925</v>
      </c>
      <c r="BT393" s="21">
        <f t="shared" si="676"/>
        <v>0</v>
      </c>
      <c r="BU393" s="21">
        <f t="shared" si="676"/>
        <v>0</v>
      </c>
      <c r="BV393" s="21">
        <f t="shared" si="676"/>
        <v>0</v>
      </c>
      <c r="BW393" s="21">
        <f t="shared" ref="BV393:CK394" si="677">BW394</f>
        <v>0</v>
      </c>
      <c r="BX393" s="21">
        <f t="shared" si="677"/>
        <v>0</v>
      </c>
      <c r="BY393" s="21">
        <f t="shared" si="677"/>
        <v>0</v>
      </c>
      <c r="BZ393" s="21">
        <f t="shared" si="677"/>
        <v>922925</v>
      </c>
      <c r="CA393" s="21">
        <f t="shared" si="677"/>
        <v>922925</v>
      </c>
      <c r="CB393" s="21">
        <f t="shared" si="677"/>
        <v>0</v>
      </c>
      <c r="CC393" s="21">
        <f t="shared" si="677"/>
        <v>0</v>
      </c>
      <c r="CD393" s="21">
        <f t="shared" si="677"/>
        <v>0</v>
      </c>
      <c r="CE393" s="21">
        <f t="shared" si="677"/>
        <v>0</v>
      </c>
      <c r="CF393" s="21">
        <f t="shared" si="677"/>
        <v>0</v>
      </c>
      <c r="CG393" s="21">
        <f t="shared" si="677"/>
        <v>0</v>
      </c>
      <c r="CH393" s="21">
        <f t="shared" si="677"/>
        <v>922925</v>
      </c>
      <c r="CI393" s="21">
        <f t="shared" si="677"/>
        <v>922925</v>
      </c>
      <c r="CJ393" s="21">
        <f t="shared" si="677"/>
        <v>0</v>
      </c>
      <c r="CK393" s="21">
        <f t="shared" si="677"/>
        <v>0</v>
      </c>
      <c r="CL393" s="206">
        <f t="shared" si="587"/>
        <v>0</v>
      </c>
    </row>
    <row r="394" spans="1:90" ht="27.75" customHeight="1" x14ac:dyDescent="0.25">
      <c r="A394" s="155" t="s">
        <v>96</v>
      </c>
      <c r="B394" s="155"/>
      <c r="C394" s="155"/>
      <c r="D394" s="155"/>
      <c r="E394" s="152">
        <v>852</v>
      </c>
      <c r="F394" s="3" t="s">
        <v>93</v>
      </c>
      <c r="G394" s="3" t="s">
        <v>13</v>
      </c>
      <c r="H394" s="176" t="s">
        <v>488</v>
      </c>
      <c r="I394" s="3" t="s">
        <v>97</v>
      </c>
      <c r="J394" s="21">
        <f t="shared" si="675"/>
        <v>867418</v>
      </c>
      <c r="K394" s="21">
        <f t="shared" si="675"/>
        <v>867418</v>
      </c>
      <c r="L394" s="21">
        <f t="shared" si="675"/>
        <v>0</v>
      </c>
      <c r="M394" s="21">
        <f t="shared" si="675"/>
        <v>0</v>
      </c>
      <c r="N394" s="21">
        <f t="shared" si="675"/>
        <v>867418</v>
      </c>
      <c r="O394" s="21">
        <f t="shared" si="675"/>
        <v>867418</v>
      </c>
      <c r="P394" s="21">
        <f t="shared" si="675"/>
        <v>0</v>
      </c>
      <c r="Q394" s="21">
        <f t="shared" si="675"/>
        <v>0</v>
      </c>
      <c r="R394" s="21">
        <f t="shared" si="675"/>
        <v>867418</v>
      </c>
      <c r="S394" s="21">
        <f t="shared" si="675"/>
        <v>867418</v>
      </c>
      <c r="T394" s="21">
        <f t="shared" si="675"/>
        <v>0</v>
      </c>
      <c r="U394" s="21">
        <f t="shared" si="675"/>
        <v>0</v>
      </c>
      <c r="V394" s="21">
        <f t="shared" si="675"/>
        <v>-55507</v>
      </c>
      <c r="W394" s="21">
        <f t="shared" si="675"/>
        <v>-55507</v>
      </c>
      <c r="X394" s="21">
        <f t="shared" si="675"/>
        <v>0</v>
      </c>
      <c r="Y394" s="21">
        <f t="shared" si="675"/>
        <v>0</v>
      </c>
      <c r="Z394" s="276">
        <f t="shared" si="594"/>
        <v>93.985751821653992</v>
      </c>
      <c r="AA394" s="21"/>
      <c r="AB394" s="21">
        <f t="shared" si="676"/>
        <v>922925</v>
      </c>
      <c r="AC394" s="21">
        <f t="shared" si="676"/>
        <v>922925</v>
      </c>
      <c r="AD394" s="21">
        <f t="shared" si="676"/>
        <v>0</v>
      </c>
      <c r="AE394" s="21">
        <f t="shared" si="676"/>
        <v>0</v>
      </c>
      <c r="AF394" s="21">
        <f t="shared" si="676"/>
        <v>0</v>
      </c>
      <c r="AG394" s="21">
        <f t="shared" si="676"/>
        <v>0</v>
      </c>
      <c r="AH394" s="21">
        <f t="shared" si="676"/>
        <v>0</v>
      </c>
      <c r="AI394" s="21">
        <f t="shared" si="676"/>
        <v>0</v>
      </c>
      <c r="AJ394" s="21">
        <f t="shared" si="676"/>
        <v>922925</v>
      </c>
      <c r="AK394" s="21">
        <f t="shared" si="676"/>
        <v>922925</v>
      </c>
      <c r="AL394" s="21">
        <f t="shared" si="676"/>
        <v>0</v>
      </c>
      <c r="AM394" s="21">
        <f t="shared" si="676"/>
        <v>0</v>
      </c>
      <c r="AN394" s="21">
        <f t="shared" si="676"/>
        <v>0</v>
      </c>
      <c r="AO394" s="21">
        <f t="shared" si="676"/>
        <v>0</v>
      </c>
      <c r="AP394" s="21">
        <f t="shared" si="676"/>
        <v>0</v>
      </c>
      <c r="AQ394" s="21">
        <f t="shared" si="676"/>
        <v>0</v>
      </c>
      <c r="AR394" s="21">
        <f t="shared" si="676"/>
        <v>922925</v>
      </c>
      <c r="AS394" s="21">
        <f t="shared" si="676"/>
        <v>922925</v>
      </c>
      <c r="AT394" s="21">
        <f t="shared" si="676"/>
        <v>0</v>
      </c>
      <c r="AU394" s="21">
        <f t="shared" si="676"/>
        <v>0</v>
      </c>
      <c r="AV394" s="205">
        <f t="shared" si="603"/>
        <v>0</v>
      </c>
      <c r="AW394" s="21">
        <f t="shared" si="676"/>
        <v>922925</v>
      </c>
      <c r="AX394" s="21">
        <f t="shared" si="676"/>
        <v>922925</v>
      </c>
      <c r="AY394" s="21">
        <f t="shared" si="676"/>
        <v>0</v>
      </c>
      <c r="AZ394" s="21">
        <f t="shared" si="676"/>
        <v>0</v>
      </c>
      <c r="BA394" s="21">
        <f t="shared" si="676"/>
        <v>0</v>
      </c>
      <c r="BB394" s="21">
        <f t="shared" si="676"/>
        <v>0</v>
      </c>
      <c r="BC394" s="21">
        <f t="shared" si="676"/>
        <v>0</v>
      </c>
      <c r="BD394" s="21">
        <f t="shared" si="676"/>
        <v>0</v>
      </c>
      <c r="BE394" s="21">
        <f t="shared" si="676"/>
        <v>922925</v>
      </c>
      <c r="BF394" s="21">
        <f t="shared" si="676"/>
        <v>922925</v>
      </c>
      <c r="BG394" s="21">
        <f t="shared" si="676"/>
        <v>0</v>
      </c>
      <c r="BH394" s="21">
        <f t="shared" si="676"/>
        <v>0</v>
      </c>
      <c r="BI394" s="21">
        <f t="shared" si="676"/>
        <v>0</v>
      </c>
      <c r="BJ394" s="21">
        <f t="shared" si="676"/>
        <v>0</v>
      </c>
      <c r="BK394" s="21">
        <f t="shared" si="676"/>
        <v>0</v>
      </c>
      <c r="BL394" s="21">
        <f t="shared" si="676"/>
        <v>0</v>
      </c>
      <c r="BM394" s="21">
        <f t="shared" si="676"/>
        <v>922925</v>
      </c>
      <c r="BN394" s="21">
        <f t="shared" si="676"/>
        <v>922925</v>
      </c>
      <c r="BO394" s="21">
        <f t="shared" si="676"/>
        <v>0</v>
      </c>
      <c r="BP394" s="21">
        <f t="shared" si="676"/>
        <v>0</v>
      </c>
      <c r="BQ394" s="205">
        <f t="shared" si="585"/>
        <v>0</v>
      </c>
      <c r="BR394" s="21">
        <f t="shared" si="676"/>
        <v>922925</v>
      </c>
      <c r="BS394" s="21">
        <f t="shared" si="676"/>
        <v>922925</v>
      </c>
      <c r="BT394" s="21">
        <f t="shared" si="676"/>
        <v>0</v>
      </c>
      <c r="BU394" s="21">
        <f t="shared" si="676"/>
        <v>0</v>
      </c>
      <c r="BV394" s="21">
        <f t="shared" si="677"/>
        <v>0</v>
      </c>
      <c r="BW394" s="21">
        <f t="shared" si="677"/>
        <v>0</v>
      </c>
      <c r="BX394" s="21">
        <f t="shared" si="677"/>
        <v>0</v>
      </c>
      <c r="BY394" s="21">
        <f t="shared" si="677"/>
        <v>0</v>
      </c>
      <c r="BZ394" s="21">
        <f t="shared" si="677"/>
        <v>922925</v>
      </c>
      <c r="CA394" s="21">
        <f t="shared" si="677"/>
        <v>922925</v>
      </c>
      <c r="CB394" s="21">
        <f t="shared" si="677"/>
        <v>0</v>
      </c>
      <c r="CC394" s="21">
        <f t="shared" si="677"/>
        <v>0</v>
      </c>
      <c r="CD394" s="21">
        <f t="shared" si="677"/>
        <v>0</v>
      </c>
      <c r="CE394" s="21">
        <f t="shared" si="677"/>
        <v>0</v>
      </c>
      <c r="CF394" s="21">
        <f t="shared" si="677"/>
        <v>0</v>
      </c>
      <c r="CG394" s="21">
        <f t="shared" si="677"/>
        <v>0</v>
      </c>
      <c r="CH394" s="21">
        <f t="shared" si="677"/>
        <v>922925</v>
      </c>
      <c r="CI394" s="21">
        <f t="shared" si="677"/>
        <v>922925</v>
      </c>
      <c r="CJ394" s="21">
        <f t="shared" si="677"/>
        <v>0</v>
      </c>
      <c r="CK394" s="21">
        <f t="shared" si="677"/>
        <v>0</v>
      </c>
      <c r="CL394" s="206">
        <f t="shared" si="587"/>
        <v>0</v>
      </c>
    </row>
    <row r="395" spans="1:90" ht="27.75" customHeight="1" x14ac:dyDescent="0.25">
      <c r="A395" s="155" t="s">
        <v>98</v>
      </c>
      <c r="B395" s="155"/>
      <c r="C395" s="155"/>
      <c r="D395" s="155"/>
      <c r="E395" s="152">
        <v>852</v>
      </c>
      <c r="F395" s="3" t="s">
        <v>93</v>
      </c>
      <c r="G395" s="3" t="s">
        <v>13</v>
      </c>
      <c r="H395" s="176" t="s">
        <v>488</v>
      </c>
      <c r="I395" s="3" t="s">
        <v>99</v>
      </c>
      <c r="J395" s="21">
        <f>'6.ВС'!J412</f>
        <v>867418</v>
      </c>
      <c r="K395" s="21">
        <f>'6.ВС'!K412</f>
        <v>867418</v>
      </c>
      <c r="L395" s="21">
        <f>'6.ВС'!L412</f>
        <v>0</v>
      </c>
      <c r="M395" s="21">
        <f>'6.ВС'!M412</f>
        <v>0</v>
      </c>
      <c r="N395" s="21">
        <f>'6.ВС'!N412</f>
        <v>867418</v>
      </c>
      <c r="O395" s="21">
        <f>'6.ВС'!O412</f>
        <v>867418</v>
      </c>
      <c r="P395" s="21">
        <f>'6.ВС'!P412</f>
        <v>0</v>
      </c>
      <c r="Q395" s="21">
        <f>'6.ВС'!Q412</f>
        <v>0</v>
      </c>
      <c r="R395" s="21">
        <f>'6.ВС'!R412</f>
        <v>867418</v>
      </c>
      <c r="S395" s="21">
        <f>'6.ВС'!S412</f>
        <v>867418</v>
      </c>
      <c r="T395" s="21">
        <f>'6.ВС'!T412</f>
        <v>0</v>
      </c>
      <c r="U395" s="21">
        <f>'6.ВС'!U412</f>
        <v>0</v>
      </c>
      <c r="V395" s="21">
        <f>'6.ВС'!V412</f>
        <v>-55507</v>
      </c>
      <c r="W395" s="21">
        <f>'6.ВС'!W412</f>
        <v>-55507</v>
      </c>
      <c r="X395" s="21">
        <f>'6.ВС'!X412</f>
        <v>0</v>
      </c>
      <c r="Y395" s="21">
        <f>'6.ВС'!Y412</f>
        <v>0</v>
      </c>
      <c r="Z395" s="276">
        <f t="shared" si="594"/>
        <v>93.985751821653992</v>
      </c>
      <c r="AA395" s="21"/>
      <c r="AB395" s="21">
        <f>'6.ВС'!AB412</f>
        <v>922925</v>
      </c>
      <c r="AC395" s="21">
        <f>'6.ВС'!AC412</f>
        <v>922925</v>
      </c>
      <c r="AD395" s="21">
        <f>'6.ВС'!AD412</f>
        <v>0</v>
      </c>
      <c r="AE395" s="21">
        <f>'6.ВС'!AE412</f>
        <v>0</v>
      </c>
      <c r="AF395" s="21">
        <f>'6.ВС'!AF412</f>
        <v>0</v>
      </c>
      <c r="AG395" s="21">
        <f>'6.ВС'!AG412</f>
        <v>0</v>
      </c>
      <c r="AH395" s="21">
        <f>'6.ВС'!AH412</f>
        <v>0</v>
      </c>
      <c r="AI395" s="21">
        <f>'6.ВС'!AI412</f>
        <v>0</v>
      </c>
      <c r="AJ395" s="21">
        <f>'6.ВС'!AJ412</f>
        <v>922925</v>
      </c>
      <c r="AK395" s="21">
        <f>'6.ВС'!AK412</f>
        <v>922925</v>
      </c>
      <c r="AL395" s="21">
        <f>'6.ВС'!AL412</f>
        <v>0</v>
      </c>
      <c r="AM395" s="21">
        <f>'6.ВС'!AM412</f>
        <v>0</v>
      </c>
      <c r="AN395" s="21">
        <f>'6.ВС'!AN412</f>
        <v>0</v>
      </c>
      <c r="AO395" s="21">
        <f>'6.ВС'!AO412</f>
        <v>0</v>
      </c>
      <c r="AP395" s="21">
        <f>'6.ВС'!AP412</f>
        <v>0</v>
      </c>
      <c r="AQ395" s="21">
        <f>'6.ВС'!AQ412</f>
        <v>0</v>
      </c>
      <c r="AR395" s="21">
        <f>'6.ВС'!AR412</f>
        <v>922925</v>
      </c>
      <c r="AS395" s="21">
        <f>'6.ВС'!AS412</f>
        <v>922925</v>
      </c>
      <c r="AT395" s="21">
        <f>'6.ВС'!AT412</f>
        <v>0</v>
      </c>
      <c r="AU395" s="21">
        <f>'6.ВС'!AU412</f>
        <v>0</v>
      </c>
      <c r="AV395" s="205">
        <f t="shared" si="603"/>
        <v>0</v>
      </c>
      <c r="AW395" s="21">
        <f>'6.ВС'!AW412</f>
        <v>922925</v>
      </c>
      <c r="AX395" s="21">
        <f>'6.ВС'!AX412</f>
        <v>922925</v>
      </c>
      <c r="AY395" s="21">
        <f>'6.ВС'!AY412</f>
        <v>0</v>
      </c>
      <c r="AZ395" s="21">
        <f>'6.ВС'!AZ412</f>
        <v>0</v>
      </c>
      <c r="BA395" s="21">
        <f>'6.ВС'!BA412</f>
        <v>0</v>
      </c>
      <c r="BB395" s="21">
        <f>'6.ВС'!BB412</f>
        <v>0</v>
      </c>
      <c r="BC395" s="21">
        <f>'6.ВС'!BC412</f>
        <v>0</v>
      </c>
      <c r="BD395" s="21">
        <f>'6.ВС'!BD412</f>
        <v>0</v>
      </c>
      <c r="BE395" s="21">
        <f>'6.ВС'!BE412</f>
        <v>922925</v>
      </c>
      <c r="BF395" s="21">
        <f>'6.ВС'!BF412</f>
        <v>922925</v>
      </c>
      <c r="BG395" s="21">
        <f>'6.ВС'!BG412</f>
        <v>0</v>
      </c>
      <c r="BH395" s="21">
        <f>'6.ВС'!BH412</f>
        <v>0</v>
      </c>
      <c r="BI395" s="21">
        <f>'6.ВС'!BI412</f>
        <v>0</v>
      </c>
      <c r="BJ395" s="21">
        <f>'6.ВС'!BJ412</f>
        <v>0</v>
      </c>
      <c r="BK395" s="21">
        <f>'6.ВС'!BK412</f>
        <v>0</v>
      </c>
      <c r="BL395" s="21">
        <f>'6.ВС'!BL412</f>
        <v>0</v>
      </c>
      <c r="BM395" s="21">
        <f>'6.ВС'!BM412</f>
        <v>922925</v>
      </c>
      <c r="BN395" s="21">
        <f>'6.ВС'!BN412</f>
        <v>922925</v>
      </c>
      <c r="BO395" s="21">
        <f>'6.ВС'!BO412</f>
        <v>0</v>
      </c>
      <c r="BP395" s="21">
        <f>'6.ВС'!BP412</f>
        <v>0</v>
      </c>
      <c r="BQ395" s="205">
        <f t="shared" si="585"/>
        <v>0</v>
      </c>
      <c r="BR395" s="21">
        <f>'6.ВС'!BR412</f>
        <v>922925</v>
      </c>
      <c r="BS395" s="21">
        <f>'6.ВС'!BS412</f>
        <v>922925</v>
      </c>
      <c r="BT395" s="21">
        <f>'6.ВС'!BT412</f>
        <v>0</v>
      </c>
      <c r="BU395" s="21">
        <f>'6.ВС'!BU412</f>
        <v>0</v>
      </c>
      <c r="BV395" s="21">
        <f>'6.ВС'!BV412</f>
        <v>0</v>
      </c>
      <c r="BW395" s="21">
        <f>'6.ВС'!BW412</f>
        <v>0</v>
      </c>
      <c r="BX395" s="21">
        <f>'6.ВС'!BX412</f>
        <v>0</v>
      </c>
      <c r="BY395" s="21">
        <f>'6.ВС'!BY412</f>
        <v>0</v>
      </c>
      <c r="BZ395" s="21">
        <f>'6.ВС'!BZ412</f>
        <v>922925</v>
      </c>
      <c r="CA395" s="21">
        <f>'6.ВС'!CA412</f>
        <v>922925</v>
      </c>
      <c r="CB395" s="21">
        <f>'6.ВС'!CB412</f>
        <v>0</v>
      </c>
      <c r="CC395" s="21">
        <f>'6.ВС'!CC412</f>
        <v>0</v>
      </c>
      <c r="CD395" s="21">
        <f>'6.ВС'!CD412</f>
        <v>0</v>
      </c>
      <c r="CE395" s="21">
        <f>'6.ВС'!CE412</f>
        <v>0</v>
      </c>
      <c r="CF395" s="21">
        <f>'6.ВС'!CF412</f>
        <v>0</v>
      </c>
      <c r="CG395" s="21">
        <f>'6.ВС'!CG412</f>
        <v>0</v>
      </c>
      <c r="CH395" s="21">
        <f>'6.ВС'!CH412</f>
        <v>922925</v>
      </c>
      <c r="CI395" s="21">
        <f>'6.ВС'!CI412</f>
        <v>922925</v>
      </c>
      <c r="CJ395" s="21">
        <f>'6.ВС'!CJ412</f>
        <v>0</v>
      </c>
      <c r="CK395" s="21">
        <f>'6.ВС'!CK412</f>
        <v>0</v>
      </c>
      <c r="CL395" s="206">
        <f t="shared" si="587"/>
        <v>0</v>
      </c>
    </row>
    <row r="396" spans="1:90" ht="27.75" customHeight="1" x14ac:dyDescent="0.25">
      <c r="A396" s="155" t="s">
        <v>128</v>
      </c>
      <c r="B396" s="156"/>
      <c r="C396" s="156"/>
      <c r="D396" s="156"/>
      <c r="E396" s="152">
        <v>852</v>
      </c>
      <c r="F396" s="3" t="s">
        <v>93</v>
      </c>
      <c r="G396" s="3" t="s">
        <v>13</v>
      </c>
      <c r="H396" s="176" t="s">
        <v>487</v>
      </c>
      <c r="I396" s="3"/>
      <c r="J396" s="21">
        <f t="shared" ref="J396:Y397" si="678">J397</f>
        <v>267600</v>
      </c>
      <c r="K396" s="21">
        <f t="shared" si="678"/>
        <v>267600</v>
      </c>
      <c r="L396" s="21">
        <f t="shared" si="678"/>
        <v>0</v>
      </c>
      <c r="M396" s="21">
        <f t="shared" si="678"/>
        <v>0</v>
      </c>
      <c r="N396" s="21">
        <f t="shared" si="678"/>
        <v>267600</v>
      </c>
      <c r="O396" s="21">
        <f t="shared" si="678"/>
        <v>267600</v>
      </c>
      <c r="P396" s="21">
        <f t="shared" si="678"/>
        <v>0</v>
      </c>
      <c r="Q396" s="21">
        <f t="shared" si="678"/>
        <v>0</v>
      </c>
      <c r="R396" s="21">
        <f t="shared" si="678"/>
        <v>267600</v>
      </c>
      <c r="S396" s="21">
        <f t="shared" si="678"/>
        <v>267600</v>
      </c>
      <c r="T396" s="21">
        <f t="shared" si="678"/>
        <v>0</v>
      </c>
      <c r="U396" s="21">
        <f t="shared" si="678"/>
        <v>0</v>
      </c>
      <c r="V396" s="21">
        <f t="shared" si="678"/>
        <v>267600</v>
      </c>
      <c r="W396" s="21">
        <f t="shared" si="678"/>
        <v>267600</v>
      </c>
      <c r="X396" s="21">
        <f t="shared" si="678"/>
        <v>0</v>
      </c>
      <c r="Y396" s="21">
        <f t="shared" si="678"/>
        <v>0</v>
      </c>
      <c r="Z396" s="276" t="e">
        <f t="shared" si="594"/>
        <v>#DIV/0!</v>
      </c>
      <c r="AA396" s="21"/>
      <c r="AB396" s="21">
        <f t="shared" ref="AB396:BV397" si="679">AB397</f>
        <v>0</v>
      </c>
      <c r="AC396" s="21">
        <f t="shared" si="679"/>
        <v>0</v>
      </c>
      <c r="AD396" s="21">
        <f t="shared" si="679"/>
        <v>0</v>
      </c>
      <c r="AE396" s="21">
        <f t="shared" si="679"/>
        <v>0</v>
      </c>
      <c r="AF396" s="21">
        <f t="shared" si="679"/>
        <v>164800</v>
      </c>
      <c r="AG396" s="21">
        <f t="shared" si="679"/>
        <v>164800</v>
      </c>
      <c r="AH396" s="21">
        <f t="shared" si="679"/>
        <v>0</v>
      </c>
      <c r="AI396" s="21">
        <f t="shared" si="679"/>
        <v>0</v>
      </c>
      <c r="AJ396" s="21">
        <f t="shared" si="679"/>
        <v>164800</v>
      </c>
      <c r="AK396" s="21">
        <f t="shared" si="679"/>
        <v>164800</v>
      </c>
      <c r="AL396" s="21">
        <f t="shared" si="679"/>
        <v>0</v>
      </c>
      <c r="AM396" s="21">
        <f t="shared" si="679"/>
        <v>0</v>
      </c>
      <c r="AN396" s="21">
        <f t="shared" si="679"/>
        <v>0</v>
      </c>
      <c r="AO396" s="21">
        <f t="shared" si="679"/>
        <v>0</v>
      </c>
      <c r="AP396" s="21">
        <f t="shared" si="679"/>
        <v>0</v>
      </c>
      <c r="AQ396" s="21">
        <f t="shared" si="679"/>
        <v>0</v>
      </c>
      <c r="AR396" s="21">
        <f t="shared" si="679"/>
        <v>164800</v>
      </c>
      <c r="AS396" s="21">
        <f t="shared" si="679"/>
        <v>164800</v>
      </c>
      <c r="AT396" s="21">
        <f t="shared" si="679"/>
        <v>0</v>
      </c>
      <c r="AU396" s="21">
        <f t="shared" si="679"/>
        <v>0</v>
      </c>
      <c r="AV396" s="205">
        <f t="shared" si="603"/>
        <v>0</v>
      </c>
      <c r="AW396" s="21">
        <f t="shared" si="679"/>
        <v>0</v>
      </c>
      <c r="AX396" s="21">
        <f t="shared" si="679"/>
        <v>0</v>
      </c>
      <c r="AY396" s="21">
        <f t="shared" si="679"/>
        <v>0</v>
      </c>
      <c r="AZ396" s="21">
        <f t="shared" si="679"/>
        <v>0</v>
      </c>
      <c r="BA396" s="21">
        <f t="shared" si="679"/>
        <v>150800</v>
      </c>
      <c r="BB396" s="21">
        <f t="shared" si="679"/>
        <v>150800</v>
      </c>
      <c r="BC396" s="21">
        <f t="shared" si="679"/>
        <v>0</v>
      </c>
      <c r="BD396" s="21">
        <f t="shared" si="679"/>
        <v>0</v>
      </c>
      <c r="BE396" s="21">
        <f t="shared" si="679"/>
        <v>150800</v>
      </c>
      <c r="BF396" s="21">
        <f t="shared" si="679"/>
        <v>150800</v>
      </c>
      <c r="BG396" s="21">
        <f t="shared" si="679"/>
        <v>0</v>
      </c>
      <c r="BH396" s="21">
        <f t="shared" si="679"/>
        <v>0</v>
      </c>
      <c r="BI396" s="21">
        <f t="shared" si="679"/>
        <v>0</v>
      </c>
      <c r="BJ396" s="21">
        <f t="shared" si="679"/>
        <v>0</v>
      </c>
      <c r="BK396" s="21">
        <f t="shared" si="679"/>
        <v>0</v>
      </c>
      <c r="BL396" s="21">
        <f t="shared" si="679"/>
        <v>0</v>
      </c>
      <c r="BM396" s="21">
        <f t="shared" si="679"/>
        <v>150800</v>
      </c>
      <c r="BN396" s="21">
        <f t="shared" si="679"/>
        <v>150800</v>
      </c>
      <c r="BO396" s="21">
        <f t="shared" si="679"/>
        <v>0</v>
      </c>
      <c r="BP396" s="21">
        <f t="shared" si="679"/>
        <v>0</v>
      </c>
      <c r="BQ396" s="205">
        <f t="shared" si="585"/>
        <v>0</v>
      </c>
      <c r="BR396" s="21">
        <f t="shared" si="679"/>
        <v>0</v>
      </c>
      <c r="BS396" s="21">
        <f t="shared" si="679"/>
        <v>0</v>
      </c>
      <c r="BT396" s="21">
        <f t="shared" si="679"/>
        <v>0</v>
      </c>
      <c r="BU396" s="21">
        <f t="shared" si="679"/>
        <v>0</v>
      </c>
      <c r="BV396" s="21">
        <f t="shared" si="679"/>
        <v>179200</v>
      </c>
      <c r="BW396" s="21">
        <f t="shared" ref="BV396:CK397" si="680">BW397</f>
        <v>179200</v>
      </c>
      <c r="BX396" s="21">
        <f t="shared" si="680"/>
        <v>0</v>
      </c>
      <c r="BY396" s="21">
        <f t="shared" si="680"/>
        <v>0</v>
      </c>
      <c r="BZ396" s="21">
        <f t="shared" si="680"/>
        <v>179200</v>
      </c>
      <c r="CA396" s="21">
        <f t="shared" si="680"/>
        <v>179200</v>
      </c>
      <c r="CB396" s="21">
        <f t="shared" si="680"/>
        <v>0</v>
      </c>
      <c r="CC396" s="21">
        <f t="shared" si="680"/>
        <v>0</v>
      </c>
      <c r="CD396" s="21">
        <f t="shared" si="680"/>
        <v>0</v>
      </c>
      <c r="CE396" s="21">
        <f t="shared" si="680"/>
        <v>0</v>
      </c>
      <c r="CF396" s="21">
        <f t="shared" si="680"/>
        <v>0</v>
      </c>
      <c r="CG396" s="21">
        <f t="shared" si="680"/>
        <v>0</v>
      </c>
      <c r="CH396" s="21">
        <f t="shared" si="680"/>
        <v>179200</v>
      </c>
      <c r="CI396" s="21">
        <f t="shared" si="680"/>
        <v>179200</v>
      </c>
      <c r="CJ396" s="21">
        <f t="shared" si="680"/>
        <v>0</v>
      </c>
      <c r="CK396" s="21">
        <f t="shared" si="680"/>
        <v>0</v>
      </c>
      <c r="CL396" s="206">
        <f t="shared" si="587"/>
        <v>0</v>
      </c>
    </row>
    <row r="397" spans="1:90" ht="27.75" customHeight="1" x14ac:dyDescent="0.25">
      <c r="A397" s="155" t="s">
        <v>96</v>
      </c>
      <c r="B397" s="155"/>
      <c r="C397" s="155"/>
      <c r="D397" s="155"/>
      <c r="E397" s="152">
        <v>852</v>
      </c>
      <c r="F397" s="3" t="s">
        <v>93</v>
      </c>
      <c r="G397" s="3" t="s">
        <v>13</v>
      </c>
      <c r="H397" s="176" t="s">
        <v>487</v>
      </c>
      <c r="I397" s="3" t="s">
        <v>97</v>
      </c>
      <c r="J397" s="21">
        <f t="shared" si="678"/>
        <v>267600</v>
      </c>
      <c r="K397" s="21">
        <f t="shared" si="678"/>
        <v>267600</v>
      </c>
      <c r="L397" s="21">
        <f t="shared" si="678"/>
        <v>0</v>
      </c>
      <c r="M397" s="21">
        <f t="shared" si="678"/>
        <v>0</v>
      </c>
      <c r="N397" s="21">
        <f t="shared" si="678"/>
        <v>267600</v>
      </c>
      <c r="O397" s="21">
        <f t="shared" si="678"/>
        <v>267600</v>
      </c>
      <c r="P397" s="21">
        <f t="shared" si="678"/>
        <v>0</v>
      </c>
      <c r="Q397" s="21">
        <f t="shared" si="678"/>
        <v>0</v>
      </c>
      <c r="R397" s="21">
        <f t="shared" si="678"/>
        <v>267600</v>
      </c>
      <c r="S397" s="21">
        <f t="shared" si="678"/>
        <v>267600</v>
      </c>
      <c r="T397" s="21">
        <f t="shared" si="678"/>
        <v>0</v>
      </c>
      <c r="U397" s="21">
        <f t="shared" si="678"/>
        <v>0</v>
      </c>
      <c r="V397" s="21">
        <f t="shared" si="678"/>
        <v>267600</v>
      </c>
      <c r="W397" s="21">
        <f t="shared" si="678"/>
        <v>267600</v>
      </c>
      <c r="X397" s="21">
        <f t="shared" si="678"/>
        <v>0</v>
      </c>
      <c r="Y397" s="21">
        <f t="shared" si="678"/>
        <v>0</v>
      </c>
      <c r="Z397" s="276" t="e">
        <f t="shared" si="594"/>
        <v>#DIV/0!</v>
      </c>
      <c r="AA397" s="21"/>
      <c r="AB397" s="21">
        <f t="shared" si="679"/>
        <v>0</v>
      </c>
      <c r="AC397" s="21">
        <f t="shared" si="679"/>
        <v>0</v>
      </c>
      <c r="AD397" s="21">
        <f t="shared" si="679"/>
        <v>0</v>
      </c>
      <c r="AE397" s="21">
        <f t="shared" si="679"/>
        <v>0</v>
      </c>
      <c r="AF397" s="21">
        <f t="shared" si="679"/>
        <v>164800</v>
      </c>
      <c r="AG397" s="21">
        <f t="shared" si="679"/>
        <v>164800</v>
      </c>
      <c r="AH397" s="21">
        <f t="shared" si="679"/>
        <v>0</v>
      </c>
      <c r="AI397" s="21">
        <f t="shared" si="679"/>
        <v>0</v>
      </c>
      <c r="AJ397" s="21">
        <f t="shared" si="679"/>
        <v>164800</v>
      </c>
      <c r="AK397" s="21">
        <f t="shared" si="679"/>
        <v>164800</v>
      </c>
      <c r="AL397" s="21">
        <f t="shared" si="679"/>
        <v>0</v>
      </c>
      <c r="AM397" s="21">
        <f t="shared" si="679"/>
        <v>0</v>
      </c>
      <c r="AN397" s="21">
        <f t="shared" si="679"/>
        <v>0</v>
      </c>
      <c r="AO397" s="21">
        <f t="shared" si="679"/>
        <v>0</v>
      </c>
      <c r="AP397" s="21">
        <f t="shared" si="679"/>
        <v>0</v>
      </c>
      <c r="AQ397" s="21">
        <f t="shared" si="679"/>
        <v>0</v>
      </c>
      <c r="AR397" s="21">
        <f t="shared" si="679"/>
        <v>164800</v>
      </c>
      <c r="AS397" s="21">
        <f t="shared" si="679"/>
        <v>164800</v>
      </c>
      <c r="AT397" s="21">
        <f t="shared" si="679"/>
        <v>0</v>
      </c>
      <c r="AU397" s="21">
        <f t="shared" si="679"/>
        <v>0</v>
      </c>
      <c r="AV397" s="205">
        <f t="shared" si="603"/>
        <v>0</v>
      </c>
      <c r="AW397" s="21">
        <f t="shared" si="679"/>
        <v>0</v>
      </c>
      <c r="AX397" s="21">
        <f t="shared" si="679"/>
        <v>0</v>
      </c>
      <c r="AY397" s="21">
        <f t="shared" si="679"/>
        <v>0</v>
      </c>
      <c r="AZ397" s="21">
        <f t="shared" si="679"/>
        <v>0</v>
      </c>
      <c r="BA397" s="21">
        <f t="shared" si="679"/>
        <v>150800</v>
      </c>
      <c r="BB397" s="21">
        <f t="shared" si="679"/>
        <v>150800</v>
      </c>
      <c r="BC397" s="21">
        <f t="shared" si="679"/>
        <v>0</v>
      </c>
      <c r="BD397" s="21">
        <f t="shared" si="679"/>
        <v>0</v>
      </c>
      <c r="BE397" s="21">
        <f t="shared" si="679"/>
        <v>150800</v>
      </c>
      <c r="BF397" s="21">
        <f t="shared" si="679"/>
        <v>150800</v>
      </c>
      <c r="BG397" s="21">
        <f t="shared" si="679"/>
        <v>0</v>
      </c>
      <c r="BH397" s="21">
        <f t="shared" si="679"/>
        <v>0</v>
      </c>
      <c r="BI397" s="21">
        <f t="shared" si="679"/>
        <v>0</v>
      </c>
      <c r="BJ397" s="21">
        <f t="shared" si="679"/>
        <v>0</v>
      </c>
      <c r="BK397" s="21">
        <f t="shared" si="679"/>
        <v>0</v>
      </c>
      <c r="BL397" s="21">
        <f t="shared" si="679"/>
        <v>0</v>
      </c>
      <c r="BM397" s="21">
        <f t="shared" si="679"/>
        <v>150800</v>
      </c>
      <c r="BN397" s="21">
        <f t="shared" si="679"/>
        <v>150800</v>
      </c>
      <c r="BO397" s="21">
        <f t="shared" si="679"/>
        <v>0</v>
      </c>
      <c r="BP397" s="21">
        <f t="shared" si="679"/>
        <v>0</v>
      </c>
      <c r="BQ397" s="205">
        <f t="shared" si="585"/>
        <v>0</v>
      </c>
      <c r="BR397" s="21">
        <f t="shared" si="679"/>
        <v>0</v>
      </c>
      <c r="BS397" s="21">
        <f t="shared" si="679"/>
        <v>0</v>
      </c>
      <c r="BT397" s="21">
        <f t="shared" si="679"/>
        <v>0</v>
      </c>
      <c r="BU397" s="21">
        <f t="shared" si="679"/>
        <v>0</v>
      </c>
      <c r="BV397" s="21">
        <f t="shared" si="680"/>
        <v>179200</v>
      </c>
      <c r="BW397" s="21">
        <f t="shared" si="680"/>
        <v>179200</v>
      </c>
      <c r="BX397" s="21">
        <f t="shared" si="680"/>
        <v>0</v>
      </c>
      <c r="BY397" s="21">
        <f t="shared" si="680"/>
        <v>0</v>
      </c>
      <c r="BZ397" s="21">
        <f t="shared" si="680"/>
        <v>179200</v>
      </c>
      <c r="CA397" s="21">
        <f t="shared" si="680"/>
        <v>179200</v>
      </c>
      <c r="CB397" s="21">
        <f t="shared" si="680"/>
        <v>0</v>
      </c>
      <c r="CC397" s="21">
        <f t="shared" si="680"/>
        <v>0</v>
      </c>
      <c r="CD397" s="21">
        <f t="shared" si="680"/>
        <v>0</v>
      </c>
      <c r="CE397" s="21">
        <f t="shared" si="680"/>
        <v>0</v>
      </c>
      <c r="CF397" s="21">
        <f t="shared" si="680"/>
        <v>0</v>
      </c>
      <c r="CG397" s="21">
        <f t="shared" si="680"/>
        <v>0</v>
      </c>
      <c r="CH397" s="21">
        <f t="shared" si="680"/>
        <v>179200</v>
      </c>
      <c r="CI397" s="21">
        <f t="shared" si="680"/>
        <v>179200</v>
      </c>
      <c r="CJ397" s="21">
        <f t="shared" si="680"/>
        <v>0</v>
      </c>
      <c r="CK397" s="21">
        <f t="shared" si="680"/>
        <v>0</v>
      </c>
      <c r="CL397" s="206">
        <f t="shared" si="587"/>
        <v>0</v>
      </c>
    </row>
    <row r="398" spans="1:90" ht="27.75" customHeight="1" x14ac:dyDescent="0.25">
      <c r="A398" s="155" t="s">
        <v>98</v>
      </c>
      <c r="B398" s="155"/>
      <c r="C398" s="155"/>
      <c r="D398" s="155"/>
      <c r="E398" s="152">
        <v>852</v>
      </c>
      <c r="F398" s="3" t="s">
        <v>93</v>
      </c>
      <c r="G398" s="3" t="s">
        <v>13</v>
      </c>
      <c r="H398" s="176" t="s">
        <v>487</v>
      </c>
      <c r="I398" s="3" t="s">
        <v>99</v>
      </c>
      <c r="J398" s="21">
        <f>'6.ВС'!J415</f>
        <v>267600</v>
      </c>
      <c r="K398" s="21">
        <f>'6.ВС'!K415</f>
        <v>267600</v>
      </c>
      <c r="L398" s="21">
        <f>'6.ВС'!L415</f>
        <v>0</v>
      </c>
      <c r="M398" s="21">
        <f>'6.ВС'!M415</f>
        <v>0</v>
      </c>
      <c r="N398" s="21">
        <f>'6.ВС'!N415</f>
        <v>267600</v>
      </c>
      <c r="O398" s="21">
        <f>'6.ВС'!O415</f>
        <v>267600</v>
      </c>
      <c r="P398" s="21">
        <f>'6.ВС'!P415</f>
        <v>0</v>
      </c>
      <c r="Q398" s="21">
        <f>'6.ВС'!Q415</f>
        <v>0</v>
      </c>
      <c r="R398" s="21">
        <f>'6.ВС'!R415</f>
        <v>267600</v>
      </c>
      <c r="S398" s="21">
        <f>'6.ВС'!S415</f>
        <v>267600</v>
      </c>
      <c r="T398" s="21">
        <f>'6.ВС'!T415</f>
        <v>0</v>
      </c>
      <c r="U398" s="21">
        <f>'6.ВС'!U415</f>
        <v>0</v>
      </c>
      <c r="V398" s="21">
        <f>'6.ВС'!V415</f>
        <v>267600</v>
      </c>
      <c r="W398" s="21">
        <f>'6.ВС'!W415</f>
        <v>267600</v>
      </c>
      <c r="X398" s="21">
        <f>'6.ВС'!X415</f>
        <v>0</v>
      </c>
      <c r="Y398" s="21">
        <f>'6.ВС'!Y415</f>
        <v>0</v>
      </c>
      <c r="Z398" s="276" t="e">
        <f t="shared" si="594"/>
        <v>#DIV/0!</v>
      </c>
      <c r="AA398" s="21"/>
      <c r="AB398" s="21">
        <f>'6.ВС'!AB415</f>
        <v>0</v>
      </c>
      <c r="AC398" s="21">
        <f>'6.ВС'!AC415</f>
        <v>0</v>
      </c>
      <c r="AD398" s="21">
        <f>'6.ВС'!AD415</f>
        <v>0</v>
      </c>
      <c r="AE398" s="21">
        <f>'6.ВС'!AE415</f>
        <v>0</v>
      </c>
      <c r="AF398" s="21">
        <f>'6.ВС'!AF415</f>
        <v>164800</v>
      </c>
      <c r="AG398" s="21">
        <f>'6.ВС'!AG415</f>
        <v>164800</v>
      </c>
      <c r="AH398" s="21">
        <f>'6.ВС'!AH415</f>
        <v>0</v>
      </c>
      <c r="AI398" s="21">
        <f>'6.ВС'!AI415</f>
        <v>0</v>
      </c>
      <c r="AJ398" s="21">
        <f>'6.ВС'!AJ415</f>
        <v>164800</v>
      </c>
      <c r="AK398" s="21">
        <f>'6.ВС'!AK415</f>
        <v>164800</v>
      </c>
      <c r="AL398" s="21">
        <f>'6.ВС'!AL415</f>
        <v>0</v>
      </c>
      <c r="AM398" s="21">
        <f>'6.ВС'!AM415</f>
        <v>0</v>
      </c>
      <c r="AN398" s="21">
        <f>'6.ВС'!AN415</f>
        <v>0</v>
      </c>
      <c r="AO398" s="21">
        <f>'6.ВС'!AO415</f>
        <v>0</v>
      </c>
      <c r="AP398" s="21">
        <f>'6.ВС'!AP415</f>
        <v>0</v>
      </c>
      <c r="AQ398" s="21">
        <f>'6.ВС'!AQ415</f>
        <v>0</v>
      </c>
      <c r="AR398" s="21">
        <f>'6.ВС'!AR415</f>
        <v>164800</v>
      </c>
      <c r="AS398" s="21">
        <f>'6.ВС'!AS415</f>
        <v>164800</v>
      </c>
      <c r="AT398" s="21">
        <f>'6.ВС'!AT415</f>
        <v>0</v>
      </c>
      <c r="AU398" s="21">
        <f>'6.ВС'!AU415</f>
        <v>0</v>
      </c>
      <c r="AV398" s="205">
        <f t="shared" si="603"/>
        <v>0</v>
      </c>
      <c r="AW398" s="21">
        <f>'6.ВС'!AW415</f>
        <v>0</v>
      </c>
      <c r="AX398" s="21">
        <f>'6.ВС'!AX415</f>
        <v>0</v>
      </c>
      <c r="AY398" s="21">
        <f>'6.ВС'!AY415</f>
        <v>0</v>
      </c>
      <c r="AZ398" s="21">
        <f>'6.ВС'!AZ415</f>
        <v>0</v>
      </c>
      <c r="BA398" s="21">
        <f>'6.ВС'!BA415</f>
        <v>150800</v>
      </c>
      <c r="BB398" s="21">
        <f>'6.ВС'!BB415</f>
        <v>150800</v>
      </c>
      <c r="BC398" s="21">
        <f>'6.ВС'!BC415</f>
        <v>0</v>
      </c>
      <c r="BD398" s="21">
        <f>'6.ВС'!BD415</f>
        <v>0</v>
      </c>
      <c r="BE398" s="21">
        <f>'6.ВС'!BE415</f>
        <v>150800</v>
      </c>
      <c r="BF398" s="21">
        <f>'6.ВС'!BF415</f>
        <v>150800</v>
      </c>
      <c r="BG398" s="21">
        <f>'6.ВС'!BG415</f>
        <v>0</v>
      </c>
      <c r="BH398" s="21">
        <f>'6.ВС'!BH415</f>
        <v>0</v>
      </c>
      <c r="BI398" s="21">
        <f>'6.ВС'!BI415</f>
        <v>0</v>
      </c>
      <c r="BJ398" s="21">
        <f>'6.ВС'!BJ415</f>
        <v>0</v>
      </c>
      <c r="BK398" s="21">
        <f>'6.ВС'!BK415</f>
        <v>0</v>
      </c>
      <c r="BL398" s="21">
        <f>'6.ВС'!BL415</f>
        <v>0</v>
      </c>
      <c r="BM398" s="21">
        <f>'6.ВС'!BM415</f>
        <v>150800</v>
      </c>
      <c r="BN398" s="21">
        <f>'6.ВС'!BN415</f>
        <v>150800</v>
      </c>
      <c r="BO398" s="21">
        <f>'6.ВС'!BO415</f>
        <v>0</v>
      </c>
      <c r="BP398" s="21">
        <f>'6.ВС'!BP415</f>
        <v>0</v>
      </c>
      <c r="BQ398" s="205">
        <f t="shared" si="585"/>
        <v>0</v>
      </c>
      <c r="BR398" s="21">
        <f>'6.ВС'!BR415</f>
        <v>0</v>
      </c>
      <c r="BS398" s="21">
        <f>'6.ВС'!BS415</f>
        <v>0</v>
      </c>
      <c r="BT398" s="21">
        <f>'6.ВС'!BT415</f>
        <v>0</v>
      </c>
      <c r="BU398" s="21">
        <f>'6.ВС'!BU415</f>
        <v>0</v>
      </c>
      <c r="BV398" s="21">
        <f>'6.ВС'!BV415</f>
        <v>179200</v>
      </c>
      <c r="BW398" s="21">
        <f>'6.ВС'!BW415</f>
        <v>179200</v>
      </c>
      <c r="BX398" s="21">
        <f>'6.ВС'!BX415</f>
        <v>0</v>
      </c>
      <c r="BY398" s="21">
        <f>'6.ВС'!BY415</f>
        <v>0</v>
      </c>
      <c r="BZ398" s="21">
        <f>'6.ВС'!BZ415</f>
        <v>179200</v>
      </c>
      <c r="CA398" s="21">
        <f>'6.ВС'!CA415</f>
        <v>179200</v>
      </c>
      <c r="CB398" s="21">
        <f>'6.ВС'!CB415</f>
        <v>0</v>
      </c>
      <c r="CC398" s="21">
        <f>'6.ВС'!CC415</f>
        <v>0</v>
      </c>
      <c r="CD398" s="21">
        <f>'6.ВС'!CD415</f>
        <v>0</v>
      </c>
      <c r="CE398" s="21">
        <f>'6.ВС'!CE415</f>
        <v>0</v>
      </c>
      <c r="CF398" s="21">
        <f>'6.ВС'!CF415</f>
        <v>0</v>
      </c>
      <c r="CG398" s="21">
        <f>'6.ВС'!CG415</f>
        <v>0</v>
      </c>
      <c r="CH398" s="21">
        <f>'6.ВС'!CH415</f>
        <v>179200</v>
      </c>
      <c r="CI398" s="21">
        <f>'6.ВС'!CI415</f>
        <v>179200</v>
      </c>
      <c r="CJ398" s="21">
        <f>'6.ВС'!CJ415</f>
        <v>0</v>
      </c>
      <c r="CK398" s="21">
        <f>'6.ВС'!CK415</f>
        <v>0</v>
      </c>
      <c r="CL398" s="206">
        <f t="shared" si="587"/>
        <v>0</v>
      </c>
    </row>
    <row r="399" spans="1:90" ht="27.75" customHeight="1" x14ac:dyDescent="0.25">
      <c r="A399" s="156" t="s">
        <v>545</v>
      </c>
      <c r="B399" s="155"/>
      <c r="C399" s="155"/>
      <c r="D399" s="155"/>
      <c r="E399" s="152"/>
      <c r="F399" s="3" t="s">
        <v>93</v>
      </c>
      <c r="G399" s="3" t="s">
        <v>13</v>
      </c>
      <c r="H399" s="176" t="s">
        <v>489</v>
      </c>
      <c r="I399" s="3"/>
      <c r="J399" s="21">
        <f t="shared" ref="J399:Y399" si="681">J400</f>
        <v>7546540</v>
      </c>
      <c r="K399" s="21">
        <f t="shared" si="681"/>
        <v>7546540</v>
      </c>
      <c r="L399" s="21">
        <f t="shared" si="681"/>
        <v>0</v>
      </c>
      <c r="M399" s="21">
        <f t="shared" si="681"/>
        <v>0</v>
      </c>
      <c r="N399" s="21">
        <f t="shared" si="681"/>
        <v>8988740</v>
      </c>
      <c r="O399" s="21">
        <f t="shared" si="681"/>
        <v>8988740</v>
      </c>
      <c r="P399" s="21">
        <f t="shared" si="681"/>
        <v>0</v>
      </c>
      <c r="Q399" s="21">
        <f t="shared" si="681"/>
        <v>0</v>
      </c>
      <c r="R399" s="21">
        <f t="shared" si="681"/>
        <v>10340240</v>
      </c>
      <c r="S399" s="21">
        <f t="shared" si="681"/>
        <v>10340240</v>
      </c>
      <c r="T399" s="21">
        <f t="shared" si="681"/>
        <v>0</v>
      </c>
      <c r="U399" s="21">
        <f t="shared" si="681"/>
        <v>0</v>
      </c>
      <c r="V399" s="21">
        <f t="shared" si="681"/>
        <v>-1957640</v>
      </c>
      <c r="W399" s="21">
        <f t="shared" si="681"/>
        <v>-1957640</v>
      </c>
      <c r="X399" s="21">
        <f t="shared" si="681"/>
        <v>0</v>
      </c>
      <c r="Y399" s="21">
        <f t="shared" si="681"/>
        <v>0</v>
      </c>
      <c r="Z399" s="276">
        <f t="shared" si="594"/>
        <v>79.402326134395608</v>
      </c>
      <c r="AA399" s="21"/>
      <c r="AB399" s="21">
        <f t="shared" ref="AB399:CK399" si="682">AB400</f>
        <v>9504180</v>
      </c>
      <c r="AC399" s="21">
        <f t="shared" si="682"/>
        <v>9504180</v>
      </c>
      <c r="AD399" s="21">
        <f t="shared" si="682"/>
        <v>0</v>
      </c>
      <c r="AE399" s="21">
        <f t="shared" si="682"/>
        <v>0</v>
      </c>
      <c r="AF399" s="21">
        <f t="shared" si="682"/>
        <v>-16</v>
      </c>
      <c r="AG399" s="21">
        <f t="shared" si="682"/>
        <v>-16</v>
      </c>
      <c r="AH399" s="21">
        <f t="shared" si="682"/>
        <v>0</v>
      </c>
      <c r="AI399" s="21">
        <f t="shared" si="682"/>
        <v>0</v>
      </c>
      <c r="AJ399" s="21">
        <f t="shared" si="682"/>
        <v>9504164</v>
      </c>
      <c r="AK399" s="21">
        <f t="shared" si="682"/>
        <v>9504164</v>
      </c>
      <c r="AL399" s="21">
        <f t="shared" si="682"/>
        <v>0</v>
      </c>
      <c r="AM399" s="21">
        <f t="shared" si="682"/>
        <v>0</v>
      </c>
      <c r="AN399" s="21">
        <f t="shared" si="682"/>
        <v>0</v>
      </c>
      <c r="AO399" s="21">
        <f t="shared" si="682"/>
        <v>0</v>
      </c>
      <c r="AP399" s="21">
        <f t="shared" si="682"/>
        <v>0</v>
      </c>
      <c r="AQ399" s="21">
        <f t="shared" si="682"/>
        <v>0</v>
      </c>
      <c r="AR399" s="21">
        <f t="shared" si="682"/>
        <v>9504164</v>
      </c>
      <c r="AS399" s="21">
        <f t="shared" si="682"/>
        <v>9504164</v>
      </c>
      <c r="AT399" s="21">
        <f t="shared" si="682"/>
        <v>0</v>
      </c>
      <c r="AU399" s="21">
        <f t="shared" si="682"/>
        <v>0</v>
      </c>
      <c r="AV399" s="205">
        <f t="shared" si="603"/>
        <v>0</v>
      </c>
      <c r="AW399" s="21">
        <f t="shared" si="682"/>
        <v>9040980</v>
      </c>
      <c r="AX399" s="21">
        <f t="shared" si="682"/>
        <v>9040980</v>
      </c>
      <c r="AY399" s="21">
        <f t="shared" si="682"/>
        <v>0</v>
      </c>
      <c r="AZ399" s="21">
        <f t="shared" si="682"/>
        <v>0</v>
      </c>
      <c r="BA399" s="21">
        <f t="shared" si="682"/>
        <v>-16</v>
      </c>
      <c r="BB399" s="21">
        <f t="shared" si="682"/>
        <v>-16</v>
      </c>
      <c r="BC399" s="21">
        <f t="shared" si="682"/>
        <v>0</v>
      </c>
      <c r="BD399" s="21">
        <f t="shared" si="682"/>
        <v>0</v>
      </c>
      <c r="BE399" s="21">
        <f t="shared" si="682"/>
        <v>9040964</v>
      </c>
      <c r="BF399" s="21">
        <f t="shared" si="682"/>
        <v>9040964</v>
      </c>
      <c r="BG399" s="21">
        <f t="shared" si="682"/>
        <v>0</v>
      </c>
      <c r="BH399" s="21">
        <f t="shared" si="682"/>
        <v>0</v>
      </c>
      <c r="BI399" s="21">
        <f t="shared" si="682"/>
        <v>0</v>
      </c>
      <c r="BJ399" s="21">
        <f t="shared" si="682"/>
        <v>0</v>
      </c>
      <c r="BK399" s="21">
        <f t="shared" si="682"/>
        <v>0</v>
      </c>
      <c r="BL399" s="21">
        <f t="shared" si="682"/>
        <v>0</v>
      </c>
      <c r="BM399" s="21">
        <f t="shared" si="682"/>
        <v>9040964</v>
      </c>
      <c r="BN399" s="21">
        <f t="shared" si="682"/>
        <v>9040964</v>
      </c>
      <c r="BO399" s="21">
        <f t="shared" si="682"/>
        <v>0</v>
      </c>
      <c r="BP399" s="21">
        <f t="shared" si="682"/>
        <v>0</v>
      </c>
      <c r="BQ399" s="205">
        <f t="shared" si="585"/>
        <v>0</v>
      </c>
      <c r="BR399" s="21">
        <f t="shared" si="682"/>
        <v>8934280</v>
      </c>
      <c r="BS399" s="21">
        <f t="shared" si="682"/>
        <v>8934280</v>
      </c>
      <c r="BT399" s="21">
        <f t="shared" si="682"/>
        <v>0</v>
      </c>
      <c r="BU399" s="21">
        <f t="shared" si="682"/>
        <v>0</v>
      </c>
      <c r="BV399" s="21">
        <f t="shared" si="682"/>
        <v>-16</v>
      </c>
      <c r="BW399" s="21">
        <f t="shared" si="682"/>
        <v>-16</v>
      </c>
      <c r="BX399" s="21">
        <f t="shared" si="682"/>
        <v>0</v>
      </c>
      <c r="BY399" s="21">
        <f t="shared" si="682"/>
        <v>0</v>
      </c>
      <c r="BZ399" s="21">
        <f t="shared" si="682"/>
        <v>8934264</v>
      </c>
      <c r="CA399" s="21">
        <f t="shared" si="682"/>
        <v>8934264</v>
      </c>
      <c r="CB399" s="21">
        <f t="shared" si="682"/>
        <v>0</v>
      </c>
      <c r="CC399" s="21">
        <f t="shared" si="682"/>
        <v>0</v>
      </c>
      <c r="CD399" s="21">
        <f t="shared" si="682"/>
        <v>0</v>
      </c>
      <c r="CE399" s="21">
        <f t="shared" si="682"/>
        <v>0</v>
      </c>
      <c r="CF399" s="21">
        <f t="shared" si="682"/>
        <v>0</v>
      </c>
      <c r="CG399" s="21">
        <f t="shared" si="682"/>
        <v>0</v>
      </c>
      <c r="CH399" s="21">
        <f t="shared" si="682"/>
        <v>8934264</v>
      </c>
      <c r="CI399" s="21">
        <f t="shared" si="682"/>
        <v>8934264</v>
      </c>
      <c r="CJ399" s="21">
        <f t="shared" si="682"/>
        <v>0</v>
      </c>
      <c r="CK399" s="21">
        <f t="shared" si="682"/>
        <v>0</v>
      </c>
      <c r="CL399" s="206">
        <f t="shared" si="587"/>
        <v>0</v>
      </c>
    </row>
    <row r="400" spans="1:90" ht="27.75" customHeight="1" x14ac:dyDescent="0.25">
      <c r="A400" s="155" t="s">
        <v>96</v>
      </c>
      <c r="B400" s="155"/>
      <c r="C400" s="155"/>
      <c r="D400" s="155"/>
      <c r="E400" s="152">
        <v>852</v>
      </c>
      <c r="F400" s="3" t="s">
        <v>93</v>
      </c>
      <c r="G400" s="3" t="s">
        <v>13</v>
      </c>
      <c r="H400" s="176" t="s">
        <v>489</v>
      </c>
      <c r="I400" s="3" t="s">
        <v>97</v>
      </c>
      <c r="J400" s="21">
        <f t="shared" ref="J400:R400" si="683">J401+J402</f>
        <v>7546540</v>
      </c>
      <c r="K400" s="21">
        <f t="shared" ref="K400:M400" si="684">K401+K402</f>
        <v>7546540</v>
      </c>
      <c r="L400" s="21">
        <f t="shared" si="684"/>
        <v>0</v>
      </c>
      <c r="M400" s="21">
        <f t="shared" si="684"/>
        <v>0</v>
      </c>
      <c r="N400" s="21">
        <f t="shared" si="683"/>
        <v>8988740</v>
      </c>
      <c r="O400" s="21">
        <f t="shared" ref="O400:Q400" si="685">O401+O402</f>
        <v>8988740</v>
      </c>
      <c r="P400" s="21">
        <f t="shared" si="685"/>
        <v>0</v>
      </c>
      <c r="Q400" s="21">
        <f t="shared" si="685"/>
        <v>0</v>
      </c>
      <c r="R400" s="21">
        <f t="shared" si="683"/>
        <v>10340240</v>
      </c>
      <c r="S400" s="21">
        <f t="shared" ref="S400:U400" si="686">S401+S402</f>
        <v>10340240</v>
      </c>
      <c r="T400" s="21">
        <f t="shared" si="686"/>
        <v>0</v>
      </c>
      <c r="U400" s="21">
        <f t="shared" si="686"/>
        <v>0</v>
      </c>
      <c r="V400" s="21">
        <f t="shared" ref="V400:Y400" si="687">V401+V402</f>
        <v>-1957640</v>
      </c>
      <c r="W400" s="21">
        <f t="shared" si="687"/>
        <v>-1957640</v>
      </c>
      <c r="X400" s="21">
        <f t="shared" si="687"/>
        <v>0</v>
      </c>
      <c r="Y400" s="21">
        <f t="shared" si="687"/>
        <v>0</v>
      </c>
      <c r="Z400" s="276">
        <f t="shared" si="594"/>
        <v>79.402326134395608</v>
      </c>
      <c r="AA400" s="21"/>
      <c r="AB400" s="21">
        <f t="shared" ref="AB400:BU400" si="688">AB401+AB402</f>
        <v>9504180</v>
      </c>
      <c r="AC400" s="21">
        <f t="shared" si="688"/>
        <v>9504180</v>
      </c>
      <c r="AD400" s="21">
        <f t="shared" si="688"/>
        <v>0</v>
      </c>
      <c r="AE400" s="21">
        <f t="shared" si="688"/>
        <v>0</v>
      </c>
      <c r="AF400" s="21">
        <f t="shared" ref="AF400:AM400" si="689">AF401+AF402</f>
        <v>-16</v>
      </c>
      <c r="AG400" s="21">
        <f t="shared" si="689"/>
        <v>-16</v>
      </c>
      <c r="AH400" s="21">
        <f t="shared" si="689"/>
        <v>0</v>
      </c>
      <c r="AI400" s="21">
        <f t="shared" si="689"/>
        <v>0</v>
      </c>
      <c r="AJ400" s="21">
        <f t="shared" si="689"/>
        <v>9504164</v>
      </c>
      <c r="AK400" s="21">
        <f t="shared" si="689"/>
        <v>9504164</v>
      </c>
      <c r="AL400" s="21">
        <f t="shared" si="689"/>
        <v>0</v>
      </c>
      <c r="AM400" s="21">
        <f t="shared" si="689"/>
        <v>0</v>
      </c>
      <c r="AN400" s="21">
        <f t="shared" ref="AN400:AU400" si="690">AN401+AN402</f>
        <v>0</v>
      </c>
      <c r="AO400" s="21">
        <f t="shared" si="690"/>
        <v>0</v>
      </c>
      <c r="AP400" s="21">
        <f t="shared" si="690"/>
        <v>0</v>
      </c>
      <c r="AQ400" s="21">
        <f t="shared" si="690"/>
        <v>0</v>
      </c>
      <c r="AR400" s="21">
        <f t="shared" si="690"/>
        <v>9504164</v>
      </c>
      <c r="AS400" s="21">
        <f t="shared" si="690"/>
        <v>9504164</v>
      </c>
      <c r="AT400" s="21">
        <f t="shared" si="690"/>
        <v>0</v>
      </c>
      <c r="AU400" s="21">
        <f t="shared" si="690"/>
        <v>0</v>
      </c>
      <c r="AV400" s="205">
        <f t="shared" si="603"/>
        <v>0</v>
      </c>
      <c r="AW400" s="21">
        <f t="shared" si="688"/>
        <v>9040980</v>
      </c>
      <c r="AX400" s="21">
        <f t="shared" si="688"/>
        <v>9040980</v>
      </c>
      <c r="AY400" s="21">
        <f t="shared" si="688"/>
        <v>0</v>
      </c>
      <c r="AZ400" s="21">
        <f t="shared" si="688"/>
        <v>0</v>
      </c>
      <c r="BA400" s="21">
        <f t="shared" ref="BA400:BH400" si="691">BA401+BA402</f>
        <v>-16</v>
      </c>
      <c r="BB400" s="21">
        <f t="shared" si="691"/>
        <v>-16</v>
      </c>
      <c r="BC400" s="21">
        <f t="shared" si="691"/>
        <v>0</v>
      </c>
      <c r="BD400" s="21">
        <f t="shared" si="691"/>
        <v>0</v>
      </c>
      <c r="BE400" s="21">
        <f t="shared" si="691"/>
        <v>9040964</v>
      </c>
      <c r="BF400" s="21">
        <f t="shared" si="691"/>
        <v>9040964</v>
      </c>
      <c r="BG400" s="21">
        <f t="shared" si="691"/>
        <v>0</v>
      </c>
      <c r="BH400" s="21">
        <f t="shared" si="691"/>
        <v>0</v>
      </c>
      <c r="BI400" s="21">
        <f t="shared" ref="BI400:BP400" si="692">BI401+BI402</f>
        <v>0</v>
      </c>
      <c r="BJ400" s="21">
        <f t="shared" si="692"/>
        <v>0</v>
      </c>
      <c r="BK400" s="21">
        <f t="shared" si="692"/>
        <v>0</v>
      </c>
      <c r="BL400" s="21">
        <f t="shared" si="692"/>
        <v>0</v>
      </c>
      <c r="BM400" s="21">
        <f t="shared" si="692"/>
        <v>9040964</v>
      </c>
      <c r="BN400" s="21">
        <f t="shared" si="692"/>
        <v>9040964</v>
      </c>
      <c r="BO400" s="21">
        <f t="shared" si="692"/>
        <v>0</v>
      </c>
      <c r="BP400" s="21">
        <f t="shared" si="692"/>
        <v>0</v>
      </c>
      <c r="BQ400" s="205">
        <f t="shared" ref="BQ400:BQ448" si="693">BE400-BF400-BG400-BH400</f>
        <v>0</v>
      </c>
      <c r="BR400" s="21">
        <f t="shared" si="688"/>
        <v>8934280</v>
      </c>
      <c r="BS400" s="21">
        <f t="shared" si="688"/>
        <v>8934280</v>
      </c>
      <c r="BT400" s="21">
        <f t="shared" si="688"/>
        <v>0</v>
      </c>
      <c r="BU400" s="21">
        <f t="shared" si="688"/>
        <v>0</v>
      </c>
      <c r="BV400" s="21">
        <f t="shared" ref="BV400:CC400" si="694">BV401+BV402</f>
        <v>-16</v>
      </c>
      <c r="BW400" s="21">
        <f t="shared" si="694"/>
        <v>-16</v>
      </c>
      <c r="BX400" s="21">
        <f t="shared" si="694"/>
        <v>0</v>
      </c>
      <c r="BY400" s="21">
        <f t="shared" si="694"/>
        <v>0</v>
      </c>
      <c r="BZ400" s="21">
        <f t="shared" si="694"/>
        <v>8934264</v>
      </c>
      <c r="CA400" s="21">
        <f t="shared" si="694"/>
        <v>8934264</v>
      </c>
      <c r="CB400" s="21">
        <f t="shared" si="694"/>
        <v>0</v>
      </c>
      <c r="CC400" s="21">
        <f t="shared" si="694"/>
        <v>0</v>
      </c>
      <c r="CD400" s="21">
        <f t="shared" ref="CD400:CK400" si="695">CD401+CD402</f>
        <v>0</v>
      </c>
      <c r="CE400" s="21">
        <f t="shared" si="695"/>
        <v>0</v>
      </c>
      <c r="CF400" s="21">
        <f t="shared" si="695"/>
        <v>0</v>
      </c>
      <c r="CG400" s="21">
        <f t="shared" si="695"/>
        <v>0</v>
      </c>
      <c r="CH400" s="21">
        <f t="shared" si="695"/>
        <v>8934264</v>
      </c>
      <c r="CI400" s="21">
        <f t="shared" si="695"/>
        <v>8934264</v>
      </c>
      <c r="CJ400" s="21">
        <f t="shared" si="695"/>
        <v>0</v>
      </c>
      <c r="CK400" s="21">
        <f t="shared" si="695"/>
        <v>0</v>
      </c>
      <c r="CL400" s="206">
        <f t="shared" si="587"/>
        <v>0</v>
      </c>
    </row>
    <row r="401" spans="1:90" ht="27.75" customHeight="1" x14ac:dyDescent="0.25">
      <c r="A401" s="155" t="s">
        <v>105</v>
      </c>
      <c r="B401" s="155"/>
      <c r="C401" s="155"/>
      <c r="D401" s="155"/>
      <c r="E401" s="152">
        <v>852</v>
      </c>
      <c r="F401" s="3" t="s">
        <v>93</v>
      </c>
      <c r="G401" s="3" t="s">
        <v>13</v>
      </c>
      <c r="H401" s="176" t="s">
        <v>489</v>
      </c>
      <c r="I401" s="3" t="s">
        <v>106</v>
      </c>
      <c r="J401" s="21">
        <f>'6.ВС'!J418</f>
        <v>5587309</v>
      </c>
      <c r="K401" s="21">
        <f>'6.ВС'!K418</f>
        <v>5587309</v>
      </c>
      <c r="L401" s="21">
        <f>'6.ВС'!L418</f>
        <v>0</v>
      </c>
      <c r="M401" s="21">
        <f>'6.ВС'!M418</f>
        <v>0</v>
      </c>
      <c r="N401" s="21">
        <f>'6.ВС'!N418</f>
        <v>6559334</v>
      </c>
      <c r="O401" s="21">
        <f>'6.ВС'!O418</f>
        <v>6559334</v>
      </c>
      <c r="P401" s="21">
        <f>'6.ВС'!P418</f>
        <v>0</v>
      </c>
      <c r="Q401" s="21">
        <f>'6.ВС'!Q418</f>
        <v>0</v>
      </c>
      <c r="R401" s="21">
        <f>'6.ВС'!R418</f>
        <v>7573566</v>
      </c>
      <c r="S401" s="21">
        <f>'6.ВС'!S418</f>
        <v>7573566</v>
      </c>
      <c r="T401" s="21">
        <f>'6.ВС'!T418</f>
        <v>0</v>
      </c>
      <c r="U401" s="21">
        <f>'6.ВС'!U418</f>
        <v>0</v>
      </c>
      <c r="V401" s="21">
        <f>'6.ВС'!V418</f>
        <v>-1951871</v>
      </c>
      <c r="W401" s="21">
        <f>'6.ВС'!W418</f>
        <v>-1951871</v>
      </c>
      <c r="X401" s="21">
        <f>'6.ВС'!X418</f>
        <v>0</v>
      </c>
      <c r="Y401" s="21">
        <f>'6.ВС'!Y418</f>
        <v>0</v>
      </c>
      <c r="Z401" s="276">
        <f t="shared" si="594"/>
        <v>74.11030112028098</v>
      </c>
      <c r="AA401" s="21"/>
      <c r="AB401" s="21">
        <f>'6.ВС'!AB418</f>
        <v>7539180</v>
      </c>
      <c r="AC401" s="21">
        <f>'6.ВС'!AC418</f>
        <v>7539180</v>
      </c>
      <c r="AD401" s="21">
        <f>'6.ВС'!AD418</f>
        <v>0</v>
      </c>
      <c r="AE401" s="21">
        <f>'6.ВС'!AE418</f>
        <v>0</v>
      </c>
      <c r="AF401" s="21">
        <f>'6.ВС'!AF418</f>
        <v>0</v>
      </c>
      <c r="AG401" s="21">
        <f>'6.ВС'!AG418</f>
        <v>0</v>
      </c>
      <c r="AH401" s="21">
        <f>'6.ВС'!AH418</f>
        <v>0</v>
      </c>
      <c r="AI401" s="21">
        <f>'6.ВС'!AI418</f>
        <v>0</v>
      </c>
      <c r="AJ401" s="21">
        <f>'6.ВС'!AJ418</f>
        <v>7539180</v>
      </c>
      <c r="AK401" s="21">
        <f>'6.ВС'!AK418</f>
        <v>7539180</v>
      </c>
      <c r="AL401" s="21">
        <f>'6.ВС'!AL418</f>
        <v>0</v>
      </c>
      <c r="AM401" s="21">
        <f>'6.ВС'!AM418</f>
        <v>0</v>
      </c>
      <c r="AN401" s="21">
        <f>'6.ВС'!AN418</f>
        <v>0</v>
      </c>
      <c r="AO401" s="21">
        <f>'6.ВС'!AO418</f>
        <v>0</v>
      </c>
      <c r="AP401" s="21">
        <f>'6.ВС'!AP418</f>
        <v>0</v>
      </c>
      <c r="AQ401" s="21">
        <f>'6.ВС'!AQ418</f>
        <v>0</v>
      </c>
      <c r="AR401" s="21">
        <f>'6.ВС'!AR418</f>
        <v>7539180</v>
      </c>
      <c r="AS401" s="21">
        <f>'6.ВС'!AS418</f>
        <v>7539180</v>
      </c>
      <c r="AT401" s="21">
        <f>'6.ВС'!AT418</f>
        <v>0</v>
      </c>
      <c r="AU401" s="21">
        <f>'6.ВС'!AU418</f>
        <v>0</v>
      </c>
      <c r="AV401" s="205">
        <f t="shared" si="603"/>
        <v>0</v>
      </c>
      <c r="AW401" s="21">
        <f>'6.ВС'!AW418</f>
        <v>7522350</v>
      </c>
      <c r="AX401" s="21">
        <f>'6.ВС'!AX418</f>
        <v>7522350</v>
      </c>
      <c r="AY401" s="21">
        <f>'6.ВС'!AY418</f>
        <v>0</v>
      </c>
      <c r="AZ401" s="21">
        <f>'6.ВС'!AZ418</f>
        <v>0</v>
      </c>
      <c r="BA401" s="21">
        <f>'6.ВС'!BA418</f>
        <v>0</v>
      </c>
      <c r="BB401" s="21">
        <f>'6.ВС'!BB418</f>
        <v>0</v>
      </c>
      <c r="BC401" s="21">
        <f>'6.ВС'!BC418</f>
        <v>0</v>
      </c>
      <c r="BD401" s="21">
        <f>'6.ВС'!BD418</f>
        <v>0</v>
      </c>
      <c r="BE401" s="21">
        <f>'6.ВС'!BE418</f>
        <v>7522350</v>
      </c>
      <c r="BF401" s="21">
        <f>'6.ВС'!BF418</f>
        <v>7522350</v>
      </c>
      <c r="BG401" s="21">
        <f>'6.ВС'!BG418</f>
        <v>0</v>
      </c>
      <c r="BH401" s="21">
        <f>'6.ВС'!BH418</f>
        <v>0</v>
      </c>
      <c r="BI401" s="21">
        <f>'6.ВС'!BI418</f>
        <v>0</v>
      </c>
      <c r="BJ401" s="21">
        <f>'6.ВС'!BJ418</f>
        <v>0</v>
      </c>
      <c r="BK401" s="21">
        <f>'6.ВС'!BK418</f>
        <v>0</v>
      </c>
      <c r="BL401" s="21">
        <f>'6.ВС'!BL418</f>
        <v>0</v>
      </c>
      <c r="BM401" s="21">
        <f>'6.ВС'!BM418</f>
        <v>7522350</v>
      </c>
      <c r="BN401" s="21">
        <f>'6.ВС'!BN418</f>
        <v>7522350</v>
      </c>
      <c r="BO401" s="21">
        <f>'6.ВС'!BO418</f>
        <v>0</v>
      </c>
      <c r="BP401" s="21">
        <f>'6.ВС'!BP418</f>
        <v>0</v>
      </c>
      <c r="BQ401" s="205">
        <f t="shared" si="693"/>
        <v>0</v>
      </c>
      <c r="BR401" s="21">
        <f>'6.ВС'!BR418</f>
        <v>7356579</v>
      </c>
      <c r="BS401" s="21">
        <f>'6.ВС'!BS418</f>
        <v>7356579</v>
      </c>
      <c r="BT401" s="21">
        <f>'6.ВС'!BT418</f>
        <v>0</v>
      </c>
      <c r="BU401" s="21">
        <f>'6.ВС'!BU418</f>
        <v>0</v>
      </c>
      <c r="BV401" s="21">
        <f>'6.ВС'!BV418</f>
        <v>0</v>
      </c>
      <c r="BW401" s="21">
        <f>'6.ВС'!BW418</f>
        <v>0</v>
      </c>
      <c r="BX401" s="21">
        <f>'6.ВС'!BX418</f>
        <v>0</v>
      </c>
      <c r="BY401" s="21">
        <f>'6.ВС'!BY418</f>
        <v>0</v>
      </c>
      <c r="BZ401" s="21">
        <f>'6.ВС'!BZ418</f>
        <v>7356579</v>
      </c>
      <c r="CA401" s="21">
        <f>'6.ВС'!CA418</f>
        <v>7356579</v>
      </c>
      <c r="CB401" s="21">
        <f>'6.ВС'!CB418</f>
        <v>0</v>
      </c>
      <c r="CC401" s="21">
        <f>'6.ВС'!CC418</f>
        <v>0</v>
      </c>
      <c r="CD401" s="21">
        <f>'6.ВС'!CD418</f>
        <v>0</v>
      </c>
      <c r="CE401" s="21">
        <f>'6.ВС'!CE418</f>
        <v>0</v>
      </c>
      <c r="CF401" s="21">
        <f>'6.ВС'!CF418</f>
        <v>0</v>
      </c>
      <c r="CG401" s="21">
        <f>'6.ВС'!CG418</f>
        <v>0</v>
      </c>
      <c r="CH401" s="21">
        <f>'6.ВС'!CH418</f>
        <v>7356579</v>
      </c>
      <c r="CI401" s="21">
        <f>'6.ВС'!CI418</f>
        <v>7356579</v>
      </c>
      <c r="CJ401" s="21">
        <f>'6.ВС'!CJ418</f>
        <v>0</v>
      </c>
      <c r="CK401" s="21">
        <f>'6.ВС'!CK418</f>
        <v>0</v>
      </c>
      <c r="CL401" s="206">
        <f t="shared" ref="CL401:CL449" si="696">BZ401-CA401-CB401-CC401</f>
        <v>0</v>
      </c>
    </row>
    <row r="402" spans="1:90" ht="27.75" customHeight="1" x14ac:dyDescent="0.25">
      <c r="A402" s="155" t="s">
        <v>98</v>
      </c>
      <c r="B402" s="155"/>
      <c r="C402" s="155"/>
      <c r="D402" s="155"/>
      <c r="E402" s="152">
        <v>852</v>
      </c>
      <c r="F402" s="3" t="s">
        <v>93</v>
      </c>
      <c r="G402" s="3" t="s">
        <v>13</v>
      </c>
      <c r="H402" s="176" t="s">
        <v>489</v>
      </c>
      <c r="I402" s="3" t="s">
        <v>99</v>
      </c>
      <c r="J402" s="21">
        <f>'6.ВС'!J419</f>
        <v>1959231</v>
      </c>
      <c r="K402" s="21">
        <f>'6.ВС'!K419</f>
        <v>1959231</v>
      </c>
      <c r="L402" s="21">
        <f>'6.ВС'!L419</f>
        <v>0</v>
      </c>
      <c r="M402" s="21">
        <f>'6.ВС'!M419</f>
        <v>0</v>
      </c>
      <c r="N402" s="21">
        <f>'6.ВС'!N419</f>
        <v>2429406</v>
      </c>
      <c r="O402" s="21">
        <f>'6.ВС'!O419</f>
        <v>2429406</v>
      </c>
      <c r="P402" s="21">
        <f>'6.ВС'!P419</f>
        <v>0</v>
      </c>
      <c r="Q402" s="21">
        <f>'6.ВС'!Q419</f>
        <v>0</v>
      </c>
      <c r="R402" s="21">
        <f>'6.ВС'!R419</f>
        <v>2766674</v>
      </c>
      <c r="S402" s="21">
        <f>'6.ВС'!S419</f>
        <v>2766674</v>
      </c>
      <c r="T402" s="21">
        <f>'6.ВС'!T419</f>
        <v>0</v>
      </c>
      <c r="U402" s="21">
        <f>'6.ВС'!U419</f>
        <v>0</v>
      </c>
      <c r="V402" s="21">
        <f>'6.ВС'!V419</f>
        <v>-5769</v>
      </c>
      <c r="W402" s="21">
        <f>'6.ВС'!W419</f>
        <v>-5769</v>
      </c>
      <c r="X402" s="21">
        <f>'6.ВС'!X419</f>
        <v>0</v>
      </c>
      <c r="Y402" s="21">
        <f>'6.ВС'!Y419</f>
        <v>0</v>
      </c>
      <c r="Z402" s="276">
        <f t="shared" si="594"/>
        <v>99.706412213740464</v>
      </c>
      <c r="AA402" s="21"/>
      <c r="AB402" s="21">
        <f>'6.ВС'!AB419</f>
        <v>1965000</v>
      </c>
      <c r="AC402" s="21">
        <f>'6.ВС'!AC419</f>
        <v>1965000</v>
      </c>
      <c r="AD402" s="21">
        <f>'6.ВС'!AD419</f>
        <v>0</v>
      </c>
      <c r="AE402" s="21">
        <f>'6.ВС'!AE419</f>
        <v>0</v>
      </c>
      <c r="AF402" s="21">
        <f>'6.ВС'!AF419</f>
        <v>-16</v>
      </c>
      <c r="AG402" s="21">
        <f>'6.ВС'!AG419</f>
        <v>-16</v>
      </c>
      <c r="AH402" s="21">
        <f>'6.ВС'!AH419</f>
        <v>0</v>
      </c>
      <c r="AI402" s="21">
        <f>'6.ВС'!AI419</f>
        <v>0</v>
      </c>
      <c r="AJ402" s="21">
        <f>'6.ВС'!AJ419</f>
        <v>1964984</v>
      </c>
      <c r="AK402" s="21">
        <f>'6.ВС'!AK419</f>
        <v>1964984</v>
      </c>
      <c r="AL402" s="21">
        <f>'6.ВС'!AL419</f>
        <v>0</v>
      </c>
      <c r="AM402" s="21">
        <f>'6.ВС'!AM419</f>
        <v>0</v>
      </c>
      <c r="AN402" s="21">
        <f>'6.ВС'!AN419</f>
        <v>0</v>
      </c>
      <c r="AO402" s="21">
        <f>'6.ВС'!AO419</f>
        <v>0</v>
      </c>
      <c r="AP402" s="21">
        <f>'6.ВС'!AP419</f>
        <v>0</v>
      </c>
      <c r="AQ402" s="21">
        <f>'6.ВС'!AQ419</f>
        <v>0</v>
      </c>
      <c r="AR402" s="21">
        <f>'6.ВС'!AR419</f>
        <v>1964984</v>
      </c>
      <c r="AS402" s="21">
        <f>'6.ВС'!AS419</f>
        <v>1964984</v>
      </c>
      <c r="AT402" s="21">
        <f>'6.ВС'!AT419</f>
        <v>0</v>
      </c>
      <c r="AU402" s="21">
        <f>'6.ВС'!AU419</f>
        <v>0</v>
      </c>
      <c r="AV402" s="205">
        <f t="shared" si="603"/>
        <v>0</v>
      </c>
      <c r="AW402" s="21">
        <f>'6.ВС'!AW419</f>
        <v>1518630</v>
      </c>
      <c r="AX402" s="21">
        <f>'6.ВС'!AX419</f>
        <v>1518630</v>
      </c>
      <c r="AY402" s="21">
        <f>'6.ВС'!AY419</f>
        <v>0</v>
      </c>
      <c r="AZ402" s="21">
        <f>'6.ВС'!AZ419</f>
        <v>0</v>
      </c>
      <c r="BA402" s="21">
        <f>'6.ВС'!BA419</f>
        <v>-16</v>
      </c>
      <c r="BB402" s="21">
        <f>'6.ВС'!BB419</f>
        <v>-16</v>
      </c>
      <c r="BC402" s="21">
        <f>'6.ВС'!BC419</f>
        <v>0</v>
      </c>
      <c r="BD402" s="21">
        <f>'6.ВС'!BD419</f>
        <v>0</v>
      </c>
      <c r="BE402" s="21">
        <f>'6.ВС'!BE419</f>
        <v>1518614</v>
      </c>
      <c r="BF402" s="21">
        <f>'6.ВС'!BF419</f>
        <v>1518614</v>
      </c>
      <c r="BG402" s="21">
        <f>'6.ВС'!BG419</f>
        <v>0</v>
      </c>
      <c r="BH402" s="21">
        <f>'6.ВС'!BH419</f>
        <v>0</v>
      </c>
      <c r="BI402" s="21">
        <f>'6.ВС'!BI419</f>
        <v>0</v>
      </c>
      <c r="BJ402" s="21">
        <f>'6.ВС'!BJ419</f>
        <v>0</v>
      </c>
      <c r="BK402" s="21">
        <f>'6.ВС'!BK419</f>
        <v>0</v>
      </c>
      <c r="BL402" s="21">
        <f>'6.ВС'!BL419</f>
        <v>0</v>
      </c>
      <c r="BM402" s="21">
        <f>'6.ВС'!BM419</f>
        <v>1518614</v>
      </c>
      <c r="BN402" s="21">
        <f>'6.ВС'!BN419</f>
        <v>1518614</v>
      </c>
      <c r="BO402" s="21">
        <f>'6.ВС'!BO419</f>
        <v>0</v>
      </c>
      <c r="BP402" s="21">
        <f>'6.ВС'!BP419</f>
        <v>0</v>
      </c>
      <c r="BQ402" s="205">
        <f t="shared" si="693"/>
        <v>0</v>
      </c>
      <c r="BR402" s="21">
        <f>'6.ВС'!BR419</f>
        <v>1577701</v>
      </c>
      <c r="BS402" s="21">
        <f>'6.ВС'!BS419</f>
        <v>1577701</v>
      </c>
      <c r="BT402" s="21">
        <f>'6.ВС'!BT419</f>
        <v>0</v>
      </c>
      <c r="BU402" s="21">
        <f>'6.ВС'!BU419</f>
        <v>0</v>
      </c>
      <c r="BV402" s="21">
        <f>'6.ВС'!BV419</f>
        <v>-16</v>
      </c>
      <c r="BW402" s="21">
        <f>'6.ВС'!BW419</f>
        <v>-16</v>
      </c>
      <c r="BX402" s="21">
        <f>'6.ВС'!BX419</f>
        <v>0</v>
      </c>
      <c r="BY402" s="21">
        <f>'6.ВС'!BY419</f>
        <v>0</v>
      </c>
      <c r="BZ402" s="21">
        <f>'6.ВС'!BZ419</f>
        <v>1577685</v>
      </c>
      <c r="CA402" s="21">
        <f>'6.ВС'!CA419</f>
        <v>1577685</v>
      </c>
      <c r="CB402" s="21">
        <f>'6.ВС'!CB419</f>
        <v>0</v>
      </c>
      <c r="CC402" s="21">
        <f>'6.ВС'!CC419</f>
        <v>0</v>
      </c>
      <c r="CD402" s="21">
        <f>'6.ВС'!CD419</f>
        <v>0</v>
      </c>
      <c r="CE402" s="21">
        <f>'6.ВС'!CE419</f>
        <v>0</v>
      </c>
      <c r="CF402" s="21">
        <f>'6.ВС'!CF419</f>
        <v>0</v>
      </c>
      <c r="CG402" s="21">
        <f>'6.ВС'!CG419</f>
        <v>0</v>
      </c>
      <c r="CH402" s="21">
        <f>'6.ВС'!CH419</f>
        <v>1577685</v>
      </c>
      <c r="CI402" s="21">
        <f>'6.ВС'!CI419</f>
        <v>1577685</v>
      </c>
      <c r="CJ402" s="21">
        <f>'6.ВС'!CJ419</f>
        <v>0</v>
      </c>
      <c r="CK402" s="21">
        <f>'6.ВС'!CK419</f>
        <v>0</v>
      </c>
      <c r="CL402" s="206">
        <f t="shared" si="696"/>
        <v>0</v>
      </c>
    </row>
    <row r="403" spans="1:90" ht="27.75" customHeight="1" x14ac:dyDescent="0.25">
      <c r="A403" s="155" t="s">
        <v>130</v>
      </c>
      <c r="B403" s="155"/>
      <c r="C403" s="155"/>
      <c r="D403" s="155"/>
      <c r="E403" s="152">
        <v>852</v>
      </c>
      <c r="F403" s="3" t="s">
        <v>93</v>
      </c>
      <c r="G403" s="3" t="s">
        <v>13</v>
      </c>
      <c r="H403" s="176" t="s">
        <v>490</v>
      </c>
      <c r="I403" s="3"/>
      <c r="J403" s="21">
        <f t="shared" ref="J403:Y404" si="697">J404</f>
        <v>0</v>
      </c>
      <c r="K403" s="21">
        <f t="shared" si="697"/>
        <v>0</v>
      </c>
      <c r="L403" s="21">
        <f t="shared" si="697"/>
        <v>0</v>
      </c>
      <c r="M403" s="21">
        <f t="shared" si="697"/>
        <v>0</v>
      </c>
      <c r="N403" s="21">
        <f t="shared" si="697"/>
        <v>0</v>
      </c>
      <c r="O403" s="21">
        <f t="shared" si="697"/>
        <v>0</v>
      </c>
      <c r="P403" s="21">
        <f t="shared" si="697"/>
        <v>0</v>
      </c>
      <c r="Q403" s="21">
        <f t="shared" si="697"/>
        <v>0</v>
      </c>
      <c r="R403" s="21">
        <f t="shared" si="697"/>
        <v>0</v>
      </c>
      <c r="S403" s="21">
        <f t="shared" si="697"/>
        <v>0</v>
      </c>
      <c r="T403" s="21">
        <f t="shared" si="697"/>
        <v>0</v>
      </c>
      <c r="U403" s="21">
        <f t="shared" si="697"/>
        <v>0</v>
      </c>
      <c r="V403" s="21">
        <f t="shared" si="697"/>
        <v>-238528.6</v>
      </c>
      <c r="W403" s="21">
        <f t="shared" si="697"/>
        <v>-238528.6</v>
      </c>
      <c r="X403" s="21">
        <f t="shared" si="697"/>
        <v>0</v>
      </c>
      <c r="Y403" s="21">
        <f t="shared" si="697"/>
        <v>0</v>
      </c>
      <c r="Z403" s="276">
        <f t="shared" si="594"/>
        <v>0</v>
      </c>
      <c r="AA403" s="21"/>
      <c r="AB403" s="21">
        <f t="shared" ref="AB403:BV404" si="698">AB404</f>
        <v>238528.6</v>
      </c>
      <c r="AC403" s="21">
        <f t="shared" si="698"/>
        <v>238528.6</v>
      </c>
      <c r="AD403" s="21">
        <f t="shared" si="698"/>
        <v>0</v>
      </c>
      <c r="AE403" s="21">
        <f t="shared" si="698"/>
        <v>0</v>
      </c>
      <c r="AF403" s="21">
        <f t="shared" si="698"/>
        <v>209.88</v>
      </c>
      <c r="AG403" s="21">
        <f t="shared" si="698"/>
        <v>209.88</v>
      </c>
      <c r="AH403" s="21">
        <f t="shared" si="698"/>
        <v>0</v>
      </c>
      <c r="AI403" s="21">
        <f t="shared" si="698"/>
        <v>0</v>
      </c>
      <c r="AJ403" s="21">
        <f t="shared" si="698"/>
        <v>238738.48</v>
      </c>
      <c r="AK403" s="21">
        <f t="shared" si="698"/>
        <v>238738.48</v>
      </c>
      <c r="AL403" s="21">
        <f t="shared" si="698"/>
        <v>0</v>
      </c>
      <c r="AM403" s="21">
        <f t="shared" si="698"/>
        <v>0</v>
      </c>
      <c r="AN403" s="21">
        <f t="shared" si="698"/>
        <v>-37772.639999999999</v>
      </c>
      <c r="AO403" s="21">
        <f t="shared" si="698"/>
        <v>-37772.639999999999</v>
      </c>
      <c r="AP403" s="21">
        <f t="shared" si="698"/>
        <v>0</v>
      </c>
      <c r="AQ403" s="21">
        <f t="shared" si="698"/>
        <v>0</v>
      </c>
      <c r="AR403" s="21">
        <f t="shared" si="698"/>
        <v>200965.84000000003</v>
      </c>
      <c r="AS403" s="21">
        <f t="shared" si="698"/>
        <v>200965.84000000003</v>
      </c>
      <c r="AT403" s="21">
        <f t="shared" si="698"/>
        <v>0</v>
      </c>
      <c r="AU403" s="21">
        <f t="shared" si="698"/>
        <v>0</v>
      </c>
      <c r="AV403" s="205">
        <f t="shared" si="603"/>
        <v>0</v>
      </c>
      <c r="AW403" s="21">
        <f t="shared" si="698"/>
        <v>248069.75</v>
      </c>
      <c r="AX403" s="21">
        <f t="shared" si="698"/>
        <v>248069.75</v>
      </c>
      <c r="AY403" s="21">
        <f t="shared" si="698"/>
        <v>0</v>
      </c>
      <c r="AZ403" s="21">
        <f t="shared" si="698"/>
        <v>0</v>
      </c>
      <c r="BA403" s="21">
        <f t="shared" si="698"/>
        <v>0</v>
      </c>
      <c r="BB403" s="21">
        <f t="shared" si="698"/>
        <v>0</v>
      </c>
      <c r="BC403" s="21">
        <f t="shared" si="698"/>
        <v>0</v>
      </c>
      <c r="BD403" s="21">
        <f t="shared" si="698"/>
        <v>0</v>
      </c>
      <c r="BE403" s="21">
        <f t="shared" si="698"/>
        <v>248069.75</v>
      </c>
      <c r="BF403" s="21">
        <f t="shared" si="698"/>
        <v>248069.75</v>
      </c>
      <c r="BG403" s="21">
        <f t="shared" si="698"/>
        <v>0</v>
      </c>
      <c r="BH403" s="21">
        <f t="shared" si="698"/>
        <v>0</v>
      </c>
      <c r="BI403" s="21">
        <f t="shared" si="698"/>
        <v>0</v>
      </c>
      <c r="BJ403" s="21">
        <f t="shared" si="698"/>
        <v>0</v>
      </c>
      <c r="BK403" s="21">
        <f t="shared" si="698"/>
        <v>0</v>
      </c>
      <c r="BL403" s="21">
        <f t="shared" si="698"/>
        <v>0</v>
      </c>
      <c r="BM403" s="21">
        <f t="shared" si="698"/>
        <v>248069.75</v>
      </c>
      <c r="BN403" s="21">
        <f t="shared" si="698"/>
        <v>248069.75</v>
      </c>
      <c r="BO403" s="21">
        <f t="shared" si="698"/>
        <v>0</v>
      </c>
      <c r="BP403" s="21">
        <f t="shared" si="698"/>
        <v>0</v>
      </c>
      <c r="BQ403" s="205">
        <f t="shared" si="693"/>
        <v>0</v>
      </c>
      <c r="BR403" s="21">
        <f t="shared" si="698"/>
        <v>248069.75</v>
      </c>
      <c r="BS403" s="21">
        <f t="shared" si="698"/>
        <v>248069.75</v>
      </c>
      <c r="BT403" s="21">
        <f t="shared" si="698"/>
        <v>0</v>
      </c>
      <c r="BU403" s="21">
        <f t="shared" si="698"/>
        <v>0</v>
      </c>
      <c r="BV403" s="21">
        <f t="shared" si="698"/>
        <v>0</v>
      </c>
      <c r="BW403" s="21">
        <f t="shared" ref="BV403:CK404" si="699">BW404</f>
        <v>0</v>
      </c>
      <c r="BX403" s="21">
        <f t="shared" si="699"/>
        <v>0</v>
      </c>
      <c r="BY403" s="21">
        <f t="shared" si="699"/>
        <v>0</v>
      </c>
      <c r="BZ403" s="21">
        <f t="shared" si="699"/>
        <v>248069.75</v>
      </c>
      <c r="CA403" s="21">
        <f t="shared" si="699"/>
        <v>248069.75</v>
      </c>
      <c r="CB403" s="21">
        <f t="shared" si="699"/>
        <v>0</v>
      </c>
      <c r="CC403" s="21">
        <f t="shared" si="699"/>
        <v>0</v>
      </c>
      <c r="CD403" s="21">
        <f t="shared" si="699"/>
        <v>0</v>
      </c>
      <c r="CE403" s="21">
        <f t="shared" si="699"/>
        <v>0</v>
      </c>
      <c r="CF403" s="21">
        <f t="shared" si="699"/>
        <v>0</v>
      </c>
      <c r="CG403" s="21">
        <f t="shared" si="699"/>
        <v>0</v>
      </c>
      <c r="CH403" s="21">
        <f t="shared" si="699"/>
        <v>248069.75</v>
      </c>
      <c r="CI403" s="21">
        <f t="shared" si="699"/>
        <v>248069.75</v>
      </c>
      <c r="CJ403" s="21">
        <f t="shared" si="699"/>
        <v>0</v>
      </c>
      <c r="CK403" s="21">
        <f t="shared" si="699"/>
        <v>0</v>
      </c>
      <c r="CL403" s="206">
        <f t="shared" si="696"/>
        <v>0</v>
      </c>
    </row>
    <row r="404" spans="1:90" ht="27.75" customHeight="1" x14ac:dyDescent="0.25">
      <c r="A404" s="155" t="s">
        <v>96</v>
      </c>
      <c r="B404" s="155"/>
      <c r="C404" s="155"/>
      <c r="D404" s="155"/>
      <c r="E404" s="152">
        <v>852</v>
      </c>
      <c r="F404" s="3" t="s">
        <v>93</v>
      </c>
      <c r="G404" s="3" t="s">
        <v>13</v>
      </c>
      <c r="H404" s="176" t="s">
        <v>490</v>
      </c>
      <c r="I404" s="3" t="s">
        <v>97</v>
      </c>
      <c r="J404" s="21">
        <f t="shared" si="697"/>
        <v>0</v>
      </c>
      <c r="K404" s="21">
        <f t="shared" si="697"/>
        <v>0</v>
      </c>
      <c r="L404" s="21">
        <f t="shared" si="697"/>
        <v>0</v>
      </c>
      <c r="M404" s="21">
        <f t="shared" si="697"/>
        <v>0</v>
      </c>
      <c r="N404" s="21">
        <f t="shared" si="697"/>
        <v>0</v>
      </c>
      <c r="O404" s="21">
        <f t="shared" si="697"/>
        <v>0</v>
      </c>
      <c r="P404" s="21">
        <f t="shared" si="697"/>
        <v>0</v>
      </c>
      <c r="Q404" s="21">
        <f t="shared" si="697"/>
        <v>0</v>
      </c>
      <c r="R404" s="21">
        <f t="shared" si="697"/>
        <v>0</v>
      </c>
      <c r="S404" s="21">
        <f t="shared" si="697"/>
        <v>0</v>
      </c>
      <c r="T404" s="21">
        <f t="shared" si="697"/>
        <v>0</v>
      </c>
      <c r="U404" s="21">
        <f t="shared" si="697"/>
        <v>0</v>
      </c>
      <c r="V404" s="21">
        <f t="shared" si="697"/>
        <v>-238528.6</v>
      </c>
      <c r="W404" s="21">
        <f t="shared" si="697"/>
        <v>-238528.6</v>
      </c>
      <c r="X404" s="21">
        <f t="shared" si="697"/>
        <v>0</v>
      </c>
      <c r="Y404" s="21">
        <f t="shared" si="697"/>
        <v>0</v>
      </c>
      <c r="Z404" s="276">
        <f t="shared" si="594"/>
        <v>0</v>
      </c>
      <c r="AA404" s="21"/>
      <c r="AB404" s="21">
        <f t="shared" si="698"/>
        <v>238528.6</v>
      </c>
      <c r="AC404" s="21">
        <f t="shared" si="698"/>
        <v>238528.6</v>
      </c>
      <c r="AD404" s="21">
        <f t="shared" si="698"/>
        <v>0</v>
      </c>
      <c r="AE404" s="21">
        <f t="shared" si="698"/>
        <v>0</v>
      </c>
      <c r="AF404" s="21">
        <f t="shared" si="698"/>
        <v>209.88</v>
      </c>
      <c r="AG404" s="21">
        <f t="shared" si="698"/>
        <v>209.88</v>
      </c>
      <c r="AH404" s="21">
        <f t="shared" si="698"/>
        <v>0</v>
      </c>
      <c r="AI404" s="21">
        <f t="shared" si="698"/>
        <v>0</v>
      </c>
      <c r="AJ404" s="21">
        <f t="shared" si="698"/>
        <v>238738.48</v>
      </c>
      <c r="AK404" s="21">
        <f t="shared" si="698"/>
        <v>238738.48</v>
      </c>
      <c r="AL404" s="21">
        <f t="shared" si="698"/>
        <v>0</v>
      </c>
      <c r="AM404" s="21">
        <f t="shared" si="698"/>
        <v>0</v>
      </c>
      <c r="AN404" s="21">
        <f t="shared" si="698"/>
        <v>-37772.639999999999</v>
      </c>
      <c r="AO404" s="21">
        <f t="shared" si="698"/>
        <v>-37772.639999999999</v>
      </c>
      <c r="AP404" s="21">
        <f t="shared" si="698"/>
        <v>0</v>
      </c>
      <c r="AQ404" s="21">
        <f t="shared" si="698"/>
        <v>0</v>
      </c>
      <c r="AR404" s="21">
        <f t="shared" si="698"/>
        <v>200965.84000000003</v>
      </c>
      <c r="AS404" s="21">
        <f t="shared" si="698"/>
        <v>200965.84000000003</v>
      </c>
      <c r="AT404" s="21">
        <f t="shared" si="698"/>
        <v>0</v>
      </c>
      <c r="AU404" s="21">
        <f t="shared" si="698"/>
        <v>0</v>
      </c>
      <c r="AV404" s="205">
        <f t="shared" si="603"/>
        <v>0</v>
      </c>
      <c r="AW404" s="21">
        <f t="shared" si="698"/>
        <v>248069.75</v>
      </c>
      <c r="AX404" s="21">
        <f t="shared" si="698"/>
        <v>248069.75</v>
      </c>
      <c r="AY404" s="21">
        <f t="shared" si="698"/>
        <v>0</v>
      </c>
      <c r="AZ404" s="21">
        <f t="shared" si="698"/>
        <v>0</v>
      </c>
      <c r="BA404" s="21">
        <f t="shared" si="698"/>
        <v>0</v>
      </c>
      <c r="BB404" s="21">
        <f t="shared" si="698"/>
        <v>0</v>
      </c>
      <c r="BC404" s="21">
        <f t="shared" si="698"/>
        <v>0</v>
      </c>
      <c r="BD404" s="21">
        <f t="shared" si="698"/>
        <v>0</v>
      </c>
      <c r="BE404" s="21">
        <f t="shared" si="698"/>
        <v>248069.75</v>
      </c>
      <c r="BF404" s="21">
        <f t="shared" si="698"/>
        <v>248069.75</v>
      </c>
      <c r="BG404" s="21">
        <f t="shared" si="698"/>
        <v>0</v>
      </c>
      <c r="BH404" s="21">
        <f t="shared" si="698"/>
        <v>0</v>
      </c>
      <c r="BI404" s="21">
        <f t="shared" si="698"/>
        <v>0</v>
      </c>
      <c r="BJ404" s="21">
        <f t="shared" si="698"/>
        <v>0</v>
      </c>
      <c r="BK404" s="21">
        <f t="shared" si="698"/>
        <v>0</v>
      </c>
      <c r="BL404" s="21">
        <f t="shared" si="698"/>
        <v>0</v>
      </c>
      <c r="BM404" s="21">
        <f t="shared" si="698"/>
        <v>248069.75</v>
      </c>
      <c r="BN404" s="21">
        <f t="shared" si="698"/>
        <v>248069.75</v>
      </c>
      <c r="BO404" s="21">
        <f t="shared" si="698"/>
        <v>0</v>
      </c>
      <c r="BP404" s="21">
        <f t="shared" si="698"/>
        <v>0</v>
      </c>
      <c r="BQ404" s="205">
        <f t="shared" si="693"/>
        <v>0</v>
      </c>
      <c r="BR404" s="21">
        <f t="shared" si="698"/>
        <v>248069.75</v>
      </c>
      <c r="BS404" s="21">
        <f t="shared" si="698"/>
        <v>248069.75</v>
      </c>
      <c r="BT404" s="21">
        <f t="shared" si="698"/>
        <v>0</v>
      </c>
      <c r="BU404" s="21">
        <f t="shared" si="698"/>
        <v>0</v>
      </c>
      <c r="BV404" s="21">
        <f t="shared" si="699"/>
        <v>0</v>
      </c>
      <c r="BW404" s="21">
        <f t="shared" si="699"/>
        <v>0</v>
      </c>
      <c r="BX404" s="21">
        <f t="shared" si="699"/>
        <v>0</v>
      </c>
      <c r="BY404" s="21">
        <f t="shared" si="699"/>
        <v>0</v>
      </c>
      <c r="BZ404" s="21">
        <f t="shared" si="699"/>
        <v>248069.75</v>
      </c>
      <c r="CA404" s="21">
        <f t="shared" si="699"/>
        <v>248069.75</v>
      </c>
      <c r="CB404" s="21">
        <f t="shared" si="699"/>
        <v>0</v>
      </c>
      <c r="CC404" s="21">
        <f t="shared" si="699"/>
        <v>0</v>
      </c>
      <c r="CD404" s="21">
        <f t="shared" si="699"/>
        <v>0</v>
      </c>
      <c r="CE404" s="21">
        <f t="shared" si="699"/>
        <v>0</v>
      </c>
      <c r="CF404" s="21">
        <f t="shared" si="699"/>
        <v>0</v>
      </c>
      <c r="CG404" s="21">
        <f t="shared" si="699"/>
        <v>0</v>
      </c>
      <c r="CH404" s="21">
        <f t="shared" si="699"/>
        <v>248069.75</v>
      </c>
      <c r="CI404" s="21">
        <f t="shared" si="699"/>
        <v>248069.75</v>
      </c>
      <c r="CJ404" s="21">
        <f t="shared" si="699"/>
        <v>0</v>
      </c>
      <c r="CK404" s="21">
        <f t="shared" si="699"/>
        <v>0</v>
      </c>
      <c r="CL404" s="206">
        <f t="shared" si="696"/>
        <v>0</v>
      </c>
    </row>
    <row r="405" spans="1:90" ht="27.75" customHeight="1" x14ac:dyDescent="0.25">
      <c r="A405" s="155" t="s">
        <v>105</v>
      </c>
      <c r="B405" s="155"/>
      <c r="C405" s="155"/>
      <c r="D405" s="155"/>
      <c r="E405" s="152">
        <v>852</v>
      </c>
      <c r="F405" s="3" t="s">
        <v>93</v>
      </c>
      <c r="G405" s="3" t="s">
        <v>13</v>
      </c>
      <c r="H405" s="176" t="s">
        <v>490</v>
      </c>
      <c r="I405" s="3" t="s">
        <v>106</v>
      </c>
      <c r="J405" s="21">
        <f>'6.ВС'!J422</f>
        <v>0</v>
      </c>
      <c r="K405" s="21">
        <f>'6.ВС'!K422</f>
        <v>0</v>
      </c>
      <c r="L405" s="21">
        <f>'6.ВС'!L422</f>
        <v>0</v>
      </c>
      <c r="M405" s="21">
        <f>'6.ВС'!M422</f>
        <v>0</v>
      </c>
      <c r="N405" s="21">
        <f>'6.ВС'!N422</f>
        <v>0</v>
      </c>
      <c r="O405" s="21">
        <f>'6.ВС'!O422</f>
        <v>0</v>
      </c>
      <c r="P405" s="21">
        <f>'6.ВС'!P422</f>
        <v>0</v>
      </c>
      <c r="Q405" s="21">
        <f>'6.ВС'!Q422</f>
        <v>0</v>
      </c>
      <c r="R405" s="21">
        <f>'6.ВС'!R422</f>
        <v>0</v>
      </c>
      <c r="S405" s="21">
        <f>'6.ВС'!S422</f>
        <v>0</v>
      </c>
      <c r="T405" s="21">
        <f>'6.ВС'!T422</f>
        <v>0</v>
      </c>
      <c r="U405" s="21">
        <f>'6.ВС'!U422</f>
        <v>0</v>
      </c>
      <c r="V405" s="21">
        <f>'6.ВС'!V422</f>
        <v>-238528.6</v>
      </c>
      <c r="W405" s="21">
        <f>'6.ВС'!W422</f>
        <v>-238528.6</v>
      </c>
      <c r="X405" s="21">
        <f>'6.ВС'!X422</f>
        <v>0</v>
      </c>
      <c r="Y405" s="21">
        <f>'6.ВС'!Y422</f>
        <v>0</v>
      </c>
      <c r="Z405" s="276">
        <f t="shared" si="594"/>
        <v>0</v>
      </c>
      <c r="AA405" s="21"/>
      <c r="AB405" s="21">
        <f>'6.ВС'!AB422</f>
        <v>238528.6</v>
      </c>
      <c r="AC405" s="21">
        <f>'6.ВС'!AC422</f>
        <v>238528.6</v>
      </c>
      <c r="AD405" s="21">
        <f>'6.ВС'!AD422</f>
        <v>0</v>
      </c>
      <c r="AE405" s="21">
        <f>'6.ВС'!AE422</f>
        <v>0</v>
      </c>
      <c r="AF405" s="21">
        <f>'6.ВС'!AF422</f>
        <v>209.88</v>
      </c>
      <c r="AG405" s="21">
        <f>'6.ВС'!AG422</f>
        <v>209.88</v>
      </c>
      <c r="AH405" s="21">
        <f>'6.ВС'!AH422</f>
        <v>0</v>
      </c>
      <c r="AI405" s="21">
        <f>'6.ВС'!AI422</f>
        <v>0</v>
      </c>
      <c r="AJ405" s="21">
        <f>'6.ВС'!AJ422</f>
        <v>238738.48</v>
      </c>
      <c r="AK405" s="21">
        <f>'6.ВС'!AK422</f>
        <v>238738.48</v>
      </c>
      <c r="AL405" s="21">
        <f>'6.ВС'!AL422</f>
        <v>0</v>
      </c>
      <c r="AM405" s="21">
        <f>'6.ВС'!AM422</f>
        <v>0</v>
      </c>
      <c r="AN405" s="21">
        <f>'6.ВС'!AN422</f>
        <v>-37772.639999999999</v>
      </c>
      <c r="AO405" s="21">
        <f>'6.ВС'!AO422</f>
        <v>-37772.639999999999</v>
      </c>
      <c r="AP405" s="21">
        <f>'6.ВС'!AP422</f>
        <v>0</v>
      </c>
      <c r="AQ405" s="21">
        <f>'6.ВС'!AQ422</f>
        <v>0</v>
      </c>
      <c r="AR405" s="21">
        <f>'6.ВС'!AR422</f>
        <v>200965.84000000003</v>
      </c>
      <c r="AS405" s="21">
        <f>'6.ВС'!AS422</f>
        <v>200965.84000000003</v>
      </c>
      <c r="AT405" s="21">
        <f>'6.ВС'!AT422</f>
        <v>0</v>
      </c>
      <c r="AU405" s="21">
        <f>'6.ВС'!AU422</f>
        <v>0</v>
      </c>
      <c r="AV405" s="205">
        <f t="shared" si="603"/>
        <v>0</v>
      </c>
      <c r="AW405" s="21">
        <f>'6.ВС'!AW422</f>
        <v>248069.75</v>
      </c>
      <c r="AX405" s="21">
        <f>'6.ВС'!AX422</f>
        <v>248069.75</v>
      </c>
      <c r="AY405" s="21">
        <f>'6.ВС'!AY422</f>
        <v>0</v>
      </c>
      <c r="AZ405" s="21">
        <f>'6.ВС'!AZ422</f>
        <v>0</v>
      </c>
      <c r="BA405" s="21">
        <f>'6.ВС'!BA422</f>
        <v>0</v>
      </c>
      <c r="BB405" s="21">
        <f>'6.ВС'!BB422</f>
        <v>0</v>
      </c>
      <c r="BC405" s="21">
        <f>'6.ВС'!BC422</f>
        <v>0</v>
      </c>
      <c r="BD405" s="21">
        <f>'6.ВС'!BD422</f>
        <v>0</v>
      </c>
      <c r="BE405" s="21">
        <f>'6.ВС'!BE422</f>
        <v>248069.75</v>
      </c>
      <c r="BF405" s="21">
        <f>'6.ВС'!BF422</f>
        <v>248069.75</v>
      </c>
      <c r="BG405" s="21">
        <f>'6.ВС'!BG422</f>
        <v>0</v>
      </c>
      <c r="BH405" s="21">
        <f>'6.ВС'!BH422</f>
        <v>0</v>
      </c>
      <c r="BI405" s="21">
        <f>'6.ВС'!BI422</f>
        <v>0</v>
      </c>
      <c r="BJ405" s="21">
        <f>'6.ВС'!BJ422</f>
        <v>0</v>
      </c>
      <c r="BK405" s="21">
        <f>'6.ВС'!BK422</f>
        <v>0</v>
      </c>
      <c r="BL405" s="21">
        <f>'6.ВС'!BL422</f>
        <v>0</v>
      </c>
      <c r="BM405" s="21">
        <f>'6.ВС'!BM422</f>
        <v>248069.75</v>
      </c>
      <c r="BN405" s="21">
        <f>'6.ВС'!BN422</f>
        <v>248069.75</v>
      </c>
      <c r="BO405" s="21">
        <f>'6.ВС'!BO422</f>
        <v>0</v>
      </c>
      <c r="BP405" s="21">
        <f>'6.ВС'!BP422</f>
        <v>0</v>
      </c>
      <c r="BQ405" s="205">
        <f t="shared" si="693"/>
        <v>0</v>
      </c>
      <c r="BR405" s="21">
        <f>'6.ВС'!BR422</f>
        <v>248069.75</v>
      </c>
      <c r="BS405" s="21">
        <f>'6.ВС'!BS422</f>
        <v>248069.75</v>
      </c>
      <c r="BT405" s="21">
        <f>'6.ВС'!BT422</f>
        <v>0</v>
      </c>
      <c r="BU405" s="21">
        <f>'6.ВС'!BU422</f>
        <v>0</v>
      </c>
      <c r="BV405" s="21">
        <f>'6.ВС'!BV422</f>
        <v>0</v>
      </c>
      <c r="BW405" s="21">
        <f>'6.ВС'!BW422</f>
        <v>0</v>
      </c>
      <c r="BX405" s="21">
        <f>'6.ВС'!BX422</f>
        <v>0</v>
      </c>
      <c r="BY405" s="21">
        <f>'6.ВС'!BY422</f>
        <v>0</v>
      </c>
      <c r="BZ405" s="21">
        <f>'6.ВС'!BZ422</f>
        <v>248069.75</v>
      </c>
      <c r="CA405" s="21">
        <f>'6.ВС'!CA422</f>
        <v>248069.75</v>
      </c>
      <c r="CB405" s="21">
        <f>'6.ВС'!CB422</f>
        <v>0</v>
      </c>
      <c r="CC405" s="21">
        <f>'6.ВС'!CC422</f>
        <v>0</v>
      </c>
      <c r="CD405" s="21">
        <f>'6.ВС'!CD422</f>
        <v>0</v>
      </c>
      <c r="CE405" s="21">
        <f>'6.ВС'!CE422</f>
        <v>0</v>
      </c>
      <c r="CF405" s="21">
        <f>'6.ВС'!CF422</f>
        <v>0</v>
      </c>
      <c r="CG405" s="21">
        <f>'6.ВС'!CG422</f>
        <v>0</v>
      </c>
      <c r="CH405" s="21">
        <f>'6.ВС'!CH422</f>
        <v>248069.75</v>
      </c>
      <c r="CI405" s="21">
        <f>'6.ВС'!CI422</f>
        <v>248069.75</v>
      </c>
      <c r="CJ405" s="21">
        <f>'6.ВС'!CJ422</f>
        <v>0</v>
      </c>
      <c r="CK405" s="21">
        <f>'6.ВС'!CK422</f>
        <v>0</v>
      </c>
      <c r="CL405" s="206">
        <f t="shared" si="696"/>
        <v>0</v>
      </c>
    </row>
    <row r="406" spans="1:90" ht="27.75" customHeight="1" x14ac:dyDescent="0.25">
      <c r="A406" s="155" t="s">
        <v>103</v>
      </c>
      <c r="B406" s="156"/>
      <c r="C406" s="156"/>
      <c r="D406" s="156"/>
      <c r="E406" s="152">
        <v>852</v>
      </c>
      <c r="F406" s="3" t="s">
        <v>93</v>
      </c>
      <c r="G406" s="3" t="s">
        <v>104</v>
      </c>
      <c r="H406" s="4"/>
      <c r="I406" s="3"/>
      <c r="J406" s="21">
        <f>J407+J410</f>
        <v>47000</v>
      </c>
      <c r="K406" s="21">
        <f t="shared" ref="K406:BV406" si="700">K407+K410</f>
        <v>47000</v>
      </c>
      <c r="L406" s="21">
        <f t="shared" si="700"/>
        <v>0</v>
      </c>
      <c r="M406" s="21">
        <f t="shared" si="700"/>
        <v>0</v>
      </c>
      <c r="N406" s="21">
        <f t="shared" si="700"/>
        <v>58000</v>
      </c>
      <c r="O406" s="21">
        <f t="shared" si="700"/>
        <v>58000</v>
      </c>
      <c r="P406" s="21">
        <f t="shared" si="700"/>
        <v>0</v>
      </c>
      <c r="Q406" s="21">
        <f t="shared" si="700"/>
        <v>0</v>
      </c>
      <c r="R406" s="21">
        <f t="shared" si="700"/>
        <v>58000</v>
      </c>
      <c r="S406" s="21">
        <f t="shared" si="700"/>
        <v>58000</v>
      </c>
      <c r="T406" s="21">
        <f t="shared" si="700"/>
        <v>0</v>
      </c>
      <c r="U406" s="21">
        <f t="shared" si="700"/>
        <v>0</v>
      </c>
      <c r="V406" s="21">
        <f t="shared" si="700"/>
        <v>4000</v>
      </c>
      <c r="W406" s="21">
        <f t="shared" si="700"/>
        <v>4000</v>
      </c>
      <c r="X406" s="21">
        <f t="shared" si="700"/>
        <v>0</v>
      </c>
      <c r="Y406" s="21">
        <f t="shared" si="700"/>
        <v>0</v>
      </c>
      <c r="Z406" s="21" t="e">
        <f t="shared" si="700"/>
        <v>#DIV/0!</v>
      </c>
      <c r="AA406" s="21">
        <f t="shared" si="700"/>
        <v>0</v>
      </c>
      <c r="AB406" s="21">
        <f t="shared" si="700"/>
        <v>43000</v>
      </c>
      <c r="AC406" s="21">
        <f t="shared" si="700"/>
        <v>43000</v>
      </c>
      <c r="AD406" s="21">
        <f t="shared" si="700"/>
        <v>0</v>
      </c>
      <c r="AE406" s="21">
        <f t="shared" si="700"/>
        <v>0</v>
      </c>
      <c r="AF406" s="21">
        <f t="shared" si="700"/>
        <v>7000</v>
      </c>
      <c r="AG406" s="21">
        <f t="shared" si="700"/>
        <v>0</v>
      </c>
      <c r="AH406" s="21">
        <f t="shared" si="700"/>
        <v>7000</v>
      </c>
      <c r="AI406" s="21">
        <f t="shared" si="700"/>
        <v>0</v>
      </c>
      <c r="AJ406" s="21">
        <f t="shared" si="700"/>
        <v>50000</v>
      </c>
      <c r="AK406" s="21">
        <f t="shared" si="700"/>
        <v>43000</v>
      </c>
      <c r="AL406" s="21">
        <f t="shared" si="700"/>
        <v>7000</v>
      </c>
      <c r="AM406" s="21">
        <f t="shared" si="700"/>
        <v>0</v>
      </c>
      <c r="AN406" s="21">
        <f t="shared" si="700"/>
        <v>0</v>
      </c>
      <c r="AO406" s="21">
        <f t="shared" si="700"/>
        <v>0</v>
      </c>
      <c r="AP406" s="21">
        <f t="shared" si="700"/>
        <v>0</v>
      </c>
      <c r="AQ406" s="21">
        <f t="shared" si="700"/>
        <v>0</v>
      </c>
      <c r="AR406" s="21">
        <f t="shared" si="700"/>
        <v>50000</v>
      </c>
      <c r="AS406" s="21">
        <f t="shared" si="700"/>
        <v>43000</v>
      </c>
      <c r="AT406" s="21">
        <f t="shared" si="700"/>
        <v>7000</v>
      </c>
      <c r="AU406" s="21">
        <f t="shared" si="700"/>
        <v>0</v>
      </c>
      <c r="AV406" s="21">
        <f t="shared" si="700"/>
        <v>0</v>
      </c>
      <c r="AW406" s="21">
        <f t="shared" si="700"/>
        <v>15000</v>
      </c>
      <c r="AX406" s="21">
        <f t="shared" si="700"/>
        <v>15000</v>
      </c>
      <c r="AY406" s="21">
        <f t="shared" si="700"/>
        <v>0</v>
      </c>
      <c r="AZ406" s="21">
        <f t="shared" si="700"/>
        <v>0</v>
      </c>
      <c r="BA406" s="21">
        <f t="shared" si="700"/>
        <v>0</v>
      </c>
      <c r="BB406" s="21">
        <f t="shared" si="700"/>
        <v>0</v>
      </c>
      <c r="BC406" s="21">
        <f t="shared" si="700"/>
        <v>0</v>
      </c>
      <c r="BD406" s="21">
        <f t="shared" si="700"/>
        <v>0</v>
      </c>
      <c r="BE406" s="21">
        <f t="shared" si="700"/>
        <v>15000</v>
      </c>
      <c r="BF406" s="21">
        <f t="shared" si="700"/>
        <v>15000</v>
      </c>
      <c r="BG406" s="21">
        <f t="shared" si="700"/>
        <v>0</v>
      </c>
      <c r="BH406" s="21">
        <f t="shared" si="700"/>
        <v>0</v>
      </c>
      <c r="BI406" s="21">
        <f t="shared" si="700"/>
        <v>0</v>
      </c>
      <c r="BJ406" s="21">
        <f t="shared" si="700"/>
        <v>0</v>
      </c>
      <c r="BK406" s="21">
        <f t="shared" si="700"/>
        <v>0</v>
      </c>
      <c r="BL406" s="21">
        <f t="shared" si="700"/>
        <v>0</v>
      </c>
      <c r="BM406" s="21">
        <f t="shared" si="700"/>
        <v>15000</v>
      </c>
      <c r="BN406" s="21">
        <f t="shared" si="700"/>
        <v>15000</v>
      </c>
      <c r="BO406" s="21">
        <f t="shared" si="700"/>
        <v>0</v>
      </c>
      <c r="BP406" s="21">
        <f t="shared" si="700"/>
        <v>0</v>
      </c>
      <c r="BQ406" s="21">
        <f t="shared" si="700"/>
        <v>0</v>
      </c>
      <c r="BR406" s="21">
        <f t="shared" si="700"/>
        <v>15000</v>
      </c>
      <c r="BS406" s="21">
        <f t="shared" si="700"/>
        <v>15000</v>
      </c>
      <c r="BT406" s="21">
        <f t="shared" si="700"/>
        <v>0</v>
      </c>
      <c r="BU406" s="21">
        <f t="shared" si="700"/>
        <v>0</v>
      </c>
      <c r="BV406" s="21">
        <f t="shared" si="700"/>
        <v>0</v>
      </c>
      <c r="BW406" s="21">
        <f t="shared" ref="BW406:CL406" si="701">BW407+BW410</f>
        <v>0</v>
      </c>
      <c r="BX406" s="21">
        <f t="shared" si="701"/>
        <v>0</v>
      </c>
      <c r="BY406" s="21">
        <f t="shared" si="701"/>
        <v>0</v>
      </c>
      <c r="BZ406" s="21">
        <f t="shared" si="701"/>
        <v>15000</v>
      </c>
      <c r="CA406" s="21">
        <f t="shared" si="701"/>
        <v>15000</v>
      </c>
      <c r="CB406" s="21">
        <f t="shared" si="701"/>
        <v>0</v>
      </c>
      <c r="CC406" s="21">
        <f t="shared" si="701"/>
        <v>0</v>
      </c>
      <c r="CD406" s="21">
        <f t="shared" si="701"/>
        <v>0</v>
      </c>
      <c r="CE406" s="21">
        <f t="shared" si="701"/>
        <v>0</v>
      </c>
      <c r="CF406" s="21">
        <f t="shared" si="701"/>
        <v>0</v>
      </c>
      <c r="CG406" s="21">
        <f t="shared" si="701"/>
        <v>0</v>
      </c>
      <c r="CH406" s="21">
        <f t="shared" si="701"/>
        <v>15000</v>
      </c>
      <c r="CI406" s="21">
        <f t="shared" si="701"/>
        <v>15000</v>
      </c>
      <c r="CJ406" s="21">
        <f t="shared" si="701"/>
        <v>0</v>
      </c>
      <c r="CK406" s="21">
        <f t="shared" si="701"/>
        <v>0</v>
      </c>
      <c r="CL406" s="21">
        <f t="shared" si="701"/>
        <v>0</v>
      </c>
    </row>
    <row r="407" spans="1:90" ht="27.75" customHeight="1" x14ac:dyDescent="0.25">
      <c r="A407" s="155" t="s">
        <v>547</v>
      </c>
      <c r="B407" s="156"/>
      <c r="C407" s="156"/>
      <c r="D407" s="156"/>
      <c r="E407" s="152">
        <v>852</v>
      </c>
      <c r="F407" s="4" t="s">
        <v>93</v>
      </c>
      <c r="G407" s="4" t="s">
        <v>104</v>
      </c>
      <c r="H407" s="176" t="s">
        <v>492</v>
      </c>
      <c r="I407" s="3"/>
      <c r="J407" s="21">
        <f t="shared" ref="J407:Y408" si="702">J408</f>
        <v>47000</v>
      </c>
      <c r="K407" s="21">
        <f t="shared" si="702"/>
        <v>47000</v>
      </c>
      <c r="L407" s="21">
        <f t="shared" si="702"/>
        <v>0</v>
      </c>
      <c r="M407" s="21">
        <f t="shared" si="702"/>
        <v>0</v>
      </c>
      <c r="N407" s="21">
        <f t="shared" si="702"/>
        <v>58000</v>
      </c>
      <c r="O407" s="21">
        <f t="shared" si="702"/>
        <v>58000</v>
      </c>
      <c r="P407" s="21">
        <f t="shared" si="702"/>
        <v>0</v>
      </c>
      <c r="Q407" s="21">
        <f t="shared" si="702"/>
        <v>0</v>
      </c>
      <c r="R407" s="21">
        <f t="shared" si="702"/>
        <v>58000</v>
      </c>
      <c r="S407" s="21">
        <f t="shared" si="702"/>
        <v>58000</v>
      </c>
      <c r="T407" s="21">
        <f t="shared" si="702"/>
        <v>0</v>
      </c>
      <c r="U407" s="21">
        <f t="shared" si="702"/>
        <v>0</v>
      </c>
      <c r="V407" s="21">
        <f t="shared" si="702"/>
        <v>4000</v>
      </c>
      <c r="W407" s="21">
        <f t="shared" si="702"/>
        <v>4000</v>
      </c>
      <c r="X407" s="21">
        <f t="shared" si="702"/>
        <v>0</v>
      </c>
      <c r="Y407" s="21">
        <f t="shared" si="702"/>
        <v>0</v>
      </c>
      <c r="Z407" s="276">
        <f t="shared" ref="Z407:Z449" si="703">J407/AB407*100</f>
        <v>109.30232558139534</v>
      </c>
      <c r="AA407" s="21"/>
      <c r="AB407" s="21">
        <f t="shared" ref="AB407:BV408" si="704">AB408</f>
        <v>43000</v>
      </c>
      <c r="AC407" s="21">
        <f t="shared" si="704"/>
        <v>43000</v>
      </c>
      <c r="AD407" s="21">
        <f t="shared" si="704"/>
        <v>0</v>
      </c>
      <c r="AE407" s="21">
        <f t="shared" si="704"/>
        <v>0</v>
      </c>
      <c r="AF407" s="21">
        <f t="shared" si="704"/>
        <v>0</v>
      </c>
      <c r="AG407" s="21">
        <f t="shared" si="704"/>
        <v>0</v>
      </c>
      <c r="AH407" s="21">
        <f t="shared" si="704"/>
        <v>0</v>
      </c>
      <c r="AI407" s="21">
        <f t="shared" si="704"/>
        <v>0</v>
      </c>
      <c r="AJ407" s="21">
        <f t="shared" si="704"/>
        <v>43000</v>
      </c>
      <c r="AK407" s="21">
        <f t="shared" si="704"/>
        <v>43000</v>
      </c>
      <c r="AL407" s="21">
        <f t="shared" si="704"/>
        <v>0</v>
      </c>
      <c r="AM407" s="21">
        <f t="shared" si="704"/>
        <v>0</v>
      </c>
      <c r="AN407" s="21">
        <f t="shared" si="704"/>
        <v>0</v>
      </c>
      <c r="AO407" s="21">
        <f t="shared" si="704"/>
        <v>0</v>
      </c>
      <c r="AP407" s="21">
        <f t="shared" si="704"/>
        <v>0</v>
      </c>
      <c r="AQ407" s="21">
        <f t="shared" si="704"/>
        <v>0</v>
      </c>
      <c r="AR407" s="21">
        <f t="shared" si="704"/>
        <v>43000</v>
      </c>
      <c r="AS407" s="21">
        <f t="shared" si="704"/>
        <v>43000</v>
      </c>
      <c r="AT407" s="21">
        <f t="shared" si="704"/>
        <v>0</v>
      </c>
      <c r="AU407" s="21">
        <f t="shared" si="704"/>
        <v>0</v>
      </c>
      <c r="AV407" s="205">
        <f t="shared" ref="AV407:AV448" si="705">AJ407-AK407-AL407-AM407</f>
        <v>0</v>
      </c>
      <c r="AW407" s="21">
        <f t="shared" si="704"/>
        <v>15000</v>
      </c>
      <c r="AX407" s="21">
        <f t="shared" si="704"/>
        <v>15000</v>
      </c>
      <c r="AY407" s="21">
        <f t="shared" si="704"/>
        <v>0</v>
      </c>
      <c r="AZ407" s="21">
        <f t="shared" si="704"/>
        <v>0</v>
      </c>
      <c r="BA407" s="21">
        <f t="shared" si="704"/>
        <v>0</v>
      </c>
      <c r="BB407" s="21">
        <f t="shared" si="704"/>
        <v>0</v>
      </c>
      <c r="BC407" s="21">
        <f t="shared" si="704"/>
        <v>0</v>
      </c>
      <c r="BD407" s="21">
        <f t="shared" si="704"/>
        <v>0</v>
      </c>
      <c r="BE407" s="21">
        <f t="shared" si="704"/>
        <v>15000</v>
      </c>
      <c r="BF407" s="21">
        <f t="shared" si="704"/>
        <v>15000</v>
      </c>
      <c r="BG407" s="21">
        <f t="shared" si="704"/>
        <v>0</v>
      </c>
      <c r="BH407" s="21">
        <f t="shared" si="704"/>
        <v>0</v>
      </c>
      <c r="BI407" s="21">
        <f t="shared" si="704"/>
        <v>0</v>
      </c>
      <c r="BJ407" s="21">
        <f t="shared" si="704"/>
        <v>0</v>
      </c>
      <c r="BK407" s="21">
        <f t="shared" si="704"/>
        <v>0</v>
      </c>
      <c r="BL407" s="21">
        <f t="shared" si="704"/>
        <v>0</v>
      </c>
      <c r="BM407" s="21">
        <f t="shared" si="704"/>
        <v>15000</v>
      </c>
      <c r="BN407" s="21">
        <f t="shared" si="704"/>
        <v>15000</v>
      </c>
      <c r="BO407" s="21">
        <f t="shared" si="704"/>
        <v>0</v>
      </c>
      <c r="BP407" s="21">
        <f t="shared" si="704"/>
        <v>0</v>
      </c>
      <c r="BQ407" s="205">
        <f t="shared" si="693"/>
        <v>0</v>
      </c>
      <c r="BR407" s="21">
        <f t="shared" si="704"/>
        <v>15000</v>
      </c>
      <c r="BS407" s="21">
        <f t="shared" si="704"/>
        <v>15000</v>
      </c>
      <c r="BT407" s="21">
        <f t="shared" si="704"/>
        <v>0</v>
      </c>
      <c r="BU407" s="21">
        <f t="shared" si="704"/>
        <v>0</v>
      </c>
      <c r="BV407" s="21">
        <f t="shared" si="704"/>
        <v>0</v>
      </c>
      <c r="BW407" s="21">
        <f t="shared" ref="BV407:CK408" si="706">BW408</f>
        <v>0</v>
      </c>
      <c r="BX407" s="21">
        <f t="shared" si="706"/>
        <v>0</v>
      </c>
      <c r="BY407" s="21">
        <f t="shared" si="706"/>
        <v>0</v>
      </c>
      <c r="BZ407" s="21">
        <f t="shared" si="706"/>
        <v>15000</v>
      </c>
      <c r="CA407" s="21">
        <f t="shared" si="706"/>
        <v>15000</v>
      </c>
      <c r="CB407" s="21">
        <f t="shared" si="706"/>
        <v>0</v>
      </c>
      <c r="CC407" s="21">
        <f t="shared" si="706"/>
        <v>0</v>
      </c>
      <c r="CD407" s="21">
        <f t="shared" si="706"/>
        <v>0</v>
      </c>
      <c r="CE407" s="21">
        <f t="shared" si="706"/>
        <v>0</v>
      </c>
      <c r="CF407" s="21">
        <f t="shared" si="706"/>
        <v>0</v>
      </c>
      <c r="CG407" s="21">
        <f t="shared" si="706"/>
        <v>0</v>
      </c>
      <c r="CH407" s="21">
        <f t="shared" si="706"/>
        <v>15000</v>
      </c>
      <c r="CI407" s="21">
        <f t="shared" si="706"/>
        <v>15000</v>
      </c>
      <c r="CJ407" s="21">
        <f t="shared" si="706"/>
        <v>0</v>
      </c>
      <c r="CK407" s="21">
        <f t="shared" si="706"/>
        <v>0</v>
      </c>
      <c r="CL407" s="206">
        <f t="shared" si="696"/>
        <v>0</v>
      </c>
    </row>
    <row r="408" spans="1:90" ht="27.75" customHeight="1" x14ac:dyDescent="0.25">
      <c r="A408" s="156" t="s">
        <v>20</v>
      </c>
      <c r="B408" s="156"/>
      <c r="C408" s="156"/>
      <c r="D408" s="156"/>
      <c r="E408" s="152">
        <v>852</v>
      </c>
      <c r="F408" s="4" t="s">
        <v>93</v>
      </c>
      <c r="G408" s="4" t="s">
        <v>104</v>
      </c>
      <c r="H408" s="176" t="s">
        <v>492</v>
      </c>
      <c r="I408" s="3" t="s">
        <v>21</v>
      </c>
      <c r="J408" s="21">
        <f t="shared" si="702"/>
        <v>47000</v>
      </c>
      <c r="K408" s="21">
        <f t="shared" si="702"/>
        <v>47000</v>
      </c>
      <c r="L408" s="21">
        <f t="shared" si="702"/>
        <v>0</v>
      </c>
      <c r="M408" s="21">
        <f t="shared" si="702"/>
        <v>0</v>
      </c>
      <c r="N408" s="21">
        <f t="shared" si="702"/>
        <v>58000</v>
      </c>
      <c r="O408" s="21">
        <f t="shared" si="702"/>
        <v>58000</v>
      </c>
      <c r="P408" s="21">
        <f t="shared" si="702"/>
        <v>0</v>
      </c>
      <c r="Q408" s="21">
        <f t="shared" si="702"/>
        <v>0</v>
      </c>
      <c r="R408" s="21">
        <f t="shared" si="702"/>
        <v>58000</v>
      </c>
      <c r="S408" s="21">
        <f t="shared" si="702"/>
        <v>58000</v>
      </c>
      <c r="T408" s="21">
        <f t="shared" si="702"/>
        <v>0</v>
      </c>
      <c r="U408" s="21">
        <f t="shared" si="702"/>
        <v>0</v>
      </c>
      <c r="V408" s="21">
        <f t="shared" si="702"/>
        <v>4000</v>
      </c>
      <c r="W408" s="21">
        <f t="shared" si="702"/>
        <v>4000</v>
      </c>
      <c r="X408" s="21">
        <f t="shared" si="702"/>
        <v>0</v>
      </c>
      <c r="Y408" s="21">
        <f t="shared" si="702"/>
        <v>0</v>
      </c>
      <c r="Z408" s="276">
        <f t="shared" si="703"/>
        <v>109.30232558139534</v>
      </c>
      <c r="AA408" s="21"/>
      <c r="AB408" s="21">
        <f t="shared" si="704"/>
        <v>43000</v>
      </c>
      <c r="AC408" s="21">
        <f t="shared" si="704"/>
        <v>43000</v>
      </c>
      <c r="AD408" s="21">
        <f t="shared" si="704"/>
        <v>0</v>
      </c>
      <c r="AE408" s="21">
        <f t="shared" si="704"/>
        <v>0</v>
      </c>
      <c r="AF408" s="21">
        <f t="shared" si="704"/>
        <v>0</v>
      </c>
      <c r="AG408" s="21">
        <f t="shared" si="704"/>
        <v>0</v>
      </c>
      <c r="AH408" s="21">
        <f t="shared" si="704"/>
        <v>0</v>
      </c>
      <c r="AI408" s="21">
        <f t="shared" si="704"/>
        <v>0</v>
      </c>
      <c r="AJ408" s="21">
        <f t="shared" si="704"/>
        <v>43000</v>
      </c>
      <c r="AK408" s="21">
        <f t="shared" si="704"/>
        <v>43000</v>
      </c>
      <c r="AL408" s="21">
        <f t="shared" si="704"/>
        <v>0</v>
      </c>
      <c r="AM408" s="21">
        <f t="shared" si="704"/>
        <v>0</v>
      </c>
      <c r="AN408" s="21">
        <f t="shared" si="704"/>
        <v>0</v>
      </c>
      <c r="AO408" s="21">
        <f t="shared" si="704"/>
        <v>0</v>
      </c>
      <c r="AP408" s="21">
        <f t="shared" si="704"/>
        <v>0</v>
      </c>
      <c r="AQ408" s="21">
        <f t="shared" si="704"/>
        <v>0</v>
      </c>
      <c r="AR408" s="21">
        <f t="shared" si="704"/>
        <v>43000</v>
      </c>
      <c r="AS408" s="21">
        <f t="shared" si="704"/>
        <v>43000</v>
      </c>
      <c r="AT408" s="21">
        <f t="shared" si="704"/>
        <v>0</v>
      </c>
      <c r="AU408" s="21">
        <f t="shared" si="704"/>
        <v>0</v>
      </c>
      <c r="AV408" s="205">
        <f t="shared" si="705"/>
        <v>0</v>
      </c>
      <c r="AW408" s="21">
        <f t="shared" si="704"/>
        <v>15000</v>
      </c>
      <c r="AX408" s="21">
        <f t="shared" si="704"/>
        <v>15000</v>
      </c>
      <c r="AY408" s="21">
        <f t="shared" si="704"/>
        <v>0</v>
      </c>
      <c r="AZ408" s="21">
        <f t="shared" si="704"/>
        <v>0</v>
      </c>
      <c r="BA408" s="21">
        <f t="shared" si="704"/>
        <v>0</v>
      </c>
      <c r="BB408" s="21">
        <f t="shared" si="704"/>
        <v>0</v>
      </c>
      <c r="BC408" s="21">
        <f t="shared" si="704"/>
        <v>0</v>
      </c>
      <c r="BD408" s="21">
        <f t="shared" si="704"/>
        <v>0</v>
      </c>
      <c r="BE408" s="21">
        <f t="shared" si="704"/>
        <v>15000</v>
      </c>
      <c r="BF408" s="21">
        <f t="shared" si="704"/>
        <v>15000</v>
      </c>
      <c r="BG408" s="21">
        <f t="shared" si="704"/>
        <v>0</v>
      </c>
      <c r="BH408" s="21">
        <f t="shared" si="704"/>
        <v>0</v>
      </c>
      <c r="BI408" s="21">
        <f t="shared" si="704"/>
        <v>0</v>
      </c>
      <c r="BJ408" s="21">
        <f t="shared" si="704"/>
        <v>0</v>
      </c>
      <c r="BK408" s="21">
        <f t="shared" si="704"/>
        <v>0</v>
      </c>
      <c r="BL408" s="21">
        <f t="shared" si="704"/>
        <v>0</v>
      </c>
      <c r="BM408" s="21">
        <f t="shared" si="704"/>
        <v>15000</v>
      </c>
      <c r="BN408" s="21">
        <f t="shared" si="704"/>
        <v>15000</v>
      </c>
      <c r="BO408" s="21">
        <f t="shared" si="704"/>
        <v>0</v>
      </c>
      <c r="BP408" s="21">
        <f t="shared" si="704"/>
        <v>0</v>
      </c>
      <c r="BQ408" s="205">
        <f t="shared" si="693"/>
        <v>0</v>
      </c>
      <c r="BR408" s="21">
        <f t="shared" si="704"/>
        <v>15000</v>
      </c>
      <c r="BS408" s="21">
        <f t="shared" si="704"/>
        <v>15000</v>
      </c>
      <c r="BT408" s="21">
        <f t="shared" si="704"/>
        <v>0</v>
      </c>
      <c r="BU408" s="21">
        <f t="shared" si="704"/>
        <v>0</v>
      </c>
      <c r="BV408" s="21">
        <f t="shared" si="706"/>
        <v>0</v>
      </c>
      <c r="BW408" s="21">
        <f t="shared" si="706"/>
        <v>0</v>
      </c>
      <c r="BX408" s="21">
        <f t="shared" si="706"/>
        <v>0</v>
      </c>
      <c r="BY408" s="21">
        <f t="shared" si="706"/>
        <v>0</v>
      </c>
      <c r="BZ408" s="21">
        <f t="shared" si="706"/>
        <v>15000</v>
      </c>
      <c r="CA408" s="21">
        <f t="shared" si="706"/>
        <v>15000</v>
      </c>
      <c r="CB408" s="21">
        <f t="shared" si="706"/>
        <v>0</v>
      </c>
      <c r="CC408" s="21">
        <f t="shared" si="706"/>
        <v>0</v>
      </c>
      <c r="CD408" s="21">
        <f t="shared" si="706"/>
        <v>0</v>
      </c>
      <c r="CE408" s="21">
        <f t="shared" si="706"/>
        <v>0</v>
      </c>
      <c r="CF408" s="21">
        <f t="shared" si="706"/>
        <v>0</v>
      </c>
      <c r="CG408" s="21">
        <f t="shared" si="706"/>
        <v>0</v>
      </c>
      <c r="CH408" s="21">
        <f t="shared" si="706"/>
        <v>15000</v>
      </c>
      <c r="CI408" s="21">
        <f t="shared" si="706"/>
        <v>15000</v>
      </c>
      <c r="CJ408" s="21">
        <f t="shared" si="706"/>
        <v>0</v>
      </c>
      <c r="CK408" s="21">
        <f t="shared" si="706"/>
        <v>0</v>
      </c>
      <c r="CL408" s="206">
        <f t="shared" si="696"/>
        <v>0</v>
      </c>
    </row>
    <row r="409" spans="1:90" ht="27.75" customHeight="1" x14ac:dyDescent="0.25">
      <c r="A409" s="156" t="s">
        <v>9</v>
      </c>
      <c r="B409" s="156"/>
      <c r="C409" s="156"/>
      <c r="D409" s="156"/>
      <c r="E409" s="152">
        <v>852</v>
      </c>
      <c r="F409" s="4" t="s">
        <v>93</v>
      </c>
      <c r="G409" s="4" t="s">
        <v>104</v>
      </c>
      <c r="H409" s="176" t="s">
        <v>492</v>
      </c>
      <c r="I409" s="3" t="s">
        <v>22</v>
      </c>
      <c r="J409" s="21">
        <f>'6.ВС'!J426</f>
        <v>47000</v>
      </c>
      <c r="K409" s="21">
        <f>'6.ВС'!K426</f>
        <v>47000</v>
      </c>
      <c r="L409" s="21">
        <f>'6.ВС'!L426</f>
        <v>0</v>
      </c>
      <c r="M409" s="21">
        <f>'6.ВС'!M426</f>
        <v>0</v>
      </c>
      <c r="N409" s="21">
        <f>'6.ВС'!N426</f>
        <v>58000</v>
      </c>
      <c r="O409" s="21">
        <f>'6.ВС'!O426</f>
        <v>58000</v>
      </c>
      <c r="P409" s="21">
        <f>'6.ВС'!P426</f>
        <v>0</v>
      </c>
      <c r="Q409" s="21">
        <f>'6.ВС'!Q426</f>
        <v>0</v>
      </c>
      <c r="R409" s="21">
        <f>'6.ВС'!R426</f>
        <v>58000</v>
      </c>
      <c r="S409" s="21">
        <f>'6.ВС'!S426</f>
        <v>58000</v>
      </c>
      <c r="T409" s="21">
        <f>'6.ВС'!T426</f>
        <v>0</v>
      </c>
      <c r="U409" s="21">
        <f>'6.ВС'!U426</f>
        <v>0</v>
      </c>
      <c r="V409" s="21">
        <f>'6.ВС'!V426</f>
        <v>4000</v>
      </c>
      <c r="W409" s="21">
        <f>'6.ВС'!W426</f>
        <v>4000</v>
      </c>
      <c r="X409" s="21">
        <f>'6.ВС'!X426</f>
        <v>0</v>
      </c>
      <c r="Y409" s="21">
        <f>'6.ВС'!Y426</f>
        <v>0</v>
      </c>
      <c r="Z409" s="276">
        <f t="shared" si="703"/>
        <v>109.30232558139534</v>
      </c>
      <c r="AA409" s="21"/>
      <c r="AB409" s="21">
        <f>'6.ВС'!AB426</f>
        <v>43000</v>
      </c>
      <c r="AC409" s="21">
        <f>'6.ВС'!AC426</f>
        <v>43000</v>
      </c>
      <c r="AD409" s="21">
        <f>'6.ВС'!AD426</f>
        <v>0</v>
      </c>
      <c r="AE409" s="21">
        <f>'6.ВС'!AE426</f>
        <v>0</v>
      </c>
      <c r="AF409" s="21">
        <f>'6.ВС'!AF426</f>
        <v>0</v>
      </c>
      <c r="AG409" s="21">
        <f>'6.ВС'!AG426</f>
        <v>0</v>
      </c>
      <c r="AH409" s="21">
        <f>'6.ВС'!AH426</f>
        <v>0</v>
      </c>
      <c r="AI409" s="21">
        <f>'6.ВС'!AI426</f>
        <v>0</v>
      </c>
      <c r="AJ409" s="21">
        <f>'6.ВС'!AJ426</f>
        <v>43000</v>
      </c>
      <c r="AK409" s="21">
        <f>'6.ВС'!AK426</f>
        <v>43000</v>
      </c>
      <c r="AL409" s="21">
        <f>'6.ВС'!AL426</f>
        <v>0</v>
      </c>
      <c r="AM409" s="21">
        <f>'6.ВС'!AM426</f>
        <v>0</v>
      </c>
      <c r="AN409" s="21">
        <f>'6.ВС'!AN426</f>
        <v>0</v>
      </c>
      <c r="AO409" s="21">
        <f>'6.ВС'!AO426</f>
        <v>0</v>
      </c>
      <c r="AP409" s="21">
        <f>'6.ВС'!AP426</f>
        <v>0</v>
      </c>
      <c r="AQ409" s="21">
        <f>'6.ВС'!AQ426</f>
        <v>0</v>
      </c>
      <c r="AR409" s="21">
        <f>'6.ВС'!AR426</f>
        <v>43000</v>
      </c>
      <c r="AS409" s="21">
        <f>'6.ВС'!AS426</f>
        <v>43000</v>
      </c>
      <c r="AT409" s="21">
        <f>'6.ВС'!AT426</f>
        <v>0</v>
      </c>
      <c r="AU409" s="21">
        <f>'6.ВС'!AU426</f>
        <v>0</v>
      </c>
      <c r="AV409" s="205">
        <f t="shared" si="705"/>
        <v>0</v>
      </c>
      <c r="AW409" s="21">
        <f>'6.ВС'!AW426</f>
        <v>15000</v>
      </c>
      <c r="AX409" s="21">
        <f>'6.ВС'!AX426</f>
        <v>15000</v>
      </c>
      <c r="AY409" s="21">
        <f>'6.ВС'!AY426</f>
        <v>0</v>
      </c>
      <c r="AZ409" s="21">
        <f>'6.ВС'!AZ426</f>
        <v>0</v>
      </c>
      <c r="BA409" s="21">
        <f>'6.ВС'!BA426</f>
        <v>0</v>
      </c>
      <c r="BB409" s="21">
        <f>'6.ВС'!BB426</f>
        <v>0</v>
      </c>
      <c r="BC409" s="21">
        <f>'6.ВС'!BC426</f>
        <v>0</v>
      </c>
      <c r="BD409" s="21">
        <f>'6.ВС'!BD426</f>
        <v>0</v>
      </c>
      <c r="BE409" s="21">
        <f>'6.ВС'!BE426</f>
        <v>15000</v>
      </c>
      <c r="BF409" s="21">
        <f>'6.ВС'!BF426</f>
        <v>15000</v>
      </c>
      <c r="BG409" s="21">
        <f>'6.ВС'!BG426</f>
        <v>0</v>
      </c>
      <c r="BH409" s="21">
        <f>'6.ВС'!BH426</f>
        <v>0</v>
      </c>
      <c r="BI409" s="21">
        <f>'6.ВС'!BI426</f>
        <v>0</v>
      </c>
      <c r="BJ409" s="21">
        <f>'6.ВС'!BJ426</f>
        <v>0</v>
      </c>
      <c r="BK409" s="21">
        <f>'6.ВС'!BK426</f>
        <v>0</v>
      </c>
      <c r="BL409" s="21">
        <f>'6.ВС'!BL426</f>
        <v>0</v>
      </c>
      <c r="BM409" s="21">
        <f>'6.ВС'!BM426</f>
        <v>15000</v>
      </c>
      <c r="BN409" s="21">
        <f>'6.ВС'!BN426</f>
        <v>15000</v>
      </c>
      <c r="BO409" s="21">
        <f>'6.ВС'!BO426</f>
        <v>0</v>
      </c>
      <c r="BP409" s="21">
        <f>'6.ВС'!BP426</f>
        <v>0</v>
      </c>
      <c r="BQ409" s="205">
        <f t="shared" si="693"/>
        <v>0</v>
      </c>
      <c r="BR409" s="21">
        <f>'6.ВС'!BR426</f>
        <v>15000</v>
      </c>
      <c r="BS409" s="21">
        <f>'6.ВС'!BS426</f>
        <v>15000</v>
      </c>
      <c r="BT409" s="21">
        <f>'6.ВС'!BT426</f>
        <v>0</v>
      </c>
      <c r="BU409" s="21">
        <f>'6.ВС'!BU426</f>
        <v>0</v>
      </c>
      <c r="BV409" s="21">
        <f>'6.ВС'!BV426</f>
        <v>0</v>
      </c>
      <c r="BW409" s="21">
        <f>'6.ВС'!BW426</f>
        <v>0</v>
      </c>
      <c r="BX409" s="21">
        <f>'6.ВС'!BX426</f>
        <v>0</v>
      </c>
      <c r="BY409" s="21">
        <f>'6.ВС'!BY426</f>
        <v>0</v>
      </c>
      <c r="BZ409" s="21">
        <f>'6.ВС'!BZ426</f>
        <v>15000</v>
      </c>
      <c r="CA409" s="21">
        <f>'6.ВС'!CA426</f>
        <v>15000</v>
      </c>
      <c r="CB409" s="21">
        <f>'6.ВС'!CB426</f>
        <v>0</v>
      </c>
      <c r="CC409" s="21">
        <f>'6.ВС'!CC426</f>
        <v>0</v>
      </c>
      <c r="CD409" s="21">
        <f>'6.ВС'!CD426</f>
        <v>0</v>
      </c>
      <c r="CE409" s="21">
        <f>'6.ВС'!CE426</f>
        <v>0</v>
      </c>
      <c r="CF409" s="21">
        <f>'6.ВС'!CF426</f>
        <v>0</v>
      </c>
      <c r="CG409" s="21">
        <f>'6.ВС'!CG426</f>
        <v>0</v>
      </c>
      <c r="CH409" s="21">
        <f>'6.ВС'!CH426</f>
        <v>15000</v>
      </c>
      <c r="CI409" s="21">
        <f>'6.ВС'!CI426</f>
        <v>15000</v>
      </c>
      <c r="CJ409" s="21">
        <f>'6.ВС'!CJ426</f>
        <v>0</v>
      </c>
      <c r="CK409" s="21">
        <f>'6.ВС'!CK426</f>
        <v>0</v>
      </c>
      <c r="CL409" s="206">
        <f t="shared" si="696"/>
        <v>0</v>
      </c>
    </row>
    <row r="410" spans="1:90" ht="27.75" customHeight="1" x14ac:dyDescent="0.25">
      <c r="A410" s="155" t="s">
        <v>101</v>
      </c>
      <c r="B410" s="156"/>
      <c r="C410" s="156"/>
      <c r="D410" s="25"/>
      <c r="E410" s="152">
        <v>851</v>
      </c>
      <c r="F410" s="3" t="s">
        <v>93</v>
      </c>
      <c r="G410" s="3" t="s">
        <v>104</v>
      </c>
      <c r="H410" s="175" t="s">
        <v>231</v>
      </c>
      <c r="I410" s="3"/>
      <c r="J410" s="21">
        <f t="shared" ref="J410:Y411" si="707">J411</f>
        <v>0</v>
      </c>
      <c r="K410" s="21">
        <f t="shared" si="707"/>
        <v>0</v>
      </c>
      <c r="L410" s="21">
        <f t="shared" si="707"/>
        <v>0</v>
      </c>
      <c r="M410" s="21">
        <f t="shared" si="707"/>
        <v>0</v>
      </c>
      <c r="N410" s="21">
        <f t="shared" si="707"/>
        <v>0</v>
      </c>
      <c r="O410" s="21">
        <f t="shared" si="707"/>
        <v>0</v>
      </c>
      <c r="P410" s="21">
        <f t="shared" si="707"/>
        <v>0</v>
      </c>
      <c r="Q410" s="21">
        <f t="shared" si="707"/>
        <v>0</v>
      </c>
      <c r="R410" s="21">
        <f t="shared" si="707"/>
        <v>0</v>
      </c>
      <c r="S410" s="21">
        <f t="shared" si="707"/>
        <v>0</v>
      </c>
      <c r="T410" s="21">
        <f t="shared" si="707"/>
        <v>0</v>
      </c>
      <c r="U410" s="21">
        <f t="shared" si="707"/>
        <v>0</v>
      </c>
      <c r="V410" s="21">
        <f t="shared" si="707"/>
        <v>0</v>
      </c>
      <c r="W410" s="21">
        <f t="shared" si="707"/>
        <v>0</v>
      </c>
      <c r="X410" s="21">
        <f t="shared" si="707"/>
        <v>0</v>
      </c>
      <c r="Y410" s="21">
        <f t="shared" si="707"/>
        <v>0</v>
      </c>
      <c r="Z410" s="276" t="e">
        <f t="shared" si="703"/>
        <v>#DIV/0!</v>
      </c>
      <c r="AA410" s="21"/>
      <c r="AB410" s="21">
        <f t="shared" ref="AB410:BV411" si="708">AB411</f>
        <v>0</v>
      </c>
      <c r="AC410" s="21">
        <f t="shared" si="708"/>
        <v>0</v>
      </c>
      <c r="AD410" s="21">
        <f t="shared" si="708"/>
        <v>0</v>
      </c>
      <c r="AE410" s="21">
        <f t="shared" si="708"/>
        <v>0</v>
      </c>
      <c r="AF410" s="21">
        <f t="shared" si="708"/>
        <v>7000</v>
      </c>
      <c r="AG410" s="21">
        <f t="shared" si="708"/>
        <v>0</v>
      </c>
      <c r="AH410" s="21">
        <f t="shared" si="708"/>
        <v>7000</v>
      </c>
      <c r="AI410" s="21">
        <f t="shared" si="708"/>
        <v>0</v>
      </c>
      <c r="AJ410" s="21">
        <f t="shared" si="708"/>
        <v>7000</v>
      </c>
      <c r="AK410" s="21">
        <f t="shared" si="708"/>
        <v>0</v>
      </c>
      <c r="AL410" s="21">
        <f t="shared" si="708"/>
        <v>7000</v>
      </c>
      <c r="AM410" s="21">
        <f t="shared" si="708"/>
        <v>0</v>
      </c>
      <c r="AN410" s="21">
        <f t="shared" si="708"/>
        <v>0</v>
      </c>
      <c r="AO410" s="21">
        <f t="shared" si="708"/>
        <v>0</v>
      </c>
      <c r="AP410" s="21">
        <f t="shared" si="708"/>
        <v>0</v>
      </c>
      <c r="AQ410" s="21">
        <f t="shared" si="708"/>
        <v>0</v>
      </c>
      <c r="AR410" s="21">
        <f t="shared" si="708"/>
        <v>7000</v>
      </c>
      <c r="AS410" s="21">
        <f t="shared" si="708"/>
        <v>0</v>
      </c>
      <c r="AT410" s="21">
        <f t="shared" si="708"/>
        <v>7000</v>
      </c>
      <c r="AU410" s="21">
        <f t="shared" si="708"/>
        <v>0</v>
      </c>
      <c r="AV410" s="205">
        <f t="shared" si="705"/>
        <v>0</v>
      </c>
      <c r="AW410" s="21">
        <f t="shared" si="708"/>
        <v>0</v>
      </c>
      <c r="AX410" s="21">
        <f t="shared" si="708"/>
        <v>0</v>
      </c>
      <c r="AY410" s="21">
        <f t="shared" si="708"/>
        <v>0</v>
      </c>
      <c r="AZ410" s="21">
        <f t="shared" si="708"/>
        <v>0</v>
      </c>
      <c r="BA410" s="21">
        <f t="shared" si="708"/>
        <v>0</v>
      </c>
      <c r="BB410" s="21">
        <f t="shared" si="708"/>
        <v>0</v>
      </c>
      <c r="BC410" s="21">
        <f t="shared" si="708"/>
        <v>0</v>
      </c>
      <c r="BD410" s="21">
        <f t="shared" si="708"/>
        <v>0</v>
      </c>
      <c r="BE410" s="21">
        <f t="shared" si="708"/>
        <v>0</v>
      </c>
      <c r="BF410" s="21">
        <f t="shared" si="708"/>
        <v>0</v>
      </c>
      <c r="BG410" s="21">
        <f t="shared" si="708"/>
        <v>0</v>
      </c>
      <c r="BH410" s="21">
        <f t="shared" si="708"/>
        <v>0</v>
      </c>
      <c r="BI410" s="21">
        <f t="shared" si="708"/>
        <v>0</v>
      </c>
      <c r="BJ410" s="21">
        <f t="shared" si="708"/>
        <v>0</v>
      </c>
      <c r="BK410" s="21">
        <f t="shared" si="708"/>
        <v>0</v>
      </c>
      <c r="BL410" s="21">
        <f t="shared" si="708"/>
        <v>0</v>
      </c>
      <c r="BM410" s="21">
        <f t="shared" si="708"/>
        <v>0</v>
      </c>
      <c r="BN410" s="21">
        <f t="shared" si="708"/>
        <v>0</v>
      </c>
      <c r="BO410" s="21">
        <f t="shared" si="708"/>
        <v>0</v>
      </c>
      <c r="BP410" s="21">
        <f t="shared" si="708"/>
        <v>0</v>
      </c>
      <c r="BQ410" s="205">
        <f t="shared" si="693"/>
        <v>0</v>
      </c>
      <c r="BR410" s="21">
        <f t="shared" si="708"/>
        <v>0</v>
      </c>
      <c r="BS410" s="21">
        <f t="shared" si="708"/>
        <v>0</v>
      </c>
      <c r="BT410" s="21">
        <f t="shared" si="708"/>
        <v>0</v>
      </c>
      <c r="BU410" s="21">
        <f t="shared" si="708"/>
        <v>0</v>
      </c>
      <c r="BV410" s="21">
        <f t="shared" si="708"/>
        <v>0</v>
      </c>
      <c r="BW410" s="21">
        <f t="shared" ref="BV410:CK411" si="709">BW411</f>
        <v>0</v>
      </c>
      <c r="BX410" s="21">
        <f t="shared" si="709"/>
        <v>0</v>
      </c>
      <c r="BY410" s="21">
        <f t="shared" si="709"/>
        <v>0</v>
      </c>
      <c r="BZ410" s="21">
        <f t="shared" si="709"/>
        <v>0</v>
      </c>
      <c r="CA410" s="21">
        <f t="shared" si="709"/>
        <v>0</v>
      </c>
      <c r="CB410" s="21">
        <f t="shared" si="709"/>
        <v>0</v>
      </c>
      <c r="CC410" s="21">
        <f t="shared" si="709"/>
        <v>0</v>
      </c>
      <c r="CD410" s="21">
        <f t="shared" si="709"/>
        <v>0</v>
      </c>
      <c r="CE410" s="21">
        <f t="shared" si="709"/>
        <v>0</v>
      </c>
      <c r="CF410" s="21">
        <f t="shared" si="709"/>
        <v>0</v>
      </c>
      <c r="CG410" s="21">
        <f t="shared" si="709"/>
        <v>0</v>
      </c>
      <c r="CH410" s="21">
        <f t="shared" si="709"/>
        <v>0</v>
      </c>
      <c r="CI410" s="21">
        <f t="shared" si="709"/>
        <v>0</v>
      </c>
      <c r="CJ410" s="21">
        <f t="shared" si="709"/>
        <v>0</v>
      </c>
      <c r="CK410" s="21">
        <f t="shared" si="709"/>
        <v>0</v>
      </c>
      <c r="CL410" s="206">
        <f t="shared" si="696"/>
        <v>0</v>
      </c>
    </row>
    <row r="411" spans="1:90" ht="27.75" customHeight="1" x14ac:dyDescent="0.25">
      <c r="A411" s="155" t="s">
        <v>96</v>
      </c>
      <c r="B411" s="156"/>
      <c r="C411" s="156"/>
      <c r="D411" s="25"/>
      <c r="E411" s="152">
        <v>851</v>
      </c>
      <c r="F411" s="3" t="s">
        <v>93</v>
      </c>
      <c r="G411" s="3" t="s">
        <v>104</v>
      </c>
      <c r="H411" s="175" t="s">
        <v>231</v>
      </c>
      <c r="I411" s="3" t="s">
        <v>97</v>
      </c>
      <c r="J411" s="21">
        <f t="shared" si="707"/>
        <v>0</v>
      </c>
      <c r="K411" s="21">
        <f t="shared" si="707"/>
        <v>0</v>
      </c>
      <c r="L411" s="21">
        <f t="shared" si="707"/>
        <v>0</v>
      </c>
      <c r="M411" s="21">
        <f t="shared" si="707"/>
        <v>0</v>
      </c>
      <c r="N411" s="21">
        <f t="shared" si="707"/>
        <v>0</v>
      </c>
      <c r="O411" s="21">
        <f t="shared" si="707"/>
        <v>0</v>
      </c>
      <c r="P411" s="21">
        <f t="shared" si="707"/>
        <v>0</v>
      </c>
      <c r="Q411" s="21">
        <f t="shared" si="707"/>
        <v>0</v>
      </c>
      <c r="R411" s="21">
        <f t="shared" si="707"/>
        <v>0</v>
      </c>
      <c r="S411" s="21">
        <f t="shared" si="707"/>
        <v>0</v>
      </c>
      <c r="T411" s="21">
        <f t="shared" si="707"/>
        <v>0</v>
      </c>
      <c r="U411" s="21">
        <f t="shared" si="707"/>
        <v>0</v>
      </c>
      <c r="V411" s="21">
        <f t="shared" si="707"/>
        <v>0</v>
      </c>
      <c r="W411" s="21">
        <f t="shared" si="707"/>
        <v>0</v>
      </c>
      <c r="X411" s="21">
        <f t="shared" si="707"/>
        <v>0</v>
      </c>
      <c r="Y411" s="21">
        <f t="shared" si="707"/>
        <v>0</v>
      </c>
      <c r="Z411" s="276" t="e">
        <f t="shared" si="703"/>
        <v>#DIV/0!</v>
      </c>
      <c r="AA411" s="21"/>
      <c r="AB411" s="21">
        <f t="shared" si="708"/>
        <v>0</v>
      </c>
      <c r="AC411" s="21">
        <f t="shared" si="708"/>
        <v>0</v>
      </c>
      <c r="AD411" s="21">
        <f t="shared" si="708"/>
        <v>0</v>
      </c>
      <c r="AE411" s="21">
        <f t="shared" si="708"/>
        <v>0</v>
      </c>
      <c r="AF411" s="21">
        <f t="shared" si="708"/>
        <v>7000</v>
      </c>
      <c r="AG411" s="21">
        <f t="shared" si="708"/>
        <v>0</v>
      </c>
      <c r="AH411" s="21">
        <f t="shared" si="708"/>
        <v>7000</v>
      </c>
      <c r="AI411" s="21">
        <f t="shared" si="708"/>
        <v>0</v>
      </c>
      <c r="AJ411" s="21">
        <f t="shared" si="708"/>
        <v>7000</v>
      </c>
      <c r="AK411" s="21">
        <f t="shared" si="708"/>
        <v>0</v>
      </c>
      <c r="AL411" s="21">
        <f t="shared" si="708"/>
        <v>7000</v>
      </c>
      <c r="AM411" s="21">
        <f t="shared" si="708"/>
        <v>0</v>
      </c>
      <c r="AN411" s="21">
        <f t="shared" si="708"/>
        <v>0</v>
      </c>
      <c r="AO411" s="21">
        <f t="shared" si="708"/>
        <v>0</v>
      </c>
      <c r="AP411" s="21">
        <f t="shared" si="708"/>
        <v>0</v>
      </c>
      <c r="AQ411" s="21">
        <f t="shared" si="708"/>
        <v>0</v>
      </c>
      <c r="AR411" s="21">
        <f t="shared" si="708"/>
        <v>7000</v>
      </c>
      <c r="AS411" s="21">
        <f t="shared" si="708"/>
        <v>0</v>
      </c>
      <c r="AT411" s="21">
        <f t="shared" si="708"/>
        <v>7000</v>
      </c>
      <c r="AU411" s="21">
        <f t="shared" si="708"/>
        <v>0</v>
      </c>
      <c r="AV411" s="205">
        <f t="shared" si="705"/>
        <v>0</v>
      </c>
      <c r="AW411" s="21">
        <f t="shared" si="708"/>
        <v>0</v>
      </c>
      <c r="AX411" s="21">
        <f t="shared" si="708"/>
        <v>0</v>
      </c>
      <c r="AY411" s="21">
        <f t="shared" si="708"/>
        <v>0</v>
      </c>
      <c r="AZ411" s="21">
        <f t="shared" si="708"/>
        <v>0</v>
      </c>
      <c r="BA411" s="21">
        <f t="shared" si="708"/>
        <v>0</v>
      </c>
      <c r="BB411" s="21">
        <f t="shared" si="708"/>
        <v>0</v>
      </c>
      <c r="BC411" s="21">
        <f t="shared" si="708"/>
        <v>0</v>
      </c>
      <c r="BD411" s="21">
        <f t="shared" si="708"/>
        <v>0</v>
      </c>
      <c r="BE411" s="21">
        <f t="shared" si="708"/>
        <v>0</v>
      </c>
      <c r="BF411" s="21">
        <f t="shared" si="708"/>
        <v>0</v>
      </c>
      <c r="BG411" s="21">
        <f t="shared" si="708"/>
        <v>0</v>
      </c>
      <c r="BH411" s="21">
        <f t="shared" si="708"/>
        <v>0</v>
      </c>
      <c r="BI411" s="21">
        <f t="shared" si="708"/>
        <v>0</v>
      </c>
      <c r="BJ411" s="21">
        <f t="shared" si="708"/>
        <v>0</v>
      </c>
      <c r="BK411" s="21">
        <f t="shared" si="708"/>
        <v>0</v>
      </c>
      <c r="BL411" s="21">
        <f t="shared" si="708"/>
        <v>0</v>
      </c>
      <c r="BM411" s="21">
        <f t="shared" si="708"/>
        <v>0</v>
      </c>
      <c r="BN411" s="21">
        <f t="shared" si="708"/>
        <v>0</v>
      </c>
      <c r="BO411" s="21">
        <f t="shared" si="708"/>
        <v>0</v>
      </c>
      <c r="BP411" s="21">
        <f t="shared" si="708"/>
        <v>0</v>
      </c>
      <c r="BQ411" s="205">
        <f t="shared" si="693"/>
        <v>0</v>
      </c>
      <c r="BR411" s="21">
        <f t="shared" si="708"/>
        <v>0</v>
      </c>
      <c r="BS411" s="21">
        <f t="shared" si="708"/>
        <v>0</v>
      </c>
      <c r="BT411" s="21">
        <f t="shared" si="708"/>
        <v>0</v>
      </c>
      <c r="BU411" s="21">
        <f t="shared" si="708"/>
        <v>0</v>
      </c>
      <c r="BV411" s="21">
        <f t="shared" si="709"/>
        <v>0</v>
      </c>
      <c r="BW411" s="21">
        <f t="shared" si="709"/>
        <v>0</v>
      </c>
      <c r="BX411" s="21">
        <f t="shared" si="709"/>
        <v>0</v>
      </c>
      <c r="BY411" s="21">
        <f t="shared" si="709"/>
        <v>0</v>
      </c>
      <c r="BZ411" s="21">
        <f t="shared" si="709"/>
        <v>0</v>
      </c>
      <c r="CA411" s="21">
        <f t="shared" si="709"/>
        <v>0</v>
      </c>
      <c r="CB411" s="21">
        <f t="shared" si="709"/>
        <v>0</v>
      </c>
      <c r="CC411" s="21">
        <f t="shared" si="709"/>
        <v>0</v>
      </c>
      <c r="CD411" s="21">
        <f t="shared" si="709"/>
        <v>0</v>
      </c>
      <c r="CE411" s="21">
        <f t="shared" si="709"/>
        <v>0</v>
      </c>
      <c r="CF411" s="21">
        <f t="shared" si="709"/>
        <v>0</v>
      </c>
      <c r="CG411" s="21">
        <f t="shared" si="709"/>
        <v>0</v>
      </c>
      <c r="CH411" s="21">
        <f t="shared" si="709"/>
        <v>0</v>
      </c>
      <c r="CI411" s="21">
        <f t="shared" si="709"/>
        <v>0</v>
      </c>
      <c r="CJ411" s="21">
        <f t="shared" si="709"/>
        <v>0</v>
      </c>
      <c r="CK411" s="21">
        <f t="shared" si="709"/>
        <v>0</v>
      </c>
      <c r="CL411" s="206">
        <f t="shared" si="696"/>
        <v>0</v>
      </c>
    </row>
    <row r="412" spans="1:90" ht="27.75" customHeight="1" x14ac:dyDescent="0.25">
      <c r="A412" s="155" t="s">
        <v>98</v>
      </c>
      <c r="B412" s="156"/>
      <c r="C412" s="156"/>
      <c r="D412" s="25"/>
      <c r="E412" s="152">
        <v>851</v>
      </c>
      <c r="F412" s="3" t="s">
        <v>93</v>
      </c>
      <c r="G412" s="3" t="s">
        <v>104</v>
      </c>
      <c r="H412" s="175" t="s">
        <v>231</v>
      </c>
      <c r="I412" s="3" t="s">
        <v>99</v>
      </c>
      <c r="J412" s="21">
        <f>'6.ВС'!J246</f>
        <v>0</v>
      </c>
      <c r="K412" s="21">
        <f>'6.ВС'!K246</f>
        <v>0</v>
      </c>
      <c r="L412" s="21">
        <f>'6.ВС'!L246</f>
        <v>0</v>
      </c>
      <c r="M412" s="21">
        <f>'6.ВС'!M246</f>
        <v>0</v>
      </c>
      <c r="N412" s="21">
        <f>'6.ВС'!N246</f>
        <v>0</v>
      </c>
      <c r="O412" s="21">
        <f>'6.ВС'!O246</f>
        <v>0</v>
      </c>
      <c r="P412" s="21">
        <f>'6.ВС'!P246</f>
        <v>0</v>
      </c>
      <c r="Q412" s="21">
        <f>'6.ВС'!Q246</f>
        <v>0</v>
      </c>
      <c r="R412" s="21">
        <f>'6.ВС'!R246</f>
        <v>0</v>
      </c>
      <c r="S412" s="21">
        <f>'6.ВС'!S246</f>
        <v>0</v>
      </c>
      <c r="T412" s="21">
        <f>'6.ВС'!T246</f>
        <v>0</v>
      </c>
      <c r="U412" s="21">
        <f>'6.ВС'!U246</f>
        <v>0</v>
      </c>
      <c r="V412" s="21">
        <f>'6.ВС'!V246</f>
        <v>0</v>
      </c>
      <c r="W412" s="21">
        <f>'6.ВС'!W246</f>
        <v>0</v>
      </c>
      <c r="X412" s="21">
        <f>'6.ВС'!X246</f>
        <v>0</v>
      </c>
      <c r="Y412" s="21">
        <f>'6.ВС'!Y246</f>
        <v>0</v>
      </c>
      <c r="Z412" s="276" t="e">
        <f t="shared" si="703"/>
        <v>#DIV/0!</v>
      </c>
      <c r="AA412" s="21"/>
      <c r="AB412" s="21">
        <f>'6.ВС'!AB246</f>
        <v>0</v>
      </c>
      <c r="AC412" s="21">
        <f>'6.ВС'!AC246</f>
        <v>0</v>
      </c>
      <c r="AD412" s="21">
        <f>'6.ВС'!AD246</f>
        <v>0</v>
      </c>
      <c r="AE412" s="21">
        <f>'6.ВС'!AE246</f>
        <v>0</v>
      </c>
      <c r="AF412" s="21">
        <f>'6.ВС'!AF246</f>
        <v>7000</v>
      </c>
      <c r="AG412" s="21">
        <f>'6.ВС'!AG246</f>
        <v>0</v>
      </c>
      <c r="AH412" s="21">
        <f>'6.ВС'!AH246</f>
        <v>7000</v>
      </c>
      <c r="AI412" s="21">
        <f>'6.ВС'!AI246</f>
        <v>0</v>
      </c>
      <c r="AJ412" s="21">
        <f>'6.ВС'!AJ246</f>
        <v>7000</v>
      </c>
      <c r="AK412" s="21">
        <f>'6.ВС'!AK246</f>
        <v>0</v>
      </c>
      <c r="AL412" s="21">
        <f>'6.ВС'!AL246</f>
        <v>7000</v>
      </c>
      <c r="AM412" s="21">
        <f>'6.ВС'!AM246</f>
        <v>0</v>
      </c>
      <c r="AN412" s="21">
        <f>'6.ВС'!AN246</f>
        <v>0</v>
      </c>
      <c r="AO412" s="21">
        <f>'6.ВС'!AO246</f>
        <v>0</v>
      </c>
      <c r="AP412" s="21">
        <f>'6.ВС'!AP246</f>
        <v>0</v>
      </c>
      <c r="AQ412" s="21">
        <f>'6.ВС'!AQ246</f>
        <v>0</v>
      </c>
      <c r="AR412" s="21">
        <f>'6.ВС'!AR246</f>
        <v>7000</v>
      </c>
      <c r="AS412" s="21">
        <f>'6.ВС'!AS246</f>
        <v>0</v>
      </c>
      <c r="AT412" s="21">
        <f>'6.ВС'!AT246</f>
        <v>7000</v>
      </c>
      <c r="AU412" s="21">
        <f>'6.ВС'!AU246</f>
        <v>0</v>
      </c>
      <c r="AV412" s="205">
        <f t="shared" si="705"/>
        <v>0</v>
      </c>
      <c r="AW412" s="21">
        <f>'6.ВС'!AW246</f>
        <v>0</v>
      </c>
      <c r="AX412" s="21">
        <f>'6.ВС'!AX246</f>
        <v>0</v>
      </c>
      <c r="AY412" s="21">
        <f>'6.ВС'!AY246</f>
        <v>0</v>
      </c>
      <c r="AZ412" s="21">
        <f>'6.ВС'!AZ246</f>
        <v>0</v>
      </c>
      <c r="BA412" s="21">
        <f>'6.ВС'!BA246</f>
        <v>0</v>
      </c>
      <c r="BB412" s="21">
        <f>'6.ВС'!BB246</f>
        <v>0</v>
      </c>
      <c r="BC412" s="21">
        <f>'6.ВС'!BC246</f>
        <v>0</v>
      </c>
      <c r="BD412" s="21">
        <f>'6.ВС'!BD246</f>
        <v>0</v>
      </c>
      <c r="BE412" s="21">
        <f>'6.ВС'!BE246</f>
        <v>0</v>
      </c>
      <c r="BF412" s="21">
        <f>'6.ВС'!BF246</f>
        <v>0</v>
      </c>
      <c r="BG412" s="21">
        <f>'6.ВС'!BG246</f>
        <v>0</v>
      </c>
      <c r="BH412" s="21">
        <f>'6.ВС'!BH246</f>
        <v>0</v>
      </c>
      <c r="BI412" s="21">
        <f>'6.ВС'!BI246</f>
        <v>0</v>
      </c>
      <c r="BJ412" s="21">
        <f>'6.ВС'!BJ246</f>
        <v>0</v>
      </c>
      <c r="BK412" s="21">
        <f>'6.ВС'!BK246</f>
        <v>0</v>
      </c>
      <c r="BL412" s="21">
        <f>'6.ВС'!BL246</f>
        <v>0</v>
      </c>
      <c r="BM412" s="21">
        <f>'6.ВС'!BM246</f>
        <v>0</v>
      </c>
      <c r="BN412" s="21">
        <f>'6.ВС'!BN246</f>
        <v>0</v>
      </c>
      <c r="BO412" s="21">
        <f>'6.ВС'!BO246</f>
        <v>0</v>
      </c>
      <c r="BP412" s="21">
        <f>'6.ВС'!BP246</f>
        <v>0</v>
      </c>
      <c r="BQ412" s="205">
        <f t="shared" si="693"/>
        <v>0</v>
      </c>
      <c r="BR412" s="21">
        <f>'6.ВС'!BR246</f>
        <v>0</v>
      </c>
      <c r="BS412" s="21">
        <f>'6.ВС'!BS246</f>
        <v>0</v>
      </c>
      <c r="BT412" s="21">
        <f>'6.ВС'!BT246</f>
        <v>0</v>
      </c>
      <c r="BU412" s="21">
        <f>'6.ВС'!BU246</f>
        <v>0</v>
      </c>
      <c r="BV412" s="21">
        <f>'6.ВС'!BV246</f>
        <v>0</v>
      </c>
      <c r="BW412" s="21">
        <f>'6.ВС'!BW246</f>
        <v>0</v>
      </c>
      <c r="BX412" s="21">
        <f>'6.ВС'!BX246</f>
        <v>0</v>
      </c>
      <c r="BY412" s="21">
        <f>'6.ВС'!BY246</f>
        <v>0</v>
      </c>
      <c r="BZ412" s="21">
        <f>'6.ВС'!BZ246</f>
        <v>0</v>
      </c>
      <c r="CA412" s="21">
        <f>'6.ВС'!CA246</f>
        <v>0</v>
      </c>
      <c r="CB412" s="21">
        <f>'6.ВС'!CB246</f>
        <v>0</v>
      </c>
      <c r="CC412" s="21">
        <f>'6.ВС'!CC246</f>
        <v>0</v>
      </c>
      <c r="CD412" s="21">
        <f>'6.ВС'!CD246</f>
        <v>0</v>
      </c>
      <c r="CE412" s="21">
        <f>'6.ВС'!CE246</f>
        <v>0</v>
      </c>
      <c r="CF412" s="21">
        <f>'6.ВС'!CF246</f>
        <v>0</v>
      </c>
      <c r="CG412" s="21">
        <f>'6.ВС'!CG246</f>
        <v>0</v>
      </c>
      <c r="CH412" s="21">
        <f>'6.ВС'!CH246</f>
        <v>0</v>
      </c>
      <c r="CI412" s="21">
        <f>'6.ВС'!CI246</f>
        <v>0</v>
      </c>
      <c r="CJ412" s="21">
        <f>'6.ВС'!CJ246</f>
        <v>0</v>
      </c>
      <c r="CK412" s="21">
        <f>'6.ВС'!CK246</f>
        <v>0</v>
      </c>
      <c r="CL412" s="206">
        <f t="shared" si="696"/>
        <v>0</v>
      </c>
    </row>
    <row r="413" spans="1:90" ht="27.75" customHeight="1" x14ac:dyDescent="0.25">
      <c r="A413" s="155" t="s">
        <v>107</v>
      </c>
      <c r="B413" s="156"/>
      <c r="C413" s="156"/>
      <c r="D413" s="156"/>
      <c r="E413" s="152">
        <v>851</v>
      </c>
      <c r="F413" s="3" t="s">
        <v>108</v>
      </c>
      <c r="G413" s="3"/>
      <c r="H413" s="4"/>
      <c r="I413" s="3"/>
      <c r="J413" s="21">
        <f>J414+J418</f>
        <v>2634760</v>
      </c>
      <c r="K413" s="21">
        <f t="shared" ref="K413:M413" si="710">K414+K418</f>
        <v>1753947</v>
      </c>
      <c r="L413" s="21">
        <f t="shared" si="710"/>
        <v>612813</v>
      </c>
      <c r="M413" s="21">
        <f t="shared" si="710"/>
        <v>268000</v>
      </c>
      <c r="N413" s="21">
        <f t="shared" ref="N413:AB413" si="711">N414+N418</f>
        <v>268000</v>
      </c>
      <c r="O413" s="21">
        <f t="shared" ref="O413:Q413" si="712">O414+O418</f>
        <v>0</v>
      </c>
      <c r="P413" s="21">
        <f t="shared" si="712"/>
        <v>0</v>
      </c>
      <c r="Q413" s="21">
        <f t="shared" si="712"/>
        <v>268000</v>
      </c>
      <c r="R413" s="21">
        <f t="shared" si="711"/>
        <v>268000</v>
      </c>
      <c r="S413" s="21">
        <f t="shared" ref="S413:U413" si="713">S414+S418</f>
        <v>0</v>
      </c>
      <c r="T413" s="21">
        <f t="shared" si="713"/>
        <v>0</v>
      </c>
      <c r="U413" s="21">
        <f t="shared" si="713"/>
        <v>268000</v>
      </c>
      <c r="V413" s="21">
        <f t="shared" ref="V413:Y413" si="714">V414+V418</f>
        <v>-605256</v>
      </c>
      <c r="W413" s="21">
        <f t="shared" si="714"/>
        <v>-673053</v>
      </c>
      <c r="X413" s="21">
        <f t="shared" si="714"/>
        <v>67797</v>
      </c>
      <c r="Y413" s="21">
        <f t="shared" si="714"/>
        <v>0</v>
      </c>
      <c r="Z413" s="276">
        <f t="shared" si="703"/>
        <v>81.319351509375252</v>
      </c>
      <c r="AA413" s="21"/>
      <c r="AB413" s="21">
        <f t="shared" si="711"/>
        <v>3240016</v>
      </c>
      <c r="AC413" s="21">
        <f t="shared" ref="AC413:BG413" si="715">AC414+AC418+AC415</f>
        <v>2427000</v>
      </c>
      <c r="AD413" s="21">
        <f t="shared" si="715"/>
        <v>545016</v>
      </c>
      <c r="AE413" s="21">
        <f t="shared" si="715"/>
        <v>268000</v>
      </c>
      <c r="AF413" s="21">
        <f t="shared" si="715"/>
        <v>883765</v>
      </c>
      <c r="AG413" s="21">
        <f t="shared" si="715"/>
        <v>0</v>
      </c>
      <c r="AH413" s="21">
        <f t="shared" si="715"/>
        <v>883765</v>
      </c>
      <c r="AI413" s="21">
        <f t="shared" si="715"/>
        <v>0</v>
      </c>
      <c r="AJ413" s="21">
        <f t="shared" si="715"/>
        <v>4123781</v>
      </c>
      <c r="AK413" s="21">
        <f t="shared" si="715"/>
        <v>2427000</v>
      </c>
      <c r="AL413" s="21">
        <f t="shared" si="715"/>
        <v>1428781</v>
      </c>
      <c r="AM413" s="21">
        <f t="shared" si="715"/>
        <v>268000</v>
      </c>
      <c r="AN413" s="21">
        <f t="shared" si="715"/>
        <v>0</v>
      </c>
      <c r="AO413" s="21">
        <f t="shared" si="715"/>
        <v>0</v>
      </c>
      <c r="AP413" s="21">
        <f t="shared" si="715"/>
        <v>0</v>
      </c>
      <c r="AQ413" s="21">
        <f t="shared" si="715"/>
        <v>0</v>
      </c>
      <c r="AR413" s="21">
        <f t="shared" si="715"/>
        <v>4123781</v>
      </c>
      <c r="AS413" s="21">
        <f t="shared" si="715"/>
        <v>2427000</v>
      </c>
      <c r="AT413" s="21">
        <f t="shared" si="715"/>
        <v>1428781</v>
      </c>
      <c r="AU413" s="21">
        <f t="shared" si="715"/>
        <v>268000</v>
      </c>
      <c r="AV413" s="21">
        <f t="shared" si="715"/>
        <v>0</v>
      </c>
      <c r="AW413" s="21">
        <f t="shared" si="715"/>
        <v>268000</v>
      </c>
      <c r="AX413" s="21">
        <f t="shared" si="715"/>
        <v>0</v>
      </c>
      <c r="AY413" s="21">
        <f t="shared" si="715"/>
        <v>0</v>
      </c>
      <c r="AZ413" s="21">
        <f t="shared" si="715"/>
        <v>268000</v>
      </c>
      <c r="BA413" s="21">
        <f t="shared" si="715"/>
        <v>0</v>
      </c>
      <c r="BB413" s="21">
        <f t="shared" si="715"/>
        <v>0</v>
      </c>
      <c r="BC413" s="21">
        <f t="shared" si="715"/>
        <v>0</v>
      </c>
      <c r="BD413" s="21">
        <f t="shared" si="715"/>
        <v>0</v>
      </c>
      <c r="BE413" s="21">
        <f t="shared" si="715"/>
        <v>268000</v>
      </c>
      <c r="BF413" s="21">
        <f t="shared" si="715"/>
        <v>0</v>
      </c>
      <c r="BG413" s="21">
        <f t="shared" si="715"/>
        <v>0</v>
      </c>
      <c r="BH413" s="21">
        <f t="shared" ref="BH413:CK413" si="716">BH414+BH418+BH415</f>
        <v>268000</v>
      </c>
      <c r="BI413" s="21">
        <f t="shared" si="716"/>
        <v>0</v>
      </c>
      <c r="BJ413" s="21">
        <f t="shared" si="716"/>
        <v>0</v>
      </c>
      <c r="BK413" s="21">
        <f t="shared" si="716"/>
        <v>0</v>
      </c>
      <c r="BL413" s="21">
        <f t="shared" si="716"/>
        <v>0</v>
      </c>
      <c r="BM413" s="21">
        <f t="shared" si="716"/>
        <v>268000</v>
      </c>
      <c r="BN413" s="21">
        <f t="shared" si="716"/>
        <v>0</v>
      </c>
      <c r="BO413" s="21">
        <f t="shared" si="716"/>
        <v>0</v>
      </c>
      <c r="BP413" s="21">
        <f t="shared" si="716"/>
        <v>268000</v>
      </c>
      <c r="BQ413" s="21">
        <f t="shared" si="716"/>
        <v>0</v>
      </c>
      <c r="BR413" s="21">
        <f t="shared" si="716"/>
        <v>268000</v>
      </c>
      <c r="BS413" s="21">
        <f t="shared" si="716"/>
        <v>0</v>
      </c>
      <c r="BT413" s="21">
        <f t="shared" si="716"/>
        <v>0</v>
      </c>
      <c r="BU413" s="21">
        <f t="shared" si="716"/>
        <v>268000</v>
      </c>
      <c r="BV413" s="21">
        <f t="shared" si="716"/>
        <v>0</v>
      </c>
      <c r="BW413" s="21">
        <f t="shared" si="716"/>
        <v>0</v>
      </c>
      <c r="BX413" s="21">
        <f t="shared" si="716"/>
        <v>0</v>
      </c>
      <c r="BY413" s="21">
        <f t="shared" si="716"/>
        <v>0</v>
      </c>
      <c r="BZ413" s="21">
        <f t="shared" si="716"/>
        <v>268000</v>
      </c>
      <c r="CA413" s="21">
        <f t="shared" si="716"/>
        <v>0</v>
      </c>
      <c r="CB413" s="21">
        <f t="shared" si="716"/>
        <v>0</v>
      </c>
      <c r="CC413" s="21">
        <f t="shared" si="716"/>
        <v>268000</v>
      </c>
      <c r="CD413" s="21">
        <f t="shared" si="716"/>
        <v>3705309.48</v>
      </c>
      <c r="CE413" s="21">
        <f t="shared" si="716"/>
        <v>3520044</v>
      </c>
      <c r="CF413" s="21">
        <f t="shared" si="716"/>
        <v>185265.48</v>
      </c>
      <c r="CG413" s="21">
        <f t="shared" si="716"/>
        <v>0</v>
      </c>
      <c r="CH413" s="21">
        <f t="shared" si="716"/>
        <v>3973309.4800000004</v>
      </c>
      <c r="CI413" s="21">
        <f t="shared" si="716"/>
        <v>3520044</v>
      </c>
      <c r="CJ413" s="21">
        <f t="shared" si="716"/>
        <v>185265.48</v>
      </c>
      <c r="CK413" s="21">
        <f t="shared" si="716"/>
        <v>268000</v>
      </c>
      <c r="CL413" s="206">
        <f t="shared" si="696"/>
        <v>0</v>
      </c>
    </row>
    <row r="414" spans="1:90" ht="27.75" customHeight="1" x14ac:dyDescent="0.25">
      <c r="A414" s="50" t="s">
        <v>285</v>
      </c>
      <c r="B414" s="156"/>
      <c r="C414" s="156"/>
      <c r="D414" s="156"/>
      <c r="E414" s="152"/>
      <c r="F414" s="3" t="s">
        <v>108</v>
      </c>
      <c r="G414" s="3" t="s">
        <v>11</v>
      </c>
      <c r="H414" s="4"/>
      <c r="I414" s="3"/>
      <c r="J414" s="21">
        <f t="shared" ref="J414:Y416" si="717">J415</f>
        <v>1846260</v>
      </c>
      <c r="K414" s="21">
        <f t="shared" si="717"/>
        <v>1753947</v>
      </c>
      <c r="L414" s="21">
        <f t="shared" si="717"/>
        <v>92313</v>
      </c>
      <c r="M414" s="21">
        <f t="shared" si="717"/>
        <v>0</v>
      </c>
      <c r="N414" s="21">
        <f t="shared" si="717"/>
        <v>0</v>
      </c>
      <c r="O414" s="21">
        <f t="shared" si="717"/>
        <v>0</v>
      </c>
      <c r="P414" s="21">
        <f t="shared" si="717"/>
        <v>0</v>
      </c>
      <c r="Q414" s="21">
        <f t="shared" si="717"/>
        <v>0</v>
      </c>
      <c r="R414" s="21">
        <f t="shared" si="717"/>
        <v>0</v>
      </c>
      <c r="S414" s="21">
        <f t="shared" si="717"/>
        <v>0</v>
      </c>
      <c r="T414" s="21">
        <f t="shared" si="717"/>
        <v>0</v>
      </c>
      <c r="U414" s="21">
        <f t="shared" si="717"/>
        <v>0</v>
      </c>
      <c r="V414" s="21">
        <f t="shared" si="717"/>
        <v>1846260</v>
      </c>
      <c r="W414" s="21">
        <f t="shared" si="717"/>
        <v>1753947</v>
      </c>
      <c r="X414" s="21">
        <f t="shared" si="717"/>
        <v>92313</v>
      </c>
      <c r="Y414" s="21">
        <f t="shared" si="717"/>
        <v>0</v>
      </c>
      <c r="Z414" s="276" t="e">
        <f t="shared" si="703"/>
        <v>#DIV/0!</v>
      </c>
      <c r="AA414" s="21"/>
      <c r="AB414" s="21">
        <f>AB415</f>
        <v>0</v>
      </c>
      <c r="AC414" s="21">
        <f t="shared" ref="AC414:BC414" si="718">AC415</f>
        <v>0</v>
      </c>
      <c r="AD414" s="21">
        <f t="shared" si="718"/>
        <v>0</v>
      </c>
      <c r="AE414" s="21">
        <f t="shared" si="718"/>
        <v>0</v>
      </c>
      <c r="AF414" s="21">
        <f t="shared" si="718"/>
        <v>0</v>
      </c>
      <c r="AG414" s="21">
        <f t="shared" si="718"/>
        <v>0</v>
      </c>
      <c r="AH414" s="21">
        <f t="shared" si="718"/>
        <v>0</v>
      </c>
      <c r="AI414" s="21">
        <f t="shared" si="718"/>
        <v>0</v>
      </c>
      <c r="AJ414" s="21">
        <f t="shared" si="718"/>
        <v>0</v>
      </c>
      <c r="AK414" s="21">
        <f t="shared" si="718"/>
        <v>0</v>
      </c>
      <c r="AL414" s="21">
        <f t="shared" si="718"/>
        <v>0</v>
      </c>
      <c r="AM414" s="21">
        <f t="shared" si="718"/>
        <v>0</v>
      </c>
      <c r="AN414" s="21">
        <f t="shared" si="718"/>
        <v>0</v>
      </c>
      <c r="AO414" s="21">
        <f t="shared" si="718"/>
        <v>0</v>
      </c>
      <c r="AP414" s="21">
        <f t="shared" si="718"/>
        <v>0</v>
      </c>
      <c r="AQ414" s="21">
        <f t="shared" si="718"/>
        <v>0</v>
      </c>
      <c r="AR414" s="21">
        <f t="shared" si="718"/>
        <v>0</v>
      </c>
      <c r="AS414" s="21">
        <f t="shared" si="718"/>
        <v>0</v>
      </c>
      <c r="AT414" s="21">
        <f t="shared" si="718"/>
        <v>0</v>
      </c>
      <c r="AU414" s="21">
        <f t="shared" si="718"/>
        <v>0</v>
      </c>
      <c r="AV414" s="21">
        <f t="shared" si="718"/>
        <v>0</v>
      </c>
      <c r="AW414" s="21">
        <f t="shared" si="718"/>
        <v>0</v>
      </c>
      <c r="AX414" s="21">
        <f t="shared" si="718"/>
        <v>0</v>
      </c>
      <c r="AY414" s="21">
        <f t="shared" si="718"/>
        <v>0</v>
      </c>
      <c r="AZ414" s="21">
        <f t="shared" si="718"/>
        <v>0</v>
      </c>
      <c r="BA414" s="21">
        <f t="shared" si="718"/>
        <v>0</v>
      </c>
      <c r="BB414" s="21">
        <f t="shared" si="718"/>
        <v>0</v>
      </c>
      <c r="BC414" s="21">
        <f t="shared" si="718"/>
        <v>0</v>
      </c>
      <c r="BD414" s="21">
        <f t="shared" ref="BD414" si="719">BD415</f>
        <v>0</v>
      </c>
      <c r="BE414" s="21">
        <f t="shared" ref="BE414" si="720">BE415</f>
        <v>0</v>
      </c>
      <c r="BF414" s="21">
        <f t="shared" ref="BF414" si="721">BF415</f>
        <v>0</v>
      </c>
      <c r="BG414" s="21">
        <f t="shared" ref="BG414" si="722">BG415</f>
        <v>0</v>
      </c>
      <c r="BH414" s="21">
        <f t="shared" ref="BH414" si="723">BH415</f>
        <v>0</v>
      </c>
      <c r="BI414" s="21">
        <f t="shared" ref="BI414" si="724">BI415</f>
        <v>0</v>
      </c>
      <c r="BJ414" s="21">
        <f t="shared" ref="BJ414" si="725">BJ415</f>
        <v>0</v>
      </c>
      <c r="BK414" s="21">
        <f t="shared" ref="BK414" si="726">BK415</f>
        <v>0</v>
      </c>
      <c r="BL414" s="21">
        <f t="shared" ref="BL414" si="727">BL415</f>
        <v>0</v>
      </c>
      <c r="BM414" s="21">
        <f t="shared" ref="BM414" si="728">BM415</f>
        <v>0</v>
      </c>
      <c r="BN414" s="21">
        <f t="shared" ref="BN414" si="729">BN415</f>
        <v>0</v>
      </c>
      <c r="BO414" s="21">
        <f t="shared" ref="BO414" si="730">BO415</f>
        <v>0</v>
      </c>
      <c r="BP414" s="21">
        <f t="shared" ref="BP414" si="731">BP415</f>
        <v>0</v>
      </c>
      <c r="BQ414" s="21">
        <f t="shared" ref="BQ414" si="732">BQ415</f>
        <v>0</v>
      </c>
      <c r="BR414" s="21">
        <f t="shared" ref="BR414" si="733">BR415</f>
        <v>0</v>
      </c>
      <c r="BS414" s="21">
        <f t="shared" ref="BS414" si="734">BS415</f>
        <v>0</v>
      </c>
      <c r="BT414" s="21">
        <f t="shared" ref="BT414" si="735">BT415</f>
        <v>0</v>
      </c>
      <c r="BU414" s="21">
        <f t="shared" ref="BU414" si="736">BU415</f>
        <v>0</v>
      </c>
      <c r="BV414" s="21">
        <f t="shared" ref="BV414" si="737">BV415</f>
        <v>0</v>
      </c>
      <c r="BW414" s="21">
        <f t="shared" ref="BW414" si="738">BW415</f>
        <v>0</v>
      </c>
      <c r="BX414" s="21">
        <f t="shared" ref="BX414" si="739">BX415</f>
        <v>0</v>
      </c>
      <c r="BY414" s="21">
        <f t="shared" ref="BY414" si="740">BY415</f>
        <v>0</v>
      </c>
      <c r="BZ414" s="21">
        <f t="shared" ref="BZ414" si="741">BZ415</f>
        <v>0</v>
      </c>
      <c r="CA414" s="21">
        <f t="shared" ref="CA414" si="742">CA415</f>
        <v>0</v>
      </c>
      <c r="CB414" s="21">
        <f t="shared" ref="CB414" si="743">CB415</f>
        <v>0</v>
      </c>
      <c r="CC414" s="21">
        <f t="shared" ref="CC414" si="744">CC415</f>
        <v>0</v>
      </c>
      <c r="CD414" s="21">
        <f t="shared" ref="CD414" si="745">CD415</f>
        <v>1852654.74</v>
      </c>
      <c r="CE414" s="21">
        <f t="shared" ref="CE414" si="746">CE415</f>
        <v>1760022</v>
      </c>
      <c r="CF414" s="21">
        <f t="shared" ref="CF414" si="747">CF415</f>
        <v>92632.74</v>
      </c>
      <c r="CG414" s="21">
        <f t="shared" ref="CG414" si="748">CG415</f>
        <v>0</v>
      </c>
      <c r="CH414" s="21">
        <f t="shared" ref="CH414" si="749">CH415</f>
        <v>1852654.74</v>
      </c>
      <c r="CI414" s="21">
        <f t="shared" ref="CI414" si="750">CI415</f>
        <v>1760022</v>
      </c>
      <c r="CJ414" s="21">
        <f t="shared" ref="CJ414" si="751">CJ415</f>
        <v>92632.74</v>
      </c>
      <c r="CK414" s="21">
        <f t="shared" ref="CK414" si="752">CK415</f>
        <v>0</v>
      </c>
      <c r="CL414" s="21">
        <f t="shared" ref="CL414" si="753">CL415</f>
        <v>0</v>
      </c>
    </row>
    <row r="415" spans="1:90" ht="27.75" customHeight="1" x14ac:dyDescent="0.25">
      <c r="A415" s="232" t="s">
        <v>393</v>
      </c>
      <c r="B415" s="234"/>
      <c r="C415" s="234"/>
      <c r="D415" s="234"/>
      <c r="E415" s="4">
        <v>851</v>
      </c>
      <c r="F415" s="3" t="s">
        <v>108</v>
      </c>
      <c r="G415" s="3" t="s">
        <v>11</v>
      </c>
      <c r="H415" s="175" t="s">
        <v>458</v>
      </c>
      <c r="I415" s="3"/>
      <c r="J415" s="21">
        <f t="shared" si="717"/>
        <v>1846260</v>
      </c>
      <c r="K415" s="21">
        <f t="shared" si="717"/>
        <v>1753947</v>
      </c>
      <c r="L415" s="21">
        <f t="shared" si="717"/>
        <v>92313</v>
      </c>
      <c r="M415" s="21">
        <f t="shared" si="717"/>
        <v>0</v>
      </c>
      <c r="N415" s="21">
        <f t="shared" si="717"/>
        <v>0</v>
      </c>
      <c r="O415" s="21">
        <f t="shared" si="717"/>
        <v>0</v>
      </c>
      <c r="P415" s="21">
        <f t="shared" si="717"/>
        <v>0</v>
      </c>
      <c r="Q415" s="21">
        <f t="shared" si="717"/>
        <v>0</v>
      </c>
      <c r="R415" s="21">
        <f t="shared" si="717"/>
        <v>0</v>
      </c>
      <c r="S415" s="21">
        <f t="shared" si="717"/>
        <v>0</v>
      </c>
      <c r="T415" s="21">
        <f t="shared" si="717"/>
        <v>0</v>
      </c>
      <c r="U415" s="21">
        <f t="shared" si="717"/>
        <v>0</v>
      </c>
      <c r="V415" s="21">
        <f t="shared" si="717"/>
        <v>1846260</v>
      </c>
      <c r="W415" s="21">
        <f t="shared" si="717"/>
        <v>1753947</v>
      </c>
      <c r="X415" s="21">
        <f t="shared" si="717"/>
        <v>92313</v>
      </c>
      <c r="Y415" s="21">
        <f t="shared" si="717"/>
        <v>0</v>
      </c>
      <c r="Z415" s="276" t="e">
        <f t="shared" si="703"/>
        <v>#DIV/0!</v>
      </c>
      <c r="AA415" s="21"/>
      <c r="AB415" s="21">
        <f>AB416</f>
        <v>0</v>
      </c>
      <c r="AC415" s="21">
        <f t="shared" ref="AC415:CK416" si="754">AC416</f>
        <v>0</v>
      </c>
      <c r="AD415" s="21">
        <f t="shared" si="754"/>
        <v>0</v>
      </c>
      <c r="AE415" s="21">
        <f t="shared" si="754"/>
        <v>0</v>
      </c>
      <c r="AF415" s="21">
        <f t="shared" si="754"/>
        <v>0</v>
      </c>
      <c r="AG415" s="21">
        <f t="shared" si="754"/>
        <v>0</v>
      </c>
      <c r="AH415" s="21">
        <f t="shared" si="754"/>
        <v>0</v>
      </c>
      <c r="AI415" s="21">
        <f t="shared" si="754"/>
        <v>0</v>
      </c>
      <c r="AJ415" s="21">
        <f t="shared" si="754"/>
        <v>0</v>
      </c>
      <c r="AK415" s="21">
        <f t="shared" si="754"/>
        <v>0</v>
      </c>
      <c r="AL415" s="21">
        <f t="shared" si="754"/>
        <v>0</v>
      </c>
      <c r="AM415" s="21">
        <f t="shared" si="754"/>
        <v>0</v>
      </c>
      <c r="AN415" s="21">
        <f t="shared" si="754"/>
        <v>0</v>
      </c>
      <c r="AO415" s="21">
        <f t="shared" si="754"/>
        <v>0</v>
      </c>
      <c r="AP415" s="21">
        <f t="shared" si="754"/>
        <v>0</v>
      </c>
      <c r="AQ415" s="21">
        <f t="shared" si="754"/>
        <v>0</v>
      </c>
      <c r="AR415" s="21">
        <f t="shared" si="754"/>
        <v>0</v>
      </c>
      <c r="AS415" s="21">
        <f t="shared" si="754"/>
        <v>0</v>
      </c>
      <c r="AT415" s="21">
        <f t="shared" si="754"/>
        <v>0</v>
      </c>
      <c r="AU415" s="21">
        <f t="shared" si="754"/>
        <v>0</v>
      </c>
      <c r="AV415" s="21">
        <f t="shared" si="754"/>
        <v>0</v>
      </c>
      <c r="AW415" s="21">
        <f t="shared" si="754"/>
        <v>0</v>
      </c>
      <c r="AX415" s="21">
        <f t="shared" si="754"/>
        <v>0</v>
      </c>
      <c r="AY415" s="21">
        <f t="shared" si="754"/>
        <v>0</v>
      </c>
      <c r="AZ415" s="21">
        <f t="shared" si="754"/>
        <v>0</v>
      </c>
      <c r="BA415" s="21">
        <f t="shared" si="754"/>
        <v>0</v>
      </c>
      <c r="BB415" s="21">
        <f t="shared" si="754"/>
        <v>0</v>
      </c>
      <c r="BC415" s="21">
        <f t="shared" si="754"/>
        <v>0</v>
      </c>
      <c r="BD415" s="21">
        <f t="shared" si="754"/>
        <v>0</v>
      </c>
      <c r="BE415" s="21">
        <f t="shared" si="754"/>
        <v>0</v>
      </c>
      <c r="BF415" s="21">
        <f t="shared" si="754"/>
        <v>0</v>
      </c>
      <c r="BG415" s="21">
        <f t="shared" si="754"/>
        <v>0</v>
      </c>
      <c r="BH415" s="21">
        <f t="shared" si="754"/>
        <v>0</v>
      </c>
      <c r="BI415" s="21">
        <f t="shared" si="754"/>
        <v>0</v>
      </c>
      <c r="BJ415" s="21">
        <f t="shared" si="754"/>
        <v>0</v>
      </c>
      <c r="BK415" s="21">
        <f t="shared" si="754"/>
        <v>0</v>
      </c>
      <c r="BL415" s="21">
        <f t="shared" si="754"/>
        <v>0</v>
      </c>
      <c r="BM415" s="21">
        <f t="shared" si="754"/>
        <v>0</v>
      </c>
      <c r="BN415" s="21">
        <f t="shared" si="754"/>
        <v>0</v>
      </c>
      <c r="BO415" s="21">
        <f t="shared" si="754"/>
        <v>0</v>
      </c>
      <c r="BP415" s="21">
        <f t="shared" si="754"/>
        <v>0</v>
      </c>
      <c r="BQ415" s="21">
        <f t="shared" si="754"/>
        <v>0</v>
      </c>
      <c r="BR415" s="21">
        <f t="shared" si="754"/>
        <v>0</v>
      </c>
      <c r="BS415" s="21">
        <f t="shared" si="754"/>
        <v>0</v>
      </c>
      <c r="BT415" s="21">
        <f t="shared" si="754"/>
        <v>0</v>
      </c>
      <c r="BU415" s="21">
        <f t="shared" si="754"/>
        <v>0</v>
      </c>
      <c r="BV415" s="21">
        <f t="shared" si="754"/>
        <v>0</v>
      </c>
      <c r="BW415" s="21">
        <f t="shared" si="754"/>
        <v>0</v>
      </c>
      <c r="BX415" s="21">
        <f t="shared" si="754"/>
        <v>0</v>
      </c>
      <c r="BY415" s="21">
        <f t="shared" si="754"/>
        <v>0</v>
      </c>
      <c r="BZ415" s="21">
        <f t="shared" si="754"/>
        <v>0</v>
      </c>
      <c r="CA415" s="21">
        <f t="shared" si="754"/>
        <v>0</v>
      </c>
      <c r="CB415" s="21">
        <f t="shared" si="754"/>
        <v>0</v>
      </c>
      <c r="CC415" s="21">
        <f t="shared" si="754"/>
        <v>0</v>
      </c>
      <c r="CD415" s="21">
        <f t="shared" si="754"/>
        <v>1852654.74</v>
      </c>
      <c r="CE415" s="21">
        <f t="shared" si="754"/>
        <v>1760022</v>
      </c>
      <c r="CF415" s="21">
        <f t="shared" si="754"/>
        <v>92632.74</v>
      </c>
      <c r="CG415" s="21">
        <f t="shared" si="754"/>
        <v>0</v>
      </c>
      <c r="CH415" s="21">
        <f t="shared" si="754"/>
        <v>1852654.74</v>
      </c>
      <c r="CI415" s="21">
        <f t="shared" si="754"/>
        <v>1760022</v>
      </c>
      <c r="CJ415" s="21">
        <f t="shared" si="754"/>
        <v>92632.74</v>
      </c>
      <c r="CK415" s="21">
        <f t="shared" si="754"/>
        <v>0</v>
      </c>
      <c r="CL415" s="206"/>
    </row>
    <row r="416" spans="1:90" ht="27.75" customHeight="1" x14ac:dyDescent="0.25">
      <c r="A416" s="234" t="s">
        <v>71</v>
      </c>
      <c r="B416" s="234"/>
      <c r="C416" s="234"/>
      <c r="D416" s="234"/>
      <c r="E416" s="4">
        <v>851</v>
      </c>
      <c r="F416" s="3" t="s">
        <v>108</v>
      </c>
      <c r="G416" s="3" t="s">
        <v>11</v>
      </c>
      <c r="H416" s="175" t="s">
        <v>458</v>
      </c>
      <c r="I416" s="3" t="s">
        <v>72</v>
      </c>
      <c r="J416" s="21">
        <f t="shared" si="717"/>
        <v>1846260</v>
      </c>
      <c r="K416" s="21">
        <f t="shared" si="717"/>
        <v>1753947</v>
      </c>
      <c r="L416" s="21">
        <f t="shared" si="717"/>
        <v>92313</v>
      </c>
      <c r="M416" s="21">
        <f t="shared" si="717"/>
        <v>0</v>
      </c>
      <c r="N416" s="21">
        <f t="shared" si="717"/>
        <v>0</v>
      </c>
      <c r="O416" s="21">
        <f t="shared" si="717"/>
        <v>0</v>
      </c>
      <c r="P416" s="21">
        <f t="shared" si="717"/>
        <v>0</v>
      </c>
      <c r="Q416" s="21">
        <f t="shared" si="717"/>
        <v>0</v>
      </c>
      <c r="R416" s="21">
        <f t="shared" si="717"/>
        <v>0</v>
      </c>
      <c r="S416" s="21">
        <f t="shared" si="717"/>
        <v>0</v>
      </c>
      <c r="T416" s="21">
        <f t="shared" si="717"/>
        <v>0</v>
      </c>
      <c r="U416" s="21">
        <f t="shared" si="717"/>
        <v>0</v>
      </c>
      <c r="V416" s="21">
        <f t="shared" si="717"/>
        <v>1846260</v>
      </c>
      <c r="W416" s="21">
        <f t="shared" si="717"/>
        <v>1753947</v>
      </c>
      <c r="X416" s="21">
        <f t="shared" si="717"/>
        <v>92313</v>
      </c>
      <c r="Y416" s="21">
        <f t="shared" si="717"/>
        <v>0</v>
      </c>
      <c r="Z416" s="276" t="e">
        <f t="shared" si="703"/>
        <v>#DIV/0!</v>
      </c>
      <c r="AA416" s="21"/>
      <c r="AB416" s="21">
        <f>AB417</f>
        <v>0</v>
      </c>
      <c r="AC416" s="21">
        <f t="shared" si="754"/>
        <v>0</v>
      </c>
      <c r="AD416" s="21">
        <f t="shared" si="754"/>
        <v>0</v>
      </c>
      <c r="AE416" s="21">
        <f t="shared" si="754"/>
        <v>0</v>
      </c>
      <c r="AF416" s="21">
        <f t="shared" si="754"/>
        <v>0</v>
      </c>
      <c r="AG416" s="21">
        <f t="shared" si="754"/>
        <v>0</v>
      </c>
      <c r="AH416" s="21">
        <f t="shared" si="754"/>
        <v>0</v>
      </c>
      <c r="AI416" s="21">
        <f t="shared" si="754"/>
        <v>0</v>
      </c>
      <c r="AJ416" s="21">
        <f t="shared" si="754"/>
        <v>0</v>
      </c>
      <c r="AK416" s="21">
        <f t="shared" si="754"/>
        <v>0</v>
      </c>
      <c r="AL416" s="21">
        <f t="shared" si="754"/>
        <v>0</v>
      </c>
      <c r="AM416" s="21">
        <f t="shared" si="754"/>
        <v>0</v>
      </c>
      <c r="AN416" s="21">
        <f t="shared" si="754"/>
        <v>0</v>
      </c>
      <c r="AO416" s="21">
        <f t="shared" si="754"/>
        <v>0</v>
      </c>
      <c r="AP416" s="21">
        <f t="shared" si="754"/>
        <v>0</v>
      </c>
      <c r="AQ416" s="21">
        <f t="shared" si="754"/>
        <v>0</v>
      </c>
      <c r="AR416" s="21">
        <f t="shared" si="754"/>
        <v>0</v>
      </c>
      <c r="AS416" s="21">
        <f t="shared" si="754"/>
        <v>0</v>
      </c>
      <c r="AT416" s="21">
        <f t="shared" si="754"/>
        <v>0</v>
      </c>
      <c r="AU416" s="21">
        <f t="shared" si="754"/>
        <v>0</v>
      </c>
      <c r="AV416" s="21">
        <f t="shared" si="754"/>
        <v>0</v>
      </c>
      <c r="AW416" s="21">
        <f t="shared" si="754"/>
        <v>0</v>
      </c>
      <c r="AX416" s="21">
        <f t="shared" si="754"/>
        <v>0</v>
      </c>
      <c r="AY416" s="21">
        <f t="shared" si="754"/>
        <v>0</v>
      </c>
      <c r="AZ416" s="21">
        <f t="shared" si="754"/>
        <v>0</v>
      </c>
      <c r="BA416" s="21">
        <f t="shared" si="754"/>
        <v>0</v>
      </c>
      <c r="BB416" s="21">
        <f t="shared" si="754"/>
        <v>0</v>
      </c>
      <c r="BC416" s="21">
        <f t="shared" si="754"/>
        <v>0</v>
      </c>
      <c r="BD416" s="21">
        <f t="shared" si="754"/>
        <v>0</v>
      </c>
      <c r="BE416" s="21">
        <f t="shared" si="754"/>
        <v>0</v>
      </c>
      <c r="BF416" s="21">
        <f t="shared" si="754"/>
        <v>0</v>
      </c>
      <c r="BG416" s="21">
        <f t="shared" si="754"/>
        <v>0</v>
      </c>
      <c r="BH416" s="21">
        <f t="shared" si="754"/>
        <v>0</v>
      </c>
      <c r="BI416" s="21">
        <f t="shared" si="754"/>
        <v>0</v>
      </c>
      <c r="BJ416" s="21">
        <f t="shared" si="754"/>
        <v>0</v>
      </c>
      <c r="BK416" s="21">
        <f t="shared" si="754"/>
        <v>0</v>
      </c>
      <c r="BL416" s="21">
        <f t="shared" si="754"/>
        <v>0</v>
      </c>
      <c r="BM416" s="21">
        <f t="shared" si="754"/>
        <v>0</v>
      </c>
      <c r="BN416" s="21">
        <f t="shared" si="754"/>
        <v>0</v>
      </c>
      <c r="BO416" s="21">
        <f t="shared" si="754"/>
        <v>0</v>
      </c>
      <c r="BP416" s="21">
        <f t="shared" si="754"/>
        <v>0</v>
      </c>
      <c r="BQ416" s="21">
        <f t="shared" si="754"/>
        <v>0</v>
      </c>
      <c r="BR416" s="21">
        <f t="shared" si="754"/>
        <v>0</v>
      </c>
      <c r="BS416" s="21">
        <f t="shared" si="754"/>
        <v>0</v>
      </c>
      <c r="BT416" s="21">
        <f t="shared" si="754"/>
        <v>0</v>
      </c>
      <c r="BU416" s="21">
        <f t="shared" si="754"/>
        <v>0</v>
      </c>
      <c r="BV416" s="21">
        <f t="shared" si="754"/>
        <v>0</v>
      </c>
      <c r="BW416" s="21">
        <f t="shared" si="754"/>
        <v>0</v>
      </c>
      <c r="BX416" s="21">
        <f t="shared" si="754"/>
        <v>0</v>
      </c>
      <c r="BY416" s="21">
        <f t="shared" si="754"/>
        <v>0</v>
      </c>
      <c r="BZ416" s="21">
        <f t="shared" si="754"/>
        <v>0</v>
      </c>
      <c r="CA416" s="21">
        <f t="shared" si="754"/>
        <v>0</v>
      </c>
      <c r="CB416" s="21">
        <f t="shared" si="754"/>
        <v>0</v>
      </c>
      <c r="CC416" s="21">
        <f t="shared" si="754"/>
        <v>0</v>
      </c>
      <c r="CD416" s="21">
        <f t="shared" si="754"/>
        <v>1852654.74</v>
      </c>
      <c r="CE416" s="21">
        <f t="shared" si="754"/>
        <v>1760022</v>
      </c>
      <c r="CF416" s="21">
        <f t="shared" si="754"/>
        <v>92632.74</v>
      </c>
      <c r="CG416" s="21">
        <f t="shared" si="754"/>
        <v>0</v>
      </c>
      <c r="CH416" s="21">
        <f t="shared" si="754"/>
        <v>1852654.74</v>
      </c>
      <c r="CI416" s="21">
        <f t="shared" si="754"/>
        <v>1760022</v>
      </c>
      <c r="CJ416" s="21">
        <f t="shared" si="754"/>
        <v>92632.74</v>
      </c>
      <c r="CK416" s="21">
        <f t="shared" si="754"/>
        <v>0</v>
      </c>
      <c r="CL416" s="206"/>
    </row>
    <row r="417" spans="1:91" ht="27.75" customHeight="1" x14ac:dyDescent="0.25">
      <c r="A417" s="234" t="s">
        <v>73</v>
      </c>
      <c r="B417" s="234"/>
      <c r="C417" s="234"/>
      <c r="D417" s="234"/>
      <c r="E417" s="4">
        <v>851</v>
      </c>
      <c r="F417" s="3" t="s">
        <v>108</v>
      </c>
      <c r="G417" s="3" t="s">
        <v>11</v>
      </c>
      <c r="H417" s="175" t="s">
        <v>458</v>
      </c>
      <c r="I417" s="3" t="s">
        <v>74</v>
      </c>
      <c r="J417" s="21">
        <f>'6.ВС'!J254</f>
        <v>1846260</v>
      </c>
      <c r="K417" s="21">
        <f>'6.ВС'!K254</f>
        <v>1753947</v>
      </c>
      <c r="L417" s="21">
        <f>'6.ВС'!L254</f>
        <v>92313</v>
      </c>
      <c r="M417" s="21">
        <f>'6.ВС'!M254</f>
        <v>0</v>
      </c>
      <c r="N417" s="21">
        <f>'6.ВС'!N254</f>
        <v>0</v>
      </c>
      <c r="O417" s="21">
        <f>'6.ВС'!O254</f>
        <v>0</v>
      </c>
      <c r="P417" s="21">
        <f>'6.ВС'!P254</f>
        <v>0</v>
      </c>
      <c r="Q417" s="21">
        <f>'6.ВС'!Q254</f>
        <v>0</v>
      </c>
      <c r="R417" s="21">
        <f>'6.ВС'!R254</f>
        <v>0</v>
      </c>
      <c r="S417" s="21">
        <f>'6.ВС'!S254</f>
        <v>0</v>
      </c>
      <c r="T417" s="21">
        <f>'6.ВС'!T254</f>
        <v>0</v>
      </c>
      <c r="U417" s="21">
        <f>'6.ВС'!U254</f>
        <v>0</v>
      </c>
      <c r="V417" s="21">
        <f>'6.ВС'!V254</f>
        <v>1846260</v>
      </c>
      <c r="W417" s="21">
        <f>'6.ВС'!W254</f>
        <v>1753947</v>
      </c>
      <c r="X417" s="21">
        <f>'6.ВС'!X254</f>
        <v>92313</v>
      </c>
      <c r="Y417" s="21">
        <f>'6.ВС'!Y254</f>
        <v>0</v>
      </c>
      <c r="Z417" s="276" t="e">
        <f t="shared" si="703"/>
        <v>#DIV/0!</v>
      </c>
      <c r="AA417" s="21"/>
      <c r="AB417" s="21">
        <f>'6.ВС'!AB254</f>
        <v>0</v>
      </c>
      <c r="AC417" s="21">
        <f>'6.ВС'!AC254</f>
        <v>0</v>
      </c>
      <c r="AD417" s="21">
        <f>'6.ВС'!AD254</f>
        <v>0</v>
      </c>
      <c r="AE417" s="21">
        <f>'6.ВС'!AE254</f>
        <v>0</v>
      </c>
      <c r="AF417" s="21">
        <f>'6.ВС'!AF254</f>
        <v>0</v>
      </c>
      <c r="AG417" s="21">
        <f>'6.ВС'!AG254</f>
        <v>0</v>
      </c>
      <c r="AH417" s="21">
        <f>'6.ВС'!AH254</f>
        <v>0</v>
      </c>
      <c r="AI417" s="21">
        <f>'6.ВС'!AI254</f>
        <v>0</v>
      </c>
      <c r="AJ417" s="21">
        <f>'6.ВС'!AJ254</f>
        <v>0</v>
      </c>
      <c r="AK417" s="21">
        <f>'6.ВС'!AK254</f>
        <v>0</v>
      </c>
      <c r="AL417" s="21">
        <f>'6.ВС'!AL254</f>
        <v>0</v>
      </c>
      <c r="AM417" s="21">
        <f>'6.ВС'!AM254</f>
        <v>0</v>
      </c>
      <c r="AN417" s="21">
        <f>'6.ВС'!AN254</f>
        <v>0</v>
      </c>
      <c r="AO417" s="21">
        <f>'6.ВС'!AO254</f>
        <v>0</v>
      </c>
      <c r="AP417" s="21">
        <f>'6.ВС'!AP254</f>
        <v>0</v>
      </c>
      <c r="AQ417" s="21">
        <f>'6.ВС'!AQ254</f>
        <v>0</v>
      </c>
      <c r="AR417" s="21">
        <f>'6.ВС'!AR254</f>
        <v>0</v>
      </c>
      <c r="AS417" s="21">
        <f>'6.ВС'!AS254</f>
        <v>0</v>
      </c>
      <c r="AT417" s="21">
        <f>'6.ВС'!AT254</f>
        <v>0</v>
      </c>
      <c r="AU417" s="21">
        <f>'6.ВС'!AU254</f>
        <v>0</v>
      </c>
      <c r="AV417" s="21">
        <f>'6.ВС'!AV254</f>
        <v>0</v>
      </c>
      <c r="AW417" s="21">
        <f>'6.ВС'!AW254</f>
        <v>0</v>
      </c>
      <c r="AX417" s="21">
        <f>'6.ВС'!AX254</f>
        <v>0</v>
      </c>
      <c r="AY417" s="21">
        <f>'6.ВС'!AY254</f>
        <v>0</v>
      </c>
      <c r="AZ417" s="21">
        <f>'6.ВС'!AZ254</f>
        <v>0</v>
      </c>
      <c r="BA417" s="21">
        <f>'6.ВС'!BA254</f>
        <v>0</v>
      </c>
      <c r="BB417" s="21">
        <f>'6.ВС'!BB254</f>
        <v>0</v>
      </c>
      <c r="BC417" s="21">
        <f>'6.ВС'!BC254</f>
        <v>0</v>
      </c>
      <c r="BD417" s="21">
        <f>'6.ВС'!BD254</f>
        <v>0</v>
      </c>
      <c r="BE417" s="21">
        <f>'6.ВС'!BE254</f>
        <v>0</v>
      </c>
      <c r="BF417" s="21">
        <f>'6.ВС'!BF254</f>
        <v>0</v>
      </c>
      <c r="BG417" s="21">
        <f>'6.ВС'!BG254</f>
        <v>0</v>
      </c>
      <c r="BH417" s="21">
        <f>'6.ВС'!BH254</f>
        <v>0</v>
      </c>
      <c r="BI417" s="21">
        <f>'6.ВС'!BI254</f>
        <v>0</v>
      </c>
      <c r="BJ417" s="21">
        <f>'6.ВС'!BJ254</f>
        <v>0</v>
      </c>
      <c r="BK417" s="21">
        <f>'6.ВС'!BK254</f>
        <v>0</v>
      </c>
      <c r="BL417" s="21">
        <f>'6.ВС'!BL254</f>
        <v>0</v>
      </c>
      <c r="BM417" s="21">
        <f>'6.ВС'!BM254</f>
        <v>0</v>
      </c>
      <c r="BN417" s="21">
        <f>'6.ВС'!BN254</f>
        <v>0</v>
      </c>
      <c r="BO417" s="21">
        <f>'6.ВС'!BO254</f>
        <v>0</v>
      </c>
      <c r="BP417" s="21">
        <f>'6.ВС'!BP254</f>
        <v>0</v>
      </c>
      <c r="BQ417" s="21">
        <f>'6.ВС'!BQ254</f>
        <v>0</v>
      </c>
      <c r="BR417" s="21">
        <f>'6.ВС'!BR254</f>
        <v>0</v>
      </c>
      <c r="BS417" s="21">
        <f>'6.ВС'!BS254</f>
        <v>0</v>
      </c>
      <c r="BT417" s="21">
        <f>'6.ВС'!BT254</f>
        <v>0</v>
      </c>
      <c r="BU417" s="21">
        <f>'6.ВС'!BU254</f>
        <v>0</v>
      </c>
      <c r="BV417" s="21">
        <f>'6.ВС'!BV254</f>
        <v>0</v>
      </c>
      <c r="BW417" s="21">
        <f>'6.ВС'!BW254</f>
        <v>0</v>
      </c>
      <c r="BX417" s="21">
        <f>'6.ВС'!BX254</f>
        <v>0</v>
      </c>
      <c r="BY417" s="21">
        <f>'6.ВС'!BY254</f>
        <v>0</v>
      </c>
      <c r="BZ417" s="21">
        <f>'6.ВС'!BZ254</f>
        <v>0</v>
      </c>
      <c r="CA417" s="21">
        <f>'6.ВС'!CA254</f>
        <v>0</v>
      </c>
      <c r="CB417" s="21">
        <f>'6.ВС'!CB254</f>
        <v>0</v>
      </c>
      <c r="CC417" s="21">
        <f>'6.ВС'!CC254</f>
        <v>0</v>
      </c>
      <c r="CD417" s="21">
        <f>'6.ВС'!CD254</f>
        <v>1852654.74</v>
      </c>
      <c r="CE417" s="21">
        <f>'6.ВС'!CE254</f>
        <v>1760022</v>
      </c>
      <c r="CF417" s="21">
        <f>'6.ВС'!CF254</f>
        <v>92632.74</v>
      </c>
      <c r="CG417" s="21">
        <f>'6.ВС'!CG254</f>
        <v>0</v>
      </c>
      <c r="CH417" s="21">
        <f>'6.ВС'!CH254</f>
        <v>1852654.74</v>
      </c>
      <c r="CI417" s="21">
        <f>'6.ВС'!CI254</f>
        <v>1760022</v>
      </c>
      <c r="CJ417" s="21">
        <f>'6.ВС'!CJ254</f>
        <v>92632.74</v>
      </c>
      <c r="CK417" s="21">
        <f>'6.ВС'!CK254</f>
        <v>0</v>
      </c>
      <c r="CL417" s="206"/>
    </row>
    <row r="418" spans="1:91" ht="27.75" customHeight="1" x14ac:dyDescent="0.25">
      <c r="A418" s="25" t="s">
        <v>109</v>
      </c>
      <c r="B418" s="25"/>
      <c r="C418" s="25"/>
      <c r="D418" s="25"/>
      <c r="E418" s="152">
        <v>851</v>
      </c>
      <c r="F418" s="3" t="s">
        <v>108</v>
      </c>
      <c r="G418" s="3" t="s">
        <v>44</v>
      </c>
      <c r="H418" s="4"/>
      <c r="I418" s="3"/>
      <c r="J418" s="21">
        <f t="shared" ref="J418:R418" si="755">J419+J424+J432+J429+J437</f>
        <v>788500</v>
      </c>
      <c r="K418" s="21">
        <f t="shared" ref="K418:M418" si="756">K419+K424+K432+K429+K437</f>
        <v>0</v>
      </c>
      <c r="L418" s="21">
        <f t="shared" si="756"/>
        <v>520500</v>
      </c>
      <c r="M418" s="21">
        <f t="shared" si="756"/>
        <v>268000</v>
      </c>
      <c r="N418" s="21">
        <f t="shared" si="755"/>
        <v>268000</v>
      </c>
      <c r="O418" s="21">
        <f t="shared" ref="O418:Q418" si="757">O419+O424+O432+O429+O437</f>
        <v>0</v>
      </c>
      <c r="P418" s="21">
        <f t="shared" si="757"/>
        <v>0</v>
      </c>
      <c r="Q418" s="21">
        <f t="shared" si="757"/>
        <v>268000</v>
      </c>
      <c r="R418" s="21">
        <f t="shared" si="755"/>
        <v>268000</v>
      </c>
      <c r="S418" s="21">
        <f t="shared" ref="S418:U418" si="758">S419+S424+S432+S429+S437</f>
        <v>0</v>
      </c>
      <c r="T418" s="21">
        <f t="shared" si="758"/>
        <v>0</v>
      </c>
      <c r="U418" s="21">
        <f t="shared" si="758"/>
        <v>268000</v>
      </c>
      <c r="V418" s="21">
        <f t="shared" ref="V418:Y418" si="759">V419+V424+V432+V429+V437</f>
        <v>-2451516</v>
      </c>
      <c r="W418" s="21">
        <f t="shared" si="759"/>
        <v>-2427000</v>
      </c>
      <c r="X418" s="21">
        <f t="shared" si="759"/>
        <v>-24516</v>
      </c>
      <c r="Y418" s="21">
        <f t="shared" si="759"/>
        <v>0</v>
      </c>
      <c r="Z418" s="276">
        <f t="shared" si="703"/>
        <v>24.336299573829265</v>
      </c>
      <c r="AA418" s="21"/>
      <c r="AB418" s="21">
        <f>AB419+AB424+AB432+AB429+AB437</f>
        <v>3240016</v>
      </c>
      <c r="AC418" s="21">
        <f t="shared" ref="AC418:CM418" si="760">AC419+AC424+AC432+AC429+AC437</f>
        <v>2427000</v>
      </c>
      <c r="AD418" s="21">
        <f t="shared" si="760"/>
        <v>545016</v>
      </c>
      <c r="AE418" s="21">
        <f t="shared" si="760"/>
        <v>268000</v>
      </c>
      <c r="AF418" s="21">
        <f t="shared" si="760"/>
        <v>883765</v>
      </c>
      <c r="AG418" s="21">
        <f t="shared" si="760"/>
        <v>0</v>
      </c>
      <c r="AH418" s="21">
        <f t="shared" si="760"/>
        <v>883765</v>
      </c>
      <c r="AI418" s="21">
        <f t="shared" si="760"/>
        <v>0</v>
      </c>
      <c r="AJ418" s="21">
        <f t="shared" si="760"/>
        <v>4123781</v>
      </c>
      <c r="AK418" s="21">
        <f t="shared" si="760"/>
        <v>2427000</v>
      </c>
      <c r="AL418" s="21">
        <f t="shared" si="760"/>
        <v>1428781</v>
      </c>
      <c r="AM418" s="21">
        <f t="shared" si="760"/>
        <v>268000</v>
      </c>
      <c r="AN418" s="21">
        <f t="shared" si="760"/>
        <v>0</v>
      </c>
      <c r="AO418" s="21">
        <f t="shared" si="760"/>
        <v>0</v>
      </c>
      <c r="AP418" s="21">
        <f t="shared" si="760"/>
        <v>0</v>
      </c>
      <c r="AQ418" s="21">
        <f t="shared" si="760"/>
        <v>0</v>
      </c>
      <c r="AR418" s="21">
        <f t="shared" si="760"/>
        <v>4123781</v>
      </c>
      <c r="AS418" s="21">
        <f t="shared" si="760"/>
        <v>2427000</v>
      </c>
      <c r="AT418" s="21">
        <f t="shared" si="760"/>
        <v>1428781</v>
      </c>
      <c r="AU418" s="21">
        <f t="shared" si="760"/>
        <v>268000</v>
      </c>
      <c r="AV418" s="21">
        <f t="shared" si="760"/>
        <v>0</v>
      </c>
      <c r="AW418" s="21">
        <f t="shared" si="760"/>
        <v>268000</v>
      </c>
      <c r="AX418" s="21">
        <f t="shared" si="760"/>
        <v>0</v>
      </c>
      <c r="AY418" s="21">
        <f t="shared" si="760"/>
        <v>0</v>
      </c>
      <c r="AZ418" s="21">
        <f t="shared" si="760"/>
        <v>268000</v>
      </c>
      <c r="BA418" s="21">
        <f t="shared" si="760"/>
        <v>0</v>
      </c>
      <c r="BB418" s="21">
        <f t="shared" si="760"/>
        <v>0</v>
      </c>
      <c r="BC418" s="21">
        <f t="shared" si="760"/>
        <v>0</v>
      </c>
      <c r="BD418" s="21">
        <f t="shared" si="760"/>
        <v>0</v>
      </c>
      <c r="BE418" s="21">
        <f t="shared" si="760"/>
        <v>268000</v>
      </c>
      <c r="BF418" s="21">
        <f t="shared" si="760"/>
        <v>0</v>
      </c>
      <c r="BG418" s="21">
        <f t="shared" si="760"/>
        <v>0</v>
      </c>
      <c r="BH418" s="21">
        <f t="shared" si="760"/>
        <v>268000</v>
      </c>
      <c r="BI418" s="21">
        <f t="shared" si="760"/>
        <v>0</v>
      </c>
      <c r="BJ418" s="21">
        <f t="shared" si="760"/>
        <v>0</v>
      </c>
      <c r="BK418" s="21">
        <f t="shared" si="760"/>
        <v>0</v>
      </c>
      <c r="BL418" s="21">
        <f t="shared" si="760"/>
        <v>0</v>
      </c>
      <c r="BM418" s="21">
        <f t="shared" si="760"/>
        <v>268000</v>
      </c>
      <c r="BN418" s="21">
        <f t="shared" si="760"/>
        <v>0</v>
      </c>
      <c r="BO418" s="21">
        <f t="shared" si="760"/>
        <v>0</v>
      </c>
      <c r="BP418" s="21">
        <f t="shared" si="760"/>
        <v>268000</v>
      </c>
      <c r="BQ418" s="21">
        <f t="shared" si="760"/>
        <v>0</v>
      </c>
      <c r="BR418" s="21">
        <f t="shared" si="760"/>
        <v>268000</v>
      </c>
      <c r="BS418" s="21">
        <f t="shared" si="760"/>
        <v>0</v>
      </c>
      <c r="BT418" s="21">
        <f t="shared" si="760"/>
        <v>0</v>
      </c>
      <c r="BU418" s="21">
        <f t="shared" si="760"/>
        <v>268000</v>
      </c>
      <c r="BV418" s="21">
        <f t="shared" si="760"/>
        <v>0</v>
      </c>
      <c r="BW418" s="21">
        <f t="shared" si="760"/>
        <v>0</v>
      </c>
      <c r="BX418" s="21">
        <f t="shared" si="760"/>
        <v>0</v>
      </c>
      <c r="BY418" s="21">
        <f t="shared" si="760"/>
        <v>0</v>
      </c>
      <c r="BZ418" s="21">
        <f t="shared" si="760"/>
        <v>268000</v>
      </c>
      <c r="CA418" s="21">
        <f t="shared" si="760"/>
        <v>0</v>
      </c>
      <c r="CB418" s="21">
        <f t="shared" si="760"/>
        <v>0</v>
      </c>
      <c r="CC418" s="21">
        <f t="shared" si="760"/>
        <v>268000</v>
      </c>
      <c r="CD418" s="21">
        <f t="shared" si="760"/>
        <v>0</v>
      </c>
      <c r="CE418" s="21">
        <f t="shared" si="760"/>
        <v>0</v>
      </c>
      <c r="CF418" s="21">
        <f t="shared" si="760"/>
        <v>0</v>
      </c>
      <c r="CG418" s="21">
        <f t="shared" si="760"/>
        <v>0</v>
      </c>
      <c r="CH418" s="21">
        <f t="shared" si="760"/>
        <v>268000</v>
      </c>
      <c r="CI418" s="21">
        <f t="shared" si="760"/>
        <v>0</v>
      </c>
      <c r="CJ418" s="21">
        <f t="shared" si="760"/>
        <v>0</v>
      </c>
      <c r="CK418" s="21">
        <f t="shared" si="760"/>
        <v>268000</v>
      </c>
      <c r="CL418" s="21">
        <f t="shared" si="760"/>
        <v>0</v>
      </c>
      <c r="CM418" s="21">
        <f t="shared" si="760"/>
        <v>0</v>
      </c>
    </row>
    <row r="419" spans="1:91" s="183" customFormat="1" ht="27.75" customHeight="1" x14ac:dyDescent="0.25">
      <c r="A419" s="155" t="s">
        <v>110</v>
      </c>
      <c r="B419" s="156"/>
      <c r="C419" s="156"/>
      <c r="D419" s="156"/>
      <c r="E419" s="152">
        <v>851</v>
      </c>
      <c r="F419" s="3" t="s">
        <v>108</v>
      </c>
      <c r="G419" s="3" t="s">
        <v>44</v>
      </c>
      <c r="H419" s="176" t="s">
        <v>459</v>
      </c>
      <c r="I419" s="3"/>
      <c r="J419" s="21">
        <f t="shared" ref="J419:R419" si="761">J420+J422</f>
        <v>90600</v>
      </c>
      <c r="K419" s="21">
        <f t="shared" ref="K419:M419" si="762">K420+K422</f>
        <v>0</v>
      </c>
      <c r="L419" s="21">
        <f t="shared" si="762"/>
        <v>90600</v>
      </c>
      <c r="M419" s="21">
        <f t="shared" si="762"/>
        <v>0</v>
      </c>
      <c r="N419" s="21">
        <f t="shared" si="761"/>
        <v>0</v>
      </c>
      <c r="O419" s="21">
        <f t="shared" ref="O419:Q419" si="763">O420+O422</f>
        <v>0</v>
      </c>
      <c r="P419" s="21">
        <f t="shared" si="763"/>
        <v>0</v>
      </c>
      <c r="Q419" s="21">
        <f t="shared" si="763"/>
        <v>0</v>
      </c>
      <c r="R419" s="21">
        <f t="shared" si="761"/>
        <v>0</v>
      </c>
      <c r="S419" s="21">
        <f t="shared" ref="S419:U419" si="764">S420+S422</f>
        <v>0</v>
      </c>
      <c r="T419" s="21">
        <f t="shared" si="764"/>
        <v>0</v>
      </c>
      <c r="U419" s="21">
        <f t="shared" si="764"/>
        <v>0</v>
      </c>
      <c r="V419" s="21">
        <f t="shared" ref="V419:Y419" si="765">V420+V422</f>
        <v>-9300</v>
      </c>
      <c r="W419" s="21">
        <f t="shared" si="765"/>
        <v>0</v>
      </c>
      <c r="X419" s="21">
        <f t="shared" si="765"/>
        <v>-9300</v>
      </c>
      <c r="Y419" s="21">
        <f t="shared" si="765"/>
        <v>0</v>
      </c>
      <c r="Z419" s="276">
        <f t="shared" si="703"/>
        <v>90.690690690690687</v>
      </c>
      <c r="AA419" s="21"/>
      <c r="AB419" s="21">
        <f t="shared" ref="AB419:BU419" si="766">AB420+AB422</f>
        <v>99900</v>
      </c>
      <c r="AC419" s="21">
        <f t="shared" si="766"/>
        <v>0</v>
      </c>
      <c r="AD419" s="21">
        <f t="shared" si="766"/>
        <v>99900</v>
      </c>
      <c r="AE419" s="21">
        <f t="shared" si="766"/>
        <v>0</v>
      </c>
      <c r="AF419" s="21">
        <f t="shared" ref="AF419:AM419" si="767">AF420+AF422</f>
        <v>883766</v>
      </c>
      <c r="AG419" s="21">
        <f t="shared" si="767"/>
        <v>0</v>
      </c>
      <c r="AH419" s="21">
        <f t="shared" si="767"/>
        <v>883766</v>
      </c>
      <c r="AI419" s="21">
        <f t="shared" si="767"/>
        <v>0</v>
      </c>
      <c r="AJ419" s="21">
        <f t="shared" si="767"/>
        <v>983666</v>
      </c>
      <c r="AK419" s="21">
        <f t="shared" si="767"/>
        <v>0</v>
      </c>
      <c r="AL419" s="21">
        <f t="shared" si="767"/>
        <v>983666</v>
      </c>
      <c r="AM419" s="21">
        <f t="shared" si="767"/>
        <v>0</v>
      </c>
      <c r="AN419" s="21">
        <f t="shared" ref="AN419:AU419" si="768">AN420+AN422</f>
        <v>0</v>
      </c>
      <c r="AO419" s="21">
        <f t="shared" si="768"/>
        <v>0</v>
      </c>
      <c r="AP419" s="21">
        <f t="shared" si="768"/>
        <v>0</v>
      </c>
      <c r="AQ419" s="21">
        <f t="shared" si="768"/>
        <v>0</v>
      </c>
      <c r="AR419" s="21">
        <f t="shared" si="768"/>
        <v>983666</v>
      </c>
      <c r="AS419" s="21">
        <f t="shared" si="768"/>
        <v>0</v>
      </c>
      <c r="AT419" s="21">
        <f t="shared" si="768"/>
        <v>983666</v>
      </c>
      <c r="AU419" s="21">
        <f t="shared" si="768"/>
        <v>0</v>
      </c>
      <c r="AV419" s="205">
        <f t="shared" si="705"/>
        <v>0</v>
      </c>
      <c r="AW419" s="21">
        <f t="shared" si="766"/>
        <v>0</v>
      </c>
      <c r="AX419" s="21">
        <f t="shared" si="766"/>
        <v>0</v>
      </c>
      <c r="AY419" s="21">
        <f t="shared" si="766"/>
        <v>0</v>
      </c>
      <c r="AZ419" s="21">
        <f t="shared" si="766"/>
        <v>0</v>
      </c>
      <c r="BA419" s="21">
        <f t="shared" ref="BA419:BH419" si="769">BA420+BA422</f>
        <v>0</v>
      </c>
      <c r="BB419" s="21">
        <f t="shared" si="769"/>
        <v>0</v>
      </c>
      <c r="BC419" s="21">
        <f t="shared" si="769"/>
        <v>0</v>
      </c>
      <c r="BD419" s="21">
        <f t="shared" si="769"/>
        <v>0</v>
      </c>
      <c r="BE419" s="21">
        <f t="shared" si="769"/>
        <v>0</v>
      </c>
      <c r="BF419" s="21">
        <f t="shared" si="769"/>
        <v>0</v>
      </c>
      <c r="BG419" s="21">
        <f t="shared" si="769"/>
        <v>0</v>
      </c>
      <c r="BH419" s="21">
        <f t="shared" si="769"/>
        <v>0</v>
      </c>
      <c r="BI419" s="21">
        <f t="shared" ref="BI419:BP419" si="770">BI420+BI422</f>
        <v>0</v>
      </c>
      <c r="BJ419" s="21">
        <f t="shared" si="770"/>
        <v>0</v>
      </c>
      <c r="BK419" s="21">
        <f t="shared" si="770"/>
        <v>0</v>
      </c>
      <c r="BL419" s="21">
        <f t="shared" si="770"/>
        <v>0</v>
      </c>
      <c r="BM419" s="21">
        <f t="shared" si="770"/>
        <v>0</v>
      </c>
      <c r="BN419" s="21">
        <f t="shared" si="770"/>
        <v>0</v>
      </c>
      <c r="BO419" s="21">
        <f t="shared" si="770"/>
        <v>0</v>
      </c>
      <c r="BP419" s="21">
        <f t="shared" si="770"/>
        <v>0</v>
      </c>
      <c r="BQ419" s="205">
        <f t="shared" si="693"/>
        <v>0</v>
      </c>
      <c r="BR419" s="21">
        <f t="shared" si="766"/>
        <v>0</v>
      </c>
      <c r="BS419" s="21">
        <f t="shared" si="766"/>
        <v>0</v>
      </c>
      <c r="BT419" s="21">
        <f t="shared" si="766"/>
        <v>0</v>
      </c>
      <c r="BU419" s="21">
        <f t="shared" si="766"/>
        <v>0</v>
      </c>
      <c r="BV419" s="21">
        <f t="shared" ref="BV419:CC419" si="771">BV420+BV422</f>
        <v>0</v>
      </c>
      <c r="BW419" s="21">
        <f t="shared" si="771"/>
        <v>0</v>
      </c>
      <c r="BX419" s="21">
        <f t="shared" si="771"/>
        <v>0</v>
      </c>
      <c r="BY419" s="21">
        <f t="shared" si="771"/>
        <v>0</v>
      </c>
      <c r="BZ419" s="21">
        <f t="shared" si="771"/>
        <v>0</v>
      </c>
      <c r="CA419" s="21">
        <f t="shared" si="771"/>
        <v>0</v>
      </c>
      <c r="CB419" s="21">
        <f t="shared" si="771"/>
        <v>0</v>
      </c>
      <c r="CC419" s="21">
        <f t="shared" si="771"/>
        <v>0</v>
      </c>
      <c r="CD419" s="21">
        <f t="shared" ref="CD419:CK419" si="772">CD420+CD422</f>
        <v>0</v>
      </c>
      <c r="CE419" s="21">
        <f t="shared" si="772"/>
        <v>0</v>
      </c>
      <c r="CF419" s="21">
        <f t="shared" si="772"/>
        <v>0</v>
      </c>
      <c r="CG419" s="21">
        <f t="shared" si="772"/>
        <v>0</v>
      </c>
      <c r="CH419" s="21">
        <f t="shared" si="772"/>
        <v>0</v>
      </c>
      <c r="CI419" s="21">
        <f t="shared" si="772"/>
        <v>0</v>
      </c>
      <c r="CJ419" s="21">
        <f t="shared" si="772"/>
        <v>0</v>
      </c>
      <c r="CK419" s="21">
        <f t="shared" si="772"/>
        <v>0</v>
      </c>
      <c r="CL419" s="206">
        <f t="shared" si="696"/>
        <v>0</v>
      </c>
    </row>
    <row r="420" spans="1:91" s="183" customFormat="1" ht="27.75" customHeight="1" x14ac:dyDescent="0.25">
      <c r="A420" s="155" t="s">
        <v>15</v>
      </c>
      <c r="B420" s="156"/>
      <c r="C420" s="156"/>
      <c r="D420" s="156"/>
      <c r="E420" s="152">
        <v>851</v>
      </c>
      <c r="F420" s="3" t="s">
        <v>108</v>
      </c>
      <c r="G420" s="3" t="s">
        <v>44</v>
      </c>
      <c r="H420" s="176" t="s">
        <v>459</v>
      </c>
      <c r="I420" s="3" t="s">
        <v>17</v>
      </c>
      <c r="J420" s="21">
        <f t="shared" ref="J420:Y420" si="773">J421</f>
        <v>26000</v>
      </c>
      <c r="K420" s="21">
        <f t="shared" si="773"/>
        <v>0</v>
      </c>
      <c r="L420" s="21">
        <f t="shared" si="773"/>
        <v>26000</v>
      </c>
      <c r="M420" s="21">
        <f t="shared" si="773"/>
        <v>0</v>
      </c>
      <c r="N420" s="21">
        <f t="shared" si="773"/>
        <v>0</v>
      </c>
      <c r="O420" s="21">
        <f t="shared" si="773"/>
        <v>0</v>
      </c>
      <c r="P420" s="21">
        <f t="shared" si="773"/>
        <v>0</v>
      </c>
      <c r="Q420" s="21">
        <f t="shared" si="773"/>
        <v>0</v>
      </c>
      <c r="R420" s="21">
        <f t="shared" si="773"/>
        <v>0</v>
      </c>
      <c r="S420" s="21">
        <f t="shared" si="773"/>
        <v>0</v>
      </c>
      <c r="T420" s="21">
        <f t="shared" si="773"/>
        <v>0</v>
      </c>
      <c r="U420" s="21">
        <f t="shared" si="773"/>
        <v>0</v>
      </c>
      <c r="V420" s="21">
        <f t="shared" si="773"/>
        <v>0</v>
      </c>
      <c r="W420" s="21">
        <f t="shared" si="773"/>
        <v>0</v>
      </c>
      <c r="X420" s="21">
        <f t="shared" si="773"/>
        <v>0</v>
      </c>
      <c r="Y420" s="21">
        <f t="shared" si="773"/>
        <v>0</v>
      </c>
      <c r="Z420" s="276">
        <f t="shared" si="703"/>
        <v>100</v>
      </c>
      <c r="AA420" s="21"/>
      <c r="AB420" s="21">
        <f t="shared" ref="AB420:CK420" si="774">AB421</f>
        <v>26000</v>
      </c>
      <c r="AC420" s="21">
        <f t="shared" si="774"/>
        <v>0</v>
      </c>
      <c r="AD420" s="21">
        <f t="shared" si="774"/>
        <v>26000</v>
      </c>
      <c r="AE420" s="21">
        <f t="shared" si="774"/>
        <v>0</v>
      </c>
      <c r="AF420" s="21">
        <f t="shared" si="774"/>
        <v>0</v>
      </c>
      <c r="AG420" s="21">
        <f t="shared" si="774"/>
        <v>0</v>
      </c>
      <c r="AH420" s="21">
        <f t="shared" si="774"/>
        <v>0</v>
      </c>
      <c r="AI420" s="21">
        <f t="shared" si="774"/>
        <v>0</v>
      </c>
      <c r="AJ420" s="21">
        <f t="shared" si="774"/>
        <v>26000</v>
      </c>
      <c r="AK420" s="21">
        <f t="shared" si="774"/>
        <v>0</v>
      </c>
      <c r="AL420" s="21">
        <f t="shared" si="774"/>
        <v>26000</v>
      </c>
      <c r="AM420" s="21">
        <f t="shared" si="774"/>
        <v>0</v>
      </c>
      <c r="AN420" s="21">
        <f t="shared" si="774"/>
        <v>0</v>
      </c>
      <c r="AO420" s="21">
        <f t="shared" si="774"/>
        <v>0</v>
      </c>
      <c r="AP420" s="21">
        <f t="shared" si="774"/>
        <v>0</v>
      </c>
      <c r="AQ420" s="21">
        <f t="shared" si="774"/>
        <v>0</v>
      </c>
      <c r="AR420" s="21">
        <f t="shared" si="774"/>
        <v>26000</v>
      </c>
      <c r="AS420" s="21">
        <f t="shared" si="774"/>
        <v>0</v>
      </c>
      <c r="AT420" s="21">
        <f t="shared" si="774"/>
        <v>26000</v>
      </c>
      <c r="AU420" s="21">
        <f t="shared" si="774"/>
        <v>0</v>
      </c>
      <c r="AV420" s="205">
        <f t="shared" si="705"/>
        <v>0</v>
      </c>
      <c r="AW420" s="21">
        <f t="shared" si="774"/>
        <v>0</v>
      </c>
      <c r="AX420" s="21">
        <f t="shared" si="774"/>
        <v>0</v>
      </c>
      <c r="AY420" s="21">
        <f t="shared" si="774"/>
        <v>0</v>
      </c>
      <c r="AZ420" s="21">
        <f t="shared" si="774"/>
        <v>0</v>
      </c>
      <c r="BA420" s="21">
        <f t="shared" si="774"/>
        <v>0</v>
      </c>
      <c r="BB420" s="21">
        <f t="shared" si="774"/>
        <v>0</v>
      </c>
      <c r="BC420" s="21">
        <f t="shared" si="774"/>
        <v>0</v>
      </c>
      <c r="BD420" s="21">
        <f t="shared" si="774"/>
        <v>0</v>
      </c>
      <c r="BE420" s="21">
        <f t="shared" si="774"/>
        <v>0</v>
      </c>
      <c r="BF420" s="21">
        <f t="shared" si="774"/>
        <v>0</v>
      </c>
      <c r="BG420" s="21">
        <f t="shared" si="774"/>
        <v>0</v>
      </c>
      <c r="BH420" s="21">
        <f t="shared" si="774"/>
        <v>0</v>
      </c>
      <c r="BI420" s="21">
        <f t="shared" si="774"/>
        <v>0</v>
      </c>
      <c r="BJ420" s="21">
        <f t="shared" si="774"/>
        <v>0</v>
      </c>
      <c r="BK420" s="21">
        <f t="shared" si="774"/>
        <v>0</v>
      </c>
      <c r="BL420" s="21">
        <f t="shared" si="774"/>
        <v>0</v>
      </c>
      <c r="BM420" s="21">
        <f t="shared" si="774"/>
        <v>0</v>
      </c>
      <c r="BN420" s="21">
        <f t="shared" si="774"/>
        <v>0</v>
      </c>
      <c r="BO420" s="21">
        <f t="shared" si="774"/>
        <v>0</v>
      </c>
      <c r="BP420" s="21">
        <f t="shared" si="774"/>
        <v>0</v>
      </c>
      <c r="BQ420" s="205">
        <f t="shared" si="693"/>
        <v>0</v>
      </c>
      <c r="BR420" s="21">
        <f t="shared" si="774"/>
        <v>0</v>
      </c>
      <c r="BS420" s="21">
        <f t="shared" si="774"/>
        <v>0</v>
      </c>
      <c r="BT420" s="21">
        <f t="shared" si="774"/>
        <v>0</v>
      </c>
      <c r="BU420" s="21">
        <f t="shared" si="774"/>
        <v>0</v>
      </c>
      <c r="BV420" s="21">
        <f t="shared" si="774"/>
        <v>0</v>
      </c>
      <c r="BW420" s="21">
        <f t="shared" si="774"/>
        <v>0</v>
      </c>
      <c r="BX420" s="21">
        <f t="shared" si="774"/>
        <v>0</v>
      </c>
      <c r="BY420" s="21">
        <f t="shared" si="774"/>
        <v>0</v>
      </c>
      <c r="BZ420" s="21">
        <f t="shared" si="774"/>
        <v>0</v>
      </c>
      <c r="CA420" s="21">
        <f t="shared" si="774"/>
        <v>0</v>
      </c>
      <c r="CB420" s="21">
        <f t="shared" si="774"/>
        <v>0</v>
      </c>
      <c r="CC420" s="21">
        <f t="shared" si="774"/>
        <v>0</v>
      </c>
      <c r="CD420" s="21">
        <f t="shared" si="774"/>
        <v>0</v>
      </c>
      <c r="CE420" s="21">
        <f t="shared" si="774"/>
        <v>0</v>
      </c>
      <c r="CF420" s="21">
        <f t="shared" si="774"/>
        <v>0</v>
      </c>
      <c r="CG420" s="21">
        <f t="shared" si="774"/>
        <v>0</v>
      </c>
      <c r="CH420" s="21">
        <f t="shared" si="774"/>
        <v>0</v>
      </c>
      <c r="CI420" s="21">
        <f t="shared" si="774"/>
        <v>0</v>
      </c>
      <c r="CJ420" s="21">
        <f t="shared" si="774"/>
        <v>0</v>
      </c>
      <c r="CK420" s="21">
        <f t="shared" si="774"/>
        <v>0</v>
      </c>
      <c r="CL420" s="206">
        <f t="shared" si="696"/>
        <v>0</v>
      </c>
    </row>
    <row r="421" spans="1:91" s="183" customFormat="1" ht="27.75" customHeight="1" x14ac:dyDescent="0.25">
      <c r="A421" s="156" t="s">
        <v>7</v>
      </c>
      <c r="B421" s="156"/>
      <c r="C421" s="156"/>
      <c r="D421" s="156"/>
      <c r="E421" s="152">
        <v>851</v>
      </c>
      <c r="F421" s="3" t="s">
        <v>108</v>
      </c>
      <c r="G421" s="3" t="s">
        <v>44</v>
      </c>
      <c r="H421" s="176" t="s">
        <v>459</v>
      </c>
      <c r="I421" s="3" t="s">
        <v>52</v>
      </c>
      <c r="J421" s="21">
        <f>'6.ВС'!J258</f>
        <v>26000</v>
      </c>
      <c r="K421" s="21">
        <f>'6.ВС'!K258</f>
        <v>0</v>
      </c>
      <c r="L421" s="21">
        <f>'6.ВС'!L258</f>
        <v>26000</v>
      </c>
      <c r="M421" s="21">
        <f>'6.ВС'!M258</f>
        <v>0</v>
      </c>
      <c r="N421" s="21">
        <f>'6.ВС'!N258</f>
        <v>0</v>
      </c>
      <c r="O421" s="21">
        <f>'6.ВС'!O258</f>
        <v>0</v>
      </c>
      <c r="P421" s="21">
        <f>'6.ВС'!P258</f>
        <v>0</v>
      </c>
      <c r="Q421" s="21">
        <f>'6.ВС'!Q258</f>
        <v>0</v>
      </c>
      <c r="R421" s="21">
        <f>'6.ВС'!R258</f>
        <v>0</v>
      </c>
      <c r="S421" s="21">
        <f>'6.ВС'!S258</f>
        <v>0</v>
      </c>
      <c r="T421" s="21">
        <f>'6.ВС'!T258</f>
        <v>0</v>
      </c>
      <c r="U421" s="21">
        <f>'6.ВС'!U258</f>
        <v>0</v>
      </c>
      <c r="V421" s="21">
        <f>'6.ВС'!V258</f>
        <v>0</v>
      </c>
      <c r="W421" s="21">
        <f>'6.ВС'!W258</f>
        <v>0</v>
      </c>
      <c r="X421" s="21">
        <f>'6.ВС'!X258</f>
        <v>0</v>
      </c>
      <c r="Y421" s="21">
        <f>'6.ВС'!Y258</f>
        <v>0</v>
      </c>
      <c r="Z421" s="276">
        <f t="shared" si="703"/>
        <v>100</v>
      </c>
      <c r="AA421" s="21"/>
      <c r="AB421" s="21">
        <f>'6.ВС'!AB258</f>
        <v>26000</v>
      </c>
      <c r="AC421" s="21">
        <f>'6.ВС'!AC258</f>
        <v>0</v>
      </c>
      <c r="AD421" s="21">
        <f>'6.ВС'!AD258</f>
        <v>26000</v>
      </c>
      <c r="AE421" s="21">
        <f>'6.ВС'!AE258</f>
        <v>0</v>
      </c>
      <c r="AF421" s="21">
        <f>'6.ВС'!AF258</f>
        <v>0</v>
      </c>
      <c r="AG421" s="21">
        <f>'6.ВС'!AG258</f>
        <v>0</v>
      </c>
      <c r="AH421" s="21">
        <f>'6.ВС'!AH258</f>
        <v>0</v>
      </c>
      <c r="AI421" s="21">
        <f>'6.ВС'!AI258</f>
        <v>0</v>
      </c>
      <c r="AJ421" s="21">
        <f>'6.ВС'!AJ258</f>
        <v>26000</v>
      </c>
      <c r="AK421" s="21">
        <f>'6.ВС'!AK258</f>
        <v>0</v>
      </c>
      <c r="AL421" s="21">
        <f>'6.ВС'!AL258</f>
        <v>26000</v>
      </c>
      <c r="AM421" s="21">
        <f>'6.ВС'!AM258</f>
        <v>0</v>
      </c>
      <c r="AN421" s="21">
        <f>'6.ВС'!AN258</f>
        <v>0</v>
      </c>
      <c r="AO421" s="21">
        <f>'6.ВС'!AO258</f>
        <v>0</v>
      </c>
      <c r="AP421" s="21">
        <f>'6.ВС'!AP258</f>
        <v>0</v>
      </c>
      <c r="AQ421" s="21">
        <f>'6.ВС'!AQ258</f>
        <v>0</v>
      </c>
      <c r="AR421" s="21">
        <f>'6.ВС'!AR258</f>
        <v>26000</v>
      </c>
      <c r="AS421" s="21">
        <f>'6.ВС'!AS258</f>
        <v>0</v>
      </c>
      <c r="AT421" s="21">
        <f>'6.ВС'!AT258</f>
        <v>26000</v>
      </c>
      <c r="AU421" s="21">
        <f>'6.ВС'!AU258</f>
        <v>0</v>
      </c>
      <c r="AV421" s="205">
        <f t="shared" si="705"/>
        <v>0</v>
      </c>
      <c r="AW421" s="21">
        <f>'6.ВС'!AW258</f>
        <v>0</v>
      </c>
      <c r="AX421" s="21">
        <f>'6.ВС'!AX258</f>
        <v>0</v>
      </c>
      <c r="AY421" s="21">
        <f>'6.ВС'!AY258</f>
        <v>0</v>
      </c>
      <c r="AZ421" s="21">
        <f>'6.ВС'!AZ258</f>
        <v>0</v>
      </c>
      <c r="BA421" s="21">
        <f>'6.ВС'!BA258</f>
        <v>0</v>
      </c>
      <c r="BB421" s="21">
        <f>'6.ВС'!BB258</f>
        <v>0</v>
      </c>
      <c r="BC421" s="21">
        <f>'6.ВС'!BC258</f>
        <v>0</v>
      </c>
      <c r="BD421" s="21">
        <f>'6.ВС'!BD258</f>
        <v>0</v>
      </c>
      <c r="BE421" s="21">
        <f>'6.ВС'!BE258</f>
        <v>0</v>
      </c>
      <c r="BF421" s="21">
        <f>'6.ВС'!BF258</f>
        <v>0</v>
      </c>
      <c r="BG421" s="21">
        <f>'6.ВС'!BG258</f>
        <v>0</v>
      </c>
      <c r="BH421" s="21">
        <f>'6.ВС'!BH258</f>
        <v>0</v>
      </c>
      <c r="BI421" s="21">
        <f>'6.ВС'!BI258</f>
        <v>0</v>
      </c>
      <c r="BJ421" s="21">
        <f>'6.ВС'!BJ258</f>
        <v>0</v>
      </c>
      <c r="BK421" s="21">
        <f>'6.ВС'!BK258</f>
        <v>0</v>
      </c>
      <c r="BL421" s="21">
        <f>'6.ВС'!BL258</f>
        <v>0</v>
      </c>
      <c r="BM421" s="21">
        <f>'6.ВС'!BM258</f>
        <v>0</v>
      </c>
      <c r="BN421" s="21">
        <f>'6.ВС'!BN258</f>
        <v>0</v>
      </c>
      <c r="BO421" s="21">
        <f>'6.ВС'!BO258</f>
        <v>0</v>
      </c>
      <c r="BP421" s="21">
        <f>'6.ВС'!BP258</f>
        <v>0</v>
      </c>
      <c r="BQ421" s="205">
        <f t="shared" si="693"/>
        <v>0</v>
      </c>
      <c r="BR421" s="21">
        <f>'6.ВС'!BR258</f>
        <v>0</v>
      </c>
      <c r="BS421" s="21">
        <f>'6.ВС'!BS258</f>
        <v>0</v>
      </c>
      <c r="BT421" s="21">
        <f>'6.ВС'!BT258</f>
        <v>0</v>
      </c>
      <c r="BU421" s="21">
        <f>'6.ВС'!BU258</f>
        <v>0</v>
      </c>
      <c r="BV421" s="21">
        <f>'6.ВС'!BV258</f>
        <v>0</v>
      </c>
      <c r="BW421" s="21">
        <f>'6.ВС'!BW258</f>
        <v>0</v>
      </c>
      <c r="BX421" s="21">
        <f>'6.ВС'!BX258</f>
        <v>0</v>
      </c>
      <c r="BY421" s="21">
        <f>'6.ВС'!BY258</f>
        <v>0</v>
      </c>
      <c r="BZ421" s="21">
        <f>'6.ВС'!BZ258</f>
        <v>0</v>
      </c>
      <c r="CA421" s="21">
        <f>'6.ВС'!CA258</f>
        <v>0</v>
      </c>
      <c r="CB421" s="21">
        <f>'6.ВС'!CB258</f>
        <v>0</v>
      </c>
      <c r="CC421" s="21">
        <f>'6.ВС'!CC258</f>
        <v>0</v>
      </c>
      <c r="CD421" s="21">
        <f>'6.ВС'!CD258</f>
        <v>0</v>
      </c>
      <c r="CE421" s="21">
        <f>'6.ВС'!CE258</f>
        <v>0</v>
      </c>
      <c r="CF421" s="21">
        <f>'6.ВС'!CF258</f>
        <v>0</v>
      </c>
      <c r="CG421" s="21">
        <f>'6.ВС'!CG258</f>
        <v>0</v>
      </c>
      <c r="CH421" s="21">
        <f>'6.ВС'!CH258</f>
        <v>0</v>
      </c>
      <c r="CI421" s="21">
        <f>'6.ВС'!CI258</f>
        <v>0</v>
      </c>
      <c r="CJ421" s="21">
        <f>'6.ВС'!CJ258</f>
        <v>0</v>
      </c>
      <c r="CK421" s="21">
        <f>'6.ВС'!CK258</f>
        <v>0</v>
      </c>
      <c r="CL421" s="206">
        <f t="shared" si="696"/>
        <v>0</v>
      </c>
    </row>
    <row r="422" spans="1:91" ht="27.75" customHeight="1" x14ac:dyDescent="0.25">
      <c r="A422" s="156" t="s">
        <v>20</v>
      </c>
      <c r="B422" s="155"/>
      <c r="C422" s="155"/>
      <c r="D422" s="155"/>
      <c r="E422" s="152">
        <v>851</v>
      </c>
      <c r="F422" s="3" t="s">
        <v>108</v>
      </c>
      <c r="G422" s="3" t="s">
        <v>44</v>
      </c>
      <c r="H422" s="176" t="s">
        <v>459</v>
      </c>
      <c r="I422" s="3" t="s">
        <v>21</v>
      </c>
      <c r="J422" s="21">
        <f t="shared" ref="J422:Y422" si="775">J423</f>
        <v>64600</v>
      </c>
      <c r="K422" s="21">
        <f t="shared" si="775"/>
        <v>0</v>
      </c>
      <c r="L422" s="21">
        <f t="shared" si="775"/>
        <v>64600</v>
      </c>
      <c r="M422" s="21">
        <f t="shared" si="775"/>
        <v>0</v>
      </c>
      <c r="N422" s="21">
        <f t="shared" si="775"/>
        <v>0</v>
      </c>
      <c r="O422" s="21">
        <f t="shared" si="775"/>
        <v>0</v>
      </c>
      <c r="P422" s="21">
        <f t="shared" si="775"/>
        <v>0</v>
      </c>
      <c r="Q422" s="21">
        <f t="shared" si="775"/>
        <v>0</v>
      </c>
      <c r="R422" s="21">
        <f t="shared" si="775"/>
        <v>0</v>
      </c>
      <c r="S422" s="21">
        <f t="shared" si="775"/>
        <v>0</v>
      </c>
      <c r="T422" s="21">
        <f t="shared" si="775"/>
        <v>0</v>
      </c>
      <c r="U422" s="21">
        <f t="shared" si="775"/>
        <v>0</v>
      </c>
      <c r="V422" s="21">
        <f t="shared" si="775"/>
        <v>-9300</v>
      </c>
      <c r="W422" s="21">
        <f t="shared" si="775"/>
        <v>0</v>
      </c>
      <c r="X422" s="21">
        <f t="shared" si="775"/>
        <v>-9300</v>
      </c>
      <c r="Y422" s="21">
        <f t="shared" si="775"/>
        <v>0</v>
      </c>
      <c r="Z422" s="276">
        <f t="shared" si="703"/>
        <v>87.415426251691471</v>
      </c>
      <c r="AA422" s="21"/>
      <c r="AB422" s="21">
        <f t="shared" ref="AB422:CK422" si="776">AB423</f>
        <v>73900</v>
      </c>
      <c r="AC422" s="21">
        <f t="shared" si="776"/>
        <v>0</v>
      </c>
      <c r="AD422" s="21">
        <f t="shared" si="776"/>
        <v>73900</v>
      </c>
      <c r="AE422" s="21">
        <f t="shared" si="776"/>
        <v>0</v>
      </c>
      <c r="AF422" s="21">
        <f t="shared" si="776"/>
        <v>883766</v>
      </c>
      <c r="AG422" s="21">
        <f t="shared" si="776"/>
        <v>0</v>
      </c>
      <c r="AH422" s="21">
        <f t="shared" si="776"/>
        <v>883766</v>
      </c>
      <c r="AI422" s="21">
        <f t="shared" si="776"/>
        <v>0</v>
      </c>
      <c r="AJ422" s="21">
        <f t="shared" si="776"/>
        <v>957666</v>
      </c>
      <c r="AK422" s="21">
        <f t="shared" si="776"/>
        <v>0</v>
      </c>
      <c r="AL422" s="21">
        <f t="shared" si="776"/>
        <v>957666</v>
      </c>
      <c r="AM422" s="21">
        <f t="shared" si="776"/>
        <v>0</v>
      </c>
      <c r="AN422" s="21">
        <f t="shared" si="776"/>
        <v>0</v>
      </c>
      <c r="AO422" s="21">
        <f t="shared" si="776"/>
        <v>0</v>
      </c>
      <c r="AP422" s="21">
        <f t="shared" si="776"/>
        <v>0</v>
      </c>
      <c r="AQ422" s="21">
        <f t="shared" si="776"/>
        <v>0</v>
      </c>
      <c r="AR422" s="21">
        <f t="shared" si="776"/>
        <v>957666</v>
      </c>
      <c r="AS422" s="21">
        <f t="shared" si="776"/>
        <v>0</v>
      </c>
      <c r="AT422" s="21">
        <f t="shared" si="776"/>
        <v>957666</v>
      </c>
      <c r="AU422" s="21">
        <f t="shared" si="776"/>
        <v>0</v>
      </c>
      <c r="AV422" s="205">
        <f t="shared" si="705"/>
        <v>0</v>
      </c>
      <c r="AW422" s="21">
        <f t="shared" si="776"/>
        <v>0</v>
      </c>
      <c r="AX422" s="21">
        <f t="shared" si="776"/>
        <v>0</v>
      </c>
      <c r="AY422" s="21">
        <f t="shared" si="776"/>
        <v>0</v>
      </c>
      <c r="AZ422" s="21">
        <f t="shared" si="776"/>
        <v>0</v>
      </c>
      <c r="BA422" s="21">
        <f t="shared" si="776"/>
        <v>0</v>
      </c>
      <c r="BB422" s="21">
        <f t="shared" si="776"/>
        <v>0</v>
      </c>
      <c r="BC422" s="21">
        <f t="shared" si="776"/>
        <v>0</v>
      </c>
      <c r="BD422" s="21">
        <f t="shared" si="776"/>
        <v>0</v>
      </c>
      <c r="BE422" s="21">
        <f t="shared" si="776"/>
        <v>0</v>
      </c>
      <c r="BF422" s="21">
        <f t="shared" si="776"/>
        <v>0</v>
      </c>
      <c r="BG422" s="21">
        <f t="shared" si="776"/>
        <v>0</v>
      </c>
      <c r="BH422" s="21">
        <f t="shared" si="776"/>
        <v>0</v>
      </c>
      <c r="BI422" s="21">
        <f t="shared" si="776"/>
        <v>0</v>
      </c>
      <c r="BJ422" s="21">
        <f t="shared" si="776"/>
        <v>0</v>
      </c>
      <c r="BK422" s="21">
        <f t="shared" si="776"/>
        <v>0</v>
      </c>
      <c r="BL422" s="21">
        <f t="shared" si="776"/>
        <v>0</v>
      </c>
      <c r="BM422" s="21">
        <f t="shared" si="776"/>
        <v>0</v>
      </c>
      <c r="BN422" s="21">
        <f t="shared" si="776"/>
        <v>0</v>
      </c>
      <c r="BO422" s="21">
        <f t="shared" si="776"/>
        <v>0</v>
      </c>
      <c r="BP422" s="21">
        <f t="shared" si="776"/>
        <v>0</v>
      </c>
      <c r="BQ422" s="205">
        <f t="shared" si="693"/>
        <v>0</v>
      </c>
      <c r="BR422" s="21">
        <f t="shared" si="776"/>
        <v>0</v>
      </c>
      <c r="BS422" s="21">
        <f t="shared" si="776"/>
        <v>0</v>
      </c>
      <c r="BT422" s="21">
        <f t="shared" si="776"/>
        <v>0</v>
      </c>
      <c r="BU422" s="21">
        <f t="shared" si="776"/>
        <v>0</v>
      </c>
      <c r="BV422" s="21">
        <f t="shared" si="776"/>
        <v>0</v>
      </c>
      <c r="BW422" s="21">
        <f t="shared" si="776"/>
        <v>0</v>
      </c>
      <c r="BX422" s="21">
        <f t="shared" si="776"/>
        <v>0</v>
      </c>
      <c r="BY422" s="21">
        <f t="shared" si="776"/>
        <v>0</v>
      </c>
      <c r="BZ422" s="21">
        <f t="shared" si="776"/>
        <v>0</v>
      </c>
      <c r="CA422" s="21">
        <f t="shared" si="776"/>
        <v>0</v>
      </c>
      <c r="CB422" s="21">
        <f t="shared" si="776"/>
        <v>0</v>
      </c>
      <c r="CC422" s="21">
        <f t="shared" si="776"/>
        <v>0</v>
      </c>
      <c r="CD422" s="21">
        <f t="shared" si="776"/>
        <v>0</v>
      </c>
      <c r="CE422" s="21">
        <f t="shared" si="776"/>
        <v>0</v>
      </c>
      <c r="CF422" s="21">
        <f t="shared" si="776"/>
        <v>0</v>
      </c>
      <c r="CG422" s="21">
        <f t="shared" si="776"/>
        <v>0</v>
      </c>
      <c r="CH422" s="21">
        <f t="shared" si="776"/>
        <v>0</v>
      </c>
      <c r="CI422" s="21">
        <f t="shared" si="776"/>
        <v>0</v>
      </c>
      <c r="CJ422" s="21">
        <f t="shared" si="776"/>
        <v>0</v>
      </c>
      <c r="CK422" s="21">
        <f t="shared" si="776"/>
        <v>0</v>
      </c>
      <c r="CL422" s="206">
        <f t="shared" si="696"/>
        <v>0</v>
      </c>
    </row>
    <row r="423" spans="1:91" ht="27.75" customHeight="1" x14ac:dyDescent="0.25">
      <c r="A423" s="156" t="s">
        <v>9</v>
      </c>
      <c r="B423" s="156"/>
      <c r="C423" s="156"/>
      <c r="D423" s="156"/>
      <c r="E423" s="152">
        <v>851</v>
      </c>
      <c r="F423" s="3" t="s">
        <v>108</v>
      </c>
      <c r="G423" s="3" t="s">
        <v>44</v>
      </c>
      <c r="H423" s="176" t="s">
        <v>459</v>
      </c>
      <c r="I423" s="3" t="s">
        <v>22</v>
      </c>
      <c r="J423" s="21">
        <f>'6.ВС'!J260</f>
        <v>64600</v>
      </c>
      <c r="K423" s="21">
        <f>'6.ВС'!K260</f>
        <v>0</v>
      </c>
      <c r="L423" s="21">
        <f>'6.ВС'!L260</f>
        <v>64600</v>
      </c>
      <c r="M423" s="21">
        <f>'6.ВС'!M260</f>
        <v>0</v>
      </c>
      <c r="N423" s="21">
        <f>'6.ВС'!N260</f>
        <v>0</v>
      </c>
      <c r="O423" s="21">
        <f>'6.ВС'!O260</f>
        <v>0</v>
      </c>
      <c r="P423" s="21">
        <f>'6.ВС'!P260</f>
        <v>0</v>
      </c>
      <c r="Q423" s="21">
        <f>'6.ВС'!Q260</f>
        <v>0</v>
      </c>
      <c r="R423" s="21">
        <f>'6.ВС'!R260</f>
        <v>0</v>
      </c>
      <c r="S423" s="21">
        <f>'6.ВС'!S260</f>
        <v>0</v>
      </c>
      <c r="T423" s="21">
        <f>'6.ВС'!T260</f>
        <v>0</v>
      </c>
      <c r="U423" s="21">
        <f>'6.ВС'!U260</f>
        <v>0</v>
      </c>
      <c r="V423" s="21">
        <f>'6.ВС'!V260</f>
        <v>-9300</v>
      </c>
      <c r="W423" s="21">
        <f>'6.ВС'!W260</f>
        <v>0</v>
      </c>
      <c r="X423" s="21">
        <f>'6.ВС'!X260</f>
        <v>-9300</v>
      </c>
      <c r="Y423" s="21">
        <f>'6.ВС'!Y260</f>
        <v>0</v>
      </c>
      <c r="Z423" s="276">
        <f t="shared" si="703"/>
        <v>87.415426251691471</v>
      </c>
      <c r="AA423" s="21"/>
      <c r="AB423" s="21">
        <f>'6.ВС'!AB260</f>
        <v>73900</v>
      </c>
      <c r="AC423" s="21">
        <f>'6.ВС'!AC260</f>
        <v>0</v>
      </c>
      <c r="AD423" s="21">
        <f>'6.ВС'!AD260</f>
        <v>73900</v>
      </c>
      <c r="AE423" s="21">
        <f>'6.ВС'!AE260</f>
        <v>0</v>
      </c>
      <c r="AF423" s="21">
        <f>'6.ВС'!AF260</f>
        <v>883766</v>
      </c>
      <c r="AG423" s="21">
        <f>'6.ВС'!AG260</f>
        <v>0</v>
      </c>
      <c r="AH423" s="21">
        <f>'6.ВС'!AH260</f>
        <v>883766</v>
      </c>
      <c r="AI423" s="21">
        <f>'6.ВС'!AI260</f>
        <v>0</v>
      </c>
      <c r="AJ423" s="21">
        <f>'6.ВС'!AJ260</f>
        <v>957666</v>
      </c>
      <c r="AK423" s="21">
        <f>'6.ВС'!AK260</f>
        <v>0</v>
      </c>
      <c r="AL423" s="21">
        <f>'6.ВС'!AL260</f>
        <v>957666</v>
      </c>
      <c r="AM423" s="21">
        <f>'6.ВС'!AM260</f>
        <v>0</v>
      </c>
      <c r="AN423" s="21">
        <f>'6.ВС'!AN260</f>
        <v>0</v>
      </c>
      <c r="AO423" s="21">
        <f>'6.ВС'!AO260</f>
        <v>0</v>
      </c>
      <c r="AP423" s="21">
        <f>'6.ВС'!AP260</f>
        <v>0</v>
      </c>
      <c r="AQ423" s="21">
        <f>'6.ВС'!AQ260</f>
        <v>0</v>
      </c>
      <c r="AR423" s="21">
        <f>'6.ВС'!AR260</f>
        <v>957666</v>
      </c>
      <c r="AS423" s="21">
        <f>'6.ВС'!AS260</f>
        <v>0</v>
      </c>
      <c r="AT423" s="21">
        <f>'6.ВС'!AT260</f>
        <v>957666</v>
      </c>
      <c r="AU423" s="21">
        <f>'6.ВС'!AU260</f>
        <v>0</v>
      </c>
      <c r="AV423" s="205">
        <f t="shared" si="705"/>
        <v>0</v>
      </c>
      <c r="AW423" s="21">
        <f>'6.ВС'!AW260</f>
        <v>0</v>
      </c>
      <c r="AX423" s="21">
        <f>'6.ВС'!AX260</f>
        <v>0</v>
      </c>
      <c r="AY423" s="21">
        <f>'6.ВС'!AY260</f>
        <v>0</v>
      </c>
      <c r="AZ423" s="21">
        <f>'6.ВС'!AZ260</f>
        <v>0</v>
      </c>
      <c r="BA423" s="21">
        <f>'6.ВС'!BA260</f>
        <v>0</v>
      </c>
      <c r="BB423" s="21">
        <f>'6.ВС'!BB260</f>
        <v>0</v>
      </c>
      <c r="BC423" s="21">
        <f>'6.ВС'!BC260</f>
        <v>0</v>
      </c>
      <c r="BD423" s="21">
        <f>'6.ВС'!BD260</f>
        <v>0</v>
      </c>
      <c r="BE423" s="21">
        <f>'6.ВС'!BE260</f>
        <v>0</v>
      </c>
      <c r="BF423" s="21">
        <f>'6.ВС'!BF260</f>
        <v>0</v>
      </c>
      <c r="BG423" s="21">
        <f>'6.ВС'!BG260</f>
        <v>0</v>
      </c>
      <c r="BH423" s="21">
        <f>'6.ВС'!BH260</f>
        <v>0</v>
      </c>
      <c r="BI423" s="21">
        <f>'6.ВС'!BI260</f>
        <v>0</v>
      </c>
      <c r="BJ423" s="21">
        <f>'6.ВС'!BJ260</f>
        <v>0</v>
      </c>
      <c r="BK423" s="21">
        <f>'6.ВС'!BK260</f>
        <v>0</v>
      </c>
      <c r="BL423" s="21">
        <f>'6.ВС'!BL260</f>
        <v>0</v>
      </c>
      <c r="BM423" s="21">
        <f>'6.ВС'!BM260</f>
        <v>0</v>
      </c>
      <c r="BN423" s="21">
        <f>'6.ВС'!BN260</f>
        <v>0</v>
      </c>
      <c r="BO423" s="21">
        <f>'6.ВС'!BO260</f>
        <v>0</v>
      </c>
      <c r="BP423" s="21">
        <f>'6.ВС'!BP260</f>
        <v>0</v>
      </c>
      <c r="BQ423" s="205">
        <f t="shared" si="693"/>
        <v>0</v>
      </c>
      <c r="BR423" s="21">
        <f>'6.ВС'!BR260</f>
        <v>0</v>
      </c>
      <c r="BS423" s="21">
        <f>'6.ВС'!BS260</f>
        <v>0</v>
      </c>
      <c r="BT423" s="21">
        <f>'6.ВС'!BT260</f>
        <v>0</v>
      </c>
      <c r="BU423" s="21">
        <f>'6.ВС'!BU260</f>
        <v>0</v>
      </c>
      <c r="BV423" s="21">
        <f>'6.ВС'!BV260</f>
        <v>0</v>
      </c>
      <c r="BW423" s="21">
        <f>'6.ВС'!BW260</f>
        <v>0</v>
      </c>
      <c r="BX423" s="21">
        <f>'6.ВС'!BX260</f>
        <v>0</v>
      </c>
      <c r="BY423" s="21">
        <f>'6.ВС'!BY260</f>
        <v>0</v>
      </c>
      <c r="BZ423" s="21">
        <f>'6.ВС'!BZ260</f>
        <v>0</v>
      </c>
      <c r="CA423" s="21">
        <f>'6.ВС'!CA260</f>
        <v>0</v>
      </c>
      <c r="CB423" s="21">
        <f>'6.ВС'!CB260</f>
        <v>0</v>
      </c>
      <c r="CC423" s="21">
        <f>'6.ВС'!CC260</f>
        <v>0</v>
      </c>
      <c r="CD423" s="21">
        <f>'6.ВС'!CD260</f>
        <v>0</v>
      </c>
      <c r="CE423" s="21">
        <f>'6.ВС'!CE260</f>
        <v>0</v>
      </c>
      <c r="CF423" s="21">
        <f>'6.ВС'!CF260</f>
        <v>0</v>
      </c>
      <c r="CG423" s="21">
        <f>'6.ВС'!CG260</f>
        <v>0</v>
      </c>
      <c r="CH423" s="21">
        <f>'6.ВС'!CH260</f>
        <v>0</v>
      </c>
      <c r="CI423" s="21">
        <f>'6.ВС'!CI260</f>
        <v>0</v>
      </c>
      <c r="CJ423" s="21">
        <f>'6.ВС'!CJ260</f>
        <v>0</v>
      </c>
      <c r="CK423" s="21">
        <f>'6.ВС'!CK260</f>
        <v>0</v>
      </c>
      <c r="CL423" s="206">
        <f t="shared" si="696"/>
        <v>0</v>
      </c>
    </row>
    <row r="424" spans="1:91" ht="27.75" customHeight="1" x14ac:dyDescent="0.25">
      <c r="A424" s="155" t="s">
        <v>111</v>
      </c>
      <c r="B424" s="25"/>
      <c r="C424" s="25"/>
      <c r="D424" s="25"/>
      <c r="E424" s="152">
        <v>851</v>
      </c>
      <c r="F424" s="3" t="s">
        <v>108</v>
      </c>
      <c r="G424" s="3" t="s">
        <v>44</v>
      </c>
      <c r="H424" s="176" t="s">
        <v>460</v>
      </c>
      <c r="I424" s="3"/>
      <c r="J424" s="21">
        <f t="shared" ref="J424:R424" si="777">J427+J425</f>
        <v>419900</v>
      </c>
      <c r="K424" s="21">
        <f t="shared" ref="K424:M424" si="778">K427+K425</f>
        <v>0</v>
      </c>
      <c r="L424" s="21">
        <f t="shared" si="778"/>
        <v>419900</v>
      </c>
      <c r="M424" s="21">
        <f t="shared" si="778"/>
        <v>0</v>
      </c>
      <c r="N424" s="21">
        <f t="shared" si="777"/>
        <v>0</v>
      </c>
      <c r="O424" s="21">
        <f t="shared" ref="O424:Q424" si="779">O427+O425</f>
        <v>0</v>
      </c>
      <c r="P424" s="21">
        <f t="shared" si="779"/>
        <v>0</v>
      </c>
      <c r="Q424" s="21">
        <f t="shared" si="779"/>
        <v>0</v>
      </c>
      <c r="R424" s="21">
        <f t="shared" si="777"/>
        <v>0</v>
      </c>
      <c r="S424" s="21">
        <f t="shared" ref="S424:U424" si="780">S427+S425</f>
        <v>0</v>
      </c>
      <c r="T424" s="21">
        <f t="shared" si="780"/>
        <v>0</v>
      </c>
      <c r="U424" s="21">
        <f t="shared" si="780"/>
        <v>0</v>
      </c>
      <c r="V424" s="21">
        <f t="shared" ref="V424:Y424" si="781">V427+V425</f>
        <v>9300</v>
      </c>
      <c r="W424" s="21">
        <f t="shared" si="781"/>
        <v>0</v>
      </c>
      <c r="X424" s="21">
        <f t="shared" si="781"/>
        <v>9300</v>
      </c>
      <c r="Y424" s="21">
        <f t="shared" si="781"/>
        <v>0</v>
      </c>
      <c r="Z424" s="276">
        <f t="shared" si="703"/>
        <v>102.26497808085728</v>
      </c>
      <c r="AA424" s="21"/>
      <c r="AB424" s="21">
        <f t="shared" ref="AB424:BU424" si="782">AB427+AB425</f>
        <v>410600</v>
      </c>
      <c r="AC424" s="21">
        <f t="shared" si="782"/>
        <v>0</v>
      </c>
      <c r="AD424" s="21">
        <f t="shared" si="782"/>
        <v>410600</v>
      </c>
      <c r="AE424" s="21">
        <f t="shared" si="782"/>
        <v>0</v>
      </c>
      <c r="AF424" s="21">
        <f t="shared" ref="AF424:AM424" si="783">AF427+AF425</f>
        <v>0</v>
      </c>
      <c r="AG424" s="21">
        <f t="shared" si="783"/>
        <v>0</v>
      </c>
      <c r="AH424" s="21">
        <f t="shared" si="783"/>
        <v>0</v>
      </c>
      <c r="AI424" s="21">
        <f t="shared" si="783"/>
        <v>0</v>
      </c>
      <c r="AJ424" s="21">
        <f t="shared" si="783"/>
        <v>410600</v>
      </c>
      <c r="AK424" s="21">
        <f t="shared" si="783"/>
        <v>0</v>
      </c>
      <c r="AL424" s="21">
        <f t="shared" si="783"/>
        <v>410600</v>
      </c>
      <c r="AM424" s="21">
        <f t="shared" si="783"/>
        <v>0</v>
      </c>
      <c r="AN424" s="21">
        <f t="shared" ref="AN424:AU424" si="784">AN427+AN425</f>
        <v>0</v>
      </c>
      <c r="AO424" s="21">
        <f t="shared" si="784"/>
        <v>0</v>
      </c>
      <c r="AP424" s="21">
        <f t="shared" si="784"/>
        <v>0</v>
      </c>
      <c r="AQ424" s="21">
        <f t="shared" si="784"/>
        <v>0</v>
      </c>
      <c r="AR424" s="21">
        <f t="shared" si="784"/>
        <v>410600</v>
      </c>
      <c r="AS424" s="21">
        <f t="shared" si="784"/>
        <v>0</v>
      </c>
      <c r="AT424" s="21">
        <f t="shared" si="784"/>
        <v>410600</v>
      </c>
      <c r="AU424" s="21">
        <f t="shared" si="784"/>
        <v>0</v>
      </c>
      <c r="AV424" s="205">
        <f t="shared" si="705"/>
        <v>0</v>
      </c>
      <c r="AW424" s="21">
        <f t="shared" si="782"/>
        <v>0</v>
      </c>
      <c r="AX424" s="21">
        <f t="shared" si="782"/>
        <v>0</v>
      </c>
      <c r="AY424" s="21">
        <f t="shared" si="782"/>
        <v>0</v>
      </c>
      <c r="AZ424" s="21">
        <f t="shared" si="782"/>
        <v>0</v>
      </c>
      <c r="BA424" s="21">
        <f t="shared" ref="BA424:BH424" si="785">BA427+BA425</f>
        <v>0</v>
      </c>
      <c r="BB424" s="21">
        <f t="shared" si="785"/>
        <v>0</v>
      </c>
      <c r="BC424" s="21">
        <f t="shared" si="785"/>
        <v>0</v>
      </c>
      <c r="BD424" s="21">
        <f t="shared" si="785"/>
        <v>0</v>
      </c>
      <c r="BE424" s="21">
        <f t="shared" si="785"/>
        <v>0</v>
      </c>
      <c r="BF424" s="21">
        <f t="shared" si="785"/>
        <v>0</v>
      </c>
      <c r="BG424" s="21">
        <f t="shared" si="785"/>
        <v>0</v>
      </c>
      <c r="BH424" s="21">
        <f t="shared" si="785"/>
        <v>0</v>
      </c>
      <c r="BI424" s="21">
        <f t="shared" ref="BI424:BP424" si="786">BI427+BI425</f>
        <v>0</v>
      </c>
      <c r="BJ424" s="21">
        <f t="shared" si="786"/>
        <v>0</v>
      </c>
      <c r="BK424" s="21">
        <f t="shared" si="786"/>
        <v>0</v>
      </c>
      <c r="BL424" s="21">
        <f t="shared" si="786"/>
        <v>0</v>
      </c>
      <c r="BM424" s="21">
        <f t="shared" si="786"/>
        <v>0</v>
      </c>
      <c r="BN424" s="21">
        <f t="shared" si="786"/>
        <v>0</v>
      </c>
      <c r="BO424" s="21">
        <f t="shared" si="786"/>
        <v>0</v>
      </c>
      <c r="BP424" s="21">
        <f t="shared" si="786"/>
        <v>0</v>
      </c>
      <c r="BQ424" s="205">
        <f t="shared" si="693"/>
        <v>0</v>
      </c>
      <c r="BR424" s="21">
        <f t="shared" si="782"/>
        <v>0</v>
      </c>
      <c r="BS424" s="21">
        <f t="shared" si="782"/>
        <v>0</v>
      </c>
      <c r="BT424" s="21">
        <f t="shared" si="782"/>
        <v>0</v>
      </c>
      <c r="BU424" s="21">
        <f t="shared" si="782"/>
        <v>0</v>
      </c>
      <c r="BV424" s="21">
        <f t="shared" ref="BV424:CC424" si="787">BV427+BV425</f>
        <v>0</v>
      </c>
      <c r="BW424" s="21">
        <f t="shared" si="787"/>
        <v>0</v>
      </c>
      <c r="BX424" s="21">
        <f t="shared" si="787"/>
        <v>0</v>
      </c>
      <c r="BY424" s="21">
        <f t="shared" si="787"/>
        <v>0</v>
      </c>
      <c r="BZ424" s="21">
        <f t="shared" si="787"/>
        <v>0</v>
      </c>
      <c r="CA424" s="21">
        <f t="shared" si="787"/>
        <v>0</v>
      </c>
      <c r="CB424" s="21">
        <f t="shared" si="787"/>
        <v>0</v>
      </c>
      <c r="CC424" s="21">
        <f t="shared" si="787"/>
        <v>0</v>
      </c>
      <c r="CD424" s="21">
        <f t="shared" ref="CD424:CK424" si="788">CD427+CD425</f>
        <v>0</v>
      </c>
      <c r="CE424" s="21">
        <f t="shared" si="788"/>
        <v>0</v>
      </c>
      <c r="CF424" s="21">
        <f t="shared" si="788"/>
        <v>0</v>
      </c>
      <c r="CG424" s="21">
        <f t="shared" si="788"/>
        <v>0</v>
      </c>
      <c r="CH424" s="21">
        <f t="shared" si="788"/>
        <v>0</v>
      </c>
      <c r="CI424" s="21">
        <f t="shared" si="788"/>
        <v>0</v>
      </c>
      <c r="CJ424" s="21">
        <f t="shared" si="788"/>
        <v>0</v>
      </c>
      <c r="CK424" s="21">
        <f t="shared" si="788"/>
        <v>0</v>
      </c>
      <c r="CL424" s="206">
        <f t="shared" si="696"/>
        <v>0</v>
      </c>
    </row>
    <row r="425" spans="1:91" ht="27.75" customHeight="1" x14ac:dyDescent="0.25">
      <c r="A425" s="155" t="s">
        <v>15</v>
      </c>
      <c r="B425" s="156"/>
      <c r="C425" s="156"/>
      <c r="D425" s="156"/>
      <c r="E425" s="152">
        <v>851</v>
      </c>
      <c r="F425" s="3" t="s">
        <v>108</v>
      </c>
      <c r="G425" s="3" t="s">
        <v>44</v>
      </c>
      <c r="H425" s="176" t="s">
        <v>460</v>
      </c>
      <c r="I425" s="3" t="s">
        <v>17</v>
      </c>
      <c r="J425" s="21">
        <f t="shared" ref="J425:Y425" si="789">J426</f>
        <v>211200</v>
      </c>
      <c r="K425" s="21">
        <f t="shared" si="789"/>
        <v>0</v>
      </c>
      <c r="L425" s="21">
        <f t="shared" si="789"/>
        <v>211200</v>
      </c>
      <c r="M425" s="21">
        <f t="shared" si="789"/>
        <v>0</v>
      </c>
      <c r="N425" s="21">
        <f t="shared" si="789"/>
        <v>0</v>
      </c>
      <c r="O425" s="21">
        <f t="shared" si="789"/>
        <v>0</v>
      </c>
      <c r="P425" s="21">
        <f t="shared" si="789"/>
        <v>0</v>
      </c>
      <c r="Q425" s="21">
        <f t="shared" si="789"/>
        <v>0</v>
      </c>
      <c r="R425" s="21">
        <f t="shared" si="789"/>
        <v>0</v>
      </c>
      <c r="S425" s="21">
        <f t="shared" si="789"/>
        <v>0</v>
      </c>
      <c r="T425" s="21">
        <f t="shared" si="789"/>
        <v>0</v>
      </c>
      <c r="U425" s="21">
        <f t="shared" si="789"/>
        <v>0</v>
      </c>
      <c r="V425" s="21">
        <f t="shared" si="789"/>
        <v>0</v>
      </c>
      <c r="W425" s="21">
        <f t="shared" si="789"/>
        <v>0</v>
      </c>
      <c r="X425" s="21">
        <f t="shared" si="789"/>
        <v>0</v>
      </c>
      <c r="Y425" s="21">
        <f t="shared" si="789"/>
        <v>0</v>
      </c>
      <c r="Z425" s="276">
        <f t="shared" si="703"/>
        <v>100</v>
      </c>
      <c r="AA425" s="21"/>
      <c r="AB425" s="21">
        <f t="shared" ref="AB425:CK425" si="790">AB426</f>
        <v>211200</v>
      </c>
      <c r="AC425" s="21">
        <f t="shared" si="790"/>
        <v>0</v>
      </c>
      <c r="AD425" s="21">
        <f t="shared" si="790"/>
        <v>211200</v>
      </c>
      <c r="AE425" s="21">
        <f t="shared" si="790"/>
        <v>0</v>
      </c>
      <c r="AF425" s="21">
        <f t="shared" si="790"/>
        <v>0</v>
      </c>
      <c r="AG425" s="21">
        <f t="shared" si="790"/>
        <v>0</v>
      </c>
      <c r="AH425" s="21">
        <f t="shared" si="790"/>
        <v>0</v>
      </c>
      <c r="AI425" s="21">
        <f t="shared" si="790"/>
        <v>0</v>
      </c>
      <c r="AJ425" s="21">
        <f t="shared" si="790"/>
        <v>211200</v>
      </c>
      <c r="AK425" s="21">
        <f t="shared" si="790"/>
        <v>0</v>
      </c>
      <c r="AL425" s="21">
        <f t="shared" si="790"/>
        <v>211200</v>
      </c>
      <c r="AM425" s="21">
        <f t="shared" si="790"/>
        <v>0</v>
      </c>
      <c r="AN425" s="21">
        <f t="shared" si="790"/>
        <v>0</v>
      </c>
      <c r="AO425" s="21">
        <f t="shared" si="790"/>
        <v>0</v>
      </c>
      <c r="AP425" s="21">
        <f t="shared" si="790"/>
        <v>0</v>
      </c>
      <c r="AQ425" s="21">
        <f t="shared" si="790"/>
        <v>0</v>
      </c>
      <c r="AR425" s="21">
        <f t="shared" si="790"/>
        <v>211200</v>
      </c>
      <c r="AS425" s="21">
        <f t="shared" si="790"/>
        <v>0</v>
      </c>
      <c r="AT425" s="21">
        <f t="shared" si="790"/>
        <v>211200</v>
      </c>
      <c r="AU425" s="21">
        <f t="shared" si="790"/>
        <v>0</v>
      </c>
      <c r="AV425" s="205">
        <f t="shared" si="705"/>
        <v>0</v>
      </c>
      <c r="AW425" s="21">
        <f t="shared" si="790"/>
        <v>0</v>
      </c>
      <c r="AX425" s="21">
        <f t="shared" si="790"/>
        <v>0</v>
      </c>
      <c r="AY425" s="21">
        <f t="shared" si="790"/>
        <v>0</v>
      </c>
      <c r="AZ425" s="21">
        <f t="shared" si="790"/>
        <v>0</v>
      </c>
      <c r="BA425" s="21">
        <f t="shared" si="790"/>
        <v>0</v>
      </c>
      <c r="BB425" s="21">
        <f t="shared" si="790"/>
        <v>0</v>
      </c>
      <c r="BC425" s="21">
        <f t="shared" si="790"/>
        <v>0</v>
      </c>
      <c r="BD425" s="21">
        <f t="shared" si="790"/>
        <v>0</v>
      </c>
      <c r="BE425" s="21">
        <f t="shared" si="790"/>
        <v>0</v>
      </c>
      <c r="BF425" s="21">
        <f t="shared" si="790"/>
        <v>0</v>
      </c>
      <c r="BG425" s="21">
        <f t="shared" si="790"/>
        <v>0</v>
      </c>
      <c r="BH425" s="21">
        <f t="shared" si="790"/>
        <v>0</v>
      </c>
      <c r="BI425" s="21">
        <f t="shared" si="790"/>
        <v>0</v>
      </c>
      <c r="BJ425" s="21">
        <f t="shared" si="790"/>
        <v>0</v>
      </c>
      <c r="BK425" s="21">
        <f t="shared" si="790"/>
        <v>0</v>
      </c>
      <c r="BL425" s="21">
        <f t="shared" si="790"/>
        <v>0</v>
      </c>
      <c r="BM425" s="21">
        <f t="shared" si="790"/>
        <v>0</v>
      </c>
      <c r="BN425" s="21">
        <f t="shared" si="790"/>
        <v>0</v>
      </c>
      <c r="BO425" s="21">
        <f t="shared" si="790"/>
        <v>0</v>
      </c>
      <c r="BP425" s="21">
        <f t="shared" si="790"/>
        <v>0</v>
      </c>
      <c r="BQ425" s="205">
        <f t="shared" si="693"/>
        <v>0</v>
      </c>
      <c r="BR425" s="21">
        <f t="shared" si="790"/>
        <v>0</v>
      </c>
      <c r="BS425" s="21">
        <f t="shared" si="790"/>
        <v>0</v>
      </c>
      <c r="BT425" s="21">
        <f t="shared" si="790"/>
        <v>0</v>
      </c>
      <c r="BU425" s="21">
        <f t="shared" si="790"/>
        <v>0</v>
      </c>
      <c r="BV425" s="21">
        <f t="shared" si="790"/>
        <v>0</v>
      </c>
      <c r="BW425" s="21">
        <f t="shared" si="790"/>
        <v>0</v>
      </c>
      <c r="BX425" s="21">
        <f t="shared" si="790"/>
        <v>0</v>
      </c>
      <c r="BY425" s="21">
        <f t="shared" si="790"/>
        <v>0</v>
      </c>
      <c r="BZ425" s="21">
        <f t="shared" si="790"/>
        <v>0</v>
      </c>
      <c r="CA425" s="21">
        <f t="shared" si="790"/>
        <v>0</v>
      </c>
      <c r="CB425" s="21">
        <f t="shared" si="790"/>
        <v>0</v>
      </c>
      <c r="CC425" s="21">
        <f t="shared" si="790"/>
        <v>0</v>
      </c>
      <c r="CD425" s="21">
        <f t="shared" si="790"/>
        <v>0</v>
      </c>
      <c r="CE425" s="21">
        <f t="shared" si="790"/>
        <v>0</v>
      </c>
      <c r="CF425" s="21">
        <f t="shared" si="790"/>
        <v>0</v>
      </c>
      <c r="CG425" s="21">
        <f t="shared" si="790"/>
        <v>0</v>
      </c>
      <c r="CH425" s="21">
        <f t="shared" si="790"/>
        <v>0</v>
      </c>
      <c r="CI425" s="21">
        <f t="shared" si="790"/>
        <v>0</v>
      </c>
      <c r="CJ425" s="21">
        <f t="shared" si="790"/>
        <v>0</v>
      </c>
      <c r="CK425" s="21">
        <f t="shared" si="790"/>
        <v>0</v>
      </c>
      <c r="CL425" s="206">
        <f t="shared" si="696"/>
        <v>0</v>
      </c>
    </row>
    <row r="426" spans="1:91" ht="27.75" customHeight="1" x14ac:dyDescent="0.25">
      <c r="A426" s="156" t="s">
        <v>7</v>
      </c>
      <c r="B426" s="156"/>
      <c r="C426" s="156"/>
      <c r="D426" s="156"/>
      <c r="E426" s="152">
        <v>851</v>
      </c>
      <c r="F426" s="3" t="s">
        <v>108</v>
      </c>
      <c r="G426" s="3" t="s">
        <v>44</v>
      </c>
      <c r="H426" s="176" t="s">
        <v>460</v>
      </c>
      <c r="I426" s="3" t="s">
        <v>52</v>
      </c>
      <c r="J426" s="21">
        <f>'6.ВС'!J263</f>
        <v>211200</v>
      </c>
      <c r="K426" s="21">
        <f>'6.ВС'!K263</f>
        <v>0</v>
      </c>
      <c r="L426" s="21">
        <f>'6.ВС'!L263</f>
        <v>211200</v>
      </c>
      <c r="M426" s="21">
        <f>'6.ВС'!M263</f>
        <v>0</v>
      </c>
      <c r="N426" s="21">
        <f>'6.ВС'!N263</f>
        <v>0</v>
      </c>
      <c r="O426" s="21">
        <f>'6.ВС'!O263</f>
        <v>0</v>
      </c>
      <c r="P426" s="21">
        <f>'6.ВС'!P263</f>
        <v>0</v>
      </c>
      <c r="Q426" s="21">
        <f>'6.ВС'!Q263</f>
        <v>0</v>
      </c>
      <c r="R426" s="21">
        <f>'6.ВС'!R263</f>
        <v>0</v>
      </c>
      <c r="S426" s="21">
        <f>'6.ВС'!S263</f>
        <v>0</v>
      </c>
      <c r="T426" s="21">
        <f>'6.ВС'!T263</f>
        <v>0</v>
      </c>
      <c r="U426" s="21">
        <f>'6.ВС'!U263</f>
        <v>0</v>
      </c>
      <c r="V426" s="21">
        <f>'6.ВС'!V263</f>
        <v>0</v>
      </c>
      <c r="W426" s="21">
        <f>'6.ВС'!W263</f>
        <v>0</v>
      </c>
      <c r="X426" s="21">
        <f>'6.ВС'!X263</f>
        <v>0</v>
      </c>
      <c r="Y426" s="21">
        <f>'6.ВС'!Y263</f>
        <v>0</v>
      </c>
      <c r="Z426" s="276">
        <f t="shared" si="703"/>
        <v>100</v>
      </c>
      <c r="AA426" s="21"/>
      <c r="AB426" s="21">
        <f>'6.ВС'!AB263</f>
        <v>211200</v>
      </c>
      <c r="AC426" s="21">
        <f>'6.ВС'!AC263</f>
        <v>0</v>
      </c>
      <c r="AD426" s="21">
        <f>'6.ВС'!AD263</f>
        <v>211200</v>
      </c>
      <c r="AE426" s="21">
        <f>'6.ВС'!AE263</f>
        <v>0</v>
      </c>
      <c r="AF426" s="21">
        <f>'6.ВС'!AF263</f>
        <v>0</v>
      </c>
      <c r="AG426" s="21">
        <f>'6.ВС'!AG263</f>
        <v>0</v>
      </c>
      <c r="AH426" s="21">
        <f>'6.ВС'!AH263</f>
        <v>0</v>
      </c>
      <c r="AI426" s="21">
        <f>'6.ВС'!AI263</f>
        <v>0</v>
      </c>
      <c r="AJ426" s="21">
        <f>'6.ВС'!AJ263</f>
        <v>211200</v>
      </c>
      <c r="AK426" s="21">
        <f>'6.ВС'!AK263</f>
        <v>0</v>
      </c>
      <c r="AL426" s="21">
        <f>'6.ВС'!AL263</f>
        <v>211200</v>
      </c>
      <c r="AM426" s="21">
        <f>'6.ВС'!AM263</f>
        <v>0</v>
      </c>
      <c r="AN426" s="21">
        <f>'6.ВС'!AN263</f>
        <v>0</v>
      </c>
      <c r="AO426" s="21">
        <f>'6.ВС'!AO263</f>
        <v>0</v>
      </c>
      <c r="AP426" s="21">
        <f>'6.ВС'!AP263</f>
        <v>0</v>
      </c>
      <c r="AQ426" s="21">
        <f>'6.ВС'!AQ263</f>
        <v>0</v>
      </c>
      <c r="AR426" s="21">
        <f>'6.ВС'!AR263</f>
        <v>211200</v>
      </c>
      <c r="AS426" s="21">
        <f>'6.ВС'!AS263</f>
        <v>0</v>
      </c>
      <c r="AT426" s="21">
        <f>'6.ВС'!AT263</f>
        <v>211200</v>
      </c>
      <c r="AU426" s="21">
        <f>'6.ВС'!AU263</f>
        <v>0</v>
      </c>
      <c r="AV426" s="205">
        <f t="shared" si="705"/>
        <v>0</v>
      </c>
      <c r="AW426" s="21">
        <f>'6.ВС'!AW263</f>
        <v>0</v>
      </c>
      <c r="AX426" s="21">
        <f>'6.ВС'!AX263</f>
        <v>0</v>
      </c>
      <c r="AY426" s="21">
        <f>'6.ВС'!AY263</f>
        <v>0</v>
      </c>
      <c r="AZ426" s="21">
        <f>'6.ВС'!AZ263</f>
        <v>0</v>
      </c>
      <c r="BA426" s="21">
        <f>'6.ВС'!BA263</f>
        <v>0</v>
      </c>
      <c r="BB426" s="21">
        <f>'6.ВС'!BB263</f>
        <v>0</v>
      </c>
      <c r="BC426" s="21">
        <f>'6.ВС'!BC263</f>
        <v>0</v>
      </c>
      <c r="BD426" s="21">
        <f>'6.ВС'!BD263</f>
        <v>0</v>
      </c>
      <c r="BE426" s="21">
        <f>'6.ВС'!BE263</f>
        <v>0</v>
      </c>
      <c r="BF426" s="21">
        <f>'6.ВС'!BF263</f>
        <v>0</v>
      </c>
      <c r="BG426" s="21">
        <f>'6.ВС'!BG263</f>
        <v>0</v>
      </c>
      <c r="BH426" s="21">
        <f>'6.ВС'!BH263</f>
        <v>0</v>
      </c>
      <c r="BI426" s="21">
        <f>'6.ВС'!BI263</f>
        <v>0</v>
      </c>
      <c r="BJ426" s="21">
        <f>'6.ВС'!BJ263</f>
        <v>0</v>
      </c>
      <c r="BK426" s="21">
        <f>'6.ВС'!BK263</f>
        <v>0</v>
      </c>
      <c r="BL426" s="21">
        <f>'6.ВС'!BL263</f>
        <v>0</v>
      </c>
      <c r="BM426" s="21">
        <f>'6.ВС'!BM263</f>
        <v>0</v>
      </c>
      <c r="BN426" s="21">
        <f>'6.ВС'!BN263</f>
        <v>0</v>
      </c>
      <c r="BO426" s="21">
        <f>'6.ВС'!BO263</f>
        <v>0</v>
      </c>
      <c r="BP426" s="21">
        <f>'6.ВС'!BP263</f>
        <v>0</v>
      </c>
      <c r="BQ426" s="205">
        <f t="shared" si="693"/>
        <v>0</v>
      </c>
      <c r="BR426" s="21">
        <f>'6.ВС'!BR263</f>
        <v>0</v>
      </c>
      <c r="BS426" s="21">
        <f>'6.ВС'!BS263</f>
        <v>0</v>
      </c>
      <c r="BT426" s="21">
        <f>'6.ВС'!BT263</f>
        <v>0</v>
      </c>
      <c r="BU426" s="21">
        <f>'6.ВС'!BU263</f>
        <v>0</v>
      </c>
      <c r="BV426" s="21">
        <f>'6.ВС'!BV263</f>
        <v>0</v>
      </c>
      <c r="BW426" s="21">
        <f>'6.ВС'!BW263</f>
        <v>0</v>
      </c>
      <c r="BX426" s="21">
        <f>'6.ВС'!BX263</f>
        <v>0</v>
      </c>
      <c r="BY426" s="21">
        <f>'6.ВС'!BY263</f>
        <v>0</v>
      </c>
      <c r="BZ426" s="21">
        <f>'6.ВС'!BZ263</f>
        <v>0</v>
      </c>
      <c r="CA426" s="21">
        <f>'6.ВС'!CA263</f>
        <v>0</v>
      </c>
      <c r="CB426" s="21">
        <f>'6.ВС'!CB263</f>
        <v>0</v>
      </c>
      <c r="CC426" s="21">
        <f>'6.ВС'!CC263</f>
        <v>0</v>
      </c>
      <c r="CD426" s="21">
        <f>'6.ВС'!CD263</f>
        <v>0</v>
      </c>
      <c r="CE426" s="21">
        <f>'6.ВС'!CE263</f>
        <v>0</v>
      </c>
      <c r="CF426" s="21">
        <f>'6.ВС'!CF263</f>
        <v>0</v>
      </c>
      <c r="CG426" s="21">
        <f>'6.ВС'!CG263</f>
        <v>0</v>
      </c>
      <c r="CH426" s="21">
        <f>'6.ВС'!CH263</f>
        <v>0</v>
      </c>
      <c r="CI426" s="21">
        <f>'6.ВС'!CI263</f>
        <v>0</v>
      </c>
      <c r="CJ426" s="21">
        <f>'6.ВС'!CJ263</f>
        <v>0</v>
      </c>
      <c r="CK426" s="21">
        <f>'6.ВС'!CK263</f>
        <v>0</v>
      </c>
      <c r="CL426" s="206">
        <f t="shared" si="696"/>
        <v>0</v>
      </c>
    </row>
    <row r="427" spans="1:91" ht="27.75" customHeight="1" x14ac:dyDescent="0.25">
      <c r="A427" s="156" t="s">
        <v>20</v>
      </c>
      <c r="B427" s="25"/>
      <c r="C427" s="25"/>
      <c r="D427" s="25"/>
      <c r="E427" s="152">
        <v>851</v>
      </c>
      <c r="F427" s="3" t="s">
        <v>108</v>
      </c>
      <c r="G427" s="3" t="s">
        <v>44</v>
      </c>
      <c r="H427" s="176" t="s">
        <v>460</v>
      </c>
      <c r="I427" s="3" t="s">
        <v>21</v>
      </c>
      <c r="J427" s="21">
        <f t="shared" ref="J427:Y427" si="791">J428</f>
        <v>208700</v>
      </c>
      <c r="K427" s="21">
        <f t="shared" si="791"/>
        <v>0</v>
      </c>
      <c r="L427" s="21">
        <f t="shared" si="791"/>
        <v>208700</v>
      </c>
      <c r="M427" s="21">
        <f t="shared" si="791"/>
        <v>0</v>
      </c>
      <c r="N427" s="21">
        <f t="shared" si="791"/>
        <v>0</v>
      </c>
      <c r="O427" s="21">
        <f t="shared" si="791"/>
        <v>0</v>
      </c>
      <c r="P427" s="21">
        <f t="shared" si="791"/>
        <v>0</v>
      </c>
      <c r="Q427" s="21">
        <f t="shared" si="791"/>
        <v>0</v>
      </c>
      <c r="R427" s="21">
        <f t="shared" si="791"/>
        <v>0</v>
      </c>
      <c r="S427" s="21">
        <f t="shared" si="791"/>
        <v>0</v>
      </c>
      <c r="T427" s="21">
        <f t="shared" si="791"/>
        <v>0</v>
      </c>
      <c r="U427" s="21">
        <f t="shared" si="791"/>
        <v>0</v>
      </c>
      <c r="V427" s="21">
        <f t="shared" si="791"/>
        <v>9300</v>
      </c>
      <c r="W427" s="21">
        <f t="shared" si="791"/>
        <v>0</v>
      </c>
      <c r="X427" s="21">
        <f t="shared" si="791"/>
        <v>9300</v>
      </c>
      <c r="Y427" s="21">
        <f t="shared" si="791"/>
        <v>0</v>
      </c>
      <c r="Z427" s="276">
        <f t="shared" si="703"/>
        <v>104.66399197592777</v>
      </c>
      <c r="AA427" s="21"/>
      <c r="AB427" s="21">
        <f t="shared" ref="AB427:CK427" si="792">AB428</f>
        <v>199400</v>
      </c>
      <c r="AC427" s="21">
        <f t="shared" si="792"/>
        <v>0</v>
      </c>
      <c r="AD427" s="21">
        <f t="shared" si="792"/>
        <v>199400</v>
      </c>
      <c r="AE427" s="21">
        <f t="shared" si="792"/>
        <v>0</v>
      </c>
      <c r="AF427" s="21">
        <f t="shared" si="792"/>
        <v>0</v>
      </c>
      <c r="AG427" s="21">
        <f t="shared" si="792"/>
        <v>0</v>
      </c>
      <c r="AH427" s="21">
        <f t="shared" si="792"/>
        <v>0</v>
      </c>
      <c r="AI427" s="21">
        <f t="shared" si="792"/>
        <v>0</v>
      </c>
      <c r="AJ427" s="21">
        <f t="shared" si="792"/>
        <v>199400</v>
      </c>
      <c r="AK427" s="21">
        <f t="shared" si="792"/>
        <v>0</v>
      </c>
      <c r="AL427" s="21">
        <f t="shared" si="792"/>
        <v>199400</v>
      </c>
      <c r="AM427" s="21">
        <f t="shared" si="792"/>
        <v>0</v>
      </c>
      <c r="AN427" s="21">
        <f t="shared" si="792"/>
        <v>0</v>
      </c>
      <c r="AO427" s="21">
        <f t="shared" si="792"/>
        <v>0</v>
      </c>
      <c r="AP427" s="21">
        <f t="shared" si="792"/>
        <v>0</v>
      </c>
      <c r="AQ427" s="21">
        <f t="shared" si="792"/>
        <v>0</v>
      </c>
      <c r="AR427" s="21">
        <f t="shared" si="792"/>
        <v>199400</v>
      </c>
      <c r="AS427" s="21">
        <f t="shared" si="792"/>
        <v>0</v>
      </c>
      <c r="AT427" s="21">
        <f t="shared" si="792"/>
        <v>199400</v>
      </c>
      <c r="AU427" s="21">
        <f t="shared" si="792"/>
        <v>0</v>
      </c>
      <c r="AV427" s="205">
        <f t="shared" si="705"/>
        <v>0</v>
      </c>
      <c r="AW427" s="21">
        <f t="shared" si="792"/>
        <v>0</v>
      </c>
      <c r="AX427" s="21">
        <f t="shared" si="792"/>
        <v>0</v>
      </c>
      <c r="AY427" s="21">
        <f t="shared" si="792"/>
        <v>0</v>
      </c>
      <c r="AZ427" s="21">
        <f t="shared" si="792"/>
        <v>0</v>
      </c>
      <c r="BA427" s="21">
        <f t="shared" si="792"/>
        <v>0</v>
      </c>
      <c r="BB427" s="21">
        <f t="shared" si="792"/>
        <v>0</v>
      </c>
      <c r="BC427" s="21">
        <f t="shared" si="792"/>
        <v>0</v>
      </c>
      <c r="BD427" s="21">
        <f t="shared" si="792"/>
        <v>0</v>
      </c>
      <c r="BE427" s="21">
        <f t="shared" si="792"/>
        <v>0</v>
      </c>
      <c r="BF427" s="21">
        <f t="shared" si="792"/>
        <v>0</v>
      </c>
      <c r="BG427" s="21">
        <f t="shared" si="792"/>
        <v>0</v>
      </c>
      <c r="BH427" s="21">
        <f t="shared" si="792"/>
        <v>0</v>
      </c>
      <c r="BI427" s="21">
        <f t="shared" si="792"/>
        <v>0</v>
      </c>
      <c r="BJ427" s="21">
        <f t="shared" si="792"/>
        <v>0</v>
      </c>
      <c r="BK427" s="21">
        <f t="shared" si="792"/>
        <v>0</v>
      </c>
      <c r="BL427" s="21">
        <f t="shared" si="792"/>
        <v>0</v>
      </c>
      <c r="BM427" s="21">
        <f t="shared" si="792"/>
        <v>0</v>
      </c>
      <c r="BN427" s="21">
        <f t="shared" si="792"/>
        <v>0</v>
      </c>
      <c r="BO427" s="21">
        <f t="shared" si="792"/>
        <v>0</v>
      </c>
      <c r="BP427" s="21">
        <f t="shared" si="792"/>
        <v>0</v>
      </c>
      <c r="BQ427" s="205">
        <f t="shared" si="693"/>
        <v>0</v>
      </c>
      <c r="BR427" s="21">
        <f t="shared" si="792"/>
        <v>0</v>
      </c>
      <c r="BS427" s="21">
        <f t="shared" si="792"/>
        <v>0</v>
      </c>
      <c r="BT427" s="21">
        <f t="shared" si="792"/>
        <v>0</v>
      </c>
      <c r="BU427" s="21">
        <f t="shared" si="792"/>
        <v>0</v>
      </c>
      <c r="BV427" s="21">
        <f t="shared" si="792"/>
        <v>0</v>
      </c>
      <c r="BW427" s="21">
        <f t="shared" si="792"/>
        <v>0</v>
      </c>
      <c r="BX427" s="21">
        <f t="shared" si="792"/>
        <v>0</v>
      </c>
      <c r="BY427" s="21">
        <f t="shared" si="792"/>
        <v>0</v>
      </c>
      <c r="BZ427" s="21">
        <f t="shared" si="792"/>
        <v>0</v>
      </c>
      <c r="CA427" s="21">
        <f t="shared" si="792"/>
        <v>0</v>
      </c>
      <c r="CB427" s="21">
        <f t="shared" si="792"/>
        <v>0</v>
      </c>
      <c r="CC427" s="21">
        <f t="shared" si="792"/>
        <v>0</v>
      </c>
      <c r="CD427" s="21">
        <f t="shared" si="792"/>
        <v>0</v>
      </c>
      <c r="CE427" s="21">
        <f t="shared" si="792"/>
        <v>0</v>
      </c>
      <c r="CF427" s="21">
        <f t="shared" si="792"/>
        <v>0</v>
      </c>
      <c r="CG427" s="21">
        <f t="shared" si="792"/>
        <v>0</v>
      </c>
      <c r="CH427" s="21">
        <f t="shared" si="792"/>
        <v>0</v>
      </c>
      <c r="CI427" s="21">
        <f t="shared" si="792"/>
        <v>0</v>
      </c>
      <c r="CJ427" s="21">
        <f t="shared" si="792"/>
        <v>0</v>
      </c>
      <c r="CK427" s="21">
        <f t="shared" si="792"/>
        <v>0</v>
      </c>
      <c r="CL427" s="206">
        <f t="shared" si="696"/>
        <v>0</v>
      </c>
    </row>
    <row r="428" spans="1:91" ht="27.75" customHeight="1" x14ac:dyDescent="0.25">
      <c r="A428" s="156" t="s">
        <v>9</v>
      </c>
      <c r="B428" s="25"/>
      <c r="C428" s="25"/>
      <c r="D428" s="25"/>
      <c r="E428" s="152">
        <v>851</v>
      </c>
      <c r="F428" s="3" t="s">
        <v>108</v>
      </c>
      <c r="G428" s="3" t="s">
        <v>44</v>
      </c>
      <c r="H428" s="176" t="s">
        <v>460</v>
      </c>
      <c r="I428" s="3" t="s">
        <v>22</v>
      </c>
      <c r="J428" s="21">
        <f>'6.ВС'!J265</f>
        <v>208700</v>
      </c>
      <c r="K428" s="21">
        <f>'6.ВС'!K265</f>
        <v>0</v>
      </c>
      <c r="L428" s="21">
        <f>'6.ВС'!L265</f>
        <v>208700</v>
      </c>
      <c r="M428" s="21">
        <f>'6.ВС'!M265</f>
        <v>0</v>
      </c>
      <c r="N428" s="21">
        <f>'6.ВС'!N265</f>
        <v>0</v>
      </c>
      <c r="O428" s="21">
        <f>'6.ВС'!O265</f>
        <v>0</v>
      </c>
      <c r="P428" s="21">
        <f>'6.ВС'!P265</f>
        <v>0</v>
      </c>
      <c r="Q428" s="21">
        <f>'6.ВС'!Q265</f>
        <v>0</v>
      </c>
      <c r="R428" s="21">
        <f>'6.ВС'!R265</f>
        <v>0</v>
      </c>
      <c r="S428" s="21">
        <f>'6.ВС'!S265</f>
        <v>0</v>
      </c>
      <c r="T428" s="21">
        <f>'6.ВС'!T265</f>
        <v>0</v>
      </c>
      <c r="U428" s="21">
        <f>'6.ВС'!U265</f>
        <v>0</v>
      </c>
      <c r="V428" s="21">
        <f>'6.ВС'!V265</f>
        <v>9300</v>
      </c>
      <c r="W428" s="21">
        <f>'6.ВС'!W265</f>
        <v>0</v>
      </c>
      <c r="X428" s="21">
        <f>'6.ВС'!X265</f>
        <v>9300</v>
      </c>
      <c r="Y428" s="21">
        <f>'6.ВС'!Y265</f>
        <v>0</v>
      </c>
      <c r="Z428" s="276">
        <f t="shared" si="703"/>
        <v>104.66399197592777</v>
      </c>
      <c r="AA428" s="21"/>
      <c r="AB428" s="21">
        <f>'6.ВС'!AB265</f>
        <v>199400</v>
      </c>
      <c r="AC428" s="21">
        <f>'6.ВС'!AC265</f>
        <v>0</v>
      </c>
      <c r="AD428" s="21">
        <f>'6.ВС'!AD265</f>
        <v>199400</v>
      </c>
      <c r="AE428" s="21">
        <f>'6.ВС'!AE265</f>
        <v>0</v>
      </c>
      <c r="AF428" s="21">
        <f>'6.ВС'!AF265</f>
        <v>0</v>
      </c>
      <c r="AG428" s="21">
        <f>'6.ВС'!AG265</f>
        <v>0</v>
      </c>
      <c r="AH428" s="21">
        <f>'6.ВС'!AH265</f>
        <v>0</v>
      </c>
      <c r="AI428" s="21">
        <f>'6.ВС'!AI265</f>
        <v>0</v>
      </c>
      <c r="AJ428" s="21">
        <f>'6.ВС'!AJ265</f>
        <v>199400</v>
      </c>
      <c r="AK428" s="21">
        <f>'6.ВС'!AK265</f>
        <v>0</v>
      </c>
      <c r="AL428" s="21">
        <f>'6.ВС'!AL265</f>
        <v>199400</v>
      </c>
      <c r="AM428" s="21">
        <f>'6.ВС'!AM265</f>
        <v>0</v>
      </c>
      <c r="AN428" s="21">
        <f>'6.ВС'!AN265</f>
        <v>0</v>
      </c>
      <c r="AO428" s="21">
        <f>'6.ВС'!AO265</f>
        <v>0</v>
      </c>
      <c r="AP428" s="21">
        <f>'6.ВС'!AP265</f>
        <v>0</v>
      </c>
      <c r="AQ428" s="21">
        <f>'6.ВС'!AQ265</f>
        <v>0</v>
      </c>
      <c r="AR428" s="21">
        <f>'6.ВС'!AR265</f>
        <v>199400</v>
      </c>
      <c r="AS428" s="21">
        <f>'6.ВС'!AS265</f>
        <v>0</v>
      </c>
      <c r="AT428" s="21">
        <f>'6.ВС'!AT265</f>
        <v>199400</v>
      </c>
      <c r="AU428" s="21">
        <f>'6.ВС'!AU265</f>
        <v>0</v>
      </c>
      <c r="AV428" s="205">
        <f t="shared" si="705"/>
        <v>0</v>
      </c>
      <c r="AW428" s="21">
        <f>'6.ВС'!AW265</f>
        <v>0</v>
      </c>
      <c r="AX428" s="21">
        <f>'6.ВС'!AX265</f>
        <v>0</v>
      </c>
      <c r="AY428" s="21">
        <f>'6.ВС'!AY265</f>
        <v>0</v>
      </c>
      <c r="AZ428" s="21">
        <f>'6.ВС'!AZ265</f>
        <v>0</v>
      </c>
      <c r="BA428" s="21">
        <f>'6.ВС'!BA265</f>
        <v>0</v>
      </c>
      <c r="BB428" s="21">
        <f>'6.ВС'!BB265</f>
        <v>0</v>
      </c>
      <c r="BC428" s="21">
        <f>'6.ВС'!BC265</f>
        <v>0</v>
      </c>
      <c r="BD428" s="21">
        <f>'6.ВС'!BD265</f>
        <v>0</v>
      </c>
      <c r="BE428" s="21">
        <f>'6.ВС'!BE265</f>
        <v>0</v>
      </c>
      <c r="BF428" s="21">
        <f>'6.ВС'!BF265</f>
        <v>0</v>
      </c>
      <c r="BG428" s="21">
        <f>'6.ВС'!BG265</f>
        <v>0</v>
      </c>
      <c r="BH428" s="21">
        <f>'6.ВС'!BH265</f>
        <v>0</v>
      </c>
      <c r="BI428" s="21">
        <f>'6.ВС'!BI265</f>
        <v>0</v>
      </c>
      <c r="BJ428" s="21">
        <f>'6.ВС'!BJ265</f>
        <v>0</v>
      </c>
      <c r="BK428" s="21">
        <f>'6.ВС'!BK265</f>
        <v>0</v>
      </c>
      <c r="BL428" s="21">
        <f>'6.ВС'!BL265</f>
        <v>0</v>
      </c>
      <c r="BM428" s="21">
        <f>'6.ВС'!BM265</f>
        <v>0</v>
      </c>
      <c r="BN428" s="21">
        <f>'6.ВС'!BN265</f>
        <v>0</v>
      </c>
      <c r="BO428" s="21">
        <f>'6.ВС'!BO265</f>
        <v>0</v>
      </c>
      <c r="BP428" s="21">
        <f>'6.ВС'!BP265</f>
        <v>0</v>
      </c>
      <c r="BQ428" s="205">
        <f t="shared" si="693"/>
        <v>0</v>
      </c>
      <c r="BR428" s="21">
        <f>'6.ВС'!BR265</f>
        <v>0</v>
      </c>
      <c r="BS428" s="21">
        <f>'6.ВС'!BS265</f>
        <v>0</v>
      </c>
      <c r="BT428" s="21">
        <f>'6.ВС'!BT265</f>
        <v>0</v>
      </c>
      <c r="BU428" s="21">
        <f>'6.ВС'!BU265</f>
        <v>0</v>
      </c>
      <c r="BV428" s="21">
        <f>'6.ВС'!BV265</f>
        <v>0</v>
      </c>
      <c r="BW428" s="21">
        <f>'6.ВС'!BW265</f>
        <v>0</v>
      </c>
      <c r="BX428" s="21">
        <f>'6.ВС'!BX265</f>
        <v>0</v>
      </c>
      <c r="BY428" s="21">
        <f>'6.ВС'!BY265</f>
        <v>0</v>
      </c>
      <c r="BZ428" s="21">
        <f>'6.ВС'!BZ265</f>
        <v>0</v>
      </c>
      <c r="CA428" s="21">
        <f>'6.ВС'!CA265</f>
        <v>0</v>
      </c>
      <c r="CB428" s="21">
        <f>'6.ВС'!CB265</f>
        <v>0</v>
      </c>
      <c r="CC428" s="21">
        <f>'6.ВС'!CC265</f>
        <v>0</v>
      </c>
      <c r="CD428" s="21">
        <f>'6.ВС'!CD265</f>
        <v>0</v>
      </c>
      <c r="CE428" s="21">
        <f>'6.ВС'!CE265</f>
        <v>0</v>
      </c>
      <c r="CF428" s="21">
        <f>'6.ВС'!CF265</f>
        <v>0</v>
      </c>
      <c r="CG428" s="21">
        <f>'6.ВС'!CG265</f>
        <v>0</v>
      </c>
      <c r="CH428" s="21">
        <f>'6.ВС'!CH265</f>
        <v>0</v>
      </c>
      <c r="CI428" s="21">
        <f>'6.ВС'!CI265</f>
        <v>0</v>
      </c>
      <c r="CJ428" s="21">
        <f>'6.ВС'!CJ265</f>
        <v>0</v>
      </c>
      <c r="CK428" s="21">
        <f>'6.ВС'!CK265</f>
        <v>0</v>
      </c>
      <c r="CL428" s="206">
        <f t="shared" si="696"/>
        <v>0</v>
      </c>
    </row>
    <row r="429" spans="1:91" ht="27.75" customHeight="1" x14ac:dyDescent="0.25">
      <c r="A429" s="155" t="s">
        <v>113</v>
      </c>
      <c r="B429" s="25"/>
      <c r="C429" s="25"/>
      <c r="D429" s="25"/>
      <c r="E429" s="152">
        <v>851</v>
      </c>
      <c r="F429" s="3" t="s">
        <v>108</v>
      </c>
      <c r="G429" s="3" t="s">
        <v>44</v>
      </c>
      <c r="H429" s="176" t="s">
        <v>461</v>
      </c>
      <c r="I429" s="3"/>
      <c r="J429" s="21">
        <f t="shared" ref="J429:Y430" si="793">J430</f>
        <v>10000</v>
      </c>
      <c r="K429" s="21">
        <f t="shared" si="793"/>
        <v>0</v>
      </c>
      <c r="L429" s="21">
        <f t="shared" si="793"/>
        <v>10000</v>
      </c>
      <c r="M429" s="21">
        <f t="shared" si="793"/>
        <v>0</v>
      </c>
      <c r="N429" s="21">
        <f t="shared" si="793"/>
        <v>0</v>
      </c>
      <c r="O429" s="21">
        <f t="shared" si="793"/>
        <v>0</v>
      </c>
      <c r="P429" s="21">
        <f t="shared" si="793"/>
        <v>0</v>
      </c>
      <c r="Q429" s="21">
        <f t="shared" si="793"/>
        <v>0</v>
      </c>
      <c r="R429" s="21">
        <f t="shared" si="793"/>
        <v>0</v>
      </c>
      <c r="S429" s="21">
        <f t="shared" si="793"/>
        <v>0</v>
      </c>
      <c r="T429" s="21">
        <f t="shared" si="793"/>
        <v>0</v>
      </c>
      <c r="U429" s="21">
        <f t="shared" si="793"/>
        <v>0</v>
      </c>
      <c r="V429" s="21">
        <f t="shared" si="793"/>
        <v>0</v>
      </c>
      <c r="W429" s="21">
        <f t="shared" si="793"/>
        <v>0</v>
      </c>
      <c r="X429" s="21">
        <f t="shared" si="793"/>
        <v>0</v>
      </c>
      <c r="Y429" s="21">
        <f t="shared" si="793"/>
        <v>0</v>
      </c>
      <c r="Z429" s="276">
        <f t="shared" si="703"/>
        <v>100</v>
      </c>
      <c r="AA429" s="21"/>
      <c r="AB429" s="21">
        <f t="shared" ref="AB429:BV430" si="794">AB430</f>
        <v>10000</v>
      </c>
      <c r="AC429" s="21">
        <f t="shared" si="794"/>
        <v>0</v>
      </c>
      <c r="AD429" s="21">
        <f t="shared" si="794"/>
        <v>10000</v>
      </c>
      <c r="AE429" s="21">
        <f t="shared" si="794"/>
        <v>0</v>
      </c>
      <c r="AF429" s="21">
        <f t="shared" si="794"/>
        <v>0</v>
      </c>
      <c r="AG429" s="21">
        <f t="shared" si="794"/>
        <v>0</v>
      </c>
      <c r="AH429" s="21">
        <f t="shared" si="794"/>
        <v>0</v>
      </c>
      <c r="AI429" s="21">
        <f t="shared" si="794"/>
        <v>0</v>
      </c>
      <c r="AJ429" s="21">
        <f t="shared" si="794"/>
        <v>10000</v>
      </c>
      <c r="AK429" s="21">
        <f t="shared" si="794"/>
        <v>0</v>
      </c>
      <c r="AL429" s="21">
        <f t="shared" si="794"/>
        <v>10000</v>
      </c>
      <c r="AM429" s="21">
        <f t="shared" si="794"/>
        <v>0</v>
      </c>
      <c r="AN429" s="21">
        <f t="shared" si="794"/>
        <v>0</v>
      </c>
      <c r="AO429" s="21">
        <f t="shared" si="794"/>
        <v>0</v>
      </c>
      <c r="AP429" s="21">
        <f t="shared" si="794"/>
        <v>0</v>
      </c>
      <c r="AQ429" s="21">
        <f t="shared" si="794"/>
        <v>0</v>
      </c>
      <c r="AR429" s="21">
        <f t="shared" si="794"/>
        <v>10000</v>
      </c>
      <c r="AS429" s="21">
        <f t="shared" si="794"/>
        <v>0</v>
      </c>
      <c r="AT429" s="21">
        <f t="shared" si="794"/>
        <v>10000</v>
      </c>
      <c r="AU429" s="21">
        <f t="shared" si="794"/>
        <v>0</v>
      </c>
      <c r="AV429" s="205">
        <f t="shared" si="705"/>
        <v>0</v>
      </c>
      <c r="AW429" s="21">
        <f t="shared" si="794"/>
        <v>0</v>
      </c>
      <c r="AX429" s="21">
        <f t="shared" si="794"/>
        <v>0</v>
      </c>
      <c r="AY429" s="21">
        <f t="shared" si="794"/>
        <v>0</v>
      </c>
      <c r="AZ429" s="21">
        <f t="shared" si="794"/>
        <v>0</v>
      </c>
      <c r="BA429" s="21">
        <f t="shared" si="794"/>
        <v>0</v>
      </c>
      <c r="BB429" s="21">
        <f t="shared" si="794"/>
        <v>0</v>
      </c>
      <c r="BC429" s="21">
        <f t="shared" si="794"/>
        <v>0</v>
      </c>
      <c r="BD429" s="21">
        <f t="shared" si="794"/>
        <v>0</v>
      </c>
      <c r="BE429" s="21">
        <f t="shared" si="794"/>
        <v>0</v>
      </c>
      <c r="BF429" s="21">
        <f t="shared" si="794"/>
        <v>0</v>
      </c>
      <c r="BG429" s="21">
        <f t="shared" si="794"/>
        <v>0</v>
      </c>
      <c r="BH429" s="21">
        <f t="shared" si="794"/>
        <v>0</v>
      </c>
      <c r="BI429" s="21">
        <f t="shared" si="794"/>
        <v>0</v>
      </c>
      <c r="BJ429" s="21">
        <f t="shared" si="794"/>
        <v>0</v>
      </c>
      <c r="BK429" s="21">
        <f t="shared" si="794"/>
        <v>0</v>
      </c>
      <c r="BL429" s="21">
        <f t="shared" si="794"/>
        <v>0</v>
      </c>
      <c r="BM429" s="21">
        <f t="shared" si="794"/>
        <v>0</v>
      </c>
      <c r="BN429" s="21">
        <f t="shared" si="794"/>
        <v>0</v>
      </c>
      <c r="BO429" s="21">
        <f t="shared" si="794"/>
        <v>0</v>
      </c>
      <c r="BP429" s="21">
        <f t="shared" si="794"/>
        <v>0</v>
      </c>
      <c r="BQ429" s="205">
        <f t="shared" si="693"/>
        <v>0</v>
      </c>
      <c r="BR429" s="21">
        <f t="shared" si="794"/>
        <v>0</v>
      </c>
      <c r="BS429" s="21">
        <f t="shared" si="794"/>
        <v>0</v>
      </c>
      <c r="BT429" s="21">
        <f t="shared" si="794"/>
        <v>0</v>
      </c>
      <c r="BU429" s="21">
        <f t="shared" si="794"/>
        <v>0</v>
      </c>
      <c r="BV429" s="21">
        <f t="shared" si="794"/>
        <v>0</v>
      </c>
      <c r="BW429" s="21">
        <f t="shared" ref="BV429:CK430" si="795">BW430</f>
        <v>0</v>
      </c>
      <c r="BX429" s="21">
        <f t="shared" si="795"/>
        <v>0</v>
      </c>
      <c r="BY429" s="21">
        <f t="shared" si="795"/>
        <v>0</v>
      </c>
      <c r="BZ429" s="21">
        <f t="shared" si="795"/>
        <v>0</v>
      </c>
      <c r="CA429" s="21">
        <f t="shared" si="795"/>
        <v>0</v>
      </c>
      <c r="CB429" s="21">
        <f t="shared" si="795"/>
        <v>0</v>
      </c>
      <c r="CC429" s="21">
        <f t="shared" si="795"/>
        <v>0</v>
      </c>
      <c r="CD429" s="21">
        <f t="shared" si="795"/>
        <v>0</v>
      </c>
      <c r="CE429" s="21">
        <f t="shared" si="795"/>
        <v>0</v>
      </c>
      <c r="CF429" s="21">
        <f t="shared" si="795"/>
        <v>0</v>
      </c>
      <c r="CG429" s="21">
        <f t="shared" si="795"/>
        <v>0</v>
      </c>
      <c r="CH429" s="21">
        <f t="shared" si="795"/>
        <v>0</v>
      </c>
      <c r="CI429" s="21">
        <f t="shared" si="795"/>
        <v>0</v>
      </c>
      <c r="CJ429" s="21">
        <f t="shared" si="795"/>
        <v>0</v>
      </c>
      <c r="CK429" s="21">
        <f t="shared" si="795"/>
        <v>0</v>
      </c>
      <c r="CL429" s="206">
        <f t="shared" si="696"/>
        <v>0</v>
      </c>
    </row>
    <row r="430" spans="1:91" ht="27.75" customHeight="1" x14ac:dyDescent="0.25">
      <c r="A430" s="156" t="s">
        <v>20</v>
      </c>
      <c r="B430" s="25"/>
      <c r="C430" s="25"/>
      <c r="D430" s="25"/>
      <c r="E430" s="152">
        <v>851</v>
      </c>
      <c r="F430" s="3" t="s">
        <v>108</v>
      </c>
      <c r="G430" s="3" t="s">
        <v>44</v>
      </c>
      <c r="H430" s="176" t="s">
        <v>461</v>
      </c>
      <c r="I430" s="3" t="s">
        <v>21</v>
      </c>
      <c r="J430" s="21">
        <f t="shared" si="793"/>
        <v>10000</v>
      </c>
      <c r="K430" s="21">
        <f t="shared" si="793"/>
        <v>0</v>
      </c>
      <c r="L430" s="21">
        <f t="shared" si="793"/>
        <v>10000</v>
      </c>
      <c r="M430" s="21">
        <f t="shared" si="793"/>
        <v>0</v>
      </c>
      <c r="N430" s="21">
        <f t="shared" si="793"/>
        <v>0</v>
      </c>
      <c r="O430" s="21">
        <f t="shared" si="793"/>
        <v>0</v>
      </c>
      <c r="P430" s="21">
        <f t="shared" si="793"/>
        <v>0</v>
      </c>
      <c r="Q430" s="21">
        <f t="shared" si="793"/>
        <v>0</v>
      </c>
      <c r="R430" s="21">
        <f t="shared" si="793"/>
        <v>0</v>
      </c>
      <c r="S430" s="21">
        <f t="shared" si="793"/>
        <v>0</v>
      </c>
      <c r="T430" s="21">
        <f t="shared" si="793"/>
        <v>0</v>
      </c>
      <c r="U430" s="21">
        <f t="shared" si="793"/>
        <v>0</v>
      </c>
      <c r="V430" s="21">
        <f t="shared" si="793"/>
        <v>0</v>
      </c>
      <c r="W430" s="21">
        <f t="shared" si="793"/>
        <v>0</v>
      </c>
      <c r="X430" s="21">
        <f t="shared" si="793"/>
        <v>0</v>
      </c>
      <c r="Y430" s="21">
        <f t="shared" si="793"/>
        <v>0</v>
      </c>
      <c r="Z430" s="276">
        <f t="shared" si="703"/>
        <v>100</v>
      </c>
      <c r="AA430" s="21"/>
      <c r="AB430" s="21">
        <f t="shared" si="794"/>
        <v>10000</v>
      </c>
      <c r="AC430" s="21">
        <f t="shared" si="794"/>
        <v>0</v>
      </c>
      <c r="AD430" s="21">
        <f t="shared" si="794"/>
        <v>10000</v>
      </c>
      <c r="AE430" s="21">
        <f t="shared" si="794"/>
        <v>0</v>
      </c>
      <c r="AF430" s="21">
        <f t="shared" si="794"/>
        <v>0</v>
      </c>
      <c r="AG430" s="21">
        <f t="shared" si="794"/>
        <v>0</v>
      </c>
      <c r="AH430" s="21">
        <f t="shared" si="794"/>
        <v>0</v>
      </c>
      <c r="AI430" s="21">
        <f t="shared" si="794"/>
        <v>0</v>
      </c>
      <c r="AJ430" s="21">
        <f t="shared" si="794"/>
        <v>10000</v>
      </c>
      <c r="AK430" s="21">
        <f t="shared" si="794"/>
        <v>0</v>
      </c>
      <c r="AL430" s="21">
        <f t="shared" si="794"/>
        <v>10000</v>
      </c>
      <c r="AM430" s="21">
        <f t="shared" si="794"/>
        <v>0</v>
      </c>
      <c r="AN430" s="21">
        <f t="shared" si="794"/>
        <v>0</v>
      </c>
      <c r="AO430" s="21">
        <f t="shared" si="794"/>
        <v>0</v>
      </c>
      <c r="AP430" s="21">
        <f t="shared" si="794"/>
        <v>0</v>
      </c>
      <c r="AQ430" s="21">
        <f t="shared" si="794"/>
        <v>0</v>
      </c>
      <c r="AR430" s="21">
        <f t="shared" si="794"/>
        <v>10000</v>
      </c>
      <c r="AS430" s="21">
        <f t="shared" si="794"/>
        <v>0</v>
      </c>
      <c r="AT430" s="21">
        <f t="shared" si="794"/>
        <v>10000</v>
      </c>
      <c r="AU430" s="21">
        <f t="shared" si="794"/>
        <v>0</v>
      </c>
      <c r="AV430" s="205">
        <f t="shared" si="705"/>
        <v>0</v>
      </c>
      <c r="AW430" s="21">
        <f t="shared" si="794"/>
        <v>0</v>
      </c>
      <c r="AX430" s="21">
        <f t="shared" si="794"/>
        <v>0</v>
      </c>
      <c r="AY430" s="21">
        <f t="shared" si="794"/>
        <v>0</v>
      </c>
      <c r="AZ430" s="21">
        <f t="shared" si="794"/>
        <v>0</v>
      </c>
      <c r="BA430" s="21">
        <f t="shared" si="794"/>
        <v>0</v>
      </c>
      <c r="BB430" s="21">
        <f t="shared" si="794"/>
        <v>0</v>
      </c>
      <c r="BC430" s="21">
        <f t="shared" si="794"/>
        <v>0</v>
      </c>
      <c r="BD430" s="21">
        <f t="shared" si="794"/>
        <v>0</v>
      </c>
      <c r="BE430" s="21">
        <f t="shared" si="794"/>
        <v>0</v>
      </c>
      <c r="BF430" s="21">
        <f t="shared" si="794"/>
        <v>0</v>
      </c>
      <c r="BG430" s="21">
        <f t="shared" si="794"/>
        <v>0</v>
      </c>
      <c r="BH430" s="21">
        <f t="shared" si="794"/>
        <v>0</v>
      </c>
      <c r="BI430" s="21">
        <f t="shared" si="794"/>
        <v>0</v>
      </c>
      <c r="BJ430" s="21">
        <f t="shared" si="794"/>
        <v>0</v>
      </c>
      <c r="BK430" s="21">
        <f t="shared" si="794"/>
        <v>0</v>
      </c>
      <c r="BL430" s="21">
        <f t="shared" si="794"/>
        <v>0</v>
      </c>
      <c r="BM430" s="21">
        <f t="shared" si="794"/>
        <v>0</v>
      </c>
      <c r="BN430" s="21">
        <f t="shared" si="794"/>
        <v>0</v>
      </c>
      <c r="BO430" s="21">
        <f t="shared" si="794"/>
        <v>0</v>
      </c>
      <c r="BP430" s="21">
        <f t="shared" si="794"/>
        <v>0</v>
      </c>
      <c r="BQ430" s="205">
        <f t="shared" si="693"/>
        <v>0</v>
      </c>
      <c r="BR430" s="21">
        <f t="shared" si="794"/>
        <v>0</v>
      </c>
      <c r="BS430" s="21">
        <f t="shared" si="794"/>
        <v>0</v>
      </c>
      <c r="BT430" s="21">
        <f t="shared" si="794"/>
        <v>0</v>
      </c>
      <c r="BU430" s="21">
        <f t="shared" si="794"/>
        <v>0</v>
      </c>
      <c r="BV430" s="21">
        <f t="shared" si="795"/>
        <v>0</v>
      </c>
      <c r="BW430" s="21">
        <f t="shared" si="795"/>
        <v>0</v>
      </c>
      <c r="BX430" s="21">
        <f t="shared" si="795"/>
        <v>0</v>
      </c>
      <c r="BY430" s="21">
        <f t="shared" si="795"/>
        <v>0</v>
      </c>
      <c r="BZ430" s="21">
        <f t="shared" si="795"/>
        <v>0</v>
      </c>
      <c r="CA430" s="21">
        <f t="shared" si="795"/>
        <v>0</v>
      </c>
      <c r="CB430" s="21">
        <f t="shared" si="795"/>
        <v>0</v>
      </c>
      <c r="CC430" s="21">
        <f t="shared" si="795"/>
        <v>0</v>
      </c>
      <c r="CD430" s="21">
        <f t="shared" si="795"/>
        <v>0</v>
      </c>
      <c r="CE430" s="21">
        <f t="shared" si="795"/>
        <v>0</v>
      </c>
      <c r="CF430" s="21">
        <f t="shared" si="795"/>
        <v>0</v>
      </c>
      <c r="CG430" s="21">
        <f t="shared" si="795"/>
        <v>0</v>
      </c>
      <c r="CH430" s="21">
        <f t="shared" si="795"/>
        <v>0</v>
      </c>
      <c r="CI430" s="21">
        <f t="shared" si="795"/>
        <v>0</v>
      </c>
      <c r="CJ430" s="21">
        <f t="shared" si="795"/>
        <v>0</v>
      </c>
      <c r="CK430" s="21">
        <f t="shared" si="795"/>
        <v>0</v>
      </c>
      <c r="CL430" s="206">
        <f t="shared" si="696"/>
        <v>0</v>
      </c>
    </row>
    <row r="431" spans="1:91" ht="27.75" customHeight="1" x14ac:dyDescent="0.25">
      <c r="A431" s="156" t="s">
        <v>9</v>
      </c>
      <c r="B431" s="25"/>
      <c r="C431" s="25"/>
      <c r="D431" s="25"/>
      <c r="E431" s="152">
        <v>851</v>
      </c>
      <c r="F431" s="3" t="s">
        <v>108</v>
      </c>
      <c r="G431" s="3" t="s">
        <v>44</v>
      </c>
      <c r="H431" s="176" t="s">
        <v>461</v>
      </c>
      <c r="I431" s="3" t="s">
        <v>22</v>
      </c>
      <c r="J431" s="21">
        <f>'6.ВС'!J268</f>
        <v>10000</v>
      </c>
      <c r="K431" s="21">
        <f>'6.ВС'!K268</f>
        <v>0</v>
      </c>
      <c r="L431" s="21">
        <f>'6.ВС'!L268</f>
        <v>10000</v>
      </c>
      <c r="M431" s="21">
        <f>'6.ВС'!M268</f>
        <v>0</v>
      </c>
      <c r="N431" s="21">
        <f>'6.ВС'!N268</f>
        <v>0</v>
      </c>
      <c r="O431" s="21">
        <f>'6.ВС'!O268</f>
        <v>0</v>
      </c>
      <c r="P431" s="21">
        <f>'6.ВС'!P268</f>
        <v>0</v>
      </c>
      <c r="Q431" s="21">
        <f>'6.ВС'!Q268</f>
        <v>0</v>
      </c>
      <c r="R431" s="21">
        <f>'6.ВС'!R268</f>
        <v>0</v>
      </c>
      <c r="S431" s="21">
        <f>'6.ВС'!S268</f>
        <v>0</v>
      </c>
      <c r="T431" s="21">
        <f>'6.ВС'!T268</f>
        <v>0</v>
      </c>
      <c r="U431" s="21">
        <f>'6.ВС'!U268</f>
        <v>0</v>
      </c>
      <c r="V431" s="21">
        <f>'6.ВС'!V268</f>
        <v>0</v>
      </c>
      <c r="W431" s="21">
        <f>'6.ВС'!W268</f>
        <v>0</v>
      </c>
      <c r="X431" s="21">
        <f>'6.ВС'!X268</f>
        <v>0</v>
      </c>
      <c r="Y431" s="21">
        <f>'6.ВС'!Y268</f>
        <v>0</v>
      </c>
      <c r="Z431" s="276">
        <f t="shared" si="703"/>
        <v>100</v>
      </c>
      <c r="AA431" s="21"/>
      <c r="AB431" s="21">
        <f>'6.ВС'!AB268</f>
        <v>10000</v>
      </c>
      <c r="AC431" s="21">
        <f>'6.ВС'!AC268</f>
        <v>0</v>
      </c>
      <c r="AD431" s="21">
        <f>'6.ВС'!AD268</f>
        <v>10000</v>
      </c>
      <c r="AE431" s="21">
        <f>'6.ВС'!AE268</f>
        <v>0</v>
      </c>
      <c r="AF431" s="21">
        <f>'6.ВС'!AF268</f>
        <v>0</v>
      </c>
      <c r="AG431" s="21">
        <f>'6.ВС'!AG268</f>
        <v>0</v>
      </c>
      <c r="AH431" s="21">
        <f>'6.ВС'!AH268</f>
        <v>0</v>
      </c>
      <c r="AI431" s="21">
        <f>'6.ВС'!AI268</f>
        <v>0</v>
      </c>
      <c r="AJ431" s="21">
        <f>'6.ВС'!AJ268</f>
        <v>10000</v>
      </c>
      <c r="AK431" s="21">
        <f>'6.ВС'!AK268</f>
        <v>0</v>
      </c>
      <c r="AL431" s="21">
        <f>'6.ВС'!AL268</f>
        <v>10000</v>
      </c>
      <c r="AM431" s="21">
        <f>'6.ВС'!AM268</f>
        <v>0</v>
      </c>
      <c r="AN431" s="21">
        <f>'6.ВС'!AN268</f>
        <v>0</v>
      </c>
      <c r="AO431" s="21">
        <f>'6.ВС'!AO268</f>
        <v>0</v>
      </c>
      <c r="AP431" s="21">
        <f>'6.ВС'!AP268</f>
        <v>0</v>
      </c>
      <c r="AQ431" s="21">
        <f>'6.ВС'!AQ268</f>
        <v>0</v>
      </c>
      <c r="AR431" s="21">
        <f>'6.ВС'!AR268</f>
        <v>10000</v>
      </c>
      <c r="AS431" s="21">
        <f>'6.ВС'!AS268</f>
        <v>0</v>
      </c>
      <c r="AT431" s="21">
        <f>'6.ВС'!AT268</f>
        <v>10000</v>
      </c>
      <c r="AU431" s="21">
        <f>'6.ВС'!AU268</f>
        <v>0</v>
      </c>
      <c r="AV431" s="205">
        <f t="shared" si="705"/>
        <v>0</v>
      </c>
      <c r="AW431" s="21">
        <f>'6.ВС'!AW268</f>
        <v>0</v>
      </c>
      <c r="AX431" s="21">
        <f>'6.ВС'!AX268</f>
        <v>0</v>
      </c>
      <c r="AY431" s="21">
        <f>'6.ВС'!AY268</f>
        <v>0</v>
      </c>
      <c r="AZ431" s="21">
        <f>'6.ВС'!AZ268</f>
        <v>0</v>
      </c>
      <c r="BA431" s="21">
        <f>'6.ВС'!BA268</f>
        <v>0</v>
      </c>
      <c r="BB431" s="21">
        <f>'6.ВС'!BB268</f>
        <v>0</v>
      </c>
      <c r="BC431" s="21">
        <f>'6.ВС'!BC268</f>
        <v>0</v>
      </c>
      <c r="BD431" s="21">
        <f>'6.ВС'!BD268</f>
        <v>0</v>
      </c>
      <c r="BE431" s="21">
        <f>'6.ВС'!BE268</f>
        <v>0</v>
      </c>
      <c r="BF431" s="21">
        <f>'6.ВС'!BF268</f>
        <v>0</v>
      </c>
      <c r="BG431" s="21">
        <f>'6.ВС'!BG268</f>
        <v>0</v>
      </c>
      <c r="BH431" s="21">
        <f>'6.ВС'!BH268</f>
        <v>0</v>
      </c>
      <c r="BI431" s="21">
        <f>'6.ВС'!BI268</f>
        <v>0</v>
      </c>
      <c r="BJ431" s="21">
        <f>'6.ВС'!BJ268</f>
        <v>0</v>
      </c>
      <c r="BK431" s="21">
        <f>'6.ВС'!BK268</f>
        <v>0</v>
      </c>
      <c r="BL431" s="21">
        <f>'6.ВС'!BL268</f>
        <v>0</v>
      </c>
      <c r="BM431" s="21">
        <f>'6.ВС'!BM268</f>
        <v>0</v>
      </c>
      <c r="BN431" s="21">
        <f>'6.ВС'!BN268</f>
        <v>0</v>
      </c>
      <c r="BO431" s="21">
        <f>'6.ВС'!BO268</f>
        <v>0</v>
      </c>
      <c r="BP431" s="21">
        <f>'6.ВС'!BP268</f>
        <v>0</v>
      </c>
      <c r="BQ431" s="205">
        <f t="shared" si="693"/>
        <v>0</v>
      </c>
      <c r="BR431" s="21">
        <f>'6.ВС'!BR268</f>
        <v>0</v>
      </c>
      <c r="BS431" s="21">
        <f>'6.ВС'!BS268</f>
        <v>0</v>
      </c>
      <c r="BT431" s="21">
        <f>'6.ВС'!BT268</f>
        <v>0</v>
      </c>
      <c r="BU431" s="21">
        <f>'6.ВС'!BU268</f>
        <v>0</v>
      </c>
      <c r="BV431" s="21">
        <f>'6.ВС'!BV268</f>
        <v>0</v>
      </c>
      <c r="BW431" s="21">
        <f>'6.ВС'!BW268</f>
        <v>0</v>
      </c>
      <c r="BX431" s="21">
        <f>'6.ВС'!BX268</f>
        <v>0</v>
      </c>
      <c r="BY431" s="21">
        <f>'6.ВС'!BY268</f>
        <v>0</v>
      </c>
      <c r="BZ431" s="21">
        <f>'6.ВС'!BZ268</f>
        <v>0</v>
      </c>
      <c r="CA431" s="21">
        <f>'6.ВС'!CA268</f>
        <v>0</v>
      </c>
      <c r="CB431" s="21">
        <f>'6.ВС'!CB268</f>
        <v>0</v>
      </c>
      <c r="CC431" s="21">
        <f>'6.ВС'!CC268</f>
        <v>0</v>
      </c>
      <c r="CD431" s="21">
        <f>'6.ВС'!CD268</f>
        <v>0</v>
      </c>
      <c r="CE431" s="21">
        <f>'6.ВС'!CE268</f>
        <v>0</v>
      </c>
      <c r="CF431" s="21">
        <f>'6.ВС'!CF268</f>
        <v>0</v>
      </c>
      <c r="CG431" s="21">
        <f>'6.ВС'!CG268</f>
        <v>0</v>
      </c>
      <c r="CH431" s="21">
        <f>'6.ВС'!CH268</f>
        <v>0</v>
      </c>
      <c r="CI431" s="21">
        <f>'6.ВС'!CI268</f>
        <v>0</v>
      </c>
      <c r="CJ431" s="21">
        <f>'6.ВС'!CJ268</f>
        <v>0</v>
      </c>
      <c r="CK431" s="21">
        <f>'6.ВС'!CK268</f>
        <v>0</v>
      </c>
      <c r="CL431" s="206">
        <f t="shared" si="696"/>
        <v>0</v>
      </c>
    </row>
    <row r="432" spans="1:91" ht="27.75" customHeight="1" x14ac:dyDescent="0.25">
      <c r="A432" s="155" t="s">
        <v>112</v>
      </c>
      <c r="B432" s="25"/>
      <c r="C432" s="25"/>
      <c r="D432" s="25"/>
      <c r="E432" s="152">
        <v>851</v>
      </c>
      <c r="F432" s="3" t="s">
        <v>108</v>
      </c>
      <c r="G432" s="3" t="s">
        <v>44</v>
      </c>
      <c r="H432" s="176" t="s">
        <v>462</v>
      </c>
      <c r="I432" s="3"/>
      <c r="J432" s="21">
        <f t="shared" ref="J432:R432" si="796">J435+J433</f>
        <v>268000</v>
      </c>
      <c r="K432" s="21">
        <f t="shared" ref="K432:M432" si="797">K435+K433</f>
        <v>0</v>
      </c>
      <c r="L432" s="21">
        <f t="shared" si="797"/>
        <v>0</v>
      </c>
      <c r="M432" s="21">
        <f t="shared" si="797"/>
        <v>268000</v>
      </c>
      <c r="N432" s="21">
        <f t="shared" si="796"/>
        <v>268000</v>
      </c>
      <c r="O432" s="21">
        <f t="shared" ref="O432:Q432" si="798">O435+O433</f>
        <v>0</v>
      </c>
      <c r="P432" s="21">
        <f t="shared" si="798"/>
        <v>0</v>
      </c>
      <c r="Q432" s="21">
        <f t="shared" si="798"/>
        <v>268000</v>
      </c>
      <c r="R432" s="21">
        <f t="shared" si="796"/>
        <v>268000</v>
      </c>
      <c r="S432" s="21">
        <f t="shared" ref="S432:U432" si="799">S435+S433</f>
        <v>0</v>
      </c>
      <c r="T432" s="21">
        <f t="shared" si="799"/>
        <v>0</v>
      </c>
      <c r="U432" s="21">
        <f t="shared" si="799"/>
        <v>268000</v>
      </c>
      <c r="V432" s="21">
        <f t="shared" ref="V432:Y432" si="800">V435+V433</f>
        <v>0</v>
      </c>
      <c r="W432" s="21">
        <f t="shared" si="800"/>
        <v>0</v>
      </c>
      <c r="X432" s="21">
        <f t="shared" si="800"/>
        <v>0</v>
      </c>
      <c r="Y432" s="21">
        <f t="shared" si="800"/>
        <v>0</v>
      </c>
      <c r="Z432" s="276">
        <f t="shared" si="703"/>
        <v>100</v>
      </c>
      <c r="AA432" s="21"/>
      <c r="AB432" s="21">
        <f t="shared" ref="AB432:BU432" si="801">AB435+AB433</f>
        <v>268000</v>
      </c>
      <c r="AC432" s="21">
        <f t="shared" si="801"/>
        <v>0</v>
      </c>
      <c r="AD432" s="21">
        <f t="shared" si="801"/>
        <v>0</v>
      </c>
      <c r="AE432" s="21">
        <f t="shared" si="801"/>
        <v>268000</v>
      </c>
      <c r="AF432" s="21">
        <f t="shared" ref="AF432:AM432" si="802">AF435+AF433</f>
        <v>0</v>
      </c>
      <c r="AG432" s="21">
        <f t="shared" si="802"/>
        <v>0</v>
      </c>
      <c r="AH432" s="21">
        <f t="shared" si="802"/>
        <v>0</v>
      </c>
      <c r="AI432" s="21">
        <f t="shared" si="802"/>
        <v>0</v>
      </c>
      <c r="AJ432" s="21">
        <f t="shared" si="802"/>
        <v>268000</v>
      </c>
      <c r="AK432" s="21">
        <f t="shared" si="802"/>
        <v>0</v>
      </c>
      <c r="AL432" s="21">
        <f t="shared" si="802"/>
        <v>0</v>
      </c>
      <c r="AM432" s="21">
        <f t="shared" si="802"/>
        <v>268000</v>
      </c>
      <c r="AN432" s="21">
        <f t="shared" ref="AN432:AU432" si="803">AN435+AN433</f>
        <v>0</v>
      </c>
      <c r="AO432" s="21">
        <f t="shared" si="803"/>
        <v>0</v>
      </c>
      <c r="AP432" s="21">
        <f t="shared" si="803"/>
        <v>0</v>
      </c>
      <c r="AQ432" s="21">
        <f t="shared" si="803"/>
        <v>0</v>
      </c>
      <c r="AR432" s="21">
        <f t="shared" si="803"/>
        <v>268000</v>
      </c>
      <c r="AS432" s="21">
        <f t="shared" si="803"/>
        <v>0</v>
      </c>
      <c r="AT432" s="21">
        <f t="shared" si="803"/>
        <v>0</v>
      </c>
      <c r="AU432" s="21">
        <f t="shared" si="803"/>
        <v>268000</v>
      </c>
      <c r="AV432" s="205">
        <f t="shared" si="705"/>
        <v>0</v>
      </c>
      <c r="AW432" s="21">
        <f t="shared" si="801"/>
        <v>268000</v>
      </c>
      <c r="AX432" s="21">
        <f t="shared" si="801"/>
        <v>0</v>
      </c>
      <c r="AY432" s="21">
        <f t="shared" si="801"/>
        <v>0</v>
      </c>
      <c r="AZ432" s="21">
        <f t="shared" si="801"/>
        <v>268000</v>
      </c>
      <c r="BA432" s="21">
        <f t="shared" ref="BA432:BH432" si="804">BA435+BA433</f>
        <v>0</v>
      </c>
      <c r="BB432" s="21">
        <f t="shared" si="804"/>
        <v>0</v>
      </c>
      <c r="BC432" s="21">
        <f t="shared" si="804"/>
        <v>0</v>
      </c>
      <c r="BD432" s="21">
        <f t="shared" si="804"/>
        <v>0</v>
      </c>
      <c r="BE432" s="21">
        <f t="shared" si="804"/>
        <v>268000</v>
      </c>
      <c r="BF432" s="21">
        <f t="shared" si="804"/>
        <v>0</v>
      </c>
      <c r="BG432" s="21">
        <f t="shared" si="804"/>
        <v>0</v>
      </c>
      <c r="BH432" s="21">
        <f t="shared" si="804"/>
        <v>268000</v>
      </c>
      <c r="BI432" s="21">
        <f t="shared" ref="BI432:BP432" si="805">BI435+BI433</f>
        <v>0</v>
      </c>
      <c r="BJ432" s="21">
        <f t="shared" si="805"/>
        <v>0</v>
      </c>
      <c r="BK432" s="21">
        <f t="shared" si="805"/>
        <v>0</v>
      </c>
      <c r="BL432" s="21">
        <f t="shared" si="805"/>
        <v>0</v>
      </c>
      <c r="BM432" s="21">
        <f t="shared" si="805"/>
        <v>268000</v>
      </c>
      <c r="BN432" s="21">
        <f t="shared" si="805"/>
        <v>0</v>
      </c>
      <c r="BO432" s="21">
        <f t="shared" si="805"/>
        <v>0</v>
      </c>
      <c r="BP432" s="21">
        <f t="shared" si="805"/>
        <v>268000</v>
      </c>
      <c r="BQ432" s="205">
        <f t="shared" si="693"/>
        <v>0</v>
      </c>
      <c r="BR432" s="21">
        <f t="shared" si="801"/>
        <v>268000</v>
      </c>
      <c r="BS432" s="21">
        <f t="shared" si="801"/>
        <v>0</v>
      </c>
      <c r="BT432" s="21">
        <f t="shared" si="801"/>
        <v>0</v>
      </c>
      <c r="BU432" s="21">
        <f t="shared" si="801"/>
        <v>268000</v>
      </c>
      <c r="BV432" s="21">
        <f t="shared" ref="BV432:CC432" si="806">BV435+BV433</f>
        <v>0</v>
      </c>
      <c r="BW432" s="21">
        <f t="shared" si="806"/>
        <v>0</v>
      </c>
      <c r="BX432" s="21">
        <f t="shared" si="806"/>
        <v>0</v>
      </c>
      <c r="BY432" s="21">
        <f t="shared" si="806"/>
        <v>0</v>
      </c>
      <c r="BZ432" s="21">
        <f t="shared" si="806"/>
        <v>268000</v>
      </c>
      <c r="CA432" s="21">
        <f t="shared" si="806"/>
        <v>0</v>
      </c>
      <c r="CB432" s="21">
        <f t="shared" si="806"/>
        <v>0</v>
      </c>
      <c r="CC432" s="21">
        <f t="shared" si="806"/>
        <v>268000</v>
      </c>
      <c r="CD432" s="21">
        <f t="shared" ref="CD432:CK432" si="807">CD435+CD433</f>
        <v>0</v>
      </c>
      <c r="CE432" s="21">
        <f t="shared" si="807"/>
        <v>0</v>
      </c>
      <c r="CF432" s="21">
        <f t="shared" si="807"/>
        <v>0</v>
      </c>
      <c r="CG432" s="21">
        <f t="shared" si="807"/>
        <v>0</v>
      </c>
      <c r="CH432" s="21">
        <f t="shared" si="807"/>
        <v>268000</v>
      </c>
      <c r="CI432" s="21">
        <f t="shared" si="807"/>
        <v>0</v>
      </c>
      <c r="CJ432" s="21">
        <f t="shared" si="807"/>
        <v>0</v>
      </c>
      <c r="CK432" s="21">
        <f t="shared" si="807"/>
        <v>268000</v>
      </c>
      <c r="CL432" s="206">
        <f t="shared" si="696"/>
        <v>0</v>
      </c>
    </row>
    <row r="433" spans="1:90" ht="27.75" customHeight="1" x14ac:dyDescent="0.25">
      <c r="A433" s="155" t="s">
        <v>15</v>
      </c>
      <c r="B433" s="156"/>
      <c r="C433" s="156"/>
      <c r="D433" s="156"/>
      <c r="E433" s="152">
        <v>851</v>
      </c>
      <c r="F433" s="3" t="s">
        <v>108</v>
      </c>
      <c r="G433" s="3" t="s">
        <v>44</v>
      </c>
      <c r="H433" s="176" t="s">
        <v>462</v>
      </c>
      <c r="I433" s="3" t="s">
        <v>17</v>
      </c>
      <c r="J433" s="21">
        <f t="shared" ref="J433:Y433" si="808">J434</f>
        <v>71000</v>
      </c>
      <c r="K433" s="21">
        <f t="shared" si="808"/>
        <v>0</v>
      </c>
      <c r="L433" s="21">
        <f t="shared" si="808"/>
        <v>0</v>
      </c>
      <c r="M433" s="21">
        <f t="shared" si="808"/>
        <v>71000</v>
      </c>
      <c r="N433" s="21">
        <f t="shared" si="808"/>
        <v>71000</v>
      </c>
      <c r="O433" s="21">
        <f t="shared" si="808"/>
        <v>0</v>
      </c>
      <c r="P433" s="21">
        <f t="shared" si="808"/>
        <v>0</v>
      </c>
      <c r="Q433" s="21">
        <f t="shared" si="808"/>
        <v>71000</v>
      </c>
      <c r="R433" s="21">
        <f t="shared" si="808"/>
        <v>71000</v>
      </c>
      <c r="S433" s="21">
        <f t="shared" si="808"/>
        <v>0</v>
      </c>
      <c r="T433" s="21">
        <f t="shared" si="808"/>
        <v>0</v>
      </c>
      <c r="U433" s="21">
        <f t="shared" si="808"/>
        <v>71000</v>
      </c>
      <c r="V433" s="21">
        <f t="shared" si="808"/>
        <v>0</v>
      </c>
      <c r="W433" s="21">
        <f t="shared" si="808"/>
        <v>0</v>
      </c>
      <c r="X433" s="21">
        <f t="shared" si="808"/>
        <v>0</v>
      </c>
      <c r="Y433" s="21">
        <f t="shared" si="808"/>
        <v>0</v>
      </c>
      <c r="Z433" s="276">
        <f t="shared" si="703"/>
        <v>100</v>
      </c>
      <c r="AA433" s="21"/>
      <c r="AB433" s="21">
        <f t="shared" ref="AB433:CK433" si="809">AB434</f>
        <v>71000</v>
      </c>
      <c r="AC433" s="21">
        <f t="shared" si="809"/>
        <v>0</v>
      </c>
      <c r="AD433" s="21">
        <f t="shared" si="809"/>
        <v>0</v>
      </c>
      <c r="AE433" s="21">
        <f t="shared" si="809"/>
        <v>71000</v>
      </c>
      <c r="AF433" s="21">
        <f t="shared" si="809"/>
        <v>0</v>
      </c>
      <c r="AG433" s="21">
        <f t="shared" si="809"/>
        <v>0</v>
      </c>
      <c r="AH433" s="21">
        <f t="shared" si="809"/>
        <v>0</v>
      </c>
      <c r="AI433" s="21">
        <f t="shared" si="809"/>
        <v>0</v>
      </c>
      <c r="AJ433" s="21">
        <f t="shared" si="809"/>
        <v>71000</v>
      </c>
      <c r="AK433" s="21">
        <f t="shared" si="809"/>
        <v>0</v>
      </c>
      <c r="AL433" s="21">
        <f t="shared" si="809"/>
        <v>0</v>
      </c>
      <c r="AM433" s="21">
        <f t="shared" si="809"/>
        <v>71000</v>
      </c>
      <c r="AN433" s="21">
        <f t="shared" si="809"/>
        <v>0</v>
      </c>
      <c r="AO433" s="21">
        <f t="shared" si="809"/>
        <v>0</v>
      </c>
      <c r="AP433" s="21">
        <f t="shared" si="809"/>
        <v>0</v>
      </c>
      <c r="AQ433" s="21">
        <f t="shared" si="809"/>
        <v>0</v>
      </c>
      <c r="AR433" s="21">
        <f t="shared" si="809"/>
        <v>71000</v>
      </c>
      <c r="AS433" s="21">
        <f t="shared" si="809"/>
        <v>0</v>
      </c>
      <c r="AT433" s="21">
        <f t="shared" si="809"/>
        <v>0</v>
      </c>
      <c r="AU433" s="21">
        <f t="shared" si="809"/>
        <v>71000</v>
      </c>
      <c r="AV433" s="205">
        <f t="shared" si="705"/>
        <v>0</v>
      </c>
      <c r="AW433" s="21">
        <f t="shared" si="809"/>
        <v>71000</v>
      </c>
      <c r="AX433" s="21">
        <f t="shared" si="809"/>
        <v>0</v>
      </c>
      <c r="AY433" s="21">
        <f t="shared" si="809"/>
        <v>0</v>
      </c>
      <c r="AZ433" s="21">
        <f t="shared" si="809"/>
        <v>71000</v>
      </c>
      <c r="BA433" s="21">
        <f t="shared" si="809"/>
        <v>0</v>
      </c>
      <c r="BB433" s="21">
        <f t="shared" si="809"/>
        <v>0</v>
      </c>
      <c r="BC433" s="21">
        <f t="shared" si="809"/>
        <v>0</v>
      </c>
      <c r="BD433" s="21">
        <f t="shared" si="809"/>
        <v>0</v>
      </c>
      <c r="BE433" s="21">
        <f t="shared" si="809"/>
        <v>71000</v>
      </c>
      <c r="BF433" s="21">
        <f t="shared" si="809"/>
        <v>0</v>
      </c>
      <c r="BG433" s="21">
        <f t="shared" si="809"/>
        <v>0</v>
      </c>
      <c r="BH433" s="21">
        <f t="shared" si="809"/>
        <v>71000</v>
      </c>
      <c r="BI433" s="21">
        <f t="shared" si="809"/>
        <v>0</v>
      </c>
      <c r="BJ433" s="21">
        <f t="shared" si="809"/>
        <v>0</v>
      </c>
      <c r="BK433" s="21">
        <f t="shared" si="809"/>
        <v>0</v>
      </c>
      <c r="BL433" s="21">
        <f t="shared" si="809"/>
        <v>0</v>
      </c>
      <c r="BM433" s="21">
        <f t="shared" si="809"/>
        <v>71000</v>
      </c>
      <c r="BN433" s="21">
        <f t="shared" si="809"/>
        <v>0</v>
      </c>
      <c r="BO433" s="21">
        <f t="shared" si="809"/>
        <v>0</v>
      </c>
      <c r="BP433" s="21">
        <f t="shared" si="809"/>
        <v>71000</v>
      </c>
      <c r="BQ433" s="205">
        <f t="shared" si="693"/>
        <v>0</v>
      </c>
      <c r="BR433" s="21">
        <f t="shared" si="809"/>
        <v>71000</v>
      </c>
      <c r="BS433" s="21">
        <f t="shared" si="809"/>
        <v>0</v>
      </c>
      <c r="BT433" s="21">
        <f t="shared" si="809"/>
        <v>0</v>
      </c>
      <c r="BU433" s="21">
        <f t="shared" si="809"/>
        <v>71000</v>
      </c>
      <c r="BV433" s="21">
        <f t="shared" si="809"/>
        <v>0</v>
      </c>
      <c r="BW433" s="21">
        <f t="shared" si="809"/>
        <v>0</v>
      </c>
      <c r="BX433" s="21">
        <f t="shared" si="809"/>
        <v>0</v>
      </c>
      <c r="BY433" s="21">
        <f t="shared" si="809"/>
        <v>0</v>
      </c>
      <c r="BZ433" s="21">
        <f t="shared" si="809"/>
        <v>71000</v>
      </c>
      <c r="CA433" s="21">
        <f t="shared" si="809"/>
        <v>0</v>
      </c>
      <c r="CB433" s="21">
        <f t="shared" si="809"/>
        <v>0</v>
      </c>
      <c r="CC433" s="21">
        <f t="shared" si="809"/>
        <v>71000</v>
      </c>
      <c r="CD433" s="21">
        <f t="shared" si="809"/>
        <v>0</v>
      </c>
      <c r="CE433" s="21">
        <f t="shared" si="809"/>
        <v>0</v>
      </c>
      <c r="CF433" s="21">
        <f t="shared" si="809"/>
        <v>0</v>
      </c>
      <c r="CG433" s="21">
        <f t="shared" si="809"/>
        <v>0</v>
      </c>
      <c r="CH433" s="21">
        <f t="shared" si="809"/>
        <v>71000</v>
      </c>
      <c r="CI433" s="21">
        <f t="shared" si="809"/>
        <v>0</v>
      </c>
      <c r="CJ433" s="21">
        <f t="shared" si="809"/>
        <v>0</v>
      </c>
      <c r="CK433" s="21">
        <f t="shared" si="809"/>
        <v>71000</v>
      </c>
      <c r="CL433" s="206">
        <f t="shared" si="696"/>
        <v>0</v>
      </c>
    </row>
    <row r="434" spans="1:90" ht="27.75" customHeight="1" x14ac:dyDescent="0.25">
      <c r="A434" s="156" t="s">
        <v>7</v>
      </c>
      <c r="B434" s="156"/>
      <c r="C434" s="156"/>
      <c r="D434" s="156"/>
      <c r="E434" s="152">
        <v>851</v>
      </c>
      <c r="F434" s="3" t="s">
        <v>108</v>
      </c>
      <c r="G434" s="3" t="s">
        <v>44</v>
      </c>
      <c r="H434" s="176" t="s">
        <v>462</v>
      </c>
      <c r="I434" s="3" t="s">
        <v>52</v>
      </c>
      <c r="J434" s="21">
        <f>'6.ВС'!J271</f>
        <v>71000</v>
      </c>
      <c r="K434" s="21">
        <f>'6.ВС'!K271</f>
        <v>0</v>
      </c>
      <c r="L434" s="21">
        <f>'6.ВС'!L271</f>
        <v>0</v>
      </c>
      <c r="M434" s="21">
        <f>'6.ВС'!M271</f>
        <v>71000</v>
      </c>
      <c r="N434" s="21">
        <f>'6.ВС'!N271</f>
        <v>71000</v>
      </c>
      <c r="O434" s="21">
        <f>'6.ВС'!O271</f>
        <v>0</v>
      </c>
      <c r="P434" s="21">
        <f>'6.ВС'!P271</f>
        <v>0</v>
      </c>
      <c r="Q434" s="21">
        <f>'6.ВС'!Q271</f>
        <v>71000</v>
      </c>
      <c r="R434" s="21">
        <f>'6.ВС'!R271</f>
        <v>71000</v>
      </c>
      <c r="S434" s="21">
        <f>'6.ВС'!S271</f>
        <v>0</v>
      </c>
      <c r="T434" s="21">
        <f>'6.ВС'!T271</f>
        <v>0</v>
      </c>
      <c r="U434" s="21">
        <f>'6.ВС'!U271</f>
        <v>71000</v>
      </c>
      <c r="V434" s="21">
        <f>'6.ВС'!V271</f>
        <v>0</v>
      </c>
      <c r="W434" s="21">
        <f>'6.ВС'!W271</f>
        <v>0</v>
      </c>
      <c r="X434" s="21">
        <f>'6.ВС'!X271</f>
        <v>0</v>
      </c>
      <c r="Y434" s="21">
        <f>'6.ВС'!Y271</f>
        <v>0</v>
      </c>
      <c r="Z434" s="276">
        <f t="shared" si="703"/>
        <v>100</v>
      </c>
      <c r="AA434" s="21"/>
      <c r="AB434" s="21">
        <f>'6.ВС'!AB271</f>
        <v>71000</v>
      </c>
      <c r="AC434" s="21">
        <f>'6.ВС'!AC271</f>
        <v>0</v>
      </c>
      <c r="AD434" s="21">
        <f>'6.ВС'!AD271</f>
        <v>0</v>
      </c>
      <c r="AE434" s="21">
        <f>'6.ВС'!AE271</f>
        <v>71000</v>
      </c>
      <c r="AF434" s="21">
        <f>'6.ВС'!AF271</f>
        <v>0</v>
      </c>
      <c r="AG434" s="21">
        <f>'6.ВС'!AG271</f>
        <v>0</v>
      </c>
      <c r="AH434" s="21">
        <f>'6.ВС'!AH271</f>
        <v>0</v>
      </c>
      <c r="AI434" s="21">
        <f>'6.ВС'!AI271</f>
        <v>0</v>
      </c>
      <c r="AJ434" s="21">
        <f>'6.ВС'!AJ271</f>
        <v>71000</v>
      </c>
      <c r="AK434" s="21">
        <f>'6.ВС'!AK271</f>
        <v>0</v>
      </c>
      <c r="AL434" s="21">
        <f>'6.ВС'!AL271</f>
        <v>0</v>
      </c>
      <c r="AM434" s="21">
        <f>'6.ВС'!AM271</f>
        <v>71000</v>
      </c>
      <c r="AN434" s="21">
        <f>'6.ВС'!AN271</f>
        <v>0</v>
      </c>
      <c r="AO434" s="21">
        <f>'6.ВС'!AO271</f>
        <v>0</v>
      </c>
      <c r="AP434" s="21">
        <f>'6.ВС'!AP271</f>
        <v>0</v>
      </c>
      <c r="AQ434" s="21">
        <f>'6.ВС'!AQ271</f>
        <v>0</v>
      </c>
      <c r="AR434" s="21">
        <f>'6.ВС'!AR271</f>
        <v>71000</v>
      </c>
      <c r="AS434" s="21">
        <f>'6.ВС'!AS271</f>
        <v>0</v>
      </c>
      <c r="AT434" s="21">
        <f>'6.ВС'!AT271</f>
        <v>0</v>
      </c>
      <c r="AU434" s="21">
        <f>'6.ВС'!AU271</f>
        <v>71000</v>
      </c>
      <c r="AV434" s="205">
        <f t="shared" si="705"/>
        <v>0</v>
      </c>
      <c r="AW434" s="21">
        <f>'6.ВС'!AW271</f>
        <v>71000</v>
      </c>
      <c r="AX434" s="21">
        <f>'6.ВС'!AX271</f>
        <v>0</v>
      </c>
      <c r="AY434" s="21">
        <f>'6.ВС'!AY271</f>
        <v>0</v>
      </c>
      <c r="AZ434" s="21">
        <f>'6.ВС'!AZ271</f>
        <v>71000</v>
      </c>
      <c r="BA434" s="21">
        <f>'6.ВС'!BA271</f>
        <v>0</v>
      </c>
      <c r="BB434" s="21">
        <f>'6.ВС'!BB271</f>
        <v>0</v>
      </c>
      <c r="BC434" s="21">
        <f>'6.ВС'!BC271</f>
        <v>0</v>
      </c>
      <c r="BD434" s="21">
        <f>'6.ВС'!BD271</f>
        <v>0</v>
      </c>
      <c r="BE434" s="21">
        <f>'6.ВС'!BE271</f>
        <v>71000</v>
      </c>
      <c r="BF434" s="21">
        <f>'6.ВС'!BF271</f>
        <v>0</v>
      </c>
      <c r="BG434" s="21">
        <f>'6.ВС'!BG271</f>
        <v>0</v>
      </c>
      <c r="BH434" s="21">
        <f>'6.ВС'!BH271</f>
        <v>71000</v>
      </c>
      <c r="BI434" s="21">
        <f>'6.ВС'!BI271</f>
        <v>0</v>
      </c>
      <c r="BJ434" s="21">
        <f>'6.ВС'!BJ271</f>
        <v>0</v>
      </c>
      <c r="BK434" s="21">
        <f>'6.ВС'!BK271</f>
        <v>0</v>
      </c>
      <c r="BL434" s="21">
        <f>'6.ВС'!BL271</f>
        <v>0</v>
      </c>
      <c r="BM434" s="21">
        <f>'6.ВС'!BM271</f>
        <v>71000</v>
      </c>
      <c r="BN434" s="21">
        <f>'6.ВС'!BN271</f>
        <v>0</v>
      </c>
      <c r="BO434" s="21">
        <f>'6.ВС'!BO271</f>
        <v>0</v>
      </c>
      <c r="BP434" s="21">
        <f>'6.ВС'!BP271</f>
        <v>71000</v>
      </c>
      <c r="BQ434" s="205">
        <f t="shared" si="693"/>
        <v>0</v>
      </c>
      <c r="BR434" s="21">
        <f>'6.ВС'!BR271</f>
        <v>71000</v>
      </c>
      <c r="BS434" s="21">
        <f>'6.ВС'!BS271</f>
        <v>0</v>
      </c>
      <c r="BT434" s="21">
        <f>'6.ВС'!BT271</f>
        <v>0</v>
      </c>
      <c r="BU434" s="21">
        <f>'6.ВС'!BU271</f>
        <v>71000</v>
      </c>
      <c r="BV434" s="21">
        <f>'6.ВС'!BV271</f>
        <v>0</v>
      </c>
      <c r="BW434" s="21">
        <f>'6.ВС'!BW271</f>
        <v>0</v>
      </c>
      <c r="BX434" s="21">
        <f>'6.ВС'!BX271</f>
        <v>0</v>
      </c>
      <c r="BY434" s="21">
        <f>'6.ВС'!BY271</f>
        <v>0</v>
      </c>
      <c r="BZ434" s="21">
        <f>'6.ВС'!BZ271</f>
        <v>71000</v>
      </c>
      <c r="CA434" s="21">
        <f>'6.ВС'!CA271</f>
        <v>0</v>
      </c>
      <c r="CB434" s="21">
        <f>'6.ВС'!CB271</f>
        <v>0</v>
      </c>
      <c r="CC434" s="21">
        <f>'6.ВС'!CC271</f>
        <v>71000</v>
      </c>
      <c r="CD434" s="21">
        <f>'6.ВС'!CD271</f>
        <v>0</v>
      </c>
      <c r="CE434" s="21">
        <f>'6.ВС'!CE271</f>
        <v>0</v>
      </c>
      <c r="CF434" s="21">
        <f>'6.ВС'!CF271</f>
        <v>0</v>
      </c>
      <c r="CG434" s="21">
        <f>'6.ВС'!CG271</f>
        <v>0</v>
      </c>
      <c r="CH434" s="21">
        <f>'6.ВС'!CH271</f>
        <v>71000</v>
      </c>
      <c r="CI434" s="21">
        <f>'6.ВС'!CI271</f>
        <v>0</v>
      </c>
      <c r="CJ434" s="21">
        <f>'6.ВС'!CJ271</f>
        <v>0</v>
      </c>
      <c r="CK434" s="21">
        <f>'6.ВС'!CK271</f>
        <v>71000</v>
      </c>
      <c r="CL434" s="206">
        <f t="shared" si="696"/>
        <v>0</v>
      </c>
    </row>
    <row r="435" spans="1:90" ht="27.75" customHeight="1" x14ac:dyDescent="0.25">
      <c r="A435" s="156" t="s">
        <v>20</v>
      </c>
      <c r="B435" s="25"/>
      <c r="C435" s="25"/>
      <c r="D435" s="25"/>
      <c r="E435" s="152">
        <v>851</v>
      </c>
      <c r="F435" s="3" t="s">
        <v>108</v>
      </c>
      <c r="G435" s="3" t="s">
        <v>44</v>
      </c>
      <c r="H435" s="176" t="s">
        <v>462</v>
      </c>
      <c r="I435" s="3" t="s">
        <v>21</v>
      </c>
      <c r="J435" s="21">
        <f t="shared" ref="J435:Y435" si="810">J436</f>
        <v>197000</v>
      </c>
      <c r="K435" s="21">
        <f t="shared" si="810"/>
        <v>0</v>
      </c>
      <c r="L435" s="21">
        <f t="shared" si="810"/>
        <v>0</v>
      </c>
      <c r="M435" s="21">
        <f t="shared" si="810"/>
        <v>197000</v>
      </c>
      <c r="N435" s="21">
        <f t="shared" si="810"/>
        <v>197000</v>
      </c>
      <c r="O435" s="21">
        <f t="shared" si="810"/>
        <v>0</v>
      </c>
      <c r="P435" s="21">
        <f t="shared" si="810"/>
        <v>0</v>
      </c>
      <c r="Q435" s="21">
        <f t="shared" si="810"/>
        <v>197000</v>
      </c>
      <c r="R435" s="21">
        <f t="shared" si="810"/>
        <v>197000</v>
      </c>
      <c r="S435" s="21">
        <f t="shared" si="810"/>
        <v>0</v>
      </c>
      <c r="T435" s="21">
        <f t="shared" si="810"/>
        <v>0</v>
      </c>
      <c r="U435" s="21">
        <f t="shared" si="810"/>
        <v>197000</v>
      </c>
      <c r="V435" s="21">
        <f t="shared" si="810"/>
        <v>0</v>
      </c>
      <c r="W435" s="21">
        <f t="shared" si="810"/>
        <v>0</v>
      </c>
      <c r="X435" s="21">
        <f t="shared" si="810"/>
        <v>0</v>
      </c>
      <c r="Y435" s="21">
        <f t="shared" si="810"/>
        <v>0</v>
      </c>
      <c r="Z435" s="276">
        <f t="shared" si="703"/>
        <v>100</v>
      </c>
      <c r="AA435" s="21"/>
      <c r="AB435" s="21">
        <f t="shared" ref="AB435:CK435" si="811">AB436</f>
        <v>197000</v>
      </c>
      <c r="AC435" s="21">
        <f t="shared" si="811"/>
        <v>0</v>
      </c>
      <c r="AD435" s="21">
        <f t="shared" si="811"/>
        <v>0</v>
      </c>
      <c r="AE435" s="21">
        <f t="shared" si="811"/>
        <v>197000</v>
      </c>
      <c r="AF435" s="21">
        <f t="shared" si="811"/>
        <v>0</v>
      </c>
      <c r="AG435" s="21">
        <f t="shared" si="811"/>
        <v>0</v>
      </c>
      <c r="AH435" s="21">
        <f t="shared" si="811"/>
        <v>0</v>
      </c>
      <c r="AI435" s="21">
        <f t="shared" si="811"/>
        <v>0</v>
      </c>
      <c r="AJ435" s="21">
        <f t="shared" si="811"/>
        <v>197000</v>
      </c>
      <c r="AK435" s="21">
        <f t="shared" si="811"/>
        <v>0</v>
      </c>
      <c r="AL435" s="21">
        <f t="shared" si="811"/>
        <v>0</v>
      </c>
      <c r="AM435" s="21">
        <f t="shared" si="811"/>
        <v>197000</v>
      </c>
      <c r="AN435" s="21">
        <f t="shared" si="811"/>
        <v>0</v>
      </c>
      <c r="AO435" s="21">
        <f t="shared" si="811"/>
        <v>0</v>
      </c>
      <c r="AP435" s="21">
        <f t="shared" si="811"/>
        <v>0</v>
      </c>
      <c r="AQ435" s="21">
        <f t="shared" si="811"/>
        <v>0</v>
      </c>
      <c r="AR435" s="21">
        <f t="shared" si="811"/>
        <v>197000</v>
      </c>
      <c r="AS435" s="21">
        <f t="shared" si="811"/>
        <v>0</v>
      </c>
      <c r="AT435" s="21">
        <f t="shared" si="811"/>
        <v>0</v>
      </c>
      <c r="AU435" s="21">
        <f t="shared" si="811"/>
        <v>197000</v>
      </c>
      <c r="AV435" s="205">
        <f t="shared" si="705"/>
        <v>0</v>
      </c>
      <c r="AW435" s="21">
        <f t="shared" si="811"/>
        <v>197000</v>
      </c>
      <c r="AX435" s="21">
        <f t="shared" si="811"/>
        <v>0</v>
      </c>
      <c r="AY435" s="21">
        <f t="shared" si="811"/>
        <v>0</v>
      </c>
      <c r="AZ435" s="21">
        <f t="shared" si="811"/>
        <v>197000</v>
      </c>
      <c r="BA435" s="21">
        <f t="shared" si="811"/>
        <v>0</v>
      </c>
      <c r="BB435" s="21">
        <f t="shared" si="811"/>
        <v>0</v>
      </c>
      <c r="BC435" s="21">
        <f t="shared" si="811"/>
        <v>0</v>
      </c>
      <c r="BD435" s="21">
        <f t="shared" si="811"/>
        <v>0</v>
      </c>
      <c r="BE435" s="21">
        <f t="shared" si="811"/>
        <v>197000</v>
      </c>
      <c r="BF435" s="21">
        <f t="shared" si="811"/>
        <v>0</v>
      </c>
      <c r="BG435" s="21">
        <f t="shared" si="811"/>
        <v>0</v>
      </c>
      <c r="BH435" s="21">
        <f t="shared" si="811"/>
        <v>197000</v>
      </c>
      <c r="BI435" s="21">
        <f t="shared" si="811"/>
        <v>0</v>
      </c>
      <c r="BJ435" s="21">
        <f t="shared" si="811"/>
        <v>0</v>
      </c>
      <c r="BK435" s="21">
        <f t="shared" si="811"/>
        <v>0</v>
      </c>
      <c r="BL435" s="21">
        <f t="shared" si="811"/>
        <v>0</v>
      </c>
      <c r="BM435" s="21">
        <f t="shared" si="811"/>
        <v>197000</v>
      </c>
      <c r="BN435" s="21">
        <f t="shared" si="811"/>
        <v>0</v>
      </c>
      <c r="BO435" s="21">
        <f t="shared" si="811"/>
        <v>0</v>
      </c>
      <c r="BP435" s="21">
        <f t="shared" si="811"/>
        <v>197000</v>
      </c>
      <c r="BQ435" s="205">
        <f t="shared" si="693"/>
        <v>0</v>
      </c>
      <c r="BR435" s="21">
        <f t="shared" si="811"/>
        <v>197000</v>
      </c>
      <c r="BS435" s="21">
        <f t="shared" si="811"/>
        <v>0</v>
      </c>
      <c r="BT435" s="21">
        <f t="shared" si="811"/>
        <v>0</v>
      </c>
      <c r="BU435" s="21">
        <f t="shared" si="811"/>
        <v>197000</v>
      </c>
      <c r="BV435" s="21">
        <f t="shared" si="811"/>
        <v>0</v>
      </c>
      <c r="BW435" s="21">
        <f t="shared" si="811"/>
        <v>0</v>
      </c>
      <c r="BX435" s="21">
        <f t="shared" si="811"/>
        <v>0</v>
      </c>
      <c r="BY435" s="21">
        <f t="shared" si="811"/>
        <v>0</v>
      </c>
      <c r="BZ435" s="21">
        <f t="shared" si="811"/>
        <v>197000</v>
      </c>
      <c r="CA435" s="21">
        <f t="shared" si="811"/>
        <v>0</v>
      </c>
      <c r="CB435" s="21">
        <f t="shared" si="811"/>
        <v>0</v>
      </c>
      <c r="CC435" s="21">
        <f t="shared" si="811"/>
        <v>197000</v>
      </c>
      <c r="CD435" s="21">
        <f t="shared" si="811"/>
        <v>0</v>
      </c>
      <c r="CE435" s="21">
        <f t="shared" si="811"/>
        <v>0</v>
      </c>
      <c r="CF435" s="21">
        <f t="shared" si="811"/>
        <v>0</v>
      </c>
      <c r="CG435" s="21">
        <f t="shared" si="811"/>
        <v>0</v>
      </c>
      <c r="CH435" s="21">
        <f t="shared" si="811"/>
        <v>197000</v>
      </c>
      <c r="CI435" s="21">
        <f t="shared" si="811"/>
        <v>0</v>
      </c>
      <c r="CJ435" s="21">
        <f t="shared" si="811"/>
        <v>0</v>
      </c>
      <c r="CK435" s="21">
        <f t="shared" si="811"/>
        <v>197000</v>
      </c>
      <c r="CL435" s="206">
        <f t="shared" si="696"/>
        <v>0</v>
      </c>
    </row>
    <row r="436" spans="1:90" ht="27.75" customHeight="1" x14ac:dyDescent="0.25">
      <c r="A436" s="156" t="s">
        <v>9</v>
      </c>
      <c r="B436" s="25"/>
      <c r="C436" s="25"/>
      <c r="D436" s="25"/>
      <c r="E436" s="152">
        <v>851</v>
      </c>
      <c r="F436" s="3" t="s">
        <v>108</v>
      </c>
      <c r="G436" s="3" t="s">
        <v>44</v>
      </c>
      <c r="H436" s="176" t="s">
        <v>462</v>
      </c>
      <c r="I436" s="3" t="s">
        <v>22</v>
      </c>
      <c r="J436" s="21">
        <f>'6.ВС'!J273</f>
        <v>197000</v>
      </c>
      <c r="K436" s="21">
        <f>'6.ВС'!K273</f>
        <v>0</v>
      </c>
      <c r="L436" s="21">
        <f>'6.ВС'!L273</f>
        <v>0</v>
      </c>
      <c r="M436" s="21">
        <f>'6.ВС'!M273</f>
        <v>197000</v>
      </c>
      <c r="N436" s="21">
        <f>'6.ВС'!N273</f>
        <v>197000</v>
      </c>
      <c r="O436" s="21">
        <f>'6.ВС'!O273</f>
        <v>0</v>
      </c>
      <c r="P436" s="21">
        <f>'6.ВС'!P273</f>
        <v>0</v>
      </c>
      <c r="Q436" s="21">
        <f>'6.ВС'!Q273</f>
        <v>197000</v>
      </c>
      <c r="R436" s="21">
        <f>'6.ВС'!R273</f>
        <v>197000</v>
      </c>
      <c r="S436" s="21">
        <f>'6.ВС'!S273</f>
        <v>0</v>
      </c>
      <c r="T436" s="21">
        <f>'6.ВС'!T273</f>
        <v>0</v>
      </c>
      <c r="U436" s="21">
        <f>'6.ВС'!U273</f>
        <v>197000</v>
      </c>
      <c r="V436" s="21">
        <f>'6.ВС'!V273</f>
        <v>0</v>
      </c>
      <c r="W436" s="21">
        <f>'6.ВС'!W273</f>
        <v>0</v>
      </c>
      <c r="X436" s="21">
        <f>'6.ВС'!X273</f>
        <v>0</v>
      </c>
      <c r="Y436" s="21">
        <f>'6.ВС'!Y273</f>
        <v>0</v>
      </c>
      <c r="Z436" s="276">
        <f t="shared" si="703"/>
        <v>100</v>
      </c>
      <c r="AA436" s="21"/>
      <c r="AB436" s="21">
        <f>'6.ВС'!AB273</f>
        <v>197000</v>
      </c>
      <c r="AC436" s="21">
        <f>'6.ВС'!AC273</f>
        <v>0</v>
      </c>
      <c r="AD436" s="21">
        <f>'6.ВС'!AD273</f>
        <v>0</v>
      </c>
      <c r="AE436" s="21">
        <f>'6.ВС'!AE273</f>
        <v>197000</v>
      </c>
      <c r="AF436" s="21">
        <f>'6.ВС'!AF273</f>
        <v>0</v>
      </c>
      <c r="AG436" s="21">
        <f>'6.ВС'!AG273</f>
        <v>0</v>
      </c>
      <c r="AH436" s="21">
        <f>'6.ВС'!AH273</f>
        <v>0</v>
      </c>
      <c r="AI436" s="21">
        <f>'6.ВС'!AI273</f>
        <v>0</v>
      </c>
      <c r="AJ436" s="21">
        <f>'6.ВС'!AJ273</f>
        <v>197000</v>
      </c>
      <c r="AK436" s="21">
        <f>'6.ВС'!AK273</f>
        <v>0</v>
      </c>
      <c r="AL436" s="21">
        <f>'6.ВС'!AL273</f>
        <v>0</v>
      </c>
      <c r="AM436" s="21">
        <f>'6.ВС'!AM273</f>
        <v>197000</v>
      </c>
      <c r="AN436" s="21">
        <f>'6.ВС'!AN273</f>
        <v>0</v>
      </c>
      <c r="AO436" s="21">
        <f>'6.ВС'!AO273</f>
        <v>0</v>
      </c>
      <c r="AP436" s="21">
        <f>'6.ВС'!AP273</f>
        <v>0</v>
      </c>
      <c r="AQ436" s="21">
        <f>'6.ВС'!AQ273</f>
        <v>0</v>
      </c>
      <c r="AR436" s="21">
        <f>'6.ВС'!AR273</f>
        <v>197000</v>
      </c>
      <c r="AS436" s="21">
        <f>'6.ВС'!AS273</f>
        <v>0</v>
      </c>
      <c r="AT436" s="21">
        <f>'6.ВС'!AT273</f>
        <v>0</v>
      </c>
      <c r="AU436" s="21">
        <f>'6.ВС'!AU273</f>
        <v>197000</v>
      </c>
      <c r="AV436" s="205">
        <f t="shared" si="705"/>
        <v>0</v>
      </c>
      <c r="AW436" s="21">
        <f>'6.ВС'!AW273</f>
        <v>197000</v>
      </c>
      <c r="AX436" s="21">
        <f>'6.ВС'!AX273</f>
        <v>0</v>
      </c>
      <c r="AY436" s="21">
        <f>'6.ВС'!AY273</f>
        <v>0</v>
      </c>
      <c r="AZ436" s="21">
        <f>'6.ВС'!AZ273</f>
        <v>197000</v>
      </c>
      <c r="BA436" s="21">
        <f>'6.ВС'!BA273</f>
        <v>0</v>
      </c>
      <c r="BB436" s="21">
        <f>'6.ВС'!BB273</f>
        <v>0</v>
      </c>
      <c r="BC436" s="21">
        <f>'6.ВС'!BC273</f>
        <v>0</v>
      </c>
      <c r="BD436" s="21">
        <f>'6.ВС'!BD273</f>
        <v>0</v>
      </c>
      <c r="BE436" s="21">
        <f>'6.ВС'!BE273</f>
        <v>197000</v>
      </c>
      <c r="BF436" s="21">
        <f>'6.ВС'!BF273</f>
        <v>0</v>
      </c>
      <c r="BG436" s="21">
        <f>'6.ВС'!BG273</f>
        <v>0</v>
      </c>
      <c r="BH436" s="21">
        <f>'6.ВС'!BH273</f>
        <v>197000</v>
      </c>
      <c r="BI436" s="21">
        <f>'6.ВС'!BI273</f>
        <v>0</v>
      </c>
      <c r="BJ436" s="21">
        <f>'6.ВС'!BJ273</f>
        <v>0</v>
      </c>
      <c r="BK436" s="21">
        <f>'6.ВС'!BK273</f>
        <v>0</v>
      </c>
      <c r="BL436" s="21">
        <f>'6.ВС'!BL273</f>
        <v>0</v>
      </c>
      <c r="BM436" s="21">
        <f>'6.ВС'!BM273</f>
        <v>197000</v>
      </c>
      <c r="BN436" s="21">
        <f>'6.ВС'!BN273</f>
        <v>0</v>
      </c>
      <c r="BO436" s="21">
        <f>'6.ВС'!BO273</f>
        <v>0</v>
      </c>
      <c r="BP436" s="21">
        <f>'6.ВС'!BP273</f>
        <v>197000</v>
      </c>
      <c r="BQ436" s="205">
        <f t="shared" si="693"/>
        <v>0</v>
      </c>
      <c r="BR436" s="21">
        <f>'6.ВС'!BR273</f>
        <v>197000</v>
      </c>
      <c r="BS436" s="21">
        <f>'6.ВС'!BS273</f>
        <v>0</v>
      </c>
      <c r="BT436" s="21">
        <f>'6.ВС'!BT273</f>
        <v>0</v>
      </c>
      <c r="BU436" s="21">
        <f>'6.ВС'!BU273</f>
        <v>197000</v>
      </c>
      <c r="BV436" s="21">
        <f>'6.ВС'!BV273</f>
        <v>0</v>
      </c>
      <c r="BW436" s="21">
        <f>'6.ВС'!BW273</f>
        <v>0</v>
      </c>
      <c r="BX436" s="21">
        <f>'6.ВС'!BX273</f>
        <v>0</v>
      </c>
      <c r="BY436" s="21">
        <f>'6.ВС'!BY273</f>
        <v>0</v>
      </c>
      <c r="BZ436" s="21">
        <f>'6.ВС'!BZ273</f>
        <v>197000</v>
      </c>
      <c r="CA436" s="21">
        <f>'6.ВС'!CA273</f>
        <v>0</v>
      </c>
      <c r="CB436" s="21">
        <f>'6.ВС'!CB273</f>
        <v>0</v>
      </c>
      <c r="CC436" s="21">
        <f>'6.ВС'!CC273</f>
        <v>197000</v>
      </c>
      <c r="CD436" s="21">
        <f>'6.ВС'!CD273</f>
        <v>0</v>
      </c>
      <c r="CE436" s="21">
        <f>'6.ВС'!CE273</f>
        <v>0</v>
      </c>
      <c r="CF436" s="21">
        <f>'6.ВС'!CF273</f>
        <v>0</v>
      </c>
      <c r="CG436" s="21">
        <f>'6.ВС'!CG273</f>
        <v>0</v>
      </c>
      <c r="CH436" s="21">
        <f>'6.ВС'!CH273</f>
        <v>197000</v>
      </c>
      <c r="CI436" s="21">
        <f>'6.ВС'!CI273</f>
        <v>0</v>
      </c>
      <c r="CJ436" s="21">
        <f>'6.ВС'!CJ273</f>
        <v>0</v>
      </c>
      <c r="CK436" s="21">
        <f>'6.ВС'!CK273</f>
        <v>197000</v>
      </c>
      <c r="CL436" s="206">
        <f t="shared" si="696"/>
        <v>0</v>
      </c>
    </row>
    <row r="437" spans="1:90" ht="27.75" customHeight="1" x14ac:dyDescent="0.25">
      <c r="A437" s="156" t="s">
        <v>281</v>
      </c>
      <c r="B437" s="25"/>
      <c r="C437" s="25"/>
      <c r="D437" s="25"/>
      <c r="E437" s="45" t="s">
        <v>282</v>
      </c>
      <c r="F437" s="3" t="s">
        <v>108</v>
      </c>
      <c r="G437" s="3" t="s">
        <v>44</v>
      </c>
      <c r="H437" s="176" t="s">
        <v>463</v>
      </c>
      <c r="I437" s="3"/>
      <c r="J437" s="21">
        <f t="shared" ref="J437:Y438" si="812">J438</f>
        <v>0</v>
      </c>
      <c r="K437" s="21">
        <f t="shared" si="812"/>
        <v>0</v>
      </c>
      <c r="L437" s="21">
        <f t="shared" si="812"/>
        <v>0</v>
      </c>
      <c r="M437" s="21">
        <f t="shared" si="812"/>
        <v>0</v>
      </c>
      <c r="N437" s="21">
        <f t="shared" si="812"/>
        <v>0</v>
      </c>
      <c r="O437" s="21">
        <f t="shared" si="812"/>
        <v>0</v>
      </c>
      <c r="P437" s="21">
        <f t="shared" si="812"/>
        <v>0</v>
      </c>
      <c r="Q437" s="21">
        <f t="shared" si="812"/>
        <v>0</v>
      </c>
      <c r="R437" s="21">
        <f t="shared" si="812"/>
        <v>0</v>
      </c>
      <c r="S437" s="21">
        <f t="shared" si="812"/>
        <v>0</v>
      </c>
      <c r="T437" s="21">
        <f t="shared" si="812"/>
        <v>0</v>
      </c>
      <c r="U437" s="21">
        <f t="shared" si="812"/>
        <v>0</v>
      </c>
      <c r="V437" s="21">
        <f t="shared" si="812"/>
        <v>-2451516</v>
      </c>
      <c r="W437" s="21">
        <f t="shared" si="812"/>
        <v>-2427000</v>
      </c>
      <c r="X437" s="21">
        <f t="shared" si="812"/>
        <v>-24516</v>
      </c>
      <c r="Y437" s="21">
        <f t="shared" si="812"/>
        <v>0</v>
      </c>
      <c r="Z437" s="276">
        <f t="shared" si="703"/>
        <v>0</v>
      </c>
      <c r="AA437" s="21"/>
      <c r="AB437" s="21">
        <f t="shared" ref="AB437:BV438" si="813">AB438</f>
        <v>2451516</v>
      </c>
      <c r="AC437" s="21">
        <f t="shared" si="813"/>
        <v>2427000</v>
      </c>
      <c r="AD437" s="21">
        <f t="shared" si="813"/>
        <v>24516</v>
      </c>
      <c r="AE437" s="21">
        <f t="shared" si="813"/>
        <v>0</v>
      </c>
      <c r="AF437" s="21">
        <f t="shared" si="813"/>
        <v>-1</v>
      </c>
      <c r="AG437" s="21">
        <f t="shared" si="813"/>
        <v>0</v>
      </c>
      <c r="AH437" s="21">
        <f t="shared" si="813"/>
        <v>-1</v>
      </c>
      <c r="AI437" s="21">
        <f t="shared" si="813"/>
        <v>0</v>
      </c>
      <c r="AJ437" s="21">
        <f t="shared" si="813"/>
        <v>2451515</v>
      </c>
      <c r="AK437" s="21">
        <f t="shared" si="813"/>
        <v>2427000</v>
      </c>
      <c r="AL437" s="21">
        <f t="shared" si="813"/>
        <v>24515</v>
      </c>
      <c r="AM437" s="21">
        <f t="shared" si="813"/>
        <v>0</v>
      </c>
      <c r="AN437" s="21">
        <f t="shared" si="813"/>
        <v>0</v>
      </c>
      <c r="AO437" s="21">
        <f t="shared" si="813"/>
        <v>0</v>
      </c>
      <c r="AP437" s="21">
        <f t="shared" si="813"/>
        <v>0</v>
      </c>
      <c r="AQ437" s="21">
        <f t="shared" si="813"/>
        <v>0</v>
      </c>
      <c r="AR437" s="21">
        <f t="shared" si="813"/>
        <v>2451515</v>
      </c>
      <c r="AS437" s="21">
        <f t="shared" si="813"/>
        <v>2427000</v>
      </c>
      <c r="AT437" s="21">
        <f t="shared" si="813"/>
        <v>24515</v>
      </c>
      <c r="AU437" s="21">
        <f t="shared" si="813"/>
        <v>0</v>
      </c>
      <c r="AV437" s="205">
        <f t="shared" si="705"/>
        <v>0</v>
      </c>
      <c r="AW437" s="21">
        <f t="shared" si="813"/>
        <v>0</v>
      </c>
      <c r="AX437" s="21">
        <f t="shared" si="813"/>
        <v>0</v>
      </c>
      <c r="AY437" s="21">
        <f t="shared" si="813"/>
        <v>0</v>
      </c>
      <c r="AZ437" s="21">
        <f t="shared" si="813"/>
        <v>0</v>
      </c>
      <c r="BA437" s="21">
        <f t="shared" si="813"/>
        <v>0</v>
      </c>
      <c r="BB437" s="21">
        <f t="shared" si="813"/>
        <v>0</v>
      </c>
      <c r="BC437" s="21">
        <f t="shared" si="813"/>
        <v>0</v>
      </c>
      <c r="BD437" s="21">
        <f t="shared" si="813"/>
        <v>0</v>
      </c>
      <c r="BE437" s="21">
        <f t="shared" si="813"/>
        <v>0</v>
      </c>
      <c r="BF437" s="21">
        <f t="shared" si="813"/>
        <v>0</v>
      </c>
      <c r="BG437" s="21">
        <f t="shared" si="813"/>
        <v>0</v>
      </c>
      <c r="BH437" s="21">
        <f t="shared" si="813"/>
        <v>0</v>
      </c>
      <c r="BI437" s="21">
        <f t="shared" si="813"/>
        <v>0</v>
      </c>
      <c r="BJ437" s="21">
        <f t="shared" si="813"/>
        <v>0</v>
      </c>
      <c r="BK437" s="21">
        <f t="shared" si="813"/>
        <v>0</v>
      </c>
      <c r="BL437" s="21">
        <f t="shared" si="813"/>
        <v>0</v>
      </c>
      <c r="BM437" s="21">
        <f t="shared" si="813"/>
        <v>0</v>
      </c>
      <c r="BN437" s="21">
        <f t="shared" si="813"/>
        <v>0</v>
      </c>
      <c r="BO437" s="21">
        <f t="shared" si="813"/>
        <v>0</v>
      </c>
      <c r="BP437" s="21">
        <f t="shared" si="813"/>
        <v>0</v>
      </c>
      <c r="BQ437" s="205">
        <f t="shared" si="693"/>
        <v>0</v>
      </c>
      <c r="BR437" s="21">
        <f t="shared" si="813"/>
        <v>0</v>
      </c>
      <c r="BS437" s="21">
        <f t="shared" si="813"/>
        <v>0</v>
      </c>
      <c r="BT437" s="21">
        <f t="shared" si="813"/>
        <v>0</v>
      </c>
      <c r="BU437" s="21">
        <f t="shared" si="813"/>
        <v>0</v>
      </c>
      <c r="BV437" s="21">
        <f t="shared" si="813"/>
        <v>0</v>
      </c>
      <c r="BW437" s="21">
        <f t="shared" ref="BV437:CK438" si="814">BW438</f>
        <v>0</v>
      </c>
      <c r="BX437" s="21">
        <f t="shared" si="814"/>
        <v>0</v>
      </c>
      <c r="BY437" s="21">
        <f t="shared" si="814"/>
        <v>0</v>
      </c>
      <c r="BZ437" s="21">
        <f t="shared" si="814"/>
        <v>0</v>
      </c>
      <c r="CA437" s="21">
        <f t="shared" si="814"/>
        <v>0</v>
      </c>
      <c r="CB437" s="21">
        <f t="shared" si="814"/>
        <v>0</v>
      </c>
      <c r="CC437" s="21">
        <f t="shared" si="814"/>
        <v>0</v>
      </c>
      <c r="CD437" s="21">
        <f t="shared" si="814"/>
        <v>0</v>
      </c>
      <c r="CE437" s="21">
        <f t="shared" si="814"/>
        <v>0</v>
      </c>
      <c r="CF437" s="21">
        <f t="shared" si="814"/>
        <v>0</v>
      </c>
      <c r="CG437" s="21">
        <f t="shared" si="814"/>
        <v>0</v>
      </c>
      <c r="CH437" s="21">
        <f t="shared" si="814"/>
        <v>0</v>
      </c>
      <c r="CI437" s="21">
        <f t="shared" si="814"/>
        <v>0</v>
      </c>
      <c r="CJ437" s="21">
        <f t="shared" si="814"/>
        <v>0</v>
      </c>
      <c r="CK437" s="21">
        <f t="shared" si="814"/>
        <v>0</v>
      </c>
      <c r="CL437" s="206">
        <f t="shared" si="696"/>
        <v>0</v>
      </c>
    </row>
    <row r="438" spans="1:90" ht="27.75" customHeight="1" x14ac:dyDescent="0.25">
      <c r="A438" s="156" t="s">
        <v>20</v>
      </c>
      <c r="B438" s="25"/>
      <c r="C438" s="25"/>
      <c r="D438" s="25"/>
      <c r="E438" s="45" t="s">
        <v>282</v>
      </c>
      <c r="F438" s="3" t="s">
        <v>108</v>
      </c>
      <c r="G438" s="3" t="s">
        <v>44</v>
      </c>
      <c r="H438" s="176" t="s">
        <v>463</v>
      </c>
      <c r="I438" s="3" t="s">
        <v>21</v>
      </c>
      <c r="J438" s="21">
        <f t="shared" si="812"/>
        <v>0</v>
      </c>
      <c r="K438" s="21">
        <f t="shared" si="812"/>
        <v>0</v>
      </c>
      <c r="L438" s="21">
        <f t="shared" si="812"/>
        <v>0</v>
      </c>
      <c r="M438" s="21">
        <f t="shared" si="812"/>
        <v>0</v>
      </c>
      <c r="N438" s="21">
        <f t="shared" si="812"/>
        <v>0</v>
      </c>
      <c r="O438" s="21">
        <f t="shared" si="812"/>
        <v>0</v>
      </c>
      <c r="P438" s="21">
        <f t="shared" si="812"/>
        <v>0</v>
      </c>
      <c r="Q438" s="21">
        <f t="shared" si="812"/>
        <v>0</v>
      </c>
      <c r="R438" s="21">
        <f t="shared" si="812"/>
        <v>0</v>
      </c>
      <c r="S438" s="21">
        <f t="shared" si="812"/>
        <v>0</v>
      </c>
      <c r="T438" s="21">
        <f t="shared" si="812"/>
        <v>0</v>
      </c>
      <c r="U438" s="21">
        <f t="shared" si="812"/>
        <v>0</v>
      </c>
      <c r="V438" s="21">
        <f t="shared" si="812"/>
        <v>-2451516</v>
      </c>
      <c r="W438" s="21">
        <f t="shared" si="812"/>
        <v>-2427000</v>
      </c>
      <c r="X438" s="21">
        <f t="shared" si="812"/>
        <v>-24516</v>
      </c>
      <c r="Y438" s="21">
        <f t="shared" si="812"/>
        <v>0</v>
      </c>
      <c r="Z438" s="276">
        <f t="shared" si="703"/>
        <v>0</v>
      </c>
      <c r="AA438" s="21"/>
      <c r="AB438" s="21">
        <f t="shared" si="813"/>
        <v>2451516</v>
      </c>
      <c r="AC438" s="21">
        <f t="shared" si="813"/>
        <v>2427000</v>
      </c>
      <c r="AD438" s="21">
        <f t="shared" si="813"/>
        <v>24516</v>
      </c>
      <c r="AE438" s="21">
        <f t="shared" si="813"/>
        <v>0</v>
      </c>
      <c r="AF438" s="21">
        <f t="shared" si="813"/>
        <v>-1</v>
      </c>
      <c r="AG438" s="21">
        <f t="shared" si="813"/>
        <v>0</v>
      </c>
      <c r="AH438" s="21">
        <f t="shared" si="813"/>
        <v>-1</v>
      </c>
      <c r="AI438" s="21">
        <f t="shared" si="813"/>
        <v>0</v>
      </c>
      <c r="AJ438" s="21">
        <f t="shared" si="813"/>
        <v>2451515</v>
      </c>
      <c r="AK438" s="21">
        <f t="shared" si="813"/>
        <v>2427000</v>
      </c>
      <c r="AL438" s="21">
        <f t="shared" si="813"/>
        <v>24515</v>
      </c>
      <c r="AM438" s="21">
        <f t="shared" si="813"/>
        <v>0</v>
      </c>
      <c r="AN438" s="21">
        <f t="shared" si="813"/>
        <v>0</v>
      </c>
      <c r="AO438" s="21">
        <f t="shared" si="813"/>
        <v>0</v>
      </c>
      <c r="AP438" s="21">
        <f t="shared" si="813"/>
        <v>0</v>
      </c>
      <c r="AQ438" s="21">
        <f t="shared" si="813"/>
        <v>0</v>
      </c>
      <c r="AR438" s="21">
        <f t="shared" si="813"/>
        <v>2451515</v>
      </c>
      <c r="AS438" s="21">
        <f t="shared" si="813"/>
        <v>2427000</v>
      </c>
      <c r="AT438" s="21">
        <f t="shared" si="813"/>
        <v>24515</v>
      </c>
      <c r="AU438" s="21">
        <f t="shared" si="813"/>
        <v>0</v>
      </c>
      <c r="AV438" s="205">
        <f t="shared" si="705"/>
        <v>0</v>
      </c>
      <c r="AW438" s="21">
        <f t="shared" si="813"/>
        <v>0</v>
      </c>
      <c r="AX438" s="21">
        <f t="shared" si="813"/>
        <v>0</v>
      </c>
      <c r="AY438" s="21">
        <f t="shared" si="813"/>
        <v>0</v>
      </c>
      <c r="AZ438" s="21">
        <f t="shared" si="813"/>
        <v>0</v>
      </c>
      <c r="BA438" s="21">
        <f t="shared" si="813"/>
        <v>0</v>
      </c>
      <c r="BB438" s="21">
        <f t="shared" si="813"/>
        <v>0</v>
      </c>
      <c r="BC438" s="21">
        <f t="shared" si="813"/>
        <v>0</v>
      </c>
      <c r="BD438" s="21">
        <f t="shared" si="813"/>
        <v>0</v>
      </c>
      <c r="BE438" s="21">
        <f t="shared" si="813"/>
        <v>0</v>
      </c>
      <c r="BF438" s="21">
        <f t="shared" si="813"/>
        <v>0</v>
      </c>
      <c r="BG438" s="21">
        <f t="shared" si="813"/>
        <v>0</v>
      </c>
      <c r="BH438" s="21">
        <f t="shared" si="813"/>
        <v>0</v>
      </c>
      <c r="BI438" s="21">
        <f t="shared" si="813"/>
        <v>0</v>
      </c>
      <c r="BJ438" s="21">
        <f t="shared" si="813"/>
        <v>0</v>
      </c>
      <c r="BK438" s="21">
        <f t="shared" si="813"/>
        <v>0</v>
      </c>
      <c r="BL438" s="21">
        <f t="shared" si="813"/>
        <v>0</v>
      </c>
      <c r="BM438" s="21">
        <f t="shared" si="813"/>
        <v>0</v>
      </c>
      <c r="BN438" s="21">
        <f t="shared" si="813"/>
        <v>0</v>
      </c>
      <c r="BO438" s="21">
        <f t="shared" si="813"/>
        <v>0</v>
      </c>
      <c r="BP438" s="21">
        <f t="shared" si="813"/>
        <v>0</v>
      </c>
      <c r="BQ438" s="205">
        <f t="shared" si="693"/>
        <v>0</v>
      </c>
      <c r="BR438" s="21">
        <f t="shared" si="813"/>
        <v>0</v>
      </c>
      <c r="BS438" s="21">
        <f t="shared" si="813"/>
        <v>0</v>
      </c>
      <c r="BT438" s="21">
        <f t="shared" si="813"/>
        <v>0</v>
      </c>
      <c r="BU438" s="21">
        <f t="shared" si="813"/>
        <v>0</v>
      </c>
      <c r="BV438" s="21">
        <f t="shared" si="814"/>
        <v>0</v>
      </c>
      <c r="BW438" s="21">
        <f t="shared" si="814"/>
        <v>0</v>
      </c>
      <c r="BX438" s="21">
        <f t="shared" si="814"/>
        <v>0</v>
      </c>
      <c r="BY438" s="21">
        <f t="shared" si="814"/>
        <v>0</v>
      </c>
      <c r="BZ438" s="21">
        <f t="shared" si="814"/>
        <v>0</v>
      </c>
      <c r="CA438" s="21">
        <f t="shared" si="814"/>
        <v>0</v>
      </c>
      <c r="CB438" s="21">
        <f t="shared" si="814"/>
        <v>0</v>
      </c>
      <c r="CC438" s="21">
        <f t="shared" si="814"/>
        <v>0</v>
      </c>
      <c r="CD438" s="21">
        <f t="shared" si="814"/>
        <v>0</v>
      </c>
      <c r="CE438" s="21">
        <f t="shared" si="814"/>
        <v>0</v>
      </c>
      <c r="CF438" s="21">
        <f t="shared" si="814"/>
        <v>0</v>
      </c>
      <c r="CG438" s="21">
        <f t="shared" si="814"/>
        <v>0</v>
      </c>
      <c r="CH438" s="21">
        <f t="shared" si="814"/>
        <v>0</v>
      </c>
      <c r="CI438" s="21">
        <f t="shared" si="814"/>
        <v>0</v>
      </c>
      <c r="CJ438" s="21">
        <f t="shared" si="814"/>
        <v>0</v>
      </c>
      <c r="CK438" s="21">
        <f t="shared" si="814"/>
        <v>0</v>
      </c>
      <c r="CL438" s="206">
        <f t="shared" si="696"/>
        <v>0</v>
      </c>
    </row>
    <row r="439" spans="1:90" ht="27.75" customHeight="1" x14ac:dyDescent="0.25">
      <c r="A439" s="156" t="s">
        <v>9</v>
      </c>
      <c r="B439" s="25"/>
      <c r="C439" s="25"/>
      <c r="D439" s="25"/>
      <c r="E439" s="45" t="s">
        <v>282</v>
      </c>
      <c r="F439" s="3" t="s">
        <v>108</v>
      </c>
      <c r="G439" s="3" t="s">
        <v>44</v>
      </c>
      <c r="H439" s="176" t="s">
        <v>463</v>
      </c>
      <c r="I439" s="3" t="s">
        <v>22</v>
      </c>
      <c r="J439" s="21">
        <f>'6.ВС'!J276</f>
        <v>0</v>
      </c>
      <c r="K439" s="21">
        <f>'6.ВС'!K276</f>
        <v>0</v>
      </c>
      <c r="L439" s="21">
        <f>'6.ВС'!L276</f>
        <v>0</v>
      </c>
      <c r="M439" s="21">
        <f>'6.ВС'!M276</f>
        <v>0</v>
      </c>
      <c r="N439" s="21">
        <f>'6.ВС'!N276</f>
        <v>0</v>
      </c>
      <c r="O439" s="21">
        <f>'6.ВС'!O276</f>
        <v>0</v>
      </c>
      <c r="P439" s="21">
        <f>'6.ВС'!P276</f>
        <v>0</v>
      </c>
      <c r="Q439" s="21">
        <f>'6.ВС'!Q276</f>
        <v>0</v>
      </c>
      <c r="R439" s="21">
        <f>'6.ВС'!R276</f>
        <v>0</v>
      </c>
      <c r="S439" s="21">
        <f>'6.ВС'!S276</f>
        <v>0</v>
      </c>
      <c r="T439" s="21">
        <f>'6.ВС'!T276</f>
        <v>0</v>
      </c>
      <c r="U439" s="21">
        <f>'6.ВС'!U276</f>
        <v>0</v>
      </c>
      <c r="V439" s="21">
        <f>'6.ВС'!V276</f>
        <v>-2451516</v>
      </c>
      <c r="W439" s="21">
        <f>'6.ВС'!W276</f>
        <v>-2427000</v>
      </c>
      <c r="X439" s="21">
        <f>'6.ВС'!X276</f>
        <v>-24516</v>
      </c>
      <c r="Y439" s="21">
        <f>'6.ВС'!Y276</f>
        <v>0</v>
      </c>
      <c r="Z439" s="276">
        <f t="shared" si="703"/>
        <v>0</v>
      </c>
      <c r="AA439" s="21"/>
      <c r="AB439" s="21">
        <f>'6.ВС'!AB276</f>
        <v>2451516</v>
      </c>
      <c r="AC439" s="21">
        <f>'6.ВС'!AC276</f>
        <v>2427000</v>
      </c>
      <c r="AD439" s="21">
        <f>'6.ВС'!AD276</f>
        <v>24516</v>
      </c>
      <c r="AE439" s="21">
        <f>'6.ВС'!AE276</f>
        <v>0</v>
      </c>
      <c r="AF439" s="21">
        <f>'6.ВС'!AF276</f>
        <v>-1</v>
      </c>
      <c r="AG439" s="21">
        <f>'6.ВС'!AG276</f>
        <v>0</v>
      </c>
      <c r="AH439" s="21">
        <f>'6.ВС'!AH276</f>
        <v>-1</v>
      </c>
      <c r="AI439" s="21">
        <f>'6.ВС'!AI276</f>
        <v>0</v>
      </c>
      <c r="AJ439" s="21">
        <f>'6.ВС'!AJ276</f>
        <v>2451515</v>
      </c>
      <c r="AK439" s="21">
        <f>'6.ВС'!AK276</f>
        <v>2427000</v>
      </c>
      <c r="AL439" s="21">
        <f>'6.ВС'!AL276</f>
        <v>24515</v>
      </c>
      <c r="AM439" s="21">
        <f>'6.ВС'!AM276</f>
        <v>0</v>
      </c>
      <c r="AN439" s="21">
        <f>'6.ВС'!AN276</f>
        <v>0</v>
      </c>
      <c r="AO439" s="21">
        <f>'6.ВС'!AO276</f>
        <v>0</v>
      </c>
      <c r="AP439" s="21">
        <f>'6.ВС'!AP276</f>
        <v>0</v>
      </c>
      <c r="AQ439" s="21">
        <f>'6.ВС'!AQ276</f>
        <v>0</v>
      </c>
      <c r="AR439" s="21">
        <f>'6.ВС'!AR276</f>
        <v>2451515</v>
      </c>
      <c r="AS439" s="21">
        <f>'6.ВС'!AS276</f>
        <v>2427000</v>
      </c>
      <c r="AT439" s="21">
        <f>'6.ВС'!AT276</f>
        <v>24515</v>
      </c>
      <c r="AU439" s="21">
        <f>'6.ВС'!AU276</f>
        <v>0</v>
      </c>
      <c r="AV439" s="205">
        <f t="shared" si="705"/>
        <v>0</v>
      </c>
      <c r="AW439" s="21">
        <f>'6.ВС'!AW276</f>
        <v>0</v>
      </c>
      <c r="AX439" s="21">
        <f>'6.ВС'!AX276</f>
        <v>0</v>
      </c>
      <c r="AY439" s="21">
        <f>'6.ВС'!AY276</f>
        <v>0</v>
      </c>
      <c r="AZ439" s="21">
        <f>'6.ВС'!AZ276</f>
        <v>0</v>
      </c>
      <c r="BA439" s="21">
        <f>'6.ВС'!BA276</f>
        <v>0</v>
      </c>
      <c r="BB439" s="21">
        <f>'6.ВС'!BB276</f>
        <v>0</v>
      </c>
      <c r="BC439" s="21">
        <f>'6.ВС'!BC276</f>
        <v>0</v>
      </c>
      <c r="BD439" s="21">
        <f>'6.ВС'!BD276</f>
        <v>0</v>
      </c>
      <c r="BE439" s="21">
        <f>'6.ВС'!BE276</f>
        <v>0</v>
      </c>
      <c r="BF439" s="21">
        <f>'6.ВС'!BF276</f>
        <v>0</v>
      </c>
      <c r="BG439" s="21">
        <f>'6.ВС'!BG276</f>
        <v>0</v>
      </c>
      <c r="BH439" s="21">
        <f>'6.ВС'!BH276</f>
        <v>0</v>
      </c>
      <c r="BI439" s="21">
        <f>'6.ВС'!BI276</f>
        <v>0</v>
      </c>
      <c r="BJ439" s="21">
        <f>'6.ВС'!BJ276</f>
        <v>0</v>
      </c>
      <c r="BK439" s="21">
        <f>'6.ВС'!BK276</f>
        <v>0</v>
      </c>
      <c r="BL439" s="21">
        <f>'6.ВС'!BL276</f>
        <v>0</v>
      </c>
      <c r="BM439" s="21">
        <f>'6.ВС'!BM276</f>
        <v>0</v>
      </c>
      <c r="BN439" s="21">
        <f>'6.ВС'!BN276</f>
        <v>0</v>
      </c>
      <c r="BO439" s="21">
        <f>'6.ВС'!BO276</f>
        <v>0</v>
      </c>
      <c r="BP439" s="21">
        <f>'6.ВС'!BP276</f>
        <v>0</v>
      </c>
      <c r="BQ439" s="205">
        <f t="shared" si="693"/>
        <v>0</v>
      </c>
      <c r="BR439" s="21">
        <f>'6.ВС'!BR276</f>
        <v>0</v>
      </c>
      <c r="BS439" s="21">
        <f>'6.ВС'!BS276</f>
        <v>0</v>
      </c>
      <c r="BT439" s="21">
        <f>'6.ВС'!BT276</f>
        <v>0</v>
      </c>
      <c r="BU439" s="21">
        <f>'6.ВС'!BU276</f>
        <v>0</v>
      </c>
      <c r="BV439" s="21">
        <f>'6.ВС'!BV276</f>
        <v>0</v>
      </c>
      <c r="BW439" s="21">
        <f>'6.ВС'!BW276</f>
        <v>0</v>
      </c>
      <c r="BX439" s="21">
        <f>'6.ВС'!BX276</f>
        <v>0</v>
      </c>
      <c r="BY439" s="21">
        <f>'6.ВС'!BY276</f>
        <v>0</v>
      </c>
      <c r="BZ439" s="21">
        <f>'6.ВС'!BZ276</f>
        <v>0</v>
      </c>
      <c r="CA439" s="21">
        <f>'6.ВС'!CA276</f>
        <v>0</v>
      </c>
      <c r="CB439" s="21">
        <f>'6.ВС'!CB276</f>
        <v>0</v>
      </c>
      <c r="CC439" s="21">
        <f>'6.ВС'!CC276</f>
        <v>0</v>
      </c>
      <c r="CD439" s="21">
        <f>'6.ВС'!CD276</f>
        <v>0</v>
      </c>
      <c r="CE439" s="21">
        <f>'6.ВС'!CE276</f>
        <v>0</v>
      </c>
      <c r="CF439" s="21">
        <f>'6.ВС'!CF276</f>
        <v>0</v>
      </c>
      <c r="CG439" s="21">
        <f>'6.ВС'!CG276</f>
        <v>0</v>
      </c>
      <c r="CH439" s="21">
        <f>'6.ВС'!CH276</f>
        <v>0</v>
      </c>
      <c r="CI439" s="21">
        <f>'6.ВС'!CI276</f>
        <v>0</v>
      </c>
      <c r="CJ439" s="21">
        <f>'6.ВС'!CJ276</f>
        <v>0</v>
      </c>
      <c r="CK439" s="21">
        <f>'6.ВС'!CK276</f>
        <v>0</v>
      </c>
      <c r="CL439" s="206">
        <f t="shared" si="696"/>
        <v>0</v>
      </c>
    </row>
    <row r="440" spans="1:90" ht="27.75" customHeight="1" x14ac:dyDescent="0.25">
      <c r="A440" s="155" t="s">
        <v>136</v>
      </c>
      <c r="B440" s="156"/>
      <c r="C440" s="156"/>
      <c r="D440" s="156"/>
      <c r="E440" s="5">
        <v>853</v>
      </c>
      <c r="F440" s="4" t="s">
        <v>137</v>
      </c>
      <c r="G440" s="4"/>
      <c r="H440" s="4"/>
      <c r="I440" s="4"/>
      <c r="J440" s="7">
        <f t="shared" ref="J440:R440" si="815">J441+J445</f>
        <v>2359000</v>
      </c>
      <c r="K440" s="7">
        <f t="shared" ref="K440:M440" si="816">K441+K445</f>
        <v>859000</v>
      </c>
      <c r="L440" s="7">
        <f t="shared" si="816"/>
        <v>1500000</v>
      </c>
      <c r="M440" s="7">
        <f t="shared" si="816"/>
        <v>0</v>
      </c>
      <c r="N440" s="7">
        <f t="shared" si="815"/>
        <v>2359000</v>
      </c>
      <c r="O440" s="7">
        <f t="shared" ref="O440:Q440" si="817">O441+O445</f>
        <v>859000</v>
      </c>
      <c r="P440" s="7">
        <f t="shared" si="817"/>
        <v>1500000</v>
      </c>
      <c r="Q440" s="7">
        <f t="shared" si="817"/>
        <v>0</v>
      </c>
      <c r="R440" s="7">
        <f t="shared" si="815"/>
        <v>2359000</v>
      </c>
      <c r="S440" s="7">
        <f t="shared" ref="S440:U440" si="818">S441+S445</f>
        <v>859000</v>
      </c>
      <c r="T440" s="7">
        <f t="shared" si="818"/>
        <v>1500000</v>
      </c>
      <c r="U440" s="7">
        <f t="shared" si="818"/>
        <v>0</v>
      </c>
      <c r="V440" s="7">
        <f t="shared" ref="V440:Y440" si="819">V441+V445</f>
        <v>26000</v>
      </c>
      <c r="W440" s="7">
        <f t="shared" si="819"/>
        <v>26000</v>
      </c>
      <c r="X440" s="7">
        <f t="shared" si="819"/>
        <v>0</v>
      </c>
      <c r="Y440" s="7">
        <f t="shared" si="819"/>
        <v>0</v>
      </c>
      <c r="Z440" s="276">
        <f t="shared" si="703"/>
        <v>101.11444492070297</v>
      </c>
      <c r="AA440" s="7"/>
      <c r="AB440" s="7">
        <f t="shared" ref="AB440:BU440" si="820">AB441+AB445</f>
        <v>2333000</v>
      </c>
      <c r="AC440" s="7">
        <f t="shared" si="820"/>
        <v>833000</v>
      </c>
      <c r="AD440" s="7">
        <f t="shared" si="820"/>
        <v>1500000</v>
      </c>
      <c r="AE440" s="7">
        <f t="shared" si="820"/>
        <v>0</v>
      </c>
      <c r="AF440" s="7">
        <f t="shared" ref="AF440:AM440" si="821">AF441+AF445</f>
        <v>274500</v>
      </c>
      <c r="AG440" s="7">
        <f t="shared" si="821"/>
        <v>0</v>
      </c>
      <c r="AH440" s="7">
        <f t="shared" si="821"/>
        <v>274500</v>
      </c>
      <c r="AI440" s="7">
        <f t="shared" si="821"/>
        <v>0</v>
      </c>
      <c r="AJ440" s="7">
        <f t="shared" si="821"/>
        <v>2607500</v>
      </c>
      <c r="AK440" s="7">
        <f t="shared" si="821"/>
        <v>833000</v>
      </c>
      <c r="AL440" s="7">
        <f t="shared" si="821"/>
        <v>1774500</v>
      </c>
      <c r="AM440" s="7">
        <f t="shared" si="821"/>
        <v>0</v>
      </c>
      <c r="AN440" s="7">
        <f t="shared" ref="AN440:AU440" si="822">AN441+AN445</f>
        <v>0</v>
      </c>
      <c r="AO440" s="7">
        <f t="shared" si="822"/>
        <v>0</v>
      </c>
      <c r="AP440" s="7">
        <f t="shared" si="822"/>
        <v>0</v>
      </c>
      <c r="AQ440" s="7">
        <f t="shared" si="822"/>
        <v>0</v>
      </c>
      <c r="AR440" s="7">
        <f t="shared" si="822"/>
        <v>2607500</v>
      </c>
      <c r="AS440" s="7">
        <f t="shared" si="822"/>
        <v>833000</v>
      </c>
      <c r="AT440" s="7">
        <f t="shared" si="822"/>
        <v>1774500</v>
      </c>
      <c r="AU440" s="7">
        <f t="shared" si="822"/>
        <v>0</v>
      </c>
      <c r="AV440" s="205">
        <f t="shared" si="705"/>
        <v>0</v>
      </c>
      <c r="AW440" s="7">
        <f t="shared" si="820"/>
        <v>2333000</v>
      </c>
      <c r="AX440" s="7">
        <f t="shared" si="820"/>
        <v>833000</v>
      </c>
      <c r="AY440" s="7">
        <f t="shared" si="820"/>
        <v>1500000</v>
      </c>
      <c r="AZ440" s="7">
        <f t="shared" si="820"/>
        <v>0</v>
      </c>
      <c r="BA440" s="7">
        <f t="shared" ref="BA440:BH440" si="823">BA441+BA445</f>
        <v>0</v>
      </c>
      <c r="BB440" s="7">
        <f t="shared" si="823"/>
        <v>0</v>
      </c>
      <c r="BC440" s="7">
        <f t="shared" si="823"/>
        <v>0</v>
      </c>
      <c r="BD440" s="7">
        <f t="shared" si="823"/>
        <v>0</v>
      </c>
      <c r="BE440" s="7">
        <f t="shared" si="823"/>
        <v>2333000</v>
      </c>
      <c r="BF440" s="7">
        <f t="shared" si="823"/>
        <v>833000</v>
      </c>
      <c r="BG440" s="7">
        <f t="shared" si="823"/>
        <v>1500000</v>
      </c>
      <c r="BH440" s="7">
        <f t="shared" si="823"/>
        <v>0</v>
      </c>
      <c r="BI440" s="7">
        <f t="shared" ref="BI440:BP440" si="824">BI441+BI445</f>
        <v>0</v>
      </c>
      <c r="BJ440" s="7">
        <f t="shared" si="824"/>
        <v>0</v>
      </c>
      <c r="BK440" s="7">
        <f t="shared" si="824"/>
        <v>0</v>
      </c>
      <c r="BL440" s="7">
        <f t="shared" si="824"/>
        <v>0</v>
      </c>
      <c r="BM440" s="7">
        <f t="shared" si="824"/>
        <v>2333000</v>
      </c>
      <c r="BN440" s="7">
        <f t="shared" si="824"/>
        <v>833000</v>
      </c>
      <c r="BO440" s="7">
        <f t="shared" si="824"/>
        <v>1500000</v>
      </c>
      <c r="BP440" s="7">
        <f t="shared" si="824"/>
        <v>0</v>
      </c>
      <c r="BQ440" s="205">
        <f t="shared" si="693"/>
        <v>0</v>
      </c>
      <c r="BR440" s="7">
        <f t="shared" si="820"/>
        <v>2333000</v>
      </c>
      <c r="BS440" s="7">
        <f t="shared" si="820"/>
        <v>833000</v>
      </c>
      <c r="BT440" s="7">
        <f t="shared" si="820"/>
        <v>1500000</v>
      </c>
      <c r="BU440" s="7">
        <f t="shared" si="820"/>
        <v>0</v>
      </c>
      <c r="BV440" s="7">
        <f t="shared" ref="BV440:CC440" si="825">BV441+BV445</f>
        <v>0</v>
      </c>
      <c r="BW440" s="7">
        <f t="shared" si="825"/>
        <v>0</v>
      </c>
      <c r="BX440" s="7">
        <f t="shared" si="825"/>
        <v>0</v>
      </c>
      <c r="BY440" s="7">
        <f t="shared" si="825"/>
        <v>0</v>
      </c>
      <c r="BZ440" s="7">
        <f t="shared" si="825"/>
        <v>2333000</v>
      </c>
      <c r="CA440" s="7">
        <f t="shared" si="825"/>
        <v>833000</v>
      </c>
      <c r="CB440" s="7">
        <f t="shared" si="825"/>
        <v>1500000</v>
      </c>
      <c r="CC440" s="7">
        <f t="shared" si="825"/>
        <v>0</v>
      </c>
      <c r="CD440" s="7">
        <f t="shared" ref="CD440:CK440" si="826">CD441+CD445</f>
        <v>0</v>
      </c>
      <c r="CE440" s="7">
        <f t="shared" si="826"/>
        <v>0</v>
      </c>
      <c r="CF440" s="7">
        <f t="shared" si="826"/>
        <v>0</v>
      </c>
      <c r="CG440" s="7">
        <f t="shared" si="826"/>
        <v>0</v>
      </c>
      <c r="CH440" s="7">
        <f t="shared" si="826"/>
        <v>2333000</v>
      </c>
      <c r="CI440" s="7">
        <f t="shared" si="826"/>
        <v>833000</v>
      </c>
      <c r="CJ440" s="7">
        <f t="shared" si="826"/>
        <v>1500000</v>
      </c>
      <c r="CK440" s="7">
        <f t="shared" si="826"/>
        <v>0</v>
      </c>
      <c r="CL440" s="206">
        <f t="shared" si="696"/>
        <v>0</v>
      </c>
    </row>
    <row r="441" spans="1:90" ht="27.75" customHeight="1" x14ac:dyDescent="0.25">
      <c r="A441" s="155" t="s">
        <v>138</v>
      </c>
      <c r="B441" s="156"/>
      <c r="C441" s="156"/>
      <c r="D441" s="156"/>
      <c r="E441" s="5">
        <v>853</v>
      </c>
      <c r="F441" s="4" t="s">
        <v>137</v>
      </c>
      <c r="G441" s="4" t="s">
        <v>11</v>
      </c>
      <c r="H441" s="184"/>
      <c r="I441" s="4"/>
      <c r="J441" s="47">
        <f t="shared" ref="J441:Y443" si="827">J442</f>
        <v>859000</v>
      </c>
      <c r="K441" s="47">
        <f t="shared" si="827"/>
        <v>859000</v>
      </c>
      <c r="L441" s="47">
        <f t="shared" si="827"/>
        <v>0</v>
      </c>
      <c r="M441" s="47">
        <f t="shared" si="827"/>
        <v>0</v>
      </c>
      <c r="N441" s="47">
        <f t="shared" si="827"/>
        <v>859000</v>
      </c>
      <c r="O441" s="47">
        <f t="shared" si="827"/>
        <v>859000</v>
      </c>
      <c r="P441" s="47">
        <f t="shared" si="827"/>
        <v>0</v>
      </c>
      <c r="Q441" s="47">
        <f t="shared" si="827"/>
        <v>0</v>
      </c>
      <c r="R441" s="47">
        <f t="shared" si="827"/>
        <v>859000</v>
      </c>
      <c r="S441" s="47">
        <f t="shared" si="827"/>
        <v>859000</v>
      </c>
      <c r="T441" s="47">
        <f t="shared" si="827"/>
        <v>0</v>
      </c>
      <c r="U441" s="47">
        <f t="shared" si="827"/>
        <v>0</v>
      </c>
      <c r="V441" s="47">
        <f t="shared" si="827"/>
        <v>26000</v>
      </c>
      <c r="W441" s="47">
        <f t="shared" si="827"/>
        <v>26000</v>
      </c>
      <c r="X441" s="47">
        <f t="shared" si="827"/>
        <v>0</v>
      </c>
      <c r="Y441" s="47">
        <f t="shared" si="827"/>
        <v>0</v>
      </c>
      <c r="Z441" s="276">
        <f t="shared" si="703"/>
        <v>103.12124849939977</v>
      </c>
      <c r="AA441" s="47"/>
      <c r="AB441" s="47">
        <f t="shared" ref="AB441:BV443" si="828">AB442</f>
        <v>833000</v>
      </c>
      <c r="AC441" s="47">
        <f t="shared" si="828"/>
        <v>833000</v>
      </c>
      <c r="AD441" s="47">
        <f t="shared" si="828"/>
        <v>0</v>
      </c>
      <c r="AE441" s="47">
        <f t="shared" si="828"/>
        <v>0</v>
      </c>
      <c r="AF441" s="47">
        <f t="shared" si="828"/>
        <v>0</v>
      </c>
      <c r="AG441" s="47">
        <f t="shared" si="828"/>
        <v>0</v>
      </c>
      <c r="AH441" s="47">
        <f t="shared" si="828"/>
        <v>0</v>
      </c>
      <c r="AI441" s="47">
        <f t="shared" si="828"/>
        <v>0</v>
      </c>
      <c r="AJ441" s="47">
        <f t="shared" si="828"/>
        <v>833000</v>
      </c>
      <c r="AK441" s="47">
        <f t="shared" si="828"/>
        <v>833000</v>
      </c>
      <c r="AL441" s="47">
        <f t="shared" si="828"/>
        <v>0</v>
      </c>
      <c r="AM441" s="47">
        <f t="shared" si="828"/>
        <v>0</v>
      </c>
      <c r="AN441" s="47">
        <f t="shared" si="828"/>
        <v>0</v>
      </c>
      <c r="AO441" s="47">
        <f t="shared" si="828"/>
        <v>0</v>
      </c>
      <c r="AP441" s="47">
        <f t="shared" si="828"/>
        <v>0</v>
      </c>
      <c r="AQ441" s="47">
        <f t="shared" si="828"/>
        <v>0</v>
      </c>
      <c r="AR441" s="47">
        <f t="shared" si="828"/>
        <v>833000</v>
      </c>
      <c r="AS441" s="47">
        <f t="shared" si="828"/>
        <v>833000</v>
      </c>
      <c r="AT441" s="47">
        <f t="shared" si="828"/>
        <v>0</v>
      </c>
      <c r="AU441" s="47">
        <f t="shared" si="828"/>
        <v>0</v>
      </c>
      <c r="AV441" s="205">
        <f t="shared" si="705"/>
        <v>0</v>
      </c>
      <c r="AW441" s="47">
        <f t="shared" si="828"/>
        <v>833000</v>
      </c>
      <c r="AX441" s="47">
        <f t="shared" si="828"/>
        <v>833000</v>
      </c>
      <c r="AY441" s="47">
        <f t="shared" si="828"/>
        <v>0</v>
      </c>
      <c r="AZ441" s="47">
        <f t="shared" si="828"/>
        <v>0</v>
      </c>
      <c r="BA441" s="47">
        <f t="shared" si="828"/>
        <v>0</v>
      </c>
      <c r="BB441" s="47">
        <f t="shared" si="828"/>
        <v>0</v>
      </c>
      <c r="BC441" s="47">
        <f t="shared" si="828"/>
        <v>0</v>
      </c>
      <c r="BD441" s="47">
        <f t="shared" si="828"/>
        <v>0</v>
      </c>
      <c r="BE441" s="47">
        <f t="shared" si="828"/>
        <v>833000</v>
      </c>
      <c r="BF441" s="47">
        <f t="shared" si="828"/>
        <v>833000</v>
      </c>
      <c r="BG441" s="47">
        <f t="shared" si="828"/>
        <v>0</v>
      </c>
      <c r="BH441" s="47">
        <f t="shared" si="828"/>
        <v>0</v>
      </c>
      <c r="BI441" s="47">
        <f t="shared" si="828"/>
        <v>0</v>
      </c>
      <c r="BJ441" s="47">
        <f t="shared" si="828"/>
        <v>0</v>
      </c>
      <c r="BK441" s="47">
        <f t="shared" si="828"/>
        <v>0</v>
      </c>
      <c r="BL441" s="47">
        <f t="shared" si="828"/>
        <v>0</v>
      </c>
      <c r="BM441" s="47">
        <f t="shared" si="828"/>
        <v>833000</v>
      </c>
      <c r="BN441" s="47">
        <f t="shared" si="828"/>
        <v>833000</v>
      </c>
      <c r="BO441" s="47">
        <f t="shared" si="828"/>
        <v>0</v>
      </c>
      <c r="BP441" s="47">
        <f t="shared" si="828"/>
        <v>0</v>
      </c>
      <c r="BQ441" s="205">
        <f t="shared" si="693"/>
        <v>0</v>
      </c>
      <c r="BR441" s="47">
        <f t="shared" si="828"/>
        <v>833000</v>
      </c>
      <c r="BS441" s="47">
        <f t="shared" si="828"/>
        <v>833000</v>
      </c>
      <c r="BT441" s="47">
        <f t="shared" si="828"/>
        <v>0</v>
      </c>
      <c r="BU441" s="47">
        <f t="shared" si="828"/>
        <v>0</v>
      </c>
      <c r="BV441" s="47">
        <f t="shared" si="828"/>
        <v>0</v>
      </c>
      <c r="BW441" s="47">
        <f t="shared" ref="BV441:CK443" si="829">BW442</f>
        <v>0</v>
      </c>
      <c r="BX441" s="47">
        <f t="shared" si="829"/>
        <v>0</v>
      </c>
      <c r="BY441" s="47">
        <f t="shared" si="829"/>
        <v>0</v>
      </c>
      <c r="BZ441" s="47">
        <f t="shared" si="829"/>
        <v>833000</v>
      </c>
      <c r="CA441" s="47">
        <f t="shared" si="829"/>
        <v>833000</v>
      </c>
      <c r="CB441" s="47">
        <f t="shared" si="829"/>
        <v>0</v>
      </c>
      <c r="CC441" s="47">
        <f t="shared" si="829"/>
        <v>0</v>
      </c>
      <c r="CD441" s="47">
        <f t="shared" si="829"/>
        <v>0</v>
      </c>
      <c r="CE441" s="47">
        <f t="shared" si="829"/>
        <v>0</v>
      </c>
      <c r="CF441" s="47">
        <f t="shared" si="829"/>
        <v>0</v>
      </c>
      <c r="CG441" s="47">
        <f t="shared" si="829"/>
        <v>0</v>
      </c>
      <c r="CH441" s="47">
        <f t="shared" si="829"/>
        <v>833000</v>
      </c>
      <c r="CI441" s="47">
        <f t="shared" si="829"/>
        <v>833000</v>
      </c>
      <c r="CJ441" s="47">
        <f t="shared" si="829"/>
        <v>0</v>
      </c>
      <c r="CK441" s="47">
        <f t="shared" si="829"/>
        <v>0</v>
      </c>
      <c r="CL441" s="206">
        <f t="shared" si="696"/>
        <v>0</v>
      </c>
    </row>
    <row r="442" spans="1:90" ht="27.75" customHeight="1" x14ac:dyDescent="0.25">
      <c r="A442" s="155" t="s">
        <v>236</v>
      </c>
      <c r="B442" s="156"/>
      <c r="C442" s="156"/>
      <c r="D442" s="156"/>
      <c r="E442" s="5">
        <v>853</v>
      </c>
      <c r="F442" s="4" t="s">
        <v>137</v>
      </c>
      <c r="G442" s="4" t="s">
        <v>11</v>
      </c>
      <c r="H442" s="176" t="s">
        <v>495</v>
      </c>
      <c r="I442" s="4"/>
      <c r="J442" s="21">
        <f t="shared" si="827"/>
        <v>859000</v>
      </c>
      <c r="K442" s="21">
        <f t="shared" si="827"/>
        <v>859000</v>
      </c>
      <c r="L442" s="21">
        <f t="shared" si="827"/>
        <v>0</v>
      </c>
      <c r="M442" s="21">
        <f t="shared" si="827"/>
        <v>0</v>
      </c>
      <c r="N442" s="21">
        <f t="shared" si="827"/>
        <v>859000</v>
      </c>
      <c r="O442" s="21">
        <f t="shared" si="827"/>
        <v>859000</v>
      </c>
      <c r="P442" s="21">
        <f t="shared" si="827"/>
        <v>0</v>
      </c>
      <c r="Q442" s="21">
        <f t="shared" si="827"/>
        <v>0</v>
      </c>
      <c r="R442" s="21">
        <f t="shared" si="827"/>
        <v>859000</v>
      </c>
      <c r="S442" s="21">
        <f t="shared" si="827"/>
        <v>859000</v>
      </c>
      <c r="T442" s="21">
        <f t="shared" si="827"/>
        <v>0</v>
      </c>
      <c r="U442" s="21">
        <f t="shared" si="827"/>
        <v>0</v>
      </c>
      <c r="V442" s="21">
        <f t="shared" si="827"/>
        <v>26000</v>
      </c>
      <c r="W442" s="21">
        <f t="shared" si="827"/>
        <v>26000</v>
      </c>
      <c r="X442" s="21">
        <f t="shared" si="827"/>
        <v>0</v>
      </c>
      <c r="Y442" s="21">
        <f t="shared" si="827"/>
        <v>0</v>
      </c>
      <c r="Z442" s="276">
        <f t="shared" si="703"/>
        <v>103.12124849939977</v>
      </c>
      <c r="AA442" s="21"/>
      <c r="AB442" s="21">
        <f t="shared" si="828"/>
        <v>833000</v>
      </c>
      <c r="AC442" s="21">
        <f t="shared" si="828"/>
        <v>833000</v>
      </c>
      <c r="AD442" s="21">
        <f t="shared" si="828"/>
        <v>0</v>
      </c>
      <c r="AE442" s="21">
        <f t="shared" si="828"/>
        <v>0</v>
      </c>
      <c r="AF442" s="21">
        <f t="shared" si="828"/>
        <v>0</v>
      </c>
      <c r="AG442" s="21">
        <f t="shared" si="828"/>
        <v>0</v>
      </c>
      <c r="AH442" s="21">
        <f t="shared" si="828"/>
        <v>0</v>
      </c>
      <c r="AI442" s="21">
        <f t="shared" si="828"/>
        <v>0</v>
      </c>
      <c r="AJ442" s="21">
        <f t="shared" si="828"/>
        <v>833000</v>
      </c>
      <c r="AK442" s="21">
        <f t="shared" si="828"/>
        <v>833000</v>
      </c>
      <c r="AL442" s="21">
        <f t="shared" si="828"/>
        <v>0</v>
      </c>
      <c r="AM442" s="21">
        <f t="shared" si="828"/>
        <v>0</v>
      </c>
      <c r="AN442" s="21">
        <f t="shared" si="828"/>
        <v>0</v>
      </c>
      <c r="AO442" s="21">
        <f t="shared" si="828"/>
        <v>0</v>
      </c>
      <c r="AP442" s="21">
        <f t="shared" si="828"/>
        <v>0</v>
      </c>
      <c r="AQ442" s="21">
        <f t="shared" si="828"/>
        <v>0</v>
      </c>
      <c r="AR442" s="21">
        <f t="shared" si="828"/>
        <v>833000</v>
      </c>
      <c r="AS442" s="21">
        <f t="shared" si="828"/>
        <v>833000</v>
      </c>
      <c r="AT442" s="21">
        <f t="shared" si="828"/>
        <v>0</v>
      </c>
      <c r="AU442" s="21">
        <f t="shared" si="828"/>
        <v>0</v>
      </c>
      <c r="AV442" s="205">
        <f t="shared" si="705"/>
        <v>0</v>
      </c>
      <c r="AW442" s="21">
        <f t="shared" si="828"/>
        <v>833000</v>
      </c>
      <c r="AX442" s="21">
        <f t="shared" si="828"/>
        <v>833000</v>
      </c>
      <c r="AY442" s="21">
        <f t="shared" si="828"/>
        <v>0</v>
      </c>
      <c r="AZ442" s="21">
        <f t="shared" si="828"/>
        <v>0</v>
      </c>
      <c r="BA442" s="21">
        <f t="shared" si="828"/>
        <v>0</v>
      </c>
      <c r="BB442" s="21">
        <f t="shared" si="828"/>
        <v>0</v>
      </c>
      <c r="BC442" s="21">
        <f t="shared" si="828"/>
        <v>0</v>
      </c>
      <c r="BD442" s="21">
        <f t="shared" si="828"/>
        <v>0</v>
      </c>
      <c r="BE442" s="21">
        <f t="shared" si="828"/>
        <v>833000</v>
      </c>
      <c r="BF442" s="21">
        <f t="shared" si="828"/>
        <v>833000</v>
      </c>
      <c r="BG442" s="21">
        <f t="shared" si="828"/>
        <v>0</v>
      </c>
      <c r="BH442" s="21">
        <f t="shared" si="828"/>
        <v>0</v>
      </c>
      <c r="BI442" s="21">
        <f t="shared" si="828"/>
        <v>0</v>
      </c>
      <c r="BJ442" s="21">
        <f t="shared" si="828"/>
        <v>0</v>
      </c>
      <c r="BK442" s="21">
        <f t="shared" si="828"/>
        <v>0</v>
      </c>
      <c r="BL442" s="21">
        <f t="shared" si="828"/>
        <v>0</v>
      </c>
      <c r="BM442" s="21">
        <f t="shared" si="828"/>
        <v>833000</v>
      </c>
      <c r="BN442" s="21">
        <f t="shared" si="828"/>
        <v>833000</v>
      </c>
      <c r="BO442" s="21">
        <f t="shared" si="828"/>
        <v>0</v>
      </c>
      <c r="BP442" s="21">
        <f t="shared" si="828"/>
        <v>0</v>
      </c>
      <c r="BQ442" s="205">
        <f t="shared" si="693"/>
        <v>0</v>
      </c>
      <c r="BR442" s="21">
        <f t="shared" si="828"/>
        <v>833000</v>
      </c>
      <c r="BS442" s="21">
        <f t="shared" si="828"/>
        <v>833000</v>
      </c>
      <c r="BT442" s="21">
        <f t="shared" si="828"/>
        <v>0</v>
      </c>
      <c r="BU442" s="21">
        <f t="shared" si="828"/>
        <v>0</v>
      </c>
      <c r="BV442" s="21">
        <f t="shared" si="829"/>
        <v>0</v>
      </c>
      <c r="BW442" s="21">
        <f t="shared" si="829"/>
        <v>0</v>
      </c>
      <c r="BX442" s="21">
        <f t="shared" si="829"/>
        <v>0</v>
      </c>
      <c r="BY442" s="21">
        <f t="shared" si="829"/>
        <v>0</v>
      </c>
      <c r="BZ442" s="21">
        <f t="shared" si="829"/>
        <v>833000</v>
      </c>
      <c r="CA442" s="21">
        <f t="shared" si="829"/>
        <v>833000</v>
      </c>
      <c r="CB442" s="21">
        <f t="shared" si="829"/>
        <v>0</v>
      </c>
      <c r="CC442" s="21">
        <f t="shared" si="829"/>
        <v>0</v>
      </c>
      <c r="CD442" s="21">
        <f t="shared" si="829"/>
        <v>0</v>
      </c>
      <c r="CE442" s="21">
        <f t="shared" si="829"/>
        <v>0</v>
      </c>
      <c r="CF442" s="21">
        <f t="shared" si="829"/>
        <v>0</v>
      </c>
      <c r="CG442" s="21">
        <f t="shared" si="829"/>
        <v>0</v>
      </c>
      <c r="CH442" s="21">
        <f t="shared" si="829"/>
        <v>833000</v>
      </c>
      <c r="CI442" s="21">
        <f t="shared" si="829"/>
        <v>833000</v>
      </c>
      <c r="CJ442" s="21">
        <f t="shared" si="829"/>
        <v>0</v>
      </c>
      <c r="CK442" s="21">
        <f t="shared" si="829"/>
        <v>0</v>
      </c>
      <c r="CL442" s="206">
        <f t="shared" si="696"/>
        <v>0</v>
      </c>
    </row>
    <row r="443" spans="1:90" ht="27.75" customHeight="1" x14ac:dyDescent="0.25">
      <c r="A443" s="155" t="s">
        <v>34</v>
      </c>
      <c r="B443" s="155"/>
      <c r="C443" s="155"/>
      <c r="D443" s="155"/>
      <c r="E443" s="5">
        <v>853</v>
      </c>
      <c r="F443" s="3" t="s">
        <v>137</v>
      </c>
      <c r="G443" s="3" t="s">
        <v>11</v>
      </c>
      <c r="H443" s="176" t="s">
        <v>495</v>
      </c>
      <c r="I443" s="3" t="s">
        <v>35</v>
      </c>
      <c r="J443" s="21">
        <f t="shared" si="827"/>
        <v>859000</v>
      </c>
      <c r="K443" s="21">
        <f t="shared" si="827"/>
        <v>859000</v>
      </c>
      <c r="L443" s="21">
        <f t="shared" si="827"/>
        <v>0</v>
      </c>
      <c r="M443" s="21">
        <f t="shared" si="827"/>
        <v>0</v>
      </c>
      <c r="N443" s="21">
        <f t="shared" si="827"/>
        <v>859000</v>
      </c>
      <c r="O443" s="21">
        <f t="shared" si="827"/>
        <v>859000</v>
      </c>
      <c r="P443" s="21">
        <f t="shared" si="827"/>
        <v>0</v>
      </c>
      <c r="Q443" s="21">
        <f t="shared" si="827"/>
        <v>0</v>
      </c>
      <c r="R443" s="21">
        <f t="shared" si="827"/>
        <v>859000</v>
      </c>
      <c r="S443" s="21">
        <f t="shared" si="827"/>
        <v>859000</v>
      </c>
      <c r="T443" s="21">
        <f t="shared" si="827"/>
        <v>0</v>
      </c>
      <c r="U443" s="21">
        <f t="shared" si="827"/>
        <v>0</v>
      </c>
      <c r="V443" s="21">
        <f t="shared" si="827"/>
        <v>26000</v>
      </c>
      <c r="W443" s="21">
        <f t="shared" si="827"/>
        <v>26000</v>
      </c>
      <c r="X443" s="21">
        <f t="shared" si="827"/>
        <v>0</v>
      </c>
      <c r="Y443" s="21">
        <f t="shared" si="827"/>
        <v>0</v>
      </c>
      <c r="Z443" s="276">
        <f t="shared" si="703"/>
        <v>103.12124849939977</v>
      </c>
      <c r="AA443" s="21"/>
      <c r="AB443" s="21">
        <f t="shared" si="828"/>
        <v>833000</v>
      </c>
      <c r="AC443" s="21">
        <f t="shared" si="828"/>
        <v>833000</v>
      </c>
      <c r="AD443" s="21">
        <f t="shared" si="828"/>
        <v>0</v>
      </c>
      <c r="AE443" s="21">
        <f t="shared" si="828"/>
        <v>0</v>
      </c>
      <c r="AF443" s="21">
        <f t="shared" si="828"/>
        <v>0</v>
      </c>
      <c r="AG443" s="21">
        <f t="shared" si="828"/>
        <v>0</v>
      </c>
      <c r="AH443" s="21">
        <f t="shared" si="828"/>
        <v>0</v>
      </c>
      <c r="AI443" s="21">
        <f t="shared" si="828"/>
        <v>0</v>
      </c>
      <c r="AJ443" s="21">
        <f t="shared" si="828"/>
        <v>833000</v>
      </c>
      <c r="AK443" s="21">
        <f t="shared" si="828"/>
        <v>833000</v>
      </c>
      <c r="AL443" s="21">
        <f t="shared" si="828"/>
        <v>0</v>
      </c>
      <c r="AM443" s="21">
        <f t="shared" si="828"/>
        <v>0</v>
      </c>
      <c r="AN443" s="21">
        <f t="shared" si="828"/>
        <v>0</v>
      </c>
      <c r="AO443" s="21">
        <f t="shared" si="828"/>
        <v>0</v>
      </c>
      <c r="AP443" s="21">
        <f t="shared" si="828"/>
        <v>0</v>
      </c>
      <c r="AQ443" s="21">
        <f t="shared" si="828"/>
        <v>0</v>
      </c>
      <c r="AR443" s="21">
        <f t="shared" si="828"/>
        <v>833000</v>
      </c>
      <c r="AS443" s="21">
        <f t="shared" si="828"/>
        <v>833000</v>
      </c>
      <c r="AT443" s="21">
        <f t="shared" si="828"/>
        <v>0</v>
      </c>
      <c r="AU443" s="21">
        <f t="shared" si="828"/>
        <v>0</v>
      </c>
      <c r="AV443" s="205">
        <f t="shared" si="705"/>
        <v>0</v>
      </c>
      <c r="AW443" s="21">
        <f t="shared" si="828"/>
        <v>833000</v>
      </c>
      <c r="AX443" s="21">
        <f t="shared" si="828"/>
        <v>833000</v>
      </c>
      <c r="AY443" s="21">
        <f t="shared" si="828"/>
        <v>0</v>
      </c>
      <c r="AZ443" s="21">
        <f t="shared" si="828"/>
        <v>0</v>
      </c>
      <c r="BA443" s="21">
        <f t="shared" si="828"/>
        <v>0</v>
      </c>
      <c r="BB443" s="21">
        <f t="shared" si="828"/>
        <v>0</v>
      </c>
      <c r="BC443" s="21">
        <f t="shared" si="828"/>
        <v>0</v>
      </c>
      <c r="BD443" s="21">
        <f t="shared" si="828"/>
        <v>0</v>
      </c>
      <c r="BE443" s="21">
        <f t="shared" si="828"/>
        <v>833000</v>
      </c>
      <c r="BF443" s="21">
        <f t="shared" si="828"/>
        <v>833000</v>
      </c>
      <c r="BG443" s="21">
        <f t="shared" si="828"/>
        <v>0</v>
      </c>
      <c r="BH443" s="21">
        <f t="shared" si="828"/>
        <v>0</v>
      </c>
      <c r="BI443" s="21">
        <f t="shared" si="828"/>
        <v>0</v>
      </c>
      <c r="BJ443" s="21">
        <f t="shared" si="828"/>
        <v>0</v>
      </c>
      <c r="BK443" s="21">
        <f t="shared" si="828"/>
        <v>0</v>
      </c>
      <c r="BL443" s="21">
        <f t="shared" si="828"/>
        <v>0</v>
      </c>
      <c r="BM443" s="21">
        <f t="shared" si="828"/>
        <v>833000</v>
      </c>
      <c r="BN443" s="21">
        <f t="shared" si="828"/>
        <v>833000</v>
      </c>
      <c r="BO443" s="21">
        <f t="shared" si="828"/>
        <v>0</v>
      </c>
      <c r="BP443" s="21">
        <f t="shared" si="828"/>
        <v>0</v>
      </c>
      <c r="BQ443" s="205">
        <f t="shared" si="693"/>
        <v>0</v>
      </c>
      <c r="BR443" s="21">
        <f t="shared" si="828"/>
        <v>833000</v>
      </c>
      <c r="BS443" s="21">
        <f t="shared" si="828"/>
        <v>833000</v>
      </c>
      <c r="BT443" s="21">
        <f t="shared" si="828"/>
        <v>0</v>
      </c>
      <c r="BU443" s="21">
        <f t="shared" si="828"/>
        <v>0</v>
      </c>
      <c r="BV443" s="21">
        <f t="shared" si="829"/>
        <v>0</v>
      </c>
      <c r="BW443" s="21">
        <f t="shared" si="829"/>
        <v>0</v>
      </c>
      <c r="BX443" s="21">
        <f t="shared" si="829"/>
        <v>0</v>
      </c>
      <c r="BY443" s="21">
        <f t="shared" si="829"/>
        <v>0</v>
      </c>
      <c r="BZ443" s="21">
        <f t="shared" si="829"/>
        <v>833000</v>
      </c>
      <c r="CA443" s="21">
        <f t="shared" si="829"/>
        <v>833000</v>
      </c>
      <c r="CB443" s="21">
        <f t="shared" si="829"/>
        <v>0</v>
      </c>
      <c r="CC443" s="21">
        <f t="shared" si="829"/>
        <v>0</v>
      </c>
      <c r="CD443" s="21">
        <f t="shared" si="829"/>
        <v>0</v>
      </c>
      <c r="CE443" s="21">
        <f t="shared" si="829"/>
        <v>0</v>
      </c>
      <c r="CF443" s="21">
        <f t="shared" si="829"/>
        <v>0</v>
      </c>
      <c r="CG443" s="21">
        <f t="shared" si="829"/>
        <v>0</v>
      </c>
      <c r="CH443" s="21">
        <f t="shared" si="829"/>
        <v>833000</v>
      </c>
      <c r="CI443" s="21">
        <f t="shared" si="829"/>
        <v>833000</v>
      </c>
      <c r="CJ443" s="21">
        <f t="shared" si="829"/>
        <v>0</v>
      </c>
      <c r="CK443" s="21">
        <f t="shared" si="829"/>
        <v>0</v>
      </c>
      <c r="CL443" s="206">
        <f t="shared" si="696"/>
        <v>0</v>
      </c>
    </row>
    <row r="444" spans="1:90" ht="27.75" customHeight="1" x14ac:dyDescent="0.25">
      <c r="A444" s="155" t="s">
        <v>139</v>
      </c>
      <c r="B444" s="155"/>
      <c r="C444" s="155"/>
      <c r="D444" s="155"/>
      <c r="E444" s="5">
        <v>853</v>
      </c>
      <c r="F444" s="3" t="s">
        <v>137</v>
      </c>
      <c r="G444" s="3" t="s">
        <v>11</v>
      </c>
      <c r="H444" s="176" t="s">
        <v>495</v>
      </c>
      <c r="I444" s="3" t="s">
        <v>140</v>
      </c>
      <c r="J444" s="21">
        <f>'6.ВС'!J450</f>
        <v>859000</v>
      </c>
      <c r="K444" s="21">
        <f>'6.ВС'!K450</f>
        <v>859000</v>
      </c>
      <c r="L444" s="21">
        <f>'6.ВС'!L450</f>
        <v>0</v>
      </c>
      <c r="M444" s="21">
        <f>'6.ВС'!M450</f>
        <v>0</v>
      </c>
      <c r="N444" s="21">
        <f>'6.ВС'!N450</f>
        <v>859000</v>
      </c>
      <c r="O444" s="21">
        <f>'6.ВС'!O450</f>
        <v>859000</v>
      </c>
      <c r="P444" s="21">
        <f>'6.ВС'!P450</f>
        <v>0</v>
      </c>
      <c r="Q444" s="21">
        <f>'6.ВС'!Q450</f>
        <v>0</v>
      </c>
      <c r="R444" s="21">
        <f>'6.ВС'!R450</f>
        <v>859000</v>
      </c>
      <c r="S444" s="21">
        <f>'6.ВС'!S450</f>
        <v>859000</v>
      </c>
      <c r="T444" s="21">
        <f>'6.ВС'!T450</f>
        <v>0</v>
      </c>
      <c r="U444" s="21">
        <f>'6.ВС'!U450</f>
        <v>0</v>
      </c>
      <c r="V444" s="21">
        <f>'6.ВС'!V450</f>
        <v>26000</v>
      </c>
      <c r="W444" s="21">
        <f>'6.ВС'!W450</f>
        <v>26000</v>
      </c>
      <c r="X444" s="21">
        <f>'6.ВС'!X450</f>
        <v>0</v>
      </c>
      <c r="Y444" s="21">
        <f>'6.ВС'!Y450</f>
        <v>0</v>
      </c>
      <c r="Z444" s="276">
        <f t="shared" si="703"/>
        <v>103.12124849939977</v>
      </c>
      <c r="AA444" s="21"/>
      <c r="AB444" s="21">
        <f>'6.ВС'!AB450</f>
        <v>833000</v>
      </c>
      <c r="AC444" s="21">
        <f>'6.ВС'!AC450</f>
        <v>833000</v>
      </c>
      <c r="AD444" s="21">
        <f>'6.ВС'!AD450</f>
        <v>0</v>
      </c>
      <c r="AE444" s="21">
        <f>'6.ВС'!AE450</f>
        <v>0</v>
      </c>
      <c r="AF444" s="21">
        <f>'6.ВС'!AF450</f>
        <v>0</v>
      </c>
      <c r="AG444" s="21">
        <f>'6.ВС'!AG450</f>
        <v>0</v>
      </c>
      <c r="AH444" s="21">
        <f>'6.ВС'!AH450</f>
        <v>0</v>
      </c>
      <c r="AI444" s="21">
        <f>'6.ВС'!AI450</f>
        <v>0</v>
      </c>
      <c r="AJ444" s="21">
        <f>'6.ВС'!AJ450</f>
        <v>833000</v>
      </c>
      <c r="AK444" s="21">
        <f>'6.ВС'!AK450</f>
        <v>833000</v>
      </c>
      <c r="AL444" s="21">
        <f>'6.ВС'!AL450</f>
        <v>0</v>
      </c>
      <c r="AM444" s="21">
        <f>'6.ВС'!AM450</f>
        <v>0</v>
      </c>
      <c r="AN444" s="21">
        <f>'6.ВС'!AN450</f>
        <v>0</v>
      </c>
      <c r="AO444" s="21">
        <f>'6.ВС'!AO450</f>
        <v>0</v>
      </c>
      <c r="AP444" s="21">
        <f>'6.ВС'!AP450</f>
        <v>0</v>
      </c>
      <c r="AQ444" s="21">
        <f>'6.ВС'!AQ450</f>
        <v>0</v>
      </c>
      <c r="AR444" s="21">
        <f>'6.ВС'!AR450</f>
        <v>833000</v>
      </c>
      <c r="AS444" s="21">
        <f>'6.ВС'!AS450</f>
        <v>833000</v>
      </c>
      <c r="AT444" s="21">
        <f>'6.ВС'!AT450</f>
        <v>0</v>
      </c>
      <c r="AU444" s="21">
        <f>'6.ВС'!AU450</f>
        <v>0</v>
      </c>
      <c r="AV444" s="205">
        <f t="shared" si="705"/>
        <v>0</v>
      </c>
      <c r="AW444" s="21">
        <f>'6.ВС'!AW450</f>
        <v>833000</v>
      </c>
      <c r="AX444" s="21">
        <f>'6.ВС'!AX450</f>
        <v>833000</v>
      </c>
      <c r="AY444" s="21">
        <f>'6.ВС'!AY450</f>
        <v>0</v>
      </c>
      <c r="AZ444" s="21">
        <f>'6.ВС'!AZ450</f>
        <v>0</v>
      </c>
      <c r="BA444" s="21">
        <f>'6.ВС'!BA450</f>
        <v>0</v>
      </c>
      <c r="BB444" s="21">
        <f>'6.ВС'!BB450</f>
        <v>0</v>
      </c>
      <c r="BC444" s="21">
        <f>'6.ВС'!BC450</f>
        <v>0</v>
      </c>
      <c r="BD444" s="21">
        <f>'6.ВС'!BD450</f>
        <v>0</v>
      </c>
      <c r="BE444" s="21">
        <f>'6.ВС'!BE450</f>
        <v>833000</v>
      </c>
      <c r="BF444" s="21">
        <f>'6.ВС'!BF450</f>
        <v>833000</v>
      </c>
      <c r="BG444" s="21">
        <f>'6.ВС'!BG450</f>
        <v>0</v>
      </c>
      <c r="BH444" s="21">
        <f>'6.ВС'!BH450</f>
        <v>0</v>
      </c>
      <c r="BI444" s="21">
        <f>'6.ВС'!BI450</f>
        <v>0</v>
      </c>
      <c r="BJ444" s="21">
        <f>'6.ВС'!BJ450</f>
        <v>0</v>
      </c>
      <c r="BK444" s="21">
        <f>'6.ВС'!BK450</f>
        <v>0</v>
      </c>
      <c r="BL444" s="21">
        <f>'6.ВС'!BL450</f>
        <v>0</v>
      </c>
      <c r="BM444" s="21">
        <f>'6.ВС'!BM450</f>
        <v>833000</v>
      </c>
      <c r="BN444" s="21">
        <f>'6.ВС'!BN450</f>
        <v>833000</v>
      </c>
      <c r="BO444" s="21">
        <f>'6.ВС'!BO450</f>
        <v>0</v>
      </c>
      <c r="BP444" s="21">
        <f>'6.ВС'!BP450</f>
        <v>0</v>
      </c>
      <c r="BQ444" s="205">
        <f t="shared" si="693"/>
        <v>0</v>
      </c>
      <c r="BR444" s="21">
        <f>'6.ВС'!BR450</f>
        <v>833000</v>
      </c>
      <c r="BS444" s="21">
        <f>'6.ВС'!BS450</f>
        <v>833000</v>
      </c>
      <c r="BT444" s="21">
        <f>'6.ВС'!BT450</f>
        <v>0</v>
      </c>
      <c r="BU444" s="21">
        <f>'6.ВС'!BU450</f>
        <v>0</v>
      </c>
      <c r="BV444" s="21">
        <f>'6.ВС'!BV450</f>
        <v>0</v>
      </c>
      <c r="BW444" s="21">
        <f>'6.ВС'!BW450</f>
        <v>0</v>
      </c>
      <c r="BX444" s="21">
        <f>'6.ВС'!BX450</f>
        <v>0</v>
      </c>
      <c r="BY444" s="21">
        <f>'6.ВС'!BY450</f>
        <v>0</v>
      </c>
      <c r="BZ444" s="21">
        <f>'6.ВС'!BZ450</f>
        <v>833000</v>
      </c>
      <c r="CA444" s="21">
        <f>'6.ВС'!CA450</f>
        <v>833000</v>
      </c>
      <c r="CB444" s="21">
        <f>'6.ВС'!CB450</f>
        <v>0</v>
      </c>
      <c r="CC444" s="21">
        <f>'6.ВС'!CC450</f>
        <v>0</v>
      </c>
      <c r="CD444" s="21">
        <f>'6.ВС'!CD450</f>
        <v>0</v>
      </c>
      <c r="CE444" s="21">
        <f>'6.ВС'!CE450</f>
        <v>0</v>
      </c>
      <c r="CF444" s="21">
        <f>'6.ВС'!CF450</f>
        <v>0</v>
      </c>
      <c r="CG444" s="21">
        <f>'6.ВС'!CG450</f>
        <v>0</v>
      </c>
      <c r="CH444" s="21">
        <f>'6.ВС'!CH450</f>
        <v>833000</v>
      </c>
      <c r="CI444" s="21">
        <f>'6.ВС'!CI450</f>
        <v>833000</v>
      </c>
      <c r="CJ444" s="21">
        <f>'6.ВС'!CJ450</f>
        <v>0</v>
      </c>
      <c r="CK444" s="21">
        <f>'6.ВС'!CK450</f>
        <v>0</v>
      </c>
      <c r="CL444" s="206">
        <f t="shared" si="696"/>
        <v>0</v>
      </c>
    </row>
    <row r="445" spans="1:90" ht="27.75" customHeight="1" x14ac:dyDescent="0.25">
      <c r="A445" s="25" t="s">
        <v>141</v>
      </c>
      <c r="B445" s="96"/>
      <c r="C445" s="96"/>
      <c r="D445" s="96"/>
      <c r="E445" s="5">
        <v>853</v>
      </c>
      <c r="F445" s="3" t="s">
        <v>137</v>
      </c>
      <c r="G445" s="3" t="s">
        <v>44</v>
      </c>
      <c r="H445" s="176" t="s">
        <v>48</v>
      </c>
      <c r="I445" s="3"/>
      <c r="J445" s="21">
        <f t="shared" ref="J445:Y447" si="830">J446</f>
        <v>1500000</v>
      </c>
      <c r="K445" s="21">
        <f t="shared" si="830"/>
        <v>0</v>
      </c>
      <c r="L445" s="21">
        <f t="shared" si="830"/>
        <v>1500000</v>
      </c>
      <c r="M445" s="21">
        <f t="shared" si="830"/>
        <v>0</v>
      </c>
      <c r="N445" s="21">
        <f t="shared" si="830"/>
        <v>1500000</v>
      </c>
      <c r="O445" s="21">
        <f t="shared" si="830"/>
        <v>0</v>
      </c>
      <c r="P445" s="21">
        <f t="shared" si="830"/>
        <v>1500000</v>
      </c>
      <c r="Q445" s="21">
        <f t="shared" si="830"/>
        <v>0</v>
      </c>
      <c r="R445" s="21">
        <f t="shared" si="830"/>
        <v>1500000</v>
      </c>
      <c r="S445" s="21">
        <f t="shared" si="830"/>
        <v>0</v>
      </c>
      <c r="T445" s="21">
        <f t="shared" si="830"/>
        <v>1500000</v>
      </c>
      <c r="U445" s="21">
        <f t="shared" si="830"/>
        <v>0</v>
      </c>
      <c r="V445" s="21">
        <f t="shared" si="830"/>
        <v>0</v>
      </c>
      <c r="W445" s="21">
        <f t="shared" si="830"/>
        <v>0</v>
      </c>
      <c r="X445" s="21">
        <f t="shared" si="830"/>
        <v>0</v>
      </c>
      <c r="Y445" s="21">
        <f t="shared" si="830"/>
        <v>0</v>
      </c>
      <c r="Z445" s="276">
        <f t="shared" si="703"/>
        <v>100</v>
      </c>
      <c r="AA445" s="21"/>
      <c r="AB445" s="21">
        <f t="shared" ref="AB445:BV447" si="831">AB446</f>
        <v>1500000</v>
      </c>
      <c r="AC445" s="21">
        <f t="shared" si="831"/>
        <v>0</v>
      </c>
      <c r="AD445" s="21">
        <f t="shared" si="831"/>
        <v>1500000</v>
      </c>
      <c r="AE445" s="21">
        <f t="shared" si="831"/>
        <v>0</v>
      </c>
      <c r="AF445" s="21">
        <f t="shared" si="831"/>
        <v>274500</v>
      </c>
      <c r="AG445" s="21">
        <f t="shared" si="831"/>
        <v>0</v>
      </c>
      <c r="AH445" s="21">
        <f t="shared" si="831"/>
        <v>274500</v>
      </c>
      <c r="AI445" s="21">
        <f t="shared" si="831"/>
        <v>0</v>
      </c>
      <c r="AJ445" s="21">
        <f t="shared" si="831"/>
        <v>1774500</v>
      </c>
      <c r="AK445" s="21">
        <f t="shared" si="831"/>
        <v>0</v>
      </c>
      <c r="AL445" s="21">
        <f t="shared" si="831"/>
        <v>1774500</v>
      </c>
      <c r="AM445" s="21">
        <f t="shared" si="831"/>
        <v>0</v>
      </c>
      <c r="AN445" s="21">
        <f t="shared" si="831"/>
        <v>0</v>
      </c>
      <c r="AO445" s="21">
        <f t="shared" si="831"/>
        <v>0</v>
      </c>
      <c r="AP445" s="21">
        <f t="shared" si="831"/>
        <v>0</v>
      </c>
      <c r="AQ445" s="21">
        <f t="shared" si="831"/>
        <v>0</v>
      </c>
      <c r="AR445" s="21">
        <f t="shared" si="831"/>
        <v>1774500</v>
      </c>
      <c r="AS445" s="21">
        <f t="shared" si="831"/>
        <v>0</v>
      </c>
      <c r="AT445" s="21">
        <f t="shared" si="831"/>
        <v>1774500</v>
      </c>
      <c r="AU445" s="21">
        <f t="shared" si="831"/>
        <v>0</v>
      </c>
      <c r="AV445" s="205">
        <f t="shared" si="705"/>
        <v>0</v>
      </c>
      <c r="AW445" s="21">
        <f t="shared" si="831"/>
        <v>1500000</v>
      </c>
      <c r="AX445" s="21">
        <f t="shared" si="831"/>
        <v>0</v>
      </c>
      <c r="AY445" s="21">
        <f t="shared" si="831"/>
        <v>1500000</v>
      </c>
      <c r="AZ445" s="21">
        <f t="shared" si="831"/>
        <v>0</v>
      </c>
      <c r="BA445" s="21">
        <f t="shared" si="831"/>
        <v>0</v>
      </c>
      <c r="BB445" s="21">
        <f t="shared" si="831"/>
        <v>0</v>
      </c>
      <c r="BC445" s="21">
        <f t="shared" si="831"/>
        <v>0</v>
      </c>
      <c r="BD445" s="21">
        <f t="shared" si="831"/>
        <v>0</v>
      </c>
      <c r="BE445" s="21">
        <f t="shared" si="831"/>
        <v>1500000</v>
      </c>
      <c r="BF445" s="21">
        <f t="shared" si="831"/>
        <v>0</v>
      </c>
      <c r="BG445" s="21">
        <f t="shared" si="831"/>
        <v>1500000</v>
      </c>
      <c r="BH445" s="21">
        <f t="shared" si="831"/>
        <v>0</v>
      </c>
      <c r="BI445" s="21">
        <f t="shared" si="831"/>
        <v>0</v>
      </c>
      <c r="BJ445" s="21">
        <f t="shared" si="831"/>
        <v>0</v>
      </c>
      <c r="BK445" s="21">
        <f t="shared" si="831"/>
        <v>0</v>
      </c>
      <c r="BL445" s="21">
        <f t="shared" si="831"/>
        <v>0</v>
      </c>
      <c r="BM445" s="21">
        <f t="shared" si="831"/>
        <v>1500000</v>
      </c>
      <c r="BN445" s="21">
        <f t="shared" si="831"/>
        <v>0</v>
      </c>
      <c r="BO445" s="21">
        <f t="shared" si="831"/>
        <v>1500000</v>
      </c>
      <c r="BP445" s="21">
        <f t="shared" si="831"/>
        <v>0</v>
      </c>
      <c r="BQ445" s="205">
        <f t="shared" si="693"/>
        <v>0</v>
      </c>
      <c r="BR445" s="21">
        <f t="shared" si="831"/>
        <v>1500000</v>
      </c>
      <c r="BS445" s="21">
        <f t="shared" si="831"/>
        <v>0</v>
      </c>
      <c r="BT445" s="21">
        <f t="shared" si="831"/>
        <v>1500000</v>
      </c>
      <c r="BU445" s="21">
        <f t="shared" si="831"/>
        <v>0</v>
      </c>
      <c r="BV445" s="21">
        <f t="shared" si="831"/>
        <v>0</v>
      </c>
      <c r="BW445" s="21">
        <f t="shared" ref="BV445:CK447" si="832">BW446</f>
        <v>0</v>
      </c>
      <c r="BX445" s="21">
        <f t="shared" si="832"/>
        <v>0</v>
      </c>
      <c r="BY445" s="21">
        <f t="shared" si="832"/>
        <v>0</v>
      </c>
      <c r="BZ445" s="21">
        <f t="shared" si="832"/>
        <v>1500000</v>
      </c>
      <c r="CA445" s="21">
        <f t="shared" si="832"/>
        <v>0</v>
      </c>
      <c r="CB445" s="21">
        <f t="shared" si="832"/>
        <v>1500000</v>
      </c>
      <c r="CC445" s="21">
        <f t="shared" si="832"/>
        <v>0</v>
      </c>
      <c r="CD445" s="21">
        <f t="shared" si="832"/>
        <v>0</v>
      </c>
      <c r="CE445" s="21">
        <f t="shared" si="832"/>
        <v>0</v>
      </c>
      <c r="CF445" s="21">
        <f t="shared" si="832"/>
        <v>0</v>
      </c>
      <c r="CG445" s="21">
        <f t="shared" si="832"/>
        <v>0</v>
      </c>
      <c r="CH445" s="21">
        <f t="shared" si="832"/>
        <v>1500000</v>
      </c>
      <c r="CI445" s="21">
        <f t="shared" si="832"/>
        <v>0</v>
      </c>
      <c r="CJ445" s="21">
        <f t="shared" si="832"/>
        <v>1500000</v>
      </c>
      <c r="CK445" s="21">
        <f t="shared" si="832"/>
        <v>0</v>
      </c>
      <c r="CL445" s="206">
        <f t="shared" si="696"/>
        <v>0</v>
      </c>
    </row>
    <row r="446" spans="1:90" ht="27.75" customHeight="1" x14ac:dyDescent="0.25">
      <c r="A446" s="155" t="s">
        <v>142</v>
      </c>
      <c r="B446" s="156"/>
      <c r="C446" s="156"/>
      <c r="D446" s="156"/>
      <c r="E446" s="5">
        <v>853</v>
      </c>
      <c r="F446" s="3" t="s">
        <v>137</v>
      </c>
      <c r="G446" s="3" t="s">
        <v>44</v>
      </c>
      <c r="H446" s="176" t="s">
        <v>496</v>
      </c>
      <c r="I446" s="3"/>
      <c r="J446" s="21">
        <f t="shared" si="830"/>
        <v>1500000</v>
      </c>
      <c r="K446" s="21">
        <f t="shared" si="830"/>
        <v>0</v>
      </c>
      <c r="L446" s="21">
        <f t="shared" si="830"/>
        <v>1500000</v>
      </c>
      <c r="M446" s="21">
        <f t="shared" si="830"/>
        <v>0</v>
      </c>
      <c r="N446" s="21">
        <f t="shared" si="830"/>
        <v>1500000</v>
      </c>
      <c r="O446" s="21">
        <f t="shared" si="830"/>
        <v>0</v>
      </c>
      <c r="P446" s="21">
        <f t="shared" si="830"/>
        <v>1500000</v>
      </c>
      <c r="Q446" s="21">
        <f t="shared" si="830"/>
        <v>0</v>
      </c>
      <c r="R446" s="21">
        <f t="shared" si="830"/>
        <v>1500000</v>
      </c>
      <c r="S446" s="21">
        <f t="shared" si="830"/>
        <v>0</v>
      </c>
      <c r="T446" s="21">
        <f t="shared" si="830"/>
        <v>1500000</v>
      </c>
      <c r="U446" s="21">
        <f t="shared" si="830"/>
        <v>0</v>
      </c>
      <c r="V446" s="21">
        <f t="shared" si="830"/>
        <v>0</v>
      </c>
      <c r="W446" s="21">
        <f t="shared" si="830"/>
        <v>0</v>
      </c>
      <c r="X446" s="21">
        <f t="shared" si="830"/>
        <v>0</v>
      </c>
      <c r="Y446" s="21">
        <f t="shared" si="830"/>
        <v>0</v>
      </c>
      <c r="Z446" s="276">
        <f t="shared" si="703"/>
        <v>100</v>
      </c>
      <c r="AA446" s="21"/>
      <c r="AB446" s="21">
        <f t="shared" si="831"/>
        <v>1500000</v>
      </c>
      <c r="AC446" s="21">
        <f t="shared" si="831"/>
        <v>0</v>
      </c>
      <c r="AD446" s="21">
        <f t="shared" si="831"/>
        <v>1500000</v>
      </c>
      <c r="AE446" s="21">
        <f t="shared" si="831"/>
        <v>0</v>
      </c>
      <c r="AF446" s="21">
        <f t="shared" si="831"/>
        <v>274500</v>
      </c>
      <c r="AG446" s="21">
        <f t="shared" si="831"/>
        <v>0</v>
      </c>
      <c r="AH446" s="21">
        <f t="shared" si="831"/>
        <v>274500</v>
      </c>
      <c r="AI446" s="21">
        <f t="shared" si="831"/>
        <v>0</v>
      </c>
      <c r="AJ446" s="21">
        <f t="shared" si="831"/>
        <v>1774500</v>
      </c>
      <c r="AK446" s="21">
        <f t="shared" si="831"/>
        <v>0</v>
      </c>
      <c r="AL446" s="21">
        <f t="shared" si="831"/>
        <v>1774500</v>
      </c>
      <c r="AM446" s="21">
        <f t="shared" si="831"/>
        <v>0</v>
      </c>
      <c r="AN446" s="21">
        <f t="shared" si="831"/>
        <v>0</v>
      </c>
      <c r="AO446" s="21">
        <f t="shared" si="831"/>
        <v>0</v>
      </c>
      <c r="AP446" s="21">
        <f t="shared" si="831"/>
        <v>0</v>
      </c>
      <c r="AQ446" s="21">
        <f t="shared" si="831"/>
        <v>0</v>
      </c>
      <c r="AR446" s="21">
        <f t="shared" si="831"/>
        <v>1774500</v>
      </c>
      <c r="AS446" s="21">
        <f t="shared" si="831"/>
        <v>0</v>
      </c>
      <c r="AT446" s="21">
        <f t="shared" si="831"/>
        <v>1774500</v>
      </c>
      <c r="AU446" s="21">
        <f t="shared" si="831"/>
        <v>0</v>
      </c>
      <c r="AV446" s="205">
        <f t="shared" si="705"/>
        <v>0</v>
      </c>
      <c r="AW446" s="21">
        <f t="shared" si="831"/>
        <v>1500000</v>
      </c>
      <c r="AX446" s="21">
        <f t="shared" si="831"/>
        <v>0</v>
      </c>
      <c r="AY446" s="21">
        <f t="shared" si="831"/>
        <v>1500000</v>
      </c>
      <c r="AZ446" s="21">
        <f t="shared" si="831"/>
        <v>0</v>
      </c>
      <c r="BA446" s="21">
        <f t="shared" si="831"/>
        <v>0</v>
      </c>
      <c r="BB446" s="21">
        <f t="shared" si="831"/>
        <v>0</v>
      </c>
      <c r="BC446" s="21">
        <f t="shared" si="831"/>
        <v>0</v>
      </c>
      <c r="BD446" s="21">
        <f t="shared" si="831"/>
        <v>0</v>
      </c>
      <c r="BE446" s="21">
        <f t="shared" si="831"/>
        <v>1500000</v>
      </c>
      <c r="BF446" s="21">
        <f t="shared" si="831"/>
        <v>0</v>
      </c>
      <c r="BG446" s="21">
        <f t="shared" si="831"/>
        <v>1500000</v>
      </c>
      <c r="BH446" s="21">
        <f t="shared" si="831"/>
        <v>0</v>
      </c>
      <c r="BI446" s="21">
        <f t="shared" si="831"/>
        <v>0</v>
      </c>
      <c r="BJ446" s="21">
        <f t="shared" si="831"/>
        <v>0</v>
      </c>
      <c r="BK446" s="21">
        <f t="shared" si="831"/>
        <v>0</v>
      </c>
      <c r="BL446" s="21">
        <f t="shared" si="831"/>
        <v>0</v>
      </c>
      <c r="BM446" s="21">
        <f t="shared" si="831"/>
        <v>1500000</v>
      </c>
      <c r="BN446" s="21">
        <f t="shared" si="831"/>
        <v>0</v>
      </c>
      <c r="BO446" s="21">
        <f t="shared" si="831"/>
        <v>1500000</v>
      </c>
      <c r="BP446" s="21">
        <f t="shared" si="831"/>
        <v>0</v>
      </c>
      <c r="BQ446" s="205">
        <f t="shared" si="693"/>
        <v>0</v>
      </c>
      <c r="BR446" s="21">
        <f t="shared" si="831"/>
        <v>1500000</v>
      </c>
      <c r="BS446" s="21">
        <f t="shared" si="831"/>
        <v>0</v>
      </c>
      <c r="BT446" s="21">
        <f t="shared" si="831"/>
        <v>1500000</v>
      </c>
      <c r="BU446" s="21">
        <f t="shared" si="831"/>
        <v>0</v>
      </c>
      <c r="BV446" s="21">
        <f t="shared" si="832"/>
        <v>0</v>
      </c>
      <c r="BW446" s="21">
        <f t="shared" si="832"/>
        <v>0</v>
      </c>
      <c r="BX446" s="21">
        <f t="shared" si="832"/>
        <v>0</v>
      </c>
      <c r="BY446" s="21">
        <f t="shared" si="832"/>
        <v>0</v>
      </c>
      <c r="BZ446" s="21">
        <f t="shared" si="832"/>
        <v>1500000</v>
      </c>
      <c r="CA446" s="21">
        <f t="shared" si="832"/>
        <v>0</v>
      </c>
      <c r="CB446" s="21">
        <f t="shared" si="832"/>
        <v>1500000</v>
      </c>
      <c r="CC446" s="21">
        <f t="shared" si="832"/>
        <v>0</v>
      </c>
      <c r="CD446" s="21">
        <f t="shared" si="832"/>
        <v>0</v>
      </c>
      <c r="CE446" s="21">
        <f t="shared" si="832"/>
        <v>0</v>
      </c>
      <c r="CF446" s="21">
        <f t="shared" si="832"/>
        <v>0</v>
      </c>
      <c r="CG446" s="21">
        <f t="shared" si="832"/>
        <v>0</v>
      </c>
      <c r="CH446" s="21">
        <f t="shared" si="832"/>
        <v>1500000</v>
      </c>
      <c r="CI446" s="21">
        <f t="shared" si="832"/>
        <v>0</v>
      </c>
      <c r="CJ446" s="21">
        <f t="shared" si="832"/>
        <v>1500000</v>
      </c>
      <c r="CK446" s="21">
        <f t="shared" si="832"/>
        <v>0</v>
      </c>
      <c r="CL446" s="206">
        <f t="shared" si="696"/>
        <v>0</v>
      </c>
    </row>
    <row r="447" spans="1:90" ht="30" x14ac:dyDescent="0.25">
      <c r="A447" s="155" t="s">
        <v>34</v>
      </c>
      <c r="B447" s="156"/>
      <c r="C447" s="156"/>
      <c r="D447" s="156"/>
      <c r="E447" s="5">
        <v>853</v>
      </c>
      <c r="F447" s="3" t="s">
        <v>137</v>
      </c>
      <c r="G447" s="3" t="s">
        <v>44</v>
      </c>
      <c r="H447" s="176" t="s">
        <v>496</v>
      </c>
      <c r="I447" s="3" t="s">
        <v>35</v>
      </c>
      <c r="J447" s="21">
        <f t="shared" si="830"/>
        <v>1500000</v>
      </c>
      <c r="K447" s="21">
        <f t="shared" si="830"/>
        <v>0</v>
      </c>
      <c r="L447" s="21">
        <f t="shared" si="830"/>
        <v>1500000</v>
      </c>
      <c r="M447" s="21">
        <f t="shared" si="830"/>
        <v>0</v>
      </c>
      <c r="N447" s="21">
        <f t="shared" si="830"/>
        <v>1500000</v>
      </c>
      <c r="O447" s="21">
        <f t="shared" si="830"/>
        <v>0</v>
      </c>
      <c r="P447" s="21">
        <f t="shared" si="830"/>
        <v>1500000</v>
      </c>
      <c r="Q447" s="21">
        <f t="shared" si="830"/>
        <v>0</v>
      </c>
      <c r="R447" s="21">
        <f t="shared" si="830"/>
        <v>1500000</v>
      </c>
      <c r="S447" s="21">
        <f t="shared" si="830"/>
        <v>0</v>
      </c>
      <c r="T447" s="21">
        <f t="shared" si="830"/>
        <v>1500000</v>
      </c>
      <c r="U447" s="21">
        <f t="shared" si="830"/>
        <v>0</v>
      </c>
      <c r="V447" s="21">
        <f t="shared" si="830"/>
        <v>0</v>
      </c>
      <c r="W447" s="21">
        <f t="shared" si="830"/>
        <v>0</v>
      </c>
      <c r="X447" s="21">
        <f t="shared" si="830"/>
        <v>0</v>
      </c>
      <c r="Y447" s="21">
        <f t="shared" si="830"/>
        <v>0</v>
      </c>
      <c r="Z447" s="276">
        <f t="shared" si="703"/>
        <v>100</v>
      </c>
      <c r="AA447" s="21"/>
      <c r="AB447" s="21">
        <f t="shared" si="831"/>
        <v>1500000</v>
      </c>
      <c r="AC447" s="21">
        <f t="shared" si="831"/>
        <v>0</v>
      </c>
      <c r="AD447" s="21">
        <f t="shared" si="831"/>
        <v>1500000</v>
      </c>
      <c r="AE447" s="21">
        <f t="shared" si="831"/>
        <v>0</v>
      </c>
      <c r="AF447" s="21">
        <f t="shared" si="831"/>
        <v>274500</v>
      </c>
      <c r="AG447" s="21">
        <f t="shared" si="831"/>
        <v>0</v>
      </c>
      <c r="AH447" s="21">
        <f t="shared" si="831"/>
        <v>274500</v>
      </c>
      <c r="AI447" s="21">
        <f t="shared" si="831"/>
        <v>0</v>
      </c>
      <c r="AJ447" s="21">
        <f t="shared" si="831"/>
        <v>1774500</v>
      </c>
      <c r="AK447" s="21">
        <f t="shared" si="831"/>
        <v>0</v>
      </c>
      <c r="AL447" s="21">
        <f t="shared" si="831"/>
        <v>1774500</v>
      </c>
      <c r="AM447" s="21">
        <f t="shared" si="831"/>
        <v>0</v>
      </c>
      <c r="AN447" s="21">
        <f t="shared" si="831"/>
        <v>0</v>
      </c>
      <c r="AO447" s="21">
        <f t="shared" si="831"/>
        <v>0</v>
      </c>
      <c r="AP447" s="21">
        <f t="shared" si="831"/>
        <v>0</v>
      </c>
      <c r="AQ447" s="21">
        <f t="shared" si="831"/>
        <v>0</v>
      </c>
      <c r="AR447" s="21">
        <f t="shared" si="831"/>
        <v>1774500</v>
      </c>
      <c r="AS447" s="21">
        <f t="shared" si="831"/>
        <v>0</v>
      </c>
      <c r="AT447" s="21">
        <f t="shared" si="831"/>
        <v>1774500</v>
      </c>
      <c r="AU447" s="21">
        <f t="shared" si="831"/>
        <v>0</v>
      </c>
      <c r="AV447" s="205">
        <f t="shared" si="705"/>
        <v>0</v>
      </c>
      <c r="AW447" s="21">
        <f t="shared" si="831"/>
        <v>1500000</v>
      </c>
      <c r="AX447" s="21">
        <f t="shared" si="831"/>
        <v>0</v>
      </c>
      <c r="AY447" s="21">
        <f t="shared" si="831"/>
        <v>1500000</v>
      </c>
      <c r="AZ447" s="21">
        <f t="shared" si="831"/>
        <v>0</v>
      </c>
      <c r="BA447" s="21">
        <f t="shared" si="831"/>
        <v>0</v>
      </c>
      <c r="BB447" s="21">
        <f t="shared" si="831"/>
        <v>0</v>
      </c>
      <c r="BC447" s="21">
        <f t="shared" si="831"/>
        <v>0</v>
      </c>
      <c r="BD447" s="21">
        <f t="shared" si="831"/>
        <v>0</v>
      </c>
      <c r="BE447" s="21">
        <f t="shared" si="831"/>
        <v>1500000</v>
      </c>
      <c r="BF447" s="21">
        <f t="shared" si="831"/>
        <v>0</v>
      </c>
      <c r="BG447" s="21">
        <f t="shared" si="831"/>
        <v>1500000</v>
      </c>
      <c r="BH447" s="21">
        <f t="shared" si="831"/>
        <v>0</v>
      </c>
      <c r="BI447" s="21">
        <f t="shared" si="831"/>
        <v>0</v>
      </c>
      <c r="BJ447" s="21">
        <f t="shared" si="831"/>
        <v>0</v>
      </c>
      <c r="BK447" s="21">
        <f t="shared" si="831"/>
        <v>0</v>
      </c>
      <c r="BL447" s="21">
        <f t="shared" si="831"/>
        <v>0</v>
      </c>
      <c r="BM447" s="21">
        <f t="shared" si="831"/>
        <v>1500000</v>
      </c>
      <c r="BN447" s="21">
        <f t="shared" si="831"/>
        <v>0</v>
      </c>
      <c r="BO447" s="21">
        <f t="shared" si="831"/>
        <v>1500000</v>
      </c>
      <c r="BP447" s="21">
        <f t="shared" si="831"/>
        <v>0</v>
      </c>
      <c r="BQ447" s="205">
        <f t="shared" si="693"/>
        <v>0</v>
      </c>
      <c r="BR447" s="21">
        <f t="shared" si="831"/>
        <v>1500000</v>
      </c>
      <c r="BS447" s="21">
        <f t="shared" si="831"/>
        <v>0</v>
      </c>
      <c r="BT447" s="21">
        <f t="shared" si="831"/>
        <v>1500000</v>
      </c>
      <c r="BU447" s="21">
        <f t="shared" si="831"/>
        <v>0</v>
      </c>
      <c r="BV447" s="21">
        <f t="shared" si="832"/>
        <v>0</v>
      </c>
      <c r="BW447" s="21">
        <f t="shared" si="832"/>
        <v>0</v>
      </c>
      <c r="BX447" s="21">
        <f t="shared" si="832"/>
        <v>0</v>
      </c>
      <c r="BY447" s="21">
        <f t="shared" si="832"/>
        <v>0</v>
      </c>
      <c r="BZ447" s="21">
        <f t="shared" si="832"/>
        <v>1500000</v>
      </c>
      <c r="CA447" s="21">
        <f t="shared" si="832"/>
        <v>0</v>
      </c>
      <c r="CB447" s="21">
        <f t="shared" si="832"/>
        <v>1500000</v>
      </c>
      <c r="CC447" s="21">
        <f t="shared" si="832"/>
        <v>0</v>
      </c>
      <c r="CD447" s="21">
        <f t="shared" si="832"/>
        <v>0</v>
      </c>
      <c r="CE447" s="21">
        <f t="shared" si="832"/>
        <v>0</v>
      </c>
      <c r="CF447" s="21">
        <f t="shared" si="832"/>
        <v>0</v>
      </c>
      <c r="CG447" s="21">
        <f t="shared" si="832"/>
        <v>0</v>
      </c>
      <c r="CH447" s="21">
        <f t="shared" si="832"/>
        <v>1500000</v>
      </c>
      <c r="CI447" s="21">
        <f t="shared" si="832"/>
        <v>0</v>
      </c>
      <c r="CJ447" s="21">
        <f t="shared" si="832"/>
        <v>1500000</v>
      </c>
      <c r="CK447" s="21">
        <f t="shared" si="832"/>
        <v>0</v>
      </c>
      <c r="CL447" s="206">
        <f t="shared" si="696"/>
        <v>0</v>
      </c>
    </row>
    <row r="448" spans="1:90" ht="30" x14ac:dyDescent="0.25">
      <c r="A448" s="155" t="s">
        <v>143</v>
      </c>
      <c r="B448" s="156"/>
      <c r="C448" s="156"/>
      <c r="D448" s="156"/>
      <c r="E448" s="5">
        <v>853</v>
      </c>
      <c r="F448" s="3" t="s">
        <v>137</v>
      </c>
      <c r="G448" s="3" t="s">
        <v>44</v>
      </c>
      <c r="H448" s="176" t="s">
        <v>496</v>
      </c>
      <c r="I448" s="3" t="s">
        <v>140</v>
      </c>
      <c r="J448" s="21">
        <f>'6.ВС'!J454</f>
        <v>1500000</v>
      </c>
      <c r="K448" s="21">
        <f>'6.ВС'!K454</f>
        <v>0</v>
      </c>
      <c r="L448" s="21">
        <f>'6.ВС'!L454</f>
        <v>1500000</v>
      </c>
      <c r="M448" s="21">
        <f>'6.ВС'!M454</f>
        <v>0</v>
      </c>
      <c r="N448" s="21">
        <f>'6.ВС'!N454</f>
        <v>1500000</v>
      </c>
      <c r="O448" s="21">
        <f>'6.ВС'!O454</f>
        <v>0</v>
      </c>
      <c r="P448" s="21">
        <f>'6.ВС'!P454</f>
        <v>1500000</v>
      </c>
      <c r="Q448" s="21">
        <f>'6.ВС'!Q454</f>
        <v>0</v>
      </c>
      <c r="R448" s="21">
        <f>'6.ВС'!R454</f>
        <v>1500000</v>
      </c>
      <c r="S448" s="21">
        <f>'6.ВС'!S454</f>
        <v>0</v>
      </c>
      <c r="T448" s="21">
        <f>'6.ВС'!T454</f>
        <v>1500000</v>
      </c>
      <c r="U448" s="21">
        <f>'6.ВС'!U454</f>
        <v>0</v>
      </c>
      <c r="V448" s="21">
        <f>'6.ВС'!V454</f>
        <v>0</v>
      </c>
      <c r="W448" s="21">
        <f>'6.ВС'!W454</f>
        <v>0</v>
      </c>
      <c r="X448" s="21">
        <f>'6.ВС'!X454</f>
        <v>0</v>
      </c>
      <c r="Y448" s="21">
        <f>'6.ВС'!Y454</f>
        <v>0</v>
      </c>
      <c r="Z448" s="276">
        <f t="shared" si="703"/>
        <v>100</v>
      </c>
      <c r="AA448" s="21"/>
      <c r="AB448" s="21">
        <f>'6.ВС'!AB454</f>
        <v>1500000</v>
      </c>
      <c r="AC448" s="21">
        <f>'6.ВС'!AC454</f>
        <v>0</v>
      </c>
      <c r="AD448" s="21">
        <f>'6.ВС'!AD454</f>
        <v>1500000</v>
      </c>
      <c r="AE448" s="21">
        <f>'6.ВС'!AE454</f>
        <v>0</v>
      </c>
      <c r="AF448" s="21">
        <f>'6.ВС'!AF454</f>
        <v>274500</v>
      </c>
      <c r="AG448" s="21">
        <f>'6.ВС'!AG454</f>
        <v>0</v>
      </c>
      <c r="AH448" s="21">
        <f>'6.ВС'!AH454</f>
        <v>274500</v>
      </c>
      <c r="AI448" s="21">
        <f>'6.ВС'!AI454</f>
        <v>0</v>
      </c>
      <c r="AJ448" s="21">
        <f>'6.ВС'!AJ454</f>
        <v>1774500</v>
      </c>
      <c r="AK448" s="21">
        <f>'6.ВС'!AK454</f>
        <v>0</v>
      </c>
      <c r="AL448" s="21">
        <f>'6.ВС'!AL454</f>
        <v>1774500</v>
      </c>
      <c r="AM448" s="21">
        <f>'6.ВС'!AM454</f>
        <v>0</v>
      </c>
      <c r="AN448" s="21">
        <f>'6.ВС'!AN454</f>
        <v>0</v>
      </c>
      <c r="AO448" s="21">
        <f>'6.ВС'!AO454</f>
        <v>0</v>
      </c>
      <c r="AP448" s="21">
        <f>'6.ВС'!AP454</f>
        <v>0</v>
      </c>
      <c r="AQ448" s="21">
        <f>'6.ВС'!AQ454</f>
        <v>0</v>
      </c>
      <c r="AR448" s="21">
        <f>'6.ВС'!AR454</f>
        <v>1774500</v>
      </c>
      <c r="AS448" s="21">
        <f>'6.ВС'!AS454</f>
        <v>0</v>
      </c>
      <c r="AT448" s="21">
        <f>'6.ВС'!AT454</f>
        <v>1774500</v>
      </c>
      <c r="AU448" s="21">
        <f>'6.ВС'!AU454</f>
        <v>0</v>
      </c>
      <c r="AV448" s="205">
        <f t="shared" si="705"/>
        <v>0</v>
      </c>
      <c r="AW448" s="21">
        <f>'6.ВС'!AW454</f>
        <v>1500000</v>
      </c>
      <c r="AX448" s="21">
        <f>'6.ВС'!AX454</f>
        <v>0</v>
      </c>
      <c r="AY448" s="21">
        <f>'6.ВС'!AY454</f>
        <v>1500000</v>
      </c>
      <c r="AZ448" s="21">
        <f>'6.ВС'!AZ454</f>
        <v>0</v>
      </c>
      <c r="BA448" s="21">
        <f>'6.ВС'!BA454</f>
        <v>0</v>
      </c>
      <c r="BB448" s="21">
        <f>'6.ВС'!BB454</f>
        <v>0</v>
      </c>
      <c r="BC448" s="21">
        <f>'6.ВС'!BC454</f>
        <v>0</v>
      </c>
      <c r="BD448" s="21">
        <f>'6.ВС'!BD454</f>
        <v>0</v>
      </c>
      <c r="BE448" s="21">
        <f>'6.ВС'!BE454</f>
        <v>1500000</v>
      </c>
      <c r="BF448" s="21">
        <f>'6.ВС'!BF454</f>
        <v>0</v>
      </c>
      <c r="BG448" s="21">
        <f>'6.ВС'!BG454</f>
        <v>1500000</v>
      </c>
      <c r="BH448" s="21">
        <f>'6.ВС'!BH454</f>
        <v>0</v>
      </c>
      <c r="BI448" s="21">
        <f>'6.ВС'!BI454</f>
        <v>0</v>
      </c>
      <c r="BJ448" s="21">
        <f>'6.ВС'!BJ454</f>
        <v>0</v>
      </c>
      <c r="BK448" s="21">
        <f>'6.ВС'!BK454</f>
        <v>0</v>
      </c>
      <c r="BL448" s="21">
        <f>'6.ВС'!BL454</f>
        <v>0</v>
      </c>
      <c r="BM448" s="21">
        <f>'6.ВС'!BM454</f>
        <v>1500000</v>
      </c>
      <c r="BN448" s="21">
        <f>'6.ВС'!BN454</f>
        <v>0</v>
      </c>
      <c r="BO448" s="21">
        <f>'6.ВС'!BO454</f>
        <v>1500000</v>
      </c>
      <c r="BP448" s="21">
        <f>'6.ВС'!BP454</f>
        <v>0</v>
      </c>
      <c r="BQ448" s="205">
        <f t="shared" si="693"/>
        <v>0</v>
      </c>
      <c r="BR448" s="21">
        <f>'6.ВС'!BR454</f>
        <v>1500000</v>
      </c>
      <c r="BS448" s="21">
        <f>'6.ВС'!BS454</f>
        <v>0</v>
      </c>
      <c r="BT448" s="21">
        <f>'6.ВС'!BT454</f>
        <v>1500000</v>
      </c>
      <c r="BU448" s="21">
        <f>'6.ВС'!BU454</f>
        <v>0</v>
      </c>
      <c r="BV448" s="21">
        <f>'6.ВС'!BV454</f>
        <v>0</v>
      </c>
      <c r="BW448" s="21">
        <f>'6.ВС'!BW454</f>
        <v>0</v>
      </c>
      <c r="BX448" s="21">
        <f>'6.ВС'!BX454</f>
        <v>0</v>
      </c>
      <c r="BY448" s="21">
        <f>'6.ВС'!BY454</f>
        <v>0</v>
      </c>
      <c r="BZ448" s="21">
        <f>'6.ВС'!BZ454</f>
        <v>1500000</v>
      </c>
      <c r="CA448" s="21">
        <f>'6.ВС'!CA454</f>
        <v>0</v>
      </c>
      <c r="CB448" s="21">
        <f>'6.ВС'!CB454</f>
        <v>1500000</v>
      </c>
      <c r="CC448" s="21">
        <f>'6.ВС'!CC454</f>
        <v>0</v>
      </c>
      <c r="CD448" s="21">
        <f>'6.ВС'!CD454</f>
        <v>0</v>
      </c>
      <c r="CE448" s="21">
        <f>'6.ВС'!CE454</f>
        <v>0</v>
      </c>
      <c r="CF448" s="21">
        <f>'6.ВС'!CF454</f>
        <v>0</v>
      </c>
      <c r="CG448" s="21">
        <f>'6.ВС'!CG454</f>
        <v>0</v>
      </c>
      <c r="CH448" s="21">
        <f>'6.ВС'!CH454</f>
        <v>1500000</v>
      </c>
      <c r="CI448" s="21">
        <f>'6.ВС'!CI454</f>
        <v>0</v>
      </c>
      <c r="CJ448" s="21">
        <f>'6.ВС'!CJ454</f>
        <v>1500000</v>
      </c>
      <c r="CK448" s="21">
        <f>'6.ВС'!CK454</f>
        <v>0</v>
      </c>
      <c r="CL448" s="206">
        <f t="shared" si="696"/>
        <v>0</v>
      </c>
    </row>
    <row r="449" spans="1:107" s="88" customFormat="1" ht="21.75" customHeight="1" x14ac:dyDescent="0.25">
      <c r="A449" s="155" t="s">
        <v>152</v>
      </c>
      <c r="B449" s="185"/>
      <c r="C449" s="185"/>
      <c r="D449" s="185"/>
      <c r="E449" s="122"/>
      <c r="F449" s="174"/>
      <c r="G449" s="174"/>
      <c r="H449" s="125"/>
      <c r="I449" s="174"/>
      <c r="J449" s="180">
        <f t="shared" ref="J449:Y449" si="833">J6+J109+J118+J130+J153+J197+J334+J377+J413+J440</f>
        <v>314596460.25</v>
      </c>
      <c r="K449" s="180">
        <f t="shared" si="833"/>
        <v>168355534.84999999</v>
      </c>
      <c r="L449" s="180">
        <f t="shared" si="833"/>
        <v>139636600</v>
      </c>
      <c r="M449" s="180">
        <f t="shared" si="833"/>
        <v>6604325.4000000004</v>
      </c>
      <c r="N449" s="180">
        <f t="shared" si="833"/>
        <v>284937300.91000003</v>
      </c>
      <c r="O449" s="180">
        <f t="shared" si="833"/>
        <v>170864486.31</v>
      </c>
      <c r="P449" s="180">
        <f t="shared" si="833"/>
        <v>107445400</v>
      </c>
      <c r="Q449" s="180">
        <f t="shared" si="833"/>
        <v>6627414.5999999996</v>
      </c>
      <c r="R449" s="180">
        <f t="shared" si="833"/>
        <v>262559068.88</v>
      </c>
      <c r="S449" s="180">
        <f t="shared" si="833"/>
        <v>143604038.48000002</v>
      </c>
      <c r="T449" s="180">
        <f t="shared" si="833"/>
        <v>112302600</v>
      </c>
      <c r="U449" s="180">
        <f t="shared" si="833"/>
        <v>6652430.4000000004</v>
      </c>
      <c r="V449" s="180">
        <f t="shared" si="833"/>
        <v>15381267.219999999</v>
      </c>
      <c r="W449" s="180">
        <f t="shared" si="833"/>
        <v>2087508.8200000017</v>
      </c>
      <c r="X449" s="180">
        <f t="shared" si="833"/>
        <v>13246800</v>
      </c>
      <c r="Y449" s="180">
        <f t="shared" si="833"/>
        <v>0</v>
      </c>
      <c r="Z449" s="276">
        <f t="shared" si="703"/>
        <v>105.32448628664366</v>
      </c>
      <c r="AA449" s="180"/>
      <c r="AB449" s="180">
        <f t="shared" ref="AB449:AU449" si="834">AB6+AB109+AB118+AB130+AB153+AB197+AB334+AB377+AB413+AB440</f>
        <v>298692613.03000003</v>
      </c>
      <c r="AC449" s="180">
        <f t="shared" si="834"/>
        <v>165745646.03</v>
      </c>
      <c r="AD449" s="180">
        <f t="shared" si="834"/>
        <v>126389800</v>
      </c>
      <c r="AE449" s="180">
        <f t="shared" si="834"/>
        <v>6557167</v>
      </c>
      <c r="AF449" s="180">
        <f t="shared" si="834"/>
        <v>39551334.380000003</v>
      </c>
      <c r="AG449" s="180">
        <f t="shared" si="834"/>
        <v>13929063.380000001</v>
      </c>
      <c r="AH449" s="180">
        <f t="shared" si="834"/>
        <v>25622271</v>
      </c>
      <c r="AI449" s="180">
        <f t="shared" si="834"/>
        <v>0</v>
      </c>
      <c r="AJ449" s="180">
        <f t="shared" si="834"/>
        <v>338243947.41000003</v>
      </c>
      <c r="AK449" s="180">
        <f t="shared" si="834"/>
        <v>179674709.41</v>
      </c>
      <c r="AL449" s="180">
        <f t="shared" si="834"/>
        <v>152012071</v>
      </c>
      <c r="AM449" s="180">
        <f t="shared" si="834"/>
        <v>6557167</v>
      </c>
      <c r="AN449" s="180">
        <f t="shared" si="834"/>
        <v>756469.39</v>
      </c>
      <c r="AO449" s="180">
        <f t="shared" si="834"/>
        <v>-1151420.2899999998</v>
      </c>
      <c r="AP449" s="180">
        <f t="shared" si="834"/>
        <v>-64024.320000000007</v>
      </c>
      <c r="AQ449" s="180">
        <f t="shared" si="834"/>
        <v>0</v>
      </c>
      <c r="AR449" s="180">
        <f t="shared" si="834"/>
        <v>339000416.79999995</v>
      </c>
      <c r="AS449" s="180">
        <f t="shared" si="834"/>
        <v>178439587.12</v>
      </c>
      <c r="AT449" s="180">
        <f t="shared" si="834"/>
        <v>151943641.68000001</v>
      </c>
      <c r="AU449" s="180">
        <f t="shared" si="834"/>
        <v>6557167</v>
      </c>
      <c r="AV449" s="205">
        <f>AJ449-AK449-AL449-AM449</f>
        <v>2.9802322387695313E-8</v>
      </c>
      <c r="AW449" s="180">
        <f t="shared" ref="AW449:BP449" si="835">AW6+AW109+AW118+AW130+AW153+AW197+AW334+AW377+AW413+AW440</f>
        <v>276029559.35000002</v>
      </c>
      <c r="AX449" s="180">
        <f t="shared" si="835"/>
        <v>144183226.34999999</v>
      </c>
      <c r="AY449" s="180">
        <f t="shared" si="835"/>
        <v>125282500</v>
      </c>
      <c r="AZ449" s="180">
        <f t="shared" si="835"/>
        <v>6563833</v>
      </c>
      <c r="BA449" s="180">
        <f t="shared" si="835"/>
        <v>0</v>
      </c>
      <c r="BB449" s="180">
        <f t="shared" si="835"/>
        <v>0</v>
      </c>
      <c r="BC449" s="180">
        <f t="shared" si="835"/>
        <v>0</v>
      </c>
      <c r="BD449" s="180">
        <f t="shared" si="835"/>
        <v>0</v>
      </c>
      <c r="BE449" s="180">
        <f t="shared" si="835"/>
        <v>276029559.35000002</v>
      </c>
      <c r="BF449" s="180">
        <f t="shared" si="835"/>
        <v>144183226.34999999</v>
      </c>
      <c r="BG449" s="180">
        <f t="shared" si="835"/>
        <v>125282500</v>
      </c>
      <c r="BH449" s="180">
        <f t="shared" si="835"/>
        <v>6563833</v>
      </c>
      <c r="BI449" s="180">
        <f t="shared" si="835"/>
        <v>0</v>
      </c>
      <c r="BJ449" s="180">
        <f t="shared" si="835"/>
        <v>0</v>
      </c>
      <c r="BK449" s="180">
        <f t="shared" si="835"/>
        <v>0</v>
      </c>
      <c r="BL449" s="180">
        <f t="shared" si="835"/>
        <v>0</v>
      </c>
      <c r="BM449" s="180">
        <f t="shared" si="835"/>
        <v>276029559.35000002</v>
      </c>
      <c r="BN449" s="180">
        <f t="shared" si="835"/>
        <v>144183226.34999999</v>
      </c>
      <c r="BO449" s="180">
        <f t="shared" si="835"/>
        <v>125282500</v>
      </c>
      <c r="BP449" s="180">
        <f t="shared" si="835"/>
        <v>6563833</v>
      </c>
      <c r="BQ449" s="205">
        <f>BE449-BF449-BG449-BH449</f>
        <v>2.9802322387695313E-8</v>
      </c>
      <c r="BR449" s="180">
        <f t="shared" ref="BR449:CK449" si="836">BR6+BR109+BR118+BR130+BR153+BR197+BR334+BR377+BR413+BR440</f>
        <v>257779347.19999999</v>
      </c>
      <c r="BS449" s="180">
        <f t="shared" si="836"/>
        <v>145817994.19999999</v>
      </c>
      <c r="BT449" s="180">
        <f t="shared" si="836"/>
        <v>105371800</v>
      </c>
      <c r="BU449" s="180">
        <f t="shared" si="836"/>
        <v>6589553</v>
      </c>
      <c r="BV449" s="180">
        <f t="shared" si="836"/>
        <v>0</v>
      </c>
      <c r="BW449" s="180">
        <f t="shared" si="836"/>
        <v>0</v>
      </c>
      <c r="BX449" s="180">
        <f t="shared" si="836"/>
        <v>0</v>
      </c>
      <c r="BY449" s="180">
        <f t="shared" si="836"/>
        <v>0</v>
      </c>
      <c r="BZ449" s="180">
        <f t="shared" si="836"/>
        <v>257779347.19999999</v>
      </c>
      <c r="CA449" s="180">
        <f t="shared" si="836"/>
        <v>145817994.19999999</v>
      </c>
      <c r="CB449" s="180">
        <f t="shared" si="836"/>
        <v>105371800</v>
      </c>
      <c r="CC449" s="180">
        <f t="shared" si="836"/>
        <v>6589553</v>
      </c>
      <c r="CD449" s="180">
        <f t="shared" si="836"/>
        <v>3612676.7399999998</v>
      </c>
      <c r="CE449" s="180">
        <f t="shared" si="836"/>
        <v>3520044</v>
      </c>
      <c r="CF449" s="180">
        <f t="shared" si="836"/>
        <v>92632.74</v>
      </c>
      <c r="CG449" s="180">
        <f t="shared" si="836"/>
        <v>0</v>
      </c>
      <c r="CH449" s="180">
        <f t="shared" si="836"/>
        <v>261392023.93999997</v>
      </c>
      <c r="CI449" s="180">
        <f t="shared" si="836"/>
        <v>149338038.19999999</v>
      </c>
      <c r="CJ449" s="180">
        <f t="shared" si="836"/>
        <v>105464432.73999999</v>
      </c>
      <c r="CK449" s="180">
        <f t="shared" si="836"/>
        <v>6589553</v>
      </c>
      <c r="CL449" s="206">
        <f t="shared" si="696"/>
        <v>0</v>
      </c>
    </row>
    <row r="450" spans="1:107" x14ac:dyDescent="0.25">
      <c r="J450" s="29">
        <f>J449-K449-L449-M449</f>
        <v>0</v>
      </c>
      <c r="K450" s="29"/>
      <c r="L450" s="29"/>
      <c r="M450" s="29"/>
      <c r="N450" s="29">
        <f>N449-O449-P449-Q449</f>
        <v>2.4214386940002441E-8</v>
      </c>
      <c r="O450" s="29"/>
      <c r="P450" s="29"/>
      <c r="Q450" s="29"/>
      <c r="R450" s="29">
        <f>R449-S449-T449-U449</f>
        <v>-2.4214386940002441E-8</v>
      </c>
      <c r="S450" s="29"/>
      <c r="T450" s="29"/>
      <c r="U450" s="29"/>
      <c r="V450" s="29">
        <f>V449-'6.ВС'!Y475</f>
        <v>15381267.219999999</v>
      </c>
      <c r="W450" s="29">
        <f>W449-'6.ВС'!AA475</f>
        <v>2087508.8200000017</v>
      </c>
      <c r="X450" s="29"/>
      <c r="Y450" s="29"/>
      <c r="Z450" s="29"/>
      <c r="AA450" s="29"/>
      <c r="AB450" s="29">
        <f>AB449-'6.ВС'!AB475</f>
        <v>-1194619.9999999404</v>
      </c>
      <c r="AC450" s="29">
        <f>AC449-'6.ВС'!AC475</f>
        <v>-1194619.9999999702</v>
      </c>
      <c r="AD450" s="29">
        <f>AD449-'6.ВС'!AD475</f>
        <v>0</v>
      </c>
      <c r="AE450" s="29">
        <f>AE449-'6.ВС'!AE475</f>
        <v>0</v>
      </c>
      <c r="AF450" s="29">
        <f>AF449-'6.ВС'!AF475</f>
        <v>0</v>
      </c>
      <c r="AG450" s="29">
        <f>AG449-'6.ВС'!AG475</f>
        <v>0</v>
      </c>
      <c r="AH450" s="29">
        <f>AH449-'6.ВС'!AH475</f>
        <v>0</v>
      </c>
      <c r="AI450" s="29">
        <f>AI449-'6.ВС'!AI475</f>
        <v>0</v>
      </c>
      <c r="AJ450" s="29">
        <f>AJ449-'6.ВС'!AJ475</f>
        <v>-1194619.9999999404</v>
      </c>
      <c r="AK450" s="29">
        <f t="shared" ref="AK450:AM450" si="837">AK449-AC449-AG449</f>
        <v>0</v>
      </c>
      <c r="AL450" s="29">
        <f t="shared" si="837"/>
        <v>0</v>
      </c>
      <c r="AM450" s="29">
        <f t="shared" si="837"/>
        <v>0</v>
      </c>
      <c r="AN450" s="29">
        <f>AN449-'6.ВС'!AN475</f>
        <v>0</v>
      </c>
      <c r="AO450" s="29">
        <f>AO449-'6.ВС'!AO475</f>
        <v>0</v>
      </c>
      <c r="AP450" s="29">
        <f>AP449-'6.ВС'!AP475</f>
        <v>0</v>
      </c>
      <c r="AQ450" s="29">
        <f>AQ449-'6.ВС'!AQ475</f>
        <v>0</v>
      </c>
      <c r="AR450" s="29">
        <f>AR449-'6.ВС'!AR475</f>
        <v>-1194620</v>
      </c>
      <c r="AS450" s="29">
        <f t="shared" ref="AS450" si="838">AS449-AK449-AO449</f>
        <v>-83701.999999991851</v>
      </c>
      <c r="AT450" s="29">
        <f t="shared" ref="AT450" si="839">AT449-AL449-AP449</f>
        <v>-4404.9999999928405</v>
      </c>
      <c r="AU450" s="29">
        <f t="shared" ref="AU450" si="840">AU449-AM449-AQ449</f>
        <v>0</v>
      </c>
      <c r="AV450" s="206"/>
      <c r="AW450" s="29">
        <f>AW449-'6.ВС'!AW475</f>
        <v>-477968</v>
      </c>
      <c r="AX450" s="29">
        <f>AX449-'6.ВС'!AX475</f>
        <v>-477968</v>
      </c>
      <c r="AY450" s="29">
        <f>AY449-'6.ВС'!AY475</f>
        <v>0</v>
      </c>
      <c r="AZ450" s="29">
        <f>AZ449-'6.ВС'!AZ475</f>
        <v>0</v>
      </c>
      <c r="BA450" s="29"/>
      <c r="BB450" s="29"/>
      <c r="BC450" s="29"/>
      <c r="BD450" s="29"/>
      <c r="BE450" s="29">
        <f>BE449-AW449-BA449</f>
        <v>0</v>
      </c>
      <c r="BF450" s="29">
        <f t="shared" ref="BF450" si="841">BF449-AX449-BB449</f>
        <v>0</v>
      </c>
      <c r="BG450" s="29">
        <f t="shared" ref="BG450" si="842">BG449-AY449-BC449</f>
        <v>0</v>
      </c>
      <c r="BH450" s="29">
        <f t="shared" ref="BH450" si="843">BH449-AZ449-BD449</f>
        <v>0</v>
      </c>
      <c r="BI450" s="29"/>
      <c r="BJ450" s="29"/>
      <c r="BK450" s="29"/>
      <c r="BL450" s="29"/>
      <c r="BM450" s="29">
        <f>BM449-BE449-BI449</f>
        <v>0</v>
      </c>
      <c r="BN450" s="29">
        <f t="shared" ref="BN450" si="844">BN449-BF449-BJ449</f>
        <v>0</v>
      </c>
      <c r="BO450" s="29">
        <f t="shared" ref="BO450" si="845">BO449-BG449-BK449</f>
        <v>0</v>
      </c>
      <c r="BP450" s="29">
        <f t="shared" ref="BP450" si="846">BP449-BH449-BL449</f>
        <v>0</v>
      </c>
      <c r="BQ450" s="206"/>
      <c r="BR450" s="29">
        <f>BR449-'6.ВС'!BR475</f>
        <v>-477968</v>
      </c>
      <c r="BS450" s="29">
        <f>BS449-'6.ВС'!BS475</f>
        <v>-477968</v>
      </c>
      <c r="BT450" s="29">
        <f>BT449-'6.ВС'!BT475</f>
        <v>0</v>
      </c>
      <c r="BU450" s="29">
        <f>BU449-'6.ВС'!BU475</f>
        <v>0</v>
      </c>
      <c r="BV450" s="29"/>
      <c r="BW450" s="29"/>
      <c r="BX450" s="29"/>
      <c r="BY450" s="29"/>
      <c r="BZ450" s="29">
        <f>BZ449-BR449-BV449</f>
        <v>0</v>
      </c>
      <c r="CA450" s="29">
        <f t="shared" ref="CA450" si="847">CA449-BS449-BW449</f>
        <v>0</v>
      </c>
      <c r="CB450" s="29">
        <f t="shared" ref="CB450" si="848">CB449-BT449-BX449</f>
        <v>0</v>
      </c>
      <c r="CC450" s="29">
        <f t="shared" ref="CC450" si="849">CC449-BU449-BY449</f>
        <v>0</v>
      </c>
      <c r="CD450" s="29"/>
      <c r="CE450" s="29"/>
      <c r="CF450" s="29"/>
      <c r="CG450" s="29"/>
      <c r="CH450" s="29">
        <f>CH449-BZ449-CD449</f>
        <v>-2.0023435354232788E-8</v>
      </c>
      <c r="CI450" s="29">
        <f t="shared" ref="CI450" si="850">CI449-CA449-CE449</f>
        <v>0</v>
      </c>
      <c r="CJ450" s="29">
        <f t="shared" ref="CJ450" si="851">CJ449-CB449-CF449</f>
        <v>-5.3696567192673683E-9</v>
      </c>
      <c r="CK450" s="29">
        <f t="shared" ref="CK450" si="852">CK449-CC449-CG449</f>
        <v>0</v>
      </c>
    </row>
    <row r="451" spans="1:107" x14ac:dyDescent="0.25">
      <c r="J451" s="29"/>
      <c r="K451" s="29"/>
      <c r="L451" s="29"/>
      <c r="M451" s="29"/>
    </row>
    <row r="452" spans="1:107" x14ac:dyDescent="0.25">
      <c r="J452" s="29">
        <f>'6.ВС'!J475</f>
        <v>314596460.25</v>
      </c>
      <c r="K452" s="29"/>
      <c r="L452" s="29"/>
      <c r="M452" s="29"/>
      <c r="N452" s="29">
        <f>'6.ВС'!N475</f>
        <v>284937300.90999997</v>
      </c>
      <c r="O452" s="29"/>
      <c r="P452" s="29"/>
      <c r="Q452" s="29"/>
      <c r="R452" s="29">
        <f>'6.ВС'!R475</f>
        <v>262559068.88</v>
      </c>
      <c r="S452" s="29"/>
      <c r="T452" s="29"/>
      <c r="U452" s="29"/>
      <c r="V452" s="29">
        <f>'6.ВС'!Y475</f>
        <v>0</v>
      </c>
      <c r="W452" s="29">
        <f>'6.ВС'!AA475</f>
        <v>0</v>
      </c>
      <c r="X452" s="29">
        <f>'6.ВС'!AB475</f>
        <v>299887233.02999997</v>
      </c>
      <c r="Y452" s="29">
        <f>'6.ВС'!AC475</f>
        <v>166940266.02999997</v>
      </c>
      <c r="Z452" s="29">
        <f>'6.ВС'!AD475</f>
        <v>126389800</v>
      </c>
      <c r="AA452" s="29">
        <f>'6.ВС'!AE475</f>
        <v>6557167</v>
      </c>
      <c r="AB452" s="29">
        <f>'6.ВС'!AF475</f>
        <v>39551334.380000003</v>
      </c>
      <c r="AC452" s="29">
        <f>'6.ВС'!AG475</f>
        <v>13929063.379999999</v>
      </c>
      <c r="AD452" s="29">
        <f>'6.ВС'!AH475</f>
        <v>25622271</v>
      </c>
      <c r="AE452" s="29">
        <f>'6.ВС'!AI475</f>
        <v>0</v>
      </c>
      <c r="AF452" s="29">
        <f>'6.ВС'!AJ475</f>
        <v>339438567.40999997</v>
      </c>
      <c r="AG452" s="29">
        <f>'6.ВС'!AK475</f>
        <v>180869329.40999997</v>
      </c>
      <c r="AH452" s="29">
        <f>'6.ВС'!AL475</f>
        <v>152012071</v>
      </c>
      <c r="AI452" s="29">
        <f>'6.ВС'!AM475</f>
        <v>6557167</v>
      </c>
      <c r="AJ452" s="29">
        <f>'6.ВС'!AJ475</f>
        <v>339438567.40999997</v>
      </c>
      <c r="AK452" s="29">
        <f>'6.ВС'!AK475</f>
        <v>180869329.40999997</v>
      </c>
      <c r="AL452" s="29">
        <f>'6.ВС'!AL475</f>
        <v>152012071</v>
      </c>
      <c r="AM452" s="29">
        <f>'6.ВС'!AM475</f>
        <v>6557167</v>
      </c>
    </row>
    <row r="453" spans="1:107" x14ac:dyDescent="0.25">
      <c r="J453" s="29"/>
      <c r="K453" s="29"/>
      <c r="L453" s="29"/>
      <c r="M453" s="29"/>
    </row>
    <row r="454" spans="1:107" x14ac:dyDescent="0.25">
      <c r="J454" s="29">
        <f>J449-J452</f>
        <v>0</v>
      </c>
      <c r="K454" s="29">
        <f t="shared" ref="K454:AI454" si="853">K449-K452</f>
        <v>168355534.84999999</v>
      </c>
      <c r="L454" s="29">
        <f t="shared" si="853"/>
        <v>139636600</v>
      </c>
      <c r="M454" s="29">
        <f t="shared" si="853"/>
        <v>6604325.4000000004</v>
      </c>
      <c r="N454" s="29">
        <f t="shared" si="853"/>
        <v>0</v>
      </c>
      <c r="O454" s="29">
        <f t="shared" si="853"/>
        <v>170864486.31</v>
      </c>
      <c r="P454" s="29">
        <f t="shared" si="853"/>
        <v>107445400</v>
      </c>
      <c r="Q454" s="29">
        <f t="shared" si="853"/>
        <v>6627414.5999999996</v>
      </c>
      <c r="R454" s="29">
        <f t="shared" si="853"/>
        <v>0</v>
      </c>
      <c r="S454" s="29">
        <f t="shared" si="853"/>
        <v>143604038.48000002</v>
      </c>
      <c r="T454" s="29">
        <f t="shared" si="853"/>
        <v>112302600</v>
      </c>
      <c r="U454" s="29">
        <f t="shared" si="853"/>
        <v>6652430.4000000004</v>
      </c>
      <c r="V454" s="29">
        <f t="shared" si="853"/>
        <v>15381267.219999999</v>
      </c>
      <c r="W454" s="29">
        <f t="shared" si="853"/>
        <v>2087508.8200000017</v>
      </c>
      <c r="X454" s="29">
        <f t="shared" si="853"/>
        <v>-286640433.02999997</v>
      </c>
      <c r="Y454" s="29">
        <f t="shared" si="853"/>
        <v>-166940266.02999997</v>
      </c>
      <c r="Z454" s="29">
        <f t="shared" si="853"/>
        <v>-126389694.67551371</v>
      </c>
      <c r="AA454" s="29">
        <f t="shared" si="853"/>
        <v>-6557167</v>
      </c>
      <c r="AB454" s="29">
        <f t="shared" si="853"/>
        <v>259141278.65000004</v>
      </c>
      <c r="AC454" s="29">
        <f t="shared" si="853"/>
        <v>151816582.65000001</v>
      </c>
      <c r="AD454" s="29">
        <f t="shared" si="853"/>
        <v>100767529</v>
      </c>
      <c r="AE454" s="29">
        <f t="shared" si="853"/>
        <v>6557167</v>
      </c>
      <c r="AF454" s="29">
        <f t="shared" si="853"/>
        <v>-299887233.02999997</v>
      </c>
      <c r="AG454" s="29">
        <f t="shared" si="853"/>
        <v>-166940266.02999997</v>
      </c>
      <c r="AH454" s="29">
        <f t="shared" si="853"/>
        <v>-126389800</v>
      </c>
      <c r="AI454" s="29">
        <f t="shared" si="853"/>
        <v>-6557167</v>
      </c>
    </row>
    <row r="456" spans="1:107" x14ac:dyDescent="0.25">
      <c r="J456" s="29">
        <f>J449-'6.ВС'!J475</f>
        <v>0</v>
      </c>
      <c r="K456" s="29">
        <f>K449-'6.ВС'!K475</f>
        <v>0</v>
      </c>
      <c r="L456" s="29">
        <f>L449-'6.ВС'!L475</f>
        <v>0</v>
      </c>
      <c r="M456" s="29">
        <f>M449-'6.ВС'!M475</f>
        <v>0</v>
      </c>
      <c r="N456" s="29">
        <f>N449-'6.ВС'!N475</f>
        <v>0</v>
      </c>
      <c r="O456" s="29">
        <f>O449-'6.ВС'!O475</f>
        <v>0</v>
      </c>
      <c r="P456" s="29">
        <f>P449-'6.ВС'!P475</f>
        <v>0</v>
      </c>
      <c r="Q456" s="29">
        <f>Q449-'6.ВС'!Q475</f>
        <v>0</v>
      </c>
      <c r="R456" s="29">
        <f>R449-'6.ВС'!R475</f>
        <v>0</v>
      </c>
      <c r="S456" s="29">
        <f>S449-'6.ВС'!S475</f>
        <v>0</v>
      </c>
      <c r="T456" s="29">
        <f>T449-'6.ВС'!T475</f>
        <v>0</v>
      </c>
      <c r="U456" s="29">
        <f>U449-'6.ВС'!U475</f>
        <v>0</v>
      </c>
      <c r="V456" s="29">
        <f>V449-'6.ВС'!V475</f>
        <v>1156059.999999987</v>
      </c>
      <c r="W456" s="29">
        <f>W449-'6.ВС'!W475</f>
        <v>672239.99999999022</v>
      </c>
      <c r="X456" s="29">
        <f>X449-'6.ВС'!X475</f>
        <v>0</v>
      </c>
      <c r="Y456" s="29">
        <f>Y449-'6.ВС'!Y475</f>
        <v>0</v>
      </c>
      <c r="Z456" s="29">
        <f>Z449-'6.ВС'!Z475</f>
        <v>0.41956683696220409</v>
      </c>
      <c r="AA456" s="29">
        <f>AA449-'6.ВС'!AA475</f>
        <v>0</v>
      </c>
      <c r="AB456" s="29">
        <f>AB449-'6.ВС'!AB475</f>
        <v>-1194619.9999999404</v>
      </c>
      <c r="AC456" s="29">
        <f>AC449-'6.ВС'!AC475</f>
        <v>-1194619.9999999702</v>
      </c>
      <c r="AD456" s="29">
        <f>AD449-'6.ВС'!AD475</f>
        <v>0</v>
      </c>
      <c r="AE456" s="29">
        <f>AE449-'6.ВС'!AE475</f>
        <v>0</v>
      </c>
      <c r="AF456" s="29">
        <f>AF449-'6.ВС'!AF475</f>
        <v>0</v>
      </c>
      <c r="AG456" s="29">
        <f>AG449-'6.ВС'!AG475</f>
        <v>0</v>
      </c>
      <c r="AH456" s="29">
        <f>AH449-'6.ВС'!AH475</f>
        <v>0</v>
      </c>
      <c r="AI456" s="29">
        <f>AI449-'6.ВС'!AI475</f>
        <v>0</v>
      </c>
      <c r="AJ456" s="29">
        <f>AJ449-'6.ВС'!AJ475</f>
        <v>-1194619.9999999404</v>
      </c>
      <c r="AK456" s="29">
        <f>AK449-'6.ВС'!AK475</f>
        <v>-1194619.9999999702</v>
      </c>
      <c r="AL456" s="29">
        <f>AL449-'6.ВС'!AL475</f>
        <v>0</v>
      </c>
      <c r="AM456" s="29">
        <f>AM449-'6.ВС'!AM475</f>
        <v>0</v>
      </c>
      <c r="AN456" s="29">
        <f>AN449-'6.ВС'!AN475</f>
        <v>0</v>
      </c>
      <c r="AO456" s="29">
        <f>AO449-'6.ВС'!AO475</f>
        <v>0</v>
      </c>
      <c r="AP456" s="29">
        <f>AP449-'6.ВС'!AP475</f>
        <v>0</v>
      </c>
      <c r="AQ456" s="29">
        <f>AQ449-'6.ВС'!AQ475</f>
        <v>0</v>
      </c>
      <c r="AR456" s="29">
        <f>AR449-'6.ВС'!AR475</f>
        <v>-1194620</v>
      </c>
      <c r="AS456" s="29">
        <f>AS449-'6.ВС'!AS475</f>
        <v>-1278321.9999999702</v>
      </c>
      <c r="AT456" s="29">
        <f>AT449-'6.ВС'!AT475</f>
        <v>-4405</v>
      </c>
      <c r="AU456" s="29">
        <f>AU449-'6.ВС'!AU475</f>
        <v>0</v>
      </c>
      <c r="AV456" s="29">
        <f>AV449-'6.ВС'!AV475</f>
        <v>-1971913.9999999404</v>
      </c>
      <c r="AW456" s="29">
        <f>AW449-'6.ВС'!AW475</f>
        <v>-477968</v>
      </c>
      <c r="AX456" s="29">
        <f>AX449-'6.ВС'!AX475</f>
        <v>-477968</v>
      </c>
      <c r="AY456" s="29">
        <f>AY449-'6.ВС'!AY475</f>
        <v>0</v>
      </c>
      <c r="AZ456" s="29">
        <f>AZ449-'6.ВС'!AZ475</f>
        <v>0</v>
      </c>
      <c r="BA456" s="29">
        <f>BA449-'6.ВС'!BA475</f>
        <v>-8.8817841970012523E-16</v>
      </c>
      <c r="BB456" s="29">
        <f>BB449-'6.ВС'!BB475</f>
        <v>0</v>
      </c>
      <c r="BC456" s="29">
        <f>BC449-'6.ВС'!BC475</f>
        <v>0</v>
      </c>
      <c r="BD456" s="29">
        <f>BD449-'6.ВС'!BD475</f>
        <v>0</v>
      </c>
      <c r="BE456" s="29">
        <f>BE449-'6.ВС'!BE475</f>
        <v>-477968</v>
      </c>
      <c r="BF456" s="29">
        <f>BF449-'6.ВС'!BF475</f>
        <v>-477968</v>
      </c>
      <c r="BG456" s="29">
        <f>BG449-'6.ВС'!BG475</f>
        <v>0</v>
      </c>
      <c r="BH456" s="29">
        <f>BH449-'6.ВС'!BH475</f>
        <v>0</v>
      </c>
      <c r="BI456" s="29">
        <f>BI449-'6.ВС'!BI475</f>
        <v>0</v>
      </c>
      <c r="BJ456" s="29">
        <f>BJ449-'6.ВС'!BJ475</f>
        <v>0</v>
      </c>
      <c r="BK456" s="29">
        <f>BK449-'6.ВС'!BK475</f>
        <v>0</v>
      </c>
      <c r="BL456" s="29">
        <f>BL449-'6.ВС'!BL475</f>
        <v>0</v>
      </c>
      <c r="BM456" s="29">
        <f>BM449-'6.ВС'!BM475</f>
        <v>-477968</v>
      </c>
      <c r="BN456" s="29">
        <f>BN449-'6.ВС'!BN475</f>
        <v>-477968</v>
      </c>
      <c r="BO456" s="29">
        <f>BO449-'6.ВС'!BO475</f>
        <v>0</v>
      </c>
      <c r="BP456" s="29">
        <f>BP449-'6.ВС'!BP475</f>
        <v>0</v>
      </c>
      <c r="BQ456" s="29">
        <f>BQ449-'6.ВС'!BQ475</f>
        <v>0</v>
      </c>
      <c r="BR456" s="29">
        <f>BR449-'6.ВС'!BR475</f>
        <v>-477968</v>
      </c>
      <c r="BS456" s="29">
        <f>BS449-'6.ВС'!BS475</f>
        <v>-477968</v>
      </c>
      <c r="BT456" s="29">
        <f>BT449-'6.ВС'!BT475</f>
        <v>0</v>
      </c>
      <c r="BU456" s="29">
        <f>BU449-'6.ВС'!BU475</f>
        <v>0</v>
      </c>
      <c r="BV456" s="29">
        <f>BV449-'6.ВС'!BV475</f>
        <v>8.8817841970012523E-16</v>
      </c>
      <c r="BW456" s="29">
        <f>BW449-'6.ВС'!BW475</f>
        <v>0</v>
      </c>
      <c r="BX456" s="29">
        <f>BX449-'6.ВС'!BX475</f>
        <v>0</v>
      </c>
      <c r="BY456" s="29">
        <f>BY449-'6.ВС'!BY475</f>
        <v>0</v>
      </c>
      <c r="BZ456" s="29">
        <f>BZ449-'6.ВС'!BZ475</f>
        <v>-477968</v>
      </c>
      <c r="CA456" s="29">
        <f>CA449-'6.ВС'!CA475</f>
        <v>-477968</v>
      </c>
      <c r="CB456" s="29">
        <f>CB449-'6.ВС'!CB475</f>
        <v>0</v>
      </c>
      <c r="CC456" s="29">
        <f>CC449-'6.ВС'!CC475</f>
        <v>0</v>
      </c>
      <c r="CD456" s="29">
        <f>CD449-'6.ВС'!CD475</f>
        <v>1852654.7399999998</v>
      </c>
      <c r="CE456" s="29">
        <f>CE449-'6.ВС'!CE475</f>
        <v>1760022</v>
      </c>
      <c r="CF456" s="29">
        <f>CF449-'6.ВС'!CF475</f>
        <v>92632.74</v>
      </c>
      <c r="CG456" s="29">
        <f>CG449-'6.ВС'!CG475</f>
        <v>0</v>
      </c>
      <c r="CH456" s="29">
        <f>CH449-'6.ВС'!CH475</f>
        <v>1374686.7399999797</v>
      </c>
      <c r="CI456" s="29">
        <f>CI449-'6.ВС'!CI475</f>
        <v>1282054</v>
      </c>
      <c r="CJ456" s="29">
        <f>CJ449-'6.ВС'!CJ475</f>
        <v>92632.739999994636</v>
      </c>
      <c r="CK456" s="29">
        <f>CK449-'6.ВС'!CK475</f>
        <v>0</v>
      </c>
      <c r="CL456" s="29">
        <f>CL449-'6.ВС'!CL475</f>
        <v>0</v>
      </c>
      <c r="CM456" s="29">
        <f>CM449-'6.ВС'!CM475</f>
        <v>0</v>
      </c>
      <c r="CN456" s="29">
        <f>CN449-'6.ВС'!CN475</f>
        <v>0</v>
      </c>
      <c r="CO456" s="29">
        <f>CO449-'6.ВС'!CO475</f>
        <v>0</v>
      </c>
      <c r="CP456" s="29">
        <f>CP449-'6.ВС'!CP475</f>
        <v>0</v>
      </c>
      <c r="CQ456" s="29" t="e">
        <f>CQ449-'6.ВС'!CQ475</f>
        <v>#REF!</v>
      </c>
      <c r="CR456" s="29" t="e">
        <f>CR449-'6.ВС'!CR475</f>
        <v>#REF!</v>
      </c>
      <c r="CS456" s="29" t="e">
        <f>CS449-'6.ВС'!CS475</f>
        <v>#REF!</v>
      </c>
      <c r="CT456" s="29" t="e">
        <f>CT449-'6.ВС'!CT475</f>
        <v>#REF!</v>
      </c>
      <c r="CU456" s="29" t="e">
        <f>CU449-'6.ВС'!CU475</f>
        <v>#REF!</v>
      </c>
      <c r="CV456" s="29" t="e">
        <f>CV449-'6.ВС'!CV475</f>
        <v>#REF!</v>
      </c>
      <c r="CW456" s="29" t="e">
        <f>CW449-'6.ВС'!CW475</f>
        <v>#REF!</v>
      </c>
      <c r="CX456" s="29" t="e">
        <f>CX449-'6.ВС'!CX475</f>
        <v>#REF!</v>
      </c>
      <c r="CY456" s="29" t="e">
        <f>CY449-'6.ВС'!CY475</f>
        <v>#REF!</v>
      </c>
      <c r="CZ456" s="29" t="e">
        <f>CZ449-'6.ВС'!CZ475</f>
        <v>#REF!</v>
      </c>
      <c r="DA456" s="29" t="e">
        <f>DA449-'6.ВС'!DA475</f>
        <v>#REF!</v>
      </c>
      <c r="DB456" s="29" t="e">
        <f>DB449-'6.ВС'!DB475</f>
        <v>#REF!</v>
      </c>
      <c r="DC456" s="29" t="e">
        <f>DC449-'6.ВС'!DC475</f>
        <v>#REF!</v>
      </c>
    </row>
  </sheetData>
  <mergeCells count="3">
    <mergeCell ref="AB2:BZ2"/>
    <mergeCell ref="AB1:BZ1"/>
    <mergeCell ref="A3:BZ3"/>
  </mergeCells>
  <pageMargins left="0" right="0" top="0.11811023622047245" bottom="0.11811023622047245" header="0.31496062992125984" footer="0.31496062992125984"/>
  <pageSetup paperSize="9" scale="6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U462"/>
  <sheetViews>
    <sheetView tabSelected="1" topLeftCell="A457" zoomScale="80" zoomScaleNormal="80" workbookViewId="0">
      <selection activeCell="H468" sqref="H468"/>
    </sheetView>
  </sheetViews>
  <sheetFormatPr defaultRowHeight="15.75" x14ac:dyDescent="0.25"/>
  <cols>
    <col min="1" max="1" width="46.7109375" style="310" customWidth="1"/>
    <col min="2" max="2" width="3.5703125" style="311" customWidth="1"/>
    <col min="3" max="3" width="4" style="311" customWidth="1"/>
    <col min="4" max="4" width="4.28515625" style="312" customWidth="1"/>
    <col min="5" max="5" width="5.140625" style="312" customWidth="1"/>
    <col min="6" max="7" width="3.5703125" style="312" hidden="1" customWidth="1"/>
    <col min="8" max="8" width="7.5703125" style="312" customWidth="1"/>
    <col min="9" max="9" width="4.85546875" style="311" customWidth="1"/>
    <col min="10" max="10" width="17.28515625" style="311" customWidth="1"/>
    <col min="11" max="12" width="12.28515625" style="311" hidden="1" customWidth="1"/>
    <col min="13" max="13" width="10.85546875" style="311" hidden="1" customWidth="1"/>
    <col min="14" max="14" width="17.28515625" style="311" customWidth="1"/>
    <col min="15" max="16" width="12.28515625" style="311" hidden="1" customWidth="1"/>
    <col min="17" max="17" width="10.85546875" style="311" hidden="1" customWidth="1"/>
    <col min="18" max="18" width="17.28515625" style="311" customWidth="1"/>
    <col min="19" max="20" width="12.28515625" style="311" hidden="1" customWidth="1"/>
    <col min="21" max="21" width="11" style="311" hidden="1" customWidth="1"/>
    <col min="22" max="24" width="9.140625" style="311" customWidth="1"/>
    <col min="25" max="172" width="9.140625" style="311"/>
    <col min="173" max="173" width="1.42578125" style="311" customWidth="1"/>
    <col min="174" max="174" width="59.5703125" style="311" customWidth="1"/>
    <col min="175" max="175" width="9.140625" style="311" customWidth="1"/>
    <col min="176" max="177" width="3.85546875" style="311" customWidth="1"/>
    <col min="178" max="178" width="10.5703125" style="311" customWidth="1"/>
    <col min="179" max="179" width="3.85546875" style="311" customWidth="1"/>
    <col min="180" max="182" width="14.42578125" style="311" customWidth="1"/>
    <col min="183" max="183" width="4.140625" style="311" customWidth="1"/>
    <col min="184" max="184" width="15" style="311" customWidth="1"/>
    <col min="185" max="186" width="9.140625" style="311" customWidth="1"/>
    <col min="187" max="187" width="11.5703125" style="311" customWidth="1"/>
    <col min="188" max="188" width="18.140625" style="311" customWidth="1"/>
    <col min="189" max="189" width="13.140625" style="311" customWidth="1"/>
    <col min="190" max="190" width="12.28515625" style="311" customWidth="1"/>
    <col min="191" max="428" width="9.140625" style="311"/>
    <col min="429" max="429" width="1.42578125" style="311" customWidth="1"/>
    <col min="430" max="430" width="59.5703125" style="311" customWidth="1"/>
    <col min="431" max="431" width="9.140625" style="311" customWidth="1"/>
    <col min="432" max="433" width="3.85546875" style="311" customWidth="1"/>
    <col min="434" max="434" width="10.5703125" style="311" customWidth="1"/>
    <col min="435" max="435" width="3.85546875" style="311" customWidth="1"/>
    <col min="436" max="438" width="14.42578125" style="311" customWidth="1"/>
    <col min="439" max="439" width="4.140625" style="311" customWidth="1"/>
    <col min="440" max="440" width="15" style="311" customWidth="1"/>
    <col min="441" max="442" width="9.140625" style="311" customWidth="1"/>
    <col min="443" max="443" width="11.5703125" style="311" customWidth="1"/>
    <col min="444" max="444" width="18.140625" style="311" customWidth="1"/>
    <col min="445" max="445" width="13.140625" style="311" customWidth="1"/>
    <col min="446" max="446" width="12.28515625" style="311" customWidth="1"/>
    <col min="447" max="684" width="9.140625" style="311"/>
    <col min="685" max="685" width="1.42578125" style="311" customWidth="1"/>
    <col min="686" max="686" width="59.5703125" style="311" customWidth="1"/>
    <col min="687" max="687" width="9.140625" style="311" customWidth="1"/>
    <col min="688" max="689" width="3.85546875" style="311" customWidth="1"/>
    <col min="690" max="690" width="10.5703125" style="311" customWidth="1"/>
    <col min="691" max="691" width="3.85546875" style="311" customWidth="1"/>
    <col min="692" max="694" width="14.42578125" style="311" customWidth="1"/>
    <col min="695" max="695" width="4.140625" style="311" customWidth="1"/>
    <col min="696" max="696" width="15" style="311" customWidth="1"/>
    <col min="697" max="698" width="9.140625" style="311" customWidth="1"/>
    <col min="699" max="699" width="11.5703125" style="311" customWidth="1"/>
    <col min="700" max="700" width="18.140625" style="311" customWidth="1"/>
    <col min="701" max="701" width="13.140625" style="311" customWidth="1"/>
    <col min="702" max="702" width="12.28515625" style="311" customWidth="1"/>
    <col min="703" max="940" width="9.140625" style="311"/>
    <col min="941" max="941" width="1.42578125" style="311" customWidth="1"/>
    <col min="942" max="942" width="59.5703125" style="311" customWidth="1"/>
    <col min="943" max="943" width="9.140625" style="311" customWidth="1"/>
    <col min="944" max="945" width="3.85546875" style="311" customWidth="1"/>
    <col min="946" max="946" width="10.5703125" style="311" customWidth="1"/>
    <col min="947" max="947" width="3.85546875" style="311" customWidth="1"/>
    <col min="948" max="950" width="14.42578125" style="311" customWidth="1"/>
    <col min="951" max="951" width="4.140625" style="311" customWidth="1"/>
    <col min="952" max="952" width="15" style="311" customWidth="1"/>
    <col min="953" max="954" width="9.140625" style="311" customWidth="1"/>
    <col min="955" max="955" width="11.5703125" style="311" customWidth="1"/>
    <col min="956" max="956" width="18.140625" style="311" customWidth="1"/>
    <col min="957" max="957" width="13.140625" style="311" customWidth="1"/>
    <col min="958" max="958" width="12.28515625" style="311" customWidth="1"/>
    <col min="959" max="1196" width="9.140625" style="311"/>
    <col min="1197" max="1197" width="1.42578125" style="311" customWidth="1"/>
    <col min="1198" max="1198" width="59.5703125" style="311" customWidth="1"/>
    <col min="1199" max="1199" width="9.140625" style="311" customWidth="1"/>
    <col min="1200" max="1201" width="3.85546875" style="311" customWidth="1"/>
    <col min="1202" max="1202" width="10.5703125" style="311" customWidth="1"/>
    <col min="1203" max="1203" width="3.85546875" style="311" customWidth="1"/>
    <col min="1204" max="1206" width="14.42578125" style="311" customWidth="1"/>
    <col min="1207" max="1207" width="4.140625" style="311" customWidth="1"/>
    <col min="1208" max="1208" width="15" style="311" customWidth="1"/>
    <col min="1209" max="1210" width="9.140625" style="311" customWidth="1"/>
    <col min="1211" max="1211" width="11.5703125" style="311" customWidth="1"/>
    <col min="1212" max="1212" width="18.140625" style="311" customWidth="1"/>
    <col min="1213" max="1213" width="13.140625" style="311" customWidth="1"/>
    <col min="1214" max="1214" width="12.28515625" style="311" customWidth="1"/>
    <col min="1215" max="1452" width="9.140625" style="311"/>
    <col min="1453" max="1453" width="1.42578125" style="311" customWidth="1"/>
    <col min="1454" max="1454" width="59.5703125" style="311" customWidth="1"/>
    <col min="1455" max="1455" width="9.140625" style="311" customWidth="1"/>
    <col min="1456" max="1457" width="3.85546875" style="311" customWidth="1"/>
    <col min="1458" max="1458" width="10.5703125" style="311" customWidth="1"/>
    <col min="1459" max="1459" width="3.85546875" style="311" customWidth="1"/>
    <col min="1460" max="1462" width="14.42578125" style="311" customWidth="1"/>
    <col min="1463" max="1463" width="4.140625" style="311" customWidth="1"/>
    <col min="1464" max="1464" width="15" style="311" customWidth="1"/>
    <col min="1465" max="1466" width="9.140625" style="311" customWidth="1"/>
    <col min="1467" max="1467" width="11.5703125" style="311" customWidth="1"/>
    <col min="1468" max="1468" width="18.140625" style="311" customWidth="1"/>
    <col min="1469" max="1469" width="13.140625" style="311" customWidth="1"/>
    <col min="1470" max="1470" width="12.28515625" style="311" customWidth="1"/>
    <col min="1471" max="1708" width="9.140625" style="311"/>
    <col min="1709" max="1709" width="1.42578125" style="311" customWidth="1"/>
    <col min="1710" max="1710" width="59.5703125" style="311" customWidth="1"/>
    <col min="1711" max="1711" width="9.140625" style="311" customWidth="1"/>
    <col min="1712" max="1713" width="3.85546875" style="311" customWidth="1"/>
    <col min="1714" max="1714" width="10.5703125" style="311" customWidth="1"/>
    <col min="1715" max="1715" width="3.85546875" style="311" customWidth="1"/>
    <col min="1716" max="1718" width="14.42578125" style="311" customWidth="1"/>
    <col min="1719" max="1719" width="4.140625" style="311" customWidth="1"/>
    <col min="1720" max="1720" width="15" style="311" customWidth="1"/>
    <col min="1721" max="1722" width="9.140625" style="311" customWidth="1"/>
    <col min="1723" max="1723" width="11.5703125" style="311" customWidth="1"/>
    <col min="1724" max="1724" width="18.140625" style="311" customWidth="1"/>
    <col min="1725" max="1725" width="13.140625" style="311" customWidth="1"/>
    <col min="1726" max="1726" width="12.28515625" style="311" customWidth="1"/>
    <col min="1727" max="1964" width="9.140625" style="311"/>
    <col min="1965" max="1965" width="1.42578125" style="311" customWidth="1"/>
    <col min="1966" max="1966" width="59.5703125" style="311" customWidth="1"/>
    <col min="1967" max="1967" width="9.140625" style="311" customWidth="1"/>
    <col min="1968" max="1969" width="3.85546875" style="311" customWidth="1"/>
    <col min="1970" max="1970" width="10.5703125" style="311" customWidth="1"/>
    <col min="1971" max="1971" width="3.85546875" style="311" customWidth="1"/>
    <col min="1972" max="1974" width="14.42578125" style="311" customWidth="1"/>
    <col min="1975" max="1975" width="4.140625" style="311" customWidth="1"/>
    <col min="1976" max="1976" width="15" style="311" customWidth="1"/>
    <col min="1977" max="1978" width="9.140625" style="311" customWidth="1"/>
    <col min="1979" max="1979" width="11.5703125" style="311" customWidth="1"/>
    <col min="1980" max="1980" width="18.140625" style="311" customWidth="1"/>
    <col min="1981" max="1981" width="13.140625" style="311" customWidth="1"/>
    <col min="1982" max="1982" width="12.28515625" style="311" customWidth="1"/>
    <col min="1983" max="2220" width="9.140625" style="311"/>
    <col min="2221" max="2221" width="1.42578125" style="311" customWidth="1"/>
    <col min="2222" max="2222" width="59.5703125" style="311" customWidth="1"/>
    <col min="2223" max="2223" width="9.140625" style="311" customWidth="1"/>
    <col min="2224" max="2225" width="3.85546875" style="311" customWidth="1"/>
    <col min="2226" max="2226" width="10.5703125" style="311" customWidth="1"/>
    <col min="2227" max="2227" width="3.85546875" style="311" customWidth="1"/>
    <col min="2228" max="2230" width="14.42578125" style="311" customWidth="1"/>
    <col min="2231" max="2231" width="4.140625" style="311" customWidth="1"/>
    <col min="2232" max="2232" width="15" style="311" customWidth="1"/>
    <col min="2233" max="2234" width="9.140625" style="311" customWidth="1"/>
    <col min="2235" max="2235" width="11.5703125" style="311" customWidth="1"/>
    <col min="2236" max="2236" width="18.140625" style="311" customWidth="1"/>
    <col min="2237" max="2237" width="13.140625" style="311" customWidth="1"/>
    <col min="2238" max="2238" width="12.28515625" style="311" customWidth="1"/>
    <col min="2239" max="2476" width="9.140625" style="311"/>
    <col min="2477" max="2477" width="1.42578125" style="311" customWidth="1"/>
    <col min="2478" max="2478" width="59.5703125" style="311" customWidth="1"/>
    <col min="2479" max="2479" width="9.140625" style="311" customWidth="1"/>
    <col min="2480" max="2481" width="3.85546875" style="311" customWidth="1"/>
    <col min="2482" max="2482" width="10.5703125" style="311" customWidth="1"/>
    <col min="2483" max="2483" width="3.85546875" style="311" customWidth="1"/>
    <col min="2484" max="2486" width="14.42578125" style="311" customWidth="1"/>
    <col min="2487" max="2487" width="4.140625" style="311" customWidth="1"/>
    <col min="2488" max="2488" width="15" style="311" customWidth="1"/>
    <col min="2489" max="2490" width="9.140625" style="311" customWidth="1"/>
    <col min="2491" max="2491" width="11.5703125" style="311" customWidth="1"/>
    <col min="2492" max="2492" width="18.140625" style="311" customWidth="1"/>
    <col min="2493" max="2493" width="13.140625" style="311" customWidth="1"/>
    <col min="2494" max="2494" width="12.28515625" style="311" customWidth="1"/>
    <col min="2495" max="2732" width="9.140625" style="311"/>
    <col min="2733" max="2733" width="1.42578125" style="311" customWidth="1"/>
    <col min="2734" max="2734" width="59.5703125" style="311" customWidth="1"/>
    <col min="2735" max="2735" width="9.140625" style="311" customWidth="1"/>
    <col min="2736" max="2737" width="3.85546875" style="311" customWidth="1"/>
    <col min="2738" max="2738" width="10.5703125" style="311" customWidth="1"/>
    <col min="2739" max="2739" width="3.85546875" style="311" customWidth="1"/>
    <col min="2740" max="2742" width="14.42578125" style="311" customWidth="1"/>
    <col min="2743" max="2743" width="4.140625" style="311" customWidth="1"/>
    <col min="2744" max="2744" width="15" style="311" customWidth="1"/>
    <col min="2745" max="2746" width="9.140625" style="311" customWidth="1"/>
    <col min="2747" max="2747" width="11.5703125" style="311" customWidth="1"/>
    <col min="2748" max="2748" width="18.140625" style="311" customWidth="1"/>
    <col min="2749" max="2749" width="13.140625" style="311" customWidth="1"/>
    <col min="2750" max="2750" width="12.28515625" style="311" customWidth="1"/>
    <col min="2751" max="2988" width="9.140625" style="311"/>
    <col min="2989" max="2989" width="1.42578125" style="311" customWidth="1"/>
    <col min="2990" max="2990" width="59.5703125" style="311" customWidth="1"/>
    <col min="2991" max="2991" width="9.140625" style="311" customWidth="1"/>
    <col min="2992" max="2993" width="3.85546875" style="311" customWidth="1"/>
    <col min="2994" max="2994" width="10.5703125" style="311" customWidth="1"/>
    <col min="2995" max="2995" width="3.85546875" style="311" customWidth="1"/>
    <col min="2996" max="2998" width="14.42578125" style="311" customWidth="1"/>
    <col min="2999" max="2999" width="4.140625" style="311" customWidth="1"/>
    <col min="3000" max="3000" width="15" style="311" customWidth="1"/>
    <col min="3001" max="3002" width="9.140625" style="311" customWidth="1"/>
    <col min="3003" max="3003" width="11.5703125" style="311" customWidth="1"/>
    <col min="3004" max="3004" width="18.140625" style="311" customWidth="1"/>
    <col min="3005" max="3005" width="13.140625" style="311" customWidth="1"/>
    <col min="3006" max="3006" width="12.28515625" style="311" customWidth="1"/>
    <col min="3007" max="3244" width="9.140625" style="311"/>
    <col min="3245" max="3245" width="1.42578125" style="311" customWidth="1"/>
    <col min="3246" max="3246" width="59.5703125" style="311" customWidth="1"/>
    <col min="3247" max="3247" width="9.140625" style="311" customWidth="1"/>
    <col min="3248" max="3249" width="3.85546875" style="311" customWidth="1"/>
    <col min="3250" max="3250" width="10.5703125" style="311" customWidth="1"/>
    <col min="3251" max="3251" width="3.85546875" style="311" customWidth="1"/>
    <col min="3252" max="3254" width="14.42578125" style="311" customWidth="1"/>
    <col min="3255" max="3255" width="4.140625" style="311" customWidth="1"/>
    <col min="3256" max="3256" width="15" style="311" customWidth="1"/>
    <col min="3257" max="3258" width="9.140625" style="311" customWidth="1"/>
    <col min="3259" max="3259" width="11.5703125" style="311" customWidth="1"/>
    <col min="3260" max="3260" width="18.140625" style="311" customWidth="1"/>
    <col min="3261" max="3261" width="13.140625" style="311" customWidth="1"/>
    <col min="3262" max="3262" width="12.28515625" style="311" customWidth="1"/>
    <col min="3263" max="3500" width="9.140625" style="311"/>
    <col min="3501" max="3501" width="1.42578125" style="311" customWidth="1"/>
    <col min="3502" max="3502" width="59.5703125" style="311" customWidth="1"/>
    <col min="3503" max="3503" width="9.140625" style="311" customWidth="1"/>
    <col min="3504" max="3505" width="3.85546875" style="311" customWidth="1"/>
    <col min="3506" max="3506" width="10.5703125" style="311" customWidth="1"/>
    <col min="3507" max="3507" width="3.85546875" style="311" customWidth="1"/>
    <col min="3508" max="3510" width="14.42578125" style="311" customWidth="1"/>
    <col min="3511" max="3511" width="4.140625" style="311" customWidth="1"/>
    <col min="3512" max="3512" width="15" style="311" customWidth="1"/>
    <col min="3513" max="3514" width="9.140625" style="311" customWidth="1"/>
    <col min="3515" max="3515" width="11.5703125" style="311" customWidth="1"/>
    <col min="3516" max="3516" width="18.140625" style="311" customWidth="1"/>
    <col min="3517" max="3517" width="13.140625" style="311" customWidth="1"/>
    <col min="3518" max="3518" width="12.28515625" style="311" customWidth="1"/>
    <col min="3519" max="3756" width="9.140625" style="311"/>
    <col min="3757" max="3757" width="1.42578125" style="311" customWidth="1"/>
    <col min="3758" max="3758" width="59.5703125" style="311" customWidth="1"/>
    <col min="3759" max="3759" width="9.140625" style="311" customWidth="1"/>
    <col min="3760" max="3761" width="3.85546875" style="311" customWidth="1"/>
    <col min="3762" max="3762" width="10.5703125" style="311" customWidth="1"/>
    <col min="3763" max="3763" width="3.85546875" style="311" customWidth="1"/>
    <col min="3764" max="3766" width="14.42578125" style="311" customWidth="1"/>
    <col min="3767" max="3767" width="4.140625" style="311" customWidth="1"/>
    <col min="3768" max="3768" width="15" style="311" customWidth="1"/>
    <col min="3769" max="3770" width="9.140625" style="311" customWidth="1"/>
    <col min="3771" max="3771" width="11.5703125" style="311" customWidth="1"/>
    <col min="3772" max="3772" width="18.140625" style="311" customWidth="1"/>
    <col min="3773" max="3773" width="13.140625" style="311" customWidth="1"/>
    <col min="3774" max="3774" width="12.28515625" style="311" customWidth="1"/>
    <col min="3775" max="4012" width="9.140625" style="311"/>
    <col min="4013" max="4013" width="1.42578125" style="311" customWidth="1"/>
    <col min="4014" max="4014" width="59.5703125" style="311" customWidth="1"/>
    <col min="4015" max="4015" width="9.140625" style="311" customWidth="1"/>
    <col min="4016" max="4017" width="3.85546875" style="311" customWidth="1"/>
    <col min="4018" max="4018" width="10.5703125" style="311" customWidth="1"/>
    <col min="4019" max="4019" width="3.85546875" style="311" customWidth="1"/>
    <col min="4020" max="4022" width="14.42578125" style="311" customWidth="1"/>
    <col min="4023" max="4023" width="4.140625" style="311" customWidth="1"/>
    <col min="4024" max="4024" width="15" style="311" customWidth="1"/>
    <col min="4025" max="4026" width="9.140625" style="311" customWidth="1"/>
    <col min="4027" max="4027" width="11.5703125" style="311" customWidth="1"/>
    <col min="4028" max="4028" width="18.140625" style="311" customWidth="1"/>
    <col min="4029" max="4029" width="13.140625" style="311" customWidth="1"/>
    <col min="4030" max="4030" width="12.28515625" style="311" customWidth="1"/>
    <col min="4031" max="4268" width="9.140625" style="311"/>
    <col min="4269" max="4269" width="1.42578125" style="311" customWidth="1"/>
    <col min="4270" max="4270" width="59.5703125" style="311" customWidth="1"/>
    <col min="4271" max="4271" width="9.140625" style="311" customWidth="1"/>
    <col min="4272" max="4273" width="3.85546875" style="311" customWidth="1"/>
    <col min="4274" max="4274" width="10.5703125" style="311" customWidth="1"/>
    <col min="4275" max="4275" width="3.85546875" style="311" customWidth="1"/>
    <col min="4276" max="4278" width="14.42578125" style="311" customWidth="1"/>
    <col min="4279" max="4279" width="4.140625" style="311" customWidth="1"/>
    <col min="4280" max="4280" width="15" style="311" customWidth="1"/>
    <col min="4281" max="4282" width="9.140625" style="311" customWidth="1"/>
    <col min="4283" max="4283" width="11.5703125" style="311" customWidth="1"/>
    <col min="4284" max="4284" width="18.140625" style="311" customWidth="1"/>
    <col min="4285" max="4285" width="13.140625" style="311" customWidth="1"/>
    <col min="4286" max="4286" width="12.28515625" style="311" customWidth="1"/>
    <col min="4287" max="4524" width="9.140625" style="311"/>
    <col min="4525" max="4525" width="1.42578125" style="311" customWidth="1"/>
    <col min="4526" max="4526" width="59.5703125" style="311" customWidth="1"/>
    <col min="4527" max="4527" width="9.140625" style="311" customWidth="1"/>
    <col min="4528" max="4529" width="3.85546875" style="311" customWidth="1"/>
    <col min="4530" max="4530" width="10.5703125" style="311" customWidth="1"/>
    <col min="4531" max="4531" width="3.85546875" style="311" customWidth="1"/>
    <col min="4532" max="4534" width="14.42578125" style="311" customWidth="1"/>
    <col min="4535" max="4535" width="4.140625" style="311" customWidth="1"/>
    <col min="4536" max="4536" width="15" style="311" customWidth="1"/>
    <col min="4537" max="4538" width="9.140625" style="311" customWidth="1"/>
    <col min="4539" max="4539" width="11.5703125" style="311" customWidth="1"/>
    <col min="4540" max="4540" width="18.140625" style="311" customWidth="1"/>
    <col min="4541" max="4541" width="13.140625" style="311" customWidth="1"/>
    <col min="4542" max="4542" width="12.28515625" style="311" customWidth="1"/>
    <col min="4543" max="4780" width="9.140625" style="311"/>
    <col min="4781" max="4781" width="1.42578125" style="311" customWidth="1"/>
    <col min="4782" max="4782" width="59.5703125" style="311" customWidth="1"/>
    <col min="4783" max="4783" width="9.140625" style="311" customWidth="1"/>
    <col min="4784" max="4785" width="3.85546875" style="311" customWidth="1"/>
    <col min="4786" max="4786" width="10.5703125" style="311" customWidth="1"/>
    <col min="4787" max="4787" width="3.85546875" style="311" customWidth="1"/>
    <col min="4788" max="4790" width="14.42578125" style="311" customWidth="1"/>
    <col min="4791" max="4791" width="4.140625" style="311" customWidth="1"/>
    <col min="4792" max="4792" width="15" style="311" customWidth="1"/>
    <col min="4793" max="4794" width="9.140625" style="311" customWidth="1"/>
    <col min="4795" max="4795" width="11.5703125" style="311" customWidth="1"/>
    <col min="4796" max="4796" width="18.140625" style="311" customWidth="1"/>
    <col min="4797" max="4797" width="13.140625" style="311" customWidth="1"/>
    <col min="4798" max="4798" width="12.28515625" style="311" customWidth="1"/>
    <col min="4799" max="5036" width="9.140625" style="311"/>
    <col min="5037" max="5037" width="1.42578125" style="311" customWidth="1"/>
    <col min="5038" max="5038" width="59.5703125" style="311" customWidth="1"/>
    <col min="5039" max="5039" width="9.140625" style="311" customWidth="1"/>
    <col min="5040" max="5041" width="3.85546875" style="311" customWidth="1"/>
    <col min="5042" max="5042" width="10.5703125" style="311" customWidth="1"/>
    <col min="5043" max="5043" width="3.85546875" style="311" customWidth="1"/>
    <col min="5044" max="5046" width="14.42578125" style="311" customWidth="1"/>
    <col min="5047" max="5047" width="4.140625" style="311" customWidth="1"/>
    <col min="5048" max="5048" width="15" style="311" customWidth="1"/>
    <col min="5049" max="5050" width="9.140625" style="311" customWidth="1"/>
    <col min="5051" max="5051" width="11.5703125" style="311" customWidth="1"/>
    <col min="5052" max="5052" width="18.140625" style="311" customWidth="1"/>
    <col min="5053" max="5053" width="13.140625" style="311" customWidth="1"/>
    <col min="5054" max="5054" width="12.28515625" style="311" customWidth="1"/>
    <col min="5055" max="5292" width="9.140625" style="311"/>
    <col min="5293" max="5293" width="1.42578125" style="311" customWidth="1"/>
    <col min="5294" max="5294" width="59.5703125" style="311" customWidth="1"/>
    <col min="5295" max="5295" width="9.140625" style="311" customWidth="1"/>
    <col min="5296" max="5297" width="3.85546875" style="311" customWidth="1"/>
    <col min="5298" max="5298" width="10.5703125" style="311" customWidth="1"/>
    <col min="5299" max="5299" width="3.85546875" style="311" customWidth="1"/>
    <col min="5300" max="5302" width="14.42578125" style="311" customWidth="1"/>
    <col min="5303" max="5303" width="4.140625" style="311" customWidth="1"/>
    <col min="5304" max="5304" width="15" style="311" customWidth="1"/>
    <col min="5305" max="5306" width="9.140625" style="311" customWidth="1"/>
    <col min="5307" max="5307" width="11.5703125" style="311" customWidth="1"/>
    <col min="5308" max="5308" width="18.140625" style="311" customWidth="1"/>
    <col min="5309" max="5309" width="13.140625" style="311" customWidth="1"/>
    <col min="5310" max="5310" width="12.28515625" style="311" customWidth="1"/>
    <col min="5311" max="5548" width="9.140625" style="311"/>
    <col min="5549" max="5549" width="1.42578125" style="311" customWidth="1"/>
    <col min="5550" max="5550" width="59.5703125" style="311" customWidth="1"/>
    <col min="5551" max="5551" width="9.140625" style="311" customWidth="1"/>
    <col min="5552" max="5553" width="3.85546875" style="311" customWidth="1"/>
    <col min="5554" max="5554" width="10.5703125" style="311" customWidth="1"/>
    <col min="5555" max="5555" width="3.85546875" style="311" customWidth="1"/>
    <col min="5556" max="5558" width="14.42578125" style="311" customWidth="1"/>
    <col min="5559" max="5559" width="4.140625" style="311" customWidth="1"/>
    <col min="5560" max="5560" width="15" style="311" customWidth="1"/>
    <col min="5561" max="5562" width="9.140625" style="311" customWidth="1"/>
    <col min="5563" max="5563" width="11.5703125" style="311" customWidth="1"/>
    <col min="5564" max="5564" width="18.140625" style="311" customWidth="1"/>
    <col min="5565" max="5565" width="13.140625" style="311" customWidth="1"/>
    <col min="5566" max="5566" width="12.28515625" style="311" customWidth="1"/>
    <col min="5567" max="5804" width="9.140625" style="311"/>
    <col min="5805" max="5805" width="1.42578125" style="311" customWidth="1"/>
    <col min="5806" max="5806" width="59.5703125" style="311" customWidth="1"/>
    <col min="5807" max="5807" width="9.140625" style="311" customWidth="1"/>
    <col min="5808" max="5809" width="3.85546875" style="311" customWidth="1"/>
    <col min="5810" max="5810" width="10.5703125" style="311" customWidth="1"/>
    <col min="5811" max="5811" width="3.85546875" style="311" customWidth="1"/>
    <col min="5812" max="5814" width="14.42578125" style="311" customWidth="1"/>
    <col min="5815" max="5815" width="4.140625" style="311" customWidth="1"/>
    <col min="5816" max="5816" width="15" style="311" customWidth="1"/>
    <col min="5817" max="5818" width="9.140625" style="311" customWidth="1"/>
    <col min="5819" max="5819" width="11.5703125" style="311" customWidth="1"/>
    <col min="5820" max="5820" width="18.140625" style="311" customWidth="1"/>
    <col min="5821" max="5821" width="13.140625" style="311" customWidth="1"/>
    <col min="5822" max="5822" width="12.28515625" style="311" customWidth="1"/>
    <col min="5823" max="6060" width="9.140625" style="311"/>
    <col min="6061" max="6061" width="1.42578125" style="311" customWidth="1"/>
    <col min="6062" max="6062" width="59.5703125" style="311" customWidth="1"/>
    <col min="6063" max="6063" width="9.140625" style="311" customWidth="1"/>
    <col min="6064" max="6065" width="3.85546875" style="311" customWidth="1"/>
    <col min="6066" max="6066" width="10.5703125" style="311" customWidth="1"/>
    <col min="6067" max="6067" width="3.85546875" style="311" customWidth="1"/>
    <col min="6068" max="6070" width="14.42578125" style="311" customWidth="1"/>
    <col min="6071" max="6071" width="4.140625" style="311" customWidth="1"/>
    <col min="6072" max="6072" width="15" style="311" customWidth="1"/>
    <col min="6073" max="6074" width="9.140625" style="311" customWidth="1"/>
    <col min="6075" max="6075" width="11.5703125" style="311" customWidth="1"/>
    <col min="6076" max="6076" width="18.140625" style="311" customWidth="1"/>
    <col min="6077" max="6077" width="13.140625" style="311" customWidth="1"/>
    <col min="6078" max="6078" width="12.28515625" style="311" customWidth="1"/>
    <col min="6079" max="6316" width="9.140625" style="311"/>
    <col min="6317" max="6317" width="1.42578125" style="311" customWidth="1"/>
    <col min="6318" max="6318" width="59.5703125" style="311" customWidth="1"/>
    <col min="6319" max="6319" width="9.140625" style="311" customWidth="1"/>
    <col min="6320" max="6321" width="3.85546875" style="311" customWidth="1"/>
    <col min="6322" max="6322" width="10.5703125" style="311" customWidth="1"/>
    <col min="6323" max="6323" width="3.85546875" style="311" customWidth="1"/>
    <col min="6324" max="6326" width="14.42578125" style="311" customWidth="1"/>
    <col min="6327" max="6327" width="4.140625" style="311" customWidth="1"/>
    <col min="6328" max="6328" width="15" style="311" customWidth="1"/>
    <col min="6329" max="6330" width="9.140625" style="311" customWidth="1"/>
    <col min="6331" max="6331" width="11.5703125" style="311" customWidth="1"/>
    <col min="6332" max="6332" width="18.140625" style="311" customWidth="1"/>
    <col min="6333" max="6333" width="13.140625" style="311" customWidth="1"/>
    <col min="6334" max="6334" width="12.28515625" style="311" customWidth="1"/>
    <col min="6335" max="6572" width="9.140625" style="311"/>
    <col min="6573" max="6573" width="1.42578125" style="311" customWidth="1"/>
    <col min="6574" max="6574" width="59.5703125" style="311" customWidth="1"/>
    <col min="6575" max="6575" width="9.140625" style="311" customWidth="1"/>
    <col min="6576" max="6577" width="3.85546875" style="311" customWidth="1"/>
    <col min="6578" max="6578" width="10.5703125" style="311" customWidth="1"/>
    <col min="6579" max="6579" width="3.85546875" style="311" customWidth="1"/>
    <col min="6580" max="6582" width="14.42578125" style="311" customWidth="1"/>
    <col min="6583" max="6583" width="4.140625" style="311" customWidth="1"/>
    <col min="6584" max="6584" width="15" style="311" customWidth="1"/>
    <col min="6585" max="6586" width="9.140625" style="311" customWidth="1"/>
    <col min="6587" max="6587" width="11.5703125" style="311" customWidth="1"/>
    <col min="6588" max="6588" width="18.140625" style="311" customWidth="1"/>
    <col min="6589" max="6589" width="13.140625" style="311" customWidth="1"/>
    <col min="6590" max="6590" width="12.28515625" style="311" customWidth="1"/>
    <col min="6591" max="6828" width="9.140625" style="311"/>
    <col min="6829" max="6829" width="1.42578125" style="311" customWidth="1"/>
    <col min="6830" max="6830" width="59.5703125" style="311" customWidth="1"/>
    <col min="6831" max="6831" width="9.140625" style="311" customWidth="1"/>
    <col min="6832" max="6833" width="3.85546875" style="311" customWidth="1"/>
    <col min="6834" max="6834" width="10.5703125" style="311" customWidth="1"/>
    <col min="6835" max="6835" width="3.85546875" style="311" customWidth="1"/>
    <col min="6836" max="6838" width="14.42578125" style="311" customWidth="1"/>
    <col min="6839" max="6839" width="4.140625" style="311" customWidth="1"/>
    <col min="6840" max="6840" width="15" style="311" customWidth="1"/>
    <col min="6841" max="6842" width="9.140625" style="311" customWidth="1"/>
    <col min="6843" max="6843" width="11.5703125" style="311" customWidth="1"/>
    <col min="6844" max="6844" width="18.140625" style="311" customWidth="1"/>
    <col min="6845" max="6845" width="13.140625" style="311" customWidth="1"/>
    <col min="6846" max="6846" width="12.28515625" style="311" customWidth="1"/>
    <col min="6847" max="7084" width="9.140625" style="311"/>
    <col min="7085" max="7085" width="1.42578125" style="311" customWidth="1"/>
    <col min="7086" max="7086" width="59.5703125" style="311" customWidth="1"/>
    <col min="7087" max="7087" width="9.140625" style="311" customWidth="1"/>
    <col min="7088" max="7089" width="3.85546875" style="311" customWidth="1"/>
    <col min="7090" max="7090" width="10.5703125" style="311" customWidth="1"/>
    <col min="7091" max="7091" width="3.85546875" style="311" customWidth="1"/>
    <col min="7092" max="7094" width="14.42578125" style="311" customWidth="1"/>
    <col min="7095" max="7095" width="4.140625" style="311" customWidth="1"/>
    <col min="7096" max="7096" width="15" style="311" customWidth="1"/>
    <col min="7097" max="7098" width="9.140625" style="311" customWidth="1"/>
    <col min="7099" max="7099" width="11.5703125" style="311" customWidth="1"/>
    <col min="7100" max="7100" width="18.140625" style="311" customWidth="1"/>
    <col min="7101" max="7101" width="13.140625" style="311" customWidth="1"/>
    <col min="7102" max="7102" width="12.28515625" style="311" customWidth="1"/>
    <col min="7103" max="7340" width="9.140625" style="311"/>
    <col min="7341" max="7341" width="1.42578125" style="311" customWidth="1"/>
    <col min="7342" max="7342" width="59.5703125" style="311" customWidth="1"/>
    <col min="7343" max="7343" width="9.140625" style="311" customWidth="1"/>
    <col min="7344" max="7345" width="3.85546875" style="311" customWidth="1"/>
    <col min="7346" max="7346" width="10.5703125" style="311" customWidth="1"/>
    <col min="7347" max="7347" width="3.85546875" style="311" customWidth="1"/>
    <col min="7348" max="7350" width="14.42578125" style="311" customWidth="1"/>
    <col min="7351" max="7351" width="4.140625" style="311" customWidth="1"/>
    <col min="7352" max="7352" width="15" style="311" customWidth="1"/>
    <col min="7353" max="7354" width="9.140625" style="311" customWidth="1"/>
    <col min="7355" max="7355" width="11.5703125" style="311" customWidth="1"/>
    <col min="7356" max="7356" width="18.140625" style="311" customWidth="1"/>
    <col min="7357" max="7357" width="13.140625" style="311" customWidth="1"/>
    <col min="7358" max="7358" width="12.28515625" style="311" customWidth="1"/>
    <col min="7359" max="7596" width="9.140625" style="311"/>
    <col min="7597" max="7597" width="1.42578125" style="311" customWidth="1"/>
    <col min="7598" max="7598" width="59.5703125" style="311" customWidth="1"/>
    <col min="7599" max="7599" width="9.140625" style="311" customWidth="1"/>
    <col min="7600" max="7601" width="3.85546875" style="311" customWidth="1"/>
    <col min="7602" max="7602" width="10.5703125" style="311" customWidth="1"/>
    <col min="7603" max="7603" width="3.85546875" style="311" customWidth="1"/>
    <col min="7604" max="7606" width="14.42578125" style="311" customWidth="1"/>
    <col min="7607" max="7607" width="4.140625" style="311" customWidth="1"/>
    <col min="7608" max="7608" width="15" style="311" customWidth="1"/>
    <col min="7609" max="7610" width="9.140625" style="311" customWidth="1"/>
    <col min="7611" max="7611" width="11.5703125" style="311" customWidth="1"/>
    <col min="7612" max="7612" width="18.140625" style="311" customWidth="1"/>
    <col min="7613" max="7613" width="13.140625" style="311" customWidth="1"/>
    <col min="7614" max="7614" width="12.28515625" style="311" customWidth="1"/>
    <col min="7615" max="7852" width="9.140625" style="311"/>
    <col min="7853" max="7853" width="1.42578125" style="311" customWidth="1"/>
    <col min="7854" max="7854" width="59.5703125" style="311" customWidth="1"/>
    <col min="7855" max="7855" width="9.140625" style="311" customWidth="1"/>
    <col min="7856" max="7857" width="3.85546875" style="311" customWidth="1"/>
    <col min="7858" max="7858" width="10.5703125" style="311" customWidth="1"/>
    <col min="7859" max="7859" width="3.85546875" style="311" customWidth="1"/>
    <col min="7860" max="7862" width="14.42578125" style="311" customWidth="1"/>
    <col min="7863" max="7863" width="4.140625" style="311" customWidth="1"/>
    <col min="7864" max="7864" width="15" style="311" customWidth="1"/>
    <col min="7865" max="7866" width="9.140625" style="311" customWidth="1"/>
    <col min="7867" max="7867" width="11.5703125" style="311" customWidth="1"/>
    <col min="7868" max="7868" width="18.140625" style="311" customWidth="1"/>
    <col min="7869" max="7869" width="13.140625" style="311" customWidth="1"/>
    <col min="7870" max="7870" width="12.28515625" style="311" customWidth="1"/>
    <col min="7871" max="8108" width="9.140625" style="311"/>
    <col min="8109" max="8109" width="1.42578125" style="311" customWidth="1"/>
    <col min="8110" max="8110" width="59.5703125" style="311" customWidth="1"/>
    <col min="8111" max="8111" width="9.140625" style="311" customWidth="1"/>
    <col min="8112" max="8113" width="3.85546875" style="311" customWidth="1"/>
    <col min="8114" max="8114" width="10.5703125" style="311" customWidth="1"/>
    <col min="8115" max="8115" width="3.85546875" style="311" customWidth="1"/>
    <col min="8116" max="8118" width="14.42578125" style="311" customWidth="1"/>
    <col min="8119" max="8119" width="4.140625" style="311" customWidth="1"/>
    <col min="8120" max="8120" width="15" style="311" customWidth="1"/>
    <col min="8121" max="8122" width="9.140625" style="311" customWidth="1"/>
    <col min="8123" max="8123" width="11.5703125" style="311" customWidth="1"/>
    <col min="8124" max="8124" width="18.140625" style="311" customWidth="1"/>
    <col min="8125" max="8125" width="13.140625" style="311" customWidth="1"/>
    <col min="8126" max="8126" width="12.28515625" style="311" customWidth="1"/>
    <col min="8127" max="8364" width="9.140625" style="311"/>
    <col min="8365" max="8365" width="1.42578125" style="311" customWidth="1"/>
    <col min="8366" max="8366" width="59.5703125" style="311" customWidth="1"/>
    <col min="8367" max="8367" width="9.140625" style="311" customWidth="1"/>
    <col min="8368" max="8369" width="3.85546875" style="311" customWidth="1"/>
    <col min="8370" max="8370" width="10.5703125" style="311" customWidth="1"/>
    <col min="8371" max="8371" width="3.85546875" style="311" customWidth="1"/>
    <col min="8372" max="8374" width="14.42578125" style="311" customWidth="1"/>
    <col min="8375" max="8375" width="4.140625" style="311" customWidth="1"/>
    <col min="8376" max="8376" width="15" style="311" customWidth="1"/>
    <col min="8377" max="8378" width="9.140625" style="311" customWidth="1"/>
    <col min="8379" max="8379" width="11.5703125" style="311" customWidth="1"/>
    <col min="8380" max="8380" width="18.140625" style="311" customWidth="1"/>
    <col min="8381" max="8381" width="13.140625" style="311" customWidth="1"/>
    <col min="8382" max="8382" width="12.28515625" style="311" customWidth="1"/>
    <col min="8383" max="8620" width="9.140625" style="311"/>
    <col min="8621" max="8621" width="1.42578125" style="311" customWidth="1"/>
    <col min="8622" max="8622" width="59.5703125" style="311" customWidth="1"/>
    <col min="8623" max="8623" width="9.140625" style="311" customWidth="1"/>
    <col min="8624" max="8625" width="3.85546875" style="311" customWidth="1"/>
    <col min="8626" max="8626" width="10.5703125" style="311" customWidth="1"/>
    <col min="8627" max="8627" width="3.85546875" style="311" customWidth="1"/>
    <col min="8628" max="8630" width="14.42578125" style="311" customWidth="1"/>
    <col min="8631" max="8631" width="4.140625" style="311" customWidth="1"/>
    <col min="8632" max="8632" width="15" style="311" customWidth="1"/>
    <col min="8633" max="8634" width="9.140625" style="311" customWidth="1"/>
    <col min="8635" max="8635" width="11.5703125" style="311" customWidth="1"/>
    <col min="8636" max="8636" width="18.140625" style="311" customWidth="1"/>
    <col min="8637" max="8637" width="13.140625" style="311" customWidth="1"/>
    <col min="8638" max="8638" width="12.28515625" style="311" customWidth="1"/>
    <col min="8639" max="8876" width="9.140625" style="311"/>
    <col min="8877" max="8877" width="1.42578125" style="311" customWidth="1"/>
    <col min="8878" max="8878" width="59.5703125" style="311" customWidth="1"/>
    <col min="8879" max="8879" width="9.140625" style="311" customWidth="1"/>
    <col min="8880" max="8881" width="3.85546875" style="311" customWidth="1"/>
    <col min="8882" max="8882" width="10.5703125" style="311" customWidth="1"/>
    <col min="8883" max="8883" width="3.85546875" style="311" customWidth="1"/>
    <col min="8884" max="8886" width="14.42578125" style="311" customWidth="1"/>
    <col min="8887" max="8887" width="4.140625" style="311" customWidth="1"/>
    <col min="8888" max="8888" width="15" style="311" customWidth="1"/>
    <col min="8889" max="8890" width="9.140625" style="311" customWidth="1"/>
    <col min="8891" max="8891" width="11.5703125" style="311" customWidth="1"/>
    <col min="8892" max="8892" width="18.140625" style="311" customWidth="1"/>
    <col min="8893" max="8893" width="13.140625" style="311" customWidth="1"/>
    <col min="8894" max="8894" width="12.28515625" style="311" customWidth="1"/>
    <col min="8895" max="9132" width="9.140625" style="311"/>
    <col min="9133" max="9133" width="1.42578125" style="311" customWidth="1"/>
    <col min="9134" max="9134" width="59.5703125" style="311" customWidth="1"/>
    <col min="9135" max="9135" width="9.140625" style="311" customWidth="1"/>
    <col min="9136" max="9137" width="3.85546875" style="311" customWidth="1"/>
    <col min="9138" max="9138" width="10.5703125" style="311" customWidth="1"/>
    <col min="9139" max="9139" width="3.85546875" style="311" customWidth="1"/>
    <col min="9140" max="9142" width="14.42578125" style="311" customWidth="1"/>
    <col min="9143" max="9143" width="4.140625" style="311" customWidth="1"/>
    <col min="9144" max="9144" width="15" style="311" customWidth="1"/>
    <col min="9145" max="9146" width="9.140625" style="311" customWidth="1"/>
    <col min="9147" max="9147" width="11.5703125" style="311" customWidth="1"/>
    <col min="9148" max="9148" width="18.140625" style="311" customWidth="1"/>
    <col min="9149" max="9149" width="13.140625" style="311" customWidth="1"/>
    <col min="9150" max="9150" width="12.28515625" style="311" customWidth="1"/>
    <col min="9151" max="9388" width="9.140625" style="311"/>
    <col min="9389" max="9389" width="1.42578125" style="311" customWidth="1"/>
    <col min="9390" max="9390" width="59.5703125" style="311" customWidth="1"/>
    <col min="9391" max="9391" width="9.140625" style="311" customWidth="1"/>
    <col min="9392" max="9393" width="3.85546875" style="311" customWidth="1"/>
    <col min="9394" max="9394" width="10.5703125" style="311" customWidth="1"/>
    <col min="9395" max="9395" width="3.85546875" style="311" customWidth="1"/>
    <col min="9396" max="9398" width="14.42578125" style="311" customWidth="1"/>
    <col min="9399" max="9399" width="4.140625" style="311" customWidth="1"/>
    <col min="9400" max="9400" width="15" style="311" customWidth="1"/>
    <col min="9401" max="9402" width="9.140625" style="311" customWidth="1"/>
    <col min="9403" max="9403" width="11.5703125" style="311" customWidth="1"/>
    <col min="9404" max="9404" width="18.140625" style="311" customWidth="1"/>
    <col min="9405" max="9405" width="13.140625" style="311" customWidth="1"/>
    <col min="9406" max="9406" width="12.28515625" style="311" customWidth="1"/>
    <col min="9407" max="9644" width="9.140625" style="311"/>
    <col min="9645" max="9645" width="1.42578125" style="311" customWidth="1"/>
    <col min="9646" max="9646" width="59.5703125" style="311" customWidth="1"/>
    <col min="9647" max="9647" width="9.140625" style="311" customWidth="1"/>
    <col min="9648" max="9649" width="3.85546875" style="311" customWidth="1"/>
    <col min="9650" max="9650" width="10.5703125" style="311" customWidth="1"/>
    <col min="9651" max="9651" width="3.85546875" style="311" customWidth="1"/>
    <col min="9652" max="9654" width="14.42578125" style="311" customWidth="1"/>
    <col min="9655" max="9655" width="4.140625" style="311" customWidth="1"/>
    <col min="9656" max="9656" width="15" style="311" customWidth="1"/>
    <col min="9657" max="9658" width="9.140625" style="311" customWidth="1"/>
    <col min="9659" max="9659" width="11.5703125" style="311" customWidth="1"/>
    <col min="9660" max="9660" width="18.140625" style="311" customWidth="1"/>
    <col min="9661" max="9661" width="13.140625" style="311" customWidth="1"/>
    <col min="9662" max="9662" width="12.28515625" style="311" customWidth="1"/>
    <col min="9663" max="9900" width="9.140625" style="311"/>
    <col min="9901" max="9901" width="1.42578125" style="311" customWidth="1"/>
    <col min="9902" max="9902" width="59.5703125" style="311" customWidth="1"/>
    <col min="9903" max="9903" width="9.140625" style="311" customWidth="1"/>
    <col min="9904" max="9905" width="3.85546875" style="311" customWidth="1"/>
    <col min="9906" max="9906" width="10.5703125" style="311" customWidth="1"/>
    <col min="9907" max="9907" width="3.85546875" style="311" customWidth="1"/>
    <col min="9908" max="9910" width="14.42578125" style="311" customWidth="1"/>
    <col min="9911" max="9911" width="4.140625" style="311" customWidth="1"/>
    <col min="9912" max="9912" width="15" style="311" customWidth="1"/>
    <col min="9913" max="9914" width="9.140625" style="311" customWidth="1"/>
    <col min="9915" max="9915" width="11.5703125" style="311" customWidth="1"/>
    <col min="9916" max="9916" width="18.140625" style="311" customWidth="1"/>
    <col min="9917" max="9917" width="13.140625" style="311" customWidth="1"/>
    <col min="9918" max="9918" width="12.28515625" style="311" customWidth="1"/>
    <col min="9919" max="10156" width="9.140625" style="311"/>
    <col min="10157" max="10157" width="1.42578125" style="311" customWidth="1"/>
    <col min="10158" max="10158" width="59.5703125" style="311" customWidth="1"/>
    <col min="10159" max="10159" width="9.140625" style="311" customWidth="1"/>
    <col min="10160" max="10161" width="3.85546875" style="311" customWidth="1"/>
    <col min="10162" max="10162" width="10.5703125" style="311" customWidth="1"/>
    <col min="10163" max="10163" width="3.85546875" style="311" customWidth="1"/>
    <col min="10164" max="10166" width="14.42578125" style="311" customWidth="1"/>
    <col min="10167" max="10167" width="4.140625" style="311" customWidth="1"/>
    <col min="10168" max="10168" width="15" style="311" customWidth="1"/>
    <col min="10169" max="10170" width="9.140625" style="311" customWidth="1"/>
    <col min="10171" max="10171" width="11.5703125" style="311" customWidth="1"/>
    <col min="10172" max="10172" width="18.140625" style="311" customWidth="1"/>
    <col min="10173" max="10173" width="13.140625" style="311" customWidth="1"/>
    <col min="10174" max="10174" width="12.28515625" style="311" customWidth="1"/>
    <col min="10175" max="10412" width="9.140625" style="311"/>
    <col min="10413" max="10413" width="1.42578125" style="311" customWidth="1"/>
    <col min="10414" max="10414" width="59.5703125" style="311" customWidth="1"/>
    <col min="10415" max="10415" width="9.140625" style="311" customWidth="1"/>
    <col min="10416" max="10417" width="3.85546875" style="311" customWidth="1"/>
    <col min="10418" max="10418" width="10.5703125" style="311" customWidth="1"/>
    <col min="10419" max="10419" width="3.85546875" style="311" customWidth="1"/>
    <col min="10420" max="10422" width="14.42578125" style="311" customWidth="1"/>
    <col min="10423" max="10423" width="4.140625" style="311" customWidth="1"/>
    <col min="10424" max="10424" width="15" style="311" customWidth="1"/>
    <col min="10425" max="10426" width="9.140625" style="311" customWidth="1"/>
    <col min="10427" max="10427" width="11.5703125" style="311" customWidth="1"/>
    <col min="10428" max="10428" width="18.140625" style="311" customWidth="1"/>
    <col min="10429" max="10429" width="13.140625" style="311" customWidth="1"/>
    <col min="10430" max="10430" width="12.28515625" style="311" customWidth="1"/>
    <col min="10431" max="10668" width="9.140625" style="311"/>
    <col min="10669" max="10669" width="1.42578125" style="311" customWidth="1"/>
    <col min="10670" max="10670" width="59.5703125" style="311" customWidth="1"/>
    <col min="10671" max="10671" width="9.140625" style="311" customWidth="1"/>
    <col min="10672" max="10673" width="3.85546875" style="311" customWidth="1"/>
    <col min="10674" max="10674" width="10.5703125" style="311" customWidth="1"/>
    <col min="10675" max="10675" width="3.85546875" style="311" customWidth="1"/>
    <col min="10676" max="10678" width="14.42578125" style="311" customWidth="1"/>
    <col min="10679" max="10679" width="4.140625" style="311" customWidth="1"/>
    <col min="10680" max="10680" width="15" style="311" customWidth="1"/>
    <col min="10681" max="10682" width="9.140625" style="311" customWidth="1"/>
    <col min="10683" max="10683" width="11.5703125" style="311" customWidth="1"/>
    <col min="10684" max="10684" width="18.140625" style="311" customWidth="1"/>
    <col min="10685" max="10685" width="13.140625" style="311" customWidth="1"/>
    <col min="10686" max="10686" width="12.28515625" style="311" customWidth="1"/>
    <col min="10687" max="10924" width="9.140625" style="311"/>
    <col min="10925" max="10925" width="1.42578125" style="311" customWidth="1"/>
    <col min="10926" max="10926" width="59.5703125" style="311" customWidth="1"/>
    <col min="10927" max="10927" width="9.140625" style="311" customWidth="1"/>
    <col min="10928" max="10929" width="3.85546875" style="311" customWidth="1"/>
    <col min="10930" max="10930" width="10.5703125" style="311" customWidth="1"/>
    <col min="10931" max="10931" width="3.85546875" style="311" customWidth="1"/>
    <col min="10932" max="10934" width="14.42578125" style="311" customWidth="1"/>
    <col min="10935" max="10935" width="4.140625" style="311" customWidth="1"/>
    <col min="10936" max="10936" width="15" style="311" customWidth="1"/>
    <col min="10937" max="10938" width="9.140625" style="311" customWidth="1"/>
    <col min="10939" max="10939" width="11.5703125" style="311" customWidth="1"/>
    <col min="10940" max="10940" width="18.140625" style="311" customWidth="1"/>
    <col min="10941" max="10941" width="13.140625" style="311" customWidth="1"/>
    <col min="10942" max="10942" width="12.28515625" style="311" customWidth="1"/>
    <col min="10943" max="11180" width="9.140625" style="311"/>
    <col min="11181" max="11181" width="1.42578125" style="311" customWidth="1"/>
    <col min="11182" max="11182" width="59.5703125" style="311" customWidth="1"/>
    <col min="11183" max="11183" width="9.140625" style="311" customWidth="1"/>
    <col min="11184" max="11185" width="3.85546875" style="311" customWidth="1"/>
    <col min="11186" max="11186" width="10.5703125" style="311" customWidth="1"/>
    <col min="11187" max="11187" width="3.85546875" style="311" customWidth="1"/>
    <col min="11188" max="11190" width="14.42578125" style="311" customWidth="1"/>
    <col min="11191" max="11191" width="4.140625" style="311" customWidth="1"/>
    <col min="11192" max="11192" width="15" style="311" customWidth="1"/>
    <col min="11193" max="11194" width="9.140625" style="311" customWidth="1"/>
    <col min="11195" max="11195" width="11.5703125" style="311" customWidth="1"/>
    <col min="11196" max="11196" width="18.140625" style="311" customWidth="1"/>
    <col min="11197" max="11197" width="13.140625" style="311" customWidth="1"/>
    <col min="11198" max="11198" width="12.28515625" style="311" customWidth="1"/>
    <col min="11199" max="11436" width="9.140625" style="311"/>
    <col min="11437" max="11437" width="1.42578125" style="311" customWidth="1"/>
    <col min="11438" max="11438" width="59.5703125" style="311" customWidth="1"/>
    <col min="11439" max="11439" width="9.140625" style="311" customWidth="1"/>
    <col min="11440" max="11441" width="3.85546875" style="311" customWidth="1"/>
    <col min="11442" max="11442" width="10.5703125" style="311" customWidth="1"/>
    <col min="11443" max="11443" width="3.85546875" style="311" customWidth="1"/>
    <col min="11444" max="11446" width="14.42578125" style="311" customWidth="1"/>
    <col min="11447" max="11447" width="4.140625" style="311" customWidth="1"/>
    <col min="11448" max="11448" width="15" style="311" customWidth="1"/>
    <col min="11449" max="11450" width="9.140625" style="311" customWidth="1"/>
    <col min="11451" max="11451" width="11.5703125" style="311" customWidth="1"/>
    <col min="11452" max="11452" width="18.140625" style="311" customWidth="1"/>
    <col min="11453" max="11453" width="13.140625" style="311" customWidth="1"/>
    <col min="11454" max="11454" width="12.28515625" style="311" customWidth="1"/>
    <col min="11455" max="11692" width="9.140625" style="311"/>
    <col min="11693" max="11693" width="1.42578125" style="311" customWidth="1"/>
    <col min="11694" max="11694" width="59.5703125" style="311" customWidth="1"/>
    <col min="11695" max="11695" width="9.140625" style="311" customWidth="1"/>
    <col min="11696" max="11697" width="3.85546875" style="311" customWidth="1"/>
    <col min="11698" max="11698" width="10.5703125" style="311" customWidth="1"/>
    <col min="11699" max="11699" width="3.85546875" style="311" customWidth="1"/>
    <col min="11700" max="11702" width="14.42578125" style="311" customWidth="1"/>
    <col min="11703" max="11703" width="4.140625" style="311" customWidth="1"/>
    <col min="11704" max="11704" width="15" style="311" customWidth="1"/>
    <col min="11705" max="11706" width="9.140625" style="311" customWidth="1"/>
    <col min="11707" max="11707" width="11.5703125" style="311" customWidth="1"/>
    <col min="11708" max="11708" width="18.140625" style="311" customWidth="1"/>
    <col min="11709" max="11709" width="13.140625" style="311" customWidth="1"/>
    <col min="11710" max="11710" width="12.28515625" style="311" customWidth="1"/>
    <col min="11711" max="11948" width="9.140625" style="311"/>
    <col min="11949" max="11949" width="1.42578125" style="311" customWidth="1"/>
    <col min="11950" max="11950" width="59.5703125" style="311" customWidth="1"/>
    <col min="11951" max="11951" width="9.140625" style="311" customWidth="1"/>
    <col min="11952" max="11953" width="3.85546875" style="311" customWidth="1"/>
    <col min="11954" max="11954" width="10.5703125" style="311" customWidth="1"/>
    <col min="11955" max="11955" width="3.85546875" style="311" customWidth="1"/>
    <col min="11956" max="11958" width="14.42578125" style="311" customWidth="1"/>
    <col min="11959" max="11959" width="4.140625" style="311" customWidth="1"/>
    <col min="11960" max="11960" width="15" style="311" customWidth="1"/>
    <col min="11961" max="11962" width="9.140625" style="311" customWidth="1"/>
    <col min="11963" max="11963" width="11.5703125" style="311" customWidth="1"/>
    <col min="11964" max="11964" width="18.140625" style="311" customWidth="1"/>
    <col min="11965" max="11965" width="13.140625" style="311" customWidth="1"/>
    <col min="11966" max="11966" width="12.28515625" style="311" customWidth="1"/>
    <col min="11967" max="12204" width="9.140625" style="311"/>
    <col min="12205" max="12205" width="1.42578125" style="311" customWidth="1"/>
    <col min="12206" max="12206" width="59.5703125" style="311" customWidth="1"/>
    <col min="12207" max="12207" width="9.140625" style="311" customWidth="1"/>
    <col min="12208" max="12209" width="3.85546875" style="311" customWidth="1"/>
    <col min="12210" max="12210" width="10.5703125" style="311" customWidth="1"/>
    <col min="12211" max="12211" width="3.85546875" style="311" customWidth="1"/>
    <col min="12212" max="12214" width="14.42578125" style="311" customWidth="1"/>
    <col min="12215" max="12215" width="4.140625" style="311" customWidth="1"/>
    <col min="12216" max="12216" width="15" style="311" customWidth="1"/>
    <col min="12217" max="12218" width="9.140625" style="311" customWidth="1"/>
    <col min="12219" max="12219" width="11.5703125" style="311" customWidth="1"/>
    <col min="12220" max="12220" width="18.140625" style="311" customWidth="1"/>
    <col min="12221" max="12221" width="13.140625" style="311" customWidth="1"/>
    <col min="12222" max="12222" width="12.28515625" style="311" customWidth="1"/>
    <col min="12223" max="12460" width="9.140625" style="311"/>
    <col min="12461" max="12461" width="1.42578125" style="311" customWidth="1"/>
    <col min="12462" max="12462" width="59.5703125" style="311" customWidth="1"/>
    <col min="12463" max="12463" width="9.140625" style="311" customWidth="1"/>
    <col min="12464" max="12465" width="3.85546875" style="311" customWidth="1"/>
    <col min="12466" max="12466" width="10.5703125" style="311" customWidth="1"/>
    <col min="12467" max="12467" width="3.85546875" style="311" customWidth="1"/>
    <col min="12468" max="12470" width="14.42578125" style="311" customWidth="1"/>
    <col min="12471" max="12471" width="4.140625" style="311" customWidth="1"/>
    <col min="12472" max="12472" width="15" style="311" customWidth="1"/>
    <col min="12473" max="12474" width="9.140625" style="311" customWidth="1"/>
    <col min="12475" max="12475" width="11.5703125" style="311" customWidth="1"/>
    <col min="12476" max="12476" width="18.140625" style="311" customWidth="1"/>
    <col min="12477" max="12477" width="13.140625" style="311" customWidth="1"/>
    <col min="12478" max="12478" width="12.28515625" style="311" customWidth="1"/>
    <col min="12479" max="12716" width="9.140625" style="311"/>
    <col min="12717" max="12717" width="1.42578125" style="311" customWidth="1"/>
    <col min="12718" max="12718" width="59.5703125" style="311" customWidth="1"/>
    <col min="12719" max="12719" width="9.140625" style="311" customWidth="1"/>
    <col min="12720" max="12721" width="3.85546875" style="311" customWidth="1"/>
    <col min="12722" max="12722" width="10.5703125" style="311" customWidth="1"/>
    <col min="12723" max="12723" width="3.85546875" style="311" customWidth="1"/>
    <col min="12724" max="12726" width="14.42578125" style="311" customWidth="1"/>
    <col min="12727" max="12727" width="4.140625" style="311" customWidth="1"/>
    <col min="12728" max="12728" width="15" style="311" customWidth="1"/>
    <col min="12729" max="12730" width="9.140625" style="311" customWidth="1"/>
    <col min="12731" max="12731" width="11.5703125" style="311" customWidth="1"/>
    <col min="12732" max="12732" width="18.140625" style="311" customWidth="1"/>
    <col min="12733" max="12733" width="13.140625" style="311" customWidth="1"/>
    <col min="12734" max="12734" width="12.28515625" style="311" customWidth="1"/>
    <col min="12735" max="12972" width="9.140625" style="311"/>
    <col min="12973" max="12973" width="1.42578125" style="311" customWidth="1"/>
    <col min="12974" max="12974" width="59.5703125" style="311" customWidth="1"/>
    <col min="12975" max="12975" width="9.140625" style="311" customWidth="1"/>
    <col min="12976" max="12977" width="3.85546875" style="311" customWidth="1"/>
    <col min="12978" max="12978" width="10.5703125" style="311" customWidth="1"/>
    <col min="12979" max="12979" width="3.85546875" style="311" customWidth="1"/>
    <col min="12980" max="12982" width="14.42578125" style="311" customWidth="1"/>
    <col min="12983" max="12983" width="4.140625" style="311" customWidth="1"/>
    <col min="12984" max="12984" width="15" style="311" customWidth="1"/>
    <col min="12985" max="12986" width="9.140625" style="311" customWidth="1"/>
    <col min="12987" max="12987" width="11.5703125" style="311" customWidth="1"/>
    <col min="12988" max="12988" width="18.140625" style="311" customWidth="1"/>
    <col min="12989" max="12989" width="13.140625" style="311" customWidth="1"/>
    <col min="12990" max="12990" width="12.28515625" style="311" customWidth="1"/>
    <col min="12991" max="13228" width="9.140625" style="311"/>
    <col min="13229" max="13229" width="1.42578125" style="311" customWidth="1"/>
    <col min="13230" max="13230" width="59.5703125" style="311" customWidth="1"/>
    <col min="13231" max="13231" width="9.140625" style="311" customWidth="1"/>
    <col min="13232" max="13233" width="3.85546875" style="311" customWidth="1"/>
    <col min="13234" max="13234" width="10.5703125" style="311" customWidth="1"/>
    <col min="13235" max="13235" width="3.85546875" style="311" customWidth="1"/>
    <col min="13236" max="13238" width="14.42578125" style="311" customWidth="1"/>
    <col min="13239" max="13239" width="4.140625" style="311" customWidth="1"/>
    <col min="13240" max="13240" width="15" style="311" customWidth="1"/>
    <col min="13241" max="13242" width="9.140625" style="311" customWidth="1"/>
    <col min="13243" max="13243" width="11.5703125" style="311" customWidth="1"/>
    <col min="13244" max="13244" width="18.140625" style="311" customWidth="1"/>
    <col min="13245" max="13245" width="13.140625" style="311" customWidth="1"/>
    <col min="13246" max="13246" width="12.28515625" style="311" customWidth="1"/>
    <col min="13247" max="13484" width="9.140625" style="311"/>
    <col min="13485" max="13485" width="1.42578125" style="311" customWidth="1"/>
    <col min="13486" max="13486" width="59.5703125" style="311" customWidth="1"/>
    <col min="13487" max="13487" width="9.140625" style="311" customWidth="1"/>
    <col min="13488" max="13489" width="3.85546875" style="311" customWidth="1"/>
    <col min="13490" max="13490" width="10.5703125" style="311" customWidth="1"/>
    <col min="13491" max="13491" width="3.85546875" style="311" customWidth="1"/>
    <col min="13492" max="13494" width="14.42578125" style="311" customWidth="1"/>
    <col min="13495" max="13495" width="4.140625" style="311" customWidth="1"/>
    <col min="13496" max="13496" width="15" style="311" customWidth="1"/>
    <col min="13497" max="13498" width="9.140625" style="311" customWidth="1"/>
    <col min="13499" max="13499" width="11.5703125" style="311" customWidth="1"/>
    <col min="13500" max="13500" width="18.140625" style="311" customWidth="1"/>
    <col min="13501" max="13501" width="13.140625" style="311" customWidth="1"/>
    <col min="13502" max="13502" width="12.28515625" style="311" customWidth="1"/>
    <col min="13503" max="13740" width="9.140625" style="311"/>
    <col min="13741" max="13741" width="1.42578125" style="311" customWidth="1"/>
    <col min="13742" max="13742" width="59.5703125" style="311" customWidth="1"/>
    <col min="13743" max="13743" width="9.140625" style="311" customWidth="1"/>
    <col min="13744" max="13745" width="3.85546875" style="311" customWidth="1"/>
    <col min="13746" max="13746" width="10.5703125" style="311" customWidth="1"/>
    <col min="13747" max="13747" width="3.85546875" style="311" customWidth="1"/>
    <col min="13748" max="13750" width="14.42578125" style="311" customWidth="1"/>
    <col min="13751" max="13751" width="4.140625" style="311" customWidth="1"/>
    <col min="13752" max="13752" width="15" style="311" customWidth="1"/>
    <col min="13753" max="13754" width="9.140625" style="311" customWidth="1"/>
    <col min="13755" max="13755" width="11.5703125" style="311" customWidth="1"/>
    <col min="13756" max="13756" width="18.140625" style="311" customWidth="1"/>
    <col min="13757" max="13757" width="13.140625" style="311" customWidth="1"/>
    <col min="13758" max="13758" width="12.28515625" style="311" customWidth="1"/>
    <col min="13759" max="13996" width="9.140625" style="311"/>
    <col min="13997" max="13997" width="1.42578125" style="311" customWidth="1"/>
    <col min="13998" max="13998" width="59.5703125" style="311" customWidth="1"/>
    <col min="13999" max="13999" width="9.140625" style="311" customWidth="1"/>
    <col min="14000" max="14001" width="3.85546875" style="311" customWidth="1"/>
    <col min="14002" max="14002" width="10.5703125" style="311" customWidth="1"/>
    <col min="14003" max="14003" width="3.85546875" style="311" customWidth="1"/>
    <col min="14004" max="14006" width="14.42578125" style="311" customWidth="1"/>
    <col min="14007" max="14007" width="4.140625" style="311" customWidth="1"/>
    <col min="14008" max="14008" width="15" style="311" customWidth="1"/>
    <col min="14009" max="14010" width="9.140625" style="311" customWidth="1"/>
    <col min="14011" max="14011" width="11.5703125" style="311" customWidth="1"/>
    <col min="14012" max="14012" width="18.140625" style="311" customWidth="1"/>
    <col min="14013" max="14013" width="13.140625" style="311" customWidth="1"/>
    <col min="14014" max="14014" width="12.28515625" style="311" customWidth="1"/>
    <col min="14015" max="14252" width="9.140625" style="311"/>
    <col min="14253" max="14253" width="1.42578125" style="311" customWidth="1"/>
    <col min="14254" max="14254" width="59.5703125" style="311" customWidth="1"/>
    <col min="14255" max="14255" width="9.140625" style="311" customWidth="1"/>
    <col min="14256" max="14257" width="3.85546875" style="311" customWidth="1"/>
    <col min="14258" max="14258" width="10.5703125" style="311" customWidth="1"/>
    <col min="14259" max="14259" width="3.85546875" style="311" customWidth="1"/>
    <col min="14260" max="14262" width="14.42578125" style="311" customWidth="1"/>
    <col min="14263" max="14263" width="4.140625" style="311" customWidth="1"/>
    <col min="14264" max="14264" width="15" style="311" customWidth="1"/>
    <col min="14265" max="14266" width="9.140625" style="311" customWidth="1"/>
    <col min="14267" max="14267" width="11.5703125" style="311" customWidth="1"/>
    <col min="14268" max="14268" width="18.140625" style="311" customWidth="1"/>
    <col min="14269" max="14269" width="13.140625" style="311" customWidth="1"/>
    <col min="14270" max="14270" width="12.28515625" style="311" customWidth="1"/>
    <col min="14271" max="14508" width="9.140625" style="311"/>
    <col min="14509" max="14509" width="1.42578125" style="311" customWidth="1"/>
    <col min="14510" max="14510" width="59.5703125" style="311" customWidth="1"/>
    <col min="14511" max="14511" width="9.140625" style="311" customWidth="1"/>
    <col min="14512" max="14513" width="3.85546875" style="311" customWidth="1"/>
    <col min="14514" max="14514" width="10.5703125" style="311" customWidth="1"/>
    <col min="14515" max="14515" width="3.85546875" style="311" customWidth="1"/>
    <col min="14516" max="14518" width="14.42578125" style="311" customWidth="1"/>
    <col min="14519" max="14519" width="4.140625" style="311" customWidth="1"/>
    <col min="14520" max="14520" width="15" style="311" customWidth="1"/>
    <col min="14521" max="14522" width="9.140625" style="311" customWidth="1"/>
    <col min="14523" max="14523" width="11.5703125" style="311" customWidth="1"/>
    <col min="14524" max="14524" width="18.140625" style="311" customWidth="1"/>
    <col min="14525" max="14525" width="13.140625" style="311" customWidth="1"/>
    <col min="14526" max="14526" width="12.28515625" style="311" customWidth="1"/>
    <col min="14527" max="14764" width="9.140625" style="311"/>
    <col min="14765" max="14765" width="1.42578125" style="311" customWidth="1"/>
    <col min="14766" max="14766" width="59.5703125" style="311" customWidth="1"/>
    <col min="14767" max="14767" width="9.140625" style="311" customWidth="1"/>
    <col min="14768" max="14769" width="3.85546875" style="311" customWidth="1"/>
    <col min="14770" max="14770" width="10.5703125" style="311" customWidth="1"/>
    <col min="14771" max="14771" width="3.85546875" style="311" customWidth="1"/>
    <col min="14772" max="14774" width="14.42578125" style="311" customWidth="1"/>
    <col min="14775" max="14775" width="4.140625" style="311" customWidth="1"/>
    <col min="14776" max="14776" width="15" style="311" customWidth="1"/>
    <col min="14777" max="14778" width="9.140625" style="311" customWidth="1"/>
    <col min="14779" max="14779" width="11.5703125" style="311" customWidth="1"/>
    <col min="14780" max="14780" width="18.140625" style="311" customWidth="1"/>
    <col min="14781" max="14781" width="13.140625" style="311" customWidth="1"/>
    <col min="14782" max="14782" width="12.28515625" style="311" customWidth="1"/>
    <col min="14783" max="15020" width="9.140625" style="311"/>
    <col min="15021" max="15021" width="1.42578125" style="311" customWidth="1"/>
    <col min="15022" max="15022" width="59.5703125" style="311" customWidth="1"/>
    <col min="15023" max="15023" width="9.140625" style="311" customWidth="1"/>
    <col min="15024" max="15025" width="3.85546875" style="311" customWidth="1"/>
    <col min="15026" max="15026" width="10.5703125" style="311" customWidth="1"/>
    <col min="15027" max="15027" width="3.85546875" style="311" customWidth="1"/>
    <col min="15028" max="15030" width="14.42578125" style="311" customWidth="1"/>
    <col min="15031" max="15031" width="4.140625" style="311" customWidth="1"/>
    <col min="15032" max="15032" width="15" style="311" customWidth="1"/>
    <col min="15033" max="15034" width="9.140625" style="311" customWidth="1"/>
    <col min="15035" max="15035" width="11.5703125" style="311" customWidth="1"/>
    <col min="15036" max="15036" width="18.140625" style="311" customWidth="1"/>
    <col min="15037" max="15037" width="13.140625" style="311" customWidth="1"/>
    <col min="15038" max="15038" width="12.28515625" style="311" customWidth="1"/>
    <col min="15039" max="15276" width="9.140625" style="311"/>
    <col min="15277" max="15277" width="1.42578125" style="311" customWidth="1"/>
    <col min="15278" max="15278" width="59.5703125" style="311" customWidth="1"/>
    <col min="15279" max="15279" width="9.140625" style="311" customWidth="1"/>
    <col min="15280" max="15281" width="3.85546875" style="311" customWidth="1"/>
    <col min="15282" max="15282" width="10.5703125" style="311" customWidth="1"/>
    <col min="15283" max="15283" width="3.85546875" style="311" customWidth="1"/>
    <col min="15284" max="15286" width="14.42578125" style="311" customWidth="1"/>
    <col min="15287" max="15287" width="4.140625" style="311" customWidth="1"/>
    <col min="15288" max="15288" width="15" style="311" customWidth="1"/>
    <col min="15289" max="15290" width="9.140625" style="311" customWidth="1"/>
    <col min="15291" max="15291" width="11.5703125" style="311" customWidth="1"/>
    <col min="15292" max="15292" width="18.140625" style="311" customWidth="1"/>
    <col min="15293" max="15293" width="13.140625" style="311" customWidth="1"/>
    <col min="15294" max="15294" width="12.28515625" style="311" customWidth="1"/>
    <col min="15295" max="15532" width="9.140625" style="311"/>
    <col min="15533" max="15533" width="1.42578125" style="311" customWidth="1"/>
    <col min="15534" max="15534" width="59.5703125" style="311" customWidth="1"/>
    <col min="15535" max="15535" width="9.140625" style="311" customWidth="1"/>
    <col min="15536" max="15537" width="3.85546875" style="311" customWidth="1"/>
    <col min="15538" max="15538" width="10.5703125" style="311" customWidth="1"/>
    <col min="15539" max="15539" width="3.85546875" style="311" customWidth="1"/>
    <col min="15540" max="15542" width="14.42578125" style="311" customWidth="1"/>
    <col min="15543" max="15543" width="4.140625" style="311" customWidth="1"/>
    <col min="15544" max="15544" width="15" style="311" customWidth="1"/>
    <col min="15545" max="15546" width="9.140625" style="311" customWidth="1"/>
    <col min="15547" max="15547" width="11.5703125" style="311" customWidth="1"/>
    <col min="15548" max="15548" width="18.140625" style="311" customWidth="1"/>
    <col min="15549" max="15549" width="13.140625" style="311" customWidth="1"/>
    <col min="15550" max="15550" width="12.28515625" style="311" customWidth="1"/>
    <col min="15551" max="15788" width="9.140625" style="311"/>
    <col min="15789" max="15789" width="1.42578125" style="311" customWidth="1"/>
    <col min="15790" max="15790" width="59.5703125" style="311" customWidth="1"/>
    <col min="15791" max="15791" width="9.140625" style="311" customWidth="1"/>
    <col min="15792" max="15793" width="3.85546875" style="311" customWidth="1"/>
    <col min="15794" max="15794" width="10.5703125" style="311" customWidth="1"/>
    <col min="15795" max="15795" width="3.85546875" style="311" customWidth="1"/>
    <col min="15796" max="15798" width="14.42578125" style="311" customWidth="1"/>
    <col min="15799" max="15799" width="4.140625" style="311" customWidth="1"/>
    <col min="15800" max="15800" width="15" style="311" customWidth="1"/>
    <col min="15801" max="15802" width="9.140625" style="311" customWidth="1"/>
    <col min="15803" max="15803" width="11.5703125" style="311" customWidth="1"/>
    <col min="15804" max="15804" width="18.140625" style="311" customWidth="1"/>
    <col min="15805" max="15805" width="13.140625" style="311" customWidth="1"/>
    <col min="15806" max="15806" width="12.28515625" style="311" customWidth="1"/>
    <col min="15807" max="16044" width="9.140625" style="311"/>
    <col min="16045" max="16045" width="1.42578125" style="311" customWidth="1"/>
    <col min="16046" max="16046" width="59.5703125" style="311" customWidth="1"/>
    <col min="16047" max="16047" width="9.140625" style="311" customWidth="1"/>
    <col min="16048" max="16049" width="3.85546875" style="311" customWidth="1"/>
    <col min="16050" max="16050" width="10.5703125" style="311" customWidth="1"/>
    <col min="16051" max="16051" width="3.85546875" style="311" customWidth="1"/>
    <col min="16052" max="16054" width="14.42578125" style="311" customWidth="1"/>
    <col min="16055" max="16055" width="4.140625" style="311" customWidth="1"/>
    <col min="16056" max="16056" width="15" style="311" customWidth="1"/>
    <col min="16057" max="16058" width="9.140625" style="311" customWidth="1"/>
    <col min="16059" max="16059" width="11.5703125" style="311" customWidth="1"/>
    <col min="16060" max="16060" width="18.140625" style="311" customWidth="1"/>
    <col min="16061" max="16061" width="13.140625" style="311" customWidth="1"/>
    <col min="16062" max="16062" width="12.28515625" style="311" customWidth="1"/>
    <col min="16063" max="16384" width="9.140625" style="311"/>
  </cols>
  <sheetData>
    <row r="1" spans="1:21" ht="18" customHeight="1" x14ac:dyDescent="0.25">
      <c r="J1" s="313" t="s">
        <v>550</v>
      </c>
      <c r="K1" s="313"/>
      <c r="L1" s="313"/>
      <c r="M1" s="313"/>
      <c r="N1" s="313"/>
      <c r="O1" s="313"/>
      <c r="P1" s="313"/>
      <c r="Q1" s="313"/>
      <c r="R1" s="313"/>
    </row>
    <row r="2" spans="1:21" ht="86.25" customHeight="1" x14ac:dyDescent="0.25">
      <c r="I2" s="314"/>
      <c r="J2" s="313" t="s">
        <v>523</v>
      </c>
      <c r="K2" s="313"/>
      <c r="L2" s="313"/>
      <c r="M2" s="313"/>
      <c r="N2" s="313"/>
      <c r="O2" s="313"/>
      <c r="P2" s="313"/>
      <c r="Q2" s="313"/>
      <c r="R2" s="313"/>
      <c r="S2" s="314"/>
      <c r="T2" s="314"/>
      <c r="U2" s="314"/>
    </row>
    <row r="3" spans="1:21" ht="62.25" customHeight="1" x14ac:dyDescent="0.25">
      <c r="A3" s="315" t="s">
        <v>549</v>
      </c>
      <c r="B3" s="315"/>
      <c r="C3" s="315"/>
      <c r="D3" s="315"/>
      <c r="E3" s="315"/>
      <c r="F3" s="315"/>
      <c r="G3" s="315"/>
      <c r="H3" s="315"/>
      <c r="I3" s="315"/>
      <c r="J3" s="315"/>
      <c r="K3" s="315"/>
      <c r="L3" s="315"/>
      <c r="M3" s="315"/>
      <c r="N3" s="315"/>
      <c r="O3" s="315"/>
      <c r="P3" s="315"/>
      <c r="Q3" s="315"/>
      <c r="R3" s="315"/>
      <c r="S3" s="315"/>
      <c r="T3" s="315"/>
      <c r="U3" s="315"/>
    </row>
    <row r="4" spans="1:21" ht="15" customHeight="1" x14ac:dyDescent="0.25">
      <c r="A4" s="316"/>
      <c r="B4" s="316"/>
      <c r="C4" s="316"/>
      <c r="D4" s="316"/>
      <c r="E4" s="316"/>
      <c r="F4" s="316"/>
      <c r="G4" s="316"/>
      <c r="H4" s="316"/>
      <c r="I4" s="316"/>
      <c r="J4" s="316"/>
      <c r="K4" s="316"/>
      <c r="L4" s="316"/>
      <c r="M4" s="316"/>
      <c r="N4" s="316"/>
      <c r="O4" s="316"/>
      <c r="P4" s="316"/>
      <c r="Q4" s="316"/>
      <c r="R4" s="316" t="s">
        <v>235</v>
      </c>
      <c r="S4" s="316"/>
      <c r="T4" s="316"/>
      <c r="U4" s="316"/>
    </row>
    <row r="5" spans="1:21" s="310" customFormat="1" ht="37.5" customHeight="1" x14ac:dyDescent="0.25">
      <c r="A5" s="317" t="s">
        <v>0</v>
      </c>
      <c r="B5" s="318" t="s">
        <v>153</v>
      </c>
      <c r="C5" s="318" t="s">
        <v>154</v>
      </c>
      <c r="D5" s="319" t="s">
        <v>155</v>
      </c>
      <c r="E5" s="318" t="s">
        <v>156</v>
      </c>
      <c r="F5" s="319" t="s">
        <v>2</v>
      </c>
      <c r="G5" s="319" t="s">
        <v>3</v>
      </c>
      <c r="H5" s="319" t="s">
        <v>157</v>
      </c>
      <c r="I5" s="319" t="s">
        <v>5</v>
      </c>
      <c r="J5" s="320" t="s">
        <v>350</v>
      </c>
      <c r="K5" s="318" t="s">
        <v>314</v>
      </c>
      <c r="L5" s="318" t="s">
        <v>315</v>
      </c>
      <c r="M5" s="318" t="s">
        <v>316</v>
      </c>
      <c r="N5" s="320" t="s">
        <v>361</v>
      </c>
      <c r="O5" s="318" t="s">
        <v>314</v>
      </c>
      <c r="P5" s="318" t="s">
        <v>315</v>
      </c>
      <c r="Q5" s="318" t="s">
        <v>316</v>
      </c>
      <c r="R5" s="320" t="s">
        <v>521</v>
      </c>
      <c r="S5" s="318" t="s">
        <v>314</v>
      </c>
      <c r="T5" s="318" t="s">
        <v>315</v>
      </c>
      <c r="U5" s="318" t="s">
        <v>316</v>
      </c>
    </row>
    <row r="6" spans="1:21" ht="31.5" x14ac:dyDescent="0.25">
      <c r="A6" s="321" t="s">
        <v>264</v>
      </c>
      <c r="B6" s="318">
        <v>51</v>
      </c>
      <c r="C6" s="318"/>
      <c r="D6" s="320"/>
      <c r="E6" s="318"/>
      <c r="F6" s="320"/>
      <c r="G6" s="320"/>
      <c r="H6" s="320"/>
      <c r="I6" s="320"/>
      <c r="J6" s="322">
        <f t="shared" ref="J6:U6" si="0">J7+J59+J79+J87+J99+J111+J116+J124+J129+J155+J160+J171+J176+J181+J189+J240+J246+J272+J286+J292</f>
        <v>108027004.24999999</v>
      </c>
      <c r="K6" s="322">
        <f t="shared" si="0"/>
        <v>33200336.850000001</v>
      </c>
      <c r="L6" s="322">
        <f t="shared" si="0"/>
        <v>68242742</v>
      </c>
      <c r="M6" s="322">
        <f t="shared" si="0"/>
        <v>6583925.4000000004</v>
      </c>
      <c r="N6" s="322">
        <f t="shared" si="0"/>
        <v>110397156.91</v>
      </c>
      <c r="O6" s="322">
        <f t="shared" si="0"/>
        <v>48438984.310000002</v>
      </c>
      <c r="P6" s="322">
        <f t="shared" si="0"/>
        <v>55351157.999999993</v>
      </c>
      <c r="Q6" s="322">
        <f t="shared" si="0"/>
        <v>6607014.5999999996</v>
      </c>
      <c r="R6" s="322">
        <f t="shared" si="0"/>
        <v>82097960.879999995</v>
      </c>
      <c r="S6" s="322">
        <f t="shared" si="0"/>
        <v>19812650.48</v>
      </c>
      <c r="T6" s="322">
        <f t="shared" si="0"/>
        <v>55653279.999999993</v>
      </c>
      <c r="U6" s="322">
        <f t="shared" si="0"/>
        <v>6632030.4000000004</v>
      </c>
    </row>
    <row r="7" spans="1:21" ht="47.25" x14ac:dyDescent="0.25">
      <c r="A7" s="321" t="s">
        <v>498</v>
      </c>
      <c r="B7" s="323">
        <v>51</v>
      </c>
      <c r="C7" s="323">
        <v>0</v>
      </c>
      <c r="D7" s="320" t="s">
        <v>11</v>
      </c>
      <c r="E7" s="323"/>
      <c r="F7" s="320"/>
      <c r="G7" s="320"/>
      <c r="H7" s="320"/>
      <c r="I7" s="320"/>
      <c r="J7" s="322">
        <f t="shared" ref="J7:U7" si="1">J8</f>
        <v>24168640</v>
      </c>
      <c r="K7" s="322">
        <f t="shared" si="1"/>
        <v>1566940</v>
      </c>
      <c r="L7" s="322">
        <f t="shared" si="1"/>
        <v>22599000</v>
      </c>
      <c r="M7" s="322">
        <f t="shared" si="1"/>
        <v>2700</v>
      </c>
      <c r="N7" s="322">
        <f t="shared" si="1"/>
        <v>20291440</v>
      </c>
      <c r="O7" s="322">
        <f t="shared" si="1"/>
        <v>1566940</v>
      </c>
      <c r="P7" s="322">
        <f t="shared" si="1"/>
        <v>18721800</v>
      </c>
      <c r="Q7" s="322">
        <f t="shared" si="1"/>
        <v>2700</v>
      </c>
      <c r="R7" s="322">
        <f t="shared" si="1"/>
        <v>20291440</v>
      </c>
      <c r="S7" s="322">
        <f t="shared" si="1"/>
        <v>1566940</v>
      </c>
      <c r="T7" s="322">
        <f t="shared" si="1"/>
        <v>18721800</v>
      </c>
      <c r="U7" s="322">
        <f t="shared" si="1"/>
        <v>2700</v>
      </c>
    </row>
    <row r="8" spans="1:21" x14ac:dyDescent="0.25">
      <c r="A8" s="321" t="s">
        <v>6</v>
      </c>
      <c r="B8" s="323">
        <v>51</v>
      </c>
      <c r="C8" s="323">
        <v>0</v>
      </c>
      <c r="D8" s="320" t="s">
        <v>11</v>
      </c>
      <c r="E8" s="323">
        <v>851</v>
      </c>
      <c r="F8" s="320"/>
      <c r="G8" s="320"/>
      <c r="H8" s="320"/>
      <c r="I8" s="320"/>
      <c r="J8" s="322">
        <f>J9+J14+J19+J24+J29+J32+J35+J44+J47+J50+J53+J56</f>
        <v>24168640</v>
      </c>
      <c r="K8" s="322">
        <f t="shared" ref="K8:U8" si="2">K9+K14+K19+K24+K29+K32+K35+K44+K47+K50+K53+K56</f>
        <v>1566940</v>
      </c>
      <c r="L8" s="322">
        <f t="shared" si="2"/>
        <v>22599000</v>
      </c>
      <c r="M8" s="322">
        <f t="shared" si="2"/>
        <v>2700</v>
      </c>
      <c r="N8" s="322">
        <f t="shared" si="2"/>
        <v>20291440</v>
      </c>
      <c r="O8" s="322">
        <f t="shared" si="2"/>
        <v>1566940</v>
      </c>
      <c r="P8" s="322">
        <f t="shared" si="2"/>
        <v>18721800</v>
      </c>
      <c r="Q8" s="322">
        <f t="shared" si="2"/>
        <v>2700</v>
      </c>
      <c r="R8" s="322">
        <f t="shared" si="2"/>
        <v>20291440</v>
      </c>
      <c r="S8" s="322">
        <f t="shared" si="2"/>
        <v>1566940</v>
      </c>
      <c r="T8" s="322">
        <f t="shared" si="2"/>
        <v>18721800</v>
      </c>
      <c r="U8" s="322">
        <f t="shared" si="2"/>
        <v>2700</v>
      </c>
    </row>
    <row r="9" spans="1:21" ht="204.75" x14ac:dyDescent="0.25">
      <c r="A9" s="324" t="s">
        <v>542</v>
      </c>
      <c r="B9" s="318">
        <v>51</v>
      </c>
      <c r="C9" s="318">
        <v>0</v>
      </c>
      <c r="D9" s="320" t="s">
        <v>11</v>
      </c>
      <c r="E9" s="318">
        <v>851</v>
      </c>
      <c r="F9" s="319" t="s">
        <v>222</v>
      </c>
      <c r="G9" s="319" t="s">
        <v>221</v>
      </c>
      <c r="H9" s="320" t="s">
        <v>540</v>
      </c>
      <c r="I9" s="320"/>
      <c r="J9" s="322">
        <f>J10+J12</f>
        <v>783270</v>
      </c>
      <c r="K9" s="322">
        <f t="shared" ref="K9:U9" si="3">K10+K12</f>
        <v>783270</v>
      </c>
      <c r="L9" s="322">
        <f t="shared" si="3"/>
        <v>0</v>
      </c>
      <c r="M9" s="322">
        <f t="shared" si="3"/>
        <v>0</v>
      </c>
      <c r="N9" s="322">
        <f t="shared" si="3"/>
        <v>783270</v>
      </c>
      <c r="O9" s="322">
        <f t="shared" si="3"/>
        <v>783270</v>
      </c>
      <c r="P9" s="322">
        <f t="shared" si="3"/>
        <v>0</v>
      </c>
      <c r="Q9" s="322">
        <f t="shared" si="3"/>
        <v>0</v>
      </c>
      <c r="R9" s="322">
        <f t="shared" si="3"/>
        <v>783270</v>
      </c>
      <c r="S9" s="322">
        <f t="shared" si="3"/>
        <v>783270</v>
      </c>
      <c r="T9" s="322">
        <f t="shared" si="3"/>
        <v>0</v>
      </c>
      <c r="U9" s="322">
        <f t="shared" si="3"/>
        <v>0</v>
      </c>
    </row>
    <row r="10" spans="1:21" ht="78.75" x14ac:dyDescent="0.25">
      <c r="A10" s="324" t="s">
        <v>15</v>
      </c>
      <c r="B10" s="318">
        <v>51</v>
      </c>
      <c r="C10" s="318">
        <v>0</v>
      </c>
      <c r="D10" s="320" t="s">
        <v>11</v>
      </c>
      <c r="E10" s="318">
        <v>851</v>
      </c>
      <c r="F10" s="319" t="s">
        <v>222</v>
      </c>
      <c r="G10" s="319" t="s">
        <v>221</v>
      </c>
      <c r="H10" s="320" t="s">
        <v>540</v>
      </c>
      <c r="I10" s="320" t="s">
        <v>17</v>
      </c>
      <c r="J10" s="322">
        <f>J11</f>
        <v>430300</v>
      </c>
      <c r="K10" s="322">
        <f t="shared" ref="K10:U10" si="4">K11</f>
        <v>430300</v>
      </c>
      <c r="L10" s="322">
        <f t="shared" si="4"/>
        <v>0</v>
      </c>
      <c r="M10" s="322">
        <f t="shared" si="4"/>
        <v>0</v>
      </c>
      <c r="N10" s="322">
        <f t="shared" si="4"/>
        <v>430300</v>
      </c>
      <c r="O10" s="322">
        <f t="shared" si="4"/>
        <v>430300</v>
      </c>
      <c r="P10" s="322">
        <f t="shared" si="4"/>
        <v>0</v>
      </c>
      <c r="Q10" s="322">
        <f t="shared" si="4"/>
        <v>0</v>
      </c>
      <c r="R10" s="322">
        <f t="shared" si="4"/>
        <v>430300</v>
      </c>
      <c r="S10" s="322">
        <f t="shared" si="4"/>
        <v>430300</v>
      </c>
      <c r="T10" s="322">
        <f t="shared" si="4"/>
        <v>0</v>
      </c>
      <c r="U10" s="322">
        <f t="shared" si="4"/>
        <v>0</v>
      </c>
    </row>
    <row r="11" spans="1:21" ht="47.25" x14ac:dyDescent="0.25">
      <c r="A11" s="324" t="s">
        <v>298</v>
      </c>
      <c r="B11" s="318">
        <v>51</v>
      </c>
      <c r="C11" s="318">
        <v>0</v>
      </c>
      <c r="D11" s="320" t="s">
        <v>11</v>
      </c>
      <c r="E11" s="318">
        <v>851</v>
      </c>
      <c r="F11" s="319" t="s">
        <v>222</v>
      </c>
      <c r="G11" s="319" t="s">
        <v>221</v>
      </c>
      <c r="H11" s="320" t="s">
        <v>540</v>
      </c>
      <c r="I11" s="320" t="s">
        <v>18</v>
      </c>
      <c r="J11" s="322">
        <f>'6.ВС'!J12</f>
        <v>430300</v>
      </c>
      <c r="K11" s="322">
        <f>'6.ВС'!K12</f>
        <v>430300</v>
      </c>
      <c r="L11" s="322">
        <f>'6.ВС'!L12</f>
        <v>0</v>
      </c>
      <c r="M11" s="322">
        <f>'6.ВС'!M12</f>
        <v>0</v>
      </c>
      <c r="N11" s="322">
        <f>'6.ВС'!N12</f>
        <v>430300</v>
      </c>
      <c r="O11" s="322">
        <f>'6.ВС'!O12</f>
        <v>430300</v>
      </c>
      <c r="P11" s="322">
        <f>'6.ВС'!P12</f>
        <v>0</v>
      </c>
      <c r="Q11" s="322">
        <f>'6.ВС'!Q12</f>
        <v>0</v>
      </c>
      <c r="R11" s="322">
        <f>'6.ВС'!R12</f>
        <v>430300</v>
      </c>
      <c r="S11" s="322">
        <f>'6.ВС'!S12</f>
        <v>430300</v>
      </c>
      <c r="T11" s="322">
        <f>'6.ВС'!T12</f>
        <v>0</v>
      </c>
      <c r="U11" s="322">
        <f>'6.ВС'!U12</f>
        <v>0</v>
      </c>
    </row>
    <row r="12" spans="1:21" ht="47.25" x14ac:dyDescent="0.25">
      <c r="A12" s="324" t="s">
        <v>20</v>
      </c>
      <c r="B12" s="318">
        <v>51</v>
      </c>
      <c r="C12" s="318">
        <v>0</v>
      </c>
      <c r="D12" s="320" t="s">
        <v>11</v>
      </c>
      <c r="E12" s="318">
        <v>851</v>
      </c>
      <c r="F12" s="319" t="s">
        <v>222</v>
      </c>
      <c r="G12" s="319" t="s">
        <v>221</v>
      </c>
      <c r="H12" s="320" t="s">
        <v>540</v>
      </c>
      <c r="I12" s="320" t="s">
        <v>21</v>
      </c>
      <c r="J12" s="322">
        <f>J13</f>
        <v>352970</v>
      </c>
      <c r="K12" s="322">
        <f t="shared" ref="K12:U12" si="5">K13</f>
        <v>352970</v>
      </c>
      <c r="L12" s="322">
        <f t="shared" si="5"/>
        <v>0</v>
      </c>
      <c r="M12" s="322">
        <f t="shared" si="5"/>
        <v>0</v>
      </c>
      <c r="N12" s="322">
        <f t="shared" si="5"/>
        <v>352970</v>
      </c>
      <c r="O12" s="322">
        <f t="shared" si="5"/>
        <v>352970</v>
      </c>
      <c r="P12" s="322">
        <f t="shared" si="5"/>
        <v>0</v>
      </c>
      <c r="Q12" s="322">
        <f t="shared" si="5"/>
        <v>0</v>
      </c>
      <c r="R12" s="322">
        <f t="shared" si="5"/>
        <v>352970</v>
      </c>
      <c r="S12" s="322">
        <f t="shared" si="5"/>
        <v>352970</v>
      </c>
      <c r="T12" s="322">
        <f t="shared" si="5"/>
        <v>0</v>
      </c>
      <c r="U12" s="322">
        <f t="shared" si="5"/>
        <v>0</v>
      </c>
    </row>
    <row r="13" spans="1:21" ht="47.25" x14ac:dyDescent="0.25">
      <c r="A13" s="324" t="s">
        <v>9</v>
      </c>
      <c r="B13" s="318">
        <v>51</v>
      </c>
      <c r="C13" s="318">
        <v>0</v>
      </c>
      <c r="D13" s="320" t="s">
        <v>11</v>
      </c>
      <c r="E13" s="318">
        <v>851</v>
      </c>
      <c r="F13" s="319" t="s">
        <v>222</v>
      </c>
      <c r="G13" s="319" t="s">
        <v>221</v>
      </c>
      <c r="H13" s="320" t="s">
        <v>540</v>
      </c>
      <c r="I13" s="320" t="s">
        <v>22</v>
      </c>
      <c r="J13" s="322">
        <f>'6.ВС'!J14</f>
        <v>352970</v>
      </c>
      <c r="K13" s="322">
        <f>'6.ВС'!K14</f>
        <v>352970</v>
      </c>
      <c r="L13" s="322">
        <f>'6.ВС'!L14</f>
        <v>0</v>
      </c>
      <c r="M13" s="322">
        <f>'6.ВС'!M14</f>
        <v>0</v>
      </c>
      <c r="N13" s="322">
        <f>'6.ВС'!N14</f>
        <v>352970</v>
      </c>
      <c r="O13" s="322">
        <f>'6.ВС'!O14</f>
        <v>352970</v>
      </c>
      <c r="P13" s="322">
        <f>'6.ВС'!P14</f>
        <v>0</v>
      </c>
      <c r="Q13" s="322">
        <f>'6.ВС'!Q14</f>
        <v>0</v>
      </c>
      <c r="R13" s="322">
        <f>'6.ВС'!R14</f>
        <v>352970</v>
      </c>
      <c r="S13" s="322">
        <f>'6.ВС'!S14</f>
        <v>352970</v>
      </c>
      <c r="T13" s="322">
        <f>'6.ВС'!T14</f>
        <v>0</v>
      </c>
      <c r="U13" s="322">
        <f>'6.ВС'!U14</f>
        <v>0</v>
      </c>
    </row>
    <row r="14" spans="1:21" ht="189" x14ac:dyDescent="0.25">
      <c r="A14" s="324" t="s">
        <v>543</v>
      </c>
      <c r="B14" s="318">
        <v>51</v>
      </c>
      <c r="C14" s="318">
        <v>0</v>
      </c>
      <c r="D14" s="320" t="s">
        <v>11</v>
      </c>
      <c r="E14" s="318">
        <v>851</v>
      </c>
      <c r="F14" s="319" t="s">
        <v>222</v>
      </c>
      <c r="G14" s="319" t="s">
        <v>221</v>
      </c>
      <c r="H14" s="320" t="s">
        <v>539</v>
      </c>
      <c r="I14" s="320"/>
      <c r="J14" s="325">
        <f>J15+J17</f>
        <v>522380</v>
      </c>
      <c r="K14" s="325">
        <f t="shared" ref="K14:U14" si="6">K15+K17</f>
        <v>522380</v>
      </c>
      <c r="L14" s="325">
        <f t="shared" si="6"/>
        <v>0</v>
      </c>
      <c r="M14" s="325">
        <f t="shared" si="6"/>
        <v>0</v>
      </c>
      <c r="N14" s="325">
        <f t="shared" si="6"/>
        <v>522380</v>
      </c>
      <c r="O14" s="325">
        <f t="shared" si="6"/>
        <v>522380</v>
      </c>
      <c r="P14" s="325">
        <f t="shared" si="6"/>
        <v>0</v>
      </c>
      <c r="Q14" s="325">
        <f t="shared" si="6"/>
        <v>0</v>
      </c>
      <c r="R14" s="325">
        <f t="shared" si="6"/>
        <v>522380</v>
      </c>
      <c r="S14" s="325">
        <f t="shared" si="6"/>
        <v>522380</v>
      </c>
      <c r="T14" s="325">
        <f t="shared" si="6"/>
        <v>0</v>
      </c>
      <c r="U14" s="325">
        <f t="shared" si="6"/>
        <v>0</v>
      </c>
    </row>
    <row r="15" spans="1:21" ht="78.75" x14ac:dyDescent="0.25">
      <c r="A15" s="326" t="s">
        <v>15</v>
      </c>
      <c r="B15" s="318">
        <v>51</v>
      </c>
      <c r="C15" s="318">
        <v>0</v>
      </c>
      <c r="D15" s="320" t="s">
        <v>11</v>
      </c>
      <c r="E15" s="318">
        <v>851</v>
      </c>
      <c r="F15" s="319" t="s">
        <v>11</v>
      </c>
      <c r="G15" s="319" t="s">
        <v>33</v>
      </c>
      <c r="H15" s="320" t="s">
        <v>539</v>
      </c>
      <c r="I15" s="320" t="s">
        <v>17</v>
      </c>
      <c r="J15" s="325">
        <f t="shared" ref="J15:U15" si="7">J16</f>
        <v>286300</v>
      </c>
      <c r="K15" s="325">
        <f t="shared" si="7"/>
        <v>286300</v>
      </c>
      <c r="L15" s="325">
        <f t="shared" si="7"/>
        <v>0</v>
      </c>
      <c r="M15" s="325">
        <f t="shared" si="7"/>
        <v>0</v>
      </c>
      <c r="N15" s="325">
        <f t="shared" si="7"/>
        <v>286300</v>
      </c>
      <c r="O15" s="325">
        <f t="shared" si="7"/>
        <v>286300</v>
      </c>
      <c r="P15" s="325">
        <f t="shared" si="7"/>
        <v>0</v>
      </c>
      <c r="Q15" s="325">
        <f t="shared" si="7"/>
        <v>0</v>
      </c>
      <c r="R15" s="325">
        <f t="shared" si="7"/>
        <v>286300</v>
      </c>
      <c r="S15" s="325">
        <f t="shared" si="7"/>
        <v>286300</v>
      </c>
      <c r="T15" s="325">
        <f t="shared" si="7"/>
        <v>0</v>
      </c>
      <c r="U15" s="325">
        <f t="shared" si="7"/>
        <v>0</v>
      </c>
    </row>
    <row r="16" spans="1:21" ht="31.5" x14ac:dyDescent="0.25">
      <c r="A16" s="326" t="s">
        <v>8</v>
      </c>
      <c r="B16" s="318">
        <v>51</v>
      </c>
      <c r="C16" s="318">
        <v>0</v>
      </c>
      <c r="D16" s="320" t="s">
        <v>11</v>
      </c>
      <c r="E16" s="318">
        <v>851</v>
      </c>
      <c r="F16" s="319" t="s">
        <v>11</v>
      </c>
      <c r="G16" s="319" t="s">
        <v>33</v>
      </c>
      <c r="H16" s="320" t="s">
        <v>539</v>
      </c>
      <c r="I16" s="320" t="s">
        <v>18</v>
      </c>
      <c r="J16" s="325">
        <f>'6.ВС'!J17</f>
        <v>286300</v>
      </c>
      <c r="K16" s="325">
        <f>'6.ВС'!K17</f>
        <v>286300</v>
      </c>
      <c r="L16" s="325">
        <f>'6.ВС'!L17</f>
        <v>0</v>
      </c>
      <c r="M16" s="325">
        <f>'6.ВС'!M17</f>
        <v>0</v>
      </c>
      <c r="N16" s="325">
        <f>'6.ВС'!N17</f>
        <v>286300</v>
      </c>
      <c r="O16" s="325">
        <f>'6.ВС'!O17</f>
        <v>286300</v>
      </c>
      <c r="P16" s="325">
        <f>'6.ВС'!P17</f>
        <v>0</v>
      </c>
      <c r="Q16" s="325">
        <f>'6.ВС'!Q17</f>
        <v>0</v>
      </c>
      <c r="R16" s="325">
        <f>'6.ВС'!R17</f>
        <v>286300</v>
      </c>
      <c r="S16" s="325">
        <f>'6.ВС'!S17</f>
        <v>286300</v>
      </c>
      <c r="T16" s="325">
        <f>'6.ВС'!T17</f>
        <v>0</v>
      </c>
      <c r="U16" s="325">
        <f>'6.ВС'!U17</f>
        <v>0</v>
      </c>
    </row>
    <row r="17" spans="1:21" ht="31.5" x14ac:dyDescent="0.25">
      <c r="A17" s="327" t="s">
        <v>20</v>
      </c>
      <c r="B17" s="318">
        <v>51</v>
      </c>
      <c r="C17" s="318">
        <v>0</v>
      </c>
      <c r="D17" s="320" t="s">
        <v>11</v>
      </c>
      <c r="E17" s="318">
        <v>851</v>
      </c>
      <c r="F17" s="319" t="s">
        <v>11</v>
      </c>
      <c r="G17" s="319" t="s">
        <v>33</v>
      </c>
      <c r="H17" s="320" t="s">
        <v>539</v>
      </c>
      <c r="I17" s="320" t="s">
        <v>21</v>
      </c>
      <c r="J17" s="325">
        <f t="shared" ref="J17:U17" si="8">J18</f>
        <v>236080</v>
      </c>
      <c r="K17" s="325">
        <f t="shared" si="8"/>
        <v>236080</v>
      </c>
      <c r="L17" s="325">
        <f t="shared" si="8"/>
        <v>0</v>
      </c>
      <c r="M17" s="325">
        <f t="shared" si="8"/>
        <v>0</v>
      </c>
      <c r="N17" s="325">
        <f t="shared" si="8"/>
        <v>236080</v>
      </c>
      <c r="O17" s="325">
        <f t="shared" si="8"/>
        <v>236080</v>
      </c>
      <c r="P17" s="325">
        <f t="shared" si="8"/>
        <v>0</v>
      </c>
      <c r="Q17" s="325">
        <f t="shared" si="8"/>
        <v>0</v>
      </c>
      <c r="R17" s="325">
        <f t="shared" si="8"/>
        <v>236080</v>
      </c>
      <c r="S17" s="325">
        <f t="shared" si="8"/>
        <v>236080</v>
      </c>
      <c r="T17" s="325">
        <f t="shared" si="8"/>
        <v>0</v>
      </c>
      <c r="U17" s="325">
        <f t="shared" si="8"/>
        <v>0</v>
      </c>
    </row>
    <row r="18" spans="1:21" ht="47.25" x14ac:dyDescent="0.25">
      <c r="A18" s="327" t="s">
        <v>9</v>
      </c>
      <c r="B18" s="318">
        <v>51</v>
      </c>
      <c r="C18" s="318">
        <v>0</v>
      </c>
      <c r="D18" s="320" t="s">
        <v>11</v>
      </c>
      <c r="E18" s="318">
        <v>851</v>
      </c>
      <c r="F18" s="319" t="s">
        <v>11</v>
      </c>
      <c r="G18" s="319" t="s">
        <v>33</v>
      </c>
      <c r="H18" s="320" t="s">
        <v>539</v>
      </c>
      <c r="I18" s="320" t="s">
        <v>22</v>
      </c>
      <c r="J18" s="325">
        <f>'6.ВС'!J19</f>
        <v>236080</v>
      </c>
      <c r="K18" s="325">
        <f>'6.ВС'!K19</f>
        <v>236080</v>
      </c>
      <c r="L18" s="325">
        <f>'6.ВС'!L19</f>
        <v>0</v>
      </c>
      <c r="M18" s="325">
        <f>'6.ВС'!M19</f>
        <v>0</v>
      </c>
      <c r="N18" s="325">
        <f>'6.ВС'!N19</f>
        <v>236080</v>
      </c>
      <c r="O18" s="325">
        <f>'6.ВС'!O19</f>
        <v>236080</v>
      </c>
      <c r="P18" s="325">
        <f>'6.ВС'!P19</f>
        <v>0</v>
      </c>
      <c r="Q18" s="325">
        <f>'6.ВС'!Q19</f>
        <v>0</v>
      </c>
      <c r="R18" s="325">
        <f>'6.ВС'!R19</f>
        <v>236080</v>
      </c>
      <c r="S18" s="325">
        <f>'6.ВС'!S19</f>
        <v>236080</v>
      </c>
      <c r="T18" s="325">
        <f>'6.ВС'!T19</f>
        <v>0</v>
      </c>
      <c r="U18" s="325">
        <f>'6.ВС'!U19</f>
        <v>0</v>
      </c>
    </row>
    <row r="19" spans="1:21" ht="236.25" x14ac:dyDescent="0.25">
      <c r="A19" s="324" t="s">
        <v>544</v>
      </c>
      <c r="B19" s="318">
        <v>51</v>
      </c>
      <c r="C19" s="318">
        <v>0</v>
      </c>
      <c r="D19" s="320" t="s">
        <v>11</v>
      </c>
      <c r="E19" s="318">
        <v>851</v>
      </c>
      <c r="F19" s="319" t="s">
        <v>11</v>
      </c>
      <c r="G19" s="319" t="s">
        <v>33</v>
      </c>
      <c r="H19" s="320" t="s">
        <v>541</v>
      </c>
      <c r="I19" s="320"/>
      <c r="J19" s="325">
        <f>J20+J22</f>
        <v>400</v>
      </c>
      <c r="K19" s="325">
        <f t="shared" ref="K19:U19" si="9">K20+K22</f>
        <v>200</v>
      </c>
      <c r="L19" s="325">
        <f t="shared" si="9"/>
        <v>0</v>
      </c>
      <c r="M19" s="325">
        <f t="shared" si="9"/>
        <v>200</v>
      </c>
      <c r="N19" s="325">
        <f t="shared" si="9"/>
        <v>400</v>
      </c>
      <c r="O19" s="325">
        <f t="shared" si="9"/>
        <v>200</v>
      </c>
      <c r="P19" s="325">
        <f t="shared" si="9"/>
        <v>0</v>
      </c>
      <c r="Q19" s="325">
        <f t="shared" si="9"/>
        <v>200</v>
      </c>
      <c r="R19" s="325">
        <f t="shared" si="9"/>
        <v>400</v>
      </c>
      <c r="S19" s="325">
        <f t="shared" si="9"/>
        <v>200</v>
      </c>
      <c r="T19" s="325">
        <f t="shared" si="9"/>
        <v>0</v>
      </c>
      <c r="U19" s="325">
        <f t="shared" si="9"/>
        <v>200</v>
      </c>
    </row>
    <row r="20" spans="1:21" ht="31.5" x14ac:dyDescent="0.25">
      <c r="A20" s="324" t="s">
        <v>20</v>
      </c>
      <c r="B20" s="318">
        <v>51</v>
      </c>
      <c r="C20" s="318">
        <v>0</v>
      </c>
      <c r="D20" s="320" t="s">
        <v>11</v>
      </c>
      <c r="E20" s="318">
        <v>851</v>
      </c>
      <c r="F20" s="319" t="s">
        <v>11</v>
      </c>
      <c r="G20" s="319" t="s">
        <v>33</v>
      </c>
      <c r="H20" s="320" t="s">
        <v>541</v>
      </c>
      <c r="I20" s="320" t="s">
        <v>21</v>
      </c>
      <c r="J20" s="325">
        <f>J21</f>
        <v>200</v>
      </c>
      <c r="K20" s="325">
        <f t="shared" ref="K20:U20" si="10">K21</f>
        <v>0</v>
      </c>
      <c r="L20" s="325">
        <f t="shared" si="10"/>
        <v>0</v>
      </c>
      <c r="M20" s="325">
        <f t="shared" si="10"/>
        <v>200</v>
      </c>
      <c r="N20" s="325">
        <f t="shared" si="10"/>
        <v>200</v>
      </c>
      <c r="O20" s="325">
        <f t="shared" si="10"/>
        <v>0</v>
      </c>
      <c r="P20" s="325">
        <f t="shared" si="10"/>
        <v>0</v>
      </c>
      <c r="Q20" s="325">
        <f t="shared" si="10"/>
        <v>200</v>
      </c>
      <c r="R20" s="325">
        <f t="shared" si="10"/>
        <v>200</v>
      </c>
      <c r="S20" s="325">
        <f t="shared" si="10"/>
        <v>0</v>
      </c>
      <c r="T20" s="325">
        <f t="shared" si="10"/>
        <v>0</v>
      </c>
      <c r="U20" s="325">
        <f t="shared" si="10"/>
        <v>200</v>
      </c>
    </row>
    <row r="21" spans="1:21" ht="47.25" x14ac:dyDescent="0.25">
      <c r="A21" s="324" t="s">
        <v>9</v>
      </c>
      <c r="B21" s="318">
        <v>51</v>
      </c>
      <c r="C21" s="318">
        <v>0</v>
      </c>
      <c r="D21" s="320" t="s">
        <v>11</v>
      </c>
      <c r="E21" s="318">
        <v>851</v>
      </c>
      <c r="F21" s="319" t="s">
        <v>11</v>
      </c>
      <c r="G21" s="319" t="s">
        <v>33</v>
      </c>
      <c r="H21" s="320" t="s">
        <v>541</v>
      </c>
      <c r="I21" s="320" t="s">
        <v>22</v>
      </c>
      <c r="J21" s="325">
        <f>'6.ВС'!J22</f>
        <v>200</v>
      </c>
      <c r="K21" s="325">
        <f>'6.ВС'!K22</f>
        <v>0</v>
      </c>
      <c r="L21" s="325">
        <f>'6.ВС'!L22</f>
        <v>0</v>
      </c>
      <c r="M21" s="325">
        <f>'6.ВС'!M22</f>
        <v>200</v>
      </c>
      <c r="N21" s="325">
        <f>'6.ВС'!N22</f>
        <v>200</v>
      </c>
      <c r="O21" s="325">
        <f>'6.ВС'!O22</f>
        <v>0</v>
      </c>
      <c r="P21" s="325">
        <f>'6.ВС'!P22</f>
        <v>0</v>
      </c>
      <c r="Q21" s="325">
        <f>'6.ВС'!Q22</f>
        <v>200</v>
      </c>
      <c r="R21" s="325">
        <f>'6.ВС'!R22</f>
        <v>200</v>
      </c>
      <c r="S21" s="325">
        <f>'6.ВС'!S22</f>
        <v>0</v>
      </c>
      <c r="T21" s="325">
        <f>'6.ВС'!T22</f>
        <v>0</v>
      </c>
      <c r="U21" s="325">
        <f>'6.ВС'!U22</f>
        <v>200</v>
      </c>
    </row>
    <row r="22" spans="1:21" x14ac:dyDescent="0.25">
      <c r="A22" s="326" t="s">
        <v>34</v>
      </c>
      <c r="B22" s="318">
        <v>51</v>
      </c>
      <c r="C22" s="318">
        <v>0</v>
      </c>
      <c r="D22" s="320" t="s">
        <v>11</v>
      </c>
      <c r="E22" s="318">
        <v>851</v>
      </c>
      <c r="F22" s="319" t="s">
        <v>11</v>
      </c>
      <c r="G22" s="319" t="s">
        <v>33</v>
      </c>
      <c r="H22" s="320" t="s">
        <v>541</v>
      </c>
      <c r="I22" s="320" t="s">
        <v>35</v>
      </c>
      <c r="J22" s="325">
        <f t="shared" ref="J22:U22" si="11">J23</f>
        <v>200</v>
      </c>
      <c r="K22" s="325">
        <f t="shared" si="11"/>
        <v>200</v>
      </c>
      <c r="L22" s="325">
        <f t="shared" si="11"/>
        <v>0</v>
      </c>
      <c r="M22" s="325">
        <f t="shared" si="11"/>
        <v>0</v>
      </c>
      <c r="N22" s="325">
        <f t="shared" si="11"/>
        <v>200</v>
      </c>
      <c r="O22" s="325">
        <f t="shared" si="11"/>
        <v>200</v>
      </c>
      <c r="P22" s="325">
        <f t="shared" si="11"/>
        <v>0</v>
      </c>
      <c r="Q22" s="325">
        <f t="shared" si="11"/>
        <v>0</v>
      </c>
      <c r="R22" s="325">
        <f t="shared" si="11"/>
        <v>200</v>
      </c>
      <c r="S22" s="325">
        <f t="shared" si="11"/>
        <v>200</v>
      </c>
      <c r="T22" s="325">
        <f t="shared" si="11"/>
        <v>0</v>
      </c>
      <c r="U22" s="325">
        <f t="shared" si="11"/>
        <v>0</v>
      </c>
    </row>
    <row r="23" spans="1:21" x14ac:dyDescent="0.25">
      <c r="A23" s="326" t="s">
        <v>36</v>
      </c>
      <c r="B23" s="318">
        <v>51</v>
      </c>
      <c r="C23" s="318">
        <v>0</v>
      </c>
      <c r="D23" s="320" t="s">
        <v>11</v>
      </c>
      <c r="E23" s="318">
        <v>851</v>
      </c>
      <c r="F23" s="319" t="s">
        <v>11</v>
      </c>
      <c r="G23" s="319" t="s">
        <v>33</v>
      </c>
      <c r="H23" s="320" t="s">
        <v>541</v>
      </c>
      <c r="I23" s="320" t="s">
        <v>37</v>
      </c>
      <c r="J23" s="325">
        <f>'6.ВС'!J24</f>
        <v>200</v>
      </c>
      <c r="K23" s="325">
        <f>'6.ВС'!K24</f>
        <v>200</v>
      </c>
      <c r="L23" s="325">
        <f>'6.ВС'!L24</f>
        <v>0</v>
      </c>
      <c r="M23" s="325">
        <f>'6.ВС'!M24</f>
        <v>0</v>
      </c>
      <c r="N23" s="325">
        <f>'6.ВС'!N24</f>
        <v>200</v>
      </c>
      <c r="O23" s="325">
        <f>'6.ВС'!O24</f>
        <v>200</v>
      </c>
      <c r="P23" s="325">
        <f>'6.ВС'!P24</f>
        <v>0</v>
      </c>
      <c r="Q23" s="325">
        <f>'6.ВС'!Q24</f>
        <v>0</v>
      </c>
      <c r="R23" s="325">
        <f>'6.ВС'!R24</f>
        <v>200</v>
      </c>
      <c r="S23" s="325">
        <f>'6.ВС'!S24</f>
        <v>200</v>
      </c>
      <c r="T23" s="325">
        <f>'6.ВС'!T24</f>
        <v>0</v>
      </c>
      <c r="U23" s="325">
        <f>'6.ВС'!U24</f>
        <v>0</v>
      </c>
    </row>
    <row r="24" spans="1:21" ht="63" x14ac:dyDescent="0.25">
      <c r="A24" s="321" t="s">
        <v>65</v>
      </c>
      <c r="B24" s="318">
        <v>51</v>
      </c>
      <c r="C24" s="318">
        <v>0</v>
      </c>
      <c r="D24" s="320" t="s">
        <v>11</v>
      </c>
      <c r="E24" s="318">
        <v>851</v>
      </c>
      <c r="F24" s="319" t="s">
        <v>13</v>
      </c>
      <c r="G24" s="319" t="s">
        <v>64</v>
      </c>
      <c r="H24" s="319" t="s">
        <v>158</v>
      </c>
      <c r="I24" s="319"/>
      <c r="J24" s="325">
        <f t="shared" ref="J24" si="12">J25+J27</f>
        <v>261090</v>
      </c>
      <c r="K24" s="325">
        <f t="shared" ref="K24:U24" si="13">K25+K27</f>
        <v>261090</v>
      </c>
      <c r="L24" s="325">
        <f t="shared" si="13"/>
        <v>0</v>
      </c>
      <c r="M24" s="325">
        <f t="shared" si="13"/>
        <v>0</v>
      </c>
      <c r="N24" s="325">
        <f t="shared" si="13"/>
        <v>261090</v>
      </c>
      <c r="O24" s="325">
        <f t="shared" si="13"/>
        <v>261090</v>
      </c>
      <c r="P24" s="325">
        <f t="shared" si="13"/>
        <v>0</v>
      </c>
      <c r="Q24" s="325">
        <f t="shared" si="13"/>
        <v>0</v>
      </c>
      <c r="R24" s="325">
        <f t="shared" si="13"/>
        <v>261090</v>
      </c>
      <c r="S24" s="325">
        <f t="shared" si="13"/>
        <v>261090</v>
      </c>
      <c r="T24" s="325">
        <f t="shared" si="13"/>
        <v>0</v>
      </c>
      <c r="U24" s="325">
        <f t="shared" si="13"/>
        <v>0</v>
      </c>
    </row>
    <row r="25" spans="1:21" ht="78.75" x14ac:dyDescent="0.25">
      <c r="A25" s="326" t="s">
        <v>15</v>
      </c>
      <c r="B25" s="318">
        <v>51</v>
      </c>
      <c r="C25" s="318">
        <v>0</v>
      </c>
      <c r="D25" s="320" t="s">
        <v>11</v>
      </c>
      <c r="E25" s="318">
        <v>851</v>
      </c>
      <c r="F25" s="319" t="s">
        <v>13</v>
      </c>
      <c r="G25" s="319" t="s">
        <v>64</v>
      </c>
      <c r="H25" s="319" t="s">
        <v>158</v>
      </c>
      <c r="I25" s="320" t="s">
        <v>17</v>
      </c>
      <c r="J25" s="325">
        <f t="shared" ref="J25:U25" si="14">J26</f>
        <v>143200</v>
      </c>
      <c r="K25" s="325">
        <f t="shared" si="14"/>
        <v>143200</v>
      </c>
      <c r="L25" s="325">
        <f t="shared" si="14"/>
        <v>0</v>
      </c>
      <c r="M25" s="325">
        <f t="shared" si="14"/>
        <v>0</v>
      </c>
      <c r="N25" s="325">
        <f t="shared" si="14"/>
        <v>143200</v>
      </c>
      <c r="O25" s="325">
        <f t="shared" si="14"/>
        <v>143200</v>
      </c>
      <c r="P25" s="325">
        <f t="shared" si="14"/>
        <v>0</v>
      </c>
      <c r="Q25" s="325">
        <f t="shared" si="14"/>
        <v>0</v>
      </c>
      <c r="R25" s="325">
        <f t="shared" si="14"/>
        <v>143200</v>
      </c>
      <c r="S25" s="325">
        <f t="shared" si="14"/>
        <v>143200</v>
      </c>
      <c r="T25" s="325">
        <f t="shared" si="14"/>
        <v>0</v>
      </c>
      <c r="U25" s="325">
        <f t="shared" si="14"/>
        <v>0</v>
      </c>
    </row>
    <row r="26" spans="1:21" ht="31.5" x14ac:dyDescent="0.25">
      <c r="A26" s="326" t="s">
        <v>8</v>
      </c>
      <c r="B26" s="318">
        <v>51</v>
      </c>
      <c r="C26" s="318">
        <v>0</v>
      </c>
      <c r="D26" s="320" t="s">
        <v>11</v>
      </c>
      <c r="E26" s="318">
        <v>851</v>
      </c>
      <c r="F26" s="319" t="s">
        <v>13</v>
      </c>
      <c r="G26" s="319" t="s">
        <v>64</v>
      </c>
      <c r="H26" s="319" t="s">
        <v>158</v>
      </c>
      <c r="I26" s="320" t="s">
        <v>18</v>
      </c>
      <c r="J26" s="325">
        <f>'6.ВС'!J27</f>
        <v>143200</v>
      </c>
      <c r="K26" s="325">
        <f>'6.ВС'!K27</f>
        <v>143200</v>
      </c>
      <c r="L26" s="325">
        <f>'6.ВС'!L27</f>
        <v>0</v>
      </c>
      <c r="M26" s="325">
        <f>'6.ВС'!M27</f>
        <v>0</v>
      </c>
      <c r="N26" s="325">
        <f>'6.ВС'!N27</f>
        <v>143200</v>
      </c>
      <c r="O26" s="325">
        <f>'6.ВС'!O27</f>
        <v>143200</v>
      </c>
      <c r="P26" s="325">
        <f>'6.ВС'!P27</f>
        <v>0</v>
      </c>
      <c r="Q26" s="325">
        <f>'6.ВС'!Q27</f>
        <v>0</v>
      </c>
      <c r="R26" s="325">
        <f>'6.ВС'!R27</f>
        <v>143200</v>
      </c>
      <c r="S26" s="325">
        <f>'6.ВС'!S27</f>
        <v>143200</v>
      </c>
      <c r="T26" s="325">
        <f>'6.ВС'!T27</f>
        <v>0</v>
      </c>
      <c r="U26" s="325">
        <f>'6.ВС'!U27</f>
        <v>0</v>
      </c>
    </row>
    <row r="27" spans="1:21" ht="31.5" x14ac:dyDescent="0.25">
      <c r="A27" s="327" t="s">
        <v>20</v>
      </c>
      <c r="B27" s="318">
        <v>51</v>
      </c>
      <c r="C27" s="318">
        <v>0</v>
      </c>
      <c r="D27" s="320" t="s">
        <v>11</v>
      </c>
      <c r="E27" s="318">
        <v>851</v>
      </c>
      <c r="F27" s="319" t="s">
        <v>13</v>
      </c>
      <c r="G27" s="319" t="s">
        <v>64</v>
      </c>
      <c r="H27" s="319" t="s">
        <v>158</v>
      </c>
      <c r="I27" s="320" t="s">
        <v>21</v>
      </c>
      <c r="J27" s="325">
        <f t="shared" ref="J27:U27" si="15">J28</f>
        <v>117890</v>
      </c>
      <c r="K27" s="325">
        <f t="shared" si="15"/>
        <v>117890</v>
      </c>
      <c r="L27" s="325">
        <f t="shared" si="15"/>
        <v>0</v>
      </c>
      <c r="M27" s="325">
        <f t="shared" si="15"/>
        <v>0</v>
      </c>
      <c r="N27" s="325">
        <f t="shared" si="15"/>
        <v>117890</v>
      </c>
      <c r="O27" s="325">
        <f t="shared" si="15"/>
        <v>117890</v>
      </c>
      <c r="P27" s="325">
        <f t="shared" si="15"/>
        <v>0</v>
      </c>
      <c r="Q27" s="325">
        <f t="shared" si="15"/>
        <v>0</v>
      </c>
      <c r="R27" s="325">
        <f t="shared" si="15"/>
        <v>117890</v>
      </c>
      <c r="S27" s="325">
        <f t="shared" si="15"/>
        <v>117890</v>
      </c>
      <c r="T27" s="325">
        <f t="shared" si="15"/>
        <v>0</v>
      </c>
      <c r="U27" s="325">
        <f t="shared" si="15"/>
        <v>0</v>
      </c>
    </row>
    <row r="28" spans="1:21" ht="47.25" x14ac:dyDescent="0.25">
      <c r="A28" s="327" t="s">
        <v>9</v>
      </c>
      <c r="B28" s="318">
        <v>51</v>
      </c>
      <c r="C28" s="318">
        <v>0</v>
      </c>
      <c r="D28" s="320" t="s">
        <v>11</v>
      </c>
      <c r="E28" s="318">
        <v>851</v>
      </c>
      <c r="F28" s="319" t="s">
        <v>13</v>
      </c>
      <c r="G28" s="319" t="s">
        <v>64</v>
      </c>
      <c r="H28" s="319" t="s">
        <v>158</v>
      </c>
      <c r="I28" s="320" t="s">
        <v>22</v>
      </c>
      <c r="J28" s="325">
        <f>'6.ВС'!J29</f>
        <v>117890</v>
      </c>
      <c r="K28" s="325">
        <f>'6.ВС'!K29</f>
        <v>117890</v>
      </c>
      <c r="L28" s="325">
        <f>'6.ВС'!L29</f>
        <v>0</v>
      </c>
      <c r="M28" s="325">
        <f>'6.ВС'!M29</f>
        <v>0</v>
      </c>
      <c r="N28" s="325">
        <f>'6.ВС'!N29</f>
        <v>117890</v>
      </c>
      <c r="O28" s="325">
        <f>'6.ВС'!O29</f>
        <v>117890</v>
      </c>
      <c r="P28" s="325">
        <f>'6.ВС'!P29</f>
        <v>0</v>
      </c>
      <c r="Q28" s="325">
        <f>'6.ВС'!Q29</f>
        <v>0</v>
      </c>
      <c r="R28" s="325">
        <f>'6.ВС'!R29</f>
        <v>117890</v>
      </c>
      <c r="S28" s="325">
        <f>'6.ВС'!S29</f>
        <v>117890</v>
      </c>
      <c r="T28" s="325">
        <f>'6.ВС'!T29</f>
        <v>0</v>
      </c>
      <c r="U28" s="325">
        <f>'6.ВС'!U29</f>
        <v>0</v>
      </c>
    </row>
    <row r="29" spans="1:21" ht="31.5" hidden="1" x14ac:dyDescent="0.25">
      <c r="A29" s="324" t="s">
        <v>334</v>
      </c>
      <c r="B29" s="318">
        <v>51</v>
      </c>
      <c r="C29" s="318">
        <v>0</v>
      </c>
      <c r="D29" s="320" t="s">
        <v>11</v>
      </c>
      <c r="E29" s="318">
        <v>851</v>
      </c>
      <c r="F29" s="319"/>
      <c r="G29" s="319"/>
      <c r="H29" s="319" t="s">
        <v>335</v>
      </c>
      <c r="I29" s="320"/>
      <c r="J29" s="325">
        <f t="shared" ref="J29:U30" si="16">J30</f>
        <v>0</v>
      </c>
      <c r="K29" s="325">
        <f t="shared" si="16"/>
        <v>0</v>
      </c>
      <c r="L29" s="325">
        <f t="shared" si="16"/>
        <v>0</v>
      </c>
      <c r="M29" s="325">
        <f t="shared" si="16"/>
        <v>0</v>
      </c>
      <c r="N29" s="325">
        <f t="shared" si="16"/>
        <v>0</v>
      </c>
      <c r="O29" s="325">
        <f t="shared" si="16"/>
        <v>0</v>
      </c>
      <c r="P29" s="325">
        <f t="shared" si="16"/>
        <v>0</v>
      </c>
      <c r="Q29" s="325">
        <f t="shared" si="16"/>
        <v>0</v>
      </c>
      <c r="R29" s="325">
        <f t="shared" si="16"/>
        <v>0</v>
      </c>
      <c r="S29" s="325">
        <f t="shared" si="16"/>
        <v>0</v>
      </c>
      <c r="T29" s="325">
        <f t="shared" si="16"/>
        <v>0</v>
      </c>
      <c r="U29" s="325">
        <f t="shared" si="16"/>
        <v>0</v>
      </c>
    </row>
    <row r="30" spans="1:21" ht="31.5" hidden="1" x14ac:dyDescent="0.25">
      <c r="A30" s="327" t="s">
        <v>20</v>
      </c>
      <c r="B30" s="318">
        <v>51</v>
      </c>
      <c r="C30" s="318">
        <v>0</v>
      </c>
      <c r="D30" s="320" t="s">
        <v>11</v>
      </c>
      <c r="E30" s="318">
        <v>851</v>
      </c>
      <c r="F30" s="319"/>
      <c r="G30" s="319"/>
      <c r="H30" s="319" t="s">
        <v>335</v>
      </c>
      <c r="I30" s="320" t="s">
        <v>21</v>
      </c>
      <c r="J30" s="325">
        <f t="shared" si="16"/>
        <v>0</v>
      </c>
      <c r="K30" s="325">
        <f t="shared" si="16"/>
        <v>0</v>
      </c>
      <c r="L30" s="325">
        <f t="shared" si="16"/>
        <v>0</v>
      </c>
      <c r="M30" s="325">
        <f t="shared" si="16"/>
        <v>0</v>
      </c>
      <c r="N30" s="325">
        <f t="shared" si="16"/>
        <v>0</v>
      </c>
      <c r="O30" s="325">
        <f t="shared" si="16"/>
        <v>0</v>
      </c>
      <c r="P30" s="325">
        <f t="shared" si="16"/>
        <v>0</v>
      </c>
      <c r="Q30" s="325">
        <f t="shared" si="16"/>
        <v>0</v>
      </c>
      <c r="R30" s="325">
        <f t="shared" si="16"/>
        <v>0</v>
      </c>
      <c r="S30" s="325">
        <f t="shared" si="16"/>
        <v>0</v>
      </c>
      <c r="T30" s="325">
        <f t="shared" si="16"/>
        <v>0</v>
      </c>
      <c r="U30" s="325">
        <f t="shared" si="16"/>
        <v>0</v>
      </c>
    </row>
    <row r="31" spans="1:21" ht="47.25" hidden="1" x14ac:dyDescent="0.25">
      <c r="A31" s="327" t="s">
        <v>9</v>
      </c>
      <c r="B31" s="318">
        <v>51</v>
      </c>
      <c r="C31" s="318">
        <v>0</v>
      </c>
      <c r="D31" s="320" t="s">
        <v>11</v>
      </c>
      <c r="E31" s="318">
        <v>851</v>
      </c>
      <c r="F31" s="319"/>
      <c r="G31" s="319"/>
      <c r="H31" s="319" t="s">
        <v>335</v>
      </c>
      <c r="I31" s="320" t="s">
        <v>22</v>
      </c>
      <c r="J31" s="325">
        <f>'6.ВС'!J61</f>
        <v>0</v>
      </c>
      <c r="K31" s="325">
        <f>'6.ВС'!K61</f>
        <v>0</v>
      </c>
      <c r="L31" s="325">
        <f>'6.ВС'!L61</f>
        <v>0</v>
      </c>
      <c r="M31" s="325">
        <f>'6.ВС'!M61</f>
        <v>0</v>
      </c>
      <c r="N31" s="325">
        <f>'6.ВС'!N61</f>
        <v>0</v>
      </c>
      <c r="O31" s="325">
        <f>'6.ВС'!O61</f>
        <v>0</v>
      </c>
      <c r="P31" s="325">
        <f>'6.ВС'!P61</f>
        <v>0</v>
      </c>
      <c r="Q31" s="325">
        <f>'6.ВС'!Q61</f>
        <v>0</v>
      </c>
      <c r="R31" s="325">
        <f>'6.ВС'!R61</f>
        <v>0</v>
      </c>
      <c r="S31" s="325">
        <f>'6.ВС'!S61</f>
        <v>0</v>
      </c>
      <c r="T31" s="325">
        <f>'6.ВС'!T61</f>
        <v>0</v>
      </c>
      <c r="U31" s="325">
        <f>'6.ВС'!U61</f>
        <v>0</v>
      </c>
    </row>
    <row r="32" spans="1:21" ht="63" x14ac:dyDescent="0.25">
      <c r="A32" s="321" t="s">
        <v>14</v>
      </c>
      <c r="B32" s="318">
        <v>51</v>
      </c>
      <c r="C32" s="318">
        <v>0</v>
      </c>
      <c r="D32" s="320" t="s">
        <v>11</v>
      </c>
      <c r="E32" s="318">
        <v>851</v>
      </c>
      <c r="F32" s="320" t="s">
        <v>11</v>
      </c>
      <c r="G32" s="320" t="s">
        <v>13</v>
      </c>
      <c r="H32" s="320" t="s">
        <v>193</v>
      </c>
      <c r="I32" s="320"/>
      <c r="J32" s="325">
        <f t="shared" ref="J32:U33" si="17">J33</f>
        <v>1505600</v>
      </c>
      <c r="K32" s="325">
        <f t="shared" si="17"/>
        <v>0</v>
      </c>
      <c r="L32" s="325">
        <f t="shared" si="17"/>
        <v>1505600</v>
      </c>
      <c r="M32" s="325">
        <f t="shared" si="17"/>
        <v>0</v>
      </c>
      <c r="N32" s="325">
        <f t="shared" si="17"/>
        <v>1505600</v>
      </c>
      <c r="O32" s="325">
        <f t="shared" si="17"/>
        <v>0</v>
      </c>
      <c r="P32" s="325">
        <f t="shared" si="17"/>
        <v>1505600</v>
      </c>
      <c r="Q32" s="325">
        <f t="shared" si="17"/>
        <v>0</v>
      </c>
      <c r="R32" s="325">
        <f t="shared" si="17"/>
        <v>1505600</v>
      </c>
      <c r="S32" s="325">
        <f t="shared" si="17"/>
        <v>0</v>
      </c>
      <c r="T32" s="325">
        <f t="shared" si="17"/>
        <v>1505600</v>
      </c>
      <c r="U32" s="325">
        <f t="shared" si="17"/>
        <v>0</v>
      </c>
    </row>
    <row r="33" spans="1:21" ht="78.75" x14ac:dyDescent="0.25">
      <c r="A33" s="326" t="s">
        <v>15</v>
      </c>
      <c r="B33" s="318">
        <v>51</v>
      </c>
      <c r="C33" s="318">
        <v>0</v>
      </c>
      <c r="D33" s="320" t="s">
        <v>11</v>
      </c>
      <c r="E33" s="318">
        <v>851</v>
      </c>
      <c r="F33" s="320" t="s">
        <v>16</v>
      </c>
      <c r="G33" s="320" t="s">
        <v>13</v>
      </c>
      <c r="H33" s="320" t="s">
        <v>193</v>
      </c>
      <c r="I33" s="320" t="s">
        <v>17</v>
      </c>
      <c r="J33" s="325">
        <f t="shared" si="17"/>
        <v>1505600</v>
      </c>
      <c r="K33" s="325">
        <f t="shared" si="17"/>
        <v>0</v>
      </c>
      <c r="L33" s="325">
        <f t="shared" si="17"/>
        <v>1505600</v>
      </c>
      <c r="M33" s="325">
        <f t="shared" si="17"/>
        <v>0</v>
      </c>
      <c r="N33" s="325">
        <f t="shared" si="17"/>
        <v>1505600</v>
      </c>
      <c r="O33" s="325">
        <f t="shared" si="17"/>
        <v>0</v>
      </c>
      <c r="P33" s="325">
        <f t="shared" si="17"/>
        <v>1505600</v>
      </c>
      <c r="Q33" s="325">
        <f t="shared" si="17"/>
        <v>0</v>
      </c>
      <c r="R33" s="325">
        <f t="shared" si="17"/>
        <v>1505600</v>
      </c>
      <c r="S33" s="325">
        <f t="shared" si="17"/>
        <v>0</v>
      </c>
      <c r="T33" s="325">
        <f t="shared" si="17"/>
        <v>1505600</v>
      </c>
      <c r="U33" s="325">
        <f t="shared" si="17"/>
        <v>0</v>
      </c>
    </row>
    <row r="34" spans="1:21" ht="31.5" x14ac:dyDescent="0.25">
      <c r="A34" s="326" t="s">
        <v>8</v>
      </c>
      <c r="B34" s="318">
        <v>51</v>
      </c>
      <c r="C34" s="318">
        <v>0</v>
      </c>
      <c r="D34" s="320" t="s">
        <v>11</v>
      </c>
      <c r="E34" s="318">
        <v>851</v>
      </c>
      <c r="F34" s="320" t="s">
        <v>11</v>
      </c>
      <c r="G34" s="320" t="s">
        <v>13</v>
      </c>
      <c r="H34" s="320" t="s">
        <v>193</v>
      </c>
      <c r="I34" s="320" t="s">
        <v>18</v>
      </c>
      <c r="J34" s="325">
        <f>'6.ВС'!J32</f>
        <v>1505600</v>
      </c>
      <c r="K34" s="325">
        <f>'6.ВС'!K32</f>
        <v>0</v>
      </c>
      <c r="L34" s="325">
        <f>'6.ВС'!L32</f>
        <v>1505600</v>
      </c>
      <c r="M34" s="325">
        <f>'6.ВС'!M32</f>
        <v>0</v>
      </c>
      <c r="N34" s="325">
        <f>'6.ВС'!N32</f>
        <v>1505600</v>
      </c>
      <c r="O34" s="325">
        <f>'6.ВС'!O32</f>
        <v>0</v>
      </c>
      <c r="P34" s="325">
        <f>'6.ВС'!P32</f>
        <v>1505600</v>
      </c>
      <c r="Q34" s="325">
        <f>'6.ВС'!Q32</f>
        <v>0</v>
      </c>
      <c r="R34" s="325">
        <f>'6.ВС'!R32</f>
        <v>1505600</v>
      </c>
      <c r="S34" s="325">
        <f>'6.ВС'!S32</f>
        <v>0</v>
      </c>
      <c r="T34" s="325">
        <f>'6.ВС'!T32</f>
        <v>1505600</v>
      </c>
      <c r="U34" s="325">
        <f>'6.ВС'!U32</f>
        <v>0</v>
      </c>
    </row>
    <row r="35" spans="1:21" ht="31.5" x14ac:dyDescent="0.25">
      <c r="A35" s="321" t="s">
        <v>19</v>
      </c>
      <c r="B35" s="318">
        <v>51</v>
      </c>
      <c r="C35" s="318">
        <v>0</v>
      </c>
      <c r="D35" s="320" t="s">
        <v>11</v>
      </c>
      <c r="E35" s="318">
        <v>851</v>
      </c>
      <c r="F35" s="320" t="s">
        <v>16</v>
      </c>
      <c r="G35" s="320" t="s">
        <v>13</v>
      </c>
      <c r="H35" s="320" t="s">
        <v>194</v>
      </c>
      <c r="I35" s="320"/>
      <c r="J35" s="325">
        <f t="shared" ref="J35" si="18">J36+J38+J40+J42</f>
        <v>20792900</v>
      </c>
      <c r="K35" s="325">
        <f t="shared" ref="K35:U35" si="19">K36+K38+K40+K42</f>
        <v>0</v>
      </c>
      <c r="L35" s="325">
        <f t="shared" si="19"/>
        <v>20792900</v>
      </c>
      <c r="M35" s="325">
        <f t="shared" si="19"/>
        <v>0</v>
      </c>
      <c r="N35" s="325">
        <f t="shared" si="19"/>
        <v>17216200</v>
      </c>
      <c r="O35" s="325">
        <f t="shared" si="19"/>
        <v>0</v>
      </c>
      <c r="P35" s="325">
        <f t="shared" si="19"/>
        <v>17216200</v>
      </c>
      <c r="Q35" s="325">
        <f t="shared" si="19"/>
        <v>0</v>
      </c>
      <c r="R35" s="325">
        <f t="shared" si="19"/>
        <v>17216200</v>
      </c>
      <c r="S35" s="325">
        <f t="shared" si="19"/>
        <v>0</v>
      </c>
      <c r="T35" s="325">
        <f t="shared" si="19"/>
        <v>17216200</v>
      </c>
      <c r="U35" s="325">
        <f t="shared" si="19"/>
        <v>0</v>
      </c>
    </row>
    <row r="36" spans="1:21" ht="78.75" x14ac:dyDescent="0.25">
      <c r="A36" s="326" t="s">
        <v>15</v>
      </c>
      <c r="B36" s="318">
        <v>51</v>
      </c>
      <c r="C36" s="318">
        <v>0</v>
      </c>
      <c r="D36" s="320" t="s">
        <v>11</v>
      </c>
      <c r="E36" s="318">
        <v>851</v>
      </c>
      <c r="F36" s="320" t="s">
        <v>11</v>
      </c>
      <c r="G36" s="320" t="s">
        <v>13</v>
      </c>
      <c r="H36" s="320" t="s">
        <v>194</v>
      </c>
      <c r="I36" s="320" t="s">
        <v>17</v>
      </c>
      <c r="J36" s="325">
        <f t="shared" ref="J36:U36" si="20">J37</f>
        <v>15979000</v>
      </c>
      <c r="K36" s="325">
        <f t="shared" si="20"/>
        <v>0</v>
      </c>
      <c r="L36" s="325">
        <f t="shared" si="20"/>
        <v>15979000</v>
      </c>
      <c r="M36" s="325">
        <f t="shared" si="20"/>
        <v>0</v>
      </c>
      <c r="N36" s="325">
        <f t="shared" si="20"/>
        <v>15979000</v>
      </c>
      <c r="O36" s="325">
        <f t="shared" si="20"/>
        <v>0</v>
      </c>
      <c r="P36" s="325">
        <f t="shared" si="20"/>
        <v>15979000</v>
      </c>
      <c r="Q36" s="325">
        <f t="shared" si="20"/>
        <v>0</v>
      </c>
      <c r="R36" s="325">
        <f t="shared" si="20"/>
        <v>15979000</v>
      </c>
      <c r="S36" s="325">
        <f t="shared" si="20"/>
        <v>0</v>
      </c>
      <c r="T36" s="325">
        <f t="shared" si="20"/>
        <v>15979000</v>
      </c>
      <c r="U36" s="325">
        <f t="shared" si="20"/>
        <v>0</v>
      </c>
    </row>
    <row r="37" spans="1:21" ht="31.5" x14ac:dyDescent="0.25">
      <c r="A37" s="326" t="s">
        <v>8</v>
      </c>
      <c r="B37" s="318">
        <v>51</v>
      </c>
      <c r="C37" s="318">
        <v>0</v>
      </c>
      <c r="D37" s="320" t="s">
        <v>11</v>
      </c>
      <c r="E37" s="318">
        <v>851</v>
      </c>
      <c r="F37" s="320" t="s">
        <v>11</v>
      </c>
      <c r="G37" s="320" t="s">
        <v>13</v>
      </c>
      <c r="H37" s="320" t="s">
        <v>194</v>
      </c>
      <c r="I37" s="320" t="s">
        <v>18</v>
      </c>
      <c r="J37" s="325">
        <f>'6.ВС'!J35</f>
        <v>15979000</v>
      </c>
      <c r="K37" s="325">
        <f>'6.ВС'!K35</f>
        <v>0</v>
      </c>
      <c r="L37" s="325">
        <f>'6.ВС'!L35</f>
        <v>15979000</v>
      </c>
      <c r="M37" s="325">
        <f>'6.ВС'!M35</f>
        <v>0</v>
      </c>
      <c r="N37" s="325">
        <f>'6.ВС'!N35</f>
        <v>15979000</v>
      </c>
      <c r="O37" s="325">
        <f>'6.ВС'!O35</f>
        <v>0</v>
      </c>
      <c r="P37" s="325">
        <f>'6.ВС'!P35</f>
        <v>15979000</v>
      </c>
      <c r="Q37" s="325">
        <f>'6.ВС'!Q35</f>
        <v>0</v>
      </c>
      <c r="R37" s="325">
        <f>'6.ВС'!R35</f>
        <v>15979000</v>
      </c>
      <c r="S37" s="325">
        <f>'6.ВС'!S35</f>
        <v>0</v>
      </c>
      <c r="T37" s="325">
        <f>'6.ВС'!T35</f>
        <v>15979000</v>
      </c>
      <c r="U37" s="325">
        <f>'6.ВС'!U35</f>
        <v>0</v>
      </c>
    </row>
    <row r="38" spans="1:21" ht="31.5" x14ac:dyDescent="0.25">
      <c r="A38" s="327" t="s">
        <v>20</v>
      </c>
      <c r="B38" s="318">
        <v>51</v>
      </c>
      <c r="C38" s="318">
        <v>0</v>
      </c>
      <c r="D38" s="320" t="s">
        <v>11</v>
      </c>
      <c r="E38" s="318">
        <v>851</v>
      </c>
      <c r="F38" s="320" t="s">
        <v>11</v>
      </c>
      <c r="G38" s="320" t="s">
        <v>13</v>
      </c>
      <c r="H38" s="320" t="s">
        <v>194</v>
      </c>
      <c r="I38" s="320" t="s">
        <v>21</v>
      </c>
      <c r="J38" s="325">
        <f t="shared" ref="J38:U38" si="21">J39</f>
        <v>4721600</v>
      </c>
      <c r="K38" s="325">
        <f t="shared" si="21"/>
        <v>0</v>
      </c>
      <c r="L38" s="325">
        <f t="shared" si="21"/>
        <v>4721600</v>
      </c>
      <c r="M38" s="325">
        <f t="shared" si="21"/>
        <v>0</v>
      </c>
      <c r="N38" s="325">
        <f t="shared" si="21"/>
        <v>1191000</v>
      </c>
      <c r="O38" s="325">
        <f t="shared" si="21"/>
        <v>0</v>
      </c>
      <c r="P38" s="325">
        <f t="shared" si="21"/>
        <v>1191000</v>
      </c>
      <c r="Q38" s="325">
        <f t="shared" si="21"/>
        <v>0</v>
      </c>
      <c r="R38" s="325">
        <f t="shared" si="21"/>
        <v>1191000</v>
      </c>
      <c r="S38" s="325">
        <f t="shared" si="21"/>
        <v>0</v>
      </c>
      <c r="T38" s="325">
        <f t="shared" si="21"/>
        <v>1191000</v>
      </c>
      <c r="U38" s="325">
        <f t="shared" si="21"/>
        <v>0</v>
      </c>
    </row>
    <row r="39" spans="1:21" ht="47.25" x14ac:dyDescent="0.25">
      <c r="A39" s="327" t="s">
        <v>9</v>
      </c>
      <c r="B39" s="318">
        <v>51</v>
      </c>
      <c r="C39" s="318">
        <v>0</v>
      </c>
      <c r="D39" s="320" t="s">
        <v>11</v>
      </c>
      <c r="E39" s="318">
        <v>851</v>
      </c>
      <c r="F39" s="320" t="s">
        <v>11</v>
      </c>
      <c r="G39" s="320" t="s">
        <v>13</v>
      </c>
      <c r="H39" s="320" t="s">
        <v>194</v>
      </c>
      <c r="I39" s="320" t="s">
        <v>22</v>
      </c>
      <c r="J39" s="325">
        <f>'6.ВС'!J37</f>
        <v>4721600</v>
      </c>
      <c r="K39" s="325">
        <f>'6.ВС'!K37</f>
        <v>0</v>
      </c>
      <c r="L39" s="325">
        <f>'6.ВС'!L37</f>
        <v>4721600</v>
      </c>
      <c r="M39" s="325">
        <f>'6.ВС'!M37</f>
        <v>0</v>
      </c>
      <c r="N39" s="325">
        <f>'6.ВС'!N37</f>
        <v>1191000</v>
      </c>
      <c r="O39" s="325">
        <f>'6.ВС'!O37</f>
        <v>0</v>
      </c>
      <c r="P39" s="325">
        <f>'6.ВС'!P37</f>
        <v>1191000</v>
      </c>
      <c r="Q39" s="325">
        <f>'6.ВС'!Q37</f>
        <v>0</v>
      </c>
      <c r="R39" s="325">
        <f>'6.ВС'!R37</f>
        <v>1191000</v>
      </c>
      <c r="S39" s="325">
        <f>'6.ВС'!S37</f>
        <v>0</v>
      </c>
      <c r="T39" s="325">
        <f>'6.ВС'!T37</f>
        <v>1191000</v>
      </c>
      <c r="U39" s="325">
        <f>'6.ВС'!U37</f>
        <v>0</v>
      </c>
    </row>
    <row r="40" spans="1:21" ht="31.5" hidden="1" x14ac:dyDescent="0.25">
      <c r="A40" s="324" t="s">
        <v>96</v>
      </c>
      <c r="B40" s="318">
        <v>51</v>
      </c>
      <c r="C40" s="318">
        <v>0</v>
      </c>
      <c r="D40" s="320" t="s">
        <v>11</v>
      </c>
      <c r="E40" s="318">
        <v>851</v>
      </c>
      <c r="F40" s="320" t="s">
        <v>11</v>
      </c>
      <c r="G40" s="320" t="s">
        <v>13</v>
      </c>
      <c r="H40" s="320" t="s">
        <v>194</v>
      </c>
      <c r="I40" s="320" t="s">
        <v>97</v>
      </c>
      <c r="J40" s="325">
        <f t="shared" ref="J40:U40" si="22">J41</f>
        <v>0</v>
      </c>
      <c r="K40" s="325">
        <f t="shared" si="22"/>
        <v>0</v>
      </c>
      <c r="L40" s="325">
        <f t="shared" si="22"/>
        <v>0</v>
      </c>
      <c r="M40" s="325">
        <f t="shared" si="22"/>
        <v>0</v>
      </c>
      <c r="N40" s="325">
        <f t="shared" si="22"/>
        <v>0</v>
      </c>
      <c r="O40" s="325">
        <f t="shared" si="22"/>
        <v>0</v>
      </c>
      <c r="P40" s="325">
        <f t="shared" si="22"/>
        <v>0</v>
      </c>
      <c r="Q40" s="325">
        <f t="shared" si="22"/>
        <v>0</v>
      </c>
      <c r="R40" s="325">
        <f t="shared" si="22"/>
        <v>0</v>
      </c>
      <c r="S40" s="325">
        <f t="shared" si="22"/>
        <v>0</v>
      </c>
      <c r="T40" s="325">
        <f t="shared" si="22"/>
        <v>0</v>
      </c>
      <c r="U40" s="325">
        <f t="shared" si="22"/>
        <v>0</v>
      </c>
    </row>
    <row r="41" spans="1:21" ht="31.5" hidden="1" x14ac:dyDescent="0.25">
      <c r="A41" s="324" t="s">
        <v>98</v>
      </c>
      <c r="B41" s="318">
        <v>51</v>
      </c>
      <c r="C41" s="318">
        <v>0</v>
      </c>
      <c r="D41" s="320" t="s">
        <v>11</v>
      </c>
      <c r="E41" s="318">
        <v>851</v>
      </c>
      <c r="F41" s="320" t="s">
        <v>11</v>
      </c>
      <c r="G41" s="320" t="s">
        <v>13</v>
      </c>
      <c r="H41" s="320" t="s">
        <v>194</v>
      </c>
      <c r="I41" s="320" t="s">
        <v>99</v>
      </c>
      <c r="J41" s="325">
        <f>'6.ВС'!J39</f>
        <v>0</v>
      </c>
      <c r="K41" s="325">
        <f>'6.ВС'!K39</f>
        <v>0</v>
      </c>
      <c r="L41" s="325">
        <f>'6.ВС'!L39</f>
        <v>0</v>
      </c>
      <c r="M41" s="325">
        <f>'6.ВС'!M39</f>
        <v>0</v>
      </c>
      <c r="N41" s="325">
        <f>'6.ВС'!N39</f>
        <v>0</v>
      </c>
      <c r="O41" s="325">
        <f>'6.ВС'!O39</f>
        <v>0</v>
      </c>
      <c r="P41" s="325">
        <f>'6.ВС'!P39</f>
        <v>0</v>
      </c>
      <c r="Q41" s="325">
        <f>'6.ВС'!Q39</f>
        <v>0</v>
      </c>
      <c r="R41" s="325">
        <f>'6.ВС'!R39</f>
        <v>0</v>
      </c>
      <c r="S41" s="325">
        <f>'6.ВС'!S39</f>
        <v>0</v>
      </c>
      <c r="T41" s="325">
        <f>'6.ВС'!T39</f>
        <v>0</v>
      </c>
      <c r="U41" s="325">
        <f>'6.ВС'!U39</f>
        <v>0</v>
      </c>
    </row>
    <row r="42" spans="1:21" x14ac:dyDescent="0.25">
      <c r="A42" s="327" t="s">
        <v>23</v>
      </c>
      <c r="B42" s="318">
        <v>51</v>
      </c>
      <c r="C42" s="318">
        <v>0</v>
      </c>
      <c r="D42" s="320" t="s">
        <v>11</v>
      </c>
      <c r="E42" s="318">
        <v>851</v>
      </c>
      <c r="F42" s="320" t="s">
        <v>11</v>
      </c>
      <c r="G42" s="320" t="s">
        <v>13</v>
      </c>
      <c r="H42" s="320" t="s">
        <v>194</v>
      </c>
      <c r="I42" s="320" t="s">
        <v>24</v>
      </c>
      <c r="J42" s="325">
        <f t="shared" ref="J42:U42" si="23">J43</f>
        <v>92300</v>
      </c>
      <c r="K42" s="325">
        <f t="shared" si="23"/>
        <v>0</v>
      </c>
      <c r="L42" s="325">
        <f t="shared" si="23"/>
        <v>92300</v>
      </c>
      <c r="M42" s="325">
        <f t="shared" si="23"/>
        <v>0</v>
      </c>
      <c r="N42" s="325">
        <f t="shared" si="23"/>
        <v>46200</v>
      </c>
      <c r="O42" s="325">
        <f t="shared" si="23"/>
        <v>0</v>
      </c>
      <c r="P42" s="325">
        <f t="shared" si="23"/>
        <v>46200</v>
      </c>
      <c r="Q42" s="325">
        <f t="shared" si="23"/>
        <v>0</v>
      </c>
      <c r="R42" s="325">
        <f t="shared" si="23"/>
        <v>46200</v>
      </c>
      <c r="S42" s="325">
        <f t="shared" si="23"/>
        <v>0</v>
      </c>
      <c r="T42" s="325">
        <f t="shared" si="23"/>
        <v>46200</v>
      </c>
      <c r="U42" s="325">
        <f t="shared" si="23"/>
        <v>0</v>
      </c>
    </row>
    <row r="43" spans="1:21" x14ac:dyDescent="0.25">
      <c r="A43" s="327" t="s">
        <v>25</v>
      </c>
      <c r="B43" s="318">
        <v>51</v>
      </c>
      <c r="C43" s="318">
        <v>0</v>
      </c>
      <c r="D43" s="320" t="s">
        <v>11</v>
      </c>
      <c r="E43" s="318">
        <v>851</v>
      </c>
      <c r="F43" s="320" t="s">
        <v>11</v>
      </c>
      <c r="G43" s="320" t="s">
        <v>13</v>
      </c>
      <c r="H43" s="320" t="s">
        <v>194</v>
      </c>
      <c r="I43" s="320" t="s">
        <v>26</v>
      </c>
      <c r="J43" s="325">
        <f>'6.ВС'!J41</f>
        <v>92300</v>
      </c>
      <c r="K43" s="325">
        <f>'6.ВС'!K41</f>
        <v>0</v>
      </c>
      <c r="L43" s="325">
        <f>'6.ВС'!L41</f>
        <v>92300</v>
      </c>
      <c r="M43" s="325">
        <f>'6.ВС'!M41</f>
        <v>0</v>
      </c>
      <c r="N43" s="325">
        <f>'6.ВС'!N41</f>
        <v>46200</v>
      </c>
      <c r="O43" s="325">
        <f>'6.ВС'!O41</f>
        <v>0</v>
      </c>
      <c r="P43" s="325">
        <f>'6.ВС'!P41</f>
        <v>46200</v>
      </c>
      <c r="Q43" s="325">
        <f>'6.ВС'!Q41</f>
        <v>0</v>
      </c>
      <c r="R43" s="325">
        <f>'6.ВС'!R41</f>
        <v>46200</v>
      </c>
      <c r="S43" s="325">
        <f>'6.ВС'!S41</f>
        <v>0</v>
      </c>
      <c r="T43" s="325">
        <f>'6.ВС'!T41</f>
        <v>46200</v>
      </c>
      <c r="U43" s="325">
        <f>'6.ВС'!U41</f>
        <v>0</v>
      </c>
    </row>
    <row r="44" spans="1:21" ht="31.5" x14ac:dyDescent="0.25">
      <c r="A44" s="321" t="s">
        <v>520</v>
      </c>
      <c r="B44" s="318">
        <v>51</v>
      </c>
      <c r="C44" s="318">
        <v>0</v>
      </c>
      <c r="D44" s="320" t="s">
        <v>11</v>
      </c>
      <c r="E44" s="318">
        <v>851</v>
      </c>
      <c r="F44" s="320" t="s">
        <v>11</v>
      </c>
      <c r="G44" s="320" t="s">
        <v>13</v>
      </c>
      <c r="H44" s="320" t="s">
        <v>196</v>
      </c>
      <c r="I44" s="320"/>
      <c r="J44" s="325">
        <f t="shared" ref="J44:U45" si="24">J45</f>
        <v>100000</v>
      </c>
      <c r="K44" s="325">
        <f t="shared" si="24"/>
        <v>0</v>
      </c>
      <c r="L44" s="325">
        <f t="shared" si="24"/>
        <v>100000</v>
      </c>
      <c r="M44" s="325">
        <f t="shared" si="24"/>
        <v>0</v>
      </c>
      <c r="N44" s="325">
        <f t="shared" si="24"/>
        <v>0</v>
      </c>
      <c r="O44" s="325">
        <f t="shared" si="24"/>
        <v>0</v>
      </c>
      <c r="P44" s="325">
        <f t="shared" si="24"/>
        <v>0</v>
      </c>
      <c r="Q44" s="325">
        <f t="shared" si="24"/>
        <v>0</v>
      </c>
      <c r="R44" s="325">
        <f t="shared" si="24"/>
        <v>0</v>
      </c>
      <c r="S44" s="325">
        <f t="shared" si="24"/>
        <v>0</v>
      </c>
      <c r="T44" s="325">
        <f t="shared" si="24"/>
        <v>0</v>
      </c>
      <c r="U44" s="325">
        <f t="shared" si="24"/>
        <v>0</v>
      </c>
    </row>
    <row r="45" spans="1:21" ht="31.5" x14ac:dyDescent="0.25">
      <c r="A45" s="327" t="s">
        <v>20</v>
      </c>
      <c r="B45" s="318">
        <v>51</v>
      </c>
      <c r="C45" s="318">
        <v>0</v>
      </c>
      <c r="D45" s="320" t="s">
        <v>11</v>
      </c>
      <c r="E45" s="318">
        <v>851</v>
      </c>
      <c r="F45" s="320" t="s">
        <v>11</v>
      </c>
      <c r="G45" s="320" t="s">
        <v>13</v>
      </c>
      <c r="H45" s="320" t="s">
        <v>196</v>
      </c>
      <c r="I45" s="320" t="s">
        <v>21</v>
      </c>
      <c r="J45" s="325">
        <f t="shared" si="24"/>
        <v>100000</v>
      </c>
      <c r="K45" s="325">
        <f t="shared" si="24"/>
        <v>0</v>
      </c>
      <c r="L45" s="325">
        <f t="shared" si="24"/>
        <v>100000</v>
      </c>
      <c r="M45" s="325">
        <f t="shared" si="24"/>
        <v>0</v>
      </c>
      <c r="N45" s="325">
        <f t="shared" si="24"/>
        <v>0</v>
      </c>
      <c r="O45" s="325">
        <f t="shared" si="24"/>
        <v>0</v>
      </c>
      <c r="P45" s="325">
        <f t="shared" si="24"/>
        <v>0</v>
      </c>
      <c r="Q45" s="325">
        <f t="shared" si="24"/>
        <v>0</v>
      </c>
      <c r="R45" s="325">
        <f t="shared" si="24"/>
        <v>0</v>
      </c>
      <c r="S45" s="325">
        <f t="shared" si="24"/>
        <v>0</v>
      </c>
      <c r="T45" s="325">
        <f t="shared" si="24"/>
        <v>0</v>
      </c>
      <c r="U45" s="325">
        <f t="shared" si="24"/>
        <v>0</v>
      </c>
    </row>
    <row r="46" spans="1:21" ht="47.25" x14ac:dyDescent="0.25">
      <c r="A46" s="327" t="s">
        <v>9</v>
      </c>
      <c r="B46" s="318">
        <v>51</v>
      </c>
      <c r="C46" s="318">
        <v>0</v>
      </c>
      <c r="D46" s="320" t="s">
        <v>11</v>
      </c>
      <c r="E46" s="318">
        <v>851</v>
      </c>
      <c r="F46" s="320" t="s">
        <v>11</v>
      </c>
      <c r="G46" s="320" t="s">
        <v>13</v>
      </c>
      <c r="H46" s="320" t="s">
        <v>196</v>
      </c>
      <c r="I46" s="320" t="s">
        <v>22</v>
      </c>
      <c r="J46" s="325">
        <f>'6.ВС'!J44</f>
        <v>100000</v>
      </c>
      <c r="K46" s="325">
        <f>'6.ВС'!K44</f>
        <v>0</v>
      </c>
      <c r="L46" s="325">
        <f>'6.ВС'!L44</f>
        <v>100000</v>
      </c>
      <c r="M46" s="325">
        <f>'6.ВС'!M44</f>
        <v>0</v>
      </c>
      <c r="N46" s="325">
        <f>'6.ВС'!N44</f>
        <v>0</v>
      </c>
      <c r="O46" s="325">
        <f>'6.ВС'!O44</f>
        <v>0</v>
      </c>
      <c r="P46" s="325">
        <f>'6.ВС'!P44</f>
        <v>0</v>
      </c>
      <c r="Q46" s="325">
        <f>'6.ВС'!Q44</f>
        <v>0</v>
      </c>
      <c r="R46" s="325">
        <f>'6.ВС'!R44</f>
        <v>0</v>
      </c>
      <c r="S46" s="325">
        <f>'6.ВС'!S44</f>
        <v>0</v>
      </c>
      <c r="T46" s="325">
        <f>'6.ВС'!T44</f>
        <v>0</v>
      </c>
      <c r="U46" s="325">
        <f>'6.ВС'!U44</f>
        <v>0</v>
      </c>
    </row>
    <row r="47" spans="1:21" ht="47.25" x14ac:dyDescent="0.25">
      <c r="A47" s="321" t="s">
        <v>363</v>
      </c>
      <c r="B47" s="318">
        <v>51</v>
      </c>
      <c r="C47" s="318">
        <v>0</v>
      </c>
      <c r="D47" s="320" t="s">
        <v>11</v>
      </c>
      <c r="E47" s="318">
        <v>851</v>
      </c>
      <c r="F47" s="320" t="s">
        <v>11</v>
      </c>
      <c r="G47" s="320" t="s">
        <v>13</v>
      </c>
      <c r="H47" s="320" t="s">
        <v>356</v>
      </c>
      <c r="I47" s="320"/>
      <c r="J47" s="325">
        <f t="shared" ref="J47:U48" si="25">J48</f>
        <v>100000</v>
      </c>
      <c r="K47" s="325">
        <f t="shared" si="25"/>
        <v>0</v>
      </c>
      <c r="L47" s="325">
        <f t="shared" si="25"/>
        <v>100000</v>
      </c>
      <c r="M47" s="325">
        <f t="shared" si="25"/>
        <v>0</v>
      </c>
      <c r="N47" s="325">
        <f t="shared" si="25"/>
        <v>0</v>
      </c>
      <c r="O47" s="325">
        <f t="shared" si="25"/>
        <v>0</v>
      </c>
      <c r="P47" s="325">
        <f t="shared" si="25"/>
        <v>0</v>
      </c>
      <c r="Q47" s="325">
        <f t="shared" si="25"/>
        <v>0</v>
      </c>
      <c r="R47" s="325">
        <f t="shared" si="25"/>
        <v>0</v>
      </c>
      <c r="S47" s="325">
        <f t="shared" si="25"/>
        <v>0</v>
      </c>
      <c r="T47" s="325">
        <f t="shared" si="25"/>
        <v>0</v>
      </c>
      <c r="U47" s="325">
        <f t="shared" si="25"/>
        <v>0</v>
      </c>
    </row>
    <row r="48" spans="1:21" ht="31.5" x14ac:dyDescent="0.25">
      <c r="A48" s="328" t="s">
        <v>20</v>
      </c>
      <c r="B48" s="318">
        <v>51</v>
      </c>
      <c r="C48" s="318">
        <v>0</v>
      </c>
      <c r="D48" s="320" t="s">
        <v>11</v>
      </c>
      <c r="E48" s="318">
        <v>851</v>
      </c>
      <c r="F48" s="320" t="s">
        <v>11</v>
      </c>
      <c r="G48" s="320" t="s">
        <v>13</v>
      </c>
      <c r="H48" s="320" t="s">
        <v>356</v>
      </c>
      <c r="I48" s="320" t="s">
        <v>21</v>
      </c>
      <c r="J48" s="325">
        <f t="shared" si="25"/>
        <v>100000</v>
      </c>
      <c r="K48" s="325">
        <f t="shared" si="25"/>
        <v>0</v>
      </c>
      <c r="L48" s="325">
        <f t="shared" si="25"/>
        <v>100000</v>
      </c>
      <c r="M48" s="325">
        <f t="shared" si="25"/>
        <v>0</v>
      </c>
      <c r="N48" s="325">
        <f t="shared" si="25"/>
        <v>0</v>
      </c>
      <c r="O48" s="325">
        <f t="shared" si="25"/>
        <v>0</v>
      </c>
      <c r="P48" s="325">
        <f t="shared" si="25"/>
        <v>0</v>
      </c>
      <c r="Q48" s="325">
        <f t="shared" si="25"/>
        <v>0</v>
      </c>
      <c r="R48" s="325">
        <f t="shared" si="25"/>
        <v>0</v>
      </c>
      <c r="S48" s="325">
        <f t="shared" si="25"/>
        <v>0</v>
      </c>
      <c r="T48" s="325">
        <f t="shared" si="25"/>
        <v>0</v>
      </c>
      <c r="U48" s="325">
        <f t="shared" si="25"/>
        <v>0</v>
      </c>
    </row>
    <row r="49" spans="1:21" ht="47.25" x14ac:dyDescent="0.25">
      <c r="A49" s="327" t="s">
        <v>9</v>
      </c>
      <c r="B49" s="318">
        <v>51</v>
      </c>
      <c r="C49" s="318">
        <v>0</v>
      </c>
      <c r="D49" s="320" t="s">
        <v>11</v>
      </c>
      <c r="E49" s="318">
        <v>851</v>
      </c>
      <c r="F49" s="320" t="s">
        <v>11</v>
      </c>
      <c r="G49" s="320" t="s">
        <v>13</v>
      </c>
      <c r="H49" s="320" t="s">
        <v>356</v>
      </c>
      <c r="I49" s="320" t="s">
        <v>22</v>
      </c>
      <c r="J49" s="325">
        <f>'6.ВС'!J47</f>
        <v>100000</v>
      </c>
      <c r="K49" s="325">
        <f>'6.ВС'!K47</f>
        <v>0</v>
      </c>
      <c r="L49" s="325">
        <f>'6.ВС'!L47</f>
        <v>100000</v>
      </c>
      <c r="M49" s="325">
        <f>'6.ВС'!M47</f>
        <v>0</v>
      </c>
      <c r="N49" s="325">
        <f>'6.ВС'!N47</f>
        <v>0</v>
      </c>
      <c r="O49" s="325">
        <f>'6.ВС'!O47</f>
        <v>0</v>
      </c>
      <c r="P49" s="325">
        <f>'6.ВС'!P47</f>
        <v>0</v>
      </c>
      <c r="Q49" s="325">
        <f>'6.ВС'!Q47</f>
        <v>0</v>
      </c>
      <c r="R49" s="325">
        <f>'6.ВС'!R47</f>
        <v>0</v>
      </c>
      <c r="S49" s="325">
        <f>'6.ВС'!S47</f>
        <v>0</v>
      </c>
      <c r="T49" s="325">
        <f>'6.ВС'!T47</f>
        <v>0</v>
      </c>
      <c r="U49" s="325">
        <f>'6.ВС'!U47</f>
        <v>0</v>
      </c>
    </row>
    <row r="50" spans="1:21" x14ac:dyDescent="0.25">
      <c r="A50" s="321" t="s">
        <v>28</v>
      </c>
      <c r="B50" s="318">
        <v>51</v>
      </c>
      <c r="C50" s="318">
        <v>0</v>
      </c>
      <c r="D50" s="320" t="s">
        <v>11</v>
      </c>
      <c r="E50" s="318">
        <v>851</v>
      </c>
      <c r="F50" s="320" t="s">
        <v>11</v>
      </c>
      <c r="G50" s="320" t="s">
        <v>13</v>
      </c>
      <c r="H50" s="320" t="s">
        <v>197</v>
      </c>
      <c r="I50" s="320"/>
      <c r="J50" s="325">
        <f t="shared" ref="J50:U51" si="26">J51</f>
        <v>65000</v>
      </c>
      <c r="K50" s="325">
        <f t="shared" si="26"/>
        <v>0</v>
      </c>
      <c r="L50" s="325">
        <f t="shared" si="26"/>
        <v>65000</v>
      </c>
      <c r="M50" s="325">
        <f t="shared" si="26"/>
        <v>0</v>
      </c>
      <c r="N50" s="325">
        <f t="shared" si="26"/>
        <v>0</v>
      </c>
      <c r="O50" s="325">
        <f t="shared" si="26"/>
        <v>0</v>
      </c>
      <c r="P50" s="325">
        <f t="shared" si="26"/>
        <v>0</v>
      </c>
      <c r="Q50" s="325">
        <f t="shared" si="26"/>
        <v>0</v>
      </c>
      <c r="R50" s="325">
        <f t="shared" si="26"/>
        <v>0</v>
      </c>
      <c r="S50" s="325">
        <f t="shared" si="26"/>
        <v>0</v>
      </c>
      <c r="T50" s="325">
        <f t="shared" si="26"/>
        <v>0</v>
      </c>
      <c r="U50" s="325">
        <f t="shared" si="26"/>
        <v>0</v>
      </c>
    </row>
    <row r="51" spans="1:21" x14ac:dyDescent="0.25">
      <c r="A51" s="327" t="s">
        <v>23</v>
      </c>
      <c r="B51" s="318">
        <v>51</v>
      </c>
      <c r="C51" s="318">
        <v>0</v>
      </c>
      <c r="D51" s="320" t="s">
        <v>11</v>
      </c>
      <c r="E51" s="318">
        <v>851</v>
      </c>
      <c r="F51" s="320" t="s">
        <v>11</v>
      </c>
      <c r="G51" s="320" t="s">
        <v>13</v>
      </c>
      <c r="H51" s="320" t="s">
        <v>197</v>
      </c>
      <c r="I51" s="320" t="s">
        <v>24</v>
      </c>
      <c r="J51" s="325">
        <f t="shared" si="26"/>
        <v>65000</v>
      </c>
      <c r="K51" s="325">
        <f t="shared" si="26"/>
        <v>0</v>
      </c>
      <c r="L51" s="325">
        <f t="shared" si="26"/>
        <v>65000</v>
      </c>
      <c r="M51" s="325">
        <f t="shared" si="26"/>
        <v>0</v>
      </c>
      <c r="N51" s="325">
        <f t="shared" si="26"/>
        <v>0</v>
      </c>
      <c r="O51" s="325">
        <f t="shared" si="26"/>
        <v>0</v>
      </c>
      <c r="P51" s="325">
        <f t="shared" si="26"/>
        <v>0</v>
      </c>
      <c r="Q51" s="325">
        <f t="shared" si="26"/>
        <v>0</v>
      </c>
      <c r="R51" s="325">
        <f t="shared" si="26"/>
        <v>0</v>
      </c>
      <c r="S51" s="325">
        <f t="shared" si="26"/>
        <v>0</v>
      </c>
      <c r="T51" s="325">
        <f t="shared" si="26"/>
        <v>0</v>
      </c>
      <c r="U51" s="325">
        <f t="shared" si="26"/>
        <v>0</v>
      </c>
    </row>
    <row r="52" spans="1:21" x14ac:dyDescent="0.25">
      <c r="A52" s="327" t="s">
        <v>25</v>
      </c>
      <c r="B52" s="318">
        <v>51</v>
      </c>
      <c r="C52" s="318">
        <v>0</v>
      </c>
      <c r="D52" s="320" t="s">
        <v>11</v>
      </c>
      <c r="E52" s="318">
        <v>851</v>
      </c>
      <c r="F52" s="320" t="s">
        <v>11</v>
      </c>
      <c r="G52" s="320" t="s">
        <v>13</v>
      </c>
      <c r="H52" s="320" t="s">
        <v>197</v>
      </c>
      <c r="I52" s="320" t="s">
        <v>26</v>
      </c>
      <c r="J52" s="325">
        <f>'6.ВС'!J50</f>
        <v>65000</v>
      </c>
      <c r="K52" s="325">
        <f>'6.ВС'!K50</f>
        <v>0</v>
      </c>
      <c r="L52" s="325">
        <f>'6.ВС'!L50</f>
        <v>65000</v>
      </c>
      <c r="M52" s="325">
        <f>'6.ВС'!M50</f>
        <v>0</v>
      </c>
      <c r="N52" s="325">
        <f>'6.ВС'!N50</f>
        <v>0</v>
      </c>
      <c r="O52" s="325">
        <f>'6.ВС'!O50</f>
        <v>0</v>
      </c>
      <c r="P52" s="325">
        <f>'6.ВС'!P50</f>
        <v>0</v>
      </c>
      <c r="Q52" s="325">
        <f>'6.ВС'!Q50</f>
        <v>0</v>
      </c>
      <c r="R52" s="325">
        <f>'6.ВС'!R50</f>
        <v>0</v>
      </c>
      <c r="S52" s="325">
        <f>'6.ВС'!S50</f>
        <v>0</v>
      </c>
      <c r="T52" s="325">
        <f>'6.ВС'!T50</f>
        <v>0</v>
      </c>
      <c r="U52" s="325">
        <f>'6.ВС'!U50</f>
        <v>0</v>
      </c>
    </row>
    <row r="53" spans="1:21" ht="31.5" x14ac:dyDescent="0.25">
      <c r="A53" s="321" t="s">
        <v>243</v>
      </c>
      <c r="B53" s="318">
        <v>51</v>
      </c>
      <c r="C53" s="318">
        <v>0</v>
      </c>
      <c r="D53" s="320" t="s">
        <v>11</v>
      </c>
      <c r="E53" s="318">
        <v>851</v>
      </c>
      <c r="F53" s="320" t="s">
        <v>11</v>
      </c>
      <c r="G53" s="319" t="s">
        <v>33</v>
      </c>
      <c r="H53" s="319" t="s">
        <v>200</v>
      </c>
      <c r="I53" s="320"/>
      <c r="J53" s="325">
        <f t="shared" ref="J53:U54" si="27">J54</f>
        <v>35500</v>
      </c>
      <c r="K53" s="325">
        <f t="shared" si="27"/>
        <v>0</v>
      </c>
      <c r="L53" s="325">
        <f t="shared" si="27"/>
        <v>35500</v>
      </c>
      <c r="M53" s="325">
        <f t="shared" si="27"/>
        <v>0</v>
      </c>
      <c r="N53" s="325">
        <f t="shared" si="27"/>
        <v>0</v>
      </c>
      <c r="O53" s="325">
        <f t="shared" si="27"/>
        <v>0</v>
      </c>
      <c r="P53" s="325">
        <f t="shared" si="27"/>
        <v>0</v>
      </c>
      <c r="Q53" s="325">
        <f t="shared" si="27"/>
        <v>0</v>
      </c>
      <c r="R53" s="325">
        <f t="shared" si="27"/>
        <v>0</v>
      </c>
      <c r="S53" s="325">
        <f t="shared" si="27"/>
        <v>0</v>
      </c>
      <c r="T53" s="325">
        <f t="shared" si="27"/>
        <v>0</v>
      </c>
      <c r="U53" s="325">
        <f t="shared" si="27"/>
        <v>0</v>
      </c>
    </row>
    <row r="54" spans="1:21" ht="31.5" x14ac:dyDescent="0.25">
      <c r="A54" s="327" t="s">
        <v>20</v>
      </c>
      <c r="B54" s="318">
        <v>51</v>
      </c>
      <c r="C54" s="318">
        <v>0</v>
      </c>
      <c r="D54" s="320" t="s">
        <v>11</v>
      </c>
      <c r="E54" s="318">
        <v>851</v>
      </c>
      <c r="F54" s="320" t="s">
        <v>11</v>
      </c>
      <c r="G54" s="319" t="s">
        <v>33</v>
      </c>
      <c r="H54" s="319" t="s">
        <v>200</v>
      </c>
      <c r="I54" s="320" t="s">
        <v>21</v>
      </c>
      <c r="J54" s="325">
        <f t="shared" si="27"/>
        <v>35500</v>
      </c>
      <c r="K54" s="325">
        <f t="shared" si="27"/>
        <v>0</v>
      </c>
      <c r="L54" s="325">
        <f t="shared" si="27"/>
        <v>35500</v>
      </c>
      <c r="M54" s="325">
        <f t="shared" si="27"/>
        <v>0</v>
      </c>
      <c r="N54" s="325">
        <f t="shared" si="27"/>
        <v>0</v>
      </c>
      <c r="O54" s="325">
        <f t="shared" si="27"/>
        <v>0</v>
      </c>
      <c r="P54" s="325">
        <f t="shared" si="27"/>
        <v>0</v>
      </c>
      <c r="Q54" s="325">
        <f t="shared" si="27"/>
        <v>0</v>
      </c>
      <c r="R54" s="325">
        <f t="shared" si="27"/>
        <v>0</v>
      </c>
      <c r="S54" s="325">
        <f t="shared" si="27"/>
        <v>0</v>
      </c>
      <c r="T54" s="325">
        <f t="shared" si="27"/>
        <v>0</v>
      </c>
      <c r="U54" s="325">
        <f t="shared" si="27"/>
        <v>0</v>
      </c>
    </row>
    <row r="55" spans="1:21" ht="47.25" x14ac:dyDescent="0.25">
      <c r="A55" s="327" t="s">
        <v>9</v>
      </c>
      <c r="B55" s="318">
        <v>51</v>
      </c>
      <c r="C55" s="318">
        <v>0</v>
      </c>
      <c r="D55" s="320" t="s">
        <v>11</v>
      </c>
      <c r="E55" s="318">
        <v>851</v>
      </c>
      <c r="F55" s="320" t="s">
        <v>11</v>
      </c>
      <c r="G55" s="319" t="s">
        <v>33</v>
      </c>
      <c r="H55" s="319" t="s">
        <v>200</v>
      </c>
      <c r="I55" s="320" t="s">
        <v>22</v>
      </c>
      <c r="J55" s="325">
        <f>'6.ВС'!J64</f>
        <v>35500</v>
      </c>
      <c r="K55" s="325">
        <f>'6.ВС'!K64</f>
        <v>0</v>
      </c>
      <c r="L55" s="325">
        <f>'6.ВС'!L64</f>
        <v>35500</v>
      </c>
      <c r="M55" s="325">
        <f>'6.ВС'!M64</f>
        <v>0</v>
      </c>
      <c r="N55" s="325">
        <f>'6.ВС'!N64</f>
        <v>0</v>
      </c>
      <c r="O55" s="325">
        <f>'6.ВС'!O64</f>
        <v>0</v>
      </c>
      <c r="P55" s="325">
        <f>'6.ВС'!P64</f>
        <v>0</v>
      </c>
      <c r="Q55" s="325">
        <f>'6.ВС'!Q64</f>
        <v>0</v>
      </c>
      <c r="R55" s="325">
        <f>'6.ВС'!R64</f>
        <v>0</v>
      </c>
      <c r="S55" s="325">
        <f>'6.ВС'!S64</f>
        <v>0</v>
      </c>
      <c r="T55" s="325">
        <f>'6.ВС'!T64</f>
        <v>0</v>
      </c>
      <c r="U55" s="325">
        <f>'6.ВС'!U64</f>
        <v>0</v>
      </c>
    </row>
    <row r="56" spans="1:21" ht="63" x14ac:dyDescent="0.25">
      <c r="A56" s="321" t="s">
        <v>27</v>
      </c>
      <c r="B56" s="318">
        <v>51</v>
      </c>
      <c r="C56" s="318">
        <v>0</v>
      </c>
      <c r="D56" s="320" t="s">
        <v>11</v>
      </c>
      <c r="E56" s="318">
        <v>851</v>
      </c>
      <c r="F56" s="320" t="s">
        <v>11</v>
      </c>
      <c r="G56" s="320" t="s">
        <v>13</v>
      </c>
      <c r="H56" s="320" t="s">
        <v>195</v>
      </c>
      <c r="I56" s="320"/>
      <c r="J56" s="325">
        <f t="shared" ref="J56:U57" si="28">J57</f>
        <v>2500</v>
      </c>
      <c r="K56" s="325">
        <f t="shared" si="28"/>
        <v>0</v>
      </c>
      <c r="L56" s="325">
        <f t="shared" si="28"/>
        <v>0</v>
      </c>
      <c r="M56" s="325">
        <f t="shared" si="28"/>
        <v>2500</v>
      </c>
      <c r="N56" s="325">
        <f t="shared" si="28"/>
        <v>2500</v>
      </c>
      <c r="O56" s="325">
        <f t="shared" si="28"/>
        <v>0</v>
      </c>
      <c r="P56" s="325">
        <f t="shared" si="28"/>
        <v>0</v>
      </c>
      <c r="Q56" s="325">
        <f t="shared" si="28"/>
        <v>2500</v>
      </c>
      <c r="R56" s="325">
        <f t="shared" si="28"/>
        <v>2500</v>
      </c>
      <c r="S56" s="325">
        <f t="shared" si="28"/>
        <v>0</v>
      </c>
      <c r="T56" s="325">
        <f t="shared" si="28"/>
        <v>0</v>
      </c>
      <c r="U56" s="325">
        <f t="shared" si="28"/>
        <v>2500</v>
      </c>
    </row>
    <row r="57" spans="1:21" ht="31.5" x14ac:dyDescent="0.25">
      <c r="A57" s="327" t="s">
        <v>20</v>
      </c>
      <c r="B57" s="318">
        <v>51</v>
      </c>
      <c r="C57" s="318">
        <v>0</v>
      </c>
      <c r="D57" s="320" t="s">
        <v>11</v>
      </c>
      <c r="E57" s="318">
        <v>851</v>
      </c>
      <c r="F57" s="320" t="s">
        <v>11</v>
      </c>
      <c r="G57" s="320" t="s">
        <v>13</v>
      </c>
      <c r="H57" s="320" t="s">
        <v>195</v>
      </c>
      <c r="I57" s="320" t="s">
        <v>21</v>
      </c>
      <c r="J57" s="325">
        <f t="shared" si="28"/>
        <v>2500</v>
      </c>
      <c r="K57" s="325">
        <f t="shared" si="28"/>
        <v>0</v>
      </c>
      <c r="L57" s="325">
        <f t="shared" si="28"/>
        <v>0</v>
      </c>
      <c r="M57" s="325">
        <f t="shared" si="28"/>
        <v>2500</v>
      </c>
      <c r="N57" s="325">
        <f t="shared" si="28"/>
        <v>2500</v>
      </c>
      <c r="O57" s="325">
        <f t="shared" si="28"/>
        <v>0</v>
      </c>
      <c r="P57" s="325">
        <f t="shared" si="28"/>
        <v>0</v>
      </c>
      <c r="Q57" s="325">
        <f t="shared" si="28"/>
        <v>2500</v>
      </c>
      <c r="R57" s="325">
        <f t="shared" si="28"/>
        <v>2500</v>
      </c>
      <c r="S57" s="325">
        <f t="shared" si="28"/>
        <v>0</v>
      </c>
      <c r="T57" s="325">
        <f t="shared" si="28"/>
        <v>0</v>
      </c>
      <c r="U57" s="325">
        <f t="shared" si="28"/>
        <v>2500</v>
      </c>
    </row>
    <row r="58" spans="1:21" ht="47.25" x14ac:dyDescent="0.25">
      <c r="A58" s="327" t="s">
        <v>9</v>
      </c>
      <c r="B58" s="318">
        <v>51</v>
      </c>
      <c r="C58" s="318">
        <v>0</v>
      </c>
      <c r="D58" s="320" t="s">
        <v>11</v>
      </c>
      <c r="E58" s="318">
        <v>851</v>
      </c>
      <c r="F58" s="320" t="s">
        <v>11</v>
      </c>
      <c r="G58" s="320" t="s">
        <v>13</v>
      </c>
      <c r="H58" s="320" t="s">
        <v>195</v>
      </c>
      <c r="I58" s="320" t="s">
        <v>22</v>
      </c>
      <c r="J58" s="325">
        <f>'6.ВС'!J53</f>
        <v>2500</v>
      </c>
      <c r="K58" s="325">
        <f>'6.ВС'!K53</f>
        <v>0</v>
      </c>
      <c r="L58" s="325">
        <f>'6.ВС'!L53</f>
        <v>0</v>
      </c>
      <c r="M58" s="325">
        <f>'6.ВС'!M53</f>
        <v>2500</v>
      </c>
      <c r="N58" s="325">
        <f>'6.ВС'!N53</f>
        <v>2500</v>
      </c>
      <c r="O58" s="325">
        <f>'6.ВС'!O53</f>
        <v>0</v>
      </c>
      <c r="P58" s="325">
        <f>'6.ВС'!P53</f>
        <v>0</v>
      </c>
      <c r="Q58" s="325">
        <f>'6.ВС'!Q53</f>
        <v>2500</v>
      </c>
      <c r="R58" s="325">
        <f>'6.ВС'!R53</f>
        <v>2500</v>
      </c>
      <c r="S58" s="325">
        <f>'6.ВС'!S53</f>
        <v>0</v>
      </c>
      <c r="T58" s="325">
        <f>'6.ВС'!T53</f>
        <v>0</v>
      </c>
      <c r="U58" s="325">
        <f>'6.ВС'!U53</f>
        <v>2500</v>
      </c>
    </row>
    <row r="59" spans="1:21" ht="31.5" x14ac:dyDescent="0.25">
      <c r="A59" s="327" t="s">
        <v>499</v>
      </c>
      <c r="B59" s="318">
        <v>51</v>
      </c>
      <c r="C59" s="318">
        <v>0</v>
      </c>
      <c r="D59" s="320" t="s">
        <v>44</v>
      </c>
      <c r="E59" s="318"/>
      <c r="F59" s="320"/>
      <c r="G59" s="320"/>
      <c r="H59" s="320"/>
      <c r="I59" s="320"/>
      <c r="J59" s="325">
        <f t="shared" ref="J59:U59" si="29">J60</f>
        <v>645908.19999999995</v>
      </c>
      <c r="K59" s="325">
        <f t="shared" si="29"/>
        <v>0</v>
      </c>
      <c r="L59" s="325">
        <f t="shared" si="29"/>
        <v>645908.19999999995</v>
      </c>
      <c r="M59" s="325">
        <f t="shared" si="29"/>
        <v>0</v>
      </c>
      <c r="N59" s="325">
        <f t="shared" si="29"/>
        <v>0</v>
      </c>
      <c r="O59" s="325">
        <f t="shared" si="29"/>
        <v>0</v>
      </c>
      <c r="P59" s="325">
        <f t="shared" si="29"/>
        <v>0</v>
      </c>
      <c r="Q59" s="325">
        <f t="shared" si="29"/>
        <v>0</v>
      </c>
      <c r="R59" s="325">
        <f t="shared" si="29"/>
        <v>0</v>
      </c>
      <c r="S59" s="325">
        <f t="shared" si="29"/>
        <v>0</v>
      </c>
      <c r="T59" s="325">
        <f t="shared" si="29"/>
        <v>0</v>
      </c>
      <c r="U59" s="325">
        <f t="shared" si="29"/>
        <v>0</v>
      </c>
    </row>
    <row r="60" spans="1:21" x14ac:dyDescent="0.25">
      <c r="A60" s="326" t="s">
        <v>6</v>
      </c>
      <c r="B60" s="318">
        <v>51</v>
      </c>
      <c r="C60" s="318">
        <v>0</v>
      </c>
      <c r="D60" s="320" t="s">
        <v>44</v>
      </c>
      <c r="E60" s="318">
        <v>851</v>
      </c>
      <c r="F60" s="320"/>
      <c r="G60" s="320"/>
      <c r="H60" s="320"/>
      <c r="I60" s="320"/>
      <c r="J60" s="325">
        <f t="shared" ref="J60" si="30">J61+J64+J67+J70+J73+J76</f>
        <v>645908.19999999995</v>
      </c>
      <c r="K60" s="325">
        <f t="shared" ref="K60:U60" si="31">K61+K64+K67+K70+K73+K76</f>
        <v>0</v>
      </c>
      <c r="L60" s="325">
        <f t="shared" si="31"/>
        <v>645908.19999999995</v>
      </c>
      <c r="M60" s="325">
        <f t="shared" si="31"/>
        <v>0</v>
      </c>
      <c r="N60" s="325">
        <f t="shared" si="31"/>
        <v>0</v>
      </c>
      <c r="O60" s="325">
        <f t="shared" si="31"/>
        <v>0</v>
      </c>
      <c r="P60" s="325">
        <f t="shared" si="31"/>
        <v>0</v>
      </c>
      <c r="Q60" s="325">
        <f t="shared" si="31"/>
        <v>0</v>
      </c>
      <c r="R60" s="325">
        <f t="shared" si="31"/>
        <v>0</v>
      </c>
      <c r="S60" s="325">
        <f t="shared" si="31"/>
        <v>0</v>
      </c>
      <c r="T60" s="325">
        <f t="shared" si="31"/>
        <v>0</v>
      </c>
      <c r="U60" s="325">
        <f t="shared" si="31"/>
        <v>0</v>
      </c>
    </row>
    <row r="61" spans="1:21" ht="47.25" x14ac:dyDescent="0.25">
      <c r="A61" s="326" t="s">
        <v>38</v>
      </c>
      <c r="B61" s="318">
        <v>51</v>
      </c>
      <c r="C61" s="318">
        <v>0</v>
      </c>
      <c r="D61" s="320" t="s">
        <v>44</v>
      </c>
      <c r="E61" s="318">
        <v>851</v>
      </c>
      <c r="F61" s="320" t="s">
        <v>16</v>
      </c>
      <c r="G61" s="319" t="s">
        <v>33</v>
      </c>
      <c r="H61" s="319" t="s">
        <v>198</v>
      </c>
      <c r="I61" s="320"/>
      <c r="J61" s="325">
        <f t="shared" ref="J61:U62" si="32">J62</f>
        <v>579500</v>
      </c>
      <c r="K61" s="325">
        <f t="shared" si="32"/>
        <v>0</v>
      </c>
      <c r="L61" s="325">
        <f t="shared" si="32"/>
        <v>579500</v>
      </c>
      <c r="M61" s="325">
        <f t="shared" si="32"/>
        <v>0</v>
      </c>
      <c r="N61" s="325">
        <f t="shared" si="32"/>
        <v>0</v>
      </c>
      <c r="O61" s="325">
        <f t="shared" si="32"/>
        <v>0</v>
      </c>
      <c r="P61" s="325">
        <f t="shared" si="32"/>
        <v>0</v>
      </c>
      <c r="Q61" s="325">
        <f t="shared" si="32"/>
        <v>0</v>
      </c>
      <c r="R61" s="325">
        <f t="shared" si="32"/>
        <v>0</v>
      </c>
      <c r="S61" s="325">
        <f t="shared" si="32"/>
        <v>0</v>
      </c>
      <c r="T61" s="325">
        <f t="shared" si="32"/>
        <v>0</v>
      </c>
      <c r="U61" s="325">
        <f t="shared" si="32"/>
        <v>0</v>
      </c>
    </row>
    <row r="62" spans="1:21" ht="31.5" x14ac:dyDescent="0.25">
      <c r="A62" s="327" t="s">
        <v>20</v>
      </c>
      <c r="B62" s="318">
        <v>51</v>
      </c>
      <c r="C62" s="318">
        <v>0</v>
      </c>
      <c r="D62" s="320" t="s">
        <v>44</v>
      </c>
      <c r="E62" s="318">
        <v>851</v>
      </c>
      <c r="F62" s="320" t="s">
        <v>11</v>
      </c>
      <c r="G62" s="320" t="s">
        <v>33</v>
      </c>
      <c r="H62" s="319" t="s">
        <v>198</v>
      </c>
      <c r="I62" s="320" t="s">
        <v>21</v>
      </c>
      <c r="J62" s="325">
        <f t="shared" si="32"/>
        <v>579500</v>
      </c>
      <c r="K62" s="325">
        <f t="shared" si="32"/>
        <v>0</v>
      </c>
      <c r="L62" s="325">
        <f t="shared" si="32"/>
        <v>579500</v>
      </c>
      <c r="M62" s="325">
        <f t="shared" si="32"/>
        <v>0</v>
      </c>
      <c r="N62" s="325">
        <f t="shared" si="32"/>
        <v>0</v>
      </c>
      <c r="O62" s="325">
        <f t="shared" si="32"/>
        <v>0</v>
      </c>
      <c r="P62" s="325">
        <f t="shared" si="32"/>
        <v>0</v>
      </c>
      <c r="Q62" s="325">
        <f t="shared" si="32"/>
        <v>0</v>
      </c>
      <c r="R62" s="325">
        <f t="shared" si="32"/>
        <v>0</v>
      </c>
      <c r="S62" s="325">
        <f t="shared" si="32"/>
        <v>0</v>
      </c>
      <c r="T62" s="325">
        <f t="shared" si="32"/>
        <v>0</v>
      </c>
      <c r="U62" s="325">
        <f t="shared" si="32"/>
        <v>0</v>
      </c>
    </row>
    <row r="63" spans="1:21" ht="47.25" x14ac:dyDescent="0.25">
      <c r="A63" s="327" t="s">
        <v>9</v>
      </c>
      <c r="B63" s="318">
        <v>51</v>
      </c>
      <c r="C63" s="318">
        <v>0</v>
      </c>
      <c r="D63" s="320" t="s">
        <v>44</v>
      </c>
      <c r="E63" s="318">
        <v>851</v>
      </c>
      <c r="F63" s="320" t="s">
        <v>11</v>
      </c>
      <c r="G63" s="320" t="s">
        <v>33</v>
      </c>
      <c r="H63" s="319" t="s">
        <v>198</v>
      </c>
      <c r="I63" s="320" t="s">
        <v>22</v>
      </c>
      <c r="J63" s="325">
        <f>'6.ВС'!J67</f>
        <v>579500</v>
      </c>
      <c r="K63" s="325">
        <f>'6.ВС'!K67</f>
        <v>0</v>
      </c>
      <c r="L63" s="325">
        <f>'6.ВС'!L67</f>
        <v>579500</v>
      </c>
      <c r="M63" s="325">
        <f>'6.ВС'!M67</f>
        <v>0</v>
      </c>
      <c r="N63" s="325">
        <f>'6.ВС'!N67</f>
        <v>0</v>
      </c>
      <c r="O63" s="325">
        <f>'6.ВС'!O67</f>
        <v>0</v>
      </c>
      <c r="P63" s="325">
        <f>'6.ВС'!P67</f>
        <v>0</v>
      </c>
      <c r="Q63" s="325">
        <f>'6.ВС'!Q67</f>
        <v>0</v>
      </c>
      <c r="R63" s="325">
        <f>'6.ВС'!R67</f>
        <v>0</v>
      </c>
      <c r="S63" s="325">
        <f>'6.ВС'!S67</f>
        <v>0</v>
      </c>
      <c r="T63" s="325">
        <f>'6.ВС'!T67</f>
        <v>0</v>
      </c>
      <c r="U63" s="325">
        <f>'6.ВС'!U67</f>
        <v>0</v>
      </c>
    </row>
    <row r="64" spans="1:21" ht="31.5" hidden="1" x14ac:dyDescent="0.25">
      <c r="A64" s="324" t="s">
        <v>377</v>
      </c>
      <c r="B64" s="318">
        <v>51</v>
      </c>
      <c r="C64" s="318">
        <v>0</v>
      </c>
      <c r="D64" s="320" t="s">
        <v>44</v>
      </c>
      <c r="E64" s="318">
        <v>851</v>
      </c>
      <c r="F64" s="320" t="s">
        <v>16</v>
      </c>
      <c r="G64" s="319" t="s">
        <v>33</v>
      </c>
      <c r="H64" s="319" t="s">
        <v>378</v>
      </c>
      <c r="I64" s="320"/>
      <c r="J64" s="325">
        <f t="shared" ref="J64:U65" si="33">J65</f>
        <v>0</v>
      </c>
      <c r="K64" s="325">
        <f t="shared" si="33"/>
        <v>0</v>
      </c>
      <c r="L64" s="325">
        <f t="shared" si="33"/>
        <v>0</v>
      </c>
      <c r="M64" s="325">
        <f t="shared" si="33"/>
        <v>0</v>
      </c>
      <c r="N64" s="325">
        <f t="shared" si="33"/>
        <v>0</v>
      </c>
      <c r="O64" s="325">
        <f t="shared" si="33"/>
        <v>0</v>
      </c>
      <c r="P64" s="325">
        <f t="shared" si="33"/>
        <v>0</v>
      </c>
      <c r="Q64" s="325">
        <f t="shared" si="33"/>
        <v>0</v>
      </c>
      <c r="R64" s="325">
        <f t="shared" si="33"/>
        <v>0</v>
      </c>
      <c r="S64" s="325">
        <f t="shared" si="33"/>
        <v>0</v>
      </c>
      <c r="T64" s="325">
        <f t="shared" si="33"/>
        <v>0</v>
      </c>
      <c r="U64" s="325">
        <f t="shared" si="33"/>
        <v>0</v>
      </c>
    </row>
    <row r="65" spans="1:21" ht="31.5" hidden="1" x14ac:dyDescent="0.25">
      <c r="A65" s="324" t="s">
        <v>20</v>
      </c>
      <c r="B65" s="318">
        <v>51</v>
      </c>
      <c r="C65" s="318">
        <v>0</v>
      </c>
      <c r="D65" s="320" t="s">
        <v>44</v>
      </c>
      <c r="E65" s="318">
        <v>851</v>
      </c>
      <c r="F65" s="320" t="s">
        <v>16</v>
      </c>
      <c r="G65" s="319" t="s">
        <v>33</v>
      </c>
      <c r="H65" s="319" t="s">
        <v>378</v>
      </c>
      <c r="I65" s="320" t="s">
        <v>21</v>
      </c>
      <c r="J65" s="325">
        <f t="shared" si="33"/>
        <v>0</v>
      </c>
      <c r="K65" s="325">
        <f t="shared" si="33"/>
        <v>0</v>
      </c>
      <c r="L65" s="325">
        <f t="shared" si="33"/>
        <v>0</v>
      </c>
      <c r="M65" s="325">
        <f t="shared" si="33"/>
        <v>0</v>
      </c>
      <c r="N65" s="325">
        <f t="shared" si="33"/>
        <v>0</v>
      </c>
      <c r="O65" s="325">
        <f t="shared" si="33"/>
        <v>0</v>
      </c>
      <c r="P65" s="325">
        <f t="shared" si="33"/>
        <v>0</v>
      </c>
      <c r="Q65" s="325">
        <f t="shared" si="33"/>
        <v>0</v>
      </c>
      <c r="R65" s="325">
        <f t="shared" si="33"/>
        <v>0</v>
      </c>
      <c r="S65" s="325">
        <f t="shared" si="33"/>
        <v>0</v>
      </c>
      <c r="T65" s="325">
        <f t="shared" si="33"/>
        <v>0</v>
      </c>
      <c r="U65" s="325">
        <f t="shared" si="33"/>
        <v>0</v>
      </c>
    </row>
    <row r="66" spans="1:21" ht="47.25" hidden="1" x14ac:dyDescent="0.25">
      <c r="A66" s="324" t="s">
        <v>9</v>
      </c>
      <c r="B66" s="318">
        <v>51</v>
      </c>
      <c r="C66" s="318">
        <v>0</v>
      </c>
      <c r="D66" s="320" t="s">
        <v>44</v>
      </c>
      <c r="E66" s="318">
        <v>851</v>
      </c>
      <c r="F66" s="320" t="s">
        <v>16</v>
      </c>
      <c r="G66" s="319" t="s">
        <v>33</v>
      </c>
      <c r="H66" s="319" t="s">
        <v>378</v>
      </c>
      <c r="I66" s="320" t="s">
        <v>22</v>
      </c>
      <c r="J66" s="325">
        <f>'6.ВС'!J120</f>
        <v>0</v>
      </c>
      <c r="K66" s="325">
        <f>'6.ВС'!K120</f>
        <v>0</v>
      </c>
      <c r="L66" s="325">
        <f>'6.ВС'!L120</f>
        <v>0</v>
      </c>
      <c r="M66" s="325">
        <f>'6.ВС'!M120</f>
        <v>0</v>
      </c>
      <c r="N66" s="325">
        <f>'6.ВС'!N120</f>
        <v>0</v>
      </c>
      <c r="O66" s="325">
        <f>'6.ВС'!O120</f>
        <v>0</v>
      </c>
      <c r="P66" s="325">
        <f>'6.ВС'!P120</f>
        <v>0</v>
      </c>
      <c r="Q66" s="325">
        <f>'6.ВС'!Q120</f>
        <v>0</v>
      </c>
      <c r="R66" s="325">
        <f>'6.ВС'!R120</f>
        <v>0</v>
      </c>
      <c r="S66" s="325">
        <f>'6.ВС'!S120</f>
        <v>0</v>
      </c>
      <c r="T66" s="325">
        <f>'6.ВС'!T120</f>
        <v>0</v>
      </c>
      <c r="U66" s="325">
        <f>'6.ВС'!U120</f>
        <v>0</v>
      </c>
    </row>
    <row r="67" spans="1:21" ht="31.5" hidden="1" x14ac:dyDescent="0.25">
      <c r="A67" s="321" t="s">
        <v>39</v>
      </c>
      <c r="B67" s="318">
        <v>51</v>
      </c>
      <c r="C67" s="318">
        <v>0</v>
      </c>
      <c r="D67" s="320" t="s">
        <v>44</v>
      </c>
      <c r="E67" s="318">
        <v>851</v>
      </c>
      <c r="F67" s="320" t="s">
        <v>11</v>
      </c>
      <c r="G67" s="320" t="s">
        <v>33</v>
      </c>
      <c r="H67" s="319" t="s">
        <v>199</v>
      </c>
      <c r="I67" s="320"/>
      <c r="J67" s="325">
        <f t="shared" ref="J67:U68" si="34">J68</f>
        <v>0</v>
      </c>
      <c r="K67" s="325">
        <f t="shared" si="34"/>
        <v>0</v>
      </c>
      <c r="L67" s="325">
        <f t="shared" si="34"/>
        <v>0</v>
      </c>
      <c r="M67" s="325">
        <f t="shared" si="34"/>
        <v>0</v>
      </c>
      <c r="N67" s="325">
        <f t="shared" si="34"/>
        <v>0</v>
      </c>
      <c r="O67" s="325">
        <f t="shared" si="34"/>
        <v>0</v>
      </c>
      <c r="P67" s="325">
        <f t="shared" si="34"/>
        <v>0</v>
      </c>
      <c r="Q67" s="325">
        <f t="shared" si="34"/>
        <v>0</v>
      </c>
      <c r="R67" s="325">
        <f t="shared" si="34"/>
        <v>0</v>
      </c>
      <c r="S67" s="325">
        <f t="shared" si="34"/>
        <v>0</v>
      </c>
      <c r="T67" s="325">
        <f t="shared" si="34"/>
        <v>0</v>
      </c>
      <c r="U67" s="325">
        <f t="shared" si="34"/>
        <v>0</v>
      </c>
    </row>
    <row r="68" spans="1:21" ht="31.5" hidden="1" x14ac:dyDescent="0.25">
      <c r="A68" s="327" t="s">
        <v>20</v>
      </c>
      <c r="B68" s="318">
        <v>51</v>
      </c>
      <c r="C68" s="318">
        <v>0</v>
      </c>
      <c r="D68" s="320" t="s">
        <v>44</v>
      </c>
      <c r="E68" s="318">
        <v>851</v>
      </c>
      <c r="F68" s="320" t="s">
        <v>11</v>
      </c>
      <c r="G68" s="320" t="s">
        <v>33</v>
      </c>
      <c r="H68" s="319" t="s">
        <v>199</v>
      </c>
      <c r="I68" s="320" t="s">
        <v>21</v>
      </c>
      <c r="J68" s="325">
        <f t="shared" si="34"/>
        <v>0</v>
      </c>
      <c r="K68" s="325">
        <f t="shared" si="34"/>
        <v>0</v>
      </c>
      <c r="L68" s="325">
        <f t="shared" si="34"/>
        <v>0</v>
      </c>
      <c r="M68" s="325">
        <f t="shared" si="34"/>
        <v>0</v>
      </c>
      <c r="N68" s="325">
        <f t="shared" si="34"/>
        <v>0</v>
      </c>
      <c r="O68" s="325">
        <f t="shared" si="34"/>
        <v>0</v>
      </c>
      <c r="P68" s="325">
        <f t="shared" si="34"/>
        <v>0</v>
      </c>
      <c r="Q68" s="325">
        <f t="shared" si="34"/>
        <v>0</v>
      </c>
      <c r="R68" s="325">
        <f t="shared" si="34"/>
        <v>0</v>
      </c>
      <c r="S68" s="325">
        <f t="shared" si="34"/>
        <v>0</v>
      </c>
      <c r="T68" s="325">
        <f t="shared" si="34"/>
        <v>0</v>
      </c>
      <c r="U68" s="325">
        <f t="shared" si="34"/>
        <v>0</v>
      </c>
    </row>
    <row r="69" spans="1:21" ht="47.25" hidden="1" x14ac:dyDescent="0.25">
      <c r="A69" s="327" t="s">
        <v>9</v>
      </c>
      <c r="B69" s="318">
        <v>51</v>
      </c>
      <c r="C69" s="318">
        <v>0</v>
      </c>
      <c r="D69" s="320" t="s">
        <v>44</v>
      </c>
      <c r="E69" s="318">
        <v>851</v>
      </c>
      <c r="F69" s="320" t="s">
        <v>11</v>
      </c>
      <c r="G69" s="320" t="s">
        <v>33</v>
      </c>
      <c r="H69" s="319" t="s">
        <v>199</v>
      </c>
      <c r="I69" s="320" t="s">
        <v>22</v>
      </c>
      <c r="J69" s="325">
        <f>'6.ВС'!J70</f>
        <v>0</v>
      </c>
      <c r="K69" s="325">
        <f>'6.ВС'!K70</f>
        <v>0</v>
      </c>
      <c r="L69" s="325">
        <f>'6.ВС'!L70</f>
        <v>0</v>
      </c>
      <c r="M69" s="325">
        <f>'6.ВС'!M70</f>
        <v>0</v>
      </c>
      <c r="N69" s="325">
        <f>'6.ВС'!N70</f>
        <v>0</v>
      </c>
      <c r="O69" s="325">
        <f>'6.ВС'!O70</f>
        <v>0</v>
      </c>
      <c r="P69" s="325">
        <f>'6.ВС'!P70</f>
        <v>0</v>
      </c>
      <c r="Q69" s="325">
        <f>'6.ВС'!Q70</f>
        <v>0</v>
      </c>
      <c r="R69" s="325">
        <f>'6.ВС'!R70</f>
        <v>0</v>
      </c>
      <c r="S69" s="325">
        <f>'6.ВС'!S70</f>
        <v>0</v>
      </c>
      <c r="T69" s="325">
        <f>'6.ВС'!T70</f>
        <v>0</v>
      </c>
      <c r="U69" s="325">
        <f>'6.ВС'!U70</f>
        <v>0</v>
      </c>
    </row>
    <row r="70" spans="1:21" ht="47.25" hidden="1" x14ac:dyDescent="0.25">
      <c r="A70" s="329" t="s">
        <v>244</v>
      </c>
      <c r="B70" s="318">
        <v>51</v>
      </c>
      <c r="C70" s="318">
        <v>0</v>
      </c>
      <c r="D70" s="320" t="s">
        <v>44</v>
      </c>
      <c r="E70" s="318">
        <v>851</v>
      </c>
      <c r="F70" s="320" t="s">
        <v>11</v>
      </c>
      <c r="G70" s="320" t="s">
        <v>33</v>
      </c>
      <c r="H70" s="319" t="s">
        <v>245</v>
      </c>
      <c r="I70" s="320"/>
      <c r="J70" s="325">
        <f t="shared" ref="J70:U71" si="35">J71</f>
        <v>0</v>
      </c>
      <c r="K70" s="325">
        <f t="shared" si="35"/>
        <v>0</v>
      </c>
      <c r="L70" s="325">
        <f t="shared" si="35"/>
        <v>0</v>
      </c>
      <c r="M70" s="325">
        <f t="shared" si="35"/>
        <v>0</v>
      </c>
      <c r="N70" s="325">
        <f t="shared" si="35"/>
        <v>0</v>
      </c>
      <c r="O70" s="325">
        <f t="shared" si="35"/>
        <v>0</v>
      </c>
      <c r="P70" s="325">
        <f t="shared" si="35"/>
        <v>0</v>
      </c>
      <c r="Q70" s="325">
        <f t="shared" si="35"/>
        <v>0</v>
      </c>
      <c r="R70" s="325">
        <f t="shared" si="35"/>
        <v>0</v>
      </c>
      <c r="S70" s="325">
        <f t="shared" si="35"/>
        <v>0</v>
      </c>
      <c r="T70" s="325">
        <f t="shared" si="35"/>
        <v>0</v>
      </c>
      <c r="U70" s="325">
        <f t="shared" si="35"/>
        <v>0</v>
      </c>
    </row>
    <row r="71" spans="1:21" ht="31.5" hidden="1" x14ac:dyDescent="0.25">
      <c r="A71" s="327" t="s">
        <v>20</v>
      </c>
      <c r="B71" s="318">
        <v>51</v>
      </c>
      <c r="C71" s="318">
        <v>0</v>
      </c>
      <c r="D71" s="320" t="s">
        <v>44</v>
      </c>
      <c r="E71" s="318">
        <v>851</v>
      </c>
      <c r="F71" s="320" t="s">
        <v>11</v>
      </c>
      <c r="G71" s="320" t="s">
        <v>33</v>
      </c>
      <c r="H71" s="319" t="s">
        <v>245</v>
      </c>
      <c r="I71" s="320" t="s">
        <v>21</v>
      </c>
      <c r="J71" s="325">
        <f t="shared" si="35"/>
        <v>0</v>
      </c>
      <c r="K71" s="325">
        <f t="shared" si="35"/>
        <v>0</v>
      </c>
      <c r="L71" s="325">
        <f t="shared" si="35"/>
        <v>0</v>
      </c>
      <c r="M71" s="325">
        <f t="shared" si="35"/>
        <v>0</v>
      </c>
      <c r="N71" s="325">
        <f t="shared" si="35"/>
        <v>0</v>
      </c>
      <c r="O71" s="325">
        <f t="shared" si="35"/>
        <v>0</v>
      </c>
      <c r="P71" s="325">
        <f t="shared" si="35"/>
        <v>0</v>
      </c>
      <c r="Q71" s="325">
        <f t="shared" si="35"/>
        <v>0</v>
      </c>
      <c r="R71" s="325">
        <f t="shared" si="35"/>
        <v>0</v>
      </c>
      <c r="S71" s="325">
        <f t="shared" si="35"/>
        <v>0</v>
      </c>
      <c r="T71" s="325">
        <f t="shared" si="35"/>
        <v>0</v>
      </c>
      <c r="U71" s="325">
        <f t="shared" si="35"/>
        <v>0</v>
      </c>
    </row>
    <row r="72" spans="1:21" ht="47.25" hidden="1" x14ac:dyDescent="0.25">
      <c r="A72" s="327" t="s">
        <v>9</v>
      </c>
      <c r="B72" s="318">
        <v>51</v>
      </c>
      <c r="C72" s="318">
        <v>0</v>
      </c>
      <c r="D72" s="320" t="s">
        <v>44</v>
      </c>
      <c r="E72" s="318">
        <v>851</v>
      </c>
      <c r="F72" s="320" t="s">
        <v>11</v>
      </c>
      <c r="G72" s="320" t="s">
        <v>33</v>
      </c>
      <c r="H72" s="319" t="s">
        <v>245</v>
      </c>
      <c r="I72" s="320" t="s">
        <v>22</v>
      </c>
      <c r="J72" s="325">
        <f>'6.ВС'!J73</f>
        <v>0</v>
      </c>
      <c r="K72" s="325">
        <f>'6.ВС'!K73</f>
        <v>0</v>
      </c>
      <c r="L72" s="325">
        <f>'6.ВС'!L73</f>
        <v>0</v>
      </c>
      <c r="M72" s="325">
        <f>'6.ВС'!M73</f>
        <v>0</v>
      </c>
      <c r="N72" s="325">
        <f>'6.ВС'!N73</f>
        <v>0</v>
      </c>
      <c r="O72" s="325">
        <f>'6.ВС'!O73</f>
        <v>0</v>
      </c>
      <c r="P72" s="325">
        <f>'6.ВС'!P73</f>
        <v>0</v>
      </c>
      <c r="Q72" s="325">
        <f>'6.ВС'!Q73</f>
        <v>0</v>
      </c>
      <c r="R72" s="325">
        <f>'6.ВС'!R73</f>
        <v>0</v>
      </c>
      <c r="S72" s="325">
        <f>'6.ВС'!S73</f>
        <v>0</v>
      </c>
      <c r="T72" s="325">
        <f>'6.ВС'!T73</f>
        <v>0</v>
      </c>
      <c r="U72" s="325">
        <f>'6.ВС'!U73</f>
        <v>0</v>
      </c>
    </row>
    <row r="73" spans="1:21" ht="78.75" x14ac:dyDescent="0.25">
      <c r="A73" s="321" t="s">
        <v>68</v>
      </c>
      <c r="B73" s="318">
        <v>51</v>
      </c>
      <c r="C73" s="318">
        <v>0</v>
      </c>
      <c r="D73" s="320" t="s">
        <v>44</v>
      </c>
      <c r="E73" s="318">
        <v>851</v>
      </c>
      <c r="F73" s="319" t="s">
        <v>30</v>
      </c>
      <c r="G73" s="319" t="s">
        <v>11</v>
      </c>
      <c r="H73" s="319" t="s">
        <v>207</v>
      </c>
      <c r="I73" s="320"/>
      <c r="J73" s="325">
        <f t="shared" ref="J73:U74" si="36">J74</f>
        <v>66408.2</v>
      </c>
      <c r="K73" s="325">
        <f t="shared" si="36"/>
        <v>0</v>
      </c>
      <c r="L73" s="325">
        <f t="shared" si="36"/>
        <v>66408.2</v>
      </c>
      <c r="M73" s="325">
        <f t="shared" si="36"/>
        <v>0</v>
      </c>
      <c r="N73" s="325">
        <f t="shared" si="36"/>
        <v>0</v>
      </c>
      <c r="O73" s="325">
        <f t="shared" si="36"/>
        <v>0</v>
      </c>
      <c r="P73" s="325">
        <f t="shared" si="36"/>
        <v>0</v>
      </c>
      <c r="Q73" s="325">
        <f t="shared" si="36"/>
        <v>0</v>
      </c>
      <c r="R73" s="325">
        <f t="shared" si="36"/>
        <v>0</v>
      </c>
      <c r="S73" s="325">
        <f t="shared" si="36"/>
        <v>0</v>
      </c>
      <c r="T73" s="325">
        <f t="shared" si="36"/>
        <v>0</v>
      </c>
      <c r="U73" s="325">
        <f t="shared" si="36"/>
        <v>0</v>
      </c>
    </row>
    <row r="74" spans="1:21" ht="31.5" x14ac:dyDescent="0.25">
      <c r="A74" s="327" t="s">
        <v>20</v>
      </c>
      <c r="B74" s="318">
        <v>51</v>
      </c>
      <c r="C74" s="318">
        <v>0</v>
      </c>
      <c r="D74" s="320" t="s">
        <v>44</v>
      </c>
      <c r="E74" s="318">
        <v>851</v>
      </c>
      <c r="F74" s="319" t="s">
        <v>30</v>
      </c>
      <c r="G74" s="319" t="s">
        <v>11</v>
      </c>
      <c r="H74" s="319" t="s">
        <v>207</v>
      </c>
      <c r="I74" s="320" t="s">
        <v>21</v>
      </c>
      <c r="J74" s="325">
        <f t="shared" si="36"/>
        <v>66408.2</v>
      </c>
      <c r="K74" s="325">
        <f t="shared" si="36"/>
        <v>0</v>
      </c>
      <c r="L74" s="325">
        <f t="shared" si="36"/>
        <v>66408.2</v>
      </c>
      <c r="M74" s="325">
        <f t="shared" si="36"/>
        <v>0</v>
      </c>
      <c r="N74" s="325">
        <f t="shared" si="36"/>
        <v>0</v>
      </c>
      <c r="O74" s="325">
        <f t="shared" si="36"/>
        <v>0</v>
      </c>
      <c r="P74" s="325">
        <f t="shared" si="36"/>
        <v>0</v>
      </c>
      <c r="Q74" s="325">
        <f t="shared" si="36"/>
        <v>0</v>
      </c>
      <c r="R74" s="325">
        <f t="shared" si="36"/>
        <v>0</v>
      </c>
      <c r="S74" s="325">
        <f t="shared" si="36"/>
        <v>0</v>
      </c>
      <c r="T74" s="325">
        <f t="shared" si="36"/>
        <v>0</v>
      </c>
      <c r="U74" s="325">
        <f t="shared" si="36"/>
        <v>0</v>
      </c>
    </row>
    <row r="75" spans="1:21" ht="47.25" x14ac:dyDescent="0.25">
      <c r="A75" s="327" t="s">
        <v>9</v>
      </c>
      <c r="B75" s="318">
        <v>51</v>
      </c>
      <c r="C75" s="318">
        <v>0</v>
      </c>
      <c r="D75" s="320" t="s">
        <v>44</v>
      </c>
      <c r="E75" s="318">
        <v>851</v>
      </c>
      <c r="F75" s="319" t="s">
        <v>30</v>
      </c>
      <c r="G75" s="319" t="s">
        <v>11</v>
      </c>
      <c r="H75" s="319" t="s">
        <v>207</v>
      </c>
      <c r="I75" s="320" t="s">
        <v>22</v>
      </c>
      <c r="J75" s="325">
        <f>'6.ВС'!J128</f>
        <v>66408.2</v>
      </c>
      <c r="K75" s="325">
        <f>'6.ВС'!K128</f>
        <v>0</v>
      </c>
      <c r="L75" s="325">
        <f>'6.ВС'!L128</f>
        <v>66408.2</v>
      </c>
      <c r="M75" s="325">
        <f>'6.ВС'!M128</f>
        <v>0</v>
      </c>
      <c r="N75" s="325">
        <f>'6.ВС'!N128</f>
        <v>0</v>
      </c>
      <c r="O75" s="325">
        <f>'6.ВС'!O128</f>
        <v>0</v>
      </c>
      <c r="P75" s="325">
        <f>'6.ВС'!P128</f>
        <v>0</v>
      </c>
      <c r="Q75" s="325">
        <f>'6.ВС'!Q128</f>
        <v>0</v>
      </c>
      <c r="R75" s="325">
        <f>'6.ВС'!R128</f>
        <v>0</v>
      </c>
      <c r="S75" s="325">
        <f>'6.ВС'!S128</f>
        <v>0</v>
      </c>
      <c r="T75" s="325">
        <f>'6.ВС'!T128</f>
        <v>0</v>
      </c>
      <c r="U75" s="325">
        <f>'6.ВС'!U128</f>
        <v>0</v>
      </c>
    </row>
    <row r="76" spans="1:21" ht="141.75" hidden="1" x14ac:dyDescent="0.25">
      <c r="A76" s="324" t="s">
        <v>375</v>
      </c>
      <c r="B76" s="318">
        <v>51</v>
      </c>
      <c r="C76" s="318">
        <v>0</v>
      </c>
      <c r="D76" s="320" t="s">
        <v>44</v>
      </c>
      <c r="E76" s="318">
        <v>851</v>
      </c>
      <c r="F76" s="320" t="s">
        <v>11</v>
      </c>
      <c r="G76" s="319" t="s">
        <v>33</v>
      </c>
      <c r="H76" s="319" t="s">
        <v>376</v>
      </c>
      <c r="I76" s="320"/>
      <c r="J76" s="325">
        <f t="shared" ref="J76:U77" si="37">J77</f>
        <v>0</v>
      </c>
      <c r="K76" s="325">
        <f t="shared" si="37"/>
        <v>0</v>
      </c>
      <c r="L76" s="325">
        <f t="shared" si="37"/>
        <v>0</v>
      </c>
      <c r="M76" s="325">
        <f t="shared" si="37"/>
        <v>0</v>
      </c>
      <c r="N76" s="325">
        <f t="shared" si="37"/>
        <v>0</v>
      </c>
      <c r="O76" s="325">
        <f t="shared" si="37"/>
        <v>0</v>
      </c>
      <c r="P76" s="325">
        <f t="shared" si="37"/>
        <v>0</v>
      </c>
      <c r="Q76" s="325">
        <f t="shared" si="37"/>
        <v>0</v>
      </c>
      <c r="R76" s="325">
        <f t="shared" si="37"/>
        <v>0</v>
      </c>
      <c r="S76" s="325">
        <f t="shared" si="37"/>
        <v>0</v>
      </c>
      <c r="T76" s="325">
        <f t="shared" si="37"/>
        <v>0</v>
      </c>
      <c r="U76" s="325">
        <f t="shared" si="37"/>
        <v>0</v>
      </c>
    </row>
    <row r="77" spans="1:21" hidden="1" x14ac:dyDescent="0.25">
      <c r="A77" s="324" t="s">
        <v>34</v>
      </c>
      <c r="B77" s="318">
        <v>51</v>
      </c>
      <c r="C77" s="318">
        <v>0</v>
      </c>
      <c r="D77" s="320" t="s">
        <v>44</v>
      </c>
      <c r="E77" s="318">
        <v>851</v>
      </c>
      <c r="F77" s="320" t="s">
        <v>11</v>
      </c>
      <c r="G77" s="319" t="s">
        <v>33</v>
      </c>
      <c r="H77" s="319" t="s">
        <v>376</v>
      </c>
      <c r="I77" s="320" t="s">
        <v>21</v>
      </c>
      <c r="J77" s="325">
        <f t="shared" si="37"/>
        <v>0</v>
      </c>
      <c r="K77" s="325">
        <f t="shared" si="37"/>
        <v>0</v>
      </c>
      <c r="L77" s="325">
        <f t="shared" si="37"/>
        <v>0</v>
      </c>
      <c r="M77" s="325">
        <f t="shared" si="37"/>
        <v>0</v>
      </c>
      <c r="N77" s="325">
        <f t="shared" si="37"/>
        <v>0</v>
      </c>
      <c r="O77" s="325">
        <f t="shared" si="37"/>
        <v>0</v>
      </c>
      <c r="P77" s="325">
        <f t="shared" si="37"/>
        <v>0</v>
      </c>
      <c r="Q77" s="325">
        <f t="shared" si="37"/>
        <v>0</v>
      </c>
      <c r="R77" s="325">
        <f t="shared" si="37"/>
        <v>0</v>
      </c>
      <c r="S77" s="325">
        <f t="shared" si="37"/>
        <v>0</v>
      </c>
      <c r="T77" s="325">
        <f t="shared" si="37"/>
        <v>0</v>
      </c>
      <c r="U77" s="325">
        <f t="shared" si="37"/>
        <v>0</v>
      </c>
    </row>
    <row r="78" spans="1:21" hidden="1" x14ac:dyDescent="0.25">
      <c r="A78" s="324" t="s">
        <v>61</v>
      </c>
      <c r="B78" s="318">
        <v>51</v>
      </c>
      <c r="C78" s="318">
        <v>0</v>
      </c>
      <c r="D78" s="320" t="s">
        <v>44</v>
      </c>
      <c r="E78" s="318">
        <v>851</v>
      </c>
      <c r="F78" s="320" t="s">
        <v>11</v>
      </c>
      <c r="G78" s="319" t="s">
        <v>33</v>
      </c>
      <c r="H78" s="319" t="s">
        <v>376</v>
      </c>
      <c r="I78" s="320" t="s">
        <v>22</v>
      </c>
      <c r="J78" s="325">
        <f>'6.ВС'!J123</f>
        <v>0</v>
      </c>
      <c r="K78" s="325">
        <f>'6.ВС'!K123</f>
        <v>0</v>
      </c>
      <c r="L78" s="325">
        <f>'6.ВС'!L123</f>
        <v>0</v>
      </c>
      <c r="M78" s="325">
        <f>'6.ВС'!M123</f>
        <v>0</v>
      </c>
      <c r="N78" s="325">
        <f>'6.ВС'!N123</f>
        <v>0</v>
      </c>
      <c r="O78" s="325">
        <f>'6.ВС'!O123</f>
        <v>0</v>
      </c>
      <c r="P78" s="325">
        <f>'6.ВС'!P123</f>
        <v>0</v>
      </c>
      <c r="Q78" s="325">
        <f>'6.ВС'!Q123</f>
        <v>0</v>
      </c>
      <c r="R78" s="325">
        <f>'6.ВС'!R123</f>
        <v>0</v>
      </c>
      <c r="S78" s="325">
        <f>'6.ВС'!S123</f>
        <v>0</v>
      </c>
      <c r="T78" s="325">
        <f>'6.ВС'!T123</f>
        <v>0</v>
      </c>
      <c r="U78" s="325">
        <f>'6.ВС'!U123</f>
        <v>0</v>
      </c>
    </row>
    <row r="79" spans="1:21" ht="47.25" x14ac:dyDescent="0.25">
      <c r="A79" s="321" t="s">
        <v>161</v>
      </c>
      <c r="B79" s="318">
        <v>51</v>
      </c>
      <c r="C79" s="318">
        <v>0</v>
      </c>
      <c r="D79" s="320" t="s">
        <v>46</v>
      </c>
      <c r="E79" s="318"/>
      <c r="F79" s="320"/>
      <c r="G79" s="320"/>
      <c r="H79" s="320"/>
      <c r="I79" s="320"/>
      <c r="J79" s="325">
        <f t="shared" ref="J79:U79" si="38">J80</f>
        <v>3019900</v>
      </c>
      <c r="K79" s="325">
        <f t="shared" si="38"/>
        <v>0</v>
      </c>
      <c r="L79" s="325">
        <f t="shared" si="38"/>
        <v>3019900</v>
      </c>
      <c r="M79" s="325">
        <f t="shared" si="38"/>
        <v>0</v>
      </c>
      <c r="N79" s="325">
        <f t="shared" si="38"/>
        <v>2749400</v>
      </c>
      <c r="O79" s="325">
        <f t="shared" si="38"/>
        <v>0</v>
      </c>
      <c r="P79" s="325">
        <f t="shared" si="38"/>
        <v>2749400</v>
      </c>
      <c r="Q79" s="325">
        <f t="shared" si="38"/>
        <v>0</v>
      </c>
      <c r="R79" s="325">
        <f t="shared" si="38"/>
        <v>2749400</v>
      </c>
      <c r="S79" s="325">
        <f t="shared" si="38"/>
        <v>0</v>
      </c>
      <c r="T79" s="325">
        <f t="shared" si="38"/>
        <v>2749400</v>
      </c>
      <c r="U79" s="325">
        <f t="shared" si="38"/>
        <v>0</v>
      </c>
    </row>
    <row r="80" spans="1:21" x14ac:dyDescent="0.25">
      <c r="A80" s="321" t="s">
        <v>6</v>
      </c>
      <c r="B80" s="323">
        <v>51</v>
      </c>
      <c r="C80" s="323">
        <v>0</v>
      </c>
      <c r="D80" s="320" t="s">
        <v>46</v>
      </c>
      <c r="E80" s="323">
        <v>851</v>
      </c>
      <c r="F80" s="320"/>
      <c r="G80" s="320"/>
      <c r="H80" s="320"/>
      <c r="I80" s="320"/>
      <c r="J80" s="322">
        <f t="shared" ref="J80" si="39">J84+J81</f>
        <v>3019900</v>
      </c>
      <c r="K80" s="322">
        <f t="shared" ref="K80:U80" si="40">K84+K81</f>
        <v>0</v>
      </c>
      <c r="L80" s="322">
        <f t="shared" si="40"/>
        <v>3019900</v>
      </c>
      <c r="M80" s="322">
        <f t="shared" si="40"/>
        <v>0</v>
      </c>
      <c r="N80" s="322">
        <f t="shared" si="40"/>
        <v>2749400</v>
      </c>
      <c r="O80" s="322">
        <f t="shared" si="40"/>
        <v>0</v>
      </c>
      <c r="P80" s="322">
        <f t="shared" si="40"/>
        <v>2749400</v>
      </c>
      <c r="Q80" s="322">
        <f t="shared" si="40"/>
        <v>0</v>
      </c>
      <c r="R80" s="322">
        <f t="shared" si="40"/>
        <v>2749400</v>
      </c>
      <c r="S80" s="322">
        <f t="shared" si="40"/>
        <v>0</v>
      </c>
      <c r="T80" s="322">
        <f t="shared" si="40"/>
        <v>2749400</v>
      </c>
      <c r="U80" s="322">
        <f t="shared" si="40"/>
        <v>0</v>
      </c>
    </row>
    <row r="81" spans="1:21" s="310" customFormat="1" ht="31.5" x14ac:dyDescent="0.25">
      <c r="A81" s="321" t="s">
        <v>40</v>
      </c>
      <c r="B81" s="318">
        <v>51</v>
      </c>
      <c r="C81" s="318">
        <v>0</v>
      </c>
      <c r="D81" s="319" t="s">
        <v>46</v>
      </c>
      <c r="E81" s="318">
        <v>851</v>
      </c>
      <c r="F81" s="319" t="s">
        <v>11</v>
      </c>
      <c r="G81" s="319" t="s">
        <v>33</v>
      </c>
      <c r="H81" s="319" t="s">
        <v>202</v>
      </c>
      <c r="I81" s="319"/>
      <c r="J81" s="330">
        <f t="shared" ref="J81:U82" si="41">J82</f>
        <v>3019900</v>
      </c>
      <c r="K81" s="330">
        <f t="shared" si="41"/>
        <v>0</v>
      </c>
      <c r="L81" s="330">
        <f t="shared" si="41"/>
        <v>3019900</v>
      </c>
      <c r="M81" s="330">
        <f t="shared" si="41"/>
        <v>0</v>
      </c>
      <c r="N81" s="330">
        <f t="shared" si="41"/>
        <v>2749400</v>
      </c>
      <c r="O81" s="330">
        <f t="shared" si="41"/>
        <v>0</v>
      </c>
      <c r="P81" s="330">
        <f t="shared" si="41"/>
        <v>2749400</v>
      </c>
      <c r="Q81" s="330">
        <f t="shared" si="41"/>
        <v>0</v>
      </c>
      <c r="R81" s="330">
        <f t="shared" si="41"/>
        <v>2749400</v>
      </c>
      <c r="S81" s="330">
        <f t="shared" si="41"/>
        <v>0</v>
      </c>
      <c r="T81" s="330">
        <f t="shared" si="41"/>
        <v>2749400</v>
      </c>
      <c r="U81" s="330">
        <f t="shared" si="41"/>
        <v>0</v>
      </c>
    </row>
    <row r="82" spans="1:21" ht="47.25" x14ac:dyDescent="0.25">
      <c r="A82" s="327" t="s">
        <v>41</v>
      </c>
      <c r="B82" s="318">
        <v>51</v>
      </c>
      <c r="C82" s="318">
        <v>0</v>
      </c>
      <c r="D82" s="319" t="s">
        <v>46</v>
      </c>
      <c r="E82" s="318">
        <v>851</v>
      </c>
      <c r="F82" s="319" t="s">
        <v>11</v>
      </c>
      <c r="G82" s="319" t="s">
        <v>33</v>
      </c>
      <c r="H82" s="319" t="s">
        <v>202</v>
      </c>
      <c r="I82" s="320" t="s">
        <v>83</v>
      </c>
      <c r="J82" s="325">
        <f t="shared" si="41"/>
        <v>3019900</v>
      </c>
      <c r="K82" s="325">
        <f t="shared" si="41"/>
        <v>0</v>
      </c>
      <c r="L82" s="325">
        <f t="shared" si="41"/>
        <v>3019900</v>
      </c>
      <c r="M82" s="325">
        <f t="shared" si="41"/>
        <v>0</v>
      </c>
      <c r="N82" s="325">
        <f t="shared" si="41"/>
        <v>2749400</v>
      </c>
      <c r="O82" s="325">
        <f t="shared" si="41"/>
        <v>0</v>
      </c>
      <c r="P82" s="325">
        <f t="shared" si="41"/>
        <v>2749400</v>
      </c>
      <c r="Q82" s="325">
        <f t="shared" si="41"/>
        <v>0</v>
      </c>
      <c r="R82" s="325">
        <f t="shared" si="41"/>
        <v>2749400</v>
      </c>
      <c r="S82" s="325">
        <f t="shared" si="41"/>
        <v>0</v>
      </c>
      <c r="T82" s="325">
        <f t="shared" si="41"/>
        <v>2749400</v>
      </c>
      <c r="U82" s="325">
        <f t="shared" si="41"/>
        <v>0</v>
      </c>
    </row>
    <row r="83" spans="1:21" x14ac:dyDescent="0.25">
      <c r="A83" s="327" t="s">
        <v>42</v>
      </c>
      <c r="B83" s="318">
        <v>51</v>
      </c>
      <c r="C83" s="318">
        <v>0</v>
      </c>
      <c r="D83" s="319" t="s">
        <v>46</v>
      </c>
      <c r="E83" s="318">
        <v>851</v>
      </c>
      <c r="F83" s="319" t="s">
        <v>11</v>
      </c>
      <c r="G83" s="319" t="s">
        <v>33</v>
      </c>
      <c r="H83" s="319" t="s">
        <v>202</v>
      </c>
      <c r="I83" s="320" t="s">
        <v>85</v>
      </c>
      <c r="J83" s="325">
        <f>'6.ВС'!J76</f>
        <v>3019900</v>
      </c>
      <c r="K83" s="325">
        <f>'6.ВС'!K76</f>
        <v>0</v>
      </c>
      <c r="L83" s="325">
        <f>'6.ВС'!L76</f>
        <v>3019900</v>
      </c>
      <c r="M83" s="325">
        <f>'6.ВС'!M76</f>
        <v>0</v>
      </c>
      <c r="N83" s="325">
        <f>'6.ВС'!N76</f>
        <v>2749400</v>
      </c>
      <c r="O83" s="325">
        <f>'6.ВС'!O76</f>
        <v>0</v>
      </c>
      <c r="P83" s="325">
        <f>'6.ВС'!P76</f>
        <v>2749400</v>
      </c>
      <c r="Q83" s="325">
        <f>'6.ВС'!Q76</f>
        <v>0</v>
      </c>
      <c r="R83" s="325">
        <f>'6.ВС'!R76</f>
        <v>2749400</v>
      </c>
      <c r="S83" s="325">
        <f>'6.ВС'!S76</f>
        <v>0</v>
      </c>
      <c r="T83" s="325">
        <f>'6.ВС'!T76</f>
        <v>2749400</v>
      </c>
      <c r="U83" s="325">
        <f>'6.ВС'!U76</f>
        <v>0</v>
      </c>
    </row>
    <row r="84" spans="1:21" ht="47.25" hidden="1" x14ac:dyDescent="0.25">
      <c r="A84" s="324" t="s">
        <v>370</v>
      </c>
      <c r="B84" s="318">
        <v>51</v>
      </c>
      <c r="C84" s="318">
        <v>0</v>
      </c>
      <c r="D84" s="319" t="s">
        <v>46</v>
      </c>
      <c r="E84" s="318">
        <v>851</v>
      </c>
      <c r="F84" s="319" t="s">
        <v>11</v>
      </c>
      <c r="G84" s="319" t="s">
        <v>33</v>
      </c>
      <c r="H84" s="319" t="s">
        <v>256</v>
      </c>
      <c r="I84" s="319"/>
      <c r="J84" s="330">
        <f t="shared" ref="J84:U85" si="42">J85</f>
        <v>0</v>
      </c>
      <c r="K84" s="330">
        <f t="shared" si="42"/>
        <v>0</v>
      </c>
      <c r="L84" s="330">
        <f t="shared" si="42"/>
        <v>0</v>
      </c>
      <c r="M84" s="330">
        <f t="shared" si="42"/>
        <v>0</v>
      </c>
      <c r="N84" s="330">
        <f t="shared" si="42"/>
        <v>0</v>
      </c>
      <c r="O84" s="330">
        <f t="shared" si="42"/>
        <v>0</v>
      </c>
      <c r="P84" s="330">
        <f t="shared" si="42"/>
        <v>0</v>
      </c>
      <c r="Q84" s="330">
        <f t="shared" si="42"/>
        <v>0</v>
      </c>
      <c r="R84" s="330">
        <f t="shared" si="42"/>
        <v>0</v>
      </c>
      <c r="S84" s="330">
        <f t="shared" si="42"/>
        <v>0</v>
      </c>
      <c r="T84" s="330">
        <f t="shared" si="42"/>
        <v>0</v>
      </c>
      <c r="U84" s="330">
        <f t="shared" si="42"/>
        <v>0</v>
      </c>
    </row>
    <row r="85" spans="1:21" ht="47.25" hidden="1" x14ac:dyDescent="0.25">
      <c r="A85" s="327" t="s">
        <v>41</v>
      </c>
      <c r="B85" s="318">
        <v>51</v>
      </c>
      <c r="C85" s="318">
        <v>0</v>
      </c>
      <c r="D85" s="319" t="s">
        <v>46</v>
      </c>
      <c r="E85" s="318">
        <v>851</v>
      </c>
      <c r="F85" s="319" t="s">
        <v>11</v>
      </c>
      <c r="G85" s="319" t="s">
        <v>33</v>
      </c>
      <c r="H85" s="319" t="s">
        <v>256</v>
      </c>
      <c r="I85" s="320" t="s">
        <v>83</v>
      </c>
      <c r="J85" s="325">
        <f t="shared" si="42"/>
        <v>0</v>
      </c>
      <c r="K85" s="325">
        <f t="shared" si="42"/>
        <v>0</v>
      </c>
      <c r="L85" s="325">
        <f t="shared" si="42"/>
        <v>0</v>
      </c>
      <c r="M85" s="325">
        <f t="shared" si="42"/>
        <v>0</v>
      </c>
      <c r="N85" s="325">
        <f t="shared" si="42"/>
        <v>0</v>
      </c>
      <c r="O85" s="325">
        <f t="shared" si="42"/>
        <v>0</v>
      </c>
      <c r="P85" s="325">
        <f t="shared" si="42"/>
        <v>0</v>
      </c>
      <c r="Q85" s="325">
        <f t="shared" si="42"/>
        <v>0</v>
      </c>
      <c r="R85" s="325">
        <f t="shared" si="42"/>
        <v>0</v>
      </c>
      <c r="S85" s="325">
        <f t="shared" si="42"/>
        <v>0</v>
      </c>
      <c r="T85" s="325">
        <f t="shared" si="42"/>
        <v>0</v>
      </c>
      <c r="U85" s="325">
        <f t="shared" si="42"/>
        <v>0</v>
      </c>
    </row>
    <row r="86" spans="1:21" hidden="1" x14ac:dyDescent="0.25">
      <c r="A86" s="327" t="s">
        <v>42</v>
      </c>
      <c r="B86" s="318">
        <v>51</v>
      </c>
      <c r="C86" s="318">
        <v>0</v>
      </c>
      <c r="D86" s="319" t="s">
        <v>46</v>
      </c>
      <c r="E86" s="318">
        <v>851</v>
      </c>
      <c r="F86" s="319" t="s">
        <v>11</v>
      </c>
      <c r="G86" s="319" t="s">
        <v>33</v>
      </c>
      <c r="H86" s="319" t="s">
        <v>256</v>
      </c>
      <c r="I86" s="320" t="s">
        <v>85</v>
      </c>
      <c r="J86" s="322">
        <f>'6.ВС'!J79</f>
        <v>0</v>
      </c>
      <c r="K86" s="322">
        <f>'6.ВС'!K79</f>
        <v>0</v>
      </c>
      <c r="L86" s="322">
        <f>'6.ВС'!L79</f>
        <v>0</v>
      </c>
      <c r="M86" s="322">
        <f>'6.ВС'!M79</f>
        <v>0</v>
      </c>
      <c r="N86" s="322">
        <f>'6.ВС'!N79</f>
        <v>0</v>
      </c>
      <c r="O86" s="322">
        <f>'6.ВС'!O79</f>
        <v>0</v>
      </c>
      <c r="P86" s="322">
        <f>'6.ВС'!P79</f>
        <v>0</v>
      </c>
      <c r="Q86" s="322">
        <f>'6.ВС'!Q79</f>
        <v>0</v>
      </c>
      <c r="R86" s="322">
        <f>'6.ВС'!R79</f>
        <v>0</v>
      </c>
      <c r="S86" s="322">
        <f>'6.ВС'!S79</f>
        <v>0</v>
      </c>
      <c r="T86" s="322">
        <f>'6.ВС'!T79</f>
        <v>0</v>
      </c>
      <c r="U86" s="322">
        <f>'6.ВС'!U79</f>
        <v>0</v>
      </c>
    </row>
    <row r="87" spans="1:21" s="310" customFormat="1" ht="63" x14ac:dyDescent="0.25">
      <c r="A87" s="321" t="s">
        <v>165</v>
      </c>
      <c r="B87" s="318">
        <v>51</v>
      </c>
      <c r="C87" s="318">
        <v>0</v>
      </c>
      <c r="D87" s="320" t="s">
        <v>13</v>
      </c>
      <c r="E87" s="318"/>
      <c r="F87" s="320"/>
      <c r="G87" s="320"/>
      <c r="H87" s="320"/>
      <c r="I87" s="320"/>
      <c r="J87" s="325">
        <f t="shared" ref="J87:U87" si="43">J88</f>
        <v>1953519.4</v>
      </c>
      <c r="K87" s="325">
        <f t="shared" si="43"/>
        <v>1240294</v>
      </c>
      <c r="L87" s="325">
        <f t="shared" si="43"/>
        <v>0</v>
      </c>
      <c r="M87" s="325">
        <f t="shared" si="43"/>
        <v>713225.4</v>
      </c>
      <c r="N87" s="325">
        <f t="shared" si="43"/>
        <v>1966637.6</v>
      </c>
      <c r="O87" s="325">
        <f t="shared" si="43"/>
        <v>1230323</v>
      </c>
      <c r="P87" s="325">
        <f t="shared" si="43"/>
        <v>0</v>
      </c>
      <c r="Q87" s="325">
        <f t="shared" si="43"/>
        <v>736314.6</v>
      </c>
      <c r="R87" s="325">
        <f t="shared" si="43"/>
        <v>2032997.4</v>
      </c>
      <c r="S87" s="325">
        <f t="shared" si="43"/>
        <v>1271667</v>
      </c>
      <c r="T87" s="325">
        <f t="shared" si="43"/>
        <v>0</v>
      </c>
      <c r="U87" s="325">
        <f t="shared" si="43"/>
        <v>761330.4</v>
      </c>
    </row>
    <row r="88" spans="1:21" s="310" customFormat="1" x14ac:dyDescent="0.25">
      <c r="A88" s="321" t="s">
        <v>6</v>
      </c>
      <c r="B88" s="323">
        <v>51</v>
      </c>
      <c r="C88" s="323">
        <v>0</v>
      </c>
      <c r="D88" s="320" t="s">
        <v>13</v>
      </c>
      <c r="E88" s="323">
        <v>851</v>
      </c>
      <c r="F88" s="320"/>
      <c r="G88" s="320"/>
      <c r="H88" s="320"/>
      <c r="I88" s="320"/>
      <c r="J88" s="322">
        <f t="shared" ref="J88" si="44">J96+J89</f>
        <v>1953519.4</v>
      </c>
      <c r="K88" s="322">
        <f t="shared" ref="K88:U88" si="45">K96+K89</f>
        <v>1240294</v>
      </c>
      <c r="L88" s="322">
        <f t="shared" si="45"/>
        <v>0</v>
      </c>
      <c r="M88" s="322">
        <f t="shared" si="45"/>
        <v>713225.4</v>
      </c>
      <c r="N88" s="322">
        <f t="shared" si="45"/>
        <v>1966637.6</v>
      </c>
      <c r="O88" s="322">
        <f t="shared" si="45"/>
        <v>1230323</v>
      </c>
      <c r="P88" s="322">
        <f t="shared" si="45"/>
        <v>0</v>
      </c>
      <c r="Q88" s="322">
        <f t="shared" si="45"/>
        <v>736314.6</v>
      </c>
      <c r="R88" s="322">
        <f t="shared" si="45"/>
        <v>2032997.4</v>
      </c>
      <c r="S88" s="322">
        <f t="shared" si="45"/>
        <v>1271667</v>
      </c>
      <c r="T88" s="322">
        <f t="shared" si="45"/>
        <v>0</v>
      </c>
      <c r="U88" s="322">
        <f t="shared" si="45"/>
        <v>761330.4</v>
      </c>
    </row>
    <row r="89" spans="1:21" s="310" customFormat="1" ht="47.25" x14ac:dyDescent="0.25">
      <c r="A89" s="321" t="s">
        <v>47</v>
      </c>
      <c r="B89" s="323">
        <v>51</v>
      </c>
      <c r="C89" s="318">
        <v>0</v>
      </c>
      <c r="D89" s="320" t="s">
        <v>13</v>
      </c>
      <c r="E89" s="323">
        <v>851</v>
      </c>
      <c r="F89" s="318" t="s">
        <v>44</v>
      </c>
      <c r="G89" s="318" t="s">
        <v>46</v>
      </c>
      <c r="H89" s="318">
        <v>51180</v>
      </c>
      <c r="I89" s="318" t="s">
        <v>48</v>
      </c>
      <c r="J89" s="322">
        <f t="shared" ref="J89" si="46">J90+J92+J94</f>
        <v>1901934.4</v>
      </c>
      <c r="K89" s="322">
        <f t="shared" ref="K89:U89" si="47">K90+K92+K94</f>
        <v>1188709</v>
      </c>
      <c r="L89" s="322">
        <f t="shared" si="47"/>
        <v>0</v>
      </c>
      <c r="M89" s="322">
        <f t="shared" si="47"/>
        <v>713225.4</v>
      </c>
      <c r="N89" s="322">
        <f t="shared" si="47"/>
        <v>1963505.6</v>
      </c>
      <c r="O89" s="322">
        <f t="shared" si="47"/>
        <v>1227191</v>
      </c>
      <c r="P89" s="322">
        <f t="shared" si="47"/>
        <v>0</v>
      </c>
      <c r="Q89" s="322">
        <f t="shared" si="47"/>
        <v>736314.6</v>
      </c>
      <c r="R89" s="322">
        <f t="shared" si="47"/>
        <v>2030214.4</v>
      </c>
      <c r="S89" s="322">
        <f t="shared" si="47"/>
        <v>1268884</v>
      </c>
      <c r="T89" s="322">
        <f t="shared" si="47"/>
        <v>0</v>
      </c>
      <c r="U89" s="322">
        <f t="shared" si="47"/>
        <v>761330.4</v>
      </c>
    </row>
    <row r="90" spans="1:21" ht="78.75" x14ac:dyDescent="0.25">
      <c r="A90" s="326" t="s">
        <v>15</v>
      </c>
      <c r="B90" s="318">
        <v>51</v>
      </c>
      <c r="C90" s="318">
        <v>0</v>
      </c>
      <c r="D90" s="320" t="s">
        <v>13</v>
      </c>
      <c r="E90" s="318">
        <v>851</v>
      </c>
      <c r="F90" s="320" t="s">
        <v>44</v>
      </c>
      <c r="G90" s="320" t="s">
        <v>46</v>
      </c>
      <c r="H90" s="318">
        <v>51180</v>
      </c>
      <c r="I90" s="320" t="s">
        <v>17</v>
      </c>
      <c r="J90" s="325">
        <f t="shared" ref="J90:U90" si="48">J91</f>
        <v>690800</v>
      </c>
      <c r="K90" s="325">
        <f t="shared" si="48"/>
        <v>0</v>
      </c>
      <c r="L90" s="325">
        <f t="shared" si="48"/>
        <v>0</v>
      </c>
      <c r="M90" s="325">
        <f t="shared" si="48"/>
        <v>690800</v>
      </c>
      <c r="N90" s="325">
        <f t="shared" si="48"/>
        <v>703100</v>
      </c>
      <c r="O90" s="325">
        <f t="shared" si="48"/>
        <v>0</v>
      </c>
      <c r="P90" s="325">
        <f t="shared" si="48"/>
        <v>0</v>
      </c>
      <c r="Q90" s="325">
        <f t="shared" si="48"/>
        <v>703100</v>
      </c>
      <c r="R90" s="325">
        <f t="shared" si="48"/>
        <v>721400</v>
      </c>
      <c r="S90" s="325">
        <f t="shared" si="48"/>
        <v>0</v>
      </c>
      <c r="T90" s="325">
        <f t="shared" si="48"/>
        <v>0</v>
      </c>
      <c r="U90" s="325">
        <f t="shared" si="48"/>
        <v>721400</v>
      </c>
    </row>
    <row r="91" spans="1:21" ht="31.5" x14ac:dyDescent="0.25">
      <c r="A91" s="326" t="s">
        <v>8</v>
      </c>
      <c r="B91" s="318">
        <v>51</v>
      </c>
      <c r="C91" s="318">
        <v>0</v>
      </c>
      <c r="D91" s="320" t="s">
        <v>13</v>
      </c>
      <c r="E91" s="318">
        <v>851</v>
      </c>
      <c r="F91" s="320" t="s">
        <v>44</v>
      </c>
      <c r="G91" s="320" t="s">
        <v>46</v>
      </c>
      <c r="H91" s="318">
        <v>51180</v>
      </c>
      <c r="I91" s="320" t="s">
        <v>18</v>
      </c>
      <c r="J91" s="325">
        <f>'6.ВС'!J84</f>
        <v>690800</v>
      </c>
      <c r="K91" s="325">
        <f>'6.ВС'!K84</f>
        <v>0</v>
      </c>
      <c r="L91" s="325">
        <f>'6.ВС'!L84</f>
        <v>0</v>
      </c>
      <c r="M91" s="325">
        <f>'6.ВС'!M84</f>
        <v>690800</v>
      </c>
      <c r="N91" s="325">
        <f>'6.ВС'!N84</f>
        <v>703100</v>
      </c>
      <c r="O91" s="325">
        <f>'6.ВС'!O84</f>
        <v>0</v>
      </c>
      <c r="P91" s="325">
        <f>'6.ВС'!P84</f>
        <v>0</v>
      </c>
      <c r="Q91" s="325">
        <f>'6.ВС'!Q84</f>
        <v>703100</v>
      </c>
      <c r="R91" s="325">
        <f>'6.ВС'!R84</f>
        <v>721400</v>
      </c>
      <c r="S91" s="325">
        <f>'6.ВС'!S84</f>
        <v>0</v>
      </c>
      <c r="T91" s="325">
        <f>'6.ВС'!T84</f>
        <v>0</v>
      </c>
      <c r="U91" s="325">
        <f>'6.ВС'!U84</f>
        <v>721400</v>
      </c>
    </row>
    <row r="92" spans="1:21" ht="31.5" x14ac:dyDescent="0.25">
      <c r="A92" s="327" t="s">
        <v>20</v>
      </c>
      <c r="B92" s="318">
        <v>51</v>
      </c>
      <c r="C92" s="318">
        <v>0</v>
      </c>
      <c r="D92" s="320" t="s">
        <v>13</v>
      </c>
      <c r="E92" s="318">
        <v>851</v>
      </c>
      <c r="F92" s="320" t="s">
        <v>44</v>
      </c>
      <c r="G92" s="320" t="s">
        <v>46</v>
      </c>
      <c r="H92" s="318">
        <v>51180</v>
      </c>
      <c r="I92" s="320" t="s">
        <v>21</v>
      </c>
      <c r="J92" s="325">
        <f t="shared" ref="J92:U92" si="49">J93</f>
        <v>22425.4</v>
      </c>
      <c r="K92" s="325">
        <f t="shared" si="49"/>
        <v>0</v>
      </c>
      <c r="L92" s="325">
        <f t="shared" si="49"/>
        <v>0</v>
      </c>
      <c r="M92" s="325">
        <f t="shared" si="49"/>
        <v>22425.4</v>
      </c>
      <c r="N92" s="325">
        <f t="shared" si="49"/>
        <v>33214.6</v>
      </c>
      <c r="O92" s="325">
        <f t="shared" si="49"/>
        <v>0</v>
      </c>
      <c r="P92" s="325">
        <f t="shared" si="49"/>
        <v>0</v>
      </c>
      <c r="Q92" s="325">
        <f t="shared" si="49"/>
        <v>33214.6</v>
      </c>
      <c r="R92" s="325">
        <f t="shared" si="49"/>
        <v>39930.400000000001</v>
      </c>
      <c r="S92" s="325">
        <f t="shared" si="49"/>
        <v>0</v>
      </c>
      <c r="T92" s="325">
        <f t="shared" si="49"/>
        <v>0</v>
      </c>
      <c r="U92" s="325">
        <f t="shared" si="49"/>
        <v>39930.400000000001</v>
      </c>
    </row>
    <row r="93" spans="1:21" ht="47.25" x14ac:dyDescent="0.25">
      <c r="A93" s="327" t="s">
        <v>9</v>
      </c>
      <c r="B93" s="318">
        <v>51</v>
      </c>
      <c r="C93" s="318">
        <v>0</v>
      </c>
      <c r="D93" s="320" t="s">
        <v>13</v>
      </c>
      <c r="E93" s="318">
        <v>851</v>
      </c>
      <c r="F93" s="320" t="s">
        <v>44</v>
      </c>
      <c r="G93" s="320" t="s">
        <v>46</v>
      </c>
      <c r="H93" s="318">
        <v>51180</v>
      </c>
      <c r="I93" s="320" t="s">
        <v>22</v>
      </c>
      <c r="J93" s="325">
        <f>'6.ВС'!J86</f>
        <v>22425.4</v>
      </c>
      <c r="K93" s="325">
        <f>'6.ВС'!K86</f>
        <v>0</v>
      </c>
      <c r="L93" s="325">
        <f>'6.ВС'!L86</f>
        <v>0</v>
      </c>
      <c r="M93" s="325">
        <f>'6.ВС'!M86</f>
        <v>22425.4</v>
      </c>
      <c r="N93" s="325">
        <f>'6.ВС'!N86</f>
        <v>33214.6</v>
      </c>
      <c r="O93" s="325">
        <f>'6.ВС'!O86</f>
        <v>0</v>
      </c>
      <c r="P93" s="325">
        <f>'6.ВС'!P86</f>
        <v>0</v>
      </c>
      <c r="Q93" s="325">
        <f>'6.ВС'!Q86</f>
        <v>33214.6</v>
      </c>
      <c r="R93" s="325">
        <f>'6.ВС'!R86</f>
        <v>39930.400000000001</v>
      </c>
      <c r="S93" s="325">
        <f>'6.ВС'!S86</f>
        <v>0</v>
      </c>
      <c r="T93" s="325">
        <f>'6.ВС'!T86</f>
        <v>0</v>
      </c>
      <c r="U93" s="325">
        <f>'6.ВС'!U86</f>
        <v>39930.400000000001</v>
      </c>
    </row>
    <row r="94" spans="1:21" x14ac:dyDescent="0.25">
      <c r="A94" s="327" t="s">
        <v>34</v>
      </c>
      <c r="B94" s="318">
        <v>51</v>
      </c>
      <c r="C94" s="318">
        <v>0</v>
      </c>
      <c r="D94" s="320" t="s">
        <v>13</v>
      </c>
      <c r="E94" s="318">
        <v>851</v>
      </c>
      <c r="F94" s="320" t="s">
        <v>44</v>
      </c>
      <c r="G94" s="320" t="s">
        <v>46</v>
      </c>
      <c r="H94" s="318">
        <v>51180</v>
      </c>
      <c r="I94" s="320" t="s">
        <v>35</v>
      </c>
      <c r="J94" s="325">
        <f t="shared" ref="J94:U94" si="50">J95</f>
        <v>1188709</v>
      </c>
      <c r="K94" s="325">
        <f t="shared" si="50"/>
        <v>1188709</v>
      </c>
      <c r="L94" s="325">
        <f t="shared" si="50"/>
        <v>0</v>
      </c>
      <c r="M94" s="325">
        <f t="shared" si="50"/>
        <v>0</v>
      </c>
      <c r="N94" s="325">
        <f t="shared" si="50"/>
        <v>1227191</v>
      </c>
      <c r="O94" s="325">
        <f t="shared" si="50"/>
        <v>1227191</v>
      </c>
      <c r="P94" s="325">
        <f t="shared" si="50"/>
        <v>0</v>
      </c>
      <c r="Q94" s="325">
        <f t="shared" si="50"/>
        <v>0</v>
      </c>
      <c r="R94" s="325">
        <f t="shared" si="50"/>
        <v>1268884</v>
      </c>
      <c r="S94" s="325">
        <f t="shared" si="50"/>
        <v>1268884</v>
      </c>
      <c r="T94" s="325">
        <f t="shared" si="50"/>
        <v>0</v>
      </c>
      <c r="U94" s="325">
        <f t="shared" si="50"/>
        <v>0</v>
      </c>
    </row>
    <row r="95" spans="1:21" x14ac:dyDescent="0.25">
      <c r="A95" s="327" t="s">
        <v>36</v>
      </c>
      <c r="B95" s="318">
        <v>51</v>
      </c>
      <c r="C95" s="318">
        <v>0</v>
      </c>
      <c r="D95" s="320" t="s">
        <v>13</v>
      </c>
      <c r="E95" s="318">
        <v>851</v>
      </c>
      <c r="F95" s="320" t="s">
        <v>44</v>
      </c>
      <c r="G95" s="320" t="s">
        <v>46</v>
      </c>
      <c r="H95" s="318">
        <v>51180</v>
      </c>
      <c r="I95" s="320" t="s">
        <v>37</v>
      </c>
      <c r="J95" s="325">
        <f>'6.ВС'!J88</f>
        <v>1188709</v>
      </c>
      <c r="K95" s="325">
        <f>'6.ВС'!K88</f>
        <v>1188709</v>
      </c>
      <c r="L95" s="325">
        <f>'6.ВС'!L88</f>
        <v>0</v>
      </c>
      <c r="M95" s="325">
        <f>'6.ВС'!M88</f>
        <v>0</v>
      </c>
      <c r="N95" s="325">
        <f>'6.ВС'!N88</f>
        <v>1227191</v>
      </c>
      <c r="O95" s="325">
        <f>'6.ВС'!O88</f>
        <v>1227191</v>
      </c>
      <c r="P95" s="325">
        <f>'6.ВС'!P88</f>
        <v>0</v>
      </c>
      <c r="Q95" s="325">
        <f>'6.ВС'!Q88</f>
        <v>0</v>
      </c>
      <c r="R95" s="325">
        <f>'6.ВС'!R88</f>
        <v>1268884</v>
      </c>
      <c r="S95" s="325">
        <f>'6.ВС'!S88</f>
        <v>1268884</v>
      </c>
      <c r="T95" s="325">
        <f>'6.ВС'!T88</f>
        <v>0</v>
      </c>
      <c r="U95" s="325">
        <f>'6.ВС'!U88</f>
        <v>0</v>
      </c>
    </row>
    <row r="96" spans="1:21" s="310" customFormat="1" ht="63" x14ac:dyDescent="0.25">
      <c r="A96" s="321" t="s">
        <v>166</v>
      </c>
      <c r="B96" s="318">
        <v>51</v>
      </c>
      <c r="C96" s="318">
        <v>0</v>
      </c>
      <c r="D96" s="320" t="s">
        <v>13</v>
      </c>
      <c r="E96" s="318">
        <v>851</v>
      </c>
      <c r="F96" s="320" t="s">
        <v>11</v>
      </c>
      <c r="G96" s="320" t="s">
        <v>30</v>
      </c>
      <c r="H96" s="320" t="s">
        <v>167</v>
      </c>
      <c r="I96" s="320"/>
      <c r="J96" s="325">
        <f t="shared" ref="J96:U97" si="51">J97</f>
        <v>51585</v>
      </c>
      <c r="K96" s="325">
        <f t="shared" si="51"/>
        <v>51585</v>
      </c>
      <c r="L96" s="325">
        <f t="shared" si="51"/>
        <v>0</v>
      </c>
      <c r="M96" s="325">
        <f t="shared" si="51"/>
        <v>0</v>
      </c>
      <c r="N96" s="325">
        <f t="shared" si="51"/>
        <v>3132</v>
      </c>
      <c r="O96" s="325">
        <f t="shared" si="51"/>
        <v>3132</v>
      </c>
      <c r="P96" s="325">
        <f t="shared" si="51"/>
        <v>0</v>
      </c>
      <c r="Q96" s="325">
        <f t="shared" si="51"/>
        <v>0</v>
      </c>
      <c r="R96" s="325">
        <f t="shared" si="51"/>
        <v>2783</v>
      </c>
      <c r="S96" s="325">
        <f t="shared" si="51"/>
        <v>2783</v>
      </c>
      <c r="T96" s="325">
        <f t="shared" si="51"/>
        <v>0</v>
      </c>
      <c r="U96" s="325">
        <f t="shared" si="51"/>
        <v>0</v>
      </c>
    </row>
    <row r="97" spans="1:21" s="310" customFormat="1" ht="31.5" x14ac:dyDescent="0.25">
      <c r="A97" s="327" t="s">
        <v>20</v>
      </c>
      <c r="B97" s="318">
        <v>51</v>
      </c>
      <c r="C97" s="318">
        <v>0</v>
      </c>
      <c r="D97" s="320" t="s">
        <v>13</v>
      </c>
      <c r="E97" s="318">
        <v>851</v>
      </c>
      <c r="F97" s="320" t="s">
        <v>11</v>
      </c>
      <c r="G97" s="320" t="s">
        <v>30</v>
      </c>
      <c r="H97" s="320" t="s">
        <v>167</v>
      </c>
      <c r="I97" s="320" t="s">
        <v>21</v>
      </c>
      <c r="J97" s="325">
        <f t="shared" si="51"/>
        <v>51585</v>
      </c>
      <c r="K97" s="325">
        <f t="shared" si="51"/>
        <v>51585</v>
      </c>
      <c r="L97" s="325">
        <f t="shared" si="51"/>
        <v>0</v>
      </c>
      <c r="M97" s="325">
        <f t="shared" si="51"/>
        <v>0</v>
      </c>
      <c r="N97" s="325">
        <f t="shared" si="51"/>
        <v>3132</v>
      </c>
      <c r="O97" s="325">
        <f t="shared" si="51"/>
        <v>3132</v>
      </c>
      <c r="P97" s="325">
        <f t="shared" si="51"/>
        <v>0</v>
      </c>
      <c r="Q97" s="325">
        <f t="shared" si="51"/>
        <v>0</v>
      </c>
      <c r="R97" s="325">
        <f t="shared" si="51"/>
        <v>2783</v>
      </c>
      <c r="S97" s="325">
        <f t="shared" si="51"/>
        <v>2783</v>
      </c>
      <c r="T97" s="325">
        <f t="shared" si="51"/>
        <v>0</v>
      </c>
      <c r="U97" s="325">
        <f t="shared" si="51"/>
        <v>0</v>
      </c>
    </row>
    <row r="98" spans="1:21" s="310" customFormat="1" ht="47.25" x14ac:dyDescent="0.25">
      <c r="A98" s="327" t="s">
        <v>9</v>
      </c>
      <c r="B98" s="318">
        <v>51</v>
      </c>
      <c r="C98" s="318">
        <v>0</v>
      </c>
      <c r="D98" s="320" t="s">
        <v>13</v>
      </c>
      <c r="E98" s="318">
        <v>851</v>
      </c>
      <c r="F98" s="320" t="s">
        <v>11</v>
      </c>
      <c r="G98" s="320" t="s">
        <v>30</v>
      </c>
      <c r="H98" s="320" t="s">
        <v>167</v>
      </c>
      <c r="I98" s="320" t="s">
        <v>22</v>
      </c>
      <c r="J98" s="325">
        <f>'6.ВС'!J57</f>
        <v>51585</v>
      </c>
      <c r="K98" s="325">
        <f>'6.ВС'!K57</f>
        <v>51585</v>
      </c>
      <c r="L98" s="325">
        <f>'6.ВС'!L57</f>
        <v>0</v>
      </c>
      <c r="M98" s="325">
        <f>'6.ВС'!M57</f>
        <v>0</v>
      </c>
      <c r="N98" s="325">
        <f>'6.ВС'!N57</f>
        <v>3132</v>
      </c>
      <c r="O98" s="325">
        <f>'6.ВС'!O57</f>
        <v>3132</v>
      </c>
      <c r="P98" s="325">
        <f>'6.ВС'!P57</f>
        <v>0</v>
      </c>
      <c r="Q98" s="325">
        <f>'6.ВС'!Q57</f>
        <v>0</v>
      </c>
      <c r="R98" s="325">
        <f>'6.ВС'!R57</f>
        <v>2783</v>
      </c>
      <c r="S98" s="325">
        <f>'6.ВС'!S57</f>
        <v>2783</v>
      </c>
      <c r="T98" s="325">
        <f>'6.ВС'!T57</f>
        <v>0</v>
      </c>
      <c r="U98" s="325">
        <f>'6.ВС'!U57</f>
        <v>0</v>
      </c>
    </row>
    <row r="99" spans="1:21" ht="47.25" x14ac:dyDescent="0.25">
      <c r="A99" s="321" t="s">
        <v>159</v>
      </c>
      <c r="B99" s="318">
        <v>51</v>
      </c>
      <c r="C99" s="318">
        <v>0</v>
      </c>
      <c r="D99" s="320" t="s">
        <v>30</v>
      </c>
      <c r="E99" s="318"/>
      <c r="F99" s="320"/>
      <c r="G99" s="320"/>
      <c r="H99" s="320"/>
      <c r="I99" s="320"/>
      <c r="J99" s="325">
        <f t="shared" ref="J99:U99" si="52">J100</f>
        <v>3399970</v>
      </c>
      <c r="K99" s="325">
        <f t="shared" si="52"/>
        <v>0</v>
      </c>
      <c r="L99" s="325">
        <f t="shared" si="52"/>
        <v>3399970</v>
      </c>
      <c r="M99" s="325">
        <f t="shared" si="52"/>
        <v>0</v>
      </c>
      <c r="N99" s="325">
        <f t="shared" si="52"/>
        <v>2720300</v>
      </c>
      <c r="O99" s="325">
        <f t="shared" si="52"/>
        <v>0</v>
      </c>
      <c r="P99" s="325">
        <f t="shared" si="52"/>
        <v>2720300</v>
      </c>
      <c r="Q99" s="325">
        <f t="shared" si="52"/>
        <v>0</v>
      </c>
      <c r="R99" s="325">
        <f t="shared" si="52"/>
        <v>2720300</v>
      </c>
      <c r="S99" s="325">
        <f t="shared" si="52"/>
        <v>0</v>
      </c>
      <c r="T99" s="325">
        <f t="shared" si="52"/>
        <v>2720300</v>
      </c>
      <c r="U99" s="325">
        <f t="shared" si="52"/>
        <v>0</v>
      </c>
    </row>
    <row r="100" spans="1:21" x14ac:dyDescent="0.25">
      <c r="A100" s="321" t="s">
        <v>6</v>
      </c>
      <c r="B100" s="323">
        <v>51</v>
      </c>
      <c r="C100" s="323">
        <v>0</v>
      </c>
      <c r="D100" s="320" t="s">
        <v>30</v>
      </c>
      <c r="E100" s="323">
        <v>851</v>
      </c>
      <c r="F100" s="320"/>
      <c r="G100" s="320"/>
      <c r="H100" s="320"/>
      <c r="I100" s="320"/>
      <c r="J100" s="322">
        <f t="shared" ref="J100" si="53">J101+J108</f>
        <v>3399970</v>
      </c>
      <c r="K100" s="322">
        <f t="shared" ref="K100:U100" si="54">K101+K108</f>
        <v>0</v>
      </c>
      <c r="L100" s="322">
        <f t="shared" si="54"/>
        <v>3399970</v>
      </c>
      <c r="M100" s="322">
        <f t="shared" si="54"/>
        <v>0</v>
      </c>
      <c r="N100" s="322">
        <f t="shared" si="54"/>
        <v>2720300</v>
      </c>
      <c r="O100" s="322">
        <f t="shared" si="54"/>
        <v>0</v>
      </c>
      <c r="P100" s="322">
        <f t="shared" si="54"/>
        <v>2720300</v>
      </c>
      <c r="Q100" s="322">
        <f t="shared" si="54"/>
        <v>0</v>
      </c>
      <c r="R100" s="322">
        <f t="shared" si="54"/>
        <v>2720300</v>
      </c>
      <c r="S100" s="322">
        <f t="shared" si="54"/>
        <v>0</v>
      </c>
      <c r="T100" s="322">
        <f t="shared" si="54"/>
        <v>2720300</v>
      </c>
      <c r="U100" s="322">
        <f t="shared" si="54"/>
        <v>0</v>
      </c>
    </row>
    <row r="101" spans="1:21" x14ac:dyDescent="0.25">
      <c r="A101" s="321" t="s">
        <v>51</v>
      </c>
      <c r="B101" s="318">
        <v>51</v>
      </c>
      <c r="C101" s="318">
        <v>0</v>
      </c>
      <c r="D101" s="320" t="s">
        <v>30</v>
      </c>
      <c r="E101" s="318">
        <v>851</v>
      </c>
      <c r="F101" s="320" t="s">
        <v>46</v>
      </c>
      <c r="G101" s="320" t="s">
        <v>50</v>
      </c>
      <c r="H101" s="320" t="s">
        <v>201</v>
      </c>
      <c r="I101" s="320"/>
      <c r="J101" s="325">
        <f t="shared" ref="J101" si="55">J102+J104+J106</f>
        <v>3278200</v>
      </c>
      <c r="K101" s="325">
        <f t="shared" ref="K101:U101" si="56">K102+K104+K106</f>
        <v>0</v>
      </c>
      <c r="L101" s="325">
        <f t="shared" si="56"/>
        <v>3278200</v>
      </c>
      <c r="M101" s="325">
        <f t="shared" si="56"/>
        <v>0</v>
      </c>
      <c r="N101" s="325">
        <f t="shared" si="56"/>
        <v>2660300</v>
      </c>
      <c r="O101" s="325">
        <f t="shared" si="56"/>
        <v>0</v>
      </c>
      <c r="P101" s="325">
        <f t="shared" si="56"/>
        <v>2660300</v>
      </c>
      <c r="Q101" s="325">
        <f t="shared" si="56"/>
        <v>0</v>
      </c>
      <c r="R101" s="325">
        <f t="shared" si="56"/>
        <v>2660300</v>
      </c>
      <c r="S101" s="325">
        <f t="shared" si="56"/>
        <v>0</v>
      </c>
      <c r="T101" s="325">
        <f t="shared" si="56"/>
        <v>2660300</v>
      </c>
      <c r="U101" s="325">
        <f t="shared" si="56"/>
        <v>0</v>
      </c>
    </row>
    <row r="102" spans="1:21" ht="78.75" x14ac:dyDescent="0.25">
      <c r="A102" s="326" t="s">
        <v>15</v>
      </c>
      <c r="B102" s="318">
        <v>51</v>
      </c>
      <c r="C102" s="318">
        <v>0</v>
      </c>
      <c r="D102" s="319" t="s">
        <v>30</v>
      </c>
      <c r="E102" s="318">
        <v>851</v>
      </c>
      <c r="F102" s="320" t="s">
        <v>46</v>
      </c>
      <c r="G102" s="319" t="s">
        <v>50</v>
      </c>
      <c r="H102" s="320" t="s">
        <v>201</v>
      </c>
      <c r="I102" s="320" t="s">
        <v>17</v>
      </c>
      <c r="J102" s="325">
        <f t="shared" ref="J102:U102" si="57">J103</f>
        <v>2311300</v>
      </c>
      <c r="K102" s="325">
        <f t="shared" si="57"/>
        <v>0</v>
      </c>
      <c r="L102" s="325">
        <f t="shared" si="57"/>
        <v>2311300</v>
      </c>
      <c r="M102" s="325">
        <f t="shared" si="57"/>
        <v>0</v>
      </c>
      <c r="N102" s="325">
        <f t="shared" si="57"/>
        <v>2311300</v>
      </c>
      <c r="O102" s="325">
        <f t="shared" si="57"/>
        <v>0</v>
      </c>
      <c r="P102" s="325">
        <f t="shared" si="57"/>
        <v>2311300</v>
      </c>
      <c r="Q102" s="325">
        <f t="shared" si="57"/>
        <v>0</v>
      </c>
      <c r="R102" s="325">
        <f t="shared" si="57"/>
        <v>2311300</v>
      </c>
      <c r="S102" s="325">
        <f t="shared" si="57"/>
        <v>0</v>
      </c>
      <c r="T102" s="325">
        <f t="shared" si="57"/>
        <v>2311300</v>
      </c>
      <c r="U102" s="325">
        <f t="shared" si="57"/>
        <v>0</v>
      </c>
    </row>
    <row r="103" spans="1:21" ht="31.5" x14ac:dyDescent="0.25">
      <c r="A103" s="327" t="s">
        <v>7</v>
      </c>
      <c r="B103" s="318">
        <v>51</v>
      </c>
      <c r="C103" s="318">
        <v>0</v>
      </c>
      <c r="D103" s="319" t="s">
        <v>30</v>
      </c>
      <c r="E103" s="318">
        <v>851</v>
      </c>
      <c r="F103" s="320" t="s">
        <v>46</v>
      </c>
      <c r="G103" s="319" t="s">
        <v>50</v>
      </c>
      <c r="H103" s="320" t="s">
        <v>201</v>
      </c>
      <c r="I103" s="320" t="s">
        <v>52</v>
      </c>
      <c r="J103" s="325">
        <f>'6.ВС'!J93</f>
        <v>2311300</v>
      </c>
      <c r="K103" s="325">
        <f>'6.ВС'!K93</f>
        <v>0</v>
      </c>
      <c r="L103" s="325">
        <f>'6.ВС'!L93</f>
        <v>2311300</v>
      </c>
      <c r="M103" s="325">
        <f>'6.ВС'!M93</f>
        <v>0</v>
      </c>
      <c r="N103" s="325">
        <f>'6.ВС'!N93</f>
        <v>2311300</v>
      </c>
      <c r="O103" s="325">
        <f>'6.ВС'!O93</f>
        <v>0</v>
      </c>
      <c r="P103" s="325">
        <f>'6.ВС'!P93</f>
        <v>2311300</v>
      </c>
      <c r="Q103" s="325">
        <f>'6.ВС'!Q93</f>
        <v>0</v>
      </c>
      <c r="R103" s="325">
        <f>'6.ВС'!R93</f>
        <v>2311300</v>
      </c>
      <c r="S103" s="325">
        <f>'6.ВС'!S93</f>
        <v>0</v>
      </c>
      <c r="T103" s="325">
        <f>'6.ВС'!T93</f>
        <v>2311300</v>
      </c>
      <c r="U103" s="325">
        <f>'6.ВС'!U93</f>
        <v>0</v>
      </c>
    </row>
    <row r="104" spans="1:21" ht="31.5" x14ac:dyDescent="0.25">
      <c r="A104" s="327" t="s">
        <v>20</v>
      </c>
      <c r="B104" s="318">
        <v>51</v>
      </c>
      <c r="C104" s="318">
        <v>0</v>
      </c>
      <c r="D104" s="319" t="s">
        <v>30</v>
      </c>
      <c r="E104" s="318">
        <v>851</v>
      </c>
      <c r="F104" s="320" t="s">
        <v>46</v>
      </c>
      <c r="G104" s="319" t="s">
        <v>50</v>
      </c>
      <c r="H104" s="320" t="s">
        <v>201</v>
      </c>
      <c r="I104" s="320" t="s">
        <v>21</v>
      </c>
      <c r="J104" s="325">
        <f t="shared" ref="J104:U104" si="58">J105</f>
        <v>935500</v>
      </c>
      <c r="K104" s="325">
        <f t="shared" si="58"/>
        <v>0</v>
      </c>
      <c r="L104" s="325">
        <f t="shared" si="58"/>
        <v>935500</v>
      </c>
      <c r="M104" s="325">
        <f t="shared" si="58"/>
        <v>0</v>
      </c>
      <c r="N104" s="325">
        <f t="shared" si="58"/>
        <v>333400</v>
      </c>
      <c r="O104" s="325">
        <f t="shared" si="58"/>
        <v>0</v>
      </c>
      <c r="P104" s="325">
        <f t="shared" si="58"/>
        <v>333400</v>
      </c>
      <c r="Q104" s="325">
        <f t="shared" si="58"/>
        <v>0</v>
      </c>
      <c r="R104" s="325">
        <f t="shared" si="58"/>
        <v>333400</v>
      </c>
      <c r="S104" s="325">
        <f t="shared" si="58"/>
        <v>0</v>
      </c>
      <c r="T104" s="325">
        <f t="shared" si="58"/>
        <v>333400</v>
      </c>
      <c r="U104" s="325">
        <f t="shared" si="58"/>
        <v>0</v>
      </c>
    </row>
    <row r="105" spans="1:21" ht="47.25" x14ac:dyDescent="0.25">
      <c r="A105" s="327" t="s">
        <v>9</v>
      </c>
      <c r="B105" s="318">
        <v>51</v>
      </c>
      <c r="C105" s="318">
        <v>0</v>
      </c>
      <c r="D105" s="319" t="s">
        <v>30</v>
      </c>
      <c r="E105" s="318">
        <v>851</v>
      </c>
      <c r="F105" s="320" t="s">
        <v>46</v>
      </c>
      <c r="G105" s="319" t="s">
        <v>50</v>
      </c>
      <c r="H105" s="320" t="s">
        <v>201</v>
      </c>
      <c r="I105" s="320" t="s">
        <v>22</v>
      </c>
      <c r="J105" s="325">
        <f>'6.ВС'!J95</f>
        <v>935500</v>
      </c>
      <c r="K105" s="325">
        <f>'6.ВС'!K95</f>
        <v>0</v>
      </c>
      <c r="L105" s="325">
        <f>'6.ВС'!L95</f>
        <v>935500</v>
      </c>
      <c r="M105" s="325">
        <f>'6.ВС'!M95</f>
        <v>0</v>
      </c>
      <c r="N105" s="325">
        <f>'6.ВС'!N95</f>
        <v>333400</v>
      </c>
      <c r="O105" s="325">
        <f>'6.ВС'!O95</f>
        <v>0</v>
      </c>
      <c r="P105" s="325">
        <f>'6.ВС'!P95</f>
        <v>333400</v>
      </c>
      <c r="Q105" s="325">
        <f>'6.ВС'!Q95</f>
        <v>0</v>
      </c>
      <c r="R105" s="325">
        <f>'6.ВС'!R95</f>
        <v>333400</v>
      </c>
      <c r="S105" s="325">
        <f>'6.ВС'!S95</f>
        <v>0</v>
      </c>
      <c r="T105" s="325">
        <f>'6.ВС'!T95</f>
        <v>333400</v>
      </c>
      <c r="U105" s="325">
        <f>'6.ВС'!U95</f>
        <v>0</v>
      </c>
    </row>
    <row r="106" spans="1:21" x14ac:dyDescent="0.25">
      <c r="A106" s="327" t="s">
        <v>23</v>
      </c>
      <c r="B106" s="318">
        <v>51</v>
      </c>
      <c r="C106" s="318">
        <v>0</v>
      </c>
      <c r="D106" s="319" t="s">
        <v>30</v>
      </c>
      <c r="E106" s="318">
        <v>851</v>
      </c>
      <c r="F106" s="320" t="s">
        <v>46</v>
      </c>
      <c r="G106" s="319" t="s">
        <v>50</v>
      </c>
      <c r="H106" s="320" t="s">
        <v>201</v>
      </c>
      <c r="I106" s="320" t="s">
        <v>24</v>
      </c>
      <c r="J106" s="325">
        <f t="shared" ref="J106:U106" si="59">J107</f>
        <v>31400</v>
      </c>
      <c r="K106" s="325">
        <f t="shared" si="59"/>
        <v>0</v>
      </c>
      <c r="L106" s="325">
        <f t="shared" si="59"/>
        <v>31400</v>
      </c>
      <c r="M106" s="325">
        <f t="shared" si="59"/>
        <v>0</v>
      </c>
      <c r="N106" s="325">
        <f t="shared" si="59"/>
        <v>15600</v>
      </c>
      <c r="O106" s="325">
        <f t="shared" si="59"/>
        <v>0</v>
      </c>
      <c r="P106" s="325">
        <f t="shared" si="59"/>
        <v>15600</v>
      </c>
      <c r="Q106" s="325">
        <f t="shared" si="59"/>
        <v>0</v>
      </c>
      <c r="R106" s="325">
        <f t="shared" si="59"/>
        <v>15600</v>
      </c>
      <c r="S106" s="325">
        <f t="shared" si="59"/>
        <v>0</v>
      </c>
      <c r="T106" s="325">
        <f t="shared" si="59"/>
        <v>15600</v>
      </c>
      <c r="U106" s="325">
        <f t="shared" si="59"/>
        <v>0</v>
      </c>
    </row>
    <row r="107" spans="1:21" x14ac:dyDescent="0.25">
      <c r="A107" s="327" t="s">
        <v>25</v>
      </c>
      <c r="B107" s="318">
        <v>51</v>
      </c>
      <c r="C107" s="318">
        <v>0</v>
      </c>
      <c r="D107" s="319" t="s">
        <v>30</v>
      </c>
      <c r="E107" s="318">
        <v>851</v>
      </c>
      <c r="F107" s="320" t="s">
        <v>46</v>
      </c>
      <c r="G107" s="319" t="s">
        <v>50</v>
      </c>
      <c r="H107" s="320" t="s">
        <v>201</v>
      </c>
      <c r="I107" s="320" t="s">
        <v>26</v>
      </c>
      <c r="J107" s="325">
        <f>'6.ВС'!J97</f>
        <v>31400</v>
      </c>
      <c r="K107" s="325">
        <f>'6.ВС'!K97</f>
        <v>0</v>
      </c>
      <c r="L107" s="325">
        <f>'6.ВС'!L97</f>
        <v>31400</v>
      </c>
      <c r="M107" s="325">
        <f>'6.ВС'!M97</f>
        <v>0</v>
      </c>
      <c r="N107" s="325">
        <f>'6.ВС'!N97</f>
        <v>15600</v>
      </c>
      <c r="O107" s="325">
        <f>'6.ВС'!O97</f>
        <v>0</v>
      </c>
      <c r="P107" s="325">
        <f>'6.ВС'!P97</f>
        <v>15600</v>
      </c>
      <c r="Q107" s="325">
        <f>'6.ВС'!Q97</f>
        <v>0</v>
      </c>
      <c r="R107" s="325">
        <f>'6.ВС'!R97</f>
        <v>15600</v>
      </c>
      <c r="S107" s="325">
        <f>'6.ВС'!S97</f>
        <v>0</v>
      </c>
      <c r="T107" s="325">
        <f>'6.ВС'!T97</f>
        <v>15600</v>
      </c>
      <c r="U107" s="325">
        <f>'6.ВС'!U97</f>
        <v>0</v>
      </c>
    </row>
    <row r="108" spans="1:21" ht="47.25" x14ac:dyDescent="0.25">
      <c r="A108" s="321" t="s">
        <v>273</v>
      </c>
      <c r="B108" s="318">
        <v>51</v>
      </c>
      <c r="C108" s="318">
        <v>0</v>
      </c>
      <c r="D108" s="319" t="s">
        <v>30</v>
      </c>
      <c r="E108" s="318">
        <v>851</v>
      </c>
      <c r="F108" s="320" t="s">
        <v>46</v>
      </c>
      <c r="G108" s="319" t="s">
        <v>50</v>
      </c>
      <c r="H108" s="320" t="s">
        <v>274</v>
      </c>
      <c r="I108" s="320"/>
      <c r="J108" s="325">
        <f t="shared" ref="J108:U109" si="60">J109</f>
        <v>121770</v>
      </c>
      <c r="K108" s="325">
        <f t="shared" si="60"/>
        <v>0</v>
      </c>
      <c r="L108" s="325">
        <f t="shared" si="60"/>
        <v>121770</v>
      </c>
      <c r="M108" s="325">
        <f t="shared" si="60"/>
        <v>0</v>
      </c>
      <c r="N108" s="325">
        <f t="shared" si="60"/>
        <v>60000</v>
      </c>
      <c r="O108" s="325">
        <f t="shared" si="60"/>
        <v>0</v>
      </c>
      <c r="P108" s="325">
        <f t="shared" si="60"/>
        <v>60000</v>
      </c>
      <c r="Q108" s="325">
        <f t="shared" si="60"/>
        <v>0</v>
      </c>
      <c r="R108" s="325">
        <f t="shared" si="60"/>
        <v>60000</v>
      </c>
      <c r="S108" s="325">
        <f t="shared" si="60"/>
        <v>0</v>
      </c>
      <c r="T108" s="325">
        <f t="shared" si="60"/>
        <v>60000</v>
      </c>
      <c r="U108" s="325">
        <f t="shared" si="60"/>
        <v>0</v>
      </c>
    </row>
    <row r="109" spans="1:21" ht="31.5" x14ac:dyDescent="0.25">
      <c r="A109" s="327" t="s">
        <v>20</v>
      </c>
      <c r="B109" s="318">
        <v>51</v>
      </c>
      <c r="C109" s="318">
        <v>0</v>
      </c>
      <c r="D109" s="319" t="s">
        <v>30</v>
      </c>
      <c r="E109" s="318">
        <v>851</v>
      </c>
      <c r="F109" s="320" t="s">
        <v>46</v>
      </c>
      <c r="G109" s="319" t="s">
        <v>50</v>
      </c>
      <c r="H109" s="320" t="s">
        <v>274</v>
      </c>
      <c r="I109" s="320" t="s">
        <v>21</v>
      </c>
      <c r="J109" s="325">
        <f t="shared" si="60"/>
        <v>121770</v>
      </c>
      <c r="K109" s="325">
        <f t="shared" si="60"/>
        <v>0</v>
      </c>
      <c r="L109" s="325">
        <f t="shared" si="60"/>
        <v>121770</v>
      </c>
      <c r="M109" s="325">
        <f t="shared" si="60"/>
        <v>0</v>
      </c>
      <c r="N109" s="325">
        <f t="shared" si="60"/>
        <v>60000</v>
      </c>
      <c r="O109" s="325">
        <f t="shared" si="60"/>
        <v>0</v>
      </c>
      <c r="P109" s="325">
        <f t="shared" si="60"/>
        <v>60000</v>
      </c>
      <c r="Q109" s="325">
        <f t="shared" si="60"/>
        <v>0</v>
      </c>
      <c r="R109" s="325">
        <f t="shared" si="60"/>
        <v>60000</v>
      </c>
      <c r="S109" s="325">
        <f t="shared" si="60"/>
        <v>0</v>
      </c>
      <c r="T109" s="325">
        <f t="shared" si="60"/>
        <v>60000</v>
      </c>
      <c r="U109" s="325">
        <f t="shared" si="60"/>
        <v>0</v>
      </c>
    </row>
    <row r="110" spans="1:21" ht="47.25" x14ac:dyDescent="0.25">
      <c r="A110" s="327" t="s">
        <v>9</v>
      </c>
      <c r="B110" s="318">
        <v>51</v>
      </c>
      <c r="C110" s="318">
        <v>0</v>
      </c>
      <c r="D110" s="319" t="s">
        <v>30</v>
      </c>
      <c r="E110" s="318">
        <v>851</v>
      </c>
      <c r="F110" s="320" t="s">
        <v>46</v>
      </c>
      <c r="G110" s="319" t="s">
        <v>50</v>
      </c>
      <c r="H110" s="320" t="s">
        <v>274</v>
      </c>
      <c r="I110" s="320" t="s">
        <v>22</v>
      </c>
      <c r="J110" s="325">
        <f>'6.ВС'!J100</f>
        <v>121770</v>
      </c>
      <c r="K110" s="325">
        <f>'6.ВС'!K100</f>
        <v>0</v>
      </c>
      <c r="L110" s="325">
        <f>'6.ВС'!L100</f>
        <v>121770</v>
      </c>
      <c r="M110" s="325">
        <f>'6.ВС'!M100</f>
        <v>0</v>
      </c>
      <c r="N110" s="325">
        <f>'6.ВС'!N100</f>
        <v>60000</v>
      </c>
      <c r="O110" s="325">
        <f>'6.ВС'!O100</f>
        <v>0</v>
      </c>
      <c r="P110" s="325">
        <f>'6.ВС'!P100</f>
        <v>60000</v>
      </c>
      <c r="Q110" s="325">
        <f>'6.ВС'!Q100</f>
        <v>0</v>
      </c>
      <c r="R110" s="325">
        <f>'6.ВС'!R100</f>
        <v>60000</v>
      </c>
      <c r="S110" s="325">
        <f>'6.ВС'!S100</f>
        <v>0</v>
      </c>
      <c r="T110" s="325">
        <f>'6.ВС'!T100</f>
        <v>60000</v>
      </c>
      <c r="U110" s="325">
        <f>'6.ВС'!U100</f>
        <v>0</v>
      </c>
    </row>
    <row r="111" spans="1:21" ht="31.5" x14ac:dyDescent="0.25">
      <c r="A111" s="321" t="s">
        <v>162</v>
      </c>
      <c r="B111" s="318">
        <v>51</v>
      </c>
      <c r="C111" s="318">
        <v>0</v>
      </c>
      <c r="D111" s="320" t="s">
        <v>104</v>
      </c>
      <c r="E111" s="318"/>
      <c r="F111" s="320"/>
      <c r="G111" s="320"/>
      <c r="H111" s="320"/>
      <c r="I111" s="320"/>
      <c r="J111" s="325">
        <f t="shared" ref="J111:U114" si="61">J112</f>
        <v>124200.34</v>
      </c>
      <c r="K111" s="325">
        <f t="shared" si="61"/>
        <v>124200.34</v>
      </c>
      <c r="L111" s="325">
        <f t="shared" si="61"/>
        <v>0</v>
      </c>
      <c r="M111" s="325">
        <f t="shared" si="61"/>
        <v>0</v>
      </c>
      <c r="N111" s="325">
        <f t="shared" si="61"/>
        <v>117663.48</v>
      </c>
      <c r="O111" s="325">
        <f t="shared" si="61"/>
        <v>117663.48</v>
      </c>
      <c r="P111" s="325">
        <f t="shared" si="61"/>
        <v>0</v>
      </c>
      <c r="Q111" s="325">
        <f t="shared" si="61"/>
        <v>0</v>
      </c>
      <c r="R111" s="325">
        <f t="shared" si="61"/>
        <v>117663.48</v>
      </c>
      <c r="S111" s="325">
        <f t="shared" si="61"/>
        <v>117663.48</v>
      </c>
      <c r="T111" s="325">
        <f t="shared" si="61"/>
        <v>0</v>
      </c>
      <c r="U111" s="325">
        <f t="shared" si="61"/>
        <v>0</v>
      </c>
    </row>
    <row r="112" spans="1:21" x14ac:dyDescent="0.25">
      <c r="A112" s="321" t="s">
        <v>6</v>
      </c>
      <c r="B112" s="323">
        <v>51</v>
      </c>
      <c r="C112" s="323">
        <v>0</v>
      </c>
      <c r="D112" s="320" t="s">
        <v>104</v>
      </c>
      <c r="E112" s="323">
        <v>851</v>
      </c>
      <c r="F112" s="320"/>
      <c r="G112" s="320"/>
      <c r="H112" s="320"/>
      <c r="I112" s="320"/>
      <c r="J112" s="322">
        <f t="shared" si="61"/>
        <v>124200.34</v>
      </c>
      <c r="K112" s="322">
        <f t="shared" si="61"/>
        <v>124200.34</v>
      </c>
      <c r="L112" s="322">
        <f t="shared" si="61"/>
        <v>0</v>
      </c>
      <c r="M112" s="322">
        <f t="shared" si="61"/>
        <v>0</v>
      </c>
      <c r="N112" s="322">
        <f t="shared" si="61"/>
        <v>117663.48</v>
      </c>
      <c r="O112" s="322">
        <f t="shared" si="61"/>
        <v>117663.48</v>
      </c>
      <c r="P112" s="322">
        <f t="shared" si="61"/>
        <v>0</v>
      </c>
      <c r="Q112" s="322">
        <f t="shared" si="61"/>
        <v>0</v>
      </c>
      <c r="R112" s="322">
        <f t="shared" si="61"/>
        <v>117663.48</v>
      </c>
      <c r="S112" s="322">
        <f t="shared" si="61"/>
        <v>117663.48</v>
      </c>
      <c r="T112" s="322">
        <f t="shared" si="61"/>
        <v>0</v>
      </c>
      <c r="U112" s="322">
        <f t="shared" si="61"/>
        <v>0</v>
      </c>
    </row>
    <row r="113" spans="1:21" ht="141.75" x14ac:dyDescent="0.25">
      <c r="A113" s="321" t="s">
        <v>359</v>
      </c>
      <c r="B113" s="323">
        <v>51</v>
      </c>
      <c r="C113" s="323">
        <v>0</v>
      </c>
      <c r="D113" s="320" t="s">
        <v>104</v>
      </c>
      <c r="E113" s="318">
        <v>851</v>
      </c>
      <c r="F113" s="320" t="s">
        <v>13</v>
      </c>
      <c r="G113" s="320" t="s">
        <v>30</v>
      </c>
      <c r="H113" s="320" t="s">
        <v>164</v>
      </c>
      <c r="I113" s="320"/>
      <c r="J113" s="325">
        <f t="shared" si="61"/>
        <v>124200.34</v>
      </c>
      <c r="K113" s="325">
        <f t="shared" si="61"/>
        <v>124200.34</v>
      </c>
      <c r="L113" s="325">
        <f t="shared" si="61"/>
        <v>0</v>
      </c>
      <c r="M113" s="325">
        <f t="shared" si="61"/>
        <v>0</v>
      </c>
      <c r="N113" s="325">
        <f t="shared" si="61"/>
        <v>117663.48</v>
      </c>
      <c r="O113" s="325">
        <f t="shared" si="61"/>
        <v>117663.48</v>
      </c>
      <c r="P113" s="325">
        <f t="shared" si="61"/>
        <v>0</v>
      </c>
      <c r="Q113" s="325">
        <f t="shared" si="61"/>
        <v>0</v>
      </c>
      <c r="R113" s="325">
        <f t="shared" si="61"/>
        <v>117663.48</v>
      </c>
      <c r="S113" s="325">
        <f t="shared" si="61"/>
        <v>117663.48</v>
      </c>
      <c r="T113" s="325">
        <f t="shared" si="61"/>
        <v>0</v>
      </c>
      <c r="U113" s="325">
        <f t="shared" si="61"/>
        <v>0</v>
      </c>
    </row>
    <row r="114" spans="1:21" ht="31.5" x14ac:dyDescent="0.25">
      <c r="A114" s="327" t="s">
        <v>20</v>
      </c>
      <c r="B114" s="323">
        <v>51</v>
      </c>
      <c r="C114" s="323">
        <v>0</v>
      </c>
      <c r="D114" s="320" t="s">
        <v>104</v>
      </c>
      <c r="E114" s="318">
        <v>851</v>
      </c>
      <c r="F114" s="320" t="s">
        <v>13</v>
      </c>
      <c r="G114" s="320" t="s">
        <v>30</v>
      </c>
      <c r="H114" s="320" t="s">
        <v>164</v>
      </c>
      <c r="I114" s="320" t="s">
        <v>21</v>
      </c>
      <c r="J114" s="325">
        <f t="shared" si="61"/>
        <v>124200.34</v>
      </c>
      <c r="K114" s="325">
        <f t="shared" si="61"/>
        <v>124200.34</v>
      </c>
      <c r="L114" s="325">
        <f t="shared" si="61"/>
        <v>0</v>
      </c>
      <c r="M114" s="325">
        <f t="shared" si="61"/>
        <v>0</v>
      </c>
      <c r="N114" s="325">
        <f t="shared" si="61"/>
        <v>117663.48</v>
      </c>
      <c r="O114" s="325">
        <f t="shared" si="61"/>
        <v>117663.48</v>
      </c>
      <c r="P114" s="325">
        <f t="shared" si="61"/>
        <v>0</v>
      </c>
      <c r="Q114" s="325">
        <f t="shared" si="61"/>
        <v>0</v>
      </c>
      <c r="R114" s="325">
        <f t="shared" si="61"/>
        <v>117663.48</v>
      </c>
      <c r="S114" s="325">
        <f t="shared" si="61"/>
        <v>117663.48</v>
      </c>
      <c r="T114" s="325">
        <f t="shared" si="61"/>
        <v>0</v>
      </c>
      <c r="U114" s="325">
        <f t="shared" si="61"/>
        <v>0</v>
      </c>
    </row>
    <row r="115" spans="1:21" ht="47.25" x14ac:dyDescent="0.25">
      <c r="A115" s="327" t="s">
        <v>9</v>
      </c>
      <c r="B115" s="323">
        <v>51</v>
      </c>
      <c r="C115" s="323">
        <v>0</v>
      </c>
      <c r="D115" s="320" t="s">
        <v>104</v>
      </c>
      <c r="E115" s="318">
        <v>851</v>
      </c>
      <c r="F115" s="320" t="s">
        <v>13</v>
      </c>
      <c r="G115" s="320" t="s">
        <v>30</v>
      </c>
      <c r="H115" s="320" t="s">
        <v>164</v>
      </c>
      <c r="I115" s="320" t="s">
        <v>22</v>
      </c>
      <c r="J115" s="325">
        <f>'6.ВС'!J105</f>
        <v>124200.34</v>
      </c>
      <c r="K115" s="325">
        <f>'6.ВС'!K105</f>
        <v>124200.34</v>
      </c>
      <c r="L115" s="325">
        <f>'6.ВС'!L105</f>
        <v>0</v>
      </c>
      <c r="M115" s="325">
        <f>'6.ВС'!M105</f>
        <v>0</v>
      </c>
      <c r="N115" s="325">
        <f>'6.ВС'!N105</f>
        <v>117663.48</v>
      </c>
      <c r="O115" s="325">
        <f>'6.ВС'!O105</f>
        <v>117663.48</v>
      </c>
      <c r="P115" s="325">
        <f>'6.ВС'!P105</f>
        <v>0</v>
      </c>
      <c r="Q115" s="325">
        <f>'6.ВС'!Q105</f>
        <v>0</v>
      </c>
      <c r="R115" s="325">
        <f>'6.ВС'!R105</f>
        <v>117663.48</v>
      </c>
      <c r="S115" s="325">
        <f>'6.ВС'!S105</f>
        <v>117663.48</v>
      </c>
      <c r="T115" s="325">
        <f>'6.ВС'!T105</f>
        <v>0</v>
      </c>
      <c r="U115" s="325">
        <f>'6.ВС'!U105</f>
        <v>0</v>
      </c>
    </row>
    <row r="116" spans="1:21" s="310" customFormat="1" ht="31.5" x14ac:dyDescent="0.25">
      <c r="A116" s="321" t="s">
        <v>168</v>
      </c>
      <c r="B116" s="318">
        <v>51</v>
      </c>
      <c r="C116" s="318">
        <v>0</v>
      </c>
      <c r="D116" s="319" t="s">
        <v>78</v>
      </c>
      <c r="E116" s="318"/>
      <c r="F116" s="319"/>
      <c r="G116" s="319"/>
      <c r="H116" s="319"/>
      <c r="I116" s="319"/>
      <c r="J116" s="330">
        <f t="shared" ref="J116:U116" si="62">J117</f>
        <v>3200000</v>
      </c>
      <c r="K116" s="330">
        <f t="shared" si="62"/>
        <v>0</v>
      </c>
      <c r="L116" s="330">
        <f t="shared" si="62"/>
        <v>3200000</v>
      </c>
      <c r="M116" s="330">
        <f t="shared" si="62"/>
        <v>0</v>
      </c>
      <c r="N116" s="330">
        <f t="shared" si="62"/>
        <v>1323000</v>
      </c>
      <c r="O116" s="330">
        <f t="shared" si="62"/>
        <v>0</v>
      </c>
      <c r="P116" s="330">
        <f t="shared" si="62"/>
        <v>1323000</v>
      </c>
      <c r="Q116" s="330">
        <f t="shared" si="62"/>
        <v>0</v>
      </c>
      <c r="R116" s="330">
        <f t="shared" si="62"/>
        <v>1323000</v>
      </c>
      <c r="S116" s="330">
        <f t="shared" si="62"/>
        <v>0</v>
      </c>
      <c r="T116" s="330">
        <f t="shared" si="62"/>
        <v>1323000</v>
      </c>
      <c r="U116" s="330">
        <f t="shared" si="62"/>
        <v>0</v>
      </c>
    </row>
    <row r="117" spans="1:21" s="310" customFormat="1" x14ac:dyDescent="0.25">
      <c r="A117" s="321" t="s">
        <v>6</v>
      </c>
      <c r="B117" s="318">
        <v>51</v>
      </c>
      <c r="C117" s="318">
        <v>0</v>
      </c>
      <c r="D117" s="319" t="s">
        <v>78</v>
      </c>
      <c r="E117" s="323">
        <v>851</v>
      </c>
      <c r="F117" s="319"/>
      <c r="G117" s="319"/>
      <c r="H117" s="319"/>
      <c r="I117" s="319"/>
      <c r="J117" s="330">
        <f t="shared" ref="J117" si="63">J118+J121</f>
        <v>3200000</v>
      </c>
      <c r="K117" s="330">
        <f t="shared" ref="K117:U117" si="64">K118+K121</f>
        <v>0</v>
      </c>
      <c r="L117" s="330">
        <f t="shared" si="64"/>
        <v>3200000</v>
      </c>
      <c r="M117" s="330">
        <f t="shared" si="64"/>
        <v>0</v>
      </c>
      <c r="N117" s="330">
        <f t="shared" si="64"/>
        <v>1323000</v>
      </c>
      <c r="O117" s="330">
        <f t="shared" si="64"/>
        <v>0</v>
      </c>
      <c r="P117" s="330">
        <f t="shared" si="64"/>
        <v>1323000</v>
      </c>
      <c r="Q117" s="330">
        <f t="shared" si="64"/>
        <v>0</v>
      </c>
      <c r="R117" s="330">
        <f t="shared" si="64"/>
        <v>1323000</v>
      </c>
      <c r="S117" s="330">
        <f t="shared" si="64"/>
        <v>0</v>
      </c>
      <c r="T117" s="330">
        <f t="shared" si="64"/>
        <v>1323000</v>
      </c>
      <c r="U117" s="330">
        <f t="shared" si="64"/>
        <v>0</v>
      </c>
    </row>
    <row r="118" spans="1:21" ht="94.5" x14ac:dyDescent="0.25">
      <c r="A118" s="321" t="s">
        <v>242</v>
      </c>
      <c r="B118" s="318">
        <v>51</v>
      </c>
      <c r="C118" s="318">
        <v>0</v>
      </c>
      <c r="D118" s="319" t="s">
        <v>78</v>
      </c>
      <c r="E118" s="318">
        <v>851</v>
      </c>
      <c r="F118" s="319" t="s">
        <v>13</v>
      </c>
      <c r="G118" s="319" t="s">
        <v>58</v>
      </c>
      <c r="H118" s="319" t="s">
        <v>203</v>
      </c>
      <c r="I118" s="319"/>
      <c r="J118" s="330">
        <f t="shared" ref="J118:U122" si="65">J119</f>
        <v>3144900</v>
      </c>
      <c r="K118" s="330">
        <f t="shared" si="65"/>
        <v>0</v>
      </c>
      <c r="L118" s="330">
        <f t="shared" si="65"/>
        <v>3144900</v>
      </c>
      <c r="M118" s="330">
        <f t="shared" si="65"/>
        <v>0</v>
      </c>
      <c r="N118" s="330">
        <f t="shared" si="65"/>
        <v>1300000</v>
      </c>
      <c r="O118" s="330">
        <f t="shared" si="65"/>
        <v>0</v>
      </c>
      <c r="P118" s="330">
        <f t="shared" si="65"/>
        <v>1300000</v>
      </c>
      <c r="Q118" s="330">
        <f t="shared" si="65"/>
        <v>0</v>
      </c>
      <c r="R118" s="330">
        <f t="shared" si="65"/>
        <v>1300000</v>
      </c>
      <c r="S118" s="330">
        <f t="shared" si="65"/>
        <v>0</v>
      </c>
      <c r="T118" s="330">
        <f t="shared" si="65"/>
        <v>1300000</v>
      </c>
      <c r="U118" s="330">
        <f t="shared" si="65"/>
        <v>0</v>
      </c>
    </row>
    <row r="119" spans="1:21" x14ac:dyDescent="0.25">
      <c r="A119" s="327" t="s">
        <v>23</v>
      </c>
      <c r="B119" s="318">
        <v>51</v>
      </c>
      <c r="C119" s="318">
        <v>0</v>
      </c>
      <c r="D119" s="319" t="s">
        <v>78</v>
      </c>
      <c r="E119" s="318">
        <v>851</v>
      </c>
      <c r="F119" s="319"/>
      <c r="G119" s="319"/>
      <c r="H119" s="319" t="s">
        <v>203</v>
      </c>
      <c r="I119" s="319" t="s">
        <v>24</v>
      </c>
      <c r="J119" s="330">
        <f t="shared" si="65"/>
        <v>3144900</v>
      </c>
      <c r="K119" s="330">
        <f t="shared" si="65"/>
        <v>0</v>
      </c>
      <c r="L119" s="330">
        <f t="shared" si="65"/>
        <v>3144900</v>
      </c>
      <c r="M119" s="330">
        <f t="shared" si="65"/>
        <v>0</v>
      </c>
      <c r="N119" s="330">
        <f t="shared" si="65"/>
        <v>1300000</v>
      </c>
      <c r="O119" s="330">
        <f t="shared" si="65"/>
        <v>0</v>
      </c>
      <c r="P119" s="330">
        <f t="shared" si="65"/>
        <v>1300000</v>
      </c>
      <c r="Q119" s="330">
        <f t="shared" si="65"/>
        <v>0</v>
      </c>
      <c r="R119" s="330">
        <f t="shared" si="65"/>
        <v>1300000</v>
      </c>
      <c r="S119" s="330">
        <f t="shared" si="65"/>
        <v>0</v>
      </c>
      <c r="T119" s="330">
        <f t="shared" si="65"/>
        <v>1300000</v>
      </c>
      <c r="U119" s="330">
        <f t="shared" si="65"/>
        <v>0</v>
      </c>
    </row>
    <row r="120" spans="1:21" ht="47.25" x14ac:dyDescent="0.25">
      <c r="A120" s="327" t="s">
        <v>169</v>
      </c>
      <c r="B120" s="318">
        <v>51</v>
      </c>
      <c r="C120" s="318">
        <v>0</v>
      </c>
      <c r="D120" s="319" t="s">
        <v>78</v>
      </c>
      <c r="E120" s="318">
        <v>851</v>
      </c>
      <c r="F120" s="319"/>
      <c r="G120" s="319"/>
      <c r="H120" s="319" t="s">
        <v>203</v>
      </c>
      <c r="I120" s="319" t="s">
        <v>56</v>
      </c>
      <c r="J120" s="330">
        <f>'6.ВС'!J109</f>
        <v>3144900</v>
      </c>
      <c r="K120" s="330">
        <f>'6.ВС'!K109</f>
        <v>0</v>
      </c>
      <c r="L120" s="330">
        <f>'6.ВС'!L109</f>
        <v>3144900</v>
      </c>
      <c r="M120" s="330">
        <f>'6.ВС'!M109</f>
        <v>0</v>
      </c>
      <c r="N120" s="330">
        <f>'6.ВС'!N109</f>
        <v>1300000</v>
      </c>
      <c r="O120" s="330">
        <f>'6.ВС'!O109</f>
        <v>0</v>
      </c>
      <c r="P120" s="330">
        <f>'6.ВС'!P109</f>
        <v>1300000</v>
      </c>
      <c r="Q120" s="330">
        <f>'6.ВС'!Q109</f>
        <v>0</v>
      </c>
      <c r="R120" s="330">
        <f>'6.ВС'!R109</f>
        <v>1300000</v>
      </c>
      <c r="S120" s="330">
        <f>'6.ВС'!S109</f>
        <v>0</v>
      </c>
      <c r="T120" s="330">
        <f>'6.ВС'!T109</f>
        <v>1300000</v>
      </c>
      <c r="U120" s="330">
        <f>'6.ВС'!U109</f>
        <v>0</v>
      </c>
    </row>
    <row r="121" spans="1:21" ht="31.5" x14ac:dyDescent="0.25">
      <c r="A121" s="321" t="s">
        <v>59</v>
      </c>
      <c r="B121" s="318">
        <v>51</v>
      </c>
      <c r="C121" s="318">
        <v>0</v>
      </c>
      <c r="D121" s="319" t="s">
        <v>78</v>
      </c>
      <c r="E121" s="318">
        <v>851</v>
      </c>
      <c r="F121" s="319" t="s">
        <v>13</v>
      </c>
      <c r="G121" s="319" t="s">
        <v>58</v>
      </c>
      <c r="H121" s="319" t="s">
        <v>204</v>
      </c>
      <c r="I121" s="319"/>
      <c r="J121" s="330">
        <f t="shared" si="65"/>
        <v>55100</v>
      </c>
      <c r="K121" s="330">
        <f t="shared" si="65"/>
        <v>0</v>
      </c>
      <c r="L121" s="330">
        <f t="shared" si="65"/>
        <v>55100</v>
      </c>
      <c r="M121" s="330">
        <f t="shared" si="65"/>
        <v>0</v>
      </c>
      <c r="N121" s="330">
        <f t="shared" si="65"/>
        <v>23000</v>
      </c>
      <c r="O121" s="330">
        <f t="shared" si="65"/>
        <v>0</v>
      </c>
      <c r="P121" s="330">
        <f t="shared" si="65"/>
        <v>23000</v>
      </c>
      <c r="Q121" s="330">
        <f t="shared" si="65"/>
        <v>0</v>
      </c>
      <c r="R121" s="330">
        <f t="shared" si="65"/>
        <v>23000</v>
      </c>
      <c r="S121" s="330">
        <f t="shared" si="65"/>
        <v>0</v>
      </c>
      <c r="T121" s="330">
        <f t="shared" si="65"/>
        <v>23000</v>
      </c>
      <c r="U121" s="330">
        <f t="shared" si="65"/>
        <v>0</v>
      </c>
    </row>
    <row r="122" spans="1:21" x14ac:dyDescent="0.25">
      <c r="A122" s="327" t="s">
        <v>23</v>
      </c>
      <c r="B122" s="318">
        <v>51</v>
      </c>
      <c r="C122" s="318">
        <v>0</v>
      </c>
      <c r="D122" s="319" t="s">
        <v>78</v>
      </c>
      <c r="E122" s="318">
        <v>851</v>
      </c>
      <c r="F122" s="319" t="s">
        <v>13</v>
      </c>
      <c r="G122" s="319" t="s">
        <v>58</v>
      </c>
      <c r="H122" s="319" t="s">
        <v>204</v>
      </c>
      <c r="I122" s="319" t="s">
        <v>24</v>
      </c>
      <c r="J122" s="330">
        <f t="shared" si="65"/>
        <v>55100</v>
      </c>
      <c r="K122" s="330">
        <f t="shared" si="65"/>
        <v>0</v>
      </c>
      <c r="L122" s="330">
        <f t="shared" si="65"/>
        <v>55100</v>
      </c>
      <c r="M122" s="330">
        <f t="shared" si="65"/>
        <v>0</v>
      </c>
      <c r="N122" s="330">
        <f t="shared" si="65"/>
        <v>23000</v>
      </c>
      <c r="O122" s="330">
        <f t="shared" si="65"/>
        <v>0</v>
      </c>
      <c r="P122" s="330">
        <f t="shared" si="65"/>
        <v>23000</v>
      </c>
      <c r="Q122" s="330">
        <f t="shared" si="65"/>
        <v>0</v>
      </c>
      <c r="R122" s="330">
        <f t="shared" si="65"/>
        <v>23000</v>
      </c>
      <c r="S122" s="330">
        <f t="shared" si="65"/>
        <v>0</v>
      </c>
      <c r="T122" s="330">
        <f t="shared" si="65"/>
        <v>23000</v>
      </c>
      <c r="U122" s="330">
        <f t="shared" si="65"/>
        <v>0</v>
      </c>
    </row>
    <row r="123" spans="1:21" x14ac:dyDescent="0.25">
      <c r="A123" s="327" t="s">
        <v>25</v>
      </c>
      <c r="B123" s="318">
        <v>51</v>
      </c>
      <c r="C123" s="318">
        <v>0</v>
      </c>
      <c r="D123" s="319" t="s">
        <v>78</v>
      </c>
      <c r="E123" s="318">
        <v>851</v>
      </c>
      <c r="F123" s="319" t="s">
        <v>13</v>
      </c>
      <c r="G123" s="319" t="s">
        <v>58</v>
      </c>
      <c r="H123" s="319" t="s">
        <v>204</v>
      </c>
      <c r="I123" s="319" t="s">
        <v>26</v>
      </c>
      <c r="J123" s="330">
        <f>'6.ВС'!J112</f>
        <v>55100</v>
      </c>
      <c r="K123" s="330">
        <f>'6.ВС'!K112</f>
        <v>0</v>
      </c>
      <c r="L123" s="330">
        <f>'6.ВС'!L112</f>
        <v>55100</v>
      </c>
      <c r="M123" s="330">
        <f>'6.ВС'!M112</f>
        <v>0</v>
      </c>
      <c r="N123" s="330">
        <f>'6.ВС'!N112</f>
        <v>23000</v>
      </c>
      <c r="O123" s="330">
        <f>'6.ВС'!O112</f>
        <v>0</v>
      </c>
      <c r="P123" s="330">
        <f>'6.ВС'!P112</f>
        <v>23000</v>
      </c>
      <c r="Q123" s="330">
        <f>'6.ВС'!Q112</f>
        <v>0</v>
      </c>
      <c r="R123" s="330">
        <f>'6.ВС'!R112</f>
        <v>23000</v>
      </c>
      <c r="S123" s="330">
        <f>'6.ВС'!S112</f>
        <v>0</v>
      </c>
      <c r="T123" s="330">
        <f>'6.ВС'!T112</f>
        <v>23000</v>
      </c>
      <c r="U123" s="330">
        <f>'6.ВС'!U112</f>
        <v>0</v>
      </c>
    </row>
    <row r="124" spans="1:21" ht="47.25" x14ac:dyDescent="0.25">
      <c r="A124" s="321" t="s">
        <v>170</v>
      </c>
      <c r="B124" s="318">
        <v>51</v>
      </c>
      <c r="C124" s="318">
        <v>0</v>
      </c>
      <c r="D124" s="319" t="s">
        <v>58</v>
      </c>
      <c r="E124" s="318"/>
      <c r="F124" s="319"/>
      <c r="G124" s="319"/>
      <c r="H124" s="319"/>
      <c r="I124" s="319"/>
      <c r="J124" s="330">
        <f t="shared" ref="J124:U127" si="66">J125</f>
        <v>7783600</v>
      </c>
      <c r="K124" s="330">
        <f t="shared" si="66"/>
        <v>0</v>
      </c>
      <c r="L124" s="330">
        <f t="shared" si="66"/>
        <v>7783600</v>
      </c>
      <c r="M124" s="330">
        <f t="shared" si="66"/>
        <v>0</v>
      </c>
      <c r="N124" s="330">
        <f t="shared" si="66"/>
        <v>7722400</v>
      </c>
      <c r="O124" s="330">
        <f t="shared" si="66"/>
        <v>0</v>
      </c>
      <c r="P124" s="330">
        <f t="shared" si="66"/>
        <v>7722400</v>
      </c>
      <c r="Q124" s="330">
        <f t="shared" si="66"/>
        <v>0</v>
      </c>
      <c r="R124" s="330">
        <f t="shared" si="66"/>
        <v>7681300</v>
      </c>
      <c r="S124" s="330">
        <f t="shared" si="66"/>
        <v>0</v>
      </c>
      <c r="T124" s="330">
        <f t="shared" si="66"/>
        <v>7681300</v>
      </c>
      <c r="U124" s="330">
        <f t="shared" si="66"/>
        <v>0</v>
      </c>
    </row>
    <row r="125" spans="1:21" x14ac:dyDescent="0.25">
      <c r="A125" s="321" t="s">
        <v>6</v>
      </c>
      <c r="B125" s="318">
        <v>51</v>
      </c>
      <c r="C125" s="318">
        <v>0</v>
      </c>
      <c r="D125" s="319" t="s">
        <v>58</v>
      </c>
      <c r="E125" s="318">
        <v>851</v>
      </c>
      <c r="F125" s="319"/>
      <c r="G125" s="319"/>
      <c r="H125" s="319"/>
      <c r="I125" s="319"/>
      <c r="J125" s="330">
        <f t="shared" si="66"/>
        <v>7783600</v>
      </c>
      <c r="K125" s="330">
        <f t="shared" si="66"/>
        <v>0</v>
      </c>
      <c r="L125" s="330">
        <f t="shared" si="66"/>
        <v>7783600</v>
      </c>
      <c r="M125" s="330">
        <f t="shared" si="66"/>
        <v>0</v>
      </c>
      <c r="N125" s="330">
        <f t="shared" si="66"/>
        <v>7722400</v>
      </c>
      <c r="O125" s="330">
        <f t="shared" si="66"/>
        <v>0</v>
      </c>
      <c r="P125" s="330">
        <f t="shared" si="66"/>
        <v>7722400</v>
      </c>
      <c r="Q125" s="330">
        <f t="shared" si="66"/>
        <v>0</v>
      </c>
      <c r="R125" s="330">
        <f t="shared" si="66"/>
        <v>7681300</v>
      </c>
      <c r="S125" s="330">
        <f t="shared" si="66"/>
        <v>0</v>
      </c>
      <c r="T125" s="330">
        <f t="shared" si="66"/>
        <v>7681300</v>
      </c>
      <c r="U125" s="330">
        <f t="shared" si="66"/>
        <v>0</v>
      </c>
    </row>
    <row r="126" spans="1:21" ht="252" x14ac:dyDescent="0.25">
      <c r="A126" s="321" t="s">
        <v>205</v>
      </c>
      <c r="B126" s="318">
        <v>51</v>
      </c>
      <c r="C126" s="318">
        <v>0</v>
      </c>
      <c r="D126" s="319" t="s">
        <v>58</v>
      </c>
      <c r="E126" s="318">
        <v>851</v>
      </c>
      <c r="F126" s="319" t="s">
        <v>13</v>
      </c>
      <c r="G126" s="319" t="s">
        <v>58</v>
      </c>
      <c r="H126" s="319" t="s">
        <v>206</v>
      </c>
      <c r="I126" s="319"/>
      <c r="J126" s="330">
        <f t="shared" si="66"/>
        <v>7783600</v>
      </c>
      <c r="K126" s="330">
        <f t="shared" si="66"/>
        <v>0</v>
      </c>
      <c r="L126" s="330">
        <f t="shared" si="66"/>
        <v>7783600</v>
      </c>
      <c r="M126" s="330">
        <f t="shared" si="66"/>
        <v>0</v>
      </c>
      <c r="N126" s="330">
        <f t="shared" si="66"/>
        <v>7722400</v>
      </c>
      <c r="O126" s="330">
        <f t="shared" si="66"/>
        <v>0</v>
      </c>
      <c r="P126" s="330">
        <f t="shared" si="66"/>
        <v>7722400</v>
      </c>
      <c r="Q126" s="330">
        <f t="shared" si="66"/>
        <v>0</v>
      </c>
      <c r="R126" s="330">
        <f t="shared" si="66"/>
        <v>7681300</v>
      </c>
      <c r="S126" s="330">
        <f t="shared" si="66"/>
        <v>0</v>
      </c>
      <c r="T126" s="330">
        <f t="shared" si="66"/>
        <v>7681300</v>
      </c>
      <c r="U126" s="330">
        <f t="shared" si="66"/>
        <v>0</v>
      </c>
    </row>
    <row r="127" spans="1:21" x14ac:dyDescent="0.25">
      <c r="A127" s="326" t="s">
        <v>34</v>
      </c>
      <c r="B127" s="318">
        <v>51</v>
      </c>
      <c r="C127" s="318">
        <v>0</v>
      </c>
      <c r="D127" s="319" t="s">
        <v>58</v>
      </c>
      <c r="E127" s="318">
        <v>851</v>
      </c>
      <c r="F127" s="319"/>
      <c r="G127" s="319"/>
      <c r="H127" s="319" t="s">
        <v>206</v>
      </c>
      <c r="I127" s="319" t="s">
        <v>35</v>
      </c>
      <c r="J127" s="330">
        <f t="shared" si="66"/>
        <v>7783600</v>
      </c>
      <c r="K127" s="330">
        <f t="shared" si="66"/>
        <v>0</v>
      </c>
      <c r="L127" s="330">
        <f t="shared" si="66"/>
        <v>7783600</v>
      </c>
      <c r="M127" s="330">
        <f t="shared" si="66"/>
        <v>0</v>
      </c>
      <c r="N127" s="330">
        <f t="shared" si="66"/>
        <v>7722400</v>
      </c>
      <c r="O127" s="330">
        <f t="shared" si="66"/>
        <v>0</v>
      </c>
      <c r="P127" s="330">
        <f t="shared" si="66"/>
        <v>7722400</v>
      </c>
      <c r="Q127" s="330">
        <f t="shared" si="66"/>
        <v>0</v>
      </c>
      <c r="R127" s="330">
        <f t="shared" si="66"/>
        <v>7681300</v>
      </c>
      <c r="S127" s="330">
        <f t="shared" si="66"/>
        <v>0</v>
      </c>
      <c r="T127" s="330">
        <f t="shared" si="66"/>
        <v>7681300</v>
      </c>
      <c r="U127" s="330">
        <f t="shared" si="66"/>
        <v>0</v>
      </c>
    </row>
    <row r="128" spans="1:21" x14ac:dyDescent="0.25">
      <c r="A128" s="327" t="s">
        <v>61</v>
      </c>
      <c r="B128" s="318">
        <v>51</v>
      </c>
      <c r="C128" s="318">
        <v>0</v>
      </c>
      <c r="D128" s="319" t="s">
        <v>58</v>
      </c>
      <c r="E128" s="318">
        <v>851</v>
      </c>
      <c r="F128" s="319"/>
      <c r="G128" s="319"/>
      <c r="H128" s="319" t="s">
        <v>206</v>
      </c>
      <c r="I128" s="319" t="s">
        <v>62</v>
      </c>
      <c r="J128" s="330">
        <f>'6.ВС'!J116</f>
        <v>7783600</v>
      </c>
      <c r="K128" s="330">
        <f>'6.ВС'!K116</f>
        <v>0</v>
      </c>
      <c r="L128" s="330">
        <f>'6.ВС'!L116</f>
        <v>7783600</v>
      </c>
      <c r="M128" s="330">
        <f>'6.ВС'!M116</f>
        <v>0</v>
      </c>
      <c r="N128" s="330">
        <f>'6.ВС'!N116</f>
        <v>7722400</v>
      </c>
      <c r="O128" s="330">
        <f>'6.ВС'!O116</f>
        <v>0</v>
      </c>
      <c r="P128" s="330">
        <f>'6.ВС'!P116</f>
        <v>7722400</v>
      </c>
      <c r="Q128" s="330">
        <f>'6.ВС'!Q116</f>
        <v>0</v>
      </c>
      <c r="R128" s="330">
        <f>'6.ВС'!R116</f>
        <v>7681300</v>
      </c>
      <c r="S128" s="330">
        <f>'6.ВС'!S116</f>
        <v>0</v>
      </c>
      <c r="T128" s="330">
        <f>'6.ВС'!T116</f>
        <v>7681300</v>
      </c>
      <c r="U128" s="330">
        <f>'6.ВС'!U116</f>
        <v>0</v>
      </c>
    </row>
    <row r="129" spans="1:21" ht="47.25" x14ac:dyDescent="0.25">
      <c r="A129" s="321" t="s">
        <v>501</v>
      </c>
      <c r="B129" s="323">
        <v>51</v>
      </c>
      <c r="C129" s="323">
        <v>0</v>
      </c>
      <c r="D129" s="320" t="s">
        <v>50</v>
      </c>
      <c r="E129" s="318"/>
      <c r="F129" s="320"/>
      <c r="G129" s="320"/>
      <c r="H129" s="320"/>
      <c r="I129" s="320"/>
      <c r="J129" s="325">
        <f t="shared" ref="J129:U129" si="67">J130</f>
        <v>131002</v>
      </c>
      <c r="K129" s="325">
        <f t="shared" si="67"/>
        <v>0</v>
      </c>
      <c r="L129" s="325">
        <f t="shared" si="67"/>
        <v>131002</v>
      </c>
      <c r="M129" s="325">
        <f t="shared" si="67"/>
        <v>0</v>
      </c>
      <c r="N129" s="325">
        <f t="shared" si="67"/>
        <v>8292977</v>
      </c>
      <c r="O129" s="325">
        <f t="shared" si="67"/>
        <v>7822205</v>
      </c>
      <c r="P129" s="325">
        <f t="shared" si="67"/>
        <v>470772</v>
      </c>
      <c r="Q129" s="325">
        <f t="shared" si="67"/>
        <v>0</v>
      </c>
      <c r="R129" s="325">
        <f t="shared" si="67"/>
        <v>57340</v>
      </c>
      <c r="S129" s="325">
        <f t="shared" si="67"/>
        <v>0</v>
      </c>
      <c r="T129" s="325">
        <f t="shared" si="67"/>
        <v>57340</v>
      </c>
      <c r="U129" s="325">
        <f t="shared" si="67"/>
        <v>0</v>
      </c>
    </row>
    <row r="130" spans="1:21" x14ac:dyDescent="0.25">
      <c r="A130" s="321" t="s">
        <v>6</v>
      </c>
      <c r="B130" s="323">
        <v>51</v>
      </c>
      <c r="C130" s="323">
        <v>0</v>
      </c>
      <c r="D130" s="320" t="s">
        <v>50</v>
      </c>
      <c r="E130" s="323">
        <v>851</v>
      </c>
      <c r="F130" s="320"/>
      <c r="G130" s="320"/>
      <c r="H130" s="320"/>
      <c r="I130" s="320"/>
      <c r="J130" s="322">
        <f t="shared" ref="J130" si="68">J131+J134+J137+J140+J143+J146+J149+J152</f>
        <v>131002</v>
      </c>
      <c r="K130" s="322">
        <f t="shared" ref="K130:U130" si="69">K131+K134+K137+K140+K143+K146+K149+K152</f>
        <v>0</v>
      </c>
      <c r="L130" s="322">
        <f t="shared" si="69"/>
        <v>131002</v>
      </c>
      <c r="M130" s="322">
        <f t="shared" si="69"/>
        <v>0</v>
      </c>
      <c r="N130" s="322">
        <f t="shared" si="69"/>
        <v>8292977</v>
      </c>
      <c r="O130" s="322">
        <f t="shared" si="69"/>
        <v>7822205</v>
      </c>
      <c r="P130" s="322">
        <f t="shared" si="69"/>
        <v>470772</v>
      </c>
      <c r="Q130" s="322">
        <f t="shared" si="69"/>
        <v>0</v>
      </c>
      <c r="R130" s="322">
        <f t="shared" si="69"/>
        <v>57340</v>
      </c>
      <c r="S130" s="322">
        <f t="shared" si="69"/>
        <v>0</v>
      </c>
      <c r="T130" s="322">
        <f t="shared" si="69"/>
        <v>57340</v>
      </c>
      <c r="U130" s="322">
        <f t="shared" si="69"/>
        <v>0</v>
      </c>
    </row>
    <row r="131" spans="1:21" ht="31.5" hidden="1" x14ac:dyDescent="0.25">
      <c r="A131" s="321" t="s">
        <v>75</v>
      </c>
      <c r="B131" s="318">
        <v>51</v>
      </c>
      <c r="C131" s="318">
        <v>0</v>
      </c>
      <c r="D131" s="320" t="s">
        <v>50</v>
      </c>
      <c r="E131" s="318">
        <v>851</v>
      </c>
      <c r="F131" s="320" t="s">
        <v>30</v>
      </c>
      <c r="G131" s="320" t="s">
        <v>44</v>
      </c>
      <c r="H131" s="320" t="s">
        <v>209</v>
      </c>
      <c r="I131" s="320"/>
      <c r="J131" s="325">
        <f t="shared" ref="J131:U132" si="70">J132</f>
        <v>0</v>
      </c>
      <c r="K131" s="325">
        <f t="shared" si="70"/>
        <v>0</v>
      </c>
      <c r="L131" s="325">
        <f t="shared" si="70"/>
        <v>0</v>
      </c>
      <c r="M131" s="325">
        <f t="shared" si="70"/>
        <v>0</v>
      </c>
      <c r="N131" s="325">
        <f t="shared" si="70"/>
        <v>0</v>
      </c>
      <c r="O131" s="325">
        <f t="shared" si="70"/>
        <v>0</v>
      </c>
      <c r="P131" s="325">
        <f t="shared" si="70"/>
        <v>0</v>
      </c>
      <c r="Q131" s="325">
        <f t="shared" si="70"/>
        <v>0</v>
      </c>
      <c r="R131" s="325">
        <f t="shared" si="70"/>
        <v>0</v>
      </c>
      <c r="S131" s="325">
        <f t="shared" si="70"/>
        <v>0</v>
      </c>
      <c r="T131" s="325">
        <f t="shared" si="70"/>
        <v>0</v>
      </c>
      <c r="U131" s="325">
        <f t="shared" si="70"/>
        <v>0</v>
      </c>
    </row>
    <row r="132" spans="1:21" ht="31.5" hidden="1" x14ac:dyDescent="0.25">
      <c r="A132" s="327" t="s">
        <v>71</v>
      </c>
      <c r="B132" s="318">
        <v>51</v>
      </c>
      <c r="C132" s="318">
        <v>0</v>
      </c>
      <c r="D132" s="320" t="s">
        <v>50</v>
      </c>
      <c r="E132" s="318">
        <v>851</v>
      </c>
      <c r="F132" s="320" t="s">
        <v>30</v>
      </c>
      <c r="G132" s="320" t="s">
        <v>44</v>
      </c>
      <c r="H132" s="320" t="s">
        <v>209</v>
      </c>
      <c r="I132" s="320" t="s">
        <v>72</v>
      </c>
      <c r="J132" s="325">
        <f t="shared" si="70"/>
        <v>0</v>
      </c>
      <c r="K132" s="325">
        <f t="shared" si="70"/>
        <v>0</v>
      </c>
      <c r="L132" s="325">
        <f t="shared" si="70"/>
        <v>0</v>
      </c>
      <c r="M132" s="325">
        <f t="shared" si="70"/>
        <v>0</v>
      </c>
      <c r="N132" s="325">
        <f t="shared" si="70"/>
        <v>0</v>
      </c>
      <c r="O132" s="325">
        <f t="shared" si="70"/>
        <v>0</v>
      </c>
      <c r="P132" s="325">
        <f t="shared" si="70"/>
        <v>0</v>
      </c>
      <c r="Q132" s="325">
        <f t="shared" si="70"/>
        <v>0</v>
      </c>
      <c r="R132" s="325">
        <f t="shared" si="70"/>
        <v>0</v>
      </c>
      <c r="S132" s="325">
        <f t="shared" si="70"/>
        <v>0</v>
      </c>
      <c r="T132" s="325">
        <f t="shared" si="70"/>
        <v>0</v>
      </c>
      <c r="U132" s="325">
        <f t="shared" si="70"/>
        <v>0</v>
      </c>
    </row>
    <row r="133" spans="1:21" hidden="1" x14ac:dyDescent="0.25">
      <c r="A133" s="327" t="s">
        <v>73</v>
      </c>
      <c r="B133" s="318">
        <v>51</v>
      </c>
      <c r="C133" s="318">
        <v>0</v>
      </c>
      <c r="D133" s="320" t="s">
        <v>50</v>
      </c>
      <c r="E133" s="318">
        <v>851</v>
      </c>
      <c r="F133" s="320" t="s">
        <v>30</v>
      </c>
      <c r="G133" s="320" t="s">
        <v>44</v>
      </c>
      <c r="H133" s="320" t="s">
        <v>209</v>
      </c>
      <c r="I133" s="320" t="s">
        <v>74</v>
      </c>
      <c r="J133" s="325">
        <f>'6.ВС'!J138</f>
        <v>0</v>
      </c>
      <c r="K133" s="325">
        <f>'6.ВС'!K138</f>
        <v>0</v>
      </c>
      <c r="L133" s="325">
        <f>'6.ВС'!L138</f>
        <v>0</v>
      </c>
      <c r="M133" s="325">
        <f>'6.ВС'!M138</f>
        <v>0</v>
      </c>
      <c r="N133" s="325">
        <f>'6.ВС'!N138</f>
        <v>0</v>
      </c>
      <c r="O133" s="325">
        <f>'6.ВС'!O138</f>
        <v>0</v>
      </c>
      <c r="P133" s="325">
        <f>'6.ВС'!P138</f>
        <v>0</v>
      </c>
      <c r="Q133" s="325">
        <f>'6.ВС'!Q138</f>
        <v>0</v>
      </c>
      <c r="R133" s="325">
        <f>'6.ВС'!R138</f>
        <v>0</v>
      </c>
      <c r="S133" s="325">
        <f>'6.ВС'!S138</f>
        <v>0</v>
      </c>
      <c r="T133" s="325">
        <f>'6.ВС'!T138</f>
        <v>0</v>
      </c>
      <c r="U133" s="325">
        <f>'6.ВС'!U138</f>
        <v>0</v>
      </c>
    </row>
    <row r="134" spans="1:21" x14ac:dyDescent="0.25">
      <c r="A134" s="329" t="s">
        <v>250</v>
      </c>
      <c r="B134" s="318">
        <v>51</v>
      </c>
      <c r="C134" s="318">
        <v>0</v>
      </c>
      <c r="D134" s="320" t="s">
        <v>50</v>
      </c>
      <c r="E134" s="318">
        <v>851</v>
      </c>
      <c r="F134" s="320" t="s">
        <v>30</v>
      </c>
      <c r="G134" s="320" t="s">
        <v>44</v>
      </c>
      <c r="H134" s="320" t="s">
        <v>251</v>
      </c>
      <c r="I134" s="320"/>
      <c r="J134" s="325">
        <f t="shared" ref="J134:U138" si="71">J135</f>
        <v>73662</v>
      </c>
      <c r="K134" s="325">
        <f t="shared" si="71"/>
        <v>0</v>
      </c>
      <c r="L134" s="325">
        <f t="shared" si="71"/>
        <v>73662</v>
      </c>
      <c r="M134" s="325">
        <f t="shared" si="71"/>
        <v>0</v>
      </c>
      <c r="N134" s="325">
        <f t="shared" si="71"/>
        <v>0</v>
      </c>
      <c r="O134" s="325">
        <f t="shared" si="71"/>
        <v>0</v>
      </c>
      <c r="P134" s="325">
        <f t="shared" si="71"/>
        <v>0</v>
      </c>
      <c r="Q134" s="325">
        <f t="shared" si="71"/>
        <v>0</v>
      </c>
      <c r="R134" s="325">
        <f t="shared" si="71"/>
        <v>0</v>
      </c>
      <c r="S134" s="325">
        <f t="shared" si="71"/>
        <v>0</v>
      </c>
      <c r="T134" s="325">
        <f t="shared" si="71"/>
        <v>0</v>
      </c>
      <c r="U134" s="325">
        <f t="shared" si="71"/>
        <v>0</v>
      </c>
    </row>
    <row r="135" spans="1:21" ht="31.5" x14ac:dyDescent="0.25">
      <c r="A135" s="327" t="s">
        <v>20</v>
      </c>
      <c r="B135" s="318">
        <v>51</v>
      </c>
      <c r="C135" s="318">
        <v>0</v>
      </c>
      <c r="D135" s="320" t="s">
        <v>50</v>
      </c>
      <c r="E135" s="318">
        <v>851</v>
      </c>
      <c r="F135" s="320" t="s">
        <v>30</v>
      </c>
      <c r="G135" s="320" t="s">
        <v>44</v>
      </c>
      <c r="H135" s="320" t="s">
        <v>251</v>
      </c>
      <c r="I135" s="320" t="s">
        <v>21</v>
      </c>
      <c r="J135" s="325">
        <f t="shared" si="71"/>
        <v>73662</v>
      </c>
      <c r="K135" s="325">
        <f t="shared" si="71"/>
        <v>0</v>
      </c>
      <c r="L135" s="325">
        <f t="shared" si="71"/>
        <v>73662</v>
      </c>
      <c r="M135" s="325">
        <f t="shared" si="71"/>
        <v>0</v>
      </c>
      <c r="N135" s="325">
        <f t="shared" si="71"/>
        <v>0</v>
      </c>
      <c r="O135" s="325">
        <f t="shared" si="71"/>
        <v>0</v>
      </c>
      <c r="P135" s="325">
        <f t="shared" si="71"/>
        <v>0</v>
      </c>
      <c r="Q135" s="325">
        <f t="shared" si="71"/>
        <v>0</v>
      </c>
      <c r="R135" s="325">
        <f t="shared" si="71"/>
        <v>0</v>
      </c>
      <c r="S135" s="325">
        <f t="shared" si="71"/>
        <v>0</v>
      </c>
      <c r="T135" s="325">
        <f t="shared" si="71"/>
        <v>0</v>
      </c>
      <c r="U135" s="325">
        <f t="shared" si="71"/>
        <v>0</v>
      </c>
    </row>
    <row r="136" spans="1:21" ht="47.25" x14ac:dyDescent="0.25">
      <c r="A136" s="327" t="s">
        <v>9</v>
      </c>
      <c r="B136" s="318">
        <v>51</v>
      </c>
      <c r="C136" s="318">
        <v>0</v>
      </c>
      <c r="D136" s="320" t="s">
        <v>50</v>
      </c>
      <c r="E136" s="318">
        <v>851</v>
      </c>
      <c r="F136" s="320" t="s">
        <v>30</v>
      </c>
      <c r="G136" s="320" t="s">
        <v>44</v>
      </c>
      <c r="H136" s="320" t="s">
        <v>251</v>
      </c>
      <c r="I136" s="320" t="s">
        <v>22</v>
      </c>
      <c r="J136" s="325">
        <f>'6.ВС'!J141</f>
        <v>73662</v>
      </c>
      <c r="K136" s="325">
        <f>'6.ВС'!K141</f>
        <v>0</v>
      </c>
      <c r="L136" s="325">
        <f>'6.ВС'!L141</f>
        <v>73662</v>
      </c>
      <c r="M136" s="325">
        <f>'6.ВС'!M141</f>
        <v>0</v>
      </c>
      <c r="N136" s="325">
        <f>'6.ВС'!N141</f>
        <v>0</v>
      </c>
      <c r="O136" s="325">
        <f>'6.ВС'!O141</f>
        <v>0</v>
      </c>
      <c r="P136" s="325">
        <f>'6.ВС'!P141</f>
        <v>0</v>
      </c>
      <c r="Q136" s="325">
        <f>'6.ВС'!Q141</f>
        <v>0</v>
      </c>
      <c r="R136" s="325">
        <f>'6.ВС'!R141</f>
        <v>0</v>
      </c>
      <c r="S136" s="325">
        <f>'6.ВС'!S141</f>
        <v>0</v>
      </c>
      <c r="T136" s="325">
        <f>'6.ВС'!T141</f>
        <v>0</v>
      </c>
      <c r="U136" s="325">
        <f>'6.ВС'!U141</f>
        <v>0</v>
      </c>
    </row>
    <row r="137" spans="1:21" hidden="1" x14ac:dyDescent="0.25">
      <c r="A137" s="331" t="s">
        <v>382</v>
      </c>
      <c r="B137" s="318">
        <v>51</v>
      </c>
      <c r="C137" s="318">
        <v>0</v>
      </c>
      <c r="D137" s="320" t="s">
        <v>50</v>
      </c>
      <c r="E137" s="318">
        <v>851</v>
      </c>
      <c r="F137" s="320" t="s">
        <v>30</v>
      </c>
      <c r="G137" s="320" t="s">
        <v>44</v>
      </c>
      <c r="H137" s="320" t="s">
        <v>383</v>
      </c>
      <c r="I137" s="320"/>
      <c r="J137" s="325">
        <f t="shared" si="71"/>
        <v>0</v>
      </c>
      <c r="K137" s="325">
        <f t="shared" si="71"/>
        <v>0</v>
      </c>
      <c r="L137" s="325">
        <f t="shared" si="71"/>
        <v>0</v>
      </c>
      <c r="M137" s="325">
        <f t="shared" si="71"/>
        <v>0</v>
      </c>
      <c r="N137" s="325">
        <f t="shared" si="71"/>
        <v>0</v>
      </c>
      <c r="O137" s="325">
        <f t="shared" si="71"/>
        <v>0</v>
      </c>
      <c r="P137" s="325">
        <f t="shared" si="71"/>
        <v>0</v>
      </c>
      <c r="Q137" s="325">
        <f t="shared" si="71"/>
        <v>0</v>
      </c>
      <c r="R137" s="325">
        <f t="shared" si="71"/>
        <v>0</v>
      </c>
      <c r="S137" s="325">
        <f t="shared" si="71"/>
        <v>0</v>
      </c>
      <c r="T137" s="325">
        <f t="shared" si="71"/>
        <v>0</v>
      </c>
      <c r="U137" s="325">
        <f t="shared" si="71"/>
        <v>0</v>
      </c>
    </row>
    <row r="138" spans="1:21" ht="31.5" hidden="1" x14ac:dyDescent="0.25">
      <c r="A138" s="324" t="s">
        <v>20</v>
      </c>
      <c r="B138" s="318">
        <v>51</v>
      </c>
      <c r="C138" s="318">
        <v>0</v>
      </c>
      <c r="D138" s="320" t="s">
        <v>50</v>
      </c>
      <c r="E138" s="318">
        <v>851</v>
      </c>
      <c r="F138" s="320" t="s">
        <v>30</v>
      </c>
      <c r="G138" s="320" t="s">
        <v>44</v>
      </c>
      <c r="H138" s="320" t="s">
        <v>383</v>
      </c>
      <c r="I138" s="320" t="s">
        <v>21</v>
      </c>
      <c r="J138" s="325">
        <f t="shared" si="71"/>
        <v>0</v>
      </c>
      <c r="K138" s="325">
        <f t="shared" si="71"/>
        <v>0</v>
      </c>
      <c r="L138" s="325">
        <f t="shared" si="71"/>
        <v>0</v>
      </c>
      <c r="M138" s="325">
        <f t="shared" si="71"/>
        <v>0</v>
      </c>
      <c r="N138" s="325">
        <f t="shared" si="71"/>
        <v>0</v>
      </c>
      <c r="O138" s="325">
        <f t="shared" si="71"/>
        <v>0</v>
      </c>
      <c r="P138" s="325">
        <f t="shared" si="71"/>
        <v>0</v>
      </c>
      <c r="Q138" s="325">
        <f t="shared" si="71"/>
        <v>0</v>
      </c>
      <c r="R138" s="325">
        <f t="shared" si="71"/>
        <v>0</v>
      </c>
      <c r="S138" s="325">
        <f t="shared" si="71"/>
        <v>0</v>
      </c>
      <c r="T138" s="325">
        <f t="shared" si="71"/>
        <v>0</v>
      </c>
      <c r="U138" s="325">
        <f t="shared" si="71"/>
        <v>0</v>
      </c>
    </row>
    <row r="139" spans="1:21" ht="47.25" hidden="1" x14ac:dyDescent="0.25">
      <c r="A139" s="324" t="s">
        <v>9</v>
      </c>
      <c r="B139" s="318">
        <v>51</v>
      </c>
      <c r="C139" s="318">
        <v>0</v>
      </c>
      <c r="D139" s="320" t="s">
        <v>50</v>
      </c>
      <c r="E139" s="318">
        <v>851</v>
      </c>
      <c r="F139" s="320" t="s">
        <v>30</v>
      </c>
      <c r="G139" s="320" t="s">
        <v>44</v>
      </c>
      <c r="H139" s="320" t="s">
        <v>383</v>
      </c>
      <c r="I139" s="320" t="s">
        <v>22</v>
      </c>
      <c r="J139" s="325">
        <f>'6.ВС'!J131</f>
        <v>0</v>
      </c>
      <c r="K139" s="325">
        <f>'6.ВС'!K131</f>
        <v>0</v>
      </c>
      <c r="L139" s="325">
        <f>'6.ВС'!L131</f>
        <v>0</v>
      </c>
      <c r="M139" s="325">
        <f>'6.ВС'!M131</f>
        <v>0</v>
      </c>
      <c r="N139" s="325">
        <f>'6.ВС'!N131</f>
        <v>0</v>
      </c>
      <c r="O139" s="325">
        <f>'6.ВС'!O131</f>
        <v>0</v>
      </c>
      <c r="P139" s="325">
        <f>'6.ВС'!P131</f>
        <v>0</v>
      </c>
      <c r="Q139" s="325">
        <f>'6.ВС'!Q131</f>
        <v>0</v>
      </c>
      <c r="R139" s="325">
        <f>'6.ВС'!R131</f>
        <v>0</v>
      </c>
      <c r="S139" s="325">
        <f>'6.ВС'!S131</f>
        <v>0</v>
      </c>
      <c r="T139" s="325">
        <f>'6.ВС'!T131</f>
        <v>0</v>
      </c>
      <c r="U139" s="325">
        <f>'6.ВС'!U131</f>
        <v>0</v>
      </c>
    </row>
    <row r="140" spans="1:21" hidden="1" x14ac:dyDescent="0.25">
      <c r="A140" s="327" t="s">
        <v>379</v>
      </c>
      <c r="B140" s="318">
        <v>51</v>
      </c>
      <c r="C140" s="318">
        <v>0</v>
      </c>
      <c r="D140" s="320" t="s">
        <v>50</v>
      </c>
      <c r="E140" s="318">
        <v>851</v>
      </c>
      <c r="F140" s="320" t="s">
        <v>30</v>
      </c>
      <c r="G140" s="320" t="s">
        <v>44</v>
      </c>
      <c r="H140" s="320" t="s">
        <v>380</v>
      </c>
      <c r="I140" s="320"/>
      <c r="J140" s="325">
        <f t="shared" ref="J140:U141" si="72">J141</f>
        <v>0</v>
      </c>
      <c r="K140" s="325">
        <f t="shared" si="72"/>
        <v>0</v>
      </c>
      <c r="L140" s="325">
        <f t="shared" si="72"/>
        <v>0</v>
      </c>
      <c r="M140" s="325">
        <f t="shared" si="72"/>
        <v>0</v>
      </c>
      <c r="N140" s="325">
        <f t="shared" si="72"/>
        <v>0</v>
      </c>
      <c r="O140" s="325">
        <f t="shared" si="72"/>
        <v>0</v>
      </c>
      <c r="P140" s="325">
        <f t="shared" si="72"/>
        <v>0</v>
      </c>
      <c r="Q140" s="325">
        <f t="shared" si="72"/>
        <v>0</v>
      </c>
      <c r="R140" s="325">
        <f t="shared" si="72"/>
        <v>0</v>
      </c>
      <c r="S140" s="325">
        <f t="shared" si="72"/>
        <v>0</v>
      </c>
      <c r="T140" s="325">
        <f t="shared" si="72"/>
        <v>0</v>
      </c>
      <c r="U140" s="325">
        <f t="shared" si="72"/>
        <v>0</v>
      </c>
    </row>
    <row r="141" spans="1:21" ht="31.5" hidden="1" x14ac:dyDescent="0.25">
      <c r="A141" s="327" t="s">
        <v>20</v>
      </c>
      <c r="B141" s="318">
        <v>51</v>
      </c>
      <c r="C141" s="318">
        <v>0</v>
      </c>
      <c r="D141" s="320" t="s">
        <v>50</v>
      </c>
      <c r="E141" s="318">
        <v>851</v>
      </c>
      <c r="F141" s="320" t="s">
        <v>30</v>
      </c>
      <c r="G141" s="320" t="s">
        <v>44</v>
      </c>
      <c r="H141" s="320" t="s">
        <v>380</v>
      </c>
      <c r="I141" s="320" t="s">
        <v>21</v>
      </c>
      <c r="J141" s="325">
        <f t="shared" si="72"/>
        <v>0</v>
      </c>
      <c r="K141" s="325">
        <f t="shared" si="72"/>
        <v>0</v>
      </c>
      <c r="L141" s="325">
        <f t="shared" si="72"/>
        <v>0</v>
      </c>
      <c r="M141" s="325">
        <f t="shared" si="72"/>
        <v>0</v>
      </c>
      <c r="N141" s="325">
        <f t="shared" si="72"/>
        <v>0</v>
      </c>
      <c r="O141" s="325">
        <f t="shared" si="72"/>
        <v>0</v>
      </c>
      <c r="P141" s="325">
        <f t="shared" si="72"/>
        <v>0</v>
      </c>
      <c r="Q141" s="325">
        <f t="shared" si="72"/>
        <v>0</v>
      </c>
      <c r="R141" s="325">
        <f t="shared" si="72"/>
        <v>0</v>
      </c>
      <c r="S141" s="325">
        <f t="shared" si="72"/>
        <v>0</v>
      </c>
      <c r="T141" s="325">
        <f t="shared" si="72"/>
        <v>0</v>
      </c>
      <c r="U141" s="325">
        <f t="shared" si="72"/>
        <v>0</v>
      </c>
    </row>
    <row r="142" spans="1:21" ht="47.25" hidden="1" x14ac:dyDescent="0.25">
      <c r="A142" s="327" t="s">
        <v>9</v>
      </c>
      <c r="B142" s="318">
        <v>51</v>
      </c>
      <c r="C142" s="318">
        <v>0</v>
      </c>
      <c r="D142" s="320" t="s">
        <v>50</v>
      </c>
      <c r="E142" s="318">
        <v>851</v>
      </c>
      <c r="F142" s="320" t="s">
        <v>30</v>
      </c>
      <c r="G142" s="320" t="s">
        <v>44</v>
      </c>
      <c r="H142" s="320" t="s">
        <v>380</v>
      </c>
      <c r="I142" s="320" t="s">
        <v>22</v>
      </c>
      <c r="J142" s="325">
        <f>'6.ВС'!J144</f>
        <v>0</v>
      </c>
      <c r="K142" s="325">
        <f>'6.ВС'!K144</f>
        <v>0</v>
      </c>
      <c r="L142" s="325">
        <f>'6.ВС'!L144</f>
        <v>0</v>
      </c>
      <c r="M142" s="325">
        <f>'6.ВС'!M144</f>
        <v>0</v>
      </c>
      <c r="N142" s="325">
        <f>'6.ВС'!N144</f>
        <v>0</v>
      </c>
      <c r="O142" s="325">
        <f>'6.ВС'!O144</f>
        <v>0</v>
      </c>
      <c r="P142" s="325">
        <f>'6.ВС'!P144</f>
        <v>0</v>
      </c>
      <c r="Q142" s="325">
        <f>'6.ВС'!Q144</f>
        <v>0</v>
      </c>
      <c r="R142" s="325">
        <f>'6.ВС'!R144</f>
        <v>0</v>
      </c>
      <c r="S142" s="325">
        <f>'6.ВС'!S144</f>
        <v>0</v>
      </c>
      <c r="T142" s="325">
        <f>'6.ВС'!T144</f>
        <v>0</v>
      </c>
      <c r="U142" s="325">
        <f>'6.ВС'!U144</f>
        <v>0</v>
      </c>
    </row>
    <row r="143" spans="1:21" ht="94.5" hidden="1" x14ac:dyDescent="0.25">
      <c r="A143" s="321" t="s">
        <v>76</v>
      </c>
      <c r="B143" s="318">
        <v>51</v>
      </c>
      <c r="C143" s="318">
        <v>0</v>
      </c>
      <c r="D143" s="320" t="s">
        <v>50</v>
      </c>
      <c r="E143" s="318">
        <v>851</v>
      </c>
      <c r="F143" s="319" t="s">
        <v>30</v>
      </c>
      <c r="G143" s="319" t="s">
        <v>44</v>
      </c>
      <c r="H143" s="319" t="s">
        <v>210</v>
      </c>
      <c r="I143" s="320"/>
      <c r="J143" s="325">
        <f t="shared" ref="J143:U144" si="73">J144</f>
        <v>0</v>
      </c>
      <c r="K143" s="325">
        <f t="shared" si="73"/>
        <v>0</v>
      </c>
      <c r="L143" s="325">
        <f t="shared" si="73"/>
        <v>0</v>
      </c>
      <c r="M143" s="325">
        <f t="shared" si="73"/>
        <v>0</v>
      </c>
      <c r="N143" s="325">
        <f t="shared" si="73"/>
        <v>0</v>
      </c>
      <c r="O143" s="325">
        <f t="shared" si="73"/>
        <v>0</v>
      </c>
      <c r="P143" s="325">
        <f t="shared" si="73"/>
        <v>0</v>
      </c>
      <c r="Q143" s="325">
        <f t="shared" si="73"/>
        <v>0</v>
      </c>
      <c r="R143" s="325">
        <f t="shared" si="73"/>
        <v>0</v>
      </c>
      <c r="S143" s="325">
        <f t="shared" si="73"/>
        <v>0</v>
      </c>
      <c r="T143" s="325">
        <f t="shared" si="73"/>
        <v>0</v>
      </c>
      <c r="U143" s="325">
        <f t="shared" si="73"/>
        <v>0</v>
      </c>
    </row>
    <row r="144" spans="1:21" hidden="1" x14ac:dyDescent="0.25">
      <c r="A144" s="326" t="s">
        <v>34</v>
      </c>
      <c r="B144" s="318">
        <v>51</v>
      </c>
      <c r="C144" s="318">
        <v>0</v>
      </c>
      <c r="D144" s="320" t="s">
        <v>50</v>
      </c>
      <c r="E144" s="318">
        <v>851</v>
      </c>
      <c r="F144" s="319" t="s">
        <v>30</v>
      </c>
      <c r="G144" s="319" t="s">
        <v>44</v>
      </c>
      <c r="H144" s="319" t="s">
        <v>210</v>
      </c>
      <c r="I144" s="320" t="s">
        <v>35</v>
      </c>
      <c r="J144" s="325">
        <f t="shared" si="73"/>
        <v>0</v>
      </c>
      <c r="K144" s="325">
        <f t="shared" si="73"/>
        <v>0</v>
      </c>
      <c r="L144" s="325">
        <f t="shared" si="73"/>
        <v>0</v>
      </c>
      <c r="M144" s="325">
        <f t="shared" si="73"/>
        <v>0</v>
      </c>
      <c r="N144" s="325">
        <f t="shared" si="73"/>
        <v>0</v>
      </c>
      <c r="O144" s="325">
        <f t="shared" si="73"/>
        <v>0</v>
      </c>
      <c r="P144" s="325">
        <f t="shared" si="73"/>
        <v>0</v>
      </c>
      <c r="Q144" s="325">
        <f t="shared" si="73"/>
        <v>0</v>
      </c>
      <c r="R144" s="325">
        <f t="shared" si="73"/>
        <v>0</v>
      </c>
      <c r="S144" s="325">
        <f t="shared" si="73"/>
        <v>0</v>
      </c>
      <c r="T144" s="325">
        <f t="shared" si="73"/>
        <v>0</v>
      </c>
      <c r="U144" s="325">
        <f t="shared" si="73"/>
        <v>0</v>
      </c>
    </row>
    <row r="145" spans="1:21" hidden="1" x14ac:dyDescent="0.25">
      <c r="A145" s="327" t="s">
        <v>61</v>
      </c>
      <c r="B145" s="318">
        <v>51</v>
      </c>
      <c r="C145" s="318">
        <v>0</v>
      </c>
      <c r="D145" s="320" t="s">
        <v>50</v>
      </c>
      <c r="E145" s="318">
        <v>851</v>
      </c>
      <c r="F145" s="319" t="s">
        <v>30</v>
      </c>
      <c r="G145" s="319" t="s">
        <v>44</v>
      </c>
      <c r="H145" s="319" t="s">
        <v>210</v>
      </c>
      <c r="I145" s="320" t="s">
        <v>62</v>
      </c>
      <c r="J145" s="325">
        <f>'6.ВС'!J147</f>
        <v>0</v>
      </c>
      <c r="K145" s="325">
        <f>'6.ВС'!K147</f>
        <v>0</v>
      </c>
      <c r="L145" s="325">
        <f>'6.ВС'!L147</f>
        <v>0</v>
      </c>
      <c r="M145" s="325">
        <f>'6.ВС'!M147</f>
        <v>0</v>
      </c>
      <c r="N145" s="325">
        <f>'6.ВС'!N147</f>
        <v>0</v>
      </c>
      <c r="O145" s="325">
        <f>'6.ВС'!O147</f>
        <v>0</v>
      </c>
      <c r="P145" s="325">
        <f>'6.ВС'!P147</f>
        <v>0</v>
      </c>
      <c r="Q145" s="325">
        <f>'6.ВС'!Q147</f>
        <v>0</v>
      </c>
      <c r="R145" s="325">
        <f>'6.ВС'!R147</f>
        <v>0</v>
      </c>
      <c r="S145" s="325">
        <f>'6.ВС'!S147</f>
        <v>0</v>
      </c>
      <c r="T145" s="325">
        <f>'6.ВС'!T147</f>
        <v>0</v>
      </c>
      <c r="U145" s="325">
        <f>'6.ВС'!U147</f>
        <v>0</v>
      </c>
    </row>
    <row r="146" spans="1:21" ht="126" x14ac:dyDescent="0.25">
      <c r="A146" s="321" t="s">
        <v>69</v>
      </c>
      <c r="B146" s="318">
        <v>51</v>
      </c>
      <c r="C146" s="318">
        <v>0</v>
      </c>
      <c r="D146" s="320" t="s">
        <v>50</v>
      </c>
      <c r="E146" s="318">
        <v>851</v>
      </c>
      <c r="F146" s="319"/>
      <c r="G146" s="319"/>
      <c r="H146" s="319" t="s">
        <v>208</v>
      </c>
      <c r="I146" s="320"/>
      <c r="J146" s="325">
        <f t="shared" ref="J146:U147" si="74">J147</f>
        <v>57340</v>
      </c>
      <c r="K146" s="325">
        <f t="shared" si="74"/>
        <v>0</v>
      </c>
      <c r="L146" s="325">
        <f t="shared" si="74"/>
        <v>57340</v>
      </c>
      <c r="M146" s="325">
        <f t="shared" si="74"/>
        <v>0</v>
      </c>
      <c r="N146" s="325">
        <f t="shared" si="74"/>
        <v>57340</v>
      </c>
      <c r="O146" s="325">
        <f t="shared" si="74"/>
        <v>0</v>
      </c>
      <c r="P146" s="325">
        <f t="shared" si="74"/>
        <v>57340</v>
      </c>
      <c r="Q146" s="325">
        <f t="shared" si="74"/>
        <v>0</v>
      </c>
      <c r="R146" s="325">
        <f t="shared" si="74"/>
        <v>57340</v>
      </c>
      <c r="S146" s="325">
        <f t="shared" si="74"/>
        <v>0</v>
      </c>
      <c r="T146" s="325">
        <f t="shared" si="74"/>
        <v>57340</v>
      </c>
      <c r="U146" s="325">
        <f t="shared" si="74"/>
        <v>0</v>
      </c>
    </row>
    <row r="147" spans="1:21" x14ac:dyDescent="0.25">
      <c r="A147" s="326" t="s">
        <v>34</v>
      </c>
      <c r="B147" s="318">
        <v>51</v>
      </c>
      <c r="C147" s="318">
        <v>0</v>
      </c>
      <c r="D147" s="320" t="s">
        <v>50</v>
      </c>
      <c r="E147" s="318">
        <v>851</v>
      </c>
      <c r="F147" s="319"/>
      <c r="G147" s="319"/>
      <c r="H147" s="319" t="s">
        <v>208</v>
      </c>
      <c r="I147" s="320" t="s">
        <v>35</v>
      </c>
      <c r="J147" s="325">
        <f t="shared" si="74"/>
        <v>57340</v>
      </c>
      <c r="K147" s="325">
        <f t="shared" si="74"/>
        <v>0</v>
      </c>
      <c r="L147" s="325">
        <f t="shared" si="74"/>
        <v>57340</v>
      </c>
      <c r="M147" s="325">
        <f t="shared" si="74"/>
        <v>0</v>
      </c>
      <c r="N147" s="325">
        <f t="shared" si="74"/>
        <v>57340</v>
      </c>
      <c r="O147" s="325">
        <f t="shared" si="74"/>
        <v>0</v>
      </c>
      <c r="P147" s="325">
        <f t="shared" si="74"/>
        <v>57340</v>
      </c>
      <c r="Q147" s="325">
        <f t="shared" si="74"/>
        <v>0</v>
      </c>
      <c r="R147" s="325">
        <f t="shared" si="74"/>
        <v>57340</v>
      </c>
      <c r="S147" s="325">
        <f t="shared" si="74"/>
        <v>0</v>
      </c>
      <c r="T147" s="325">
        <f t="shared" si="74"/>
        <v>57340</v>
      </c>
      <c r="U147" s="325">
        <f t="shared" si="74"/>
        <v>0</v>
      </c>
    </row>
    <row r="148" spans="1:21" x14ac:dyDescent="0.25">
      <c r="A148" s="327" t="s">
        <v>61</v>
      </c>
      <c r="B148" s="318">
        <v>51</v>
      </c>
      <c r="C148" s="318">
        <v>0</v>
      </c>
      <c r="D148" s="320" t="s">
        <v>50</v>
      </c>
      <c r="E148" s="318">
        <v>851</v>
      </c>
      <c r="F148" s="319"/>
      <c r="G148" s="319"/>
      <c r="H148" s="319" t="s">
        <v>208</v>
      </c>
      <c r="I148" s="320" t="s">
        <v>62</v>
      </c>
      <c r="J148" s="325">
        <f>'6.ВС'!J134</f>
        <v>57340</v>
      </c>
      <c r="K148" s="325">
        <f>'6.ВС'!K134</f>
        <v>0</v>
      </c>
      <c r="L148" s="325">
        <f>'6.ВС'!L134</f>
        <v>57340</v>
      </c>
      <c r="M148" s="325">
        <f>'6.ВС'!M134</f>
        <v>0</v>
      </c>
      <c r="N148" s="325">
        <f>'6.ВС'!N134</f>
        <v>57340</v>
      </c>
      <c r="O148" s="325">
        <f>'6.ВС'!O134</f>
        <v>0</v>
      </c>
      <c r="P148" s="325">
        <f>'6.ВС'!P134</f>
        <v>57340</v>
      </c>
      <c r="Q148" s="325">
        <f>'6.ВС'!Q134</f>
        <v>0</v>
      </c>
      <c r="R148" s="325">
        <f>'6.ВС'!R134</f>
        <v>57340</v>
      </c>
      <c r="S148" s="325">
        <f>'6.ВС'!S134</f>
        <v>0</v>
      </c>
      <c r="T148" s="325">
        <f>'6.ВС'!T134</f>
        <v>57340</v>
      </c>
      <c r="U148" s="325">
        <f>'6.ВС'!U134</f>
        <v>0</v>
      </c>
    </row>
    <row r="149" spans="1:21" s="310" customFormat="1" ht="31.5" x14ac:dyDescent="0.25">
      <c r="A149" s="321" t="s">
        <v>530</v>
      </c>
      <c r="B149" s="318">
        <v>51</v>
      </c>
      <c r="C149" s="318">
        <v>0</v>
      </c>
      <c r="D149" s="320" t="s">
        <v>50</v>
      </c>
      <c r="E149" s="318">
        <v>851</v>
      </c>
      <c r="F149" s="319" t="s">
        <v>30</v>
      </c>
      <c r="G149" s="319" t="s">
        <v>44</v>
      </c>
      <c r="H149" s="319" t="s">
        <v>160</v>
      </c>
      <c r="I149" s="320"/>
      <c r="J149" s="325">
        <f t="shared" ref="J149:U150" si="75">J150</f>
        <v>0</v>
      </c>
      <c r="K149" s="325">
        <f t="shared" si="75"/>
        <v>0</v>
      </c>
      <c r="L149" s="325">
        <f t="shared" si="75"/>
        <v>0</v>
      </c>
      <c r="M149" s="325">
        <f t="shared" si="75"/>
        <v>0</v>
      </c>
      <c r="N149" s="325">
        <f t="shared" si="75"/>
        <v>8235637</v>
      </c>
      <c r="O149" s="325">
        <f t="shared" si="75"/>
        <v>7822205</v>
      </c>
      <c r="P149" s="325">
        <f t="shared" si="75"/>
        <v>413432</v>
      </c>
      <c r="Q149" s="325">
        <f t="shared" si="75"/>
        <v>0</v>
      </c>
      <c r="R149" s="325">
        <f t="shared" si="75"/>
        <v>0</v>
      </c>
      <c r="S149" s="325">
        <f t="shared" si="75"/>
        <v>0</v>
      </c>
      <c r="T149" s="325">
        <f t="shared" si="75"/>
        <v>0</v>
      </c>
      <c r="U149" s="325">
        <f t="shared" si="75"/>
        <v>0</v>
      </c>
    </row>
    <row r="150" spans="1:21" s="310" customFormat="1" ht="31.5" x14ac:dyDescent="0.25">
      <c r="A150" s="327" t="s">
        <v>71</v>
      </c>
      <c r="B150" s="318">
        <v>51</v>
      </c>
      <c r="C150" s="318">
        <v>0</v>
      </c>
      <c r="D150" s="320" t="s">
        <v>50</v>
      </c>
      <c r="E150" s="318">
        <v>851</v>
      </c>
      <c r="F150" s="319" t="s">
        <v>30</v>
      </c>
      <c r="G150" s="319" t="s">
        <v>44</v>
      </c>
      <c r="H150" s="319" t="s">
        <v>160</v>
      </c>
      <c r="I150" s="320" t="s">
        <v>72</v>
      </c>
      <c r="J150" s="325">
        <f t="shared" si="75"/>
        <v>0</v>
      </c>
      <c r="K150" s="325">
        <f t="shared" si="75"/>
        <v>0</v>
      </c>
      <c r="L150" s="325">
        <f t="shared" si="75"/>
        <v>0</v>
      </c>
      <c r="M150" s="325">
        <f t="shared" si="75"/>
        <v>0</v>
      </c>
      <c r="N150" s="325">
        <f t="shared" si="75"/>
        <v>8235637</v>
      </c>
      <c r="O150" s="325">
        <f t="shared" si="75"/>
        <v>7822205</v>
      </c>
      <c r="P150" s="325">
        <f t="shared" si="75"/>
        <v>413432</v>
      </c>
      <c r="Q150" s="325">
        <f t="shared" si="75"/>
        <v>0</v>
      </c>
      <c r="R150" s="325">
        <f t="shared" si="75"/>
        <v>0</v>
      </c>
      <c r="S150" s="325">
        <f t="shared" si="75"/>
        <v>0</v>
      </c>
      <c r="T150" s="325">
        <f t="shared" si="75"/>
        <v>0</v>
      </c>
      <c r="U150" s="325">
        <f t="shared" si="75"/>
        <v>0</v>
      </c>
    </row>
    <row r="151" spans="1:21" s="310" customFormat="1" x14ac:dyDescent="0.25">
      <c r="A151" s="327" t="s">
        <v>73</v>
      </c>
      <c r="B151" s="318">
        <v>51</v>
      </c>
      <c r="C151" s="318">
        <v>0</v>
      </c>
      <c r="D151" s="320" t="s">
        <v>50</v>
      </c>
      <c r="E151" s="318">
        <v>851</v>
      </c>
      <c r="F151" s="319" t="s">
        <v>30</v>
      </c>
      <c r="G151" s="319" t="s">
        <v>44</v>
      </c>
      <c r="H151" s="319" t="s">
        <v>160</v>
      </c>
      <c r="I151" s="320" t="s">
        <v>74</v>
      </c>
      <c r="J151" s="325">
        <f>'6.ВС'!J150</f>
        <v>0</v>
      </c>
      <c r="K151" s="325">
        <f>'6.ВС'!K150</f>
        <v>0</v>
      </c>
      <c r="L151" s="325">
        <f>'6.ВС'!L150</f>
        <v>0</v>
      </c>
      <c r="M151" s="325">
        <f>'6.ВС'!M150</f>
        <v>0</v>
      </c>
      <c r="N151" s="325">
        <f>'6.ВС'!N150</f>
        <v>8235637</v>
      </c>
      <c r="O151" s="325">
        <f>'6.ВС'!O150</f>
        <v>7822205</v>
      </c>
      <c r="P151" s="325">
        <f>'6.ВС'!P150</f>
        <v>413432</v>
      </c>
      <c r="Q151" s="325">
        <f>'6.ВС'!Q150</f>
        <v>0</v>
      </c>
      <c r="R151" s="325">
        <f>'6.ВС'!R150</f>
        <v>0</v>
      </c>
      <c r="S151" s="325">
        <f>'6.ВС'!S150</f>
        <v>0</v>
      </c>
      <c r="T151" s="325">
        <f>'6.ВС'!T150</f>
        <v>0</v>
      </c>
      <c r="U151" s="325">
        <f>'6.ВС'!U150</f>
        <v>0</v>
      </c>
    </row>
    <row r="152" spans="1:21" s="310" customFormat="1" ht="31.5" hidden="1" x14ac:dyDescent="0.25">
      <c r="A152" s="321" t="s">
        <v>284</v>
      </c>
      <c r="B152" s="318">
        <v>51</v>
      </c>
      <c r="C152" s="318">
        <v>0</v>
      </c>
      <c r="D152" s="320" t="s">
        <v>50</v>
      </c>
      <c r="E152" s="318">
        <v>851</v>
      </c>
      <c r="F152" s="319" t="s">
        <v>30</v>
      </c>
      <c r="G152" s="319" t="s">
        <v>44</v>
      </c>
      <c r="H152" s="319" t="s">
        <v>289</v>
      </c>
      <c r="I152" s="320"/>
      <c r="J152" s="325">
        <f t="shared" ref="J152:U153" si="76">J153</f>
        <v>0</v>
      </c>
      <c r="K152" s="325">
        <f t="shared" si="76"/>
        <v>0</v>
      </c>
      <c r="L152" s="325">
        <f t="shared" si="76"/>
        <v>0</v>
      </c>
      <c r="M152" s="325">
        <f t="shared" si="76"/>
        <v>0</v>
      </c>
      <c r="N152" s="325">
        <f t="shared" si="76"/>
        <v>0</v>
      </c>
      <c r="O152" s="325">
        <f t="shared" si="76"/>
        <v>0</v>
      </c>
      <c r="P152" s="325">
        <f t="shared" si="76"/>
        <v>0</v>
      </c>
      <c r="Q152" s="325">
        <f t="shared" si="76"/>
        <v>0</v>
      </c>
      <c r="R152" s="325">
        <f t="shared" si="76"/>
        <v>0</v>
      </c>
      <c r="S152" s="325">
        <f t="shared" si="76"/>
        <v>0</v>
      </c>
      <c r="T152" s="325">
        <f t="shared" si="76"/>
        <v>0</v>
      </c>
      <c r="U152" s="325">
        <f t="shared" si="76"/>
        <v>0</v>
      </c>
    </row>
    <row r="153" spans="1:21" s="310" customFormat="1" ht="31.5" hidden="1" x14ac:dyDescent="0.25">
      <c r="A153" s="327" t="s">
        <v>20</v>
      </c>
      <c r="B153" s="318">
        <v>51</v>
      </c>
      <c r="C153" s="318">
        <v>0</v>
      </c>
      <c r="D153" s="320" t="s">
        <v>50</v>
      </c>
      <c r="E153" s="318">
        <v>851</v>
      </c>
      <c r="F153" s="319" t="s">
        <v>30</v>
      </c>
      <c r="G153" s="319" t="s">
        <v>44</v>
      </c>
      <c r="H153" s="319" t="s">
        <v>289</v>
      </c>
      <c r="I153" s="320" t="s">
        <v>21</v>
      </c>
      <c r="J153" s="325">
        <f t="shared" si="76"/>
        <v>0</v>
      </c>
      <c r="K153" s="325">
        <f t="shared" si="76"/>
        <v>0</v>
      </c>
      <c r="L153" s="325">
        <f t="shared" si="76"/>
        <v>0</v>
      </c>
      <c r="M153" s="325">
        <f t="shared" si="76"/>
        <v>0</v>
      </c>
      <c r="N153" s="325">
        <f t="shared" si="76"/>
        <v>0</v>
      </c>
      <c r="O153" s="325">
        <f t="shared" si="76"/>
        <v>0</v>
      </c>
      <c r="P153" s="325">
        <f t="shared" si="76"/>
        <v>0</v>
      </c>
      <c r="Q153" s="325">
        <f t="shared" si="76"/>
        <v>0</v>
      </c>
      <c r="R153" s="325">
        <f t="shared" si="76"/>
        <v>0</v>
      </c>
      <c r="S153" s="325">
        <f t="shared" si="76"/>
        <v>0</v>
      </c>
      <c r="T153" s="325">
        <f t="shared" si="76"/>
        <v>0</v>
      </c>
      <c r="U153" s="325">
        <f t="shared" si="76"/>
        <v>0</v>
      </c>
    </row>
    <row r="154" spans="1:21" s="310" customFormat="1" ht="47.25" hidden="1" x14ac:dyDescent="0.25">
      <c r="A154" s="327" t="s">
        <v>9</v>
      </c>
      <c r="B154" s="318">
        <v>51</v>
      </c>
      <c r="C154" s="318">
        <v>0</v>
      </c>
      <c r="D154" s="320" t="s">
        <v>50</v>
      </c>
      <c r="E154" s="318">
        <v>851</v>
      </c>
      <c r="F154" s="319" t="s">
        <v>30</v>
      </c>
      <c r="G154" s="319" t="s">
        <v>44</v>
      </c>
      <c r="H154" s="319" t="s">
        <v>289</v>
      </c>
      <c r="I154" s="320" t="s">
        <v>22</v>
      </c>
      <c r="J154" s="325">
        <f>'6.ВС'!J153</f>
        <v>0</v>
      </c>
      <c r="K154" s="325">
        <f>'6.ВС'!K153</f>
        <v>0</v>
      </c>
      <c r="L154" s="325">
        <f>'6.ВС'!L153</f>
        <v>0</v>
      </c>
      <c r="M154" s="325">
        <f>'6.ВС'!M153</f>
        <v>0</v>
      </c>
      <c r="N154" s="325">
        <f>'6.ВС'!N153</f>
        <v>0</v>
      </c>
      <c r="O154" s="325">
        <f>'6.ВС'!O153</f>
        <v>0</v>
      </c>
      <c r="P154" s="325">
        <f>'6.ВС'!P153</f>
        <v>0</v>
      </c>
      <c r="Q154" s="325">
        <f>'6.ВС'!Q153</f>
        <v>0</v>
      </c>
      <c r="R154" s="325">
        <f>'6.ВС'!R153</f>
        <v>0</v>
      </c>
      <c r="S154" s="325">
        <f>'6.ВС'!S153</f>
        <v>0</v>
      </c>
      <c r="T154" s="325">
        <f>'6.ВС'!T153</f>
        <v>0</v>
      </c>
      <c r="U154" s="325">
        <f>'6.ВС'!U153</f>
        <v>0</v>
      </c>
    </row>
    <row r="155" spans="1:21" ht="47.25" x14ac:dyDescent="0.25">
      <c r="A155" s="329" t="s">
        <v>500</v>
      </c>
      <c r="B155" s="318">
        <v>51</v>
      </c>
      <c r="C155" s="318">
        <v>0</v>
      </c>
      <c r="D155" s="319" t="s">
        <v>93</v>
      </c>
      <c r="E155" s="318"/>
      <c r="F155" s="319"/>
      <c r="G155" s="319"/>
      <c r="H155" s="319"/>
      <c r="I155" s="319"/>
      <c r="J155" s="330">
        <f t="shared" ref="J155:U158" si="77">J156</f>
        <v>0</v>
      </c>
      <c r="K155" s="330">
        <f t="shared" si="77"/>
        <v>0</v>
      </c>
      <c r="L155" s="330">
        <f t="shared" si="77"/>
        <v>0</v>
      </c>
      <c r="M155" s="330">
        <f t="shared" si="77"/>
        <v>0</v>
      </c>
      <c r="N155" s="330">
        <f t="shared" si="77"/>
        <v>3327010.5300000003</v>
      </c>
      <c r="O155" s="330">
        <f t="shared" si="77"/>
        <v>3160660</v>
      </c>
      <c r="P155" s="330">
        <f t="shared" si="77"/>
        <v>166350.53</v>
      </c>
      <c r="Q155" s="330">
        <f t="shared" si="77"/>
        <v>0</v>
      </c>
      <c r="R155" s="330">
        <f t="shared" si="77"/>
        <v>1004904.22</v>
      </c>
      <c r="S155" s="330">
        <f t="shared" si="77"/>
        <v>954659</v>
      </c>
      <c r="T155" s="330">
        <f t="shared" si="77"/>
        <v>50245.22</v>
      </c>
      <c r="U155" s="330">
        <f t="shared" si="77"/>
        <v>0</v>
      </c>
    </row>
    <row r="156" spans="1:21" x14ac:dyDescent="0.25">
      <c r="A156" s="321" t="s">
        <v>6</v>
      </c>
      <c r="B156" s="318">
        <v>51</v>
      </c>
      <c r="C156" s="318">
        <v>0</v>
      </c>
      <c r="D156" s="319" t="s">
        <v>93</v>
      </c>
      <c r="E156" s="318">
        <v>851</v>
      </c>
      <c r="F156" s="319"/>
      <c r="G156" s="319"/>
      <c r="H156" s="319"/>
      <c r="I156" s="319"/>
      <c r="J156" s="330">
        <f t="shared" si="77"/>
        <v>0</v>
      </c>
      <c r="K156" s="330">
        <f t="shared" si="77"/>
        <v>0</v>
      </c>
      <c r="L156" s="330">
        <f t="shared" si="77"/>
        <v>0</v>
      </c>
      <c r="M156" s="330">
        <f t="shared" si="77"/>
        <v>0</v>
      </c>
      <c r="N156" s="330">
        <f t="shared" si="77"/>
        <v>3327010.5300000003</v>
      </c>
      <c r="O156" s="330">
        <f t="shared" si="77"/>
        <v>3160660</v>
      </c>
      <c r="P156" s="330">
        <f t="shared" si="77"/>
        <v>166350.53</v>
      </c>
      <c r="Q156" s="330">
        <f t="shared" si="77"/>
        <v>0</v>
      </c>
      <c r="R156" s="330">
        <f t="shared" si="77"/>
        <v>1004904.22</v>
      </c>
      <c r="S156" s="330">
        <f t="shared" si="77"/>
        <v>954659</v>
      </c>
      <c r="T156" s="330">
        <f t="shared" si="77"/>
        <v>50245.22</v>
      </c>
      <c r="U156" s="330">
        <f t="shared" si="77"/>
        <v>0</v>
      </c>
    </row>
    <row r="157" spans="1:21" ht="47.25" x14ac:dyDescent="0.25">
      <c r="A157" s="329" t="s">
        <v>333</v>
      </c>
      <c r="B157" s="318">
        <v>51</v>
      </c>
      <c r="C157" s="318">
        <v>0</v>
      </c>
      <c r="D157" s="319" t="s">
        <v>93</v>
      </c>
      <c r="E157" s="318">
        <v>851</v>
      </c>
      <c r="F157" s="319"/>
      <c r="G157" s="319"/>
      <c r="H157" s="319" t="s">
        <v>286</v>
      </c>
      <c r="I157" s="319"/>
      <c r="J157" s="330">
        <f t="shared" si="77"/>
        <v>0</v>
      </c>
      <c r="K157" s="330">
        <f t="shared" si="77"/>
        <v>0</v>
      </c>
      <c r="L157" s="330">
        <f t="shared" si="77"/>
        <v>0</v>
      </c>
      <c r="M157" s="330">
        <f t="shared" si="77"/>
        <v>0</v>
      </c>
      <c r="N157" s="330">
        <f t="shared" si="77"/>
        <v>3327010.5300000003</v>
      </c>
      <c r="O157" s="330">
        <f t="shared" si="77"/>
        <v>3160660</v>
      </c>
      <c r="P157" s="330">
        <f t="shared" si="77"/>
        <v>166350.53</v>
      </c>
      <c r="Q157" s="330">
        <f t="shared" si="77"/>
        <v>0</v>
      </c>
      <c r="R157" s="330">
        <f t="shared" si="77"/>
        <v>1004904.22</v>
      </c>
      <c r="S157" s="330">
        <f t="shared" si="77"/>
        <v>954659</v>
      </c>
      <c r="T157" s="330">
        <f t="shared" si="77"/>
        <v>50245.22</v>
      </c>
      <c r="U157" s="330">
        <f t="shared" si="77"/>
        <v>0</v>
      </c>
    </row>
    <row r="158" spans="1:21" ht="31.5" x14ac:dyDescent="0.25">
      <c r="A158" s="327" t="s">
        <v>20</v>
      </c>
      <c r="B158" s="318">
        <v>51</v>
      </c>
      <c r="C158" s="318">
        <v>0</v>
      </c>
      <c r="D158" s="319" t="s">
        <v>93</v>
      </c>
      <c r="E158" s="318">
        <v>851</v>
      </c>
      <c r="F158" s="319"/>
      <c r="G158" s="319"/>
      <c r="H158" s="319" t="s">
        <v>286</v>
      </c>
      <c r="I158" s="319" t="s">
        <v>21</v>
      </c>
      <c r="J158" s="330">
        <f t="shared" si="77"/>
        <v>0</v>
      </c>
      <c r="K158" s="330">
        <f t="shared" si="77"/>
        <v>0</v>
      </c>
      <c r="L158" s="330">
        <f t="shared" si="77"/>
        <v>0</v>
      </c>
      <c r="M158" s="330">
        <f t="shared" si="77"/>
        <v>0</v>
      </c>
      <c r="N158" s="330">
        <f t="shared" si="77"/>
        <v>3327010.5300000003</v>
      </c>
      <c r="O158" s="330">
        <f t="shared" si="77"/>
        <v>3160660</v>
      </c>
      <c r="P158" s="330">
        <f t="shared" si="77"/>
        <v>166350.53</v>
      </c>
      <c r="Q158" s="330">
        <f t="shared" si="77"/>
        <v>0</v>
      </c>
      <c r="R158" s="330">
        <f t="shared" si="77"/>
        <v>1004904.22</v>
      </c>
      <c r="S158" s="330">
        <f t="shared" si="77"/>
        <v>954659</v>
      </c>
      <c r="T158" s="330">
        <f t="shared" si="77"/>
        <v>50245.22</v>
      </c>
      <c r="U158" s="330">
        <f t="shared" si="77"/>
        <v>0</v>
      </c>
    </row>
    <row r="159" spans="1:21" ht="47.25" x14ac:dyDescent="0.25">
      <c r="A159" s="327" t="s">
        <v>9</v>
      </c>
      <c r="B159" s="318">
        <v>51</v>
      </c>
      <c r="C159" s="318">
        <v>0</v>
      </c>
      <c r="D159" s="319" t="s">
        <v>93</v>
      </c>
      <c r="E159" s="318">
        <v>851</v>
      </c>
      <c r="F159" s="319"/>
      <c r="G159" s="319"/>
      <c r="H159" s="319" t="s">
        <v>286</v>
      </c>
      <c r="I159" s="319" t="s">
        <v>22</v>
      </c>
      <c r="J159" s="330">
        <f>'6.ВС'!J157</f>
        <v>0</v>
      </c>
      <c r="K159" s="330">
        <f>'6.ВС'!K157</f>
        <v>0</v>
      </c>
      <c r="L159" s="330">
        <f>'6.ВС'!L157</f>
        <v>0</v>
      </c>
      <c r="M159" s="330">
        <f>'6.ВС'!M157</f>
        <v>0</v>
      </c>
      <c r="N159" s="330">
        <f>'6.ВС'!N157</f>
        <v>3327010.5300000003</v>
      </c>
      <c r="O159" s="330">
        <f>'6.ВС'!O157</f>
        <v>3160660</v>
      </c>
      <c r="P159" s="330">
        <f>'6.ВС'!P157</f>
        <v>166350.53</v>
      </c>
      <c r="Q159" s="330">
        <f>'6.ВС'!Q157</f>
        <v>0</v>
      </c>
      <c r="R159" s="330">
        <f>'6.ВС'!R157</f>
        <v>1004904.22</v>
      </c>
      <c r="S159" s="330">
        <f>'6.ВС'!S157</f>
        <v>954659</v>
      </c>
      <c r="T159" s="330">
        <f>'6.ВС'!T157</f>
        <v>50245.22</v>
      </c>
      <c r="U159" s="330">
        <f>'6.ВС'!U157</f>
        <v>0</v>
      </c>
    </row>
    <row r="160" spans="1:21" ht="47.25" x14ac:dyDescent="0.25">
      <c r="A160" s="329" t="s">
        <v>354</v>
      </c>
      <c r="B160" s="318">
        <v>51</v>
      </c>
      <c r="C160" s="318">
        <v>0</v>
      </c>
      <c r="D160" s="319" t="s">
        <v>108</v>
      </c>
      <c r="E160" s="318"/>
      <c r="F160" s="319"/>
      <c r="G160" s="319"/>
      <c r="H160" s="319"/>
      <c r="I160" s="319"/>
      <c r="J160" s="330">
        <f t="shared" ref="J160:U160" si="78">J161</f>
        <v>6779000</v>
      </c>
      <c r="K160" s="330">
        <f t="shared" si="78"/>
        <v>0</v>
      </c>
      <c r="L160" s="330">
        <f t="shared" si="78"/>
        <v>6779000</v>
      </c>
      <c r="M160" s="330">
        <f t="shared" si="78"/>
        <v>0</v>
      </c>
      <c r="N160" s="330">
        <f t="shared" si="78"/>
        <v>6372600</v>
      </c>
      <c r="O160" s="330">
        <f t="shared" si="78"/>
        <v>0</v>
      </c>
      <c r="P160" s="330">
        <f t="shared" si="78"/>
        <v>6372600</v>
      </c>
      <c r="Q160" s="330">
        <f t="shared" si="78"/>
        <v>0</v>
      </c>
      <c r="R160" s="330">
        <f t="shared" si="78"/>
        <v>6372600</v>
      </c>
      <c r="S160" s="330">
        <f t="shared" si="78"/>
        <v>0</v>
      </c>
      <c r="T160" s="330">
        <f t="shared" si="78"/>
        <v>6372600</v>
      </c>
      <c r="U160" s="330">
        <f t="shared" si="78"/>
        <v>0</v>
      </c>
    </row>
    <row r="161" spans="1:21" x14ac:dyDescent="0.25">
      <c r="A161" s="321" t="s">
        <v>6</v>
      </c>
      <c r="B161" s="318">
        <v>51</v>
      </c>
      <c r="C161" s="318">
        <v>0</v>
      </c>
      <c r="D161" s="319" t="s">
        <v>108</v>
      </c>
      <c r="E161" s="318">
        <v>851</v>
      </c>
      <c r="F161" s="319"/>
      <c r="G161" s="319"/>
      <c r="H161" s="319"/>
      <c r="I161" s="319"/>
      <c r="J161" s="330">
        <f t="shared" ref="J161" si="79">J162+J165+J168</f>
        <v>6779000</v>
      </c>
      <c r="K161" s="330">
        <f t="shared" ref="K161:U161" si="80">K162+K165+K168</f>
        <v>0</v>
      </c>
      <c r="L161" s="330">
        <f t="shared" si="80"/>
        <v>6779000</v>
      </c>
      <c r="M161" s="330">
        <f t="shared" si="80"/>
        <v>0</v>
      </c>
      <c r="N161" s="330">
        <f t="shared" si="80"/>
        <v>6372600</v>
      </c>
      <c r="O161" s="330">
        <f t="shared" si="80"/>
        <v>0</v>
      </c>
      <c r="P161" s="330">
        <f t="shared" si="80"/>
        <v>6372600</v>
      </c>
      <c r="Q161" s="330">
        <f t="shared" si="80"/>
        <v>0</v>
      </c>
      <c r="R161" s="330">
        <f t="shared" si="80"/>
        <v>6372600</v>
      </c>
      <c r="S161" s="330">
        <f t="shared" si="80"/>
        <v>0</v>
      </c>
      <c r="T161" s="330">
        <f t="shared" si="80"/>
        <v>6372600</v>
      </c>
      <c r="U161" s="330">
        <f t="shared" si="80"/>
        <v>0</v>
      </c>
    </row>
    <row r="162" spans="1:21" x14ac:dyDescent="0.25">
      <c r="A162" s="324" t="s">
        <v>123</v>
      </c>
      <c r="B162" s="318">
        <v>51</v>
      </c>
      <c r="C162" s="318">
        <v>0</v>
      </c>
      <c r="D162" s="319" t="s">
        <v>108</v>
      </c>
      <c r="E162" s="318">
        <v>851</v>
      </c>
      <c r="F162" s="319"/>
      <c r="G162" s="319"/>
      <c r="H162" s="319" t="s">
        <v>228</v>
      </c>
      <c r="I162" s="319"/>
      <c r="J162" s="330">
        <f t="shared" ref="J162:U163" si="81">J163</f>
        <v>6722700</v>
      </c>
      <c r="K162" s="330">
        <f t="shared" si="81"/>
        <v>0</v>
      </c>
      <c r="L162" s="330">
        <f t="shared" si="81"/>
        <v>6722700</v>
      </c>
      <c r="M162" s="330">
        <f t="shared" si="81"/>
        <v>0</v>
      </c>
      <c r="N162" s="330">
        <f t="shared" si="81"/>
        <v>6372600</v>
      </c>
      <c r="O162" s="330">
        <f t="shared" si="81"/>
        <v>0</v>
      </c>
      <c r="P162" s="330">
        <f t="shared" si="81"/>
        <v>6372600</v>
      </c>
      <c r="Q162" s="330">
        <f t="shared" si="81"/>
        <v>0</v>
      </c>
      <c r="R162" s="330">
        <f t="shared" si="81"/>
        <v>6372600</v>
      </c>
      <c r="S162" s="330">
        <f t="shared" si="81"/>
        <v>0</v>
      </c>
      <c r="T162" s="330">
        <f t="shared" si="81"/>
        <v>6372600</v>
      </c>
      <c r="U162" s="330">
        <f t="shared" si="81"/>
        <v>0</v>
      </c>
    </row>
    <row r="163" spans="1:21" ht="47.25" x14ac:dyDescent="0.25">
      <c r="A163" s="324" t="s">
        <v>41</v>
      </c>
      <c r="B163" s="318">
        <v>51</v>
      </c>
      <c r="C163" s="318">
        <v>0</v>
      </c>
      <c r="D163" s="319" t="s">
        <v>108</v>
      </c>
      <c r="E163" s="318">
        <v>851</v>
      </c>
      <c r="F163" s="319"/>
      <c r="G163" s="319"/>
      <c r="H163" s="319" t="s">
        <v>228</v>
      </c>
      <c r="I163" s="319" t="s">
        <v>83</v>
      </c>
      <c r="J163" s="330">
        <f t="shared" si="81"/>
        <v>6722700</v>
      </c>
      <c r="K163" s="330">
        <f t="shared" si="81"/>
        <v>0</v>
      </c>
      <c r="L163" s="330">
        <f t="shared" si="81"/>
        <v>6722700</v>
      </c>
      <c r="M163" s="330">
        <f t="shared" si="81"/>
        <v>0</v>
      </c>
      <c r="N163" s="330">
        <f t="shared" si="81"/>
        <v>6372600</v>
      </c>
      <c r="O163" s="330">
        <f t="shared" si="81"/>
        <v>0</v>
      </c>
      <c r="P163" s="330">
        <f t="shared" si="81"/>
        <v>6372600</v>
      </c>
      <c r="Q163" s="330">
        <f t="shared" si="81"/>
        <v>0</v>
      </c>
      <c r="R163" s="330">
        <f t="shared" si="81"/>
        <v>6372600</v>
      </c>
      <c r="S163" s="330">
        <f t="shared" si="81"/>
        <v>0</v>
      </c>
      <c r="T163" s="330">
        <f t="shared" si="81"/>
        <v>6372600</v>
      </c>
      <c r="U163" s="330">
        <f t="shared" si="81"/>
        <v>0</v>
      </c>
    </row>
    <row r="164" spans="1:21" x14ac:dyDescent="0.25">
      <c r="A164" s="324" t="s">
        <v>84</v>
      </c>
      <c r="B164" s="318">
        <v>51</v>
      </c>
      <c r="C164" s="318">
        <v>0</v>
      </c>
      <c r="D164" s="319" t="s">
        <v>108</v>
      </c>
      <c r="E164" s="318">
        <v>851</v>
      </c>
      <c r="F164" s="319"/>
      <c r="G164" s="319"/>
      <c r="H164" s="319" t="s">
        <v>228</v>
      </c>
      <c r="I164" s="319" t="s">
        <v>85</v>
      </c>
      <c r="J164" s="330">
        <f>'6.ВС'!J175</f>
        <v>6722700</v>
      </c>
      <c r="K164" s="330">
        <f>'6.ВС'!K175</f>
        <v>0</v>
      </c>
      <c r="L164" s="330">
        <f>'6.ВС'!L175</f>
        <v>6722700</v>
      </c>
      <c r="M164" s="330">
        <f>'6.ВС'!M175</f>
        <v>0</v>
      </c>
      <c r="N164" s="330">
        <f>'6.ВС'!N175</f>
        <v>6372600</v>
      </c>
      <c r="O164" s="330">
        <f>'6.ВС'!O175</f>
        <v>0</v>
      </c>
      <c r="P164" s="330">
        <f>'6.ВС'!P175</f>
        <v>6372600</v>
      </c>
      <c r="Q164" s="330">
        <f>'6.ВС'!Q175</f>
        <v>0</v>
      </c>
      <c r="R164" s="330">
        <f>'6.ВС'!R175</f>
        <v>6372600</v>
      </c>
      <c r="S164" s="330">
        <f>'6.ВС'!S175</f>
        <v>0</v>
      </c>
      <c r="T164" s="330">
        <f>'6.ВС'!T175</f>
        <v>6372600</v>
      </c>
      <c r="U164" s="330">
        <f>'6.ВС'!U175</f>
        <v>0</v>
      </c>
    </row>
    <row r="165" spans="1:21" x14ac:dyDescent="0.25">
      <c r="A165" s="328" t="s">
        <v>118</v>
      </c>
      <c r="B165" s="318">
        <v>51</v>
      </c>
      <c r="C165" s="318">
        <v>0</v>
      </c>
      <c r="D165" s="319" t="s">
        <v>108</v>
      </c>
      <c r="E165" s="318">
        <v>851</v>
      </c>
      <c r="F165" s="319"/>
      <c r="G165" s="319"/>
      <c r="H165" s="319" t="s">
        <v>226</v>
      </c>
      <c r="I165" s="319"/>
      <c r="J165" s="330">
        <f t="shared" ref="J165:U166" si="82">J166</f>
        <v>56300</v>
      </c>
      <c r="K165" s="330">
        <f t="shared" si="82"/>
        <v>0</v>
      </c>
      <c r="L165" s="330">
        <f t="shared" si="82"/>
        <v>56300</v>
      </c>
      <c r="M165" s="330">
        <f t="shared" si="82"/>
        <v>0</v>
      </c>
      <c r="N165" s="330">
        <f t="shared" si="82"/>
        <v>0</v>
      </c>
      <c r="O165" s="330">
        <f t="shared" si="82"/>
        <v>0</v>
      </c>
      <c r="P165" s="330">
        <f t="shared" si="82"/>
        <v>0</v>
      </c>
      <c r="Q165" s="330">
        <f t="shared" si="82"/>
        <v>0</v>
      </c>
      <c r="R165" s="330">
        <f t="shared" si="82"/>
        <v>0</v>
      </c>
      <c r="S165" s="330">
        <f t="shared" si="82"/>
        <v>0</v>
      </c>
      <c r="T165" s="330">
        <f t="shared" si="82"/>
        <v>0</v>
      </c>
      <c r="U165" s="330">
        <f t="shared" si="82"/>
        <v>0</v>
      </c>
    </row>
    <row r="166" spans="1:21" ht="47.25" x14ac:dyDescent="0.25">
      <c r="A166" s="327" t="s">
        <v>41</v>
      </c>
      <c r="B166" s="318">
        <v>51</v>
      </c>
      <c r="C166" s="318">
        <v>0</v>
      </c>
      <c r="D166" s="319" t="s">
        <v>108</v>
      </c>
      <c r="E166" s="318">
        <v>851</v>
      </c>
      <c r="F166" s="319"/>
      <c r="G166" s="319"/>
      <c r="H166" s="319" t="s">
        <v>226</v>
      </c>
      <c r="I166" s="319" t="s">
        <v>83</v>
      </c>
      <c r="J166" s="330">
        <f t="shared" si="82"/>
        <v>56300</v>
      </c>
      <c r="K166" s="330">
        <f t="shared" si="82"/>
        <v>0</v>
      </c>
      <c r="L166" s="330">
        <f t="shared" si="82"/>
        <v>56300</v>
      </c>
      <c r="M166" s="330">
        <f t="shared" si="82"/>
        <v>0</v>
      </c>
      <c r="N166" s="330">
        <f t="shared" si="82"/>
        <v>0</v>
      </c>
      <c r="O166" s="330">
        <f t="shared" si="82"/>
        <v>0</v>
      </c>
      <c r="P166" s="330">
        <f t="shared" si="82"/>
        <v>0</v>
      </c>
      <c r="Q166" s="330">
        <f t="shared" si="82"/>
        <v>0</v>
      </c>
      <c r="R166" s="330">
        <f t="shared" si="82"/>
        <v>0</v>
      </c>
      <c r="S166" s="330">
        <f t="shared" si="82"/>
        <v>0</v>
      </c>
      <c r="T166" s="330">
        <f t="shared" si="82"/>
        <v>0</v>
      </c>
      <c r="U166" s="330">
        <f t="shared" si="82"/>
        <v>0</v>
      </c>
    </row>
    <row r="167" spans="1:21" x14ac:dyDescent="0.25">
      <c r="A167" s="327" t="s">
        <v>84</v>
      </c>
      <c r="B167" s="318">
        <v>51</v>
      </c>
      <c r="C167" s="318">
        <v>0</v>
      </c>
      <c r="D167" s="319" t="s">
        <v>108</v>
      </c>
      <c r="E167" s="318">
        <v>851</v>
      </c>
      <c r="F167" s="319"/>
      <c r="G167" s="319"/>
      <c r="H167" s="319" t="s">
        <v>226</v>
      </c>
      <c r="I167" s="319" t="s">
        <v>85</v>
      </c>
      <c r="J167" s="330">
        <f>'6.ВС'!J178</f>
        <v>56300</v>
      </c>
      <c r="K167" s="330">
        <f>'6.ВС'!K178</f>
        <v>0</v>
      </c>
      <c r="L167" s="330">
        <f>'6.ВС'!L178</f>
        <v>56300</v>
      </c>
      <c r="M167" s="330">
        <f>'6.ВС'!M178</f>
        <v>0</v>
      </c>
      <c r="N167" s="330">
        <f>'6.ВС'!N178</f>
        <v>0</v>
      </c>
      <c r="O167" s="330">
        <f>'6.ВС'!O178</f>
        <v>0</v>
      </c>
      <c r="P167" s="330">
        <f>'6.ВС'!P178</f>
        <v>0</v>
      </c>
      <c r="Q167" s="330">
        <f>'6.ВС'!Q178</f>
        <v>0</v>
      </c>
      <c r="R167" s="330">
        <f>'6.ВС'!R178</f>
        <v>0</v>
      </c>
      <c r="S167" s="330">
        <f>'6.ВС'!S178</f>
        <v>0</v>
      </c>
      <c r="T167" s="330">
        <f>'6.ВС'!T178</f>
        <v>0</v>
      </c>
      <c r="U167" s="330">
        <f>'6.ВС'!U178</f>
        <v>0</v>
      </c>
    </row>
    <row r="168" spans="1:21" ht="31.5" hidden="1" x14ac:dyDescent="0.25">
      <c r="A168" s="328" t="s">
        <v>119</v>
      </c>
      <c r="B168" s="318">
        <v>51</v>
      </c>
      <c r="C168" s="318">
        <v>0</v>
      </c>
      <c r="D168" s="319" t="s">
        <v>108</v>
      </c>
      <c r="E168" s="318">
        <v>851</v>
      </c>
      <c r="F168" s="319"/>
      <c r="G168" s="319"/>
      <c r="H168" s="319" t="s">
        <v>323</v>
      </c>
      <c r="I168" s="319"/>
      <c r="J168" s="330">
        <f t="shared" ref="J168:U169" si="83">J169</f>
        <v>0</v>
      </c>
      <c r="K168" s="330">
        <f t="shared" si="83"/>
        <v>0</v>
      </c>
      <c r="L168" s="330">
        <f t="shared" si="83"/>
        <v>0</v>
      </c>
      <c r="M168" s="330">
        <f t="shared" si="83"/>
        <v>0</v>
      </c>
      <c r="N168" s="330">
        <f t="shared" si="83"/>
        <v>0</v>
      </c>
      <c r="O168" s="330">
        <f t="shared" si="83"/>
        <v>0</v>
      </c>
      <c r="P168" s="330">
        <f t="shared" si="83"/>
        <v>0</v>
      </c>
      <c r="Q168" s="330">
        <f t="shared" si="83"/>
        <v>0</v>
      </c>
      <c r="R168" s="330">
        <f t="shared" si="83"/>
        <v>0</v>
      </c>
      <c r="S168" s="330">
        <f t="shared" si="83"/>
        <v>0</v>
      </c>
      <c r="T168" s="330">
        <f t="shared" si="83"/>
        <v>0</v>
      </c>
      <c r="U168" s="330">
        <f t="shared" si="83"/>
        <v>0</v>
      </c>
    </row>
    <row r="169" spans="1:21" ht="47.25" hidden="1" x14ac:dyDescent="0.25">
      <c r="A169" s="324" t="s">
        <v>41</v>
      </c>
      <c r="B169" s="318">
        <v>51</v>
      </c>
      <c r="C169" s="318">
        <v>0</v>
      </c>
      <c r="D169" s="319" t="s">
        <v>108</v>
      </c>
      <c r="E169" s="318">
        <v>851</v>
      </c>
      <c r="F169" s="319"/>
      <c r="G169" s="319"/>
      <c r="H169" s="319" t="s">
        <v>323</v>
      </c>
      <c r="I169" s="319" t="s">
        <v>83</v>
      </c>
      <c r="J169" s="330">
        <f t="shared" si="83"/>
        <v>0</v>
      </c>
      <c r="K169" s="330">
        <f t="shared" si="83"/>
        <v>0</v>
      </c>
      <c r="L169" s="330">
        <f t="shared" si="83"/>
        <v>0</v>
      </c>
      <c r="M169" s="330">
        <f t="shared" si="83"/>
        <v>0</v>
      </c>
      <c r="N169" s="330">
        <f t="shared" si="83"/>
        <v>0</v>
      </c>
      <c r="O169" s="330">
        <f t="shared" si="83"/>
        <v>0</v>
      </c>
      <c r="P169" s="330">
        <f t="shared" si="83"/>
        <v>0</v>
      </c>
      <c r="Q169" s="330">
        <f t="shared" si="83"/>
        <v>0</v>
      </c>
      <c r="R169" s="330">
        <f t="shared" si="83"/>
        <v>0</v>
      </c>
      <c r="S169" s="330">
        <f t="shared" si="83"/>
        <v>0</v>
      </c>
      <c r="T169" s="330">
        <f t="shared" si="83"/>
        <v>0</v>
      </c>
      <c r="U169" s="330">
        <f t="shared" si="83"/>
        <v>0</v>
      </c>
    </row>
    <row r="170" spans="1:21" hidden="1" x14ac:dyDescent="0.25">
      <c r="A170" s="328" t="s">
        <v>84</v>
      </c>
      <c r="B170" s="318">
        <v>51</v>
      </c>
      <c r="C170" s="318">
        <v>0</v>
      </c>
      <c r="D170" s="319" t="s">
        <v>108</v>
      </c>
      <c r="E170" s="318">
        <v>851</v>
      </c>
      <c r="F170" s="319"/>
      <c r="G170" s="319"/>
      <c r="H170" s="319" t="s">
        <v>323</v>
      </c>
      <c r="I170" s="319" t="s">
        <v>85</v>
      </c>
      <c r="J170" s="330">
        <f>'6.ВС'!J181</f>
        <v>0</v>
      </c>
      <c r="K170" s="330">
        <f>'6.ВС'!K181</f>
        <v>0</v>
      </c>
      <c r="L170" s="330">
        <f>'6.ВС'!L181</f>
        <v>0</v>
      </c>
      <c r="M170" s="330">
        <f>'6.ВС'!M181</f>
        <v>0</v>
      </c>
      <c r="N170" s="330">
        <f>'6.ВС'!N181</f>
        <v>0</v>
      </c>
      <c r="O170" s="330">
        <f>'6.ВС'!O181</f>
        <v>0</v>
      </c>
      <c r="P170" s="330">
        <f>'6.ВС'!P181</f>
        <v>0</v>
      </c>
      <c r="Q170" s="330">
        <f>'6.ВС'!Q181</f>
        <v>0</v>
      </c>
      <c r="R170" s="330">
        <f>'6.ВС'!R181</f>
        <v>0</v>
      </c>
      <c r="S170" s="330">
        <f>'6.ВС'!S181</f>
        <v>0</v>
      </c>
      <c r="T170" s="330">
        <f>'6.ВС'!T181</f>
        <v>0</v>
      </c>
      <c r="U170" s="330">
        <f>'6.ВС'!U181</f>
        <v>0</v>
      </c>
    </row>
    <row r="171" spans="1:21" ht="31.5" x14ac:dyDescent="0.25">
      <c r="A171" s="329" t="s">
        <v>182</v>
      </c>
      <c r="B171" s="318">
        <v>51</v>
      </c>
      <c r="C171" s="318">
        <v>0</v>
      </c>
      <c r="D171" s="319" t="s">
        <v>64</v>
      </c>
      <c r="E171" s="318"/>
      <c r="F171" s="319"/>
      <c r="G171" s="319"/>
      <c r="H171" s="319"/>
      <c r="I171" s="319"/>
      <c r="J171" s="330">
        <f t="shared" ref="J171:U174" si="84">J172</f>
        <v>156000</v>
      </c>
      <c r="K171" s="330">
        <f t="shared" si="84"/>
        <v>156000</v>
      </c>
      <c r="L171" s="330">
        <f t="shared" si="84"/>
        <v>0</v>
      </c>
      <c r="M171" s="330">
        <f t="shared" si="84"/>
        <v>0</v>
      </c>
      <c r="N171" s="330">
        <f t="shared" si="84"/>
        <v>156000</v>
      </c>
      <c r="O171" s="330">
        <f t="shared" si="84"/>
        <v>156000</v>
      </c>
      <c r="P171" s="330">
        <f t="shared" si="84"/>
        <v>0</v>
      </c>
      <c r="Q171" s="330">
        <f t="shared" si="84"/>
        <v>0</v>
      </c>
      <c r="R171" s="330">
        <f t="shared" si="84"/>
        <v>156000</v>
      </c>
      <c r="S171" s="330">
        <f t="shared" si="84"/>
        <v>156000</v>
      </c>
      <c r="T171" s="330">
        <f t="shared" si="84"/>
        <v>0</v>
      </c>
      <c r="U171" s="330">
        <f t="shared" si="84"/>
        <v>0</v>
      </c>
    </row>
    <row r="172" spans="1:21" x14ac:dyDescent="0.25">
      <c r="A172" s="321" t="s">
        <v>6</v>
      </c>
      <c r="B172" s="318">
        <v>51</v>
      </c>
      <c r="C172" s="318">
        <v>0</v>
      </c>
      <c r="D172" s="319" t="s">
        <v>64</v>
      </c>
      <c r="E172" s="318">
        <v>851</v>
      </c>
      <c r="F172" s="319"/>
      <c r="G172" s="319"/>
      <c r="H172" s="319"/>
      <c r="I172" s="319"/>
      <c r="J172" s="330">
        <f t="shared" si="84"/>
        <v>156000</v>
      </c>
      <c r="K172" s="330">
        <f t="shared" si="84"/>
        <v>156000</v>
      </c>
      <c r="L172" s="330">
        <f t="shared" si="84"/>
        <v>0</v>
      </c>
      <c r="M172" s="330">
        <f t="shared" si="84"/>
        <v>0</v>
      </c>
      <c r="N172" s="330">
        <f t="shared" si="84"/>
        <v>156000</v>
      </c>
      <c r="O172" s="330">
        <f t="shared" si="84"/>
        <v>156000</v>
      </c>
      <c r="P172" s="330">
        <f t="shared" si="84"/>
        <v>0</v>
      </c>
      <c r="Q172" s="330">
        <f t="shared" si="84"/>
        <v>0</v>
      </c>
      <c r="R172" s="330">
        <f t="shared" si="84"/>
        <v>156000</v>
      </c>
      <c r="S172" s="330">
        <f t="shared" si="84"/>
        <v>156000</v>
      </c>
      <c r="T172" s="330">
        <f t="shared" si="84"/>
        <v>0</v>
      </c>
      <c r="U172" s="330">
        <f t="shared" si="84"/>
        <v>0</v>
      </c>
    </row>
    <row r="173" spans="1:21" ht="126" x14ac:dyDescent="0.25">
      <c r="A173" s="324" t="s">
        <v>318</v>
      </c>
      <c r="B173" s="318">
        <v>51</v>
      </c>
      <c r="C173" s="318">
        <v>0</v>
      </c>
      <c r="D173" s="319" t="s">
        <v>64</v>
      </c>
      <c r="E173" s="318">
        <v>851</v>
      </c>
      <c r="F173" s="319"/>
      <c r="G173" s="319"/>
      <c r="H173" s="319" t="s">
        <v>355</v>
      </c>
      <c r="I173" s="319"/>
      <c r="J173" s="330">
        <f t="shared" si="84"/>
        <v>156000</v>
      </c>
      <c r="K173" s="330">
        <f t="shared" si="84"/>
        <v>156000</v>
      </c>
      <c r="L173" s="330">
        <f t="shared" si="84"/>
        <v>0</v>
      </c>
      <c r="M173" s="330">
        <f t="shared" si="84"/>
        <v>0</v>
      </c>
      <c r="N173" s="330">
        <f t="shared" si="84"/>
        <v>156000</v>
      </c>
      <c r="O173" s="330">
        <f t="shared" si="84"/>
        <v>156000</v>
      </c>
      <c r="P173" s="330">
        <f t="shared" si="84"/>
        <v>0</v>
      </c>
      <c r="Q173" s="330">
        <f t="shared" si="84"/>
        <v>0</v>
      </c>
      <c r="R173" s="330">
        <f t="shared" si="84"/>
        <v>156000</v>
      </c>
      <c r="S173" s="330">
        <f t="shared" si="84"/>
        <v>156000</v>
      </c>
      <c r="T173" s="330">
        <f t="shared" si="84"/>
        <v>0</v>
      </c>
      <c r="U173" s="330">
        <f t="shared" si="84"/>
        <v>0</v>
      </c>
    </row>
    <row r="174" spans="1:21" ht="47.25" x14ac:dyDescent="0.25">
      <c r="A174" s="324" t="s">
        <v>41</v>
      </c>
      <c r="B174" s="318">
        <v>51</v>
      </c>
      <c r="C174" s="318">
        <v>0</v>
      </c>
      <c r="D174" s="319" t="s">
        <v>64</v>
      </c>
      <c r="E174" s="318">
        <v>851</v>
      </c>
      <c r="F174" s="319"/>
      <c r="G174" s="319"/>
      <c r="H174" s="319" t="s">
        <v>355</v>
      </c>
      <c r="I174" s="319" t="s">
        <v>83</v>
      </c>
      <c r="J174" s="330">
        <f t="shared" si="84"/>
        <v>156000</v>
      </c>
      <c r="K174" s="330">
        <f t="shared" si="84"/>
        <v>156000</v>
      </c>
      <c r="L174" s="330">
        <f t="shared" si="84"/>
        <v>0</v>
      </c>
      <c r="M174" s="330">
        <f t="shared" si="84"/>
        <v>0</v>
      </c>
      <c r="N174" s="330">
        <f t="shared" si="84"/>
        <v>156000</v>
      </c>
      <c r="O174" s="330">
        <f t="shared" si="84"/>
        <v>156000</v>
      </c>
      <c r="P174" s="330">
        <f t="shared" si="84"/>
        <v>0</v>
      </c>
      <c r="Q174" s="330">
        <f t="shared" si="84"/>
        <v>0</v>
      </c>
      <c r="R174" s="330">
        <f t="shared" si="84"/>
        <v>156000</v>
      </c>
      <c r="S174" s="330">
        <f t="shared" si="84"/>
        <v>156000</v>
      </c>
      <c r="T174" s="330">
        <f t="shared" si="84"/>
        <v>0</v>
      </c>
      <c r="U174" s="330">
        <f t="shared" si="84"/>
        <v>0</v>
      </c>
    </row>
    <row r="175" spans="1:21" x14ac:dyDescent="0.25">
      <c r="A175" s="324" t="s">
        <v>84</v>
      </c>
      <c r="B175" s="318">
        <v>51</v>
      </c>
      <c r="C175" s="318">
        <v>0</v>
      </c>
      <c r="D175" s="319" t="s">
        <v>64</v>
      </c>
      <c r="E175" s="318">
        <v>851</v>
      </c>
      <c r="F175" s="319"/>
      <c r="G175" s="319"/>
      <c r="H175" s="319" t="s">
        <v>355</v>
      </c>
      <c r="I175" s="319" t="s">
        <v>85</v>
      </c>
      <c r="J175" s="330">
        <f>'6.ВС'!J187</f>
        <v>156000</v>
      </c>
      <c r="K175" s="330">
        <f>'6.ВС'!K187</f>
        <v>156000</v>
      </c>
      <c r="L175" s="330">
        <f>'6.ВС'!L187</f>
        <v>0</v>
      </c>
      <c r="M175" s="330">
        <f>'6.ВС'!M187</f>
        <v>0</v>
      </c>
      <c r="N175" s="330">
        <f>'6.ВС'!N187</f>
        <v>156000</v>
      </c>
      <c r="O175" s="330">
        <f>'6.ВС'!O187</f>
        <v>156000</v>
      </c>
      <c r="P175" s="330">
        <f>'6.ВС'!P187</f>
        <v>0</v>
      </c>
      <c r="Q175" s="330">
        <f>'6.ВС'!Q187</f>
        <v>0</v>
      </c>
      <c r="R175" s="330">
        <f>'6.ВС'!R187</f>
        <v>156000</v>
      </c>
      <c r="S175" s="330">
        <f>'6.ВС'!S187</f>
        <v>156000</v>
      </c>
      <c r="T175" s="330">
        <f>'6.ВС'!T187</f>
        <v>0</v>
      </c>
      <c r="U175" s="330">
        <f>'6.ВС'!U187</f>
        <v>0</v>
      </c>
    </row>
    <row r="176" spans="1:21" ht="31.5" x14ac:dyDescent="0.25">
      <c r="A176" s="329" t="s">
        <v>385</v>
      </c>
      <c r="B176" s="318">
        <v>51</v>
      </c>
      <c r="C176" s="318">
        <v>0</v>
      </c>
      <c r="D176" s="320" t="s">
        <v>384</v>
      </c>
      <c r="E176" s="318"/>
      <c r="F176" s="319"/>
      <c r="G176" s="319"/>
      <c r="H176" s="319"/>
      <c r="I176" s="319"/>
      <c r="J176" s="330">
        <f t="shared" ref="J176:U179" si="85">J177</f>
        <v>11852348.51</v>
      </c>
      <c r="K176" s="330">
        <f t="shared" si="85"/>
        <v>11733824.51</v>
      </c>
      <c r="L176" s="330">
        <f t="shared" si="85"/>
        <v>118524</v>
      </c>
      <c r="M176" s="330">
        <f t="shared" si="85"/>
        <v>0</v>
      </c>
      <c r="N176" s="330">
        <f t="shared" si="85"/>
        <v>20446362.829999998</v>
      </c>
      <c r="O176" s="330">
        <f t="shared" si="85"/>
        <v>20241897.829999998</v>
      </c>
      <c r="P176" s="330">
        <f t="shared" si="85"/>
        <v>204465</v>
      </c>
      <c r="Q176" s="330">
        <f t="shared" si="85"/>
        <v>0</v>
      </c>
      <c r="R176" s="330">
        <f t="shared" si="85"/>
        <v>3800000</v>
      </c>
      <c r="S176" s="330">
        <f t="shared" si="85"/>
        <v>3762000</v>
      </c>
      <c r="T176" s="330">
        <f t="shared" si="85"/>
        <v>38000</v>
      </c>
      <c r="U176" s="330">
        <f t="shared" si="85"/>
        <v>0</v>
      </c>
    </row>
    <row r="177" spans="1:21" x14ac:dyDescent="0.25">
      <c r="A177" s="321" t="s">
        <v>6</v>
      </c>
      <c r="B177" s="318">
        <v>51</v>
      </c>
      <c r="C177" s="318">
        <v>0</v>
      </c>
      <c r="D177" s="320" t="s">
        <v>384</v>
      </c>
      <c r="E177" s="318">
        <v>851</v>
      </c>
      <c r="F177" s="319"/>
      <c r="G177" s="319"/>
      <c r="H177" s="319"/>
      <c r="I177" s="319"/>
      <c r="J177" s="330">
        <f t="shared" si="85"/>
        <v>11852348.51</v>
      </c>
      <c r="K177" s="330">
        <f t="shared" si="85"/>
        <v>11733824.51</v>
      </c>
      <c r="L177" s="330">
        <f t="shared" si="85"/>
        <v>118524</v>
      </c>
      <c r="M177" s="330">
        <f t="shared" si="85"/>
        <v>0</v>
      </c>
      <c r="N177" s="330">
        <f t="shared" si="85"/>
        <v>20446362.829999998</v>
      </c>
      <c r="O177" s="330">
        <f t="shared" si="85"/>
        <v>20241897.829999998</v>
      </c>
      <c r="P177" s="330">
        <f t="shared" si="85"/>
        <v>204465</v>
      </c>
      <c r="Q177" s="330">
        <f t="shared" si="85"/>
        <v>0</v>
      </c>
      <c r="R177" s="330">
        <f t="shared" si="85"/>
        <v>3800000</v>
      </c>
      <c r="S177" s="330">
        <f t="shared" si="85"/>
        <v>3762000</v>
      </c>
      <c r="T177" s="330">
        <f t="shared" si="85"/>
        <v>38000</v>
      </c>
      <c r="U177" s="330">
        <f t="shared" si="85"/>
        <v>0</v>
      </c>
    </row>
    <row r="178" spans="1:21" s="310" customFormat="1" ht="31.5" x14ac:dyDescent="0.25">
      <c r="A178" s="329" t="s">
        <v>279</v>
      </c>
      <c r="B178" s="318">
        <v>51</v>
      </c>
      <c r="C178" s="318">
        <v>0</v>
      </c>
      <c r="D178" s="320" t="s">
        <v>384</v>
      </c>
      <c r="E178" s="318">
        <v>851</v>
      </c>
      <c r="F178" s="319"/>
      <c r="G178" s="319"/>
      <c r="H178" s="319" t="s">
        <v>280</v>
      </c>
      <c r="I178" s="320"/>
      <c r="J178" s="325">
        <f t="shared" si="85"/>
        <v>11852348.51</v>
      </c>
      <c r="K178" s="325">
        <f t="shared" si="85"/>
        <v>11733824.51</v>
      </c>
      <c r="L178" s="325">
        <f t="shared" si="85"/>
        <v>118524</v>
      </c>
      <c r="M178" s="325">
        <f t="shared" si="85"/>
        <v>0</v>
      </c>
      <c r="N178" s="325">
        <f t="shared" si="85"/>
        <v>20446362.829999998</v>
      </c>
      <c r="O178" s="325">
        <f t="shared" si="85"/>
        <v>20241897.829999998</v>
      </c>
      <c r="P178" s="325">
        <f t="shared" si="85"/>
        <v>204465</v>
      </c>
      <c r="Q178" s="325">
        <f t="shared" si="85"/>
        <v>0</v>
      </c>
      <c r="R178" s="325">
        <f t="shared" si="85"/>
        <v>3800000</v>
      </c>
      <c r="S178" s="325">
        <f t="shared" si="85"/>
        <v>3762000</v>
      </c>
      <c r="T178" s="325">
        <f t="shared" si="85"/>
        <v>38000</v>
      </c>
      <c r="U178" s="325">
        <f t="shared" si="85"/>
        <v>0</v>
      </c>
    </row>
    <row r="179" spans="1:21" s="310" customFormat="1" ht="31.5" x14ac:dyDescent="0.25">
      <c r="A179" s="327" t="s">
        <v>71</v>
      </c>
      <c r="B179" s="318">
        <v>51</v>
      </c>
      <c r="C179" s="318">
        <v>0</v>
      </c>
      <c r="D179" s="320" t="s">
        <v>384</v>
      </c>
      <c r="E179" s="318">
        <v>851</v>
      </c>
      <c r="F179" s="319"/>
      <c r="G179" s="319"/>
      <c r="H179" s="319" t="s">
        <v>280</v>
      </c>
      <c r="I179" s="320" t="s">
        <v>72</v>
      </c>
      <c r="J179" s="325">
        <f t="shared" si="85"/>
        <v>11852348.51</v>
      </c>
      <c r="K179" s="325">
        <f t="shared" si="85"/>
        <v>11733824.51</v>
      </c>
      <c r="L179" s="325">
        <f t="shared" si="85"/>
        <v>118524</v>
      </c>
      <c r="M179" s="325">
        <f t="shared" si="85"/>
        <v>0</v>
      </c>
      <c r="N179" s="325">
        <f t="shared" si="85"/>
        <v>20446362.829999998</v>
      </c>
      <c r="O179" s="325">
        <f t="shared" si="85"/>
        <v>20241897.829999998</v>
      </c>
      <c r="P179" s="325">
        <f t="shared" si="85"/>
        <v>204465</v>
      </c>
      <c r="Q179" s="325">
        <f t="shared" si="85"/>
        <v>0</v>
      </c>
      <c r="R179" s="325">
        <f t="shared" si="85"/>
        <v>3800000</v>
      </c>
      <c r="S179" s="325">
        <f t="shared" si="85"/>
        <v>3762000</v>
      </c>
      <c r="T179" s="325">
        <f t="shared" si="85"/>
        <v>38000</v>
      </c>
      <c r="U179" s="325">
        <f t="shared" si="85"/>
        <v>0</v>
      </c>
    </row>
    <row r="180" spans="1:21" s="310" customFormat="1" x14ac:dyDescent="0.25">
      <c r="A180" s="327" t="s">
        <v>73</v>
      </c>
      <c r="B180" s="318">
        <v>51</v>
      </c>
      <c r="C180" s="318">
        <v>0</v>
      </c>
      <c r="D180" s="320" t="s">
        <v>384</v>
      </c>
      <c r="E180" s="318">
        <v>851</v>
      </c>
      <c r="F180" s="319"/>
      <c r="G180" s="319"/>
      <c r="H180" s="319" t="s">
        <v>280</v>
      </c>
      <c r="I180" s="320" t="s">
        <v>74</v>
      </c>
      <c r="J180" s="325">
        <f>'6.ВС'!J164</f>
        <v>11852348.51</v>
      </c>
      <c r="K180" s="325">
        <f>'6.ВС'!K164</f>
        <v>11733824.51</v>
      </c>
      <c r="L180" s="325">
        <f>'6.ВС'!L164</f>
        <v>118524</v>
      </c>
      <c r="M180" s="325">
        <f>'6.ВС'!M164</f>
        <v>0</v>
      </c>
      <c r="N180" s="325">
        <f>'6.ВС'!N164</f>
        <v>20446362.829999998</v>
      </c>
      <c r="O180" s="325">
        <f>'6.ВС'!O164</f>
        <v>20241897.829999998</v>
      </c>
      <c r="P180" s="325">
        <f>'6.ВС'!P164</f>
        <v>204465</v>
      </c>
      <c r="Q180" s="325">
        <f>'6.ВС'!Q164</f>
        <v>0</v>
      </c>
      <c r="R180" s="325">
        <f>'6.ВС'!R164</f>
        <v>3800000</v>
      </c>
      <c r="S180" s="325">
        <f>'6.ВС'!S164</f>
        <v>3762000</v>
      </c>
      <c r="T180" s="325">
        <f>'6.ВС'!T164</f>
        <v>38000</v>
      </c>
      <c r="U180" s="325">
        <f>'6.ВС'!U164</f>
        <v>0</v>
      </c>
    </row>
    <row r="181" spans="1:21" hidden="1" x14ac:dyDescent="0.25">
      <c r="A181" s="329" t="s">
        <v>288</v>
      </c>
      <c r="B181" s="318">
        <v>51</v>
      </c>
      <c r="C181" s="318">
        <v>0</v>
      </c>
      <c r="D181" s="320" t="s">
        <v>275</v>
      </c>
      <c r="E181" s="318"/>
      <c r="F181" s="319"/>
      <c r="G181" s="319"/>
      <c r="H181" s="319"/>
      <c r="I181" s="319"/>
      <c r="J181" s="330">
        <f t="shared" ref="J181:U181" si="86">J182</f>
        <v>0</v>
      </c>
      <c r="K181" s="330">
        <f t="shared" si="86"/>
        <v>0</v>
      </c>
      <c r="L181" s="330">
        <f t="shared" si="86"/>
        <v>0</v>
      </c>
      <c r="M181" s="330">
        <f t="shared" si="86"/>
        <v>0</v>
      </c>
      <c r="N181" s="330">
        <f t="shared" si="86"/>
        <v>0</v>
      </c>
      <c r="O181" s="330">
        <f t="shared" si="86"/>
        <v>0</v>
      </c>
      <c r="P181" s="330">
        <f t="shared" si="86"/>
        <v>0</v>
      </c>
      <c r="Q181" s="330">
        <f t="shared" si="86"/>
        <v>0</v>
      </c>
      <c r="R181" s="330">
        <f t="shared" si="86"/>
        <v>0</v>
      </c>
      <c r="S181" s="330">
        <f t="shared" si="86"/>
        <v>0</v>
      </c>
      <c r="T181" s="330">
        <f t="shared" si="86"/>
        <v>0</v>
      </c>
      <c r="U181" s="330">
        <f t="shared" si="86"/>
        <v>0</v>
      </c>
    </row>
    <row r="182" spans="1:21" hidden="1" x14ac:dyDescent="0.25">
      <c r="A182" s="321" t="s">
        <v>6</v>
      </c>
      <c r="B182" s="318">
        <v>51</v>
      </c>
      <c r="C182" s="318">
        <v>0</v>
      </c>
      <c r="D182" s="320" t="s">
        <v>275</v>
      </c>
      <c r="E182" s="318">
        <v>851</v>
      </c>
      <c r="F182" s="319"/>
      <c r="G182" s="319"/>
      <c r="H182" s="319"/>
      <c r="I182" s="319"/>
      <c r="J182" s="330">
        <f t="shared" ref="J182" si="87">J183+J186</f>
        <v>0</v>
      </c>
      <c r="K182" s="330">
        <f t="shared" ref="K182:U182" si="88">K183+K186</f>
        <v>0</v>
      </c>
      <c r="L182" s="330">
        <f t="shared" si="88"/>
        <v>0</v>
      </c>
      <c r="M182" s="330">
        <f t="shared" si="88"/>
        <v>0</v>
      </c>
      <c r="N182" s="330">
        <f t="shared" si="88"/>
        <v>0</v>
      </c>
      <c r="O182" s="330">
        <f t="shared" si="88"/>
        <v>0</v>
      </c>
      <c r="P182" s="330">
        <f t="shared" si="88"/>
        <v>0</v>
      </c>
      <c r="Q182" s="330">
        <f t="shared" si="88"/>
        <v>0</v>
      </c>
      <c r="R182" s="330">
        <f t="shared" si="88"/>
        <v>0</v>
      </c>
      <c r="S182" s="330">
        <f t="shared" si="88"/>
        <v>0</v>
      </c>
      <c r="T182" s="330">
        <f t="shared" si="88"/>
        <v>0</v>
      </c>
      <c r="U182" s="330">
        <f t="shared" si="88"/>
        <v>0</v>
      </c>
    </row>
    <row r="183" spans="1:21" ht="31.5" hidden="1" x14ac:dyDescent="0.25">
      <c r="A183" s="324" t="s">
        <v>303</v>
      </c>
      <c r="B183" s="318">
        <v>51</v>
      </c>
      <c r="C183" s="318">
        <v>0</v>
      </c>
      <c r="D183" s="320" t="s">
        <v>275</v>
      </c>
      <c r="E183" s="318">
        <v>851</v>
      </c>
      <c r="F183" s="320" t="s">
        <v>30</v>
      </c>
      <c r="G183" s="320" t="s">
        <v>44</v>
      </c>
      <c r="H183" s="320" t="s">
        <v>343</v>
      </c>
      <c r="I183" s="320"/>
      <c r="J183" s="330">
        <f t="shared" ref="J183:U184" si="89">J184</f>
        <v>0</v>
      </c>
      <c r="K183" s="330">
        <f t="shared" si="89"/>
        <v>0</v>
      </c>
      <c r="L183" s="330">
        <f t="shared" si="89"/>
        <v>0</v>
      </c>
      <c r="M183" s="330">
        <f t="shared" si="89"/>
        <v>0</v>
      </c>
      <c r="N183" s="330">
        <f t="shared" si="89"/>
        <v>0</v>
      </c>
      <c r="O183" s="330">
        <f t="shared" si="89"/>
        <v>0</v>
      </c>
      <c r="P183" s="330">
        <f t="shared" si="89"/>
        <v>0</v>
      </c>
      <c r="Q183" s="330">
        <f t="shared" si="89"/>
        <v>0</v>
      </c>
      <c r="R183" s="330">
        <f t="shared" si="89"/>
        <v>0</v>
      </c>
      <c r="S183" s="330">
        <f t="shared" si="89"/>
        <v>0</v>
      </c>
      <c r="T183" s="330">
        <f t="shared" si="89"/>
        <v>0</v>
      </c>
      <c r="U183" s="330">
        <f t="shared" si="89"/>
        <v>0</v>
      </c>
    </row>
    <row r="184" spans="1:21" ht="31.5" hidden="1" x14ac:dyDescent="0.25">
      <c r="A184" s="324" t="s">
        <v>71</v>
      </c>
      <c r="B184" s="318">
        <v>51</v>
      </c>
      <c r="C184" s="318">
        <v>0</v>
      </c>
      <c r="D184" s="320" t="s">
        <v>275</v>
      </c>
      <c r="E184" s="318">
        <v>851</v>
      </c>
      <c r="F184" s="320" t="s">
        <v>30</v>
      </c>
      <c r="G184" s="320" t="s">
        <v>44</v>
      </c>
      <c r="H184" s="320" t="s">
        <v>343</v>
      </c>
      <c r="I184" s="320" t="s">
        <v>72</v>
      </c>
      <c r="J184" s="330">
        <f t="shared" si="89"/>
        <v>0</v>
      </c>
      <c r="K184" s="330">
        <f t="shared" si="89"/>
        <v>0</v>
      </c>
      <c r="L184" s="330">
        <f t="shared" si="89"/>
        <v>0</v>
      </c>
      <c r="M184" s="330">
        <f t="shared" si="89"/>
        <v>0</v>
      </c>
      <c r="N184" s="330">
        <f t="shared" si="89"/>
        <v>0</v>
      </c>
      <c r="O184" s="330">
        <f t="shared" si="89"/>
        <v>0</v>
      </c>
      <c r="P184" s="330">
        <f t="shared" si="89"/>
        <v>0</v>
      </c>
      <c r="Q184" s="330">
        <f t="shared" si="89"/>
        <v>0</v>
      </c>
      <c r="R184" s="330">
        <f t="shared" si="89"/>
        <v>0</v>
      </c>
      <c r="S184" s="330">
        <f t="shared" si="89"/>
        <v>0</v>
      </c>
      <c r="T184" s="330">
        <f t="shared" si="89"/>
        <v>0</v>
      </c>
      <c r="U184" s="330">
        <f t="shared" si="89"/>
        <v>0</v>
      </c>
    </row>
    <row r="185" spans="1:21" hidden="1" x14ac:dyDescent="0.25">
      <c r="A185" s="324" t="s">
        <v>73</v>
      </c>
      <c r="B185" s="318">
        <v>51</v>
      </c>
      <c r="C185" s="318">
        <v>0</v>
      </c>
      <c r="D185" s="320" t="s">
        <v>275</v>
      </c>
      <c r="E185" s="318">
        <v>851</v>
      </c>
      <c r="F185" s="320" t="s">
        <v>30</v>
      </c>
      <c r="G185" s="320" t="s">
        <v>44</v>
      </c>
      <c r="H185" s="320" t="s">
        <v>343</v>
      </c>
      <c r="I185" s="320" t="s">
        <v>74</v>
      </c>
      <c r="J185" s="330">
        <f>'6.ВС'!J161</f>
        <v>0</v>
      </c>
      <c r="K185" s="330">
        <f>'6.ВС'!K161</f>
        <v>0</v>
      </c>
      <c r="L185" s="330">
        <f>'6.ВС'!L161</f>
        <v>0</v>
      </c>
      <c r="M185" s="330">
        <f>'6.ВС'!M161</f>
        <v>0</v>
      </c>
      <c r="N185" s="330">
        <f>'6.ВС'!N161</f>
        <v>0</v>
      </c>
      <c r="O185" s="330">
        <f>'6.ВС'!O161</f>
        <v>0</v>
      </c>
      <c r="P185" s="330">
        <f>'6.ВС'!P161</f>
        <v>0</v>
      </c>
      <c r="Q185" s="330">
        <f>'6.ВС'!Q161</f>
        <v>0</v>
      </c>
      <c r="R185" s="330">
        <f>'6.ВС'!R161</f>
        <v>0</v>
      </c>
      <c r="S185" s="330">
        <f>'6.ВС'!S161</f>
        <v>0</v>
      </c>
      <c r="T185" s="330">
        <f>'6.ВС'!T161</f>
        <v>0</v>
      </c>
      <c r="U185" s="330">
        <f>'6.ВС'!U161</f>
        <v>0</v>
      </c>
    </row>
    <row r="186" spans="1:21" s="310" customFormat="1" ht="31.5" hidden="1" x14ac:dyDescent="0.25">
      <c r="A186" s="329" t="s">
        <v>279</v>
      </c>
      <c r="B186" s="318">
        <v>51</v>
      </c>
      <c r="C186" s="318">
        <v>0</v>
      </c>
      <c r="D186" s="320" t="s">
        <v>275</v>
      </c>
      <c r="E186" s="318">
        <v>851</v>
      </c>
      <c r="F186" s="319"/>
      <c r="G186" s="319"/>
      <c r="H186" s="319" t="s">
        <v>280</v>
      </c>
      <c r="I186" s="320"/>
      <c r="J186" s="325">
        <f t="shared" ref="J186:U187" si="90">J187</f>
        <v>0</v>
      </c>
      <c r="K186" s="325">
        <f t="shared" si="90"/>
        <v>0</v>
      </c>
      <c r="L186" s="325">
        <f t="shared" si="90"/>
        <v>0</v>
      </c>
      <c r="M186" s="325">
        <f t="shared" si="90"/>
        <v>0</v>
      </c>
      <c r="N186" s="325">
        <f t="shared" si="90"/>
        <v>0</v>
      </c>
      <c r="O186" s="325">
        <f t="shared" si="90"/>
        <v>0</v>
      </c>
      <c r="P186" s="325">
        <f t="shared" si="90"/>
        <v>0</v>
      </c>
      <c r="Q186" s="325">
        <f t="shared" si="90"/>
        <v>0</v>
      </c>
      <c r="R186" s="325">
        <f t="shared" si="90"/>
        <v>0</v>
      </c>
      <c r="S186" s="325">
        <f t="shared" si="90"/>
        <v>0</v>
      </c>
      <c r="T186" s="325">
        <f t="shared" si="90"/>
        <v>0</v>
      </c>
      <c r="U186" s="325">
        <f t="shared" si="90"/>
        <v>0</v>
      </c>
    </row>
    <row r="187" spans="1:21" s="310" customFormat="1" ht="31.5" hidden="1" x14ac:dyDescent="0.25">
      <c r="A187" s="327" t="s">
        <v>71</v>
      </c>
      <c r="B187" s="318">
        <v>51</v>
      </c>
      <c r="C187" s="318">
        <v>0</v>
      </c>
      <c r="D187" s="320" t="s">
        <v>275</v>
      </c>
      <c r="E187" s="318">
        <v>851</v>
      </c>
      <c r="F187" s="319"/>
      <c r="G187" s="319"/>
      <c r="H187" s="319" t="s">
        <v>280</v>
      </c>
      <c r="I187" s="320" t="s">
        <v>72</v>
      </c>
      <c r="J187" s="325">
        <f t="shared" si="90"/>
        <v>0</v>
      </c>
      <c r="K187" s="325">
        <f t="shared" si="90"/>
        <v>0</v>
      </c>
      <c r="L187" s="325">
        <f t="shared" si="90"/>
        <v>0</v>
      </c>
      <c r="M187" s="325">
        <f t="shared" si="90"/>
        <v>0</v>
      </c>
      <c r="N187" s="325">
        <f t="shared" si="90"/>
        <v>0</v>
      </c>
      <c r="O187" s="325">
        <f t="shared" si="90"/>
        <v>0</v>
      </c>
      <c r="P187" s="325">
        <f t="shared" si="90"/>
        <v>0</v>
      </c>
      <c r="Q187" s="325">
        <f t="shared" si="90"/>
        <v>0</v>
      </c>
      <c r="R187" s="325">
        <f t="shared" si="90"/>
        <v>0</v>
      </c>
      <c r="S187" s="325">
        <f t="shared" si="90"/>
        <v>0</v>
      </c>
      <c r="T187" s="325">
        <f t="shared" si="90"/>
        <v>0</v>
      </c>
      <c r="U187" s="325">
        <f t="shared" si="90"/>
        <v>0</v>
      </c>
    </row>
    <row r="188" spans="1:21" s="310" customFormat="1" hidden="1" x14ac:dyDescent="0.25">
      <c r="A188" s="327" t="s">
        <v>73</v>
      </c>
      <c r="B188" s="318">
        <v>51</v>
      </c>
      <c r="C188" s="318">
        <v>0</v>
      </c>
      <c r="D188" s="320" t="s">
        <v>275</v>
      </c>
      <c r="E188" s="318">
        <v>851</v>
      </c>
      <c r="F188" s="319"/>
      <c r="G188" s="319"/>
      <c r="H188" s="319" t="s">
        <v>280</v>
      </c>
      <c r="I188" s="320" t="s">
        <v>74</v>
      </c>
      <c r="J188" s="325">
        <f>'6.ВС'!J167</f>
        <v>0</v>
      </c>
      <c r="K188" s="325">
        <f>'6.ВС'!K167</f>
        <v>0</v>
      </c>
      <c r="L188" s="325">
        <f>'6.ВС'!L167</f>
        <v>0</v>
      </c>
      <c r="M188" s="325">
        <f>'6.ВС'!M167</f>
        <v>0</v>
      </c>
      <c r="N188" s="325">
        <f>'6.ВС'!N167</f>
        <v>0</v>
      </c>
      <c r="O188" s="325">
        <f>'6.ВС'!O167</f>
        <v>0</v>
      </c>
      <c r="P188" s="325">
        <f>'6.ВС'!P167</f>
        <v>0</v>
      </c>
      <c r="Q188" s="325">
        <f>'6.ВС'!Q167</f>
        <v>0</v>
      </c>
      <c r="R188" s="325">
        <f>'6.ВС'!R167</f>
        <v>0</v>
      </c>
      <c r="S188" s="325">
        <f>'6.ВС'!S167</f>
        <v>0</v>
      </c>
      <c r="T188" s="325">
        <f>'6.ВС'!T167</f>
        <v>0</v>
      </c>
      <c r="U188" s="325">
        <f>'6.ВС'!U167</f>
        <v>0</v>
      </c>
    </row>
    <row r="189" spans="1:21" x14ac:dyDescent="0.25">
      <c r="A189" s="321" t="s">
        <v>272</v>
      </c>
      <c r="B189" s="318">
        <v>51</v>
      </c>
      <c r="C189" s="318">
        <v>2</v>
      </c>
      <c r="D189" s="319"/>
      <c r="E189" s="318"/>
      <c r="F189" s="320"/>
      <c r="G189" s="319"/>
      <c r="H189" s="319"/>
      <c r="I189" s="320"/>
      <c r="J189" s="325">
        <f>J190+J195+J225+J230+J235</f>
        <v>26759998</v>
      </c>
      <c r="K189" s="325">
        <f t="shared" ref="K189:U189" si="91">K190+K195+K225+K230+K235</f>
        <v>5348044</v>
      </c>
      <c r="L189" s="325">
        <f t="shared" si="91"/>
        <v>15811954</v>
      </c>
      <c r="M189" s="325">
        <f t="shared" si="91"/>
        <v>5600000</v>
      </c>
      <c r="N189" s="325">
        <f t="shared" si="91"/>
        <v>20871119.800000001</v>
      </c>
      <c r="O189" s="325">
        <f t="shared" si="91"/>
        <v>2866208</v>
      </c>
      <c r="P189" s="325">
        <f t="shared" si="91"/>
        <v>12404911.800000001</v>
      </c>
      <c r="Q189" s="325">
        <f t="shared" si="91"/>
        <v>5600000</v>
      </c>
      <c r="R189" s="325">
        <f t="shared" si="91"/>
        <v>18653684</v>
      </c>
      <c r="S189" s="325">
        <f t="shared" si="91"/>
        <v>706634</v>
      </c>
      <c r="T189" s="325">
        <f t="shared" si="91"/>
        <v>12347050</v>
      </c>
      <c r="U189" s="325">
        <f t="shared" si="91"/>
        <v>5600000</v>
      </c>
    </row>
    <row r="190" spans="1:21" ht="31.5" x14ac:dyDescent="0.25">
      <c r="A190" s="321" t="s">
        <v>504</v>
      </c>
      <c r="B190" s="318">
        <v>51</v>
      </c>
      <c r="C190" s="318">
        <v>2</v>
      </c>
      <c r="D190" s="319" t="s">
        <v>33</v>
      </c>
      <c r="E190" s="318"/>
      <c r="F190" s="320"/>
      <c r="G190" s="319"/>
      <c r="H190" s="319"/>
      <c r="I190" s="320"/>
      <c r="J190" s="325">
        <f t="shared" ref="J190:U193" si="92">J191</f>
        <v>122400</v>
      </c>
      <c r="K190" s="325">
        <f t="shared" si="92"/>
        <v>122400</v>
      </c>
      <c r="L190" s="325">
        <f t="shared" si="92"/>
        <v>0</v>
      </c>
      <c r="M190" s="325">
        <f t="shared" si="92"/>
        <v>0</v>
      </c>
      <c r="N190" s="325">
        <f t="shared" si="92"/>
        <v>122400</v>
      </c>
      <c r="O190" s="325">
        <f t="shared" si="92"/>
        <v>122400</v>
      </c>
      <c r="P190" s="325">
        <f t="shared" si="92"/>
        <v>0</v>
      </c>
      <c r="Q190" s="325">
        <f t="shared" si="92"/>
        <v>0</v>
      </c>
      <c r="R190" s="325">
        <f t="shared" si="92"/>
        <v>122400</v>
      </c>
      <c r="S190" s="325">
        <f t="shared" si="92"/>
        <v>122400</v>
      </c>
      <c r="T190" s="325">
        <f t="shared" si="92"/>
        <v>0</v>
      </c>
      <c r="U190" s="325">
        <f t="shared" si="92"/>
        <v>0</v>
      </c>
    </row>
    <row r="191" spans="1:21" x14ac:dyDescent="0.25">
      <c r="A191" s="321" t="s">
        <v>6</v>
      </c>
      <c r="B191" s="318">
        <v>51</v>
      </c>
      <c r="C191" s="318">
        <v>2</v>
      </c>
      <c r="D191" s="319" t="s">
        <v>33</v>
      </c>
      <c r="E191" s="318">
        <v>851</v>
      </c>
      <c r="F191" s="320"/>
      <c r="G191" s="319"/>
      <c r="H191" s="319"/>
      <c r="I191" s="320"/>
      <c r="J191" s="325">
        <f t="shared" si="92"/>
        <v>122400</v>
      </c>
      <c r="K191" s="325">
        <f t="shared" si="92"/>
        <v>122400</v>
      </c>
      <c r="L191" s="325">
        <f t="shared" si="92"/>
        <v>0</v>
      </c>
      <c r="M191" s="325">
        <f t="shared" si="92"/>
        <v>0</v>
      </c>
      <c r="N191" s="325">
        <f t="shared" si="92"/>
        <v>122400</v>
      </c>
      <c r="O191" s="325">
        <f t="shared" si="92"/>
        <v>122400</v>
      </c>
      <c r="P191" s="325">
        <f t="shared" si="92"/>
        <v>0</v>
      </c>
      <c r="Q191" s="325">
        <f t="shared" si="92"/>
        <v>0</v>
      </c>
      <c r="R191" s="325">
        <f t="shared" si="92"/>
        <v>122400</v>
      </c>
      <c r="S191" s="325">
        <f t="shared" si="92"/>
        <v>122400</v>
      </c>
      <c r="T191" s="325">
        <f t="shared" si="92"/>
        <v>0</v>
      </c>
      <c r="U191" s="325">
        <f t="shared" si="92"/>
        <v>0</v>
      </c>
    </row>
    <row r="192" spans="1:21" ht="94.5" x14ac:dyDescent="0.25">
      <c r="A192" s="321" t="s">
        <v>88</v>
      </c>
      <c r="B192" s="318">
        <v>51</v>
      </c>
      <c r="C192" s="318">
        <v>2</v>
      </c>
      <c r="D192" s="320" t="s">
        <v>33</v>
      </c>
      <c r="E192" s="318">
        <v>851</v>
      </c>
      <c r="F192" s="320" t="s">
        <v>58</v>
      </c>
      <c r="G192" s="320" t="s">
        <v>11</v>
      </c>
      <c r="H192" s="320" t="s">
        <v>172</v>
      </c>
      <c r="I192" s="320"/>
      <c r="J192" s="325">
        <f t="shared" si="92"/>
        <v>122400</v>
      </c>
      <c r="K192" s="325">
        <f t="shared" si="92"/>
        <v>122400</v>
      </c>
      <c r="L192" s="325">
        <f t="shared" si="92"/>
        <v>0</v>
      </c>
      <c r="M192" s="325">
        <f t="shared" si="92"/>
        <v>0</v>
      </c>
      <c r="N192" s="325">
        <f t="shared" si="92"/>
        <v>122400</v>
      </c>
      <c r="O192" s="325">
        <f t="shared" si="92"/>
        <v>122400</v>
      </c>
      <c r="P192" s="325">
        <f t="shared" si="92"/>
        <v>0</v>
      </c>
      <c r="Q192" s="325">
        <f t="shared" si="92"/>
        <v>0</v>
      </c>
      <c r="R192" s="325">
        <f t="shared" si="92"/>
        <v>122400</v>
      </c>
      <c r="S192" s="325">
        <f t="shared" si="92"/>
        <v>122400</v>
      </c>
      <c r="T192" s="325">
        <f t="shared" si="92"/>
        <v>0</v>
      </c>
      <c r="U192" s="325">
        <f t="shared" si="92"/>
        <v>0</v>
      </c>
    </row>
    <row r="193" spans="1:21" ht="47.25" x14ac:dyDescent="0.25">
      <c r="A193" s="327" t="s">
        <v>41</v>
      </c>
      <c r="B193" s="318">
        <v>51</v>
      </c>
      <c r="C193" s="318">
        <v>2</v>
      </c>
      <c r="D193" s="320" t="s">
        <v>33</v>
      </c>
      <c r="E193" s="318">
        <v>851</v>
      </c>
      <c r="F193" s="320" t="s">
        <v>58</v>
      </c>
      <c r="G193" s="320" t="s">
        <v>11</v>
      </c>
      <c r="H193" s="320" t="s">
        <v>172</v>
      </c>
      <c r="I193" s="320" t="s">
        <v>83</v>
      </c>
      <c r="J193" s="325">
        <f t="shared" si="92"/>
        <v>122400</v>
      </c>
      <c r="K193" s="325">
        <f t="shared" si="92"/>
        <v>122400</v>
      </c>
      <c r="L193" s="325">
        <f t="shared" si="92"/>
        <v>0</v>
      </c>
      <c r="M193" s="325">
        <f t="shared" si="92"/>
        <v>0</v>
      </c>
      <c r="N193" s="325">
        <f t="shared" si="92"/>
        <v>122400</v>
      </c>
      <c r="O193" s="325">
        <f t="shared" si="92"/>
        <v>122400</v>
      </c>
      <c r="P193" s="325">
        <f t="shared" si="92"/>
        <v>0</v>
      </c>
      <c r="Q193" s="325">
        <f t="shared" si="92"/>
        <v>0</v>
      </c>
      <c r="R193" s="325">
        <f t="shared" si="92"/>
        <v>122400</v>
      </c>
      <c r="S193" s="325">
        <f t="shared" si="92"/>
        <v>122400</v>
      </c>
      <c r="T193" s="325">
        <f t="shared" si="92"/>
        <v>0</v>
      </c>
      <c r="U193" s="325">
        <f t="shared" si="92"/>
        <v>0</v>
      </c>
    </row>
    <row r="194" spans="1:21" x14ac:dyDescent="0.25">
      <c r="A194" s="327" t="s">
        <v>84</v>
      </c>
      <c r="B194" s="318">
        <v>51</v>
      </c>
      <c r="C194" s="318">
        <v>2</v>
      </c>
      <c r="D194" s="320" t="s">
        <v>33</v>
      </c>
      <c r="E194" s="318">
        <v>851</v>
      </c>
      <c r="F194" s="320" t="s">
        <v>58</v>
      </c>
      <c r="G194" s="320" t="s">
        <v>11</v>
      </c>
      <c r="H194" s="320" t="s">
        <v>172</v>
      </c>
      <c r="I194" s="320" t="s">
        <v>85</v>
      </c>
      <c r="J194" s="325">
        <f>'6.ВС'!J192</f>
        <v>122400</v>
      </c>
      <c r="K194" s="325">
        <f>'6.ВС'!K192</f>
        <v>122400</v>
      </c>
      <c r="L194" s="325">
        <f>'6.ВС'!L192</f>
        <v>0</v>
      </c>
      <c r="M194" s="325">
        <f>'6.ВС'!M192</f>
        <v>0</v>
      </c>
      <c r="N194" s="325">
        <f>'6.ВС'!N192</f>
        <v>122400</v>
      </c>
      <c r="O194" s="325">
        <f>'6.ВС'!O192</f>
        <v>122400</v>
      </c>
      <c r="P194" s="325">
        <f>'6.ВС'!P192</f>
        <v>0</v>
      </c>
      <c r="Q194" s="325">
        <f>'6.ВС'!Q192</f>
        <v>0</v>
      </c>
      <c r="R194" s="325">
        <f>'6.ВС'!R192</f>
        <v>122400</v>
      </c>
      <c r="S194" s="325">
        <f>'6.ВС'!S192</f>
        <v>122400</v>
      </c>
      <c r="T194" s="325">
        <f>'6.ВС'!T192</f>
        <v>0</v>
      </c>
      <c r="U194" s="325">
        <f>'6.ВС'!U192</f>
        <v>0</v>
      </c>
    </row>
    <row r="195" spans="1:21" ht="47.25" x14ac:dyDescent="0.25">
      <c r="A195" s="321" t="s">
        <v>171</v>
      </c>
      <c r="B195" s="318">
        <v>51</v>
      </c>
      <c r="C195" s="318">
        <v>2</v>
      </c>
      <c r="D195" s="319" t="s">
        <v>137</v>
      </c>
      <c r="E195" s="318"/>
      <c r="F195" s="320"/>
      <c r="G195" s="319"/>
      <c r="H195" s="319"/>
      <c r="I195" s="320"/>
      <c r="J195" s="325">
        <f t="shared" ref="J195:U195" si="93">J196</f>
        <v>20895268</v>
      </c>
      <c r="K195" s="325">
        <f t="shared" si="93"/>
        <v>84234</v>
      </c>
      <c r="L195" s="325">
        <f t="shared" si="93"/>
        <v>15211034</v>
      </c>
      <c r="M195" s="325">
        <f t="shared" si="93"/>
        <v>5600000</v>
      </c>
      <c r="N195" s="325">
        <f t="shared" si="93"/>
        <v>20748719.800000001</v>
      </c>
      <c r="O195" s="325">
        <f t="shared" si="93"/>
        <v>2743808</v>
      </c>
      <c r="P195" s="325">
        <f t="shared" si="93"/>
        <v>12404911.800000001</v>
      </c>
      <c r="Q195" s="325">
        <f t="shared" si="93"/>
        <v>5600000</v>
      </c>
      <c r="R195" s="325">
        <f t="shared" si="93"/>
        <v>18531284</v>
      </c>
      <c r="S195" s="325">
        <f t="shared" si="93"/>
        <v>584234</v>
      </c>
      <c r="T195" s="325">
        <f t="shared" si="93"/>
        <v>12347050</v>
      </c>
      <c r="U195" s="325">
        <f t="shared" si="93"/>
        <v>5600000</v>
      </c>
    </row>
    <row r="196" spans="1:21" x14ac:dyDescent="0.25">
      <c r="A196" s="321" t="s">
        <v>6</v>
      </c>
      <c r="B196" s="318">
        <v>51</v>
      </c>
      <c r="C196" s="318">
        <v>2</v>
      </c>
      <c r="D196" s="319" t="s">
        <v>137</v>
      </c>
      <c r="E196" s="318">
        <v>851</v>
      </c>
      <c r="F196" s="320"/>
      <c r="G196" s="319"/>
      <c r="H196" s="319"/>
      <c r="I196" s="320"/>
      <c r="J196" s="325">
        <f t="shared" ref="J196" si="94">J197+J200+J203+J208+J213+J216+J219+J222</f>
        <v>20895268</v>
      </c>
      <c r="K196" s="325">
        <f t="shared" ref="K196:U196" si="95">K197+K200+K203+K208+K213+K216+K219+K222</f>
        <v>84234</v>
      </c>
      <c r="L196" s="325">
        <f t="shared" si="95"/>
        <v>15211034</v>
      </c>
      <c r="M196" s="325">
        <f t="shared" si="95"/>
        <v>5600000</v>
      </c>
      <c r="N196" s="325">
        <f t="shared" si="95"/>
        <v>20748719.800000001</v>
      </c>
      <c r="O196" s="325">
        <f t="shared" si="95"/>
        <v>2743808</v>
      </c>
      <c r="P196" s="325">
        <f t="shared" si="95"/>
        <v>12404911.800000001</v>
      </c>
      <c r="Q196" s="325">
        <f t="shared" si="95"/>
        <v>5600000</v>
      </c>
      <c r="R196" s="325">
        <f t="shared" si="95"/>
        <v>18531284</v>
      </c>
      <c r="S196" s="325">
        <f t="shared" si="95"/>
        <v>584234</v>
      </c>
      <c r="T196" s="325">
        <f t="shared" si="95"/>
        <v>12347050</v>
      </c>
      <c r="U196" s="325">
        <f t="shared" si="95"/>
        <v>5600000</v>
      </c>
    </row>
    <row r="197" spans="1:21" x14ac:dyDescent="0.25">
      <c r="A197" s="321" t="s">
        <v>82</v>
      </c>
      <c r="B197" s="318">
        <v>51</v>
      </c>
      <c r="C197" s="318">
        <v>2</v>
      </c>
      <c r="D197" s="320" t="s">
        <v>137</v>
      </c>
      <c r="E197" s="318">
        <v>851</v>
      </c>
      <c r="F197" s="320" t="s">
        <v>58</v>
      </c>
      <c r="G197" s="320" t="s">
        <v>11</v>
      </c>
      <c r="H197" s="320" t="s">
        <v>211</v>
      </c>
      <c r="I197" s="320"/>
      <c r="J197" s="325">
        <f t="shared" ref="J197:U198" si="96">J198</f>
        <v>7943400</v>
      </c>
      <c r="K197" s="325">
        <f t="shared" si="96"/>
        <v>0</v>
      </c>
      <c r="L197" s="325">
        <f t="shared" si="96"/>
        <v>7943400</v>
      </c>
      <c r="M197" s="325">
        <f t="shared" si="96"/>
        <v>0</v>
      </c>
      <c r="N197" s="325">
        <f t="shared" si="96"/>
        <v>7000100</v>
      </c>
      <c r="O197" s="325">
        <f t="shared" si="96"/>
        <v>0</v>
      </c>
      <c r="P197" s="325">
        <f t="shared" si="96"/>
        <v>7000100</v>
      </c>
      <c r="Q197" s="325">
        <f t="shared" si="96"/>
        <v>0</v>
      </c>
      <c r="R197" s="325">
        <f t="shared" si="96"/>
        <v>7055900</v>
      </c>
      <c r="S197" s="325">
        <f t="shared" si="96"/>
        <v>0</v>
      </c>
      <c r="T197" s="325">
        <f t="shared" si="96"/>
        <v>7055900</v>
      </c>
      <c r="U197" s="325">
        <f t="shared" si="96"/>
        <v>0</v>
      </c>
    </row>
    <row r="198" spans="1:21" ht="47.25" x14ac:dyDescent="0.25">
      <c r="A198" s="327" t="s">
        <v>41</v>
      </c>
      <c r="B198" s="318">
        <v>51</v>
      </c>
      <c r="C198" s="318">
        <v>2</v>
      </c>
      <c r="D198" s="320" t="s">
        <v>137</v>
      </c>
      <c r="E198" s="318">
        <v>851</v>
      </c>
      <c r="F198" s="320" t="s">
        <v>58</v>
      </c>
      <c r="G198" s="320" t="s">
        <v>11</v>
      </c>
      <c r="H198" s="320" t="s">
        <v>211</v>
      </c>
      <c r="I198" s="320" t="s">
        <v>83</v>
      </c>
      <c r="J198" s="325">
        <f t="shared" si="96"/>
        <v>7943400</v>
      </c>
      <c r="K198" s="325">
        <f t="shared" si="96"/>
        <v>0</v>
      </c>
      <c r="L198" s="325">
        <f t="shared" si="96"/>
        <v>7943400</v>
      </c>
      <c r="M198" s="325">
        <f t="shared" si="96"/>
        <v>0</v>
      </c>
      <c r="N198" s="325">
        <f t="shared" si="96"/>
        <v>7000100</v>
      </c>
      <c r="O198" s="325">
        <f t="shared" si="96"/>
        <v>0</v>
      </c>
      <c r="P198" s="325">
        <f t="shared" si="96"/>
        <v>7000100</v>
      </c>
      <c r="Q198" s="325">
        <f t="shared" si="96"/>
        <v>0</v>
      </c>
      <c r="R198" s="325">
        <f t="shared" si="96"/>
        <v>7055900</v>
      </c>
      <c r="S198" s="325">
        <f t="shared" si="96"/>
        <v>0</v>
      </c>
      <c r="T198" s="325">
        <f t="shared" si="96"/>
        <v>7055900</v>
      </c>
      <c r="U198" s="325">
        <f t="shared" si="96"/>
        <v>0</v>
      </c>
    </row>
    <row r="199" spans="1:21" x14ac:dyDescent="0.25">
      <c r="A199" s="327" t="s">
        <v>84</v>
      </c>
      <c r="B199" s="318">
        <v>51</v>
      </c>
      <c r="C199" s="318">
        <v>2</v>
      </c>
      <c r="D199" s="320" t="s">
        <v>137</v>
      </c>
      <c r="E199" s="318">
        <v>851</v>
      </c>
      <c r="F199" s="320" t="s">
        <v>58</v>
      </c>
      <c r="G199" s="320" t="s">
        <v>11</v>
      </c>
      <c r="H199" s="320" t="s">
        <v>211</v>
      </c>
      <c r="I199" s="320" t="s">
        <v>85</v>
      </c>
      <c r="J199" s="325">
        <f>'6.ВС'!J195</f>
        <v>7943400</v>
      </c>
      <c r="K199" s="325">
        <f>'6.ВС'!K195</f>
        <v>0</v>
      </c>
      <c r="L199" s="325">
        <f>'6.ВС'!L195</f>
        <v>7943400</v>
      </c>
      <c r="M199" s="325">
        <f>'6.ВС'!M195</f>
        <v>0</v>
      </c>
      <c r="N199" s="325">
        <f>'6.ВС'!N195</f>
        <v>7000100</v>
      </c>
      <c r="O199" s="325">
        <f>'6.ВС'!O195</f>
        <v>0</v>
      </c>
      <c r="P199" s="325">
        <f>'6.ВС'!P195</f>
        <v>7000100</v>
      </c>
      <c r="Q199" s="325">
        <f>'6.ВС'!Q195</f>
        <v>0</v>
      </c>
      <c r="R199" s="325">
        <f>'6.ВС'!R195</f>
        <v>7055900</v>
      </c>
      <c r="S199" s="325">
        <f>'6.ВС'!S195</f>
        <v>0</v>
      </c>
      <c r="T199" s="325">
        <f>'6.ВС'!T195</f>
        <v>7055900</v>
      </c>
      <c r="U199" s="325">
        <f>'6.ВС'!U195</f>
        <v>0</v>
      </c>
    </row>
    <row r="200" spans="1:21" ht="31.5" x14ac:dyDescent="0.25">
      <c r="A200" s="321" t="s">
        <v>86</v>
      </c>
      <c r="B200" s="318">
        <v>51</v>
      </c>
      <c r="C200" s="318">
        <v>2</v>
      </c>
      <c r="D200" s="320" t="s">
        <v>137</v>
      </c>
      <c r="E200" s="318">
        <v>851</v>
      </c>
      <c r="F200" s="320" t="s">
        <v>58</v>
      </c>
      <c r="G200" s="320" t="s">
        <v>11</v>
      </c>
      <c r="H200" s="320" t="s">
        <v>212</v>
      </c>
      <c r="I200" s="320"/>
      <c r="J200" s="325">
        <f t="shared" ref="J200:U204" si="97">J201</f>
        <v>7058200</v>
      </c>
      <c r="K200" s="325">
        <f t="shared" si="97"/>
        <v>0</v>
      </c>
      <c r="L200" s="325">
        <f t="shared" si="97"/>
        <v>7058200</v>
      </c>
      <c r="M200" s="325">
        <f t="shared" si="97"/>
        <v>0</v>
      </c>
      <c r="N200" s="325">
        <f t="shared" si="97"/>
        <v>5260400</v>
      </c>
      <c r="O200" s="325">
        <f t="shared" si="97"/>
        <v>0</v>
      </c>
      <c r="P200" s="325">
        <f t="shared" si="97"/>
        <v>5260400</v>
      </c>
      <c r="Q200" s="325">
        <f t="shared" si="97"/>
        <v>0</v>
      </c>
      <c r="R200" s="325">
        <f t="shared" si="97"/>
        <v>5260400</v>
      </c>
      <c r="S200" s="325">
        <f t="shared" si="97"/>
        <v>0</v>
      </c>
      <c r="T200" s="325">
        <f t="shared" si="97"/>
        <v>5260400</v>
      </c>
      <c r="U200" s="325">
        <f t="shared" si="97"/>
        <v>0</v>
      </c>
    </row>
    <row r="201" spans="1:21" ht="47.25" x14ac:dyDescent="0.25">
      <c r="A201" s="327" t="s">
        <v>41</v>
      </c>
      <c r="B201" s="318">
        <v>51</v>
      </c>
      <c r="C201" s="318">
        <v>2</v>
      </c>
      <c r="D201" s="320" t="s">
        <v>137</v>
      </c>
      <c r="E201" s="318">
        <v>851</v>
      </c>
      <c r="F201" s="320" t="s">
        <v>58</v>
      </c>
      <c r="G201" s="320" t="s">
        <v>11</v>
      </c>
      <c r="H201" s="320" t="s">
        <v>212</v>
      </c>
      <c r="I201" s="323">
        <v>600</v>
      </c>
      <c r="J201" s="325">
        <f t="shared" si="97"/>
        <v>7058200</v>
      </c>
      <c r="K201" s="325">
        <f t="shared" si="97"/>
        <v>0</v>
      </c>
      <c r="L201" s="325">
        <f t="shared" si="97"/>
        <v>7058200</v>
      </c>
      <c r="M201" s="325">
        <f t="shared" si="97"/>
        <v>0</v>
      </c>
      <c r="N201" s="325">
        <f t="shared" si="97"/>
        <v>5260400</v>
      </c>
      <c r="O201" s="325">
        <f t="shared" si="97"/>
        <v>0</v>
      </c>
      <c r="P201" s="325">
        <f t="shared" si="97"/>
        <v>5260400</v>
      </c>
      <c r="Q201" s="325">
        <f t="shared" si="97"/>
        <v>0</v>
      </c>
      <c r="R201" s="325">
        <f t="shared" si="97"/>
        <v>5260400</v>
      </c>
      <c r="S201" s="325">
        <f t="shared" si="97"/>
        <v>0</v>
      </c>
      <c r="T201" s="325">
        <f t="shared" si="97"/>
        <v>5260400</v>
      </c>
      <c r="U201" s="325">
        <f t="shared" si="97"/>
        <v>0</v>
      </c>
    </row>
    <row r="202" spans="1:21" x14ac:dyDescent="0.25">
      <c r="A202" s="327" t="s">
        <v>84</v>
      </c>
      <c r="B202" s="318">
        <v>51</v>
      </c>
      <c r="C202" s="318">
        <v>2</v>
      </c>
      <c r="D202" s="320" t="s">
        <v>137</v>
      </c>
      <c r="E202" s="318">
        <v>851</v>
      </c>
      <c r="F202" s="320" t="s">
        <v>58</v>
      </c>
      <c r="G202" s="320" t="s">
        <v>11</v>
      </c>
      <c r="H202" s="320" t="s">
        <v>212</v>
      </c>
      <c r="I202" s="323">
        <v>610</v>
      </c>
      <c r="J202" s="325">
        <f>'6.ВС'!J198</f>
        <v>7058200</v>
      </c>
      <c r="K202" s="325">
        <f>'6.ВС'!K198</f>
        <v>0</v>
      </c>
      <c r="L202" s="325">
        <f>'6.ВС'!L198</f>
        <v>7058200</v>
      </c>
      <c r="M202" s="325">
        <f>'6.ВС'!M198</f>
        <v>0</v>
      </c>
      <c r="N202" s="325">
        <f>'6.ВС'!N198</f>
        <v>5260400</v>
      </c>
      <c r="O202" s="325">
        <f>'6.ВС'!O198</f>
        <v>0</v>
      </c>
      <c r="P202" s="325">
        <f>'6.ВС'!P198</f>
        <v>5260400</v>
      </c>
      <c r="Q202" s="325">
        <f>'6.ВС'!Q198</f>
        <v>0</v>
      </c>
      <c r="R202" s="325">
        <f>'6.ВС'!R198</f>
        <v>5260400</v>
      </c>
      <c r="S202" s="325">
        <f>'6.ВС'!S198</f>
        <v>0</v>
      </c>
      <c r="T202" s="325">
        <f>'6.ВС'!T198</f>
        <v>5260400</v>
      </c>
      <c r="U202" s="325">
        <f>'6.ВС'!U198</f>
        <v>0</v>
      </c>
    </row>
    <row r="203" spans="1:21" x14ac:dyDescent="0.25">
      <c r="A203" s="321" t="s">
        <v>89</v>
      </c>
      <c r="B203" s="318">
        <v>51</v>
      </c>
      <c r="C203" s="318">
        <v>2</v>
      </c>
      <c r="D203" s="320" t="s">
        <v>137</v>
      </c>
      <c r="E203" s="318">
        <v>851</v>
      </c>
      <c r="F203" s="320" t="s">
        <v>58</v>
      </c>
      <c r="G203" s="320" t="s">
        <v>11</v>
      </c>
      <c r="H203" s="320" t="s">
        <v>214</v>
      </c>
      <c r="I203" s="323"/>
      <c r="J203" s="325">
        <f t="shared" ref="J203" si="98">J204+J206</f>
        <v>205000</v>
      </c>
      <c r="K203" s="325">
        <f t="shared" ref="K203:U203" si="99">K204+K206</f>
        <v>0</v>
      </c>
      <c r="L203" s="325">
        <f t="shared" si="99"/>
        <v>205000</v>
      </c>
      <c r="M203" s="325">
        <f t="shared" si="99"/>
        <v>0</v>
      </c>
      <c r="N203" s="325">
        <f t="shared" si="99"/>
        <v>0</v>
      </c>
      <c r="O203" s="325">
        <f t="shared" si="99"/>
        <v>0</v>
      </c>
      <c r="P203" s="325">
        <f t="shared" si="99"/>
        <v>0</v>
      </c>
      <c r="Q203" s="325">
        <f t="shared" si="99"/>
        <v>0</v>
      </c>
      <c r="R203" s="325">
        <f t="shared" si="99"/>
        <v>0</v>
      </c>
      <c r="S203" s="325">
        <f t="shared" si="99"/>
        <v>0</v>
      </c>
      <c r="T203" s="325">
        <f t="shared" si="99"/>
        <v>0</v>
      </c>
      <c r="U203" s="325">
        <f t="shared" si="99"/>
        <v>0</v>
      </c>
    </row>
    <row r="204" spans="1:21" ht="31.5" x14ac:dyDescent="0.25">
      <c r="A204" s="327" t="s">
        <v>20</v>
      </c>
      <c r="B204" s="318">
        <v>51</v>
      </c>
      <c r="C204" s="318">
        <v>2</v>
      </c>
      <c r="D204" s="320" t="s">
        <v>137</v>
      </c>
      <c r="E204" s="318">
        <v>851</v>
      </c>
      <c r="F204" s="320" t="s">
        <v>58</v>
      </c>
      <c r="G204" s="320" t="s">
        <v>11</v>
      </c>
      <c r="H204" s="320" t="s">
        <v>214</v>
      </c>
      <c r="I204" s="323">
        <v>200</v>
      </c>
      <c r="J204" s="325">
        <f t="shared" si="97"/>
        <v>145000</v>
      </c>
      <c r="K204" s="325">
        <f t="shared" si="97"/>
        <v>0</v>
      </c>
      <c r="L204" s="325">
        <f t="shared" si="97"/>
        <v>145000</v>
      </c>
      <c r="M204" s="325">
        <f t="shared" si="97"/>
        <v>0</v>
      </c>
      <c r="N204" s="325">
        <f t="shared" si="97"/>
        <v>0</v>
      </c>
      <c r="O204" s="325">
        <f t="shared" si="97"/>
        <v>0</v>
      </c>
      <c r="P204" s="325">
        <f t="shared" si="97"/>
        <v>0</v>
      </c>
      <c r="Q204" s="325">
        <f t="shared" si="97"/>
        <v>0</v>
      </c>
      <c r="R204" s="325">
        <f t="shared" si="97"/>
        <v>0</v>
      </c>
      <c r="S204" s="325">
        <f t="shared" si="97"/>
        <v>0</v>
      </c>
      <c r="T204" s="325">
        <f t="shared" si="97"/>
        <v>0</v>
      </c>
      <c r="U204" s="325">
        <f t="shared" si="97"/>
        <v>0</v>
      </c>
    </row>
    <row r="205" spans="1:21" ht="47.25" x14ac:dyDescent="0.25">
      <c r="A205" s="327" t="s">
        <v>9</v>
      </c>
      <c r="B205" s="318">
        <v>51</v>
      </c>
      <c r="C205" s="318">
        <v>2</v>
      </c>
      <c r="D205" s="320" t="s">
        <v>137</v>
      </c>
      <c r="E205" s="318">
        <v>851</v>
      </c>
      <c r="F205" s="320" t="s">
        <v>58</v>
      </c>
      <c r="G205" s="320" t="s">
        <v>11</v>
      </c>
      <c r="H205" s="320" t="s">
        <v>214</v>
      </c>
      <c r="I205" s="323">
        <v>240</v>
      </c>
      <c r="J205" s="325">
        <f>'6.ВС'!J201</f>
        <v>145000</v>
      </c>
      <c r="K205" s="325">
        <f>'6.ВС'!K201</f>
        <v>0</v>
      </c>
      <c r="L205" s="325">
        <f>'6.ВС'!L201</f>
        <v>145000</v>
      </c>
      <c r="M205" s="325">
        <f>'6.ВС'!M201</f>
        <v>0</v>
      </c>
      <c r="N205" s="325">
        <f>'6.ВС'!N201</f>
        <v>0</v>
      </c>
      <c r="O205" s="325">
        <f>'6.ВС'!O201</f>
        <v>0</v>
      </c>
      <c r="P205" s="325">
        <f>'6.ВС'!P201</f>
        <v>0</v>
      </c>
      <c r="Q205" s="325">
        <f>'6.ВС'!Q201</f>
        <v>0</v>
      </c>
      <c r="R205" s="325">
        <f>'6.ВС'!R201</f>
        <v>0</v>
      </c>
      <c r="S205" s="325">
        <f>'6.ВС'!S201</f>
        <v>0</v>
      </c>
      <c r="T205" s="325">
        <f>'6.ВС'!T201</f>
        <v>0</v>
      </c>
      <c r="U205" s="325">
        <f>'6.ВС'!U201</f>
        <v>0</v>
      </c>
    </row>
    <row r="206" spans="1:21" ht="47.25" x14ac:dyDescent="0.25">
      <c r="A206" s="327" t="s">
        <v>41</v>
      </c>
      <c r="B206" s="318">
        <v>51</v>
      </c>
      <c r="C206" s="318">
        <v>2</v>
      </c>
      <c r="D206" s="320" t="s">
        <v>137</v>
      </c>
      <c r="E206" s="318">
        <v>851</v>
      </c>
      <c r="F206" s="320" t="s">
        <v>58</v>
      </c>
      <c r="G206" s="320" t="s">
        <v>11</v>
      </c>
      <c r="H206" s="320" t="s">
        <v>214</v>
      </c>
      <c r="I206" s="323">
        <v>600</v>
      </c>
      <c r="J206" s="325">
        <f t="shared" ref="J206:U206" si="100">J207</f>
        <v>60000</v>
      </c>
      <c r="K206" s="325">
        <f t="shared" si="100"/>
        <v>0</v>
      </c>
      <c r="L206" s="325">
        <f t="shared" si="100"/>
        <v>60000</v>
      </c>
      <c r="M206" s="325">
        <f t="shared" si="100"/>
        <v>0</v>
      </c>
      <c r="N206" s="325">
        <f t="shared" si="100"/>
        <v>0</v>
      </c>
      <c r="O206" s="325">
        <f t="shared" si="100"/>
        <v>0</v>
      </c>
      <c r="P206" s="325">
        <f t="shared" si="100"/>
        <v>0</v>
      </c>
      <c r="Q206" s="325">
        <f t="shared" si="100"/>
        <v>0</v>
      </c>
      <c r="R206" s="325">
        <f t="shared" si="100"/>
        <v>0</v>
      </c>
      <c r="S206" s="325">
        <f t="shared" si="100"/>
        <v>0</v>
      </c>
      <c r="T206" s="325">
        <f t="shared" si="100"/>
        <v>0</v>
      </c>
      <c r="U206" s="325">
        <f t="shared" si="100"/>
        <v>0</v>
      </c>
    </row>
    <row r="207" spans="1:21" x14ac:dyDescent="0.25">
      <c r="A207" s="327" t="s">
        <v>84</v>
      </c>
      <c r="B207" s="318">
        <v>51</v>
      </c>
      <c r="C207" s="318">
        <v>2</v>
      </c>
      <c r="D207" s="320" t="s">
        <v>137</v>
      </c>
      <c r="E207" s="318">
        <v>851</v>
      </c>
      <c r="F207" s="320" t="s">
        <v>58</v>
      </c>
      <c r="G207" s="320" t="s">
        <v>11</v>
      </c>
      <c r="H207" s="320" t="s">
        <v>214</v>
      </c>
      <c r="I207" s="323">
        <v>610</v>
      </c>
      <c r="J207" s="325">
        <f>'6.ВС'!J203</f>
        <v>60000</v>
      </c>
      <c r="K207" s="325">
        <f>'6.ВС'!K203</f>
        <v>0</v>
      </c>
      <c r="L207" s="325">
        <f>'6.ВС'!L203</f>
        <v>60000</v>
      </c>
      <c r="M207" s="325">
        <f>'6.ВС'!M203</f>
        <v>0</v>
      </c>
      <c r="N207" s="325">
        <f>'6.ВС'!N203</f>
        <v>0</v>
      </c>
      <c r="O207" s="325">
        <f>'6.ВС'!O203</f>
        <v>0</v>
      </c>
      <c r="P207" s="325">
        <f>'6.ВС'!P203</f>
        <v>0</v>
      </c>
      <c r="Q207" s="325">
        <f>'6.ВС'!Q203</f>
        <v>0</v>
      </c>
      <c r="R207" s="325">
        <f>'6.ВС'!R203</f>
        <v>0</v>
      </c>
      <c r="S207" s="325">
        <f>'6.ВС'!S203</f>
        <v>0</v>
      </c>
      <c r="T207" s="325">
        <f>'6.ВС'!T203</f>
        <v>0</v>
      </c>
      <c r="U207" s="325">
        <f>'6.ВС'!U203</f>
        <v>0</v>
      </c>
    </row>
    <row r="208" spans="1:21" ht="94.5" x14ac:dyDescent="0.25">
      <c r="A208" s="321" t="s">
        <v>87</v>
      </c>
      <c r="B208" s="318">
        <v>51</v>
      </c>
      <c r="C208" s="318">
        <v>2</v>
      </c>
      <c r="D208" s="320" t="s">
        <v>137</v>
      </c>
      <c r="E208" s="318">
        <v>851</v>
      </c>
      <c r="F208" s="320" t="s">
        <v>58</v>
      </c>
      <c r="G208" s="320" t="s">
        <v>11</v>
      </c>
      <c r="H208" s="320" t="s">
        <v>213</v>
      </c>
      <c r="I208" s="323"/>
      <c r="J208" s="325">
        <f t="shared" ref="J208" si="101">J209+J211</f>
        <v>5600000</v>
      </c>
      <c r="K208" s="325">
        <f t="shared" ref="K208:U208" si="102">K209+K211</f>
        <v>0</v>
      </c>
      <c r="L208" s="325">
        <f t="shared" si="102"/>
        <v>0</v>
      </c>
      <c r="M208" s="325">
        <f t="shared" si="102"/>
        <v>5600000</v>
      </c>
      <c r="N208" s="325">
        <f t="shared" si="102"/>
        <v>5600000</v>
      </c>
      <c r="O208" s="325">
        <f t="shared" si="102"/>
        <v>0</v>
      </c>
      <c r="P208" s="325">
        <f t="shared" si="102"/>
        <v>0</v>
      </c>
      <c r="Q208" s="325">
        <f t="shared" si="102"/>
        <v>5600000</v>
      </c>
      <c r="R208" s="325">
        <f t="shared" si="102"/>
        <v>5600000</v>
      </c>
      <c r="S208" s="325">
        <f t="shared" si="102"/>
        <v>0</v>
      </c>
      <c r="T208" s="325">
        <f t="shared" si="102"/>
        <v>0</v>
      </c>
      <c r="U208" s="325">
        <f t="shared" si="102"/>
        <v>5600000</v>
      </c>
    </row>
    <row r="209" spans="1:21" ht="31.5" x14ac:dyDescent="0.25">
      <c r="A209" s="327" t="s">
        <v>20</v>
      </c>
      <c r="B209" s="318">
        <v>51</v>
      </c>
      <c r="C209" s="318">
        <v>2</v>
      </c>
      <c r="D209" s="320" t="s">
        <v>137</v>
      </c>
      <c r="E209" s="318">
        <v>851</v>
      </c>
      <c r="F209" s="320" t="s">
        <v>58</v>
      </c>
      <c r="G209" s="320" t="s">
        <v>11</v>
      </c>
      <c r="H209" s="320" t="s">
        <v>213</v>
      </c>
      <c r="I209" s="323">
        <v>200</v>
      </c>
      <c r="J209" s="325">
        <f t="shared" ref="J209:U211" si="103">J210</f>
        <v>375000</v>
      </c>
      <c r="K209" s="325">
        <f t="shared" si="103"/>
        <v>0</v>
      </c>
      <c r="L209" s="325">
        <f t="shared" si="103"/>
        <v>0</v>
      </c>
      <c r="M209" s="325">
        <f t="shared" si="103"/>
        <v>375000</v>
      </c>
      <c r="N209" s="325">
        <f t="shared" si="103"/>
        <v>375000</v>
      </c>
      <c r="O209" s="325">
        <f t="shared" si="103"/>
        <v>0</v>
      </c>
      <c r="P209" s="325">
        <f t="shared" si="103"/>
        <v>0</v>
      </c>
      <c r="Q209" s="325">
        <f t="shared" si="103"/>
        <v>375000</v>
      </c>
      <c r="R209" s="325">
        <f t="shared" si="103"/>
        <v>375000</v>
      </c>
      <c r="S209" s="325">
        <f t="shared" si="103"/>
        <v>0</v>
      </c>
      <c r="T209" s="325">
        <f t="shared" si="103"/>
        <v>0</v>
      </c>
      <c r="U209" s="325">
        <f t="shared" si="103"/>
        <v>375000</v>
      </c>
    </row>
    <row r="210" spans="1:21" ht="47.25" x14ac:dyDescent="0.25">
      <c r="A210" s="327" t="s">
        <v>9</v>
      </c>
      <c r="B210" s="318">
        <v>51</v>
      </c>
      <c r="C210" s="318">
        <v>2</v>
      </c>
      <c r="D210" s="320" t="s">
        <v>137</v>
      </c>
      <c r="E210" s="318">
        <v>851</v>
      </c>
      <c r="F210" s="320" t="s">
        <v>58</v>
      </c>
      <c r="G210" s="320" t="s">
        <v>11</v>
      </c>
      <c r="H210" s="320" t="s">
        <v>213</v>
      </c>
      <c r="I210" s="323">
        <v>240</v>
      </c>
      <c r="J210" s="325">
        <f>'6.ВС'!J206</f>
        <v>375000</v>
      </c>
      <c r="K210" s="325">
        <f>'6.ВС'!K206</f>
        <v>0</v>
      </c>
      <c r="L210" s="325">
        <f>'6.ВС'!L206</f>
        <v>0</v>
      </c>
      <c r="M210" s="325">
        <f>'6.ВС'!M206</f>
        <v>375000</v>
      </c>
      <c r="N210" s="325">
        <f>'6.ВС'!N206</f>
        <v>375000</v>
      </c>
      <c r="O210" s="325">
        <f>'6.ВС'!O206</f>
        <v>0</v>
      </c>
      <c r="P210" s="325">
        <f>'6.ВС'!P206</f>
        <v>0</v>
      </c>
      <c r="Q210" s="325">
        <f>'6.ВС'!Q206</f>
        <v>375000</v>
      </c>
      <c r="R210" s="325">
        <f>'6.ВС'!R206</f>
        <v>375000</v>
      </c>
      <c r="S210" s="325">
        <f>'6.ВС'!S206</f>
        <v>0</v>
      </c>
      <c r="T210" s="325">
        <f>'6.ВС'!T206</f>
        <v>0</v>
      </c>
      <c r="U210" s="325">
        <f>'6.ВС'!U206</f>
        <v>375000</v>
      </c>
    </row>
    <row r="211" spans="1:21" ht="47.25" x14ac:dyDescent="0.25">
      <c r="A211" s="327" t="s">
        <v>41</v>
      </c>
      <c r="B211" s="318">
        <v>51</v>
      </c>
      <c r="C211" s="318">
        <v>2</v>
      </c>
      <c r="D211" s="320" t="s">
        <v>137</v>
      </c>
      <c r="E211" s="318">
        <v>851</v>
      </c>
      <c r="F211" s="320" t="s">
        <v>58</v>
      </c>
      <c r="G211" s="320" t="s">
        <v>11</v>
      </c>
      <c r="H211" s="320" t="s">
        <v>213</v>
      </c>
      <c r="I211" s="323">
        <v>600</v>
      </c>
      <c r="J211" s="325">
        <f t="shared" si="103"/>
        <v>5225000</v>
      </c>
      <c r="K211" s="325">
        <f t="shared" si="103"/>
        <v>0</v>
      </c>
      <c r="L211" s="325">
        <f t="shared" si="103"/>
        <v>0</v>
      </c>
      <c r="M211" s="325">
        <f t="shared" si="103"/>
        <v>5225000</v>
      </c>
      <c r="N211" s="325">
        <f t="shared" si="103"/>
        <v>5225000</v>
      </c>
      <c r="O211" s="325">
        <f t="shared" si="103"/>
        <v>0</v>
      </c>
      <c r="P211" s="325">
        <f t="shared" si="103"/>
        <v>0</v>
      </c>
      <c r="Q211" s="325">
        <f t="shared" si="103"/>
        <v>5225000</v>
      </c>
      <c r="R211" s="325">
        <f t="shared" si="103"/>
        <v>5225000</v>
      </c>
      <c r="S211" s="325">
        <f t="shared" si="103"/>
        <v>0</v>
      </c>
      <c r="T211" s="325">
        <f t="shared" si="103"/>
        <v>0</v>
      </c>
      <c r="U211" s="325">
        <f t="shared" si="103"/>
        <v>5225000</v>
      </c>
    </row>
    <row r="212" spans="1:21" x14ac:dyDescent="0.25">
      <c r="A212" s="327" t="s">
        <v>84</v>
      </c>
      <c r="B212" s="318">
        <v>51</v>
      </c>
      <c r="C212" s="318">
        <v>2</v>
      </c>
      <c r="D212" s="320" t="s">
        <v>137</v>
      </c>
      <c r="E212" s="318">
        <v>851</v>
      </c>
      <c r="F212" s="320" t="s">
        <v>58</v>
      </c>
      <c r="G212" s="320" t="s">
        <v>11</v>
      </c>
      <c r="H212" s="320" t="s">
        <v>213</v>
      </c>
      <c r="I212" s="323">
        <v>610</v>
      </c>
      <c r="J212" s="325">
        <f>'6.ВС'!J208</f>
        <v>5225000</v>
      </c>
      <c r="K212" s="325">
        <f>'6.ВС'!K208</f>
        <v>0</v>
      </c>
      <c r="L212" s="325">
        <f>'6.ВС'!L208</f>
        <v>0</v>
      </c>
      <c r="M212" s="325">
        <f>'6.ВС'!M208</f>
        <v>5225000</v>
      </c>
      <c r="N212" s="325">
        <f>'6.ВС'!N208</f>
        <v>5225000</v>
      </c>
      <c r="O212" s="325">
        <f>'6.ВС'!O208</f>
        <v>0</v>
      </c>
      <c r="P212" s="325">
        <f>'6.ВС'!P208</f>
        <v>0</v>
      </c>
      <c r="Q212" s="325">
        <f>'6.ВС'!Q208</f>
        <v>5225000</v>
      </c>
      <c r="R212" s="325">
        <f>'6.ВС'!R208</f>
        <v>5225000</v>
      </c>
      <c r="S212" s="325">
        <f>'6.ВС'!S208</f>
        <v>0</v>
      </c>
      <c r="T212" s="325">
        <f>'6.ВС'!T208</f>
        <v>0</v>
      </c>
      <c r="U212" s="325">
        <f>'6.ВС'!U208</f>
        <v>5225000</v>
      </c>
    </row>
    <row r="213" spans="1:21" ht="47.25" x14ac:dyDescent="0.25">
      <c r="A213" s="321" t="s">
        <v>253</v>
      </c>
      <c r="B213" s="318">
        <v>51</v>
      </c>
      <c r="C213" s="318">
        <v>2</v>
      </c>
      <c r="D213" s="320" t="s">
        <v>137</v>
      </c>
      <c r="E213" s="318">
        <v>851</v>
      </c>
      <c r="F213" s="320" t="s">
        <v>58</v>
      </c>
      <c r="G213" s="320" t="s">
        <v>11</v>
      </c>
      <c r="H213" s="320" t="s">
        <v>248</v>
      </c>
      <c r="I213" s="320"/>
      <c r="J213" s="325">
        <f t="shared" ref="J213:U223" si="104">J214</f>
        <v>0</v>
      </c>
      <c r="K213" s="325">
        <f t="shared" si="104"/>
        <v>0</v>
      </c>
      <c r="L213" s="325">
        <f t="shared" si="104"/>
        <v>0</v>
      </c>
      <c r="M213" s="325">
        <f t="shared" si="104"/>
        <v>0</v>
      </c>
      <c r="N213" s="325">
        <f t="shared" si="104"/>
        <v>2799551.8</v>
      </c>
      <c r="O213" s="325">
        <f t="shared" si="104"/>
        <v>2659574</v>
      </c>
      <c r="P213" s="325">
        <f t="shared" si="104"/>
        <v>139977.79999999999</v>
      </c>
      <c r="Q213" s="325">
        <f t="shared" si="104"/>
        <v>0</v>
      </c>
      <c r="R213" s="325">
        <f t="shared" si="104"/>
        <v>526316</v>
      </c>
      <c r="S213" s="325">
        <f t="shared" si="104"/>
        <v>500000</v>
      </c>
      <c r="T213" s="325">
        <f t="shared" si="104"/>
        <v>26316</v>
      </c>
      <c r="U213" s="325">
        <f t="shared" si="104"/>
        <v>0</v>
      </c>
    </row>
    <row r="214" spans="1:21" ht="47.25" x14ac:dyDescent="0.25">
      <c r="A214" s="327" t="s">
        <v>41</v>
      </c>
      <c r="B214" s="318">
        <v>51</v>
      </c>
      <c r="C214" s="318">
        <v>2</v>
      </c>
      <c r="D214" s="320" t="s">
        <v>137</v>
      </c>
      <c r="E214" s="318">
        <v>851</v>
      </c>
      <c r="F214" s="320" t="s">
        <v>58</v>
      </c>
      <c r="G214" s="320" t="s">
        <v>11</v>
      </c>
      <c r="H214" s="320" t="s">
        <v>248</v>
      </c>
      <c r="I214" s="320" t="s">
        <v>83</v>
      </c>
      <c r="J214" s="325">
        <f t="shared" si="104"/>
        <v>0</v>
      </c>
      <c r="K214" s="325">
        <f t="shared" si="104"/>
        <v>0</v>
      </c>
      <c r="L214" s="325">
        <f t="shared" si="104"/>
        <v>0</v>
      </c>
      <c r="M214" s="325">
        <f t="shared" si="104"/>
        <v>0</v>
      </c>
      <c r="N214" s="325">
        <f t="shared" si="104"/>
        <v>2799551.8</v>
      </c>
      <c r="O214" s="325">
        <f t="shared" si="104"/>
        <v>2659574</v>
      </c>
      <c r="P214" s="325">
        <f t="shared" si="104"/>
        <v>139977.79999999999</v>
      </c>
      <c r="Q214" s="325">
        <f t="shared" si="104"/>
        <v>0</v>
      </c>
      <c r="R214" s="325">
        <f t="shared" si="104"/>
        <v>526316</v>
      </c>
      <c r="S214" s="325">
        <f t="shared" si="104"/>
        <v>500000</v>
      </c>
      <c r="T214" s="325">
        <f t="shared" si="104"/>
        <v>26316</v>
      </c>
      <c r="U214" s="325">
        <f t="shared" si="104"/>
        <v>0</v>
      </c>
    </row>
    <row r="215" spans="1:21" x14ac:dyDescent="0.25">
      <c r="A215" s="327" t="s">
        <v>84</v>
      </c>
      <c r="B215" s="318">
        <v>51</v>
      </c>
      <c r="C215" s="318">
        <v>2</v>
      </c>
      <c r="D215" s="320" t="s">
        <v>137</v>
      </c>
      <c r="E215" s="318">
        <v>851</v>
      </c>
      <c r="F215" s="320" t="s">
        <v>58</v>
      </c>
      <c r="G215" s="320" t="s">
        <v>11</v>
      </c>
      <c r="H215" s="320" t="s">
        <v>248</v>
      </c>
      <c r="I215" s="320" t="s">
        <v>85</v>
      </c>
      <c r="J215" s="325">
        <f>'6.ВС'!J211</f>
        <v>0</v>
      </c>
      <c r="K215" s="325">
        <f>'6.ВС'!K211</f>
        <v>0</v>
      </c>
      <c r="L215" s="325">
        <f>'6.ВС'!L211</f>
        <v>0</v>
      </c>
      <c r="M215" s="325">
        <f>'6.ВС'!M211</f>
        <v>0</v>
      </c>
      <c r="N215" s="325">
        <f>'6.ВС'!N211</f>
        <v>2799551.8</v>
      </c>
      <c r="O215" s="325">
        <f>'6.ВС'!O211</f>
        <v>2659574</v>
      </c>
      <c r="P215" s="325">
        <f>'6.ВС'!P211</f>
        <v>139977.79999999999</v>
      </c>
      <c r="Q215" s="325">
        <f>'6.ВС'!Q211</f>
        <v>0</v>
      </c>
      <c r="R215" s="325">
        <f>'6.ВС'!R211</f>
        <v>526316</v>
      </c>
      <c r="S215" s="325">
        <f>'6.ВС'!S211</f>
        <v>500000</v>
      </c>
      <c r="T215" s="325">
        <f>'6.ВС'!T211</f>
        <v>26316</v>
      </c>
      <c r="U215" s="325">
        <f>'6.ВС'!U211</f>
        <v>0</v>
      </c>
    </row>
    <row r="216" spans="1:21" x14ac:dyDescent="0.25">
      <c r="A216" s="329" t="s">
        <v>255</v>
      </c>
      <c r="B216" s="318">
        <v>51</v>
      </c>
      <c r="C216" s="318">
        <v>2</v>
      </c>
      <c r="D216" s="320" t="s">
        <v>137</v>
      </c>
      <c r="E216" s="318">
        <v>851</v>
      </c>
      <c r="F216" s="320" t="s">
        <v>58</v>
      </c>
      <c r="G216" s="320" t="s">
        <v>11</v>
      </c>
      <c r="H216" s="320" t="s">
        <v>252</v>
      </c>
      <c r="I216" s="320"/>
      <c r="J216" s="325">
        <f t="shared" ref="J216:U217" si="105">J217</f>
        <v>88668</v>
      </c>
      <c r="K216" s="325">
        <f t="shared" si="105"/>
        <v>84234</v>
      </c>
      <c r="L216" s="325">
        <f t="shared" si="105"/>
        <v>4434</v>
      </c>
      <c r="M216" s="325">
        <f t="shared" si="105"/>
        <v>0</v>
      </c>
      <c r="N216" s="325">
        <f t="shared" si="105"/>
        <v>88668</v>
      </c>
      <c r="O216" s="325">
        <f t="shared" si="105"/>
        <v>84234</v>
      </c>
      <c r="P216" s="325">
        <f t="shared" si="105"/>
        <v>4434</v>
      </c>
      <c r="Q216" s="325">
        <f t="shared" si="105"/>
        <v>0</v>
      </c>
      <c r="R216" s="325">
        <f t="shared" si="105"/>
        <v>88668</v>
      </c>
      <c r="S216" s="325">
        <f t="shared" si="105"/>
        <v>84234</v>
      </c>
      <c r="T216" s="325">
        <f t="shared" si="105"/>
        <v>4434</v>
      </c>
      <c r="U216" s="325">
        <f t="shared" si="105"/>
        <v>0</v>
      </c>
    </row>
    <row r="217" spans="1:21" ht="47.25" x14ac:dyDescent="0.25">
      <c r="A217" s="327" t="s">
        <v>41</v>
      </c>
      <c r="B217" s="318">
        <v>51</v>
      </c>
      <c r="C217" s="318">
        <v>2</v>
      </c>
      <c r="D217" s="320" t="s">
        <v>137</v>
      </c>
      <c r="E217" s="318">
        <v>851</v>
      </c>
      <c r="F217" s="320" t="s">
        <v>58</v>
      </c>
      <c r="G217" s="320" t="s">
        <v>11</v>
      </c>
      <c r="H217" s="320" t="s">
        <v>252</v>
      </c>
      <c r="I217" s="320" t="s">
        <v>83</v>
      </c>
      <c r="J217" s="325">
        <f t="shared" si="105"/>
        <v>88668</v>
      </c>
      <c r="K217" s="325">
        <f t="shared" si="105"/>
        <v>84234</v>
      </c>
      <c r="L217" s="325">
        <f t="shared" si="105"/>
        <v>4434</v>
      </c>
      <c r="M217" s="325">
        <f t="shared" si="105"/>
        <v>0</v>
      </c>
      <c r="N217" s="325">
        <f t="shared" si="105"/>
        <v>88668</v>
      </c>
      <c r="O217" s="325">
        <f t="shared" si="105"/>
        <v>84234</v>
      </c>
      <c r="P217" s="325">
        <f t="shared" si="105"/>
        <v>4434</v>
      </c>
      <c r="Q217" s="325">
        <f t="shared" si="105"/>
        <v>0</v>
      </c>
      <c r="R217" s="325">
        <f t="shared" si="105"/>
        <v>88668</v>
      </c>
      <c r="S217" s="325">
        <f t="shared" si="105"/>
        <v>84234</v>
      </c>
      <c r="T217" s="325">
        <f t="shared" si="105"/>
        <v>4434</v>
      </c>
      <c r="U217" s="325">
        <f t="shared" si="105"/>
        <v>0</v>
      </c>
    </row>
    <row r="218" spans="1:21" x14ac:dyDescent="0.25">
      <c r="A218" s="327" t="s">
        <v>42</v>
      </c>
      <c r="B218" s="318">
        <v>51</v>
      </c>
      <c r="C218" s="318">
        <v>2</v>
      </c>
      <c r="D218" s="320" t="s">
        <v>137</v>
      </c>
      <c r="E218" s="318">
        <v>851</v>
      </c>
      <c r="F218" s="320" t="s">
        <v>58</v>
      </c>
      <c r="G218" s="320" t="s">
        <v>11</v>
      </c>
      <c r="H218" s="320" t="s">
        <v>252</v>
      </c>
      <c r="I218" s="320" t="s">
        <v>85</v>
      </c>
      <c r="J218" s="325">
        <f>'6.ВС'!J214</f>
        <v>88668</v>
      </c>
      <c r="K218" s="325">
        <f>'6.ВС'!K214</f>
        <v>84234</v>
      </c>
      <c r="L218" s="325">
        <f>'6.ВС'!L214</f>
        <v>4434</v>
      </c>
      <c r="M218" s="325">
        <f>'6.ВС'!M214</f>
        <v>0</v>
      </c>
      <c r="N218" s="325">
        <f>'6.ВС'!N214</f>
        <v>88668</v>
      </c>
      <c r="O218" s="325">
        <f>'6.ВС'!O214</f>
        <v>84234</v>
      </c>
      <c r="P218" s="325">
        <f>'6.ВС'!P214</f>
        <v>4434</v>
      </c>
      <c r="Q218" s="325">
        <f>'6.ВС'!Q214</f>
        <v>0</v>
      </c>
      <c r="R218" s="325">
        <f>'6.ВС'!R214</f>
        <v>88668</v>
      </c>
      <c r="S218" s="325">
        <f>'6.ВС'!S214</f>
        <v>84234</v>
      </c>
      <c r="T218" s="325">
        <f>'6.ВС'!T214</f>
        <v>4434</v>
      </c>
      <c r="U218" s="325">
        <f>'6.ВС'!U214</f>
        <v>0</v>
      </c>
    </row>
    <row r="219" spans="1:21" ht="47.25" hidden="1" x14ac:dyDescent="0.25">
      <c r="A219" s="329" t="s">
        <v>401</v>
      </c>
      <c r="B219" s="318">
        <v>51</v>
      </c>
      <c r="C219" s="318">
        <v>2</v>
      </c>
      <c r="D219" s="320" t="s">
        <v>137</v>
      </c>
      <c r="E219" s="318">
        <v>851</v>
      </c>
      <c r="F219" s="320" t="s">
        <v>58</v>
      </c>
      <c r="G219" s="320" t="s">
        <v>11</v>
      </c>
      <c r="H219" s="320" t="s">
        <v>402</v>
      </c>
      <c r="I219" s="320"/>
      <c r="J219" s="325">
        <f t="shared" ref="J219:U220" si="106">J220</f>
        <v>0</v>
      </c>
      <c r="K219" s="325">
        <f t="shared" si="106"/>
        <v>0</v>
      </c>
      <c r="L219" s="325">
        <f t="shared" si="106"/>
        <v>0</v>
      </c>
      <c r="M219" s="325">
        <f t="shared" si="106"/>
        <v>0</v>
      </c>
      <c r="N219" s="325">
        <f t="shared" si="106"/>
        <v>0</v>
      </c>
      <c r="O219" s="325">
        <f t="shared" si="106"/>
        <v>0</v>
      </c>
      <c r="P219" s="325">
        <f t="shared" si="106"/>
        <v>0</v>
      </c>
      <c r="Q219" s="325">
        <f t="shared" si="106"/>
        <v>0</v>
      </c>
      <c r="R219" s="325">
        <f t="shared" si="106"/>
        <v>0</v>
      </c>
      <c r="S219" s="325">
        <f t="shared" si="106"/>
        <v>0</v>
      </c>
      <c r="T219" s="325">
        <f t="shared" si="106"/>
        <v>0</v>
      </c>
      <c r="U219" s="325">
        <f t="shared" si="106"/>
        <v>0</v>
      </c>
    </row>
    <row r="220" spans="1:21" ht="47.25" hidden="1" x14ac:dyDescent="0.25">
      <c r="A220" s="327" t="s">
        <v>41</v>
      </c>
      <c r="B220" s="318">
        <v>51</v>
      </c>
      <c r="C220" s="318">
        <v>2</v>
      </c>
      <c r="D220" s="320" t="s">
        <v>137</v>
      </c>
      <c r="E220" s="318">
        <v>851</v>
      </c>
      <c r="F220" s="320" t="s">
        <v>58</v>
      </c>
      <c r="G220" s="320" t="s">
        <v>11</v>
      </c>
      <c r="H220" s="320" t="s">
        <v>402</v>
      </c>
      <c r="I220" s="320" t="s">
        <v>83</v>
      </c>
      <c r="J220" s="325">
        <f t="shared" si="106"/>
        <v>0</v>
      </c>
      <c r="K220" s="325">
        <f t="shared" si="106"/>
        <v>0</v>
      </c>
      <c r="L220" s="325">
        <f t="shared" si="106"/>
        <v>0</v>
      </c>
      <c r="M220" s="325">
        <f t="shared" si="106"/>
        <v>0</v>
      </c>
      <c r="N220" s="325">
        <f t="shared" si="106"/>
        <v>0</v>
      </c>
      <c r="O220" s="325">
        <f t="shared" si="106"/>
        <v>0</v>
      </c>
      <c r="P220" s="325">
        <f t="shared" si="106"/>
        <v>0</v>
      </c>
      <c r="Q220" s="325">
        <f t="shared" si="106"/>
        <v>0</v>
      </c>
      <c r="R220" s="325">
        <f t="shared" si="106"/>
        <v>0</v>
      </c>
      <c r="S220" s="325">
        <f t="shared" si="106"/>
        <v>0</v>
      </c>
      <c r="T220" s="325">
        <f t="shared" si="106"/>
        <v>0</v>
      </c>
      <c r="U220" s="325">
        <f t="shared" si="106"/>
        <v>0</v>
      </c>
    </row>
    <row r="221" spans="1:21" hidden="1" x14ac:dyDescent="0.25">
      <c r="A221" s="327" t="s">
        <v>42</v>
      </c>
      <c r="B221" s="318">
        <v>51</v>
      </c>
      <c r="C221" s="318">
        <v>2</v>
      </c>
      <c r="D221" s="320" t="s">
        <v>137</v>
      </c>
      <c r="E221" s="320" t="s">
        <v>282</v>
      </c>
      <c r="F221" s="320" t="s">
        <v>58</v>
      </c>
      <c r="G221" s="320" t="s">
        <v>11</v>
      </c>
      <c r="H221" s="320" t="s">
        <v>402</v>
      </c>
      <c r="I221" s="320" t="s">
        <v>85</v>
      </c>
      <c r="J221" s="325">
        <f>'6.ВС'!J217</f>
        <v>0</v>
      </c>
      <c r="K221" s="325">
        <f>'6.ВС'!K217</f>
        <v>0</v>
      </c>
      <c r="L221" s="325">
        <f>'6.ВС'!L217</f>
        <v>0</v>
      </c>
      <c r="M221" s="325">
        <f>'6.ВС'!M217</f>
        <v>0</v>
      </c>
      <c r="N221" s="325">
        <f>'6.ВС'!N217</f>
        <v>0</v>
      </c>
      <c r="O221" s="325">
        <f>'6.ВС'!O217</f>
        <v>0</v>
      </c>
      <c r="P221" s="325">
        <f>'6.ВС'!P217</f>
        <v>0</v>
      </c>
      <c r="Q221" s="325">
        <f>'6.ВС'!Q217</f>
        <v>0</v>
      </c>
      <c r="R221" s="325">
        <f>'6.ВС'!R217</f>
        <v>0</v>
      </c>
      <c r="S221" s="325">
        <f>'6.ВС'!S217</f>
        <v>0</v>
      </c>
      <c r="T221" s="325">
        <f>'6.ВС'!T217</f>
        <v>0</v>
      </c>
      <c r="U221" s="325">
        <f>'6.ВС'!U217</f>
        <v>0</v>
      </c>
    </row>
    <row r="222" spans="1:21" ht="63" hidden="1" x14ac:dyDescent="0.25">
      <c r="A222" s="329" t="s">
        <v>259</v>
      </c>
      <c r="B222" s="318">
        <v>51</v>
      </c>
      <c r="C222" s="318">
        <v>2</v>
      </c>
      <c r="D222" s="320" t="s">
        <v>137</v>
      </c>
      <c r="E222" s="320" t="s">
        <v>282</v>
      </c>
      <c r="F222" s="320" t="s">
        <v>58</v>
      </c>
      <c r="G222" s="320" t="s">
        <v>11</v>
      </c>
      <c r="H222" s="320" t="s">
        <v>249</v>
      </c>
      <c r="I222" s="320"/>
      <c r="J222" s="325">
        <f t="shared" si="104"/>
        <v>0</v>
      </c>
      <c r="K222" s="325">
        <f t="shared" si="104"/>
        <v>0</v>
      </c>
      <c r="L222" s="325">
        <f t="shared" si="104"/>
        <v>0</v>
      </c>
      <c r="M222" s="325">
        <f t="shared" si="104"/>
        <v>0</v>
      </c>
      <c r="N222" s="325">
        <f t="shared" si="104"/>
        <v>0</v>
      </c>
      <c r="O222" s="325">
        <f t="shared" si="104"/>
        <v>0</v>
      </c>
      <c r="P222" s="325">
        <f t="shared" si="104"/>
        <v>0</v>
      </c>
      <c r="Q222" s="325">
        <f t="shared" si="104"/>
        <v>0</v>
      </c>
      <c r="R222" s="325">
        <f t="shared" si="104"/>
        <v>0</v>
      </c>
      <c r="S222" s="325">
        <f t="shared" si="104"/>
        <v>0</v>
      </c>
      <c r="T222" s="325">
        <f t="shared" si="104"/>
        <v>0</v>
      </c>
      <c r="U222" s="325">
        <f t="shared" si="104"/>
        <v>0</v>
      </c>
    </row>
    <row r="223" spans="1:21" ht="47.25" hidden="1" x14ac:dyDescent="0.25">
      <c r="A223" s="327" t="s">
        <v>41</v>
      </c>
      <c r="B223" s="318">
        <v>51</v>
      </c>
      <c r="C223" s="318">
        <v>2</v>
      </c>
      <c r="D223" s="320" t="s">
        <v>137</v>
      </c>
      <c r="E223" s="320" t="s">
        <v>282</v>
      </c>
      <c r="F223" s="320" t="s">
        <v>58</v>
      </c>
      <c r="G223" s="320" t="s">
        <v>11</v>
      </c>
      <c r="H223" s="320" t="s">
        <v>249</v>
      </c>
      <c r="I223" s="320" t="s">
        <v>83</v>
      </c>
      <c r="J223" s="325">
        <f t="shared" si="104"/>
        <v>0</v>
      </c>
      <c r="K223" s="325">
        <f t="shared" si="104"/>
        <v>0</v>
      </c>
      <c r="L223" s="325">
        <f t="shared" si="104"/>
        <v>0</v>
      </c>
      <c r="M223" s="325">
        <f t="shared" si="104"/>
        <v>0</v>
      </c>
      <c r="N223" s="325">
        <f t="shared" si="104"/>
        <v>0</v>
      </c>
      <c r="O223" s="325">
        <f t="shared" si="104"/>
        <v>0</v>
      </c>
      <c r="P223" s="325">
        <f t="shared" si="104"/>
        <v>0</v>
      </c>
      <c r="Q223" s="325">
        <f t="shared" si="104"/>
        <v>0</v>
      </c>
      <c r="R223" s="325">
        <f t="shared" si="104"/>
        <v>0</v>
      </c>
      <c r="S223" s="325">
        <f t="shared" si="104"/>
        <v>0</v>
      </c>
      <c r="T223" s="325">
        <f t="shared" si="104"/>
        <v>0</v>
      </c>
      <c r="U223" s="325">
        <f t="shared" si="104"/>
        <v>0</v>
      </c>
    </row>
    <row r="224" spans="1:21" hidden="1" x14ac:dyDescent="0.25">
      <c r="A224" s="327" t="s">
        <v>84</v>
      </c>
      <c r="B224" s="318">
        <v>51</v>
      </c>
      <c r="C224" s="318">
        <v>2</v>
      </c>
      <c r="D224" s="320" t="s">
        <v>137</v>
      </c>
      <c r="E224" s="320" t="s">
        <v>282</v>
      </c>
      <c r="F224" s="320" t="s">
        <v>58</v>
      </c>
      <c r="G224" s="320" t="s">
        <v>11</v>
      </c>
      <c r="H224" s="320" t="s">
        <v>249</v>
      </c>
      <c r="I224" s="320" t="s">
        <v>85</v>
      </c>
      <c r="J224" s="325">
        <f>'6.ВС'!J220</f>
        <v>0</v>
      </c>
      <c r="K224" s="325">
        <f>'6.ВС'!K220</f>
        <v>0</v>
      </c>
      <c r="L224" s="325">
        <f>'6.ВС'!L220</f>
        <v>0</v>
      </c>
      <c r="M224" s="325">
        <f>'6.ВС'!M220</f>
        <v>0</v>
      </c>
      <c r="N224" s="325">
        <f>'6.ВС'!N220</f>
        <v>0</v>
      </c>
      <c r="O224" s="325">
        <f>'6.ВС'!O220</f>
        <v>0</v>
      </c>
      <c r="P224" s="325">
        <f>'6.ВС'!P220</f>
        <v>0</v>
      </c>
      <c r="Q224" s="325">
        <f>'6.ВС'!Q220</f>
        <v>0</v>
      </c>
      <c r="R224" s="325">
        <f>'6.ВС'!R220</f>
        <v>0</v>
      </c>
      <c r="S224" s="325">
        <f>'6.ВС'!S220</f>
        <v>0</v>
      </c>
      <c r="T224" s="325">
        <f>'6.ВС'!T220</f>
        <v>0</v>
      </c>
      <c r="U224" s="325">
        <f>'6.ВС'!U220</f>
        <v>0</v>
      </c>
    </row>
    <row r="225" spans="1:21" ht="47.25" hidden="1" x14ac:dyDescent="0.25">
      <c r="A225" s="329" t="s">
        <v>503</v>
      </c>
      <c r="B225" s="318">
        <v>51</v>
      </c>
      <c r="C225" s="318">
        <v>2</v>
      </c>
      <c r="D225" s="320" t="s">
        <v>502</v>
      </c>
      <c r="E225" s="318"/>
      <c r="F225" s="320"/>
      <c r="G225" s="320"/>
      <c r="H225" s="320"/>
      <c r="I225" s="323"/>
      <c r="J225" s="325">
        <f t="shared" ref="J225:U228" si="107">J226</f>
        <v>0</v>
      </c>
      <c r="K225" s="325">
        <f t="shared" si="107"/>
        <v>0</v>
      </c>
      <c r="L225" s="325">
        <f t="shared" si="107"/>
        <v>0</v>
      </c>
      <c r="M225" s="325">
        <f t="shared" si="107"/>
        <v>0</v>
      </c>
      <c r="N225" s="325">
        <f t="shared" si="107"/>
        <v>0</v>
      </c>
      <c r="O225" s="325">
        <f t="shared" si="107"/>
        <v>0</v>
      </c>
      <c r="P225" s="325">
        <f t="shared" si="107"/>
        <v>0</v>
      </c>
      <c r="Q225" s="325">
        <f t="shared" si="107"/>
        <v>0</v>
      </c>
      <c r="R225" s="325">
        <f t="shared" si="107"/>
        <v>0</v>
      </c>
      <c r="S225" s="325">
        <f t="shared" si="107"/>
        <v>0</v>
      </c>
      <c r="T225" s="325">
        <f t="shared" si="107"/>
        <v>0</v>
      </c>
      <c r="U225" s="325">
        <f t="shared" si="107"/>
        <v>0</v>
      </c>
    </row>
    <row r="226" spans="1:21" hidden="1" x14ac:dyDescent="0.25">
      <c r="A226" s="321" t="s">
        <v>6</v>
      </c>
      <c r="B226" s="318">
        <v>51</v>
      </c>
      <c r="C226" s="318">
        <v>2</v>
      </c>
      <c r="D226" s="320" t="s">
        <v>502</v>
      </c>
      <c r="E226" s="318">
        <v>851</v>
      </c>
      <c r="F226" s="320"/>
      <c r="G226" s="319"/>
      <c r="H226" s="319"/>
      <c r="I226" s="320"/>
      <c r="J226" s="325">
        <f t="shared" si="107"/>
        <v>0</v>
      </c>
      <c r="K226" s="325">
        <f t="shared" si="107"/>
        <v>0</v>
      </c>
      <c r="L226" s="325">
        <f t="shared" si="107"/>
        <v>0</v>
      </c>
      <c r="M226" s="325">
        <f t="shared" si="107"/>
        <v>0</v>
      </c>
      <c r="N226" s="325">
        <f t="shared" si="107"/>
        <v>0</v>
      </c>
      <c r="O226" s="325">
        <f t="shared" si="107"/>
        <v>0</v>
      </c>
      <c r="P226" s="325">
        <f t="shared" si="107"/>
        <v>0</v>
      </c>
      <c r="Q226" s="325">
        <f t="shared" si="107"/>
        <v>0</v>
      </c>
      <c r="R226" s="325">
        <f t="shared" si="107"/>
        <v>0</v>
      </c>
      <c r="S226" s="325">
        <f t="shared" si="107"/>
        <v>0</v>
      </c>
      <c r="T226" s="325">
        <f t="shared" si="107"/>
        <v>0</v>
      </c>
      <c r="U226" s="325">
        <f t="shared" si="107"/>
        <v>0</v>
      </c>
    </row>
    <row r="227" spans="1:21" ht="31.5" hidden="1" x14ac:dyDescent="0.25">
      <c r="A227" s="329" t="s">
        <v>246</v>
      </c>
      <c r="B227" s="318">
        <v>51</v>
      </c>
      <c r="C227" s="318">
        <v>2</v>
      </c>
      <c r="D227" s="320" t="s">
        <v>502</v>
      </c>
      <c r="E227" s="318">
        <v>851</v>
      </c>
      <c r="F227" s="320" t="s">
        <v>58</v>
      </c>
      <c r="G227" s="320" t="s">
        <v>11</v>
      </c>
      <c r="H227" s="320" t="s">
        <v>247</v>
      </c>
      <c r="I227" s="323"/>
      <c r="J227" s="325">
        <f t="shared" si="107"/>
        <v>0</v>
      </c>
      <c r="K227" s="325">
        <f t="shared" si="107"/>
        <v>0</v>
      </c>
      <c r="L227" s="325">
        <f t="shared" si="107"/>
        <v>0</v>
      </c>
      <c r="M227" s="325">
        <f t="shared" si="107"/>
        <v>0</v>
      </c>
      <c r="N227" s="325">
        <f t="shared" si="107"/>
        <v>0</v>
      </c>
      <c r="O227" s="325">
        <f t="shared" si="107"/>
        <v>0</v>
      </c>
      <c r="P227" s="325">
        <f t="shared" si="107"/>
        <v>0</v>
      </c>
      <c r="Q227" s="325">
        <f t="shared" si="107"/>
        <v>0</v>
      </c>
      <c r="R227" s="325">
        <f t="shared" si="107"/>
        <v>0</v>
      </c>
      <c r="S227" s="325">
        <f t="shared" si="107"/>
        <v>0</v>
      </c>
      <c r="T227" s="325">
        <f t="shared" si="107"/>
        <v>0</v>
      </c>
      <c r="U227" s="325">
        <f t="shared" si="107"/>
        <v>0</v>
      </c>
    </row>
    <row r="228" spans="1:21" ht="31.5" hidden="1" x14ac:dyDescent="0.25">
      <c r="A228" s="327" t="s">
        <v>20</v>
      </c>
      <c r="B228" s="318">
        <v>51</v>
      </c>
      <c r="C228" s="318">
        <v>2</v>
      </c>
      <c r="D228" s="320" t="s">
        <v>502</v>
      </c>
      <c r="E228" s="318">
        <v>851</v>
      </c>
      <c r="F228" s="320" t="s">
        <v>58</v>
      </c>
      <c r="G228" s="320" t="s">
        <v>11</v>
      </c>
      <c r="H228" s="320" t="s">
        <v>247</v>
      </c>
      <c r="I228" s="323">
        <v>200</v>
      </c>
      <c r="J228" s="325">
        <f t="shared" si="107"/>
        <v>0</v>
      </c>
      <c r="K228" s="325">
        <f t="shared" si="107"/>
        <v>0</v>
      </c>
      <c r="L228" s="325">
        <f t="shared" si="107"/>
        <v>0</v>
      </c>
      <c r="M228" s="325">
        <f t="shared" si="107"/>
        <v>0</v>
      </c>
      <c r="N228" s="325">
        <f t="shared" si="107"/>
        <v>0</v>
      </c>
      <c r="O228" s="325">
        <f t="shared" si="107"/>
        <v>0</v>
      </c>
      <c r="P228" s="325">
        <f t="shared" si="107"/>
        <v>0</v>
      </c>
      <c r="Q228" s="325">
        <f t="shared" si="107"/>
        <v>0</v>
      </c>
      <c r="R228" s="325">
        <f t="shared" si="107"/>
        <v>0</v>
      </c>
      <c r="S228" s="325">
        <f t="shared" si="107"/>
        <v>0</v>
      </c>
      <c r="T228" s="325">
        <f t="shared" si="107"/>
        <v>0</v>
      </c>
      <c r="U228" s="325">
        <f t="shared" si="107"/>
        <v>0</v>
      </c>
    </row>
    <row r="229" spans="1:21" ht="47.25" hidden="1" x14ac:dyDescent="0.25">
      <c r="A229" s="327" t="s">
        <v>9</v>
      </c>
      <c r="B229" s="318">
        <v>51</v>
      </c>
      <c r="C229" s="318">
        <v>2</v>
      </c>
      <c r="D229" s="320" t="s">
        <v>502</v>
      </c>
      <c r="E229" s="318">
        <v>851</v>
      </c>
      <c r="F229" s="320" t="s">
        <v>58</v>
      </c>
      <c r="G229" s="320" t="s">
        <v>11</v>
      </c>
      <c r="H229" s="320" t="s">
        <v>247</v>
      </c>
      <c r="I229" s="323">
        <v>240</v>
      </c>
      <c r="J229" s="325">
        <f>'6.ВС'!J223</f>
        <v>0</v>
      </c>
      <c r="K229" s="325">
        <f>'6.ВС'!K223</f>
        <v>0</v>
      </c>
      <c r="L229" s="325">
        <f>'6.ВС'!L223</f>
        <v>0</v>
      </c>
      <c r="M229" s="325">
        <f>'6.ВС'!M223</f>
        <v>0</v>
      </c>
      <c r="N229" s="325">
        <f>'6.ВС'!N223</f>
        <v>0</v>
      </c>
      <c r="O229" s="325">
        <f>'6.ВС'!O223</f>
        <v>0</v>
      </c>
      <c r="P229" s="325">
        <f>'6.ВС'!P223</f>
        <v>0</v>
      </c>
      <c r="Q229" s="325">
        <f>'6.ВС'!Q223</f>
        <v>0</v>
      </c>
      <c r="R229" s="325">
        <f>'6.ВС'!R223</f>
        <v>0</v>
      </c>
      <c r="S229" s="325">
        <f>'6.ВС'!S223</f>
        <v>0</v>
      </c>
      <c r="T229" s="325">
        <f>'6.ВС'!T223</f>
        <v>0</v>
      </c>
      <c r="U229" s="325">
        <f>'6.ВС'!U223</f>
        <v>0</v>
      </c>
    </row>
    <row r="230" spans="1:21" ht="31.5" x14ac:dyDescent="0.25">
      <c r="A230" s="332" t="s">
        <v>525</v>
      </c>
      <c r="B230" s="318">
        <v>51</v>
      </c>
      <c r="C230" s="318">
        <v>2</v>
      </c>
      <c r="D230" s="320" t="s">
        <v>526</v>
      </c>
      <c r="E230" s="318"/>
      <c r="F230" s="320"/>
      <c r="G230" s="320"/>
      <c r="H230" s="320"/>
      <c r="I230" s="323"/>
      <c r="J230" s="325">
        <f t="shared" ref="J230:U233" si="108">J231</f>
        <v>5742330</v>
      </c>
      <c r="K230" s="325">
        <f t="shared" si="108"/>
        <v>5141410</v>
      </c>
      <c r="L230" s="325">
        <f t="shared" si="108"/>
        <v>600920</v>
      </c>
      <c r="M230" s="325">
        <f t="shared" si="108"/>
        <v>0</v>
      </c>
      <c r="N230" s="325">
        <f t="shared" si="108"/>
        <v>0</v>
      </c>
      <c r="O230" s="325">
        <f t="shared" si="108"/>
        <v>0</v>
      </c>
      <c r="P230" s="325">
        <f t="shared" si="108"/>
        <v>0</v>
      </c>
      <c r="Q230" s="325">
        <f t="shared" si="108"/>
        <v>0</v>
      </c>
      <c r="R230" s="325">
        <f t="shared" si="108"/>
        <v>0</v>
      </c>
      <c r="S230" s="325">
        <f t="shared" si="108"/>
        <v>0</v>
      </c>
      <c r="T230" s="325">
        <f t="shared" si="108"/>
        <v>0</v>
      </c>
      <c r="U230" s="325">
        <f t="shared" si="108"/>
        <v>0</v>
      </c>
    </row>
    <row r="231" spans="1:21" x14ac:dyDescent="0.25">
      <c r="A231" s="321" t="s">
        <v>6</v>
      </c>
      <c r="B231" s="318">
        <v>51</v>
      </c>
      <c r="C231" s="318">
        <v>2</v>
      </c>
      <c r="D231" s="320" t="s">
        <v>526</v>
      </c>
      <c r="E231" s="318">
        <v>851</v>
      </c>
      <c r="F231" s="320"/>
      <c r="G231" s="320"/>
      <c r="H231" s="320"/>
      <c r="I231" s="323"/>
      <c r="J231" s="325">
        <f t="shared" si="108"/>
        <v>5742330</v>
      </c>
      <c r="K231" s="325">
        <f t="shared" si="108"/>
        <v>5141410</v>
      </c>
      <c r="L231" s="325">
        <f t="shared" si="108"/>
        <v>600920</v>
      </c>
      <c r="M231" s="325">
        <f t="shared" si="108"/>
        <v>0</v>
      </c>
      <c r="N231" s="325">
        <f t="shared" si="108"/>
        <v>0</v>
      </c>
      <c r="O231" s="325">
        <f t="shared" si="108"/>
        <v>0</v>
      </c>
      <c r="P231" s="325">
        <f t="shared" si="108"/>
        <v>0</v>
      </c>
      <c r="Q231" s="325">
        <f t="shared" si="108"/>
        <v>0</v>
      </c>
      <c r="R231" s="325">
        <f t="shared" si="108"/>
        <v>0</v>
      </c>
      <c r="S231" s="325">
        <f t="shared" si="108"/>
        <v>0</v>
      </c>
      <c r="T231" s="325">
        <f t="shared" si="108"/>
        <v>0</v>
      </c>
      <c r="U231" s="325">
        <f t="shared" si="108"/>
        <v>0</v>
      </c>
    </row>
    <row r="232" spans="1:21" x14ac:dyDescent="0.25">
      <c r="A232" s="329" t="s">
        <v>371</v>
      </c>
      <c r="B232" s="318">
        <v>51</v>
      </c>
      <c r="C232" s="318">
        <v>2</v>
      </c>
      <c r="D232" s="320" t="s">
        <v>526</v>
      </c>
      <c r="E232" s="320" t="s">
        <v>282</v>
      </c>
      <c r="F232" s="320"/>
      <c r="G232" s="320"/>
      <c r="H232" s="320" t="s">
        <v>373</v>
      </c>
      <c r="I232" s="320"/>
      <c r="J232" s="325">
        <f t="shared" si="108"/>
        <v>5742330</v>
      </c>
      <c r="K232" s="325">
        <f t="shared" si="108"/>
        <v>5141410</v>
      </c>
      <c r="L232" s="325">
        <f t="shared" si="108"/>
        <v>600920</v>
      </c>
      <c r="M232" s="325">
        <f t="shared" si="108"/>
        <v>0</v>
      </c>
      <c r="N232" s="325">
        <f t="shared" si="108"/>
        <v>0</v>
      </c>
      <c r="O232" s="325">
        <f t="shared" si="108"/>
        <v>0</v>
      </c>
      <c r="P232" s="325">
        <f t="shared" si="108"/>
        <v>0</v>
      </c>
      <c r="Q232" s="325">
        <f t="shared" si="108"/>
        <v>0</v>
      </c>
      <c r="R232" s="325">
        <f t="shared" si="108"/>
        <v>0</v>
      </c>
      <c r="S232" s="325">
        <f t="shared" si="108"/>
        <v>0</v>
      </c>
      <c r="T232" s="325">
        <f t="shared" si="108"/>
        <v>0</v>
      </c>
      <c r="U232" s="325">
        <f t="shared" si="108"/>
        <v>0</v>
      </c>
    </row>
    <row r="233" spans="1:21" ht="47.25" x14ac:dyDescent="0.25">
      <c r="A233" s="327" t="s">
        <v>41</v>
      </c>
      <c r="B233" s="318">
        <v>51</v>
      </c>
      <c r="C233" s="318">
        <v>2</v>
      </c>
      <c r="D233" s="320" t="s">
        <v>526</v>
      </c>
      <c r="E233" s="320" t="s">
        <v>282</v>
      </c>
      <c r="F233" s="320"/>
      <c r="G233" s="320"/>
      <c r="H233" s="320" t="s">
        <v>373</v>
      </c>
      <c r="I233" s="320" t="s">
        <v>83</v>
      </c>
      <c r="J233" s="325">
        <f t="shared" si="108"/>
        <v>5742330</v>
      </c>
      <c r="K233" s="325">
        <f t="shared" si="108"/>
        <v>5141410</v>
      </c>
      <c r="L233" s="325">
        <f t="shared" si="108"/>
        <v>600920</v>
      </c>
      <c r="M233" s="325">
        <f t="shared" si="108"/>
        <v>0</v>
      </c>
      <c r="N233" s="325">
        <f t="shared" si="108"/>
        <v>0</v>
      </c>
      <c r="O233" s="325">
        <f t="shared" si="108"/>
        <v>0</v>
      </c>
      <c r="P233" s="325">
        <f t="shared" si="108"/>
        <v>0</v>
      </c>
      <c r="Q233" s="325">
        <f t="shared" si="108"/>
        <v>0</v>
      </c>
      <c r="R233" s="325">
        <f t="shared" si="108"/>
        <v>0</v>
      </c>
      <c r="S233" s="325">
        <f t="shared" si="108"/>
        <v>0</v>
      </c>
      <c r="T233" s="325">
        <f t="shared" si="108"/>
        <v>0</v>
      </c>
      <c r="U233" s="325">
        <f t="shared" si="108"/>
        <v>0</v>
      </c>
    </row>
    <row r="234" spans="1:21" x14ac:dyDescent="0.25">
      <c r="A234" s="327" t="s">
        <v>84</v>
      </c>
      <c r="B234" s="318">
        <v>51</v>
      </c>
      <c r="C234" s="318">
        <v>2</v>
      </c>
      <c r="D234" s="320" t="s">
        <v>526</v>
      </c>
      <c r="E234" s="320" t="s">
        <v>282</v>
      </c>
      <c r="F234" s="320"/>
      <c r="G234" s="320"/>
      <c r="H234" s="320" t="s">
        <v>373</v>
      </c>
      <c r="I234" s="320" t="s">
        <v>85</v>
      </c>
      <c r="J234" s="325">
        <f>'6.ВС'!J172</f>
        <v>5742330</v>
      </c>
      <c r="K234" s="325">
        <f>'6.ВС'!K172</f>
        <v>5141410</v>
      </c>
      <c r="L234" s="325">
        <f>'6.ВС'!L172</f>
        <v>600920</v>
      </c>
      <c r="M234" s="325">
        <f>'6.ВС'!M172</f>
        <v>0</v>
      </c>
      <c r="N234" s="325">
        <f>'6.ВС'!N172</f>
        <v>0</v>
      </c>
      <c r="O234" s="325">
        <f>'6.ВС'!O172</f>
        <v>0</v>
      </c>
      <c r="P234" s="325">
        <f>'6.ВС'!P172</f>
        <v>0</v>
      </c>
      <c r="Q234" s="325">
        <f>'6.ВС'!Q172</f>
        <v>0</v>
      </c>
      <c r="R234" s="325">
        <f>'6.ВС'!R172</f>
        <v>0</v>
      </c>
      <c r="S234" s="325">
        <f>'6.ВС'!S172</f>
        <v>0</v>
      </c>
      <c r="T234" s="325">
        <f>'6.ВС'!T172</f>
        <v>0</v>
      </c>
      <c r="U234" s="325">
        <f>'6.ВС'!U172</f>
        <v>0</v>
      </c>
    </row>
    <row r="235" spans="1:21" ht="31.5" hidden="1" x14ac:dyDescent="0.25">
      <c r="A235" s="329" t="s">
        <v>374</v>
      </c>
      <c r="B235" s="318">
        <v>51</v>
      </c>
      <c r="C235" s="318">
        <v>2</v>
      </c>
      <c r="D235" s="320" t="s">
        <v>372</v>
      </c>
      <c r="E235" s="318"/>
      <c r="F235" s="320"/>
      <c r="G235" s="320"/>
      <c r="H235" s="320"/>
      <c r="I235" s="320"/>
      <c r="J235" s="325">
        <f t="shared" ref="J235:U238" si="109">J236</f>
        <v>0</v>
      </c>
      <c r="K235" s="325">
        <f t="shared" si="109"/>
        <v>0</v>
      </c>
      <c r="L235" s="325">
        <f t="shared" si="109"/>
        <v>0</v>
      </c>
      <c r="M235" s="325">
        <f t="shared" si="109"/>
        <v>0</v>
      </c>
      <c r="N235" s="325">
        <f t="shared" si="109"/>
        <v>0</v>
      </c>
      <c r="O235" s="325">
        <f t="shared" si="109"/>
        <v>0</v>
      </c>
      <c r="P235" s="325">
        <f t="shared" si="109"/>
        <v>0</v>
      </c>
      <c r="Q235" s="325">
        <f t="shared" si="109"/>
        <v>0</v>
      </c>
      <c r="R235" s="325">
        <f t="shared" si="109"/>
        <v>0</v>
      </c>
      <c r="S235" s="325">
        <f t="shared" si="109"/>
        <v>0</v>
      </c>
      <c r="T235" s="325">
        <f t="shared" si="109"/>
        <v>0</v>
      </c>
      <c r="U235" s="325">
        <f t="shared" si="109"/>
        <v>0</v>
      </c>
    </row>
    <row r="236" spans="1:21" hidden="1" x14ac:dyDescent="0.25">
      <c r="A236" s="329" t="s">
        <v>6</v>
      </c>
      <c r="B236" s="318">
        <v>51</v>
      </c>
      <c r="C236" s="318">
        <v>2</v>
      </c>
      <c r="D236" s="320" t="s">
        <v>372</v>
      </c>
      <c r="E236" s="320" t="s">
        <v>282</v>
      </c>
      <c r="F236" s="320"/>
      <c r="G236" s="320"/>
      <c r="H236" s="320"/>
      <c r="I236" s="320"/>
      <c r="J236" s="325">
        <f t="shared" si="109"/>
        <v>0</v>
      </c>
      <c r="K236" s="325">
        <f t="shared" si="109"/>
        <v>0</v>
      </c>
      <c r="L236" s="325">
        <f t="shared" si="109"/>
        <v>0</v>
      </c>
      <c r="M236" s="325">
        <f t="shared" si="109"/>
        <v>0</v>
      </c>
      <c r="N236" s="325">
        <f t="shared" si="109"/>
        <v>0</v>
      </c>
      <c r="O236" s="325">
        <f t="shared" si="109"/>
        <v>0</v>
      </c>
      <c r="P236" s="325">
        <f t="shared" si="109"/>
        <v>0</v>
      </c>
      <c r="Q236" s="325">
        <f t="shared" si="109"/>
        <v>0</v>
      </c>
      <c r="R236" s="325">
        <f t="shared" si="109"/>
        <v>0</v>
      </c>
      <c r="S236" s="325">
        <f t="shared" si="109"/>
        <v>0</v>
      </c>
      <c r="T236" s="325">
        <f t="shared" si="109"/>
        <v>0</v>
      </c>
      <c r="U236" s="325">
        <f t="shared" si="109"/>
        <v>0</v>
      </c>
    </row>
    <row r="237" spans="1:21" hidden="1" x14ac:dyDescent="0.25">
      <c r="A237" s="329" t="s">
        <v>371</v>
      </c>
      <c r="B237" s="318">
        <v>51</v>
      </c>
      <c r="C237" s="318">
        <v>2</v>
      </c>
      <c r="D237" s="320" t="s">
        <v>372</v>
      </c>
      <c r="E237" s="320" t="s">
        <v>282</v>
      </c>
      <c r="F237" s="320"/>
      <c r="G237" s="320"/>
      <c r="H237" s="320" t="s">
        <v>373</v>
      </c>
      <c r="I237" s="320"/>
      <c r="J237" s="325">
        <f t="shared" si="109"/>
        <v>0</v>
      </c>
      <c r="K237" s="325">
        <f t="shared" si="109"/>
        <v>0</v>
      </c>
      <c r="L237" s="325">
        <f t="shared" si="109"/>
        <v>0</v>
      </c>
      <c r="M237" s="325">
        <f t="shared" si="109"/>
        <v>0</v>
      </c>
      <c r="N237" s="325">
        <f t="shared" si="109"/>
        <v>0</v>
      </c>
      <c r="O237" s="325">
        <f t="shared" si="109"/>
        <v>0</v>
      </c>
      <c r="P237" s="325">
        <f t="shared" si="109"/>
        <v>0</v>
      </c>
      <c r="Q237" s="325">
        <f t="shared" si="109"/>
        <v>0</v>
      </c>
      <c r="R237" s="325">
        <f t="shared" si="109"/>
        <v>0</v>
      </c>
      <c r="S237" s="325">
        <f t="shared" si="109"/>
        <v>0</v>
      </c>
      <c r="T237" s="325">
        <f t="shared" si="109"/>
        <v>0</v>
      </c>
      <c r="U237" s="325">
        <f t="shared" si="109"/>
        <v>0</v>
      </c>
    </row>
    <row r="238" spans="1:21" ht="47.25" hidden="1" x14ac:dyDescent="0.25">
      <c r="A238" s="327" t="s">
        <v>41</v>
      </c>
      <c r="B238" s="318">
        <v>51</v>
      </c>
      <c r="C238" s="318">
        <v>2</v>
      </c>
      <c r="D238" s="320" t="s">
        <v>372</v>
      </c>
      <c r="E238" s="320" t="s">
        <v>282</v>
      </c>
      <c r="F238" s="320"/>
      <c r="G238" s="320"/>
      <c r="H238" s="320" t="s">
        <v>373</v>
      </c>
      <c r="I238" s="320" t="s">
        <v>83</v>
      </c>
      <c r="J238" s="325">
        <f t="shared" si="109"/>
        <v>0</v>
      </c>
      <c r="K238" s="325">
        <f t="shared" si="109"/>
        <v>0</v>
      </c>
      <c r="L238" s="325">
        <f t="shared" si="109"/>
        <v>0</v>
      </c>
      <c r="M238" s="325">
        <f t="shared" si="109"/>
        <v>0</v>
      </c>
      <c r="N238" s="325">
        <f t="shared" si="109"/>
        <v>0</v>
      </c>
      <c r="O238" s="325">
        <f t="shared" si="109"/>
        <v>0</v>
      </c>
      <c r="P238" s="325">
        <f t="shared" si="109"/>
        <v>0</v>
      </c>
      <c r="Q238" s="325">
        <f t="shared" si="109"/>
        <v>0</v>
      </c>
      <c r="R238" s="325">
        <f t="shared" si="109"/>
        <v>0</v>
      </c>
      <c r="S238" s="325">
        <f t="shared" si="109"/>
        <v>0</v>
      </c>
      <c r="T238" s="325">
        <f t="shared" si="109"/>
        <v>0</v>
      </c>
      <c r="U238" s="325">
        <f t="shared" si="109"/>
        <v>0</v>
      </c>
    </row>
    <row r="239" spans="1:21" hidden="1" x14ac:dyDescent="0.25">
      <c r="A239" s="327" t="s">
        <v>84</v>
      </c>
      <c r="B239" s="318">
        <v>51</v>
      </c>
      <c r="C239" s="318">
        <v>2</v>
      </c>
      <c r="D239" s="320" t="s">
        <v>372</v>
      </c>
      <c r="E239" s="320" t="s">
        <v>282</v>
      </c>
      <c r="F239" s="320"/>
      <c r="G239" s="320"/>
      <c r="H239" s="320" t="s">
        <v>373</v>
      </c>
      <c r="I239" s="320" t="s">
        <v>85</v>
      </c>
      <c r="J239" s="325">
        <f>'6.ВС'!J226</f>
        <v>0</v>
      </c>
      <c r="K239" s="325">
        <f>'6.ВС'!K226</f>
        <v>0</v>
      </c>
      <c r="L239" s="325">
        <f>'6.ВС'!L226</f>
        <v>0</v>
      </c>
      <c r="M239" s="325">
        <f>'6.ВС'!M226</f>
        <v>0</v>
      </c>
      <c r="N239" s="325">
        <f>'6.ВС'!N226</f>
        <v>0</v>
      </c>
      <c r="O239" s="325">
        <f>'6.ВС'!O226</f>
        <v>0</v>
      </c>
      <c r="P239" s="325">
        <f>'6.ВС'!P226</f>
        <v>0</v>
      </c>
      <c r="Q239" s="325">
        <f>'6.ВС'!Q226</f>
        <v>0</v>
      </c>
      <c r="R239" s="325">
        <f>'6.ВС'!R226</f>
        <v>0</v>
      </c>
      <c r="S239" s="325">
        <f>'6.ВС'!S226</f>
        <v>0</v>
      </c>
      <c r="T239" s="325">
        <f>'6.ВС'!T226</f>
        <v>0</v>
      </c>
      <c r="U239" s="325">
        <f>'6.ВС'!U226</f>
        <v>0</v>
      </c>
    </row>
    <row r="240" spans="1:21" ht="47.25" x14ac:dyDescent="0.25">
      <c r="A240" s="321" t="s">
        <v>271</v>
      </c>
      <c r="B240" s="318">
        <v>51</v>
      </c>
      <c r="C240" s="318">
        <v>3</v>
      </c>
      <c r="D240" s="320"/>
      <c r="E240" s="318"/>
      <c r="F240" s="320"/>
      <c r="G240" s="319"/>
      <c r="H240" s="319"/>
      <c r="I240" s="320"/>
      <c r="J240" s="325">
        <f t="shared" ref="J240" si="110">J242</f>
        <v>5000</v>
      </c>
      <c r="K240" s="325">
        <f t="shared" ref="K240:U240" si="111">K242</f>
        <v>0</v>
      </c>
      <c r="L240" s="325">
        <f t="shared" si="111"/>
        <v>5000</v>
      </c>
      <c r="M240" s="325">
        <f t="shared" si="111"/>
        <v>0</v>
      </c>
      <c r="N240" s="325">
        <f t="shared" si="111"/>
        <v>0</v>
      </c>
      <c r="O240" s="325">
        <f t="shared" si="111"/>
        <v>0</v>
      </c>
      <c r="P240" s="325">
        <f t="shared" si="111"/>
        <v>0</v>
      </c>
      <c r="Q240" s="325">
        <f t="shared" si="111"/>
        <v>0</v>
      </c>
      <c r="R240" s="325">
        <f t="shared" si="111"/>
        <v>0</v>
      </c>
      <c r="S240" s="325">
        <f t="shared" si="111"/>
        <v>0</v>
      </c>
      <c r="T240" s="325">
        <f t="shared" si="111"/>
        <v>0</v>
      </c>
      <c r="U240" s="325">
        <f t="shared" si="111"/>
        <v>0</v>
      </c>
    </row>
    <row r="241" spans="1:21" ht="63" x14ac:dyDescent="0.25">
      <c r="A241" s="321" t="s">
        <v>173</v>
      </c>
      <c r="B241" s="318">
        <v>51</v>
      </c>
      <c r="C241" s="318">
        <v>3</v>
      </c>
      <c r="D241" s="320" t="s">
        <v>505</v>
      </c>
      <c r="E241" s="318"/>
      <c r="F241" s="320"/>
      <c r="G241" s="319"/>
      <c r="H241" s="319"/>
      <c r="I241" s="320"/>
      <c r="J241" s="325">
        <f t="shared" ref="J241:U244" si="112">J242</f>
        <v>5000</v>
      </c>
      <c r="K241" s="325">
        <f t="shared" si="112"/>
        <v>0</v>
      </c>
      <c r="L241" s="325">
        <f t="shared" si="112"/>
        <v>5000</v>
      </c>
      <c r="M241" s="325">
        <f t="shared" si="112"/>
        <v>0</v>
      </c>
      <c r="N241" s="325">
        <f t="shared" si="112"/>
        <v>0</v>
      </c>
      <c r="O241" s="325">
        <f t="shared" si="112"/>
        <v>0</v>
      </c>
      <c r="P241" s="325">
        <f t="shared" si="112"/>
        <v>0</v>
      </c>
      <c r="Q241" s="325">
        <f t="shared" si="112"/>
        <v>0</v>
      </c>
      <c r="R241" s="325">
        <f t="shared" si="112"/>
        <v>0</v>
      </c>
      <c r="S241" s="325">
        <f t="shared" si="112"/>
        <v>0</v>
      </c>
      <c r="T241" s="325">
        <f t="shared" si="112"/>
        <v>0</v>
      </c>
      <c r="U241" s="325">
        <f t="shared" si="112"/>
        <v>0</v>
      </c>
    </row>
    <row r="242" spans="1:21" x14ac:dyDescent="0.25">
      <c r="A242" s="321" t="s">
        <v>6</v>
      </c>
      <c r="B242" s="318">
        <v>51</v>
      </c>
      <c r="C242" s="318">
        <v>3</v>
      </c>
      <c r="D242" s="320" t="s">
        <v>505</v>
      </c>
      <c r="E242" s="318">
        <v>851</v>
      </c>
      <c r="F242" s="320"/>
      <c r="G242" s="319"/>
      <c r="H242" s="319"/>
      <c r="I242" s="320"/>
      <c r="J242" s="325">
        <f t="shared" si="112"/>
        <v>5000</v>
      </c>
      <c r="K242" s="325">
        <f t="shared" si="112"/>
        <v>0</v>
      </c>
      <c r="L242" s="325">
        <f t="shared" si="112"/>
        <v>5000</v>
      </c>
      <c r="M242" s="325">
        <f t="shared" si="112"/>
        <v>0</v>
      </c>
      <c r="N242" s="325">
        <f t="shared" si="112"/>
        <v>0</v>
      </c>
      <c r="O242" s="325">
        <f t="shared" si="112"/>
        <v>0</v>
      </c>
      <c r="P242" s="325">
        <f t="shared" si="112"/>
        <v>0</v>
      </c>
      <c r="Q242" s="325">
        <f t="shared" si="112"/>
        <v>0</v>
      </c>
      <c r="R242" s="325">
        <f t="shared" si="112"/>
        <v>0</v>
      </c>
      <c r="S242" s="325">
        <f t="shared" si="112"/>
        <v>0</v>
      </c>
      <c r="T242" s="325">
        <f t="shared" si="112"/>
        <v>0</v>
      </c>
      <c r="U242" s="325">
        <f t="shared" si="112"/>
        <v>0</v>
      </c>
    </row>
    <row r="243" spans="1:21" ht="31.5" x14ac:dyDescent="0.25">
      <c r="A243" s="321" t="s">
        <v>91</v>
      </c>
      <c r="B243" s="318">
        <v>51</v>
      </c>
      <c r="C243" s="318">
        <v>3</v>
      </c>
      <c r="D243" s="320" t="s">
        <v>505</v>
      </c>
      <c r="E243" s="318">
        <v>851</v>
      </c>
      <c r="F243" s="320" t="s">
        <v>58</v>
      </c>
      <c r="G243" s="320" t="s">
        <v>13</v>
      </c>
      <c r="H243" s="320" t="s">
        <v>215</v>
      </c>
      <c r="I243" s="320"/>
      <c r="J243" s="325">
        <f t="shared" si="112"/>
        <v>5000</v>
      </c>
      <c r="K243" s="325">
        <f t="shared" si="112"/>
        <v>0</v>
      </c>
      <c r="L243" s="325">
        <f t="shared" si="112"/>
        <v>5000</v>
      </c>
      <c r="M243" s="325">
        <f t="shared" si="112"/>
        <v>0</v>
      </c>
      <c r="N243" s="325">
        <f t="shared" si="112"/>
        <v>0</v>
      </c>
      <c r="O243" s="325">
        <f t="shared" si="112"/>
        <v>0</v>
      </c>
      <c r="P243" s="325">
        <f t="shared" si="112"/>
        <v>0</v>
      </c>
      <c r="Q243" s="325">
        <f t="shared" si="112"/>
        <v>0</v>
      </c>
      <c r="R243" s="325">
        <f t="shared" si="112"/>
        <v>0</v>
      </c>
      <c r="S243" s="325">
        <f t="shared" si="112"/>
        <v>0</v>
      </c>
      <c r="T243" s="325">
        <f t="shared" si="112"/>
        <v>0</v>
      </c>
      <c r="U243" s="325">
        <f t="shared" si="112"/>
        <v>0</v>
      </c>
    </row>
    <row r="244" spans="1:21" ht="31.5" x14ac:dyDescent="0.25">
      <c r="A244" s="327" t="s">
        <v>20</v>
      </c>
      <c r="B244" s="318">
        <v>51</v>
      </c>
      <c r="C244" s="318">
        <v>3</v>
      </c>
      <c r="D244" s="320" t="s">
        <v>505</v>
      </c>
      <c r="E244" s="318">
        <v>851</v>
      </c>
      <c r="F244" s="320" t="s">
        <v>58</v>
      </c>
      <c r="G244" s="320" t="s">
        <v>13</v>
      </c>
      <c r="H244" s="320" t="s">
        <v>215</v>
      </c>
      <c r="I244" s="320" t="s">
        <v>21</v>
      </c>
      <c r="J244" s="325">
        <f t="shared" si="112"/>
        <v>5000</v>
      </c>
      <c r="K244" s="325">
        <f t="shared" si="112"/>
        <v>0</v>
      </c>
      <c r="L244" s="325">
        <f t="shared" si="112"/>
        <v>5000</v>
      </c>
      <c r="M244" s="325">
        <f t="shared" si="112"/>
        <v>0</v>
      </c>
      <c r="N244" s="325">
        <f t="shared" si="112"/>
        <v>0</v>
      </c>
      <c r="O244" s="325">
        <f t="shared" si="112"/>
        <v>0</v>
      </c>
      <c r="P244" s="325">
        <f t="shared" si="112"/>
        <v>0</v>
      </c>
      <c r="Q244" s="325">
        <f t="shared" si="112"/>
        <v>0</v>
      </c>
      <c r="R244" s="325">
        <f t="shared" si="112"/>
        <v>0</v>
      </c>
      <c r="S244" s="325">
        <f t="shared" si="112"/>
        <v>0</v>
      </c>
      <c r="T244" s="325">
        <f t="shared" si="112"/>
        <v>0</v>
      </c>
      <c r="U244" s="325">
        <f t="shared" si="112"/>
        <v>0</v>
      </c>
    </row>
    <row r="245" spans="1:21" ht="47.25" x14ac:dyDescent="0.25">
      <c r="A245" s="327" t="s">
        <v>9</v>
      </c>
      <c r="B245" s="318">
        <v>51</v>
      </c>
      <c r="C245" s="318">
        <v>3</v>
      </c>
      <c r="D245" s="320" t="s">
        <v>505</v>
      </c>
      <c r="E245" s="318">
        <v>851</v>
      </c>
      <c r="F245" s="320" t="s">
        <v>58</v>
      </c>
      <c r="G245" s="320" t="s">
        <v>13</v>
      </c>
      <c r="H245" s="320" t="s">
        <v>215</v>
      </c>
      <c r="I245" s="320" t="s">
        <v>22</v>
      </c>
      <c r="J245" s="325">
        <f>'6.ВС'!J230</f>
        <v>5000</v>
      </c>
      <c r="K245" s="325">
        <f>'6.ВС'!K230</f>
        <v>0</v>
      </c>
      <c r="L245" s="325">
        <f>'6.ВС'!L230</f>
        <v>5000</v>
      </c>
      <c r="M245" s="325">
        <f>'6.ВС'!M230</f>
        <v>0</v>
      </c>
      <c r="N245" s="325">
        <f>'6.ВС'!N230</f>
        <v>0</v>
      </c>
      <c r="O245" s="325">
        <f>'6.ВС'!O230</f>
        <v>0</v>
      </c>
      <c r="P245" s="325">
        <f>'6.ВС'!P230</f>
        <v>0</v>
      </c>
      <c r="Q245" s="325">
        <f>'6.ВС'!Q230</f>
        <v>0</v>
      </c>
      <c r="R245" s="325">
        <f>'6.ВС'!R230</f>
        <v>0</v>
      </c>
      <c r="S245" s="325">
        <f>'6.ВС'!S230</f>
        <v>0</v>
      </c>
      <c r="T245" s="325">
        <f>'6.ВС'!T230</f>
        <v>0</v>
      </c>
      <c r="U245" s="325">
        <f>'6.ВС'!U230</f>
        <v>0</v>
      </c>
    </row>
    <row r="246" spans="1:21" ht="47.25" x14ac:dyDescent="0.25">
      <c r="A246" s="321" t="s">
        <v>270</v>
      </c>
      <c r="B246" s="318">
        <v>51</v>
      </c>
      <c r="C246" s="318">
        <v>4</v>
      </c>
      <c r="D246" s="319"/>
      <c r="E246" s="318"/>
      <c r="F246" s="320"/>
      <c r="G246" s="319"/>
      <c r="H246" s="319"/>
      <c r="I246" s="320"/>
      <c r="J246" s="325">
        <f t="shared" ref="J246:U246" si="113">J247+J267</f>
        <v>788500</v>
      </c>
      <c r="K246" s="325">
        <f t="shared" si="113"/>
        <v>0</v>
      </c>
      <c r="L246" s="325">
        <f t="shared" si="113"/>
        <v>520500</v>
      </c>
      <c r="M246" s="325">
        <f t="shared" si="113"/>
        <v>268000</v>
      </c>
      <c r="N246" s="325">
        <f t="shared" si="113"/>
        <v>268000</v>
      </c>
      <c r="O246" s="325">
        <f t="shared" si="113"/>
        <v>0</v>
      </c>
      <c r="P246" s="325">
        <f t="shared" si="113"/>
        <v>0</v>
      </c>
      <c r="Q246" s="325">
        <f t="shared" si="113"/>
        <v>268000</v>
      </c>
      <c r="R246" s="325">
        <f t="shared" si="113"/>
        <v>268000</v>
      </c>
      <c r="S246" s="325">
        <f t="shared" si="113"/>
        <v>0</v>
      </c>
      <c r="T246" s="325">
        <f t="shared" si="113"/>
        <v>0</v>
      </c>
      <c r="U246" s="325">
        <f t="shared" si="113"/>
        <v>268000</v>
      </c>
    </row>
    <row r="247" spans="1:21" ht="31.5" x14ac:dyDescent="0.25">
      <c r="A247" s="321" t="s">
        <v>174</v>
      </c>
      <c r="B247" s="318">
        <v>51</v>
      </c>
      <c r="C247" s="318">
        <v>4</v>
      </c>
      <c r="D247" s="319" t="s">
        <v>506</v>
      </c>
      <c r="E247" s="318"/>
      <c r="F247" s="320"/>
      <c r="G247" s="319"/>
      <c r="H247" s="319"/>
      <c r="I247" s="320"/>
      <c r="J247" s="325">
        <f t="shared" ref="J247:U247" si="114">J248</f>
        <v>788500</v>
      </c>
      <c r="K247" s="325">
        <f t="shared" si="114"/>
        <v>0</v>
      </c>
      <c r="L247" s="325">
        <f t="shared" si="114"/>
        <v>520500</v>
      </c>
      <c r="M247" s="325">
        <f t="shared" si="114"/>
        <v>268000</v>
      </c>
      <c r="N247" s="325">
        <f t="shared" si="114"/>
        <v>268000</v>
      </c>
      <c r="O247" s="325">
        <f t="shared" si="114"/>
        <v>0</v>
      </c>
      <c r="P247" s="325">
        <f t="shared" si="114"/>
        <v>0</v>
      </c>
      <c r="Q247" s="325">
        <f t="shared" si="114"/>
        <v>268000</v>
      </c>
      <c r="R247" s="325">
        <f t="shared" si="114"/>
        <v>268000</v>
      </c>
      <c r="S247" s="325">
        <f t="shared" si="114"/>
        <v>0</v>
      </c>
      <c r="T247" s="325">
        <f t="shared" si="114"/>
        <v>0</v>
      </c>
      <c r="U247" s="325">
        <f t="shared" si="114"/>
        <v>268000</v>
      </c>
    </row>
    <row r="248" spans="1:21" x14ac:dyDescent="0.25">
      <c r="A248" s="321" t="s">
        <v>6</v>
      </c>
      <c r="B248" s="318">
        <v>51</v>
      </c>
      <c r="C248" s="318">
        <v>4</v>
      </c>
      <c r="D248" s="320" t="s">
        <v>506</v>
      </c>
      <c r="E248" s="318">
        <v>851</v>
      </c>
      <c r="F248" s="320"/>
      <c r="G248" s="319"/>
      <c r="H248" s="319"/>
      <c r="I248" s="320"/>
      <c r="J248" s="325">
        <f t="shared" ref="J248:U248" si="115">J249+J254+J259+J262</f>
        <v>788500</v>
      </c>
      <c r="K248" s="325">
        <f t="shared" si="115"/>
        <v>0</v>
      </c>
      <c r="L248" s="325">
        <f t="shared" si="115"/>
        <v>520500</v>
      </c>
      <c r="M248" s="325">
        <f t="shared" si="115"/>
        <v>268000</v>
      </c>
      <c r="N248" s="325">
        <f t="shared" si="115"/>
        <v>268000</v>
      </c>
      <c r="O248" s="325">
        <f t="shared" si="115"/>
        <v>0</v>
      </c>
      <c r="P248" s="325">
        <f t="shared" si="115"/>
        <v>0</v>
      </c>
      <c r="Q248" s="325">
        <f t="shared" si="115"/>
        <v>268000</v>
      </c>
      <c r="R248" s="325">
        <f t="shared" si="115"/>
        <v>268000</v>
      </c>
      <c r="S248" s="325">
        <f t="shared" si="115"/>
        <v>0</v>
      </c>
      <c r="T248" s="325">
        <f t="shared" si="115"/>
        <v>0</v>
      </c>
      <c r="U248" s="325">
        <f t="shared" si="115"/>
        <v>268000</v>
      </c>
    </row>
    <row r="249" spans="1:21" ht="31.5" x14ac:dyDescent="0.25">
      <c r="A249" s="321" t="s">
        <v>110</v>
      </c>
      <c r="B249" s="318">
        <v>51</v>
      </c>
      <c r="C249" s="318">
        <v>4</v>
      </c>
      <c r="D249" s="320" t="s">
        <v>506</v>
      </c>
      <c r="E249" s="318">
        <v>851</v>
      </c>
      <c r="F249" s="320" t="s">
        <v>108</v>
      </c>
      <c r="G249" s="320" t="s">
        <v>44</v>
      </c>
      <c r="H249" s="320" t="s">
        <v>217</v>
      </c>
      <c r="I249" s="320"/>
      <c r="J249" s="325">
        <f t="shared" ref="J249" si="116">J250+J252</f>
        <v>90600</v>
      </c>
      <c r="K249" s="325">
        <f t="shared" ref="K249:U249" si="117">K250+K252</f>
        <v>0</v>
      </c>
      <c r="L249" s="325">
        <f t="shared" si="117"/>
        <v>90600</v>
      </c>
      <c r="M249" s="325">
        <f t="shared" si="117"/>
        <v>0</v>
      </c>
      <c r="N249" s="325">
        <f t="shared" si="117"/>
        <v>0</v>
      </c>
      <c r="O249" s="325">
        <f t="shared" si="117"/>
        <v>0</v>
      </c>
      <c r="P249" s="325">
        <f t="shared" si="117"/>
        <v>0</v>
      </c>
      <c r="Q249" s="325">
        <f t="shared" si="117"/>
        <v>0</v>
      </c>
      <c r="R249" s="325">
        <f t="shared" si="117"/>
        <v>0</v>
      </c>
      <c r="S249" s="325">
        <f t="shared" si="117"/>
        <v>0</v>
      </c>
      <c r="T249" s="325">
        <f t="shared" si="117"/>
        <v>0</v>
      </c>
      <c r="U249" s="325">
        <f t="shared" si="117"/>
        <v>0</v>
      </c>
    </row>
    <row r="250" spans="1:21" ht="78.75" x14ac:dyDescent="0.25">
      <c r="A250" s="326" t="s">
        <v>15</v>
      </c>
      <c r="B250" s="318">
        <v>51</v>
      </c>
      <c r="C250" s="318">
        <v>4</v>
      </c>
      <c r="D250" s="319" t="s">
        <v>506</v>
      </c>
      <c r="E250" s="318">
        <v>851</v>
      </c>
      <c r="F250" s="320" t="s">
        <v>108</v>
      </c>
      <c r="G250" s="320" t="s">
        <v>44</v>
      </c>
      <c r="H250" s="320" t="s">
        <v>217</v>
      </c>
      <c r="I250" s="320" t="s">
        <v>17</v>
      </c>
      <c r="J250" s="325">
        <f t="shared" ref="J250:U250" si="118">J251</f>
        <v>26000</v>
      </c>
      <c r="K250" s="325">
        <f t="shared" si="118"/>
        <v>0</v>
      </c>
      <c r="L250" s="325">
        <f t="shared" si="118"/>
        <v>26000</v>
      </c>
      <c r="M250" s="325">
        <f t="shared" si="118"/>
        <v>0</v>
      </c>
      <c r="N250" s="325">
        <f t="shared" si="118"/>
        <v>0</v>
      </c>
      <c r="O250" s="325">
        <f t="shared" si="118"/>
        <v>0</v>
      </c>
      <c r="P250" s="325">
        <f t="shared" si="118"/>
        <v>0</v>
      </c>
      <c r="Q250" s="325">
        <f t="shared" si="118"/>
        <v>0</v>
      </c>
      <c r="R250" s="325">
        <f t="shared" si="118"/>
        <v>0</v>
      </c>
      <c r="S250" s="325">
        <f t="shared" si="118"/>
        <v>0</v>
      </c>
      <c r="T250" s="325">
        <f t="shared" si="118"/>
        <v>0</v>
      </c>
      <c r="U250" s="325">
        <f t="shared" si="118"/>
        <v>0</v>
      </c>
    </row>
    <row r="251" spans="1:21" ht="31.5" x14ac:dyDescent="0.25">
      <c r="A251" s="327" t="s">
        <v>7</v>
      </c>
      <c r="B251" s="318">
        <v>51</v>
      </c>
      <c r="C251" s="318">
        <v>4</v>
      </c>
      <c r="D251" s="320" t="s">
        <v>506</v>
      </c>
      <c r="E251" s="318">
        <v>851</v>
      </c>
      <c r="F251" s="320" t="s">
        <v>108</v>
      </c>
      <c r="G251" s="320" t="s">
        <v>44</v>
      </c>
      <c r="H251" s="320" t="s">
        <v>217</v>
      </c>
      <c r="I251" s="320" t="s">
        <v>52</v>
      </c>
      <c r="J251" s="325">
        <f>'6.ВС'!J258</f>
        <v>26000</v>
      </c>
      <c r="K251" s="325">
        <f>'6.ВС'!K258</f>
        <v>0</v>
      </c>
      <c r="L251" s="325">
        <f>'6.ВС'!L258</f>
        <v>26000</v>
      </c>
      <c r="M251" s="325">
        <f>'6.ВС'!M258</f>
        <v>0</v>
      </c>
      <c r="N251" s="325">
        <f>'6.ВС'!N258</f>
        <v>0</v>
      </c>
      <c r="O251" s="325">
        <f>'6.ВС'!O258</f>
        <v>0</v>
      </c>
      <c r="P251" s="325">
        <f>'6.ВС'!P258</f>
        <v>0</v>
      </c>
      <c r="Q251" s="325">
        <f>'6.ВС'!Q258</f>
        <v>0</v>
      </c>
      <c r="R251" s="325">
        <f>'6.ВС'!R258</f>
        <v>0</v>
      </c>
      <c r="S251" s="325">
        <f>'6.ВС'!S258</f>
        <v>0</v>
      </c>
      <c r="T251" s="325">
        <f>'6.ВС'!T258</f>
        <v>0</v>
      </c>
      <c r="U251" s="325">
        <f>'6.ВС'!U258</f>
        <v>0</v>
      </c>
    </row>
    <row r="252" spans="1:21" ht="31.5" x14ac:dyDescent="0.25">
      <c r="A252" s="327" t="s">
        <v>20</v>
      </c>
      <c r="B252" s="318">
        <v>51</v>
      </c>
      <c r="C252" s="318">
        <v>4</v>
      </c>
      <c r="D252" s="320" t="s">
        <v>506</v>
      </c>
      <c r="E252" s="318">
        <v>851</v>
      </c>
      <c r="F252" s="320" t="s">
        <v>108</v>
      </c>
      <c r="G252" s="320" t="s">
        <v>44</v>
      </c>
      <c r="H252" s="320" t="s">
        <v>217</v>
      </c>
      <c r="I252" s="320" t="s">
        <v>21</v>
      </c>
      <c r="J252" s="325">
        <f t="shared" ref="J252:U252" si="119">J253</f>
        <v>64600</v>
      </c>
      <c r="K252" s="325">
        <f t="shared" si="119"/>
        <v>0</v>
      </c>
      <c r="L252" s="325">
        <f t="shared" si="119"/>
        <v>64600</v>
      </c>
      <c r="M252" s="325">
        <f t="shared" si="119"/>
        <v>0</v>
      </c>
      <c r="N252" s="325">
        <f t="shared" si="119"/>
        <v>0</v>
      </c>
      <c r="O252" s="325">
        <f t="shared" si="119"/>
        <v>0</v>
      </c>
      <c r="P252" s="325">
        <f t="shared" si="119"/>
        <v>0</v>
      </c>
      <c r="Q252" s="325">
        <f t="shared" si="119"/>
        <v>0</v>
      </c>
      <c r="R252" s="325">
        <f t="shared" si="119"/>
        <v>0</v>
      </c>
      <c r="S252" s="325">
        <f t="shared" si="119"/>
        <v>0</v>
      </c>
      <c r="T252" s="325">
        <f t="shared" si="119"/>
        <v>0</v>
      </c>
      <c r="U252" s="325">
        <f t="shared" si="119"/>
        <v>0</v>
      </c>
    </row>
    <row r="253" spans="1:21" ht="47.25" x14ac:dyDescent="0.25">
      <c r="A253" s="327" t="s">
        <v>9</v>
      </c>
      <c r="B253" s="318">
        <v>51</v>
      </c>
      <c r="C253" s="318">
        <v>4</v>
      </c>
      <c r="D253" s="319" t="s">
        <v>506</v>
      </c>
      <c r="E253" s="318">
        <v>851</v>
      </c>
      <c r="F253" s="320" t="s">
        <v>108</v>
      </c>
      <c r="G253" s="320" t="s">
        <v>44</v>
      </c>
      <c r="H253" s="320" t="s">
        <v>217</v>
      </c>
      <c r="I253" s="320" t="s">
        <v>22</v>
      </c>
      <c r="J253" s="325">
        <f>'6.ВС'!J260</f>
        <v>64600</v>
      </c>
      <c r="K253" s="325">
        <f>'6.ВС'!K260</f>
        <v>0</v>
      </c>
      <c r="L253" s="325">
        <f>'6.ВС'!L260</f>
        <v>64600</v>
      </c>
      <c r="M253" s="325">
        <f>'6.ВС'!M260</f>
        <v>0</v>
      </c>
      <c r="N253" s="325">
        <f>'6.ВС'!N260</f>
        <v>0</v>
      </c>
      <c r="O253" s="325">
        <f>'6.ВС'!O260</f>
        <v>0</v>
      </c>
      <c r="P253" s="325">
        <f>'6.ВС'!P260</f>
        <v>0</v>
      </c>
      <c r="Q253" s="325">
        <f>'6.ВС'!Q260</f>
        <v>0</v>
      </c>
      <c r="R253" s="325">
        <f>'6.ВС'!R260</f>
        <v>0</v>
      </c>
      <c r="S253" s="325">
        <f>'6.ВС'!S260</f>
        <v>0</v>
      </c>
      <c r="T253" s="325">
        <f>'6.ВС'!T260</f>
        <v>0</v>
      </c>
      <c r="U253" s="325">
        <f>'6.ВС'!U260</f>
        <v>0</v>
      </c>
    </row>
    <row r="254" spans="1:21" ht="31.5" x14ac:dyDescent="0.25">
      <c r="A254" s="321" t="s">
        <v>111</v>
      </c>
      <c r="B254" s="323">
        <v>51</v>
      </c>
      <c r="C254" s="318">
        <v>4</v>
      </c>
      <c r="D254" s="320" t="s">
        <v>506</v>
      </c>
      <c r="E254" s="318">
        <v>851</v>
      </c>
      <c r="F254" s="320" t="s">
        <v>108</v>
      </c>
      <c r="G254" s="320" t="s">
        <v>44</v>
      </c>
      <c r="H254" s="320" t="s">
        <v>218</v>
      </c>
      <c r="I254" s="320"/>
      <c r="J254" s="325">
        <f t="shared" ref="J254" si="120">J255+J257</f>
        <v>419900</v>
      </c>
      <c r="K254" s="325">
        <f t="shared" ref="K254:U254" si="121">K255+K257</f>
        <v>0</v>
      </c>
      <c r="L254" s="325">
        <f t="shared" si="121"/>
        <v>419900</v>
      </c>
      <c r="M254" s="325">
        <f t="shared" si="121"/>
        <v>0</v>
      </c>
      <c r="N254" s="325">
        <f t="shared" si="121"/>
        <v>0</v>
      </c>
      <c r="O254" s="325">
        <f t="shared" si="121"/>
        <v>0</v>
      </c>
      <c r="P254" s="325">
        <f t="shared" si="121"/>
        <v>0</v>
      </c>
      <c r="Q254" s="325">
        <f t="shared" si="121"/>
        <v>0</v>
      </c>
      <c r="R254" s="325">
        <f t="shared" si="121"/>
        <v>0</v>
      </c>
      <c r="S254" s="325">
        <f t="shared" si="121"/>
        <v>0</v>
      </c>
      <c r="T254" s="325">
        <f t="shared" si="121"/>
        <v>0</v>
      </c>
      <c r="U254" s="325">
        <f t="shared" si="121"/>
        <v>0</v>
      </c>
    </row>
    <row r="255" spans="1:21" ht="78.75" x14ac:dyDescent="0.25">
      <c r="A255" s="326" t="s">
        <v>15</v>
      </c>
      <c r="B255" s="323">
        <v>51</v>
      </c>
      <c r="C255" s="318">
        <v>4</v>
      </c>
      <c r="D255" s="320" t="s">
        <v>506</v>
      </c>
      <c r="E255" s="318">
        <v>851</v>
      </c>
      <c r="F255" s="320" t="s">
        <v>108</v>
      </c>
      <c r="G255" s="320" t="s">
        <v>44</v>
      </c>
      <c r="H255" s="320" t="s">
        <v>218</v>
      </c>
      <c r="I255" s="320" t="s">
        <v>17</v>
      </c>
      <c r="J255" s="325">
        <f t="shared" ref="J255:U255" si="122">J256</f>
        <v>211200</v>
      </c>
      <c r="K255" s="325">
        <f t="shared" si="122"/>
        <v>0</v>
      </c>
      <c r="L255" s="325">
        <f t="shared" si="122"/>
        <v>211200</v>
      </c>
      <c r="M255" s="325">
        <f t="shared" si="122"/>
        <v>0</v>
      </c>
      <c r="N255" s="325">
        <f t="shared" si="122"/>
        <v>0</v>
      </c>
      <c r="O255" s="325">
        <f t="shared" si="122"/>
        <v>0</v>
      </c>
      <c r="P255" s="325">
        <f t="shared" si="122"/>
        <v>0</v>
      </c>
      <c r="Q255" s="325">
        <f t="shared" si="122"/>
        <v>0</v>
      </c>
      <c r="R255" s="325">
        <f t="shared" si="122"/>
        <v>0</v>
      </c>
      <c r="S255" s="325">
        <f t="shared" si="122"/>
        <v>0</v>
      </c>
      <c r="T255" s="325">
        <f t="shared" si="122"/>
        <v>0</v>
      </c>
      <c r="U255" s="325">
        <f t="shared" si="122"/>
        <v>0</v>
      </c>
    </row>
    <row r="256" spans="1:21" ht="31.5" x14ac:dyDescent="0.25">
      <c r="A256" s="327" t="s">
        <v>7</v>
      </c>
      <c r="B256" s="323">
        <v>51</v>
      </c>
      <c r="C256" s="318">
        <v>4</v>
      </c>
      <c r="D256" s="319" t="s">
        <v>506</v>
      </c>
      <c r="E256" s="318">
        <v>851</v>
      </c>
      <c r="F256" s="320" t="s">
        <v>108</v>
      </c>
      <c r="G256" s="320" t="s">
        <v>44</v>
      </c>
      <c r="H256" s="320" t="s">
        <v>218</v>
      </c>
      <c r="I256" s="320" t="s">
        <v>52</v>
      </c>
      <c r="J256" s="325">
        <f>'6.ВС'!J263</f>
        <v>211200</v>
      </c>
      <c r="K256" s="325">
        <f>'6.ВС'!K263</f>
        <v>0</v>
      </c>
      <c r="L256" s="325">
        <f>'6.ВС'!L263</f>
        <v>211200</v>
      </c>
      <c r="M256" s="325">
        <f>'6.ВС'!M263</f>
        <v>0</v>
      </c>
      <c r="N256" s="325">
        <f>'6.ВС'!N263</f>
        <v>0</v>
      </c>
      <c r="O256" s="325">
        <f>'6.ВС'!O263</f>
        <v>0</v>
      </c>
      <c r="P256" s="325">
        <f>'6.ВС'!P263</f>
        <v>0</v>
      </c>
      <c r="Q256" s="325">
        <f>'6.ВС'!Q263</f>
        <v>0</v>
      </c>
      <c r="R256" s="325">
        <f>'6.ВС'!R263</f>
        <v>0</v>
      </c>
      <c r="S256" s="325">
        <f>'6.ВС'!S263</f>
        <v>0</v>
      </c>
      <c r="T256" s="325">
        <f>'6.ВС'!T263</f>
        <v>0</v>
      </c>
      <c r="U256" s="325">
        <f>'6.ВС'!U263</f>
        <v>0</v>
      </c>
    </row>
    <row r="257" spans="1:21" ht="31.5" x14ac:dyDescent="0.25">
      <c r="A257" s="327" t="s">
        <v>20</v>
      </c>
      <c r="B257" s="323">
        <v>51</v>
      </c>
      <c r="C257" s="318">
        <v>4</v>
      </c>
      <c r="D257" s="320" t="s">
        <v>506</v>
      </c>
      <c r="E257" s="318">
        <v>851</v>
      </c>
      <c r="F257" s="320" t="s">
        <v>108</v>
      </c>
      <c r="G257" s="320" t="s">
        <v>44</v>
      </c>
      <c r="H257" s="320" t="s">
        <v>218</v>
      </c>
      <c r="I257" s="320" t="s">
        <v>21</v>
      </c>
      <c r="J257" s="325">
        <f t="shared" ref="J257:U265" si="123">J258</f>
        <v>208700</v>
      </c>
      <c r="K257" s="325">
        <f t="shared" si="123"/>
        <v>0</v>
      </c>
      <c r="L257" s="325">
        <f t="shared" si="123"/>
        <v>208700</v>
      </c>
      <c r="M257" s="325">
        <f t="shared" si="123"/>
        <v>0</v>
      </c>
      <c r="N257" s="325">
        <f t="shared" si="123"/>
        <v>0</v>
      </c>
      <c r="O257" s="325">
        <f t="shared" si="123"/>
        <v>0</v>
      </c>
      <c r="P257" s="325">
        <f t="shared" si="123"/>
        <v>0</v>
      </c>
      <c r="Q257" s="325">
        <f t="shared" si="123"/>
        <v>0</v>
      </c>
      <c r="R257" s="325">
        <f t="shared" si="123"/>
        <v>0</v>
      </c>
      <c r="S257" s="325">
        <f t="shared" si="123"/>
        <v>0</v>
      </c>
      <c r="T257" s="325">
        <f t="shared" si="123"/>
        <v>0</v>
      </c>
      <c r="U257" s="325">
        <f t="shared" si="123"/>
        <v>0</v>
      </c>
    </row>
    <row r="258" spans="1:21" ht="47.25" x14ac:dyDescent="0.25">
      <c r="A258" s="327" t="s">
        <v>9</v>
      </c>
      <c r="B258" s="323">
        <v>51</v>
      </c>
      <c r="C258" s="318">
        <v>4</v>
      </c>
      <c r="D258" s="320" t="s">
        <v>506</v>
      </c>
      <c r="E258" s="318">
        <v>851</v>
      </c>
      <c r="F258" s="320" t="s">
        <v>108</v>
      </c>
      <c r="G258" s="320" t="s">
        <v>44</v>
      </c>
      <c r="H258" s="320" t="s">
        <v>218</v>
      </c>
      <c r="I258" s="320" t="s">
        <v>22</v>
      </c>
      <c r="J258" s="325">
        <f>'6.ВС'!J265</f>
        <v>208700</v>
      </c>
      <c r="K258" s="325">
        <f>'6.ВС'!K265</f>
        <v>0</v>
      </c>
      <c r="L258" s="325">
        <f>'6.ВС'!L265</f>
        <v>208700</v>
      </c>
      <c r="M258" s="325">
        <f>'6.ВС'!M265</f>
        <v>0</v>
      </c>
      <c r="N258" s="325">
        <f>'6.ВС'!N265</f>
        <v>0</v>
      </c>
      <c r="O258" s="325">
        <f>'6.ВС'!O265</f>
        <v>0</v>
      </c>
      <c r="P258" s="325">
        <f>'6.ВС'!P265</f>
        <v>0</v>
      </c>
      <c r="Q258" s="325">
        <f>'6.ВС'!Q265</f>
        <v>0</v>
      </c>
      <c r="R258" s="325">
        <f>'6.ВС'!R265</f>
        <v>0</v>
      </c>
      <c r="S258" s="325">
        <f>'6.ВС'!S265</f>
        <v>0</v>
      </c>
      <c r="T258" s="325">
        <f>'6.ВС'!T265</f>
        <v>0</v>
      </c>
      <c r="U258" s="325">
        <f>'6.ВС'!U265</f>
        <v>0</v>
      </c>
    </row>
    <row r="259" spans="1:21" s="310" customFormat="1" ht="63" x14ac:dyDescent="0.25">
      <c r="A259" s="321" t="s">
        <v>113</v>
      </c>
      <c r="B259" s="323">
        <v>51</v>
      </c>
      <c r="C259" s="318">
        <v>4</v>
      </c>
      <c r="D259" s="319" t="s">
        <v>506</v>
      </c>
      <c r="E259" s="318">
        <v>851</v>
      </c>
      <c r="F259" s="320" t="s">
        <v>108</v>
      </c>
      <c r="G259" s="320" t="s">
        <v>44</v>
      </c>
      <c r="H259" s="320" t="s">
        <v>220</v>
      </c>
      <c r="I259" s="320"/>
      <c r="J259" s="325">
        <f t="shared" ref="J259:U260" si="124">J260</f>
        <v>10000</v>
      </c>
      <c r="K259" s="325">
        <f t="shared" si="124"/>
        <v>0</v>
      </c>
      <c r="L259" s="325">
        <f t="shared" si="124"/>
        <v>10000</v>
      </c>
      <c r="M259" s="325">
        <f t="shared" si="124"/>
        <v>0</v>
      </c>
      <c r="N259" s="325">
        <f t="shared" si="124"/>
        <v>0</v>
      </c>
      <c r="O259" s="325">
        <f t="shared" si="124"/>
        <v>0</v>
      </c>
      <c r="P259" s="325">
        <f t="shared" si="124"/>
        <v>0</v>
      </c>
      <c r="Q259" s="325">
        <f t="shared" si="124"/>
        <v>0</v>
      </c>
      <c r="R259" s="325">
        <f t="shared" si="124"/>
        <v>0</v>
      </c>
      <c r="S259" s="325">
        <f t="shared" si="124"/>
        <v>0</v>
      </c>
      <c r="T259" s="325">
        <f t="shared" si="124"/>
        <v>0</v>
      </c>
      <c r="U259" s="325">
        <f t="shared" si="124"/>
        <v>0</v>
      </c>
    </row>
    <row r="260" spans="1:21" s="310" customFormat="1" ht="31.5" x14ac:dyDescent="0.25">
      <c r="A260" s="327" t="s">
        <v>20</v>
      </c>
      <c r="B260" s="323">
        <v>51</v>
      </c>
      <c r="C260" s="318">
        <v>4</v>
      </c>
      <c r="D260" s="320" t="s">
        <v>506</v>
      </c>
      <c r="E260" s="318">
        <v>851</v>
      </c>
      <c r="F260" s="320" t="s">
        <v>108</v>
      </c>
      <c r="G260" s="320" t="s">
        <v>44</v>
      </c>
      <c r="H260" s="320" t="s">
        <v>220</v>
      </c>
      <c r="I260" s="320" t="s">
        <v>21</v>
      </c>
      <c r="J260" s="325">
        <f t="shared" si="124"/>
        <v>10000</v>
      </c>
      <c r="K260" s="325">
        <f t="shared" si="124"/>
        <v>0</v>
      </c>
      <c r="L260" s="325">
        <f t="shared" si="124"/>
        <v>10000</v>
      </c>
      <c r="M260" s="325">
        <f t="shared" si="124"/>
        <v>0</v>
      </c>
      <c r="N260" s="325">
        <f t="shared" si="124"/>
        <v>0</v>
      </c>
      <c r="O260" s="325">
        <f t="shared" si="124"/>
        <v>0</v>
      </c>
      <c r="P260" s="325">
        <f t="shared" si="124"/>
        <v>0</v>
      </c>
      <c r="Q260" s="325">
        <f t="shared" si="124"/>
        <v>0</v>
      </c>
      <c r="R260" s="325">
        <f t="shared" si="124"/>
        <v>0</v>
      </c>
      <c r="S260" s="325">
        <f t="shared" si="124"/>
        <v>0</v>
      </c>
      <c r="T260" s="325">
        <f t="shared" si="124"/>
        <v>0</v>
      </c>
      <c r="U260" s="325">
        <f t="shared" si="124"/>
        <v>0</v>
      </c>
    </row>
    <row r="261" spans="1:21" s="310" customFormat="1" ht="47.25" x14ac:dyDescent="0.25">
      <c r="A261" s="327" t="s">
        <v>9</v>
      </c>
      <c r="B261" s="323">
        <v>51</v>
      </c>
      <c r="C261" s="318">
        <v>4</v>
      </c>
      <c r="D261" s="320" t="s">
        <v>506</v>
      </c>
      <c r="E261" s="318">
        <v>851</v>
      </c>
      <c r="F261" s="320" t="s">
        <v>108</v>
      </c>
      <c r="G261" s="320" t="s">
        <v>44</v>
      </c>
      <c r="H261" s="320" t="s">
        <v>220</v>
      </c>
      <c r="I261" s="320" t="s">
        <v>22</v>
      </c>
      <c r="J261" s="325">
        <f>'6.ВС'!J268</f>
        <v>10000</v>
      </c>
      <c r="K261" s="325">
        <f>'6.ВС'!K268</f>
        <v>0</v>
      </c>
      <c r="L261" s="325">
        <f>'6.ВС'!L268</f>
        <v>10000</v>
      </c>
      <c r="M261" s="325">
        <f>'6.ВС'!M268</f>
        <v>0</v>
      </c>
      <c r="N261" s="325">
        <f>'6.ВС'!N268</f>
        <v>0</v>
      </c>
      <c r="O261" s="325">
        <f>'6.ВС'!O268</f>
        <v>0</v>
      </c>
      <c r="P261" s="325">
        <f>'6.ВС'!P268</f>
        <v>0</v>
      </c>
      <c r="Q261" s="325">
        <f>'6.ВС'!Q268</f>
        <v>0</v>
      </c>
      <c r="R261" s="325">
        <f>'6.ВС'!R268</f>
        <v>0</v>
      </c>
      <c r="S261" s="325">
        <f>'6.ВС'!S268</f>
        <v>0</v>
      </c>
      <c r="T261" s="325">
        <f>'6.ВС'!T268</f>
        <v>0</v>
      </c>
      <c r="U261" s="325">
        <f>'6.ВС'!U268</f>
        <v>0</v>
      </c>
    </row>
    <row r="262" spans="1:21" ht="126" x14ac:dyDescent="0.25">
      <c r="A262" s="321" t="s">
        <v>112</v>
      </c>
      <c r="B262" s="323">
        <v>51</v>
      </c>
      <c r="C262" s="318">
        <v>4</v>
      </c>
      <c r="D262" s="319" t="s">
        <v>506</v>
      </c>
      <c r="E262" s="318">
        <v>851</v>
      </c>
      <c r="F262" s="320" t="s">
        <v>108</v>
      </c>
      <c r="G262" s="320" t="s">
        <v>44</v>
      </c>
      <c r="H262" s="320" t="s">
        <v>219</v>
      </c>
      <c r="I262" s="320"/>
      <c r="J262" s="325">
        <f t="shared" ref="J262" si="125">J263+J265</f>
        <v>268000</v>
      </c>
      <c r="K262" s="325">
        <f t="shared" ref="K262:U262" si="126">K263+K265</f>
        <v>0</v>
      </c>
      <c r="L262" s="325">
        <f t="shared" si="126"/>
        <v>0</v>
      </c>
      <c r="M262" s="325">
        <f t="shared" si="126"/>
        <v>268000</v>
      </c>
      <c r="N262" s="325">
        <f t="shared" si="126"/>
        <v>268000</v>
      </c>
      <c r="O262" s="325">
        <f t="shared" si="126"/>
        <v>0</v>
      </c>
      <c r="P262" s="325">
        <f t="shared" si="126"/>
        <v>0</v>
      </c>
      <c r="Q262" s="325">
        <f t="shared" si="126"/>
        <v>268000</v>
      </c>
      <c r="R262" s="325">
        <f t="shared" si="126"/>
        <v>268000</v>
      </c>
      <c r="S262" s="325">
        <f t="shared" si="126"/>
        <v>0</v>
      </c>
      <c r="T262" s="325">
        <f t="shared" si="126"/>
        <v>0</v>
      </c>
      <c r="U262" s="325">
        <f t="shared" si="126"/>
        <v>268000</v>
      </c>
    </row>
    <row r="263" spans="1:21" ht="78.75" x14ac:dyDescent="0.25">
      <c r="A263" s="326" t="s">
        <v>15</v>
      </c>
      <c r="B263" s="323">
        <v>51</v>
      </c>
      <c r="C263" s="318">
        <v>4</v>
      </c>
      <c r="D263" s="320" t="s">
        <v>506</v>
      </c>
      <c r="E263" s="318">
        <v>851</v>
      </c>
      <c r="F263" s="320" t="s">
        <v>108</v>
      </c>
      <c r="G263" s="320" t="s">
        <v>44</v>
      </c>
      <c r="H263" s="320" t="s">
        <v>219</v>
      </c>
      <c r="I263" s="320" t="s">
        <v>17</v>
      </c>
      <c r="J263" s="325">
        <f t="shared" si="123"/>
        <v>71000</v>
      </c>
      <c r="K263" s="325">
        <f t="shared" si="123"/>
        <v>0</v>
      </c>
      <c r="L263" s="325">
        <f t="shared" si="123"/>
        <v>0</v>
      </c>
      <c r="M263" s="325">
        <f t="shared" si="123"/>
        <v>71000</v>
      </c>
      <c r="N263" s="325">
        <f t="shared" si="123"/>
        <v>71000</v>
      </c>
      <c r="O263" s="325">
        <f t="shared" si="123"/>
        <v>0</v>
      </c>
      <c r="P263" s="325">
        <f t="shared" si="123"/>
        <v>0</v>
      </c>
      <c r="Q263" s="325">
        <f t="shared" si="123"/>
        <v>71000</v>
      </c>
      <c r="R263" s="325">
        <f t="shared" si="123"/>
        <v>71000</v>
      </c>
      <c r="S263" s="325">
        <f t="shared" si="123"/>
        <v>0</v>
      </c>
      <c r="T263" s="325">
        <f t="shared" si="123"/>
        <v>0</v>
      </c>
      <c r="U263" s="325">
        <f t="shared" si="123"/>
        <v>71000</v>
      </c>
    </row>
    <row r="264" spans="1:21" ht="31.5" x14ac:dyDescent="0.25">
      <c r="A264" s="327" t="s">
        <v>7</v>
      </c>
      <c r="B264" s="323">
        <v>51</v>
      </c>
      <c r="C264" s="318">
        <v>4</v>
      </c>
      <c r="D264" s="319" t="s">
        <v>506</v>
      </c>
      <c r="E264" s="318">
        <v>851</v>
      </c>
      <c r="F264" s="320" t="s">
        <v>108</v>
      </c>
      <c r="G264" s="320" t="s">
        <v>44</v>
      </c>
      <c r="H264" s="320" t="s">
        <v>219</v>
      </c>
      <c r="I264" s="320" t="s">
        <v>52</v>
      </c>
      <c r="J264" s="325">
        <f>'6.ВС'!J271</f>
        <v>71000</v>
      </c>
      <c r="K264" s="325">
        <f>'6.ВС'!K271</f>
        <v>0</v>
      </c>
      <c r="L264" s="325">
        <f>'6.ВС'!L271</f>
        <v>0</v>
      </c>
      <c r="M264" s="325">
        <f>'6.ВС'!M271</f>
        <v>71000</v>
      </c>
      <c r="N264" s="325">
        <f>'6.ВС'!N271</f>
        <v>71000</v>
      </c>
      <c r="O264" s="325">
        <f>'6.ВС'!O271</f>
        <v>0</v>
      </c>
      <c r="P264" s="325">
        <f>'6.ВС'!P271</f>
        <v>0</v>
      </c>
      <c r="Q264" s="325">
        <f>'6.ВС'!Q271</f>
        <v>71000</v>
      </c>
      <c r="R264" s="325">
        <f>'6.ВС'!R271</f>
        <v>71000</v>
      </c>
      <c r="S264" s="325">
        <f>'6.ВС'!S271</f>
        <v>0</v>
      </c>
      <c r="T264" s="325">
        <f>'6.ВС'!T271</f>
        <v>0</v>
      </c>
      <c r="U264" s="325">
        <f>'6.ВС'!U271</f>
        <v>71000</v>
      </c>
    </row>
    <row r="265" spans="1:21" ht="31.5" x14ac:dyDescent="0.25">
      <c r="A265" s="327" t="s">
        <v>20</v>
      </c>
      <c r="B265" s="323">
        <v>51</v>
      </c>
      <c r="C265" s="318">
        <v>4</v>
      </c>
      <c r="D265" s="320" t="s">
        <v>506</v>
      </c>
      <c r="E265" s="318">
        <v>851</v>
      </c>
      <c r="F265" s="320" t="s">
        <v>108</v>
      </c>
      <c r="G265" s="320" t="s">
        <v>44</v>
      </c>
      <c r="H265" s="320" t="s">
        <v>219</v>
      </c>
      <c r="I265" s="320" t="s">
        <v>21</v>
      </c>
      <c r="J265" s="325">
        <f t="shared" si="123"/>
        <v>197000</v>
      </c>
      <c r="K265" s="325">
        <f t="shared" si="123"/>
        <v>0</v>
      </c>
      <c r="L265" s="325">
        <f t="shared" si="123"/>
        <v>0</v>
      </c>
      <c r="M265" s="325">
        <f t="shared" si="123"/>
        <v>197000</v>
      </c>
      <c r="N265" s="325">
        <f t="shared" si="123"/>
        <v>197000</v>
      </c>
      <c r="O265" s="325">
        <f t="shared" si="123"/>
        <v>0</v>
      </c>
      <c r="P265" s="325">
        <f t="shared" si="123"/>
        <v>0</v>
      </c>
      <c r="Q265" s="325">
        <f t="shared" si="123"/>
        <v>197000</v>
      </c>
      <c r="R265" s="325">
        <f t="shared" si="123"/>
        <v>197000</v>
      </c>
      <c r="S265" s="325">
        <f t="shared" si="123"/>
        <v>0</v>
      </c>
      <c r="T265" s="325">
        <f t="shared" si="123"/>
        <v>0</v>
      </c>
      <c r="U265" s="325">
        <f t="shared" si="123"/>
        <v>197000</v>
      </c>
    </row>
    <row r="266" spans="1:21" s="310" customFormat="1" ht="47.25" x14ac:dyDescent="0.25">
      <c r="A266" s="327" t="s">
        <v>9</v>
      </c>
      <c r="B266" s="323">
        <v>51</v>
      </c>
      <c r="C266" s="318">
        <v>4</v>
      </c>
      <c r="D266" s="320" t="s">
        <v>506</v>
      </c>
      <c r="E266" s="318">
        <v>851</v>
      </c>
      <c r="F266" s="320" t="s">
        <v>108</v>
      </c>
      <c r="G266" s="320" t="s">
        <v>44</v>
      </c>
      <c r="H266" s="320" t="s">
        <v>219</v>
      </c>
      <c r="I266" s="320" t="s">
        <v>22</v>
      </c>
      <c r="J266" s="325">
        <f>'6.ВС'!J273</f>
        <v>197000</v>
      </c>
      <c r="K266" s="325">
        <f>'6.ВС'!K273</f>
        <v>0</v>
      </c>
      <c r="L266" s="325">
        <f>'6.ВС'!L273</f>
        <v>0</v>
      </c>
      <c r="M266" s="325">
        <f>'6.ВС'!M273</f>
        <v>197000</v>
      </c>
      <c r="N266" s="325">
        <f>'6.ВС'!N273</f>
        <v>197000</v>
      </c>
      <c r="O266" s="325">
        <f>'6.ВС'!O273</f>
        <v>0</v>
      </c>
      <c r="P266" s="325">
        <f>'6.ВС'!P273</f>
        <v>0</v>
      </c>
      <c r="Q266" s="325">
        <f>'6.ВС'!Q273</f>
        <v>197000</v>
      </c>
      <c r="R266" s="325">
        <f>'6.ВС'!R273</f>
        <v>197000</v>
      </c>
      <c r="S266" s="325">
        <f>'6.ВС'!S273</f>
        <v>0</v>
      </c>
      <c r="T266" s="325">
        <f>'6.ВС'!T273</f>
        <v>0</v>
      </c>
      <c r="U266" s="325">
        <f>'6.ВС'!U273</f>
        <v>197000</v>
      </c>
    </row>
    <row r="267" spans="1:21" s="310" customFormat="1" hidden="1" x14ac:dyDescent="0.25">
      <c r="A267" s="329" t="s">
        <v>296</v>
      </c>
      <c r="B267" s="323">
        <v>51</v>
      </c>
      <c r="C267" s="318">
        <v>4</v>
      </c>
      <c r="D267" s="320" t="s">
        <v>295</v>
      </c>
      <c r="E267" s="318"/>
      <c r="F267" s="320"/>
      <c r="G267" s="320"/>
      <c r="H267" s="320"/>
      <c r="I267" s="320"/>
      <c r="J267" s="325">
        <f t="shared" ref="J267:U270" si="127">J268</f>
        <v>0</v>
      </c>
      <c r="K267" s="325">
        <f t="shared" si="127"/>
        <v>0</v>
      </c>
      <c r="L267" s="325">
        <f t="shared" si="127"/>
        <v>0</v>
      </c>
      <c r="M267" s="325">
        <f t="shared" si="127"/>
        <v>0</v>
      </c>
      <c r="N267" s="325">
        <f t="shared" si="127"/>
        <v>0</v>
      </c>
      <c r="O267" s="325">
        <f t="shared" si="127"/>
        <v>0</v>
      </c>
      <c r="P267" s="325">
        <f t="shared" si="127"/>
        <v>0</v>
      </c>
      <c r="Q267" s="325">
        <f t="shared" si="127"/>
        <v>0</v>
      </c>
      <c r="R267" s="325">
        <f t="shared" si="127"/>
        <v>0</v>
      </c>
      <c r="S267" s="325">
        <f t="shared" si="127"/>
        <v>0</v>
      </c>
      <c r="T267" s="325">
        <f t="shared" si="127"/>
        <v>0</v>
      </c>
      <c r="U267" s="325">
        <f t="shared" si="127"/>
        <v>0</v>
      </c>
    </row>
    <row r="268" spans="1:21" s="310" customFormat="1" hidden="1" x14ac:dyDescent="0.25">
      <c r="A268" s="321" t="s">
        <v>6</v>
      </c>
      <c r="B268" s="318">
        <v>51</v>
      </c>
      <c r="C268" s="318">
        <v>4</v>
      </c>
      <c r="D268" s="320" t="s">
        <v>295</v>
      </c>
      <c r="E268" s="318">
        <v>851</v>
      </c>
      <c r="F268" s="320"/>
      <c r="G268" s="320"/>
      <c r="H268" s="320"/>
      <c r="I268" s="320"/>
      <c r="J268" s="325">
        <f t="shared" si="127"/>
        <v>0</v>
      </c>
      <c r="K268" s="325">
        <f t="shared" si="127"/>
        <v>0</v>
      </c>
      <c r="L268" s="325">
        <f t="shared" si="127"/>
        <v>0</v>
      </c>
      <c r="M268" s="325">
        <f t="shared" si="127"/>
        <v>0</v>
      </c>
      <c r="N268" s="325">
        <f t="shared" si="127"/>
        <v>0</v>
      </c>
      <c r="O268" s="325">
        <f t="shared" si="127"/>
        <v>0</v>
      </c>
      <c r="P268" s="325">
        <f t="shared" si="127"/>
        <v>0</v>
      </c>
      <c r="Q268" s="325">
        <f t="shared" si="127"/>
        <v>0</v>
      </c>
      <c r="R268" s="325">
        <f t="shared" si="127"/>
        <v>0</v>
      </c>
      <c r="S268" s="325">
        <f t="shared" si="127"/>
        <v>0</v>
      </c>
      <c r="T268" s="325">
        <f t="shared" si="127"/>
        <v>0</v>
      </c>
      <c r="U268" s="325">
        <f t="shared" si="127"/>
        <v>0</v>
      </c>
    </row>
    <row r="269" spans="1:21" s="310" customFormat="1" ht="31.5" hidden="1" x14ac:dyDescent="0.25">
      <c r="A269" s="329" t="s">
        <v>281</v>
      </c>
      <c r="B269" s="323">
        <v>51</v>
      </c>
      <c r="C269" s="318">
        <v>4</v>
      </c>
      <c r="D269" s="320" t="s">
        <v>295</v>
      </c>
      <c r="E269" s="318">
        <v>851</v>
      </c>
      <c r="F269" s="320"/>
      <c r="G269" s="320"/>
      <c r="H269" s="320" t="s">
        <v>287</v>
      </c>
      <c r="I269" s="320"/>
      <c r="J269" s="325">
        <f t="shared" si="127"/>
        <v>0</v>
      </c>
      <c r="K269" s="325">
        <f t="shared" si="127"/>
        <v>0</v>
      </c>
      <c r="L269" s="325">
        <f t="shared" si="127"/>
        <v>0</v>
      </c>
      <c r="M269" s="325">
        <f t="shared" si="127"/>
        <v>0</v>
      </c>
      <c r="N269" s="325">
        <f t="shared" si="127"/>
        <v>0</v>
      </c>
      <c r="O269" s="325">
        <f t="shared" si="127"/>
        <v>0</v>
      </c>
      <c r="P269" s="325">
        <f t="shared" si="127"/>
        <v>0</v>
      </c>
      <c r="Q269" s="325">
        <f t="shared" si="127"/>
        <v>0</v>
      </c>
      <c r="R269" s="325">
        <f t="shared" si="127"/>
        <v>0</v>
      </c>
      <c r="S269" s="325">
        <f t="shared" si="127"/>
        <v>0</v>
      </c>
      <c r="T269" s="325">
        <f t="shared" si="127"/>
        <v>0</v>
      </c>
      <c r="U269" s="325">
        <f t="shared" si="127"/>
        <v>0</v>
      </c>
    </row>
    <row r="270" spans="1:21" s="310" customFormat="1" ht="31.5" hidden="1" x14ac:dyDescent="0.25">
      <c r="A270" s="327" t="s">
        <v>20</v>
      </c>
      <c r="B270" s="323">
        <v>51</v>
      </c>
      <c r="C270" s="318">
        <v>4</v>
      </c>
      <c r="D270" s="320" t="s">
        <v>295</v>
      </c>
      <c r="E270" s="318">
        <v>851</v>
      </c>
      <c r="F270" s="320"/>
      <c r="G270" s="320"/>
      <c r="H270" s="320" t="s">
        <v>287</v>
      </c>
      <c r="I270" s="320" t="s">
        <v>21</v>
      </c>
      <c r="J270" s="325">
        <f t="shared" si="127"/>
        <v>0</v>
      </c>
      <c r="K270" s="325">
        <f t="shared" si="127"/>
        <v>0</v>
      </c>
      <c r="L270" s="325">
        <f t="shared" si="127"/>
        <v>0</v>
      </c>
      <c r="M270" s="325">
        <f t="shared" si="127"/>
        <v>0</v>
      </c>
      <c r="N270" s="325">
        <f t="shared" si="127"/>
        <v>0</v>
      </c>
      <c r="O270" s="325">
        <f t="shared" si="127"/>
        <v>0</v>
      </c>
      <c r="P270" s="325">
        <f t="shared" si="127"/>
        <v>0</v>
      </c>
      <c r="Q270" s="325">
        <f t="shared" si="127"/>
        <v>0</v>
      </c>
      <c r="R270" s="325">
        <f t="shared" si="127"/>
        <v>0</v>
      </c>
      <c r="S270" s="325">
        <f t="shared" si="127"/>
        <v>0</v>
      </c>
      <c r="T270" s="325">
        <f t="shared" si="127"/>
        <v>0</v>
      </c>
      <c r="U270" s="325">
        <f t="shared" si="127"/>
        <v>0</v>
      </c>
    </row>
    <row r="271" spans="1:21" s="310" customFormat="1" ht="47.25" hidden="1" x14ac:dyDescent="0.25">
      <c r="A271" s="327" t="s">
        <v>9</v>
      </c>
      <c r="B271" s="323">
        <v>51</v>
      </c>
      <c r="C271" s="318">
        <v>4</v>
      </c>
      <c r="D271" s="320" t="s">
        <v>295</v>
      </c>
      <c r="E271" s="318">
        <v>851</v>
      </c>
      <c r="F271" s="320"/>
      <c r="G271" s="320"/>
      <c r="H271" s="320" t="s">
        <v>287</v>
      </c>
      <c r="I271" s="320" t="s">
        <v>22</v>
      </c>
      <c r="J271" s="325">
        <f>'6.ВС'!J276</f>
        <v>0</v>
      </c>
      <c r="K271" s="325">
        <f>'6.ВС'!K276</f>
        <v>0</v>
      </c>
      <c r="L271" s="325">
        <f>'6.ВС'!L276</f>
        <v>0</v>
      </c>
      <c r="M271" s="325">
        <f>'6.ВС'!M276</f>
        <v>0</v>
      </c>
      <c r="N271" s="325">
        <f>'6.ВС'!N276</f>
        <v>0</v>
      </c>
      <c r="O271" s="325">
        <f>'6.ВС'!O276</f>
        <v>0</v>
      </c>
      <c r="P271" s="325">
        <f>'6.ВС'!P276</f>
        <v>0</v>
      </c>
      <c r="Q271" s="325">
        <f>'6.ВС'!Q276</f>
        <v>0</v>
      </c>
      <c r="R271" s="325">
        <f>'6.ВС'!R276</f>
        <v>0</v>
      </c>
      <c r="S271" s="325">
        <f>'6.ВС'!S276</f>
        <v>0</v>
      </c>
      <c r="T271" s="325">
        <f>'6.ВС'!T276</f>
        <v>0</v>
      </c>
      <c r="U271" s="325">
        <f>'6.ВС'!U276</f>
        <v>0</v>
      </c>
    </row>
    <row r="272" spans="1:21" ht="31.5" x14ac:dyDescent="0.25">
      <c r="A272" s="321" t="s">
        <v>269</v>
      </c>
      <c r="B272" s="318">
        <v>51</v>
      </c>
      <c r="C272" s="318">
        <v>5</v>
      </c>
      <c r="D272" s="320"/>
      <c r="E272" s="318"/>
      <c r="F272" s="320"/>
      <c r="G272" s="319"/>
      <c r="H272" s="319"/>
      <c r="I272" s="320"/>
      <c r="J272" s="325">
        <f t="shared" ref="J272" si="128">J273+J278</f>
        <v>12261860</v>
      </c>
      <c r="K272" s="325">
        <f t="shared" ref="K272:U272" si="129">K273+K278</f>
        <v>9026160</v>
      </c>
      <c r="L272" s="325">
        <f t="shared" si="129"/>
        <v>3235700</v>
      </c>
      <c r="M272" s="325">
        <f t="shared" si="129"/>
        <v>0</v>
      </c>
      <c r="N272" s="325">
        <f t="shared" si="129"/>
        <v>10620947.870000001</v>
      </c>
      <c r="O272" s="325">
        <f t="shared" si="129"/>
        <v>9026160</v>
      </c>
      <c r="P272" s="325">
        <f t="shared" si="129"/>
        <v>1594787.87</v>
      </c>
      <c r="Q272" s="325">
        <f t="shared" si="129"/>
        <v>0</v>
      </c>
      <c r="R272" s="325">
        <f t="shared" si="129"/>
        <v>11718033.98</v>
      </c>
      <c r="S272" s="325">
        <f t="shared" si="129"/>
        <v>9026160</v>
      </c>
      <c r="T272" s="325">
        <f t="shared" si="129"/>
        <v>2691873.98</v>
      </c>
      <c r="U272" s="325">
        <f t="shared" si="129"/>
        <v>0</v>
      </c>
    </row>
    <row r="273" spans="1:21" ht="31.5" x14ac:dyDescent="0.25">
      <c r="A273" s="321" t="s">
        <v>510</v>
      </c>
      <c r="B273" s="318">
        <v>51</v>
      </c>
      <c r="C273" s="318">
        <v>5</v>
      </c>
      <c r="D273" s="320" t="s">
        <v>507</v>
      </c>
      <c r="E273" s="318"/>
      <c r="F273" s="320"/>
      <c r="G273" s="319"/>
      <c r="H273" s="319"/>
      <c r="I273" s="320"/>
      <c r="J273" s="325">
        <f t="shared" ref="J273:U276" si="130">J274</f>
        <v>3235700</v>
      </c>
      <c r="K273" s="325">
        <f t="shared" si="130"/>
        <v>0</v>
      </c>
      <c r="L273" s="325">
        <f t="shared" si="130"/>
        <v>3235700</v>
      </c>
      <c r="M273" s="325">
        <f t="shared" si="130"/>
        <v>0</v>
      </c>
      <c r="N273" s="325">
        <f t="shared" si="130"/>
        <v>1594787.87</v>
      </c>
      <c r="O273" s="325">
        <f t="shared" si="130"/>
        <v>0</v>
      </c>
      <c r="P273" s="325">
        <f t="shared" si="130"/>
        <v>1594787.87</v>
      </c>
      <c r="Q273" s="325">
        <f t="shared" si="130"/>
        <v>0</v>
      </c>
      <c r="R273" s="325">
        <f t="shared" si="130"/>
        <v>2691873.98</v>
      </c>
      <c r="S273" s="325">
        <f t="shared" si="130"/>
        <v>0</v>
      </c>
      <c r="T273" s="325">
        <f t="shared" si="130"/>
        <v>2691873.98</v>
      </c>
      <c r="U273" s="325">
        <f t="shared" si="130"/>
        <v>0</v>
      </c>
    </row>
    <row r="274" spans="1:21" x14ac:dyDescent="0.25">
      <c r="A274" s="321" t="s">
        <v>6</v>
      </c>
      <c r="B274" s="318">
        <v>51</v>
      </c>
      <c r="C274" s="318">
        <v>5</v>
      </c>
      <c r="D274" s="320" t="s">
        <v>507</v>
      </c>
      <c r="E274" s="318">
        <v>851</v>
      </c>
      <c r="F274" s="320"/>
      <c r="G274" s="319"/>
      <c r="H274" s="319"/>
      <c r="I274" s="320"/>
      <c r="J274" s="325">
        <f t="shared" si="130"/>
        <v>3235700</v>
      </c>
      <c r="K274" s="325">
        <f t="shared" si="130"/>
        <v>0</v>
      </c>
      <c r="L274" s="325">
        <f t="shared" si="130"/>
        <v>3235700</v>
      </c>
      <c r="M274" s="325">
        <f t="shared" si="130"/>
        <v>0</v>
      </c>
      <c r="N274" s="325">
        <f t="shared" si="130"/>
        <v>1594787.87</v>
      </c>
      <c r="O274" s="325">
        <f t="shared" si="130"/>
        <v>0</v>
      </c>
      <c r="P274" s="325">
        <f t="shared" si="130"/>
        <v>1594787.87</v>
      </c>
      <c r="Q274" s="325">
        <f t="shared" si="130"/>
        <v>0</v>
      </c>
      <c r="R274" s="325">
        <f t="shared" si="130"/>
        <v>2691873.98</v>
      </c>
      <c r="S274" s="325">
        <f t="shared" si="130"/>
        <v>0</v>
      </c>
      <c r="T274" s="325">
        <f t="shared" si="130"/>
        <v>2691873.98</v>
      </c>
      <c r="U274" s="325">
        <f t="shared" si="130"/>
        <v>0</v>
      </c>
    </row>
    <row r="275" spans="1:21" ht="31.5" x14ac:dyDescent="0.25">
      <c r="A275" s="321" t="s">
        <v>95</v>
      </c>
      <c r="B275" s="318">
        <v>51</v>
      </c>
      <c r="C275" s="318">
        <v>5</v>
      </c>
      <c r="D275" s="320" t="s">
        <v>507</v>
      </c>
      <c r="E275" s="318">
        <v>851</v>
      </c>
      <c r="F275" s="320" t="s">
        <v>93</v>
      </c>
      <c r="G275" s="320" t="s">
        <v>11</v>
      </c>
      <c r="H275" s="320" t="s">
        <v>216</v>
      </c>
      <c r="I275" s="320"/>
      <c r="J275" s="325">
        <f t="shared" si="130"/>
        <v>3235700</v>
      </c>
      <c r="K275" s="325">
        <f t="shared" si="130"/>
        <v>0</v>
      </c>
      <c r="L275" s="325">
        <f t="shared" si="130"/>
        <v>3235700</v>
      </c>
      <c r="M275" s="325">
        <f t="shared" si="130"/>
        <v>0</v>
      </c>
      <c r="N275" s="325">
        <f t="shared" si="130"/>
        <v>1594787.87</v>
      </c>
      <c r="O275" s="325">
        <f t="shared" si="130"/>
        <v>0</v>
      </c>
      <c r="P275" s="325">
        <f t="shared" si="130"/>
        <v>1594787.87</v>
      </c>
      <c r="Q275" s="325">
        <f t="shared" si="130"/>
        <v>0</v>
      </c>
      <c r="R275" s="325">
        <f t="shared" si="130"/>
        <v>2691873.98</v>
      </c>
      <c r="S275" s="325">
        <f t="shared" si="130"/>
        <v>0</v>
      </c>
      <c r="T275" s="325">
        <f t="shared" si="130"/>
        <v>2691873.98</v>
      </c>
      <c r="U275" s="325">
        <f t="shared" si="130"/>
        <v>0</v>
      </c>
    </row>
    <row r="276" spans="1:21" ht="31.5" x14ac:dyDescent="0.25">
      <c r="A276" s="326" t="s">
        <v>96</v>
      </c>
      <c r="B276" s="318">
        <v>51</v>
      </c>
      <c r="C276" s="318">
        <v>5</v>
      </c>
      <c r="D276" s="320" t="s">
        <v>507</v>
      </c>
      <c r="E276" s="318">
        <v>851</v>
      </c>
      <c r="F276" s="320" t="s">
        <v>93</v>
      </c>
      <c r="G276" s="320" t="s">
        <v>11</v>
      </c>
      <c r="H276" s="320" t="s">
        <v>216</v>
      </c>
      <c r="I276" s="320" t="s">
        <v>97</v>
      </c>
      <c r="J276" s="325">
        <f t="shared" si="130"/>
        <v>3235700</v>
      </c>
      <c r="K276" s="325">
        <f t="shared" si="130"/>
        <v>0</v>
      </c>
      <c r="L276" s="325">
        <f t="shared" si="130"/>
        <v>3235700</v>
      </c>
      <c r="M276" s="325">
        <f t="shared" si="130"/>
        <v>0</v>
      </c>
      <c r="N276" s="325">
        <f t="shared" si="130"/>
        <v>1594787.87</v>
      </c>
      <c r="O276" s="325">
        <f t="shared" si="130"/>
        <v>0</v>
      </c>
      <c r="P276" s="325">
        <f t="shared" si="130"/>
        <v>1594787.87</v>
      </c>
      <c r="Q276" s="325">
        <f t="shared" si="130"/>
        <v>0</v>
      </c>
      <c r="R276" s="325">
        <f t="shared" si="130"/>
        <v>2691873.98</v>
      </c>
      <c r="S276" s="325">
        <f t="shared" si="130"/>
        <v>0</v>
      </c>
      <c r="T276" s="325">
        <f t="shared" si="130"/>
        <v>2691873.98</v>
      </c>
      <c r="U276" s="325">
        <f t="shared" si="130"/>
        <v>0</v>
      </c>
    </row>
    <row r="277" spans="1:21" ht="31.5" x14ac:dyDescent="0.25">
      <c r="A277" s="326" t="s">
        <v>98</v>
      </c>
      <c r="B277" s="318">
        <v>51</v>
      </c>
      <c r="C277" s="318">
        <v>5</v>
      </c>
      <c r="D277" s="320" t="s">
        <v>507</v>
      </c>
      <c r="E277" s="318">
        <v>851</v>
      </c>
      <c r="F277" s="320" t="s">
        <v>93</v>
      </c>
      <c r="G277" s="320" t="s">
        <v>11</v>
      </c>
      <c r="H277" s="320" t="s">
        <v>216</v>
      </c>
      <c r="I277" s="320" t="s">
        <v>99</v>
      </c>
      <c r="J277" s="325">
        <f>'6.ВС'!J235</f>
        <v>3235700</v>
      </c>
      <c r="K277" s="325">
        <f>'6.ВС'!K235</f>
        <v>0</v>
      </c>
      <c r="L277" s="325">
        <f>'6.ВС'!L235</f>
        <v>3235700</v>
      </c>
      <c r="M277" s="325">
        <f>'6.ВС'!M235</f>
        <v>0</v>
      </c>
      <c r="N277" s="325">
        <f>'6.ВС'!N235</f>
        <v>1594787.87</v>
      </c>
      <c r="O277" s="325">
        <f>'6.ВС'!O235</f>
        <v>0</v>
      </c>
      <c r="P277" s="325">
        <f>'6.ВС'!P235</f>
        <v>1594787.87</v>
      </c>
      <c r="Q277" s="325">
        <f>'6.ВС'!Q235</f>
        <v>0</v>
      </c>
      <c r="R277" s="325">
        <f>'6.ВС'!R235</f>
        <v>2691873.98</v>
      </c>
      <c r="S277" s="325">
        <f>'6.ВС'!S235</f>
        <v>0</v>
      </c>
      <c r="T277" s="325">
        <f>'6.ВС'!T235</f>
        <v>2691873.98</v>
      </c>
      <c r="U277" s="325">
        <f>'6.ВС'!U235</f>
        <v>0</v>
      </c>
    </row>
    <row r="278" spans="1:21" ht="47.25" x14ac:dyDescent="0.25">
      <c r="A278" s="321" t="s">
        <v>175</v>
      </c>
      <c r="B278" s="318">
        <v>51</v>
      </c>
      <c r="C278" s="318">
        <v>5</v>
      </c>
      <c r="D278" s="320" t="s">
        <v>508</v>
      </c>
      <c r="E278" s="318"/>
      <c r="F278" s="320"/>
      <c r="G278" s="320"/>
      <c r="H278" s="320"/>
      <c r="I278" s="320"/>
      <c r="J278" s="325">
        <f t="shared" ref="J278:U278" si="131">J279</f>
        <v>9026160</v>
      </c>
      <c r="K278" s="325">
        <f t="shared" si="131"/>
        <v>9026160</v>
      </c>
      <c r="L278" s="325">
        <f t="shared" si="131"/>
        <v>0</v>
      </c>
      <c r="M278" s="325">
        <f t="shared" si="131"/>
        <v>0</v>
      </c>
      <c r="N278" s="325">
        <f t="shared" si="131"/>
        <v>9026160</v>
      </c>
      <c r="O278" s="325">
        <f t="shared" si="131"/>
        <v>9026160</v>
      </c>
      <c r="P278" s="325">
        <f t="shared" si="131"/>
        <v>0</v>
      </c>
      <c r="Q278" s="325">
        <f t="shared" si="131"/>
        <v>0</v>
      </c>
      <c r="R278" s="325">
        <f t="shared" si="131"/>
        <v>9026160</v>
      </c>
      <c r="S278" s="325">
        <f t="shared" si="131"/>
        <v>9026160</v>
      </c>
      <c r="T278" s="325">
        <f t="shared" si="131"/>
        <v>0</v>
      </c>
      <c r="U278" s="325">
        <f t="shared" si="131"/>
        <v>0</v>
      </c>
    </row>
    <row r="279" spans="1:21" x14ac:dyDescent="0.25">
      <c r="A279" s="321" t="s">
        <v>6</v>
      </c>
      <c r="B279" s="318">
        <v>51</v>
      </c>
      <c r="C279" s="318">
        <v>5</v>
      </c>
      <c r="D279" s="320" t="s">
        <v>508</v>
      </c>
      <c r="E279" s="318">
        <v>851</v>
      </c>
      <c r="F279" s="320"/>
      <c r="G279" s="319"/>
      <c r="H279" s="319"/>
      <c r="I279" s="320"/>
      <c r="J279" s="325">
        <f t="shared" ref="J279" si="132">J280+J283</f>
        <v>9026160</v>
      </c>
      <c r="K279" s="325">
        <f t="shared" ref="K279:U279" si="133">K280+K283</f>
        <v>9026160</v>
      </c>
      <c r="L279" s="325">
        <f t="shared" si="133"/>
        <v>0</v>
      </c>
      <c r="M279" s="325">
        <f t="shared" si="133"/>
        <v>0</v>
      </c>
      <c r="N279" s="325">
        <f t="shared" si="133"/>
        <v>9026160</v>
      </c>
      <c r="O279" s="325">
        <f t="shared" si="133"/>
        <v>9026160</v>
      </c>
      <c r="P279" s="325">
        <f t="shared" si="133"/>
        <v>0</v>
      </c>
      <c r="Q279" s="325">
        <f t="shared" si="133"/>
        <v>0</v>
      </c>
      <c r="R279" s="325">
        <f t="shared" si="133"/>
        <v>9026160</v>
      </c>
      <c r="S279" s="325">
        <f t="shared" si="133"/>
        <v>9026160</v>
      </c>
      <c r="T279" s="325">
        <f t="shared" si="133"/>
        <v>0</v>
      </c>
      <c r="U279" s="325">
        <f t="shared" si="133"/>
        <v>0</v>
      </c>
    </row>
    <row r="280" spans="1:21" ht="63" hidden="1" x14ac:dyDescent="0.25">
      <c r="A280" s="321" t="s">
        <v>176</v>
      </c>
      <c r="B280" s="318">
        <v>51</v>
      </c>
      <c r="C280" s="318">
        <v>5</v>
      </c>
      <c r="D280" s="320" t="s">
        <v>508</v>
      </c>
      <c r="E280" s="318">
        <v>851</v>
      </c>
      <c r="F280" s="319" t="s">
        <v>93</v>
      </c>
      <c r="G280" s="319" t="s">
        <v>13</v>
      </c>
      <c r="H280" s="319" t="s">
        <v>177</v>
      </c>
      <c r="I280" s="319"/>
      <c r="J280" s="330">
        <f t="shared" ref="J280:U281" si="134">J281</f>
        <v>0</v>
      </c>
      <c r="K280" s="330">
        <f t="shared" si="134"/>
        <v>0</v>
      </c>
      <c r="L280" s="330">
        <f t="shared" si="134"/>
        <v>0</v>
      </c>
      <c r="M280" s="330">
        <f t="shared" si="134"/>
        <v>0</v>
      </c>
      <c r="N280" s="330">
        <f t="shared" si="134"/>
        <v>0</v>
      </c>
      <c r="O280" s="330">
        <f t="shared" si="134"/>
        <v>0</v>
      </c>
      <c r="P280" s="330">
        <f t="shared" si="134"/>
        <v>0</v>
      </c>
      <c r="Q280" s="330">
        <f t="shared" si="134"/>
        <v>0</v>
      </c>
      <c r="R280" s="330">
        <f t="shared" si="134"/>
        <v>0</v>
      </c>
      <c r="S280" s="330">
        <f t="shared" si="134"/>
        <v>0</v>
      </c>
      <c r="T280" s="330">
        <f t="shared" si="134"/>
        <v>0</v>
      </c>
      <c r="U280" s="330">
        <f t="shared" si="134"/>
        <v>0</v>
      </c>
    </row>
    <row r="281" spans="1:21" ht="31.5" hidden="1" x14ac:dyDescent="0.25">
      <c r="A281" s="327" t="s">
        <v>71</v>
      </c>
      <c r="B281" s="318">
        <v>51</v>
      </c>
      <c r="C281" s="318">
        <v>5</v>
      </c>
      <c r="D281" s="319" t="s">
        <v>508</v>
      </c>
      <c r="E281" s="318">
        <v>851</v>
      </c>
      <c r="F281" s="319" t="s">
        <v>93</v>
      </c>
      <c r="G281" s="319" t="s">
        <v>13</v>
      </c>
      <c r="H281" s="319" t="s">
        <v>177</v>
      </c>
      <c r="I281" s="319" t="s">
        <v>72</v>
      </c>
      <c r="J281" s="330">
        <f t="shared" si="134"/>
        <v>0</v>
      </c>
      <c r="K281" s="330">
        <f t="shared" si="134"/>
        <v>0</v>
      </c>
      <c r="L281" s="330">
        <f t="shared" si="134"/>
        <v>0</v>
      </c>
      <c r="M281" s="330">
        <f t="shared" si="134"/>
        <v>0</v>
      </c>
      <c r="N281" s="330">
        <f t="shared" si="134"/>
        <v>0</v>
      </c>
      <c r="O281" s="330">
        <f t="shared" si="134"/>
        <v>0</v>
      </c>
      <c r="P281" s="330">
        <f t="shared" si="134"/>
        <v>0</v>
      </c>
      <c r="Q281" s="330">
        <f t="shared" si="134"/>
        <v>0</v>
      </c>
      <c r="R281" s="330">
        <f t="shared" si="134"/>
        <v>0</v>
      </c>
      <c r="S281" s="330">
        <f t="shared" si="134"/>
        <v>0</v>
      </c>
      <c r="T281" s="330">
        <f t="shared" si="134"/>
        <v>0</v>
      </c>
      <c r="U281" s="330">
        <f t="shared" si="134"/>
        <v>0</v>
      </c>
    </row>
    <row r="282" spans="1:21" hidden="1" x14ac:dyDescent="0.25">
      <c r="A282" s="327" t="s">
        <v>73</v>
      </c>
      <c r="B282" s="318">
        <v>51</v>
      </c>
      <c r="C282" s="318">
        <v>5</v>
      </c>
      <c r="D282" s="319" t="s">
        <v>508</v>
      </c>
      <c r="E282" s="318">
        <v>851</v>
      </c>
      <c r="F282" s="319" t="s">
        <v>93</v>
      </c>
      <c r="G282" s="319" t="s">
        <v>13</v>
      </c>
      <c r="H282" s="319" t="s">
        <v>177</v>
      </c>
      <c r="I282" s="319" t="s">
        <v>74</v>
      </c>
      <c r="J282" s="330"/>
      <c r="K282" s="330"/>
      <c r="L282" s="330"/>
      <c r="M282" s="330"/>
      <c r="N282" s="330"/>
      <c r="O282" s="330"/>
      <c r="P282" s="330"/>
      <c r="Q282" s="330"/>
      <c r="R282" s="330"/>
      <c r="S282" s="330"/>
      <c r="T282" s="330"/>
      <c r="U282" s="330"/>
    </row>
    <row r="283" spans="1:21" ht="63" x14ac:dyDescent="0.25">
      <c r="A283" s="321" t="s">
        <v>238</v>
      </c>
      <c r="B283" s="318">
        <v>51</v>
      </c>
      <c r="C283" s="318">
        <v>5</v>
      </c>
      <c r="D283" s="320" t="s">
        <v>508</v>
      </c>
      <c r="E283" s="318">
        <v>851</v>
      </c>
      <c r="F283" s="319" t="s">
        <v>93</v>
      </c>
      <c r="G283" s="319" t="s">
        <v>13</v>
      </c>
      <c r="H283" s="319" t="s">
        <v>178</v>
      </c>
      <c r="I283" s="319"/>
      <c r="J283" s="325">
        <f t="shared" ref="J283:U284" si="135">J284</f>
        <v>9026160</v>
      </c>
      <c r="K283" s="325">
        <f t="shared" si="135"/>
        <v>9026160</v>
      </c>
      <c r="L283" s="325">
        <f t="shared" si="135"/>
        <v>0</v>
      </c>
      <c r="M283" s="325">
        <f t="shared" si="135"/>
        <v>0</v>
      </c>
      <c r="N283" s="325">
        <f t="shared" si="135"/>
        <v>9026160</v>
      </c>
      <c r="O283" s="325">
        <f t="shared" si="135"/>
        <v>9026160</v>
      </c>
      <c r="P283" s="325">
        <f t="shared" si="135"/>
        <v>0</v>
      </c>
      <c r="Q283" s="325">
        <f t="shared" si="135"/>
        <v>0</v>
      </c>
      <c r="R283" s="325">
        <f t="shared" si="135"/>
        <v>9026160</v>
      </c>
      <c r="S283" s="325">
        <f t="shared" si="135"/>
        <v>9026160</v>
      </c>
      <c r="T283" s="325">
        <f t="shared" si="135"/>
        <v>0</v>
      </c>
      <c r="U283" s="325">
        <f t="shared" si="135"/>
        <v>0</v>
      </c>
    </row>
    <row r="284" spans="1:21" ht="31.5" x14ac:dyDescent="0.25">
      <c r="A284" s="327" t="s">
        <v>71</v>
      </c>
      <c r="B284" s="318">
        <v>51</v>
      </c>
      <c r="C284" s="318">
        <v>5</v>
      </c>
      <c r="D284" s="319" t="s">
        <v>508</v>
      </c>
      <c r="E284" s="318">
        <v>851</v>
      </c>
      <c r="F284" s="319" t="s">
        <v>93</v>
      </c>
      <c r="G284" s="319" t="s">
        <v>13</v>
      </c>
      <c r="H284" s="319" t="s">
        <v>178</v>
      </c>
      <c r="I284" s="319" t="s">
        <v>72</v>
      </c>
      <c r="J284" s="330">
        <f t="shared" si="135"/>
        <v>9026160</v>
      </c>
      <c r="K284" s="330">
        <f t="shared" si="135"/>
        <v>9026160</v>
      </c>
      <c r="L284" s="330">
        <f t="shared" si="135"/>
        <v>0</v>
      </c>
      <c r="M284" s="330">
        <f t="shared" si="135"/>
        <v>0</v>
      </c>
      <c r="N284" s="330">
        <f t="shared" si="135"/>
        <v>9026160</v>
      </c>
      <c r="O284" s="330">
        <f t="shared" si="135"/>
        <v>9026160</v>
      </c>
      <c r="P284" s="330">
        <f t="shared" si="135"/>
        <v>0</v>
      </c>
      <c r="Q284" s="330">
        <f t="shared" si="135"/>
        <v>0</v>
      </c>
      <c r="R284" s="330">
        <f t="shared" si="135"/>
        <v>9026160</v>
      </c>
      <c r="S284" s="330">
        <f t="shared" si="135"/>
        <v>9026160</v>
      </c>
      <c r="T284" s="330">
        <f t="shared" si="135"/>
        <v>0</v>
      </c>
      <c r="U284" s="330">
        <f t="shared" si="135"/>
        <v>0</v>
      </c>
    </row>
    <row r="285" spans="1:21" x14ac:dyDescent="0.25">
      <c r="A285" s="327" t="s">
        <v>73</v>
      </c>
      <c r="B285" s="318">
        <v>51</v>
      </c>
      <c r="C285" s="318">
        <v>5</v>
      </c>
      <c r="D285" s="319" t="s">
        <v>508</v>
      </c>
      <c r="E285" s="318">
        <v>851</v>
      </c>
      <c r="F285" s="319" t="s">
        <v>93</v>
      </c>
      <c r="G285" s="319" t="s">
        <v>13</v>
      </c>
      <c r="H285" s="319" t="s">
        <v>178</v>
      </c>
      <c r="I285" s="319" t="s">
        <v>74</v>
      </c>
      <c r="J285" s="330">
        <f>'6.ВС'!J239</f>
        <v>9026160</v>
      </c>
      <c r="K285" s="330">
        <f>'6.ВС'!K239</f>
        <v>9026160</v>
      </c>
      <c r="L285" s="330">
        <f>'6.ВС'!L239</f>
        <v>0</v>
      </c>
      <c r="M285" s="330">
        <f>'6.ВС'!M239</f>
        <v>0</v>
      </c>
      <c r="N285" s="330">
        <f>'6.ВС'!N239</f>
        <v>9026160</v>
      </c>
      <c r="O285" s="330">
        <f>'6.ВС'!O239</f>
        <v>9026160</v>
      </c>
      <c r="P285" s="330">
        <f>'6.ВС'!P239</f>
        <v>0</v>
      </c>
      <c r="Q285" s="330">
        <f>'6.ВС'!Q239</f>
        <v>0</v>
      </c>
      <c r="R285" s="330">
        <f>'6.ВС'!R239</f>
        <v>9026160</v>
      </c>
      <c r="S285" s="330">
        <f>'6.ВС'!S239</f>
        <v>9026160</v>
      </c>
      <c r="T285" s="330">
        <f>'6.ВС'!T239</f>
        <v>0</v>
      </c>
      <c r="U285" s="330">
        <f>'6.ВС'!U239</f>
        <v>0</v>
      </c>
    </row>
    <row r="286" spans="1:21" ht="31.5" x14ac:dyDescent="0.25">
      <c r="A286" s="321" t="s">
        <v>268</v>
      </c>
      <c r="B286" s="318">
        <v>51</v>
      </c>
      <c r="C286" s="318">
        <v>6</v>
      </c>
      <c r="D286" s="319"/>
      <c r="E286" s="318"/>
      <c r="F286" s="320"/>
      <c r="G286" s="319"/>
      <c r="H286" s="319"/>
      <c r="I286" s="320"/>
      <c r="J286" s="325">
        <f t="shared" ref="J286" si="136">J288</f>
        <v>3151297.8</v>
      </c>
      <c r="K286" s="325">
        <f t="shared" ref="K286:U286" si="137">K288</f>
        <v>2250927</v>
      </c>
      <c r="L286" s="325">
        <f t="shared" si="137"/>
        <v>900370.8</v>
      </c>
      <c r="M286" s="325">
        <f t="shared" si="137"/>
        <v>0</v>
      </c>
      <c r="N286" s="325">
        <f t="shared" si="137"/>
        <v>3151297.8</v>
      </c>
      <c r="O286" s="325">
        <f t="shared" si="137"/>
        <v>2250927</v>
      </c>
      <c r="P286" s="325">
        <f t="shared" si="137"/>
        <v>900370.8</v>
      </c>
      <c r="Q286" s="325">
        <f t="shared" si="137"/>
        <v>0</v>
      </c>
      <c r="R286" s="325">
        <f t="shared" si="137"/>
        <v>3151297.8</v>
      </c>
      <c r="S286" s="325">
        <f t="shared" si="137"/>
        <v>2250927</v>
      </c>
      <c r="T286" s="325">
        <f t="shared" si="137"/>
        <v>900370.8</v>
      </c>
      <c r="U286" s="325">
        <f t="shared" si="137"/>
        <v>0</v>
      </c>
    </row>
    <row r="287" spans="1:21" ht="31.5" x14ac:dyDescent="0.25">
      <c r="A287" s="321" t="s">
        <v>179</v>
      </c>
      <c r="B287" s="318">
        <v>51</v>
      </c>
      <c r="C287" s="318">
        <v>6</v>
      </c>
      <c r="D287" s="319" t="s">
        <v>509</v>
      </c>
      <c r="E287" s="318"/>
      <c r="F287" s="320"/>
      <c r="G287" s="319"/>
      <c r="H287" s="319"/>
      <c r="I287" s="320"/>
      <c r="J287" s="325">
        <f t="shared" ref="J287:U290" si="138">J288</f>
        <v>3151297.8</v>
      </c>
      <c r="K287" s="325">
        <f t="shared" si="138"/>
        <v>2250927</v>
      </c>
      <c r="L287" s="325">
        <f t="shared" si="138"/>
        <v>900370.8</v>
      </c>
      <c r="M287" s="325">
        <f t="shared" si="138"/>
        <v>0</v>
      </c>
      <c r="N287" s="325">
        <f t="shared" si="138"/>
        <v>3151297.8</v>
      </c>
      <c r="O287" s="325">
        <f t="shared" si="138"/>
        <v>2250927</v>
      </c>
      <c r="P287" s="325">
        <f t="shared" si="138"/>
        <v>900370.8</v>
      </c>
      <c r="Q287" s="325">
        <f t="shared" si="138"/>
        <v>0</v>
      </c>
      <c r="R287" s="325">
        <f t="shared" si="138"/>
        <v>3151297.8</v>
      </c>
      <c r="S287" s="325">
        <f t="shared" si="138"/>
        <v>2250927</v>
      </c>
      <c r="T287" s="325">
        <f t="shared" si="138"/>
        <v>900370.8</v>
      </c>
      <c r="U287" s="325">
        <f t="shared" si="138"/>
        <v>0</v>
      </c>
    </row>
    <row r="288" spans="1:21" s="310" customFormat="1" x14ac:dyDescent="0.25">
      <c r="A288" s="321" t="s">
        <v>6</v>
      </c>
      <c r="B288" s="318">
        <v>51</v>
      </c>
      <c r="C288" s="318">
        <v>6</v>
      </c>
      <c r="D288" s="319" t="s">
        <v>509</v>
      </c>
      <c r="E288" s="318">
        <v>851</v>
      </c>
      <c r="F288" s="320"/>
      <c r="G288" s="319"/>
      <c r="H288" s="319"/>
      <c r="I288" s="320"/>
      <c r="J288" s="325">
        <f t="shared" si="138"/>
        <v>3151297.8</v>
      </c>
      <c r="K288" s="325">
        <f t="shared" si="138"/>
        <v>2250927</v>
      </c>
      <c r="L288" s="325">
        <f t="shared" si="138"/>
        <v>900370.8</v>
      </c>
      <c r="M288" s="325">
        <f t="shared" si="138"/>
        <v>0</v>
      </c>
      <c r="N288" s="325">
        <f t="shared" si="138"/>
        <v>3151297.8</v>
      </c>
      <c r="O288" s="325">
        <f t="shared" si="138"/>
        <v>2250927</v>
      </c>
      <c r="P288" s="325">
        <f t="shared" si="138"/>
        <v>900370.8</v>
      </c>
      <c r="Q288" s="325">
        <f t="shared" si="138"/>
        <v>0</v>
      </c>
      <c r="R288" s="325">
        <f t="shared" si="138"/>
        <v>3151297.8</v>
      </c>
      <c r="S288" s="325">
        <f t="shared" si="138"/>
        <v>2250927</v>
      </c>
      <c r="T288" s="325">
        <f t="shared" si="138"/>
        <v>900370.8</v>
      </c>
      <c r="U288" s="325">
        <f t="shared" si="138"/>
        <v>0</v>
      </c>
    </row>
    <row r="289" spans="1:21" s="310" customFormat="1" ht="31.5" x14ac:dyDescent="0.25">
      <c r="A289" s="321" t="s">
        <v>254</v>
      </c>
      <c r="B289" s="318">
        <v>51</v>
      </c>
      <c r="C289" s="318">
        <v>6</v>
      </c>
      <c r="D289" s="319" t="s">
        <v>509</v>
      </c>
      <c r="E289" s="318">
        <v>851</v>
      </c>
      <c r="F289" s="320" t="s">
        <v>93</v>
      </c>
      <c r="G289" s="320" t="s">
        <v>46</v>
      </c>
      <c r="H289" s="320" t="s">
        <v>237</v>
      </c>
      <c r="I289" s="320"/>
      <c r="J289" s="325">
        <f t="shared" si="138"/>
        <v>3151297.8</v>
      </c>
      <c r="K289" s="325">
        <f t="shared" si="138"/>
        <v>2250927</v>
      </c>
      <c r="L289" s="325">
        <f t="shared" si="138"/>
        <v>900370.8</v>
      </c>
      <c r="M289" s="325">
        <f t="shared" si="138"/>
        <v>0</v>
      </c>
      <c r="N289" s="325">
        <f t="shared" si="138"/>
        <v>3151297.8</v>
      </c>
      <c r="O289" s="325">
        <f t="shared" si="138"/>
        <v>2250927</v>
      </c>
      <c r="P289" s="325">
        <f t="shared" si="138"/>
        <v>900370.8</v>
      </c>
      <c r="Q289" s="325">
        <f t="shared" si="138"/>
        <v>0</v>
      </c>
      <c r="R289" s="325">
        <f t="shared" si="138"/>
        <v>3151297.8</v>
      </c>
      <c r="S289" s="325">
        <f t="shared" si="138"/>
        <v>2250927</v>
      </c>
      <c r="T289" s="325">
        <f t="shared" si="138"/>
        <v>900370.8</v>
      </c>
      <c r="U289" s="325">
        <f t="shared" si="138"/>
        <v>0</v>
      </c>
    </row>
    <row r="290" spans="1:21" s="310" customFormat="1" ht="31.5" x14ac:dyDescent="0.25">
      <c r="A290" s="326" t="s">
        <v>96</v>
      </c>
      <c r="B290" s="318">
        <v>51</v>
      </c>
      <c r="C290" s="318">
        <v>6</v>
      </c>
      <c r="D290" s="319" t="s">
        <v>509</v>
      </c>
      <c r="E290" s="318">
        <v>851</v>
      </c>
      <c r="F290" s="320" t="s">
        <v>93</v>
      </c>
      <c r="G290" s="320" t="s">
        <v>46</v>
      </c>
      <c r="H290" s="320" t="s">
        <v>237</v>
      </c>
      <c r="I290" s="320" t="s">
        <v>97</v>
      </c>
      <c r="J290" s="325">
        <f t="shared" si="138"/>
        <v>3151297.8</v>
      </c>
      <c r="K290" s="325">
        <f t="shared" si="138"/>
        <v>2250927</v>
      </c>
      <c r="L290" s="325">
        <f t="shared" si="138"/>
        <v>900370.8</v>
      </c>
      <c r="M290" s="325">
        <f t="shared" si="138"/>
        <v>0</v>
      </c>
      <c r="N290" s="325">
        <f t="shared" si="138"/>
        <v>3151297.8</v>
      </c>
      <c r="O290" s="325">
        <f t="shared" si="138"/>
        <v>2250927</v>
      </c>
      <c r="P290" s="325">
        <f t="shared" si="138"/>
        <v>900370.8</v>
      </c>
      <c r="Q290" s="325">
        <f t="shared" si="138"/>
        <v>0</v>
      </c>
      <c r="R290" s="325">
        <f t="shared" si="138"/>
        <v>3151297.8</v>
      </c>
      <c r="S290" s="325">
        <f t="shared" si="138"/>
        <v>2250927</v>
      </c>
      <c r="T290" s="325">
        <f t="shared" si="138"/>
        <v>900370.8</v>
      </c>
      <c r="U290" s="325">
        <f t="shared" si="138"/>
        <v>0</v>
      </c>
    </row>
    <row r="291" spans="1:21" ht="31.5" x14ac:dyDescent="0.25">
      <c r="A291" s="326" t="s">
        <v>98</v>
      </c>
      <c r="B291" s="318">
        <v>51</v>
      </c>
      <c r="C291" s="318">
        <v>6</v>
      </c>
      <c r="D291" s="319" t="s">
        <v>509</v>
      </c>
      <c r="E291" s="318">
        <v>851</v>
      </c>
      <c r="F291" s="320" t="s">
        <v>93</v>
      </c>
      <c r="G291" s="320" t="s">
        <v>46</v>
      </c>
      <c r="H291" s="320" t="s">
        <v>237</v>
      </c>
      <c r="I291" s="320" t="s">
        <v>99</v>
      </c>
      <c r="J291" s="325">
        <f>'6.ВС'!J242</f>
        <v>3151297.8</v>
      </c>
      <c r="K291" s="325">
        <f>'6.ВС'!K242</f>
        <v>2250927</v>
      </c>
      <c r="L291" s="325">
        <f>'6.ВС'!L242</f>
        <v>900370.8</v>
      </c>
      <c r="M291" s="325">
        <f>'6.ВС'!M242</f>
        <v>0</v>
      </c>
      <c r="N291" s="325">
        <f>'6.ВС'!N242</f>
        <v>3151297.8</v>
      </c>
      <c r="O291" s="325">
        <f>'6.ВС'!O242</f>
        <v>2250927</v>
      </c>
      <c r="P291" s="325">
        <f>'6.ВС'!P242</f>
        <v>900370.8</v>
      </c>
      <c r="Q291" s="325">
        <f>'6.ВС'!Q242</f>
        <v>0</v>
      </c>
      <c r="R291" s="325">
        <f>'6.ВС'!R242</f>
        <v>3151297.8</v>
      </c>
      <c r="S291" s="325">
        <f>'6.ВС'!S242</f>
        <v>2250927</v>
      </c>
      <c r="T291" s="325">
        <f>'6.ВС'!T242</f>
        <v>900370.8</v>
      </c>
      <c r="U291" s="325">
        <f>'6.ВС'!U242</f>
        <v>0</v>
      </c>
    </row>
    <row r="292" spans="1:21" ht="63" x14ac:dyDescent="0.25">
      <c r="A292" s="332" t="s">
        <v>391</v>
      </c>
      <c r="B292" s="318">
        <v>51</v>
      </c>
      <c r="C292" s="318">
        <v>7</v>
      </c>
      <c r="D292" s="319"/>
      <c r="E292" s="318"/>
      <c r="F292" s="320"/>
      <c r="G292" s="320"/>
      <c r="H292" s="320"/>
      <c r="I292" s="320"/>
      <c r="J292" s="325">
        <f t="shared" ref="J292:U296" si="139">J293</f>
        <v>1846260</v>
      </c>
      <c r="K292" s="325">
        <f t="shared" si="139"/>
        <v>1753947</v>
      </c>
      <c r="L292" s="325">
        <f t="shared" si="139"/>
        <v>92313</v>
      </c>
      <c r="M292" s="325">
        <f t="shared" si="139"/>
        <v>0</v>
      </c>
      <c r="N292" s="325">
        <f t="shared" si="139"/>
        <v>0</v>
      </c>
      <c r="O292" s="325">
        <f t="shared" si="139"/>
        <v>0</v>
      </c>
      <c r="P292" s="325">
        <f t="shared" si="139"/>
        <v>0</v>
      </c>
      <c r="Q292" s="325">
        <f t="shared" si="139"/>
        <v>0</v>
      </c>
      <c r="R292" s="325">
        <f t="shared" si="139"/>
        <v>0</v>
      </c>
      <c r="S292" s="325">
        <f t="shared" si="139"/>
        <v>0</v>
      </c>
      <c r="T292" s="325">
        <f t="shared" si="139"/>
        <v>0</v>
      </c>
      <c r="U292" s="325">
        <f t="shared" si="139"/>
        <v>0</v>
      </c>
    </row>
    <row r="293" spans="1:21" ht="141.75" x14ac:dyDescent="0.25">
      <c r="A293" s="332" t="s">
        <v>392</v>
      </c>
      <c r="B293" s="318">
        <v>51</v>
      </c>
      <c r="C293" s="318">
        <v>7</v>
      </c>
      <c r="D293" s="319" t="s">
        <v>163</v>
      </c>
      <c r="E293" s="318"/>
      <c r="F293" s="320"/>
      <c r="G293" s="320"/>
      <c r="H293" s="320"/>
      <c r="I293" s="320"/>
      <c r="J293" s="325">
        <f t="shared" si="139"/>
        <v>1846260</v>
      </c>
      <c r="K293" s="325">
        <f t="shared" si="139"/>
        <v>1753947</v>
      </c>
      <c r="L293" s="325">
        <f t="shared" si="139"/>
        <v>92313</v>
      </c>
      <c r="M293" s="325">
        <f t="shared" si="139"/>
        <v>0</v>
      </c>
      <c r="N293" s="325">
        <f t="shared" si="139"/>
        <v>0</v>
      </c>
      <c r="O293" s="325">
        <f t="shared" si="139"/>
        <v>0</v>
      </c>
      <c r="P293" s="325">
        <f t="shared" si="139"/>
        <v>0</v>
      </c>
      <c r="Q293" s="325">
        <f t="shared" si="139"/>
        <v>0</v>
      </c>
      <c r="R293" s="325">
        <f t="shared" si="139"/>
        <v>0</v>
      </c>
      <c r="S293" s="325">
        <f t="shared" si="139"/>
        <v>0</v>
      </c>
      <c r="T293" s="325">
        <f t="shared" si="139"/>
        <v>0</v>
      </c>
      <c r="U293" s="325">
        <f t="shared" si="139"/>
        <v>0</v>
      </c>
    </row>
    <row r="294" spans="1:21" x14ac:dyDescent="0.25">
      <c r="A294" s="321" t="s">
        <v>6</v>
      </c>
      <c r="B294" s="318">
        <v>51</v>
      </c>
      <c r="C294" s="318">
        <v>7</v>
      </c>
      <c r="D294" s="319" t="s">
        <v>163</v>
      </c>
      <c r="E294" s="318">
        <v>851</v>
      </c>
      <c r="F294" s="320"/>
      <c r="G294" s="320"/>
      <c r="H294" s="320"/>
      <c r="I294" s="320"/>
      <c r="J294" s="325">
        <f t="shared" si="139"/>
        <v>1846260</v>
      </c>
      <c r="K294" s="325">
        <f t="shared" si="139"/>
        <v>1753947</v>
      </c>
      <c r="L294" s="325">
        <f t="shared" si="139"/>
        <v>92313</v>
      </c>
      <c r="M294" s="325">
        <f t="shared" si="139"/>
        <v>0</v>
      </c>
      <c r="N294" s="325">
        <f t="shared" si="139"/>
        <v>0</v>
      </c>
      <c r="O294" s="325">
        <f t="shared" si="139"/>
        <v>0</v>
      </c>
      <c r="P294" s="325">
        <f t="shared" si="139"/>
        <v>0</v>
      </c>
      <c r="Q294" s="325">
        <f t="shared" si="139"/>
        <v>0</v>
      </c>
      <c r="R294" s="325">
        <f t="shared" si="139"/>
        <v>0</v>
      </c>
      <c r="S294" s="325">
        <f t="shared" si="139"/>
        <v>0</v>
      </c>
      <c r="T294" s="325">
        <f t="shared" si="139"/>
        <v>0</v>
      </c>
      <c r="U294" s="325">
        <f t="shared" si="139"/>
        <v>0</v>
      </c>
    </row>
    <row r="295" spans="1:21" ht="47.25" x14ac:dyDescent="0.25">
      <c r="A295" s="321" t="s">
        <v>393</v>
      </c>
      <c r="B295" s="318">
        <v>51</v>
      </c>
      <c r="C295" s="318">
        <v>7</v>
      </c>
      <c r="D295" s="319" t="s">
        <v>163</v>
      </c>
      <c r="E295" s="318">
        <v>851</v>
      </c>
      <c r="F295" s="320"/>
      <c r="G295" s="320"/>
      <c r="H295" s="320" t="s">
        <v>390</v>
      </c>
      <c r="I295" s="320"/>
      <c r="J295" s="325">
        <f t="shared" si="139"/>
        <v>1846260</v>
      </c>
      <c r="K295" s="325">
        <f t="shared" si="139"/>
        <v>1753947</v>
      </c>
      <c r="L295" s="325">
        <f t="shared" si="139"/>
        <v>92313</v>
      </c>
      <c r="M295" s="325">
        <f t="shared" si="139"/>
        <v>0</v>
      </c>
      <c r="N295" s="325">
        <f t="shared" si="139"/>
        <v>0</v>
      </c>
      <c r="O295" s="325">
        <f t="shared" si="139"/>
        <v>0</v>
      </c>
      <c r="P295" s="325">
        <f t="shared" si="139"/>
        <v>0</v>
      </c>
      <c r="Q295" s="325">
        <f t="shared" si="139"/>
        <v>0</v>
      </c>
      <c r="R295" s="325">
        <f t="shared" si="139"/>
        <v>0</v>
      </c>
      <c r="S295" s="325">
        <f t="shared" si="139"/>
        <v>0</v>
      </c>
      <c r="T295" s="325">
        <f t="shared" si="139"/>
        <v>0</v>
      </c>
      <c r="U295" s="325">
        <f t="shared" si="139"/>
        <v>0</v>
      </c>
    </row>
    <row r="296" spans="1:21" ht="31.5" x14ac:dyDescent="0.25">
      <c r="A296" s="327" t="s">
        <v>71</v>
      </c>
      <c r="B296" s="318">
        <v>51</v>
      </c>
      <c r="C296" s="318">
        <v>7</v>
      </c>
      <c r="D296" s="319" t="s">
        <v>163</v>
      </c>
      <c r="E296" s="318">
        <v>851</v>
      </c>
      <c r="F296" s="320"/>
      <c r="G296" s="320"/>
      <c r="H296" s="320" t="s">
        <v>390</v>
      </c>
      <c r="I296" s="320" t="s">
        <v>72</v>
      </c>
      <c r="J296" s="325">
        <f t="shared" si="139"/>
        <v>1846260</v>
      </c>
      <c r="K296" s="325">
        <f t="shared" si="139"/>
        <v>1753947</v>
      </c>
      <c r="L296" s="325">
        <f t="shared" si="139"/>
        <v>92313</v>
      </c>
      <c r="M296" s="325">
        <f t="shared" si="139"/>
        <v>0</v>
      </c>
      <c r="N296" s="325">
        <f t="shared" si="139"/>
        <v>0</v>
      </c>
      <c r="O296" s="325">
        <f t="shared" si="139"/>
        <v>0</v>
      </c>
      <c r="P296" s="325">
        <f t="shared" si="139"/>
        <v>0</v>
      </c>
      <c r="Q296" s="325">
        <f t="shared" si="139"/>
        <v>0</v>
      </c>
      <c r="R296" s="325">
        <f t="shared" si="139"/>
        <v>0</v>
      </c>
      <c r="S296" s="325">
        <f t="shared" si="139"/>
        <v>0</v>
      </c>
      <c r="T296" s="325">
        <f t="shared" si="139"/>
        <v>0</v>
      </c>
      <c r="U296" s="325">
        <f t="shared" si="139"/>
        <v>0</v>
      </c>
    </row>
    <row r="297" spans="1:21" x14ac:dyDescent="0.25">
      <c r="A297" s="327" t="s">
        <v>73</v>
      </c>
      <c r="B297" s="318">
        <v>51</v>
      </c>
      <c r="C297" s="318">
        <v>7</v>
      </c>
      <c r="D297" s="319" t="s">
        <v>163</v>
      </c>
      <c r="E297" s="318">
        <v>851</v>
      </c>
      <c r="F297" s="320"/>
      <c r="G297" s="320"/>
      <c r="H297" s="320" t="s">
        <v>390</v>
      </c>
      <c r="I297" s="320" t="s">
        <v>74</v>
      </c>
      <c r="J297" s="325">
        <f>'6.ВС'!J254</f>
        <v>1846260</v>
      </c>
      <c r="K297" s="325">
        <f>'6.ВС'!K254</f>
        <v>1753947</v>
      </c>
      <c r="L297" s="325">
        <f>'6.ВС'!L254</f>
        <v>92313</v>
      </c>
      <c r="M297" s="325">
        <f>'6.ВС'!M254</f>
        <v>0</v>
      </c>
      <c r="N297" s="325">
        <f>'6.ВС'!N254</f>
        <v>0</v>
      </c>
      <c r="O297" s="325">
        <f>'6.ВС'!O254</f>
        <v>0</v>
      </c>
      <c r="P297" s="325">
        <f>'6.ВС'!P254</f>
        <v>0</v>
      </c>
      <c r="Q297" s="325">
        <f>'6.ВС'!Q254</f>
        <v>0</v>
      </c>
      <c r="R297" s="325">
        <f>'6.ВС'!R254</f>
        <v>0</v>
      </c>
      <c r="S297" s="325">
        <f>'6.ВС'!S254</f>
        <v>0</v>
      </c>
      <c r="T297" s="325">
        <f>'6.ВС'!T254</f>
        <v>0</v>
      </c>
      <c r="U297" s="325">
        <f>'6.ВС'!U254</f>
        <v>0</v>
      </c>
    </row>
    <row r="298" spans="1:21" ht="31.5" x14ac:dyDescent="0.25">
      <c r="A298" s="321" t="s">
        <v>265</v>
      </c>
      <c r="B298" s="323">
        <v>52</v>
      </c>
      <c r="C298" s="323"/>
      <c r="D298" s="323"/>
      <c r="E298" s="333"/>
      <c r="F298" s="333"/>
      <c r="G298" s="333"/>
      <c r="H298" s="323"/>
      <c r="I298" s="320"/>
      <c r="J298" s="325">
        <f t="shared" ref="J298" si="140">J299+J316+J366+J373+J378+J389+J394+J401</f>
        <v>196863356</v>
      </c>
      <c r="K298" s="325">
        <f t="shared" ref="K298:U298" si="141">K299+K316+K366+K373+K378+K389+K394+K401</f>
        <v>134296198</v>
      </c>
      <c r="L298" s="325">
        <f t="shared" si="141"/>
        <v>62567158</v>
      </c>
      <c r="M298" s="325">
        <f t="shared" si="141"/>
        <v>0</v>
      </c>
      <c r="N298" s="325">
        <f t="shared" si="141"/>
        <v>162552525</v>
      </c>
      <c r="O298" s="325">
        <f t="shared" si="141"/>
        <v>121566502</v>
      </c>
      <c r="P298" s="325">
        <f t="shared" si="141"/>
        <v>40986023</v>
      </c>
      <c r="Q298" s="325">
        <f t="shared" si="141"/>
        <v>0</v>
      </c>
      <c r="R298" s="325">
        <f t="shared" si="141"/>
        <v>165425167</v>
      </c>
      <c r="S298" s="325">
        <f t="shared" si="141"/>
        <v>122932388</v>
      </c>
      <c r="T298" s="325">
        <f t="shared" si="141"/>
        <v>42492779</v>
      </c>
      <c r="U298" s="325">
        <f t="shared" si="141"/>
        <v>0</v>
      </c>
    </row>
    <row r="299" spans="1:21" ht="31.5" x14ac:dyDescent="0.25">
      <c r="A299" s="321" t="s">
        <v>180</v>
      </c>
      <c r="B299" s="323">
        <v>52</v>
      </c>
      <c r="C299" s="323">
        <v>0</v>
      </c>
      <c r="D299" s="319" t="s">
        <v>11</v>
      </c>
      <c r="E299" s="333"/>
      <c r="F299" s="333"/>
      <c r="G299" s="333"/>
      <c r="H299" s="323"/>
      <c r="I299" s="320"/>
      <c r="J299" s="325">
        <f t="shared" ref="J299:U307" si="142">J300</f>
        <v>17879560</v>
      </c>
      <c r="K299" s="325">
        <f t="shared" si="142"/>
        <v>1044360</v>
      </c>
      <c r="L299" s="325">
        <f t="shared" si="142"/>
        <v>16835200</v>
      </c>
      <c r="M299" s="325">
        <f t="shared" si="142"/>
        <v>0</v>
      </c>
      <c r="N299" s="325">
        <f t="shared" si="142"/>
        <v>16834260</v>
      </c>
      <c r="O299" s="325">
        <f t="shared" si="142"/>
        <v>1044360</v>
      </c>
      <c r="P299" s="325">
        <f t="shared" si="142"/>
        <v>15789900</v>
      </c>
      <c r="Q299" s="325">
        <f t="shared" si="142"/>
        <v>0</v>
      </c>
      <c r="R299" s="325">
        <f t="shared" si="142"/>
        <v>16834260</v>
      </c>
      <c r="S299" s="325">
        <f t="shared" si="142"/>
        <v>1044360</v>
      </c>
      <c r="T299" s="325">
        <f t="shared" si="142"/>
        <v>15789900</v>
      </c>
      <c r="U299" s="325">
        <f t="shared" si="142"/>
        <v>0</v>
      </c>
    </row>
    <row r="300" spans="1:21" ht="31.5" x14ac:dyDescent="0.25">
      <c r="A300" s="321" t="s">
        <v>114</v>
      </c>
      <c r="B300" s="318">
        <v>52</v>
      </c>
      <c r="C300" s="318">
        <v>0</v>
      </c>
      <c r="D300" s="320" t="s">
        <v>11</v>
      </c>
      <c r="E300" s="318">
        <v>852</v>
      </c>
      <c r="F300" s="319"/>
      <c r="G300" s="319"/>
      <c r="H300" s="319"/>
      <c r="I300" s="320"/>
      <c r="J300" s="325">
        <f>J301+J306+J309</f>
        <v>17879560</v>
      </c>
      <c r="K300" s="325">
        <f t="shared" ref="K300:U300" si="143">K301+K306+K309</f>
        <v>1044360</v>
      </c>
      <c r="L300" s="325">
        <f t="shared" si="143"/>
        <v>16835200</v>
      </c>
      <c r="M300" s="325">
        <f t="shared" si="143"/>
        <v>0</v>
      </c>
      <c r="N300" s="325">
        <f t="shared" si="143"/>
        <v>16834260</v>
      </c>
      <c r="O300" s="325">
        <f t="shared" si="143"/>
        <v>1044360</v>
      </c>
      <c r="P300" s="325">
        <f t="shared" si="143"/>
        <v>15789900</v>
      </c>
      <c r="Q300" s="325">
        <f t="shared" si="143"/>
        <v>0</v>
      </c>
      <c r="R300" s="325">
        <f t="shared" si="143"/>
        <v>16834260</v>
      </c>
      <c r="S300" s="325">
        <f t="shared" si="143"/>
        <v>1044360</v>
      </c>
      <c r="T300" s="325">
        <f t="shared" si="143"/>
        <v>15789900</v>
      </c>
      <c r="U300" s="325">
        <f t="shared" si="143"/>
        <v>0</v>
      </c>
    </row>
    <row r="301" spans="1:21" ht="47.25" x14ac:dyDescent="0.25">
      <c r="A301" s="321" t="s">
        <v>546</v>
      </c>
      <c r="B301" s="318">
        <v>52</v>
      </c>
      <c r="C301" s="318">
        <v>0</v>
      </c>
      <c r="D301" s="320" t="s">
        <v>11</v>
      </c>
      <c r="E301" s="318">
        <v>852</v>
      </c>
      <c r="F301" s="320"/>
      <c r="G301" s="320"/>
      <c r="H301" s="320" t="s">
        <v>239</v>
      </c>
      <c r="I301" s="320"/>
      <c r="J301" s="325">
        <f t="shared" ref="J301" si="144">J302+J304</f>
        <v>1044360</v>
      </c>
      <c r="K301" s="325">
        <f t="shared" ref="K301:U301" si="145">K302+K304</f>
        <v>1044360</v>
      </c>
      <c r="L301" s="325">
        <f t="shared" si="145"/>
        <v>0</v>
      </c>
      <c r="M301" s="325">
        <f t="shared" si="145"/>
        <v>0</v>
      </c>
      <c r="N301" s="325">
        <f t="shared" si="145"/>
        <v>1044360</v>
      </c>
      <c r="O301" s="325">
        <f t="shared" si="145"/>
        <v>1044360</v>
      </c>
      <c r="P301" s="325">
        <f t="shared" si="145"/>
        <v>0</v>
      </c>
      <c r="Q301" s="325">
        <f t="shared" si="145"/>
        <v>0</v>
      </c>
      <c r="R301" s="325">
        <f t="shared" si="145"/>
        <v>1044360</v>
      </c>
      <c r="S301" s="325">
        <f t="shared" si="145"/>
        <v>1044360</v>
      </c>
      <c r="T301" s="325">
        <f t="shared" si="145"/>
        <v>0</v>
      </c>
      <c r="U301" s="325">
        <f t="shared" si="145"/>
        <v>0</v>
      </c>
    </row>
    <row r="302" spans="1:21" ht="78.75" x14ac:dyDescent="0.25">
      <c r="A302" s="326" t="s">
        <v>15</v>
      </c>
      <c r="B302" s="318">
        <v>52</v>
      </c>
      <c r="C302" s="318">
        <v>0</v>
      </c>
      <c r="D302" s="320" t="s">
        <v>11</v>
      </c>
      <c r="E302" s="318">
        <v>852</v>
      </c>
      <c r="F302" s="319" t="s">
        <v>93</v>
      </c>
      <c r="G302" s="319" t="s">
        <v>104</v>
      </c>
      <c r="H302" s="320" t="s">
        <v>239</v>
      </c>
      <c r="I302" s="320" t="s">
        <v>17</v>
      </c>
      <c r="J302" s="325">
        <f t="shared" ref="J302:U302" si="146">J303</f>
        <v>572500</v>
      </c>
      <c r="K302" s="325">
        <f t="shared" si="146"/>
        <v>572500</v>
      </c>
      <c r="L302" s="325">
        <f t="shared" si="146"/>
        <v>0</v>
      </c>
      <c r="M302" s="325">
        <f t="shared" si="146"/>
        <v>0</v>
      </c>
      <c r="N302" s="325">
        <f t="shared" si="146"/>
        <v>572500</v>
      </c>
      <c r="O302" s="325">
        <f t="shared" si="146"/>
        <v>572500</v>
      </c>
      <c r="P302" s="325">
        <f t="shared" si="146"/>
        <v>0</v>
      </c>
      <c r="Q302" s="325">
        <f t="shared" si="146"/>
        <v>0</v>
      </c>
      <c r="R302" s="325">
        <f t="shared" si="146"/>
        <v>572500</v>
      </c>
      <c r="S302" s="325">
        <f t="shared" si="146"/>
        <v>572500</v>
      </c>
      <c r="T302" s="325">
        <f t="shared" si="146"/>
        <v>0</v>
      </c>
      <c r="U302" s="325">
        <f t="shared" si="146"/>
        <v>0</v>
      </c>
    </row>
    <row r="303" spans="1:21" ht="31.5" x14ac:dyDescent="0.25">
      <c r="A303" s="326" t="s">
        <v>8</v>
      </c>
      <c r="B303" s="318">
        <v>52</v>
      </c>
      <c r="C303" s="318">
        <v>0</v>
      </c>
      <c r="D303" s="320" t="s">
        <v>11</v>
      </c>
      <c r="E303" s="318">
        <v>852</v>
      </c>
      <c r="F303" s="319" t="s">
        <v>93</v>
      </c>
      <c r="G303" s="319" t="s">
        <v>104</v>
      </c>
      <c r="H303" s="320" t="s">
        <v>239</v>
      </c>
      <c r="I303" s="320" t="s">
        <v>18</v>
      </c>
      <c r="J303" s="325">
        <f>'6.ВС'!J388</f>
        <v>572500</v>
      </c>
      <c r="K303" s="325">
        <f>'6.ВС'!K388</f>
        <v>572500</v>
      </c>
      <c r="L303" s="325">
        <f>'6.ВС'!L388</f>
        <v>0</v>
      </c>
      <c r="M303" s="325">
        <f>'6.ВС'!M388</f>
        <v>0</v>
      </c>
      <c r="N303" s="325">
        <f>'6.ВС'!N388</f>
        <v>572500</v>
      </c>
      <c r="O303" s="325">
        <f>'6.ВС'!O388</f>
        <v>572500</v>
      </c>
      <c r="P303" s="325">
        <f>'6.ВС'!P388</f>
        <v>0</v>
      </c>
      <c r="Q303" s="325">
        <f>'6.ВС'!Q388</f>
        <v>0</v>
      </c>
      <c r="R303" s="325">
        <f>'6.ВС'!R388</f>
        <v>572500</v>
      </c>
      <c r="S303" s="325">
        <f>'6.ВС'!S388</f>
        <v>572500</v>
      </c>
      <c r="T303" s="325">
        <f>'6.ВС'!T388</f>
        <v>0</v>
      </c>
      <c r="U303" s="325">
        <f>'6.ВС'!U388</f>
        <v>0</v>
      </c>
    </row>
    <row r="304" spans="1:21" ht="31.5" x14ac:dyDescent="0.25">
      <c r="A304" s="327" t="s">
        <v>20</v>
      </c>
      <c r="B304" s="318">
        <v>52</v>
      </c>
      <c r="C304" s="318">
        <v>0</v>
      </c>
      <c r="D304" s="320" t="s">
        <v>11</v>
      </c>
      <c r="E304" s="318">
        <v>852</v>
      </c>
      <c r="F304" s="319" t="s">
        <v>93</v>
      </c>
      <c r="G304" s="319" t="s">
        <v>104</v>
      </c>
      <c r="H304" s="320" t="s">
        <v>239</v>
      </c>
      <c r="I304" s="320" t="s">
        <v>21</v>
      </c>
      <c r="J304" s="325">
        <f t="shared" ref="J304:U304" si="147">J305</f>
        <v>471860</v>
      </c>
      <c r="K304" s="325">
        <f t="shared" si="147"/>
        <v>471860</v>
      </c>
      <c r="L304" s="325">
        <f t="shared" si="147"/>
        <v>0</v>
      </c>
      <c r="M304" s="325">
        <f t="shared" si="147"/>
        <v>0</v>
      </c>
      <c r="N304" s="325">
        <f t="shared" si="147"/>
        <v>471860</v>
      </c>
      <c r="O304" s="325">
        <f t="shared" si="147"/>
        <v>471860</v>
      </c>
      <c r="P304" s="325">
        <f t="shared" si="147"/>
        <v>0</v>
      </c>
      <c r="Q304" s="325">
        <f t="shared" si="147"/>
        <v>0</v>
      </c>
      <c r="R304" s="325">
        <f t="shared" si="147"/>
        <v>471860</v>
      </c>
      <c r="S304" s="325">
        <f t="shared" si="147"/>
        <v>471860</v>
      </c>
      <c r="T304" s="325">
        <f t="shared" si="147"/>
        <v>0</v>
      </c>
      <c r="U304" s="325">
        <f t="shared" si="147"/>
        <v>0</v>
      </c>
    </row>
    <row r="305" spans="1:21" ht="47.25" x14ac:dyDescent="0.25">
      <c r="A305" s="327" t="s">
        <v>9</v>
      </c>
      <c r="B305" s="318">
        <v>52</v>
      </c>
      <c r="C305" s="318">
        <v>0</v>
      </c>
      <c r="D305" s="320" t="s">
        <v>11</v>
      </c>
      <c r="E305" s="318">
        <v>852</v>
      </c>
      <c r="F305" s="319" t="s">
        <v>93</v>
      </c>
      <c r="G305" s="319" t="s">
        <v>104</v>
      </c>
      <c r="H305" s="320" t="s">
        <v>239</v>
      </c>
      <c r="I305" s="320" t="s">
        <v>22</v>
      </c>
      <c r="J305" s="325">
        <f>'6.ВС'!J390</f>
        <v>471860</v>
      </c>
      <c r="K305" s="325">
        <f>'6.ВС'!K390</f>
        <v>471860</v>
      </c>
      <c r="L305" s="325">
        <f>'6.ВС'!L390</f>
        <v>0</v>
      </c>
      <c r="M305" s="325">
        <f>'6.ВС'!M390</f>
        <v>0</v>
      </c>
      <c r="N305" s="325">
        <f>'6.ВС'!N390</f>
        <v>471860</v>
      </c>
      <c r="O305" s="325">
        <f>'6.ВС'!O390</f>
        <v>471860</v>
      </c>
      <c r="P305" s="325">
        <f>'6.ВС'!P390</f>
        <v>0</v>
      </c>
      <c r="Q305" s="325">
        <f>'6.ВС'!Q390</f>
        <v>0</v>
      </c>
      <c r="R305" s="325">
        <f>'6.ВС'!R390</f>
        <v>471860</v>
      </c>
      <c r="S305" s="325">
        <f>'6.ВС'!S390</f>
        <v>471860</v>
      </c>
      <c r="T305" s="325">
        <f>'6.ВС'!T390</f>
        <v>0</v>
      </c>
      <c r="U305" s="325">
        <f>'6.ВС'!U390</f>
        <v>0</v>
      </c>
    </row>
    <row r="306" spans="1:21" ht="31.5" x14ac:dyDescent="0.25">
      <c r="A306" s="321" t="s">
        <v>19</v>
      </c>
      <c r="B306" s="318">
        <v>52</v>
      </c>
      <c r="C306" s="318">
        <v>0</v>
      </c>
      <c r="D306" s="320" t="s">
        <v>11</v>
      </c>
      <c r="E306" s="318">
        <v>852</v>
      </c>
      <c r="F306" s="320" t="s">
        <v>78</v>
      </c>
      <c r="G306" s="320" t="s">
        <v>50</v>
      </c>
      <c r="H306" s="320" t="s">
        <v>194</v>
      </c>
      <c r="I306" s="320"/>
      <c r="J306" s="325">
        <f t="shared" si="142"/>
        <v>1226100</v>
      </c>
      <c r="K306" s="325">
        <f t="shared" si="142"/>
        <v>0</v>
      </c>
      <c r="L306" s="325">
        <f t="shared" si="142"/>
        <v>1226100</v>
      </c>
      <c r="M306" s="325">
        <f t="shared" si="142"/>
        <v>0</v>
      </c>
      <c r="N306" s="325">
        <f t="shared" si="142"/>
        <v>1226100</v>
      </c>
      <c r="O306" s="325">
        <f t="shared" si="142"/>
        <v>0</v>
      </c>
      <c r="P306" s="325">
        <f t="shared" si="142"/>
        <v>1226100</v>
      </c>
      <c r="Q306" s="325">
        <f t="shared" si="142"/>
        <v>0</v>
      </c>
      <c r="R306" s="325">
        <f t="shared" si="142"/>
        <v>1226100</v>
      </c>
      <c r="S306" s="325">
        <f t="shared" si="142"/>
        <v>0</v>
      </c>
      <c r="T306" s="325">
        <f t="shared" si="142"/>
        <v>1226100</v>
      </c>
      <c r="U306" s="325">
        <f t="shared" si="142"/>
        <v>0</v>
      </c>
    </row>
    <row r="307" spans="1:21" ht="78.75" x14ac:dyDescent="0.25">
      <c r="A307" s="326" t="s">
        <v>15</v>
      </c>
      <c r="B307" s="318">
        <v>52</v>
      </c>
      <c r="C307" s="318">
        <v>0</v>
      </c>
      <c r="D307" s="319" t="s">
        <v>11</v>
      </c>
      <c r="E307" s="318">
        <v>852</v>
      </c>
      <c r="F307" s="320" t="s">
        <v>78</v>
      </c>
      <c r="G307" s="320" t="s">
        <v>50</v>
      </c>
      <c r="H307" s="320" t="s">
        <v>194</v>
      </c>
      <c r="I307" s="320" t="s">
        <v>17</v>
      </c>
      <c r="J307" s="325">
        <f t="shared" si="142"/>
        <v>1226100</v>
      </c>
      <c r="K307" s="325">
        <f t="shared" si="142"/>
        <v>0</v>
      </c>
      <c r="L307" s="325">
        <f t="shared" si="142"/>
        <v>1226100</v>
      </c>
      <c r="M307" s="325">
        <f t="shared" si="142"/>
        <v>0</v>
      </c>
      <c r="N307" s="325">
        <f t="shared" si="142"/>
        <v>1226100</v>
      </c>
      <c r="O307" s="325">
        <f t="shared" si="142"/>
        <v>0</v>
      </c>
      <c r="P307" s="325">
        <f t="shared" si="142"/>
        <v>1226100</v>
      </c>
      <c r="Q307" s="325">
        <f t="shared" si="142"/>
        <v>0</v>
      </c>
      <c r="R307" s="325">
        <f t="shared" si="142"/>
        <v>1226100</v>
      </c>
      <c r="S307" s="325">
        <f t="shared" si="142"/>
        <v>0</v>
      </c>
      <c r="T307" s="325">
        <f t="shared" si="142"/>
        <v>1226100</v>
      </c>
      <c r="U307" s="325">
        <f t="shared" si="142"/>
        <v>0</v>
      </c>
    </row>
    <row r="308" spans="1:21" ht="31.5" x14ac:dyDescent="0.25">
      <c r="A308" s="326" t="s">
        <v>8</v>
      </c>
      <c r="B308" s="318">
        <v>52</v>
      </c>
      <c r="C308" s="318">
        <v>0</v>
      </c>
      <c r="D308" s="320" t="s">
        <v>11</v>
      </c>
      <c r="E308" s="318">
        <v>852</v>
      </c>
      <c r="F308" s="320" t="s">
        <v>78</v>
      </c>
      <c r="G308" s="320" t="s">
        <v>50</v>
      </c>
      <c r="H308" s="320" t="s">
        <v>194</v>
      </c>
      <c r="I308" s="320" t="s">
        <v>18</v>
      </c>
      <c r="J308" s="325">
        <f>'6.ВС'!J393</f>
        <v>1226100</v>
      </c>
      <c r="K308" s="325">
        <f>'6.ВС'!K393</f>
        <v>0</v>
      </c>
      <c r="L308" s="325">
        <f>'6.ВС'!L393</f>
        <v>1226100</v>
      </c>
      <c r="M308" s="325">
        <f>'6.ВС'!M393</f>
        <v>0</v>
      </c>
      <c r="N308" s="325">
        <f>'6.ВС'!N393</f>
        <v>1226100</v>
      </c>
      <c r="O308" s="325">
        <f>'6.ВС'!O393</f>
        <v>0</v>
      </c>
      <c r="P308" s="325">
        <f>'6.ВС'!P393</f>
        <v>1226100</v>
      </c>
      <c r="Q308" s="325">
        <f>'6.ВС'!Q393</f>
        <v>0</v>
      </c>
      <c r="R308" s="325">
        <f>'6.ВС'!R393</f>
        <v>1226100</v>
      </c>
      <c r="S308" s="325">
        <f>'6.ВС'!S393</f>
        <v>0</v>
      </c>
      <c r="T308" s="325">
        <f>'6.ВС'!T393</f>
        <v>1226100</v>
      </c>
      <c r="U308" s="325">
        <f>'6.ВС'!U393</f>
        <v>0</v>
      </c>
    </row>
    <row r="309" spans="1:21" ht="47.25" x14ac:dyDescent="0.25">
      <c r="A309" s="321" t="s">
        <v>127</v>
      </c>
      <c r="B309" s="318">
        <v>52</v>
      </c>
      <c r="C309" s="318">
        <v>0</v>
      </c>
      <c r="D309" s="320" t="s">
        <v>11</v>
      </c>
      <c r="E309" s="318">
        <v>852</v>
      </c>
      <c r="F309" s="320" t="s">
        <v>78</v>
      </c>
      <c r="G309" s="320" t="s">
        <v>50</v>
      </c>
      <c r="H309" s="320" t="s">
        <v>230</v>
      </c>
      <c r="I309" s="320"/>
      <c r="J309" s="325">
        <f t="shared" ref="J309" si="148">J310+J312+J314</f>
        <v>15609100</v>
      </c>
      <c r="K309" s="325">
        <f t="shared" ref="K309:U309" si="149">K310+K312+K314</f>
        <v>0</v>
      </c>
      <c r="L309" s="325">
        <f t="shared" si="149"/>
        <v>15609100</v>
      </c>
      <c r="M309" s="325">
        <f t="shared" si="149"/>
        <v>0</v>
      </c>
      <c r="N309" s="325">
        <f t="shared" si="149"/>
        <v>14563800</v>
      </c>
      <c r="O309" s="325">
        <f t="shared" si="149"/>
        <v>0</v>
      </c>
      <c r="P309" s="325">
        <f t="shared" si="149"/>
        <v>14563800</v>
      </c>
      <c r="Q309" s="325">
        <f t="shared" si="149"/>
        <v>0</v>
      </c>
      <c r="R309" s="325">
        <f t="shared" si="149"/>
        <v>14563800</v>
      </c>
      <c r="S309" s="325">
        <f t="shared" si="149"/>
        <v>0</v>
      </c>
      <c r="T309" s="325">
        <f t="shared" si="149"/>
        <v>14563800</v>
      </c>
      <c r="U309" s="325">
        <f t="shared" si="149"/>
        <v>0</v>
      </c>
    </row>
    <row r="310" spans="1:21" ht="78.75" x14ac:dyDescent="0.25">
      <c r="A310" s="326" t="s">
        <v>15</v>
      </c>
      <c r="B310" s="318">
        <v>52</v>
      </c>
      <c r="C310" s="318">
        <v>0</v>
      </c>
      <c r="D310" s="320" t="s">
        <v>11</v>
      </c>
      <c r="E310" s="318">
        <v>852</v>
      </c>
      <c r="F310" s="320" t="s">
        <v>78</v>
      </c>
      <c r="G310" s="320" t="s">
        <v>50</v>
      </c>
      <c r="H310" s="320" t="s">
        <v>230</v>
      </c>
      <c r="I310" s="320" t="s">
        <v>17</v>
      </c>
      <c r="J310" s="325">
        <f t="shared" ref="J310:U310" si="150">J311</f>
        <v>14508100</v>
      </c>
      <c r="K310" s="325">
        <f t="shared" si="150"/>
        <v>0</v>
      </c>
      <c r="L310" s="325">
        <f t="shared" si="150"/>
        <v>14508100</v>
      </c>
      <c r="M310" s="325">
        <f t="shared" si="150"/>
        <v>0</v>
      </c>
      <c r="N310" s="325">
        <f t="shared" si="150"/>
        <v>14508100</v>
      </c>
      <c r="O310" s="325">
        <f t="shared" si="150"/>
        <v>0</v>
      </c>
      <c r="P310" s="325">
        <f t="shared" si="150"/>
        <v>14508100</v>
      </c>
      <c r="Q310" s="325">
        <f t="shared" si="150"/>
        <v>0</v>
      </c>
      <c r="R310" s="325">
        <f t="shared" si="150"/>
        <v>14508100</v>
      </c>
      <c r="S310" s="325">
        <f t="shared" si="150"/>
        <v>0</v>
      </c>
      <c r="T310" s="325">
        <f t="shared" si="150"/>
        <v>14508100</v>
      </c>
      <c r="U310" s="325">
        <f t="shared" si="150"/>
        <v>0</v>
      </c>
    </row>
    <row r="311" spans="1:21" ht="31.5" x14ac:dyDescent="0.25">
      <c r="A311" s="326" t="s">
        <v>8</v>
      </c>
      <c r="B311" s="318">
        <v>52</v>
      </c>
      <c r="C311" s="318">
        <v>0</v>
      </c>
      <c r="D311" s="320" t="s">
        <v>11</v>
      </c>
      <c r="E311" s="318">
        <v>852</v>
      </c>
      <c r="F311" s="320" t="s">
        <v>78</v>
      </c>
      <c r="G311" s="320" t="s">
        <v>50</v>
      </c>
      <c r="H311" s="320" t="s">
        <v>230</v>
      </c>
      <c r="I311" s="320" t="s">
        <v>18</v>
      </c>
      <c r="J311" s="325">
        <f>'6.ВС'!J396</f>
        <v>14508100</v>
      </c>
      <c r="K311" s="325">
        <f>'6.ВС'!K396</f>
        <v>0</v>
      </c>
      <c r="L311" s="325">
        <f>'6.ВС'!L396</f>
        <v>14508100</v>
      </c>
      <c r="M311" s="325">
        <f>'6.ВС'!M396</f>
        <v>0</v>
      </c>
      <c r="N311" s="325">
        <f>'6.ВС'!N396</f>
        <v>14508100</v>
      </c>
      <c r="O311" s="325">
        <f>'6.ВС'!O396</f>
        <v>0</v>
      </c>
      <c r="P311" s="325">
        <f>'6.ВС'!P396</f>
        <v>14508100</v>
      </c>
      <c r="Q311" s="325">
        <f>'6.ВС'!Q396</f>
        <v>0</v>
      </c>
      <c r="R311" s="325">
        <f>'6.ВС'!R396</f>
        <v>14508100</v>
      </c>
      <c r="S311" s="325">
        <f>'6.ВС'!S396</f>
        <v>0</v>
      </c>
      <c r="T311" s="325">
        <f>'6.ВС'!T396</f>
        <v>14508100</v>
      </c>
      <c r="U311" s="325">
        <f>'6.ВС'!U396</f>
        <v>0</v>
      </c>
    </row>
    <row r="312" spans="1:21" ht="31.5" x14ac:dyDescent="0.25">
      <c r="A312" s="327" t="s">
        <v>20</v>
      </c>
      <c r="B312" s="318">
        <v>52</v>
      </c>
      <c r="C312" s="318">
        <v>0</v>
      </c>
      <c r="D312" s="320" t="s">
        <v>11</v>
      </c>
      <c r="E312" s="318">
        <v>852</v>
      </c>
      <c r="F312" s="320" t="s">
        <v>78</v>
      </c>
      <c r="G312" s="320" t="s">
        <v>50</v>
      </c>
      <c r="H312" s="320" t="s">
        <v>230</v>
      </c>
      <c r="I312" s="320" t="s">
        <v>21</v>
      </c>
      <c r="J312" s="325">
        <f t="shared" ref="J312:U312" si="151">J313</f>
        <v>1084300</v>
      </c>
      <c r="K312" s="325">
        <f t="shared" si="151"/>
        <v>0</v>
      </c>
      <c r="L312" s="325">
        <f t="shared" si="151"/>
        <v>1084300</v>
      </c>
      <c r="M312" s="325">
        <f t="shared" si="151"/>
        <v>0</v>
      </c>
      <c r="N312" s="325">
        <f t="shared" si="151"/>
        <v>47200</v>
      </c>
      <c r="O312" s="325">
        <f t="shared" si="151"/>
        <v>0</v>
      </c>
      <c r="P312" s="325">
        <f t="shared" si="151"/>
        <v>47200</v>
      </c>
      <c r="Q312" s="325">
        <f t="shared" si="151"/>
        <v>0</v>
      </c>
      <c r="R312" s="325">
        <f t="shared" si="151"/>
        <v>47200</v>
      </c>
      <c r="S312" s="325">
        <f t="shared" si="151"/>
        <v>0</v>
      </c>
      <c r="T312" s="325">
        <f t="shared" si="151"/>
        <v>47200</v>
      </c>
      <c r="U312" s="325">
        <f t="shared" si="151"/>
        <v>0</v>
      </c>
    </row>
    <row r="313" spans="1:21" ht="47.25" x14ac:dyDescent="0.25">
      <c r="A313" s="327" t="s">
        <v>9</v>
      </c>
      <c r="B313" s="318">
        <v>52</v>
      </c>
      <c r="C313" s="318">
        <v>0</v>
      </c>
      <c r="D313" s="320" t="s">
        <v>11</v>
      </c>
      <c r="E313" s="318">
        <v>852</v>
      </c>
      <c r="F313" s="320" t="s">
        <v>78</v>
      </c>
      <c r="G313" s="320" t="s">
        <v>50</v>
      </c>
      <c r="H313" s="320" t="s">
        <v>230</v>
      </c>
      <c r="I313" s="320" t="s">
        <v>22</v>
      </c>
      <c r="J313" s="325">
        <f>'6.ВС'!J398</f>
        <v>1084300</v>
      </c>
      <c r="K313" s="325">
        <f>'6.ВС'!K398</f>
        <v>0</v>
      </c>
      <c r="L313" s="325">
        <f>'6.ВС'!L398</f>
        <v>1084300</v>
      </c>
      <c r="M313" s="325">
        <f>'6.ВС'!M398</f>
        <v>0</v>
      </c>
      <c r="N313" s="325">
        <f>'6.ВС'!N398</f>
        <v>47200</v>
      </c>
      <c r="O313" s="325">
        <f>'6.ВС'!O398</f>
        <v>0</v>
      </c>
      <c r="P313" s="325">
        <f>'6.ВС'!P398</f>
        <v>47200</v>
      </c>
      <c r="Q313" s="325">
        <f>'6.ВС'!Q398</f>
        <v>0</v>
      </c>
      <c r="R313" s="325">
        <f>'6.ВС'!R398</f>
        <v>47200</v>
      </c>
      <c r="S313" s="325">
        <f>'6.ВС'!S398</f>
        <v>0</v>
      </c>
      <c r="T313" s="325">
        <f>'6.ВС'!T398</f>
        <v>47200</v>
      </c>
      <c r="U313" s="325">
        <f>'6.ВС'!U398</f>
        <v>0</v>
      </c>
    </row>
    <row r="314" spans="1:21" x14ac:dyDescent="0.25">
      <c r="A314" s="327" t="s">
        <v>23</v>
      </c>
      <c r="B314" s="318">
        <v>52</v>
      </c>
      <c r="C314" s="318">
        <v>0</v>
      </c>
      <c r="D314" s="320" t="s">
        <v>11</v>
      </c>
      <c r="E314" s="318">
        <v>852</v>
      </c>
      <c r="F314" s="320" t="s">
        <v>78</v>
      </c>
      <c r="G314" s="320" t="s">
        <v>50</v>
      </c>
      <c r="H314" s="320" t="s">
        <v>230</v>
      </c>
      <c r="I314" s="320" t="s">
        <v>24</v>
      </c>
      <c r="J314" s="325">
        <f t="shared" ref="J314:U314" si="152">J315</f>
        <v>16700</v>
      </c>
      <c r="K314" s="325">
        <f t="shared" si="152"/>
        <v>0</v>
      </c>
      <c r="L314" s="325">
        <f t="shared" si="152"/>
        <v>16700</v>
      </c>
      <c r="M314" s="325">
        <f t="shared" si="152"/>
        <v>0</v>
      </c>
      <c r="N314" s="325">
        <f t="shared" si="152"/>
        <v>8500</v>
      </c>
      <c r="O314" s="325">
        <f t="shared" si="152"/>
        <v>0</v>
      </c>
      <c r="P314" s="325">
        <f t="shared" si="152"/>
        <v>8500</v>
      </c>
      <c r="Q314" s="325">
        <f t="shared" si="152"/>
        <v>0</v>
      </c>
      <c r="R314" s="325">
        <f t="shared" si="152"/>
        <v>8500</v>
      </c>
      <c r="S314" s="325">
        <f t="shared" si="152"/>
        <v>0</v>
      </c>
      <c r="T314" s="325">
        <f t="shared" si="152"/>
        <v>8500</v>
      </c>
      <c r="U314" s="325">
        <f t="shared" si="152"/>
        <v>0</v>
      </c>
    </row>
    <row r="315" spans="1:21" x14ac:dyDescent="0.25">
      <c r="A315" s="327" t="s">
        <v>25</v>
      </c>
      <c r="B315" s="318">
        <v>52</v>
      </c>
      <c r="C315" s="318">
        <v>0</v>
      </c>
      <c r="D315" s="320" t="s">
        <v>11</v>
      </c>
      <c r="E315" s="318">
        <v>852</v>
      </c>
      <c r="F315" s="320" t="s">
        <v>78</v>
      </c>
      <c r="G315" s="320" t="s">
        <v>50</v>
      </c>
      <c r="H315" s="320" t="s">
        <v>230</v>
      </c>
      <c r="I315" s="320" t="s">
        <v>26</v>
      </c>
      <c r="J315" s="325">
        <f>'6.ВС'!J400</f>
        <v>16700</v>
      </c>
      <c r="K315" s="325">
        <f>'6.ВС'!K400</f>
        <v>0</v>
      </c>
      <c r="L315" s="325">
        <f>'6.ВС'!L400</f>
        <v>16700</v>
      </c>
      <c r="M315" s="325">
        <f>'6.ВС'!M400</f>
        <v>0</v>
      </c>
      <c r="N315" s="325">
        <f>'6.ВС'!N400</f>
        <v>8500</v>
      </c>
      <c r="O315" s="325">
        <f>'6.ВС'!O400</f>
        <v>0</v>
      </c>
      <c r="P315" s="325">
        <f>'6.ВС'!P400</f>
        <v>8500</v>
      </c>
      <c r="Q315" s="325">
        <f>'6.ВС'!Q400</f>
        <v>0</v>
      </c>
      <c r="R315" s="325">
        <f>'6.ВС'!R400</f>
        <v>8500</v>
      </c>
      <c r="S315" s="325">
        <f>'6.ВС'!S400</f>
        <v>0</v>
      </c>
      <c r="T315" s="325">
        <f>'6.ВС'!T400</f>
        <v>8500</v>
      </c>
      <c r="U315" s="325">
        <f>'6.ВС'!U400</f>
        <v>0</v>
      </c>
    </row>
    <row r="316" spans="1:21" ht="47.25" x14ac:dyDescent="0.25">
      <c r="A316" s="321" t="s">
        <v>514</v>
      </c>
      <c r="B316" s="318">
        <v>52</v>
      </c>
      <c r="C316" s="318">
        <v>0</v>
      </c>
      <c r="D316" s="320" t="s">
        <v>44</v>
      </c>
      <c r="E316" s="318"/>
      <c r="F316" s="320"/>
      <c r="G316" s="320"/>
      <c r="H316" s="320"/>
      <c r="I316" s="320"/>
      <c r="J316" s="325">
        <f t="shared" ref="J316:U316" si="153">J317</f>
        <v>155956596</v>
      </c>
      <c r="K316" s="325">
        <f t="shared" si="153"/>
        <v>110689738</v>
      </c>
      <c r="L316" s="325">
        <f t="shared" si="153"/>
        <v>45266858</v>
      </c>
      <c r="M316" s="325">
        <f t="shared" si="153"/>
        <v>0</v>
      </c>
      <c r="N316" s="325">
        <f t="shared" si="153"/>
        <v>124595625</v>
      </c>
      <c r="O316" s="325">
        <f t="shared" si="153"/>
        <v>99591202</v>
      </c>
      <c r="P316" s="325">
        <f t="shared" si="153"/>
        <v>25004423</v>
      </c>
      <c r="Q316" s="325">
        <f t="shared" si="153"/>
        <v>0</v>
      </c>
      <c r="R316" s="325">
        <f t="shared" si="153"/>
        <v>126116767</v>
      </c>
      <c r="S316" s="325">
        <f t="shared" si="153"/>
        <v>99605588</v>
      </c>
      <c r="T316" s="325">
        <f t="shared" si="153"/>
        <v>26511179</v>
      </c>
      <c r="U316" s="325">
        <f t="shared" si="153"/>
        <v>0</v>
      </c>
    </row>
    <row r="317" spans="1:21" ht="31.5" x14ac:dyDescent="0.25">
      <c r="A317" s="321" t="s">
        <v>114</v>
      </c>
      <c r="B317" s="318">
        <v>52</v>
      </c>
      <c r="C317" s="318">
        <v>0</v>
      </c>
      <c r="D317" s="319" t="s">
        <v>44</v>
      </c>
      <c r="E317" s="318">
        <v>852</v>
      </c>
      <c r="F317" s="319"/>
      <c r="G317" s="319"/>
      <c r="H317" s="319"/>
      <c r="I317" s="320"/>
      <c r="J317" s="325">
        <f t="shared" ref="J317" si="154">J318+J321+J324+J327+J330+J333+J336+J339+J342+J345+J348+J351+J354+J357+J360+J363</f>
        <v>155956596</v>
      </c>
      <c r="K317" s="325">
        <f t="shared" ref="K317:U317" si="155">K318+K321+K324+K327+K330+K333+K336+K339+K342+K345+K348+K351+K354+K357+K360+K363</f>
        <v>110689738</v>
      </c>
      <c r="L317" s="325">
        <f t="shared" si="155"/>
        <v>45266858</v>
      </c>
      <c r="M317" s="325">
        <f t="shared" si="155"/>
        <v>0</v>
      </c>
      <c r="N317" s="325">
        <f t="shared" si="155"/>
        <v>124595625</v>
      </c>
      <c r="O317" s="325">
        <f t="shared" si="155"/>
        <v>99591202</v>
      </c>
      <c r="P317" s="325">
        <f t="shared" si="155"/>
        <v>25004423</v>
      </c>
      <c r="Q317" s="325">
        <f t="shared" si="155"/>
        <v>0</v>
      </c>
      <c r="R317" s="325">
        <f t="shared" si="155"/>
        <v>126116767</v>
      </c>
      <c r="S317" s="325">
        <f t="shared" si="155"/>
        <v>99605588</v>
      </c>
      <c r="T317" s="325">
        <f t="shared" si="155"/>
        <v>26511179</v>
      </c>
      <c r="U317" s="325">
        <f t="shared" si="155"/>
        <v>0</v>
      </c>
    </row>
    <row r="318" spans="1:21" ht="110.25" x14ac:dyDescent="0.25">
      <c r="A318" s="324" t="s">
        <v>319</v>
      </c>
      <c r="B318" s="318">
        <v>52</v>
      </c>
      <c r="C318" s="318">
        <v>0</v>
      </c>
      <c r="D318" s="319" t="s">
        <v>44</v>
      </c>
      <c r="E318" s="318">
        <v>852</v>
      </c>
      <c r="F318" s="320" t="s">
        <v>78</v>
      </c>
      <c r="G318" s="320" t="s">
        <v>44</v>
      </c>
      <c r="H318" s="320" t="s">
        <v>320</v>
      </c>
      <c r="I318" s="320"/>
      <c r="J318" s="325">
        <f t="shared" ref="J318:U322" si="156">J319</f>
        <v>73105633</v>
      </c>
      <c r="K318" s="325">
        <f t="shared" si="156"/>
        <v>73105633</v>
      </c>
      <c r="L318" s="325">
        <f t="shared" si="156"/>
        <v>0</v>
      </c>
      <c r="M318" s="325">
        <f t="shared" si="156"/>
        <v>0</v>
      </c>
      <c r="N318" s="325">
        <f t="shared" si="156"/>
        <v>64961116</v>
      </c>
      <c r="O318" s="325">
        <f t="shared" si="156"/>
        <v>64961116</v>
      </c>
      <c r="P318" s="325">
        <f t="shared" si="156"/>
        <v>0</v>
      </c>
      <c r="Q318" s="325">
        <f t="shared" si="156"/>
        <v>0</v>
      </c>
      <c r="R318" s="325">
        <f t="shared" si="156"/>
        <v>64961116</v>
      </c>
      <c r="S318" s="325">
        <f t="shared" si="156"/>
        <v>64961116</v>
      </c>
      <c r="T318" s="325">
        <f t="shared" si="156"/>
        <v>0</v>
      </c>
      <c r="U318" s="325">
        <f t="shared" si="156"/>
        <v>0</v>
      </c>
    </row>
    <row r="319" spans="1:21" ht="47.25" x14ac:dyDescent="0.25">
      <c r="A319" s="327" t="s">
        <v>41</v>
      </c>
      <c r="B319" s="318">
        <v>52</v>
      </c>
      <c r="C319" s="318">
        <v>0</v>
      </c>
      <c r="D319" s="320" t="s">
        <v>44</v>
      </c>
      <c r="E319" s="318">
        <v>852</v>
      </c>
      <c r="F319" s="320" t="s">
        <v>78</v>
      </c>
      <c r="G319" s="320" t="s">
        <v>44</v>
      </c>
      <c r="H319" s="320" t="s">
        <v>320</v>
      </c>
      <c r="I319" s="320" t="s">
        <v>83</v>
      </c>
      <c r="J319" s="325">
        <f t="shared" si="156"/>
        <v>73105633</v>
      </c>
      <c r="K319" s="325">
        <f t="shared" si="156"/>
        <v>73105633</v>
      </c>
      <c r="L319" s="325">
        <f t="shared" si="156"/>
        <v>0</v>
      </c>
      <c r="M319" s="325">
        <f t="shared" si="156"/>
        <v>0</v>
      </c>
      <c r="N319" s="325">
        <f t="shared" si="156"/>
        <v>64961116</v>
      </c>
      <c r="O319" s="325">
        <f t="shared" si="156"/>
        <v>64961116</v>
      </c>
      <c r="P319" s="325">
        <f t="shared" si="156"/>
        <v>0</v>
      </c>
      <c r="Q319" s="325">
        <f t="shared" si="156"/>
        <v>0</v>
      </c>
      <c r="R319" s="325">
        <f t="shared" si="156"/>
        <v>64961116</v>
      </c>
      <c r="S319" s="325">
        <f t="shared" si="156"/>
        <v>64961116</v>
      </c>
      <c r="T319" s="325">
        <f t="shared" si="156"/>
        <v>0</v>
      </c>
      <c r="U319" s="325">
        <f t="shared" si="156"/>
        <v>0</v>
      </c>
    </row>
    <row r="320" spans="1:21" x14ac:dyDescent="0.25">
      <c r="A320" s="327" t="s">
        <v>84</v>
      </c>
      <c r="B320" s="318">
        <v>52</v>
      </c>
      <c r="C320" s="318">
        <v>0</v>
      </c>
      <c r="D320" s="320" t="s">
        <v>44</v>
      </c>
      <c r="E320" s="318">
        <v>852</v>
      </c>
      <c r="F320" s="320" t="s">
        <v>78</v>
      </c>
      <c r="G320" s="320" t="s">
        <v>11</v>
      </c>
      <c r="H320" s="320" t="s">
        <v>320</v>
      </c>
      <c r="I320" s="320" t="s">
        <v>85</v>
      </c>
      <c r="J320" s="325">
        <f>'6.ВС'!J311</f>
        <v>73105633</v>
      </c>
      <c r="K320" s="325">
        <f>'6.ВС'!K311</f>
        <v>73105633</v>
      </c>
      <c r="L320" s="325">
        <f>'6.ВС'!L311</f>
        <v>0</v>
      </c>
      <c r="M320" s="325">
        <f>'6.ВС'!M311</f>
        <v>0</v>
      </c>
      <c r="N320" s="325">
        <f>'6.ВС'!N311</f>
        <v>64961116</v>
      </c>
      <c r="O320" s="325">
        <f>'6.ВС'!O311</f>
        <v>64961116</v>
      </c>
      <c r="P320" s="325">
        <f>'6.ВС'!P311</f>
        <v>0</v>
      </c>
      <c r="Q320" s="325">
        <f>'6.ВС'!Q311</f>
        <v>0</v>
      </c>
      <c r="R320" s="325">
        <f>'6.ВС'!R311</f>
        <v>64961116</v>
      </c>
      <c r="S320" s="325">
        <f>'6.ВС'!S311</f>
        <v>64961116</v>
      </c>
      <c r="T320" s="325">
        <f>'6.ВС'!T311</f>
        <v>0</v>
      </c>
      <c r="U320" s="325">
        <f>'6.ВС'!U311</f>
        <v>0</v>
      </c>
    </row>
    <row r="321" spans="1:21" ht="267.75" x14ac:dyDescent="0.25">
      <c r="A321" s="329" t="s">
        <v>317</v>
      </c>
      <c r="B321" s="318">
        <v>52</v>
      </c>
      <c r="C321" s="318">
        <v>0</v>
      </c>
      <c r="D321" s="319" t="s">
        <v>44</v>
      </c>
      <c r="E321" s="318">
        <v>852</v>
      </c>
      <c r="F321" s="320"/>
      <c r="G321" s="320"/>
      <c r="H321" s="320" t="s">
        <v>321</v>
      </c>
      <c r="I321" s="320"/>
      <c r="J321" s="325">
        <f t="shared" si="156"/>
        <v>31482346</v>
      </c>
      <c r="K321" s="325">
        <f t="shared" si="156"/>
        <v>31482346</v>
      </c>
      <c r="L321" s="325">
        <f t="shared" si="156"/>
        <v>0</v>
      </c>
      <c r="M321" s="325">
        <f t="shared" si="156"/>
        <v>0</v>
      </c>
      <c r="N321" s="325">
        <f t="shared" si="156"/>
        <v>28408077</v>
      </c>
      <c r="O321" s="325">
        <f t="shared" si="156"/>
        <v>28408077</v>
      </c>
      <c r="P321" s="325">
        <f t="shared" si="156"/>
        <v>0</v>
      </c>
      <c r="Q321" s="325">
        <f t="shared" si="156"/>
        <v>0</v>
      </c>
      <c r="R321" s="325">
        <f t="shared" si="156"/>
        <v>28408077</v>
      </c>
      <c r="S321" s="325">
        <f t="shared" si="156"/>
        <v>28408077</v>
      </c>
      <c r="T321" s="325">
        <f t="shared" si="156"/>
        <v>0</v>
      </c>
      <c r="U321" s="325">
        <f t="shared" si="156"/>
        <v>0</v>
      </c>
    </row>
    <row r="322" spans="1:21" ht="47.25" x14ac:dyDescent="0.25">
      <c r="A322" s="327" t="s">
        <v>41</v>
      </c>
      <c r="B322" s="318">
        <v>52</v>
      </c>
      <c r="C322" s="318">
        <v>0</v>
      </c>
      <c r="D322" s="320" t="s">
        <v>44</v>
      </c>
      <c r="E322" s="318">
        <v>852</v>
      </c>
      <c r="F322" s="320"/>
      <c r="G322" s="320"/>
      <c r="H322" s="320" t="s">
        <v>321</v>
      </c>
      <c r="I322" s="320" t="s">
        <v>83</v>
      </c>
      <c r="J322" s="325">
        <f t="shared" si="156"/>
        <v>31482346</v>
      </c>
      <c r="K322" s="325">
        <f t="shared" si="156"/>
        <v>31482346</v>
      </c>
      <c r="L322" s="325">
        <f t="shared" si="156"/>
        <v>0</v>
      </c>
      <c r="M322" s="325">
        <f t="shared" si="156"/>
        <v>0</v>
      </c>
      <c r="N322" s="325">
        <f t="shared" si="156"/>
        <v>28408077</v>
      </c>
      <c r="O322" s="325">
        <f t="shared" si="156"/>
        <v>28408077</v>
      </c>
      <c r="P322" s="325">
        <f t="shared" si="156"/>
        <v>0</v>
      </c>
      <c r="Q322" s="325">
        <f t="shared" si="156"/>
        <v>0</v>
      </c>
      <c r="R322" s="325">
        <f t="shared" si="156"/>
        <v>28408077</v>
      </c>
      <c r="S322" s="325">
        <f t="shared" si="156"/>
        <v>28408077</v>
      </c>
      <c r="T322" s="325">
        <f t="shared" si="156"/>
        <v>0</v>
      </c>
      <c r="U322" s="325">
        <f t="shared" si="156"/>
        <v>0</v>
      </c>
    </row>
    <row r="323" spans="1:21" x14ac:dyDescent="0.25">
      <c r="A323" s="327" t="s">
        <v>84</v>
      </c>
      <c r="B323" s="318">
        <v>52</v>
      </c>
      <c r="C323" s="318">
        <v>0</v>
      </c>
      <c r="D323" s="320" t="s">
        <v>44</v>
      </c>
      <c r="E323" s="318">
        <v>852</v>
      </c>
      <c r="F323" s="320"/>
      <c r="G323" s="320"/>
      <c r="H323" s="320" t="s">
        <v>321</v>
      </c>
      <c r="I323" s="320" t="s">
        <v>85</v>
      </c>
      <c r="J323" s="325">
        <f>'6.ВС'!J283</f>
        <v>31482346</v>
      </c>
      <c r="K323" s="325">
        <f>'6.ВС'!K283</f>
        <v>31482346</v>
      </c>
      <c r="L323" s="325">
        <f>'6.ВС'!L283</f>
        <v>0</v>
      </c>
      <c r="M323" s="325">
        <f>'6.ВС'!M283</f>
        <v>0</v>
      </c>
      <c r="N323" s="325">
        <f>'6.ВС'!N283</f>
        <v>28408077</v>
      </c>
      <c r="O323" s="325">
        <f>'6.ВС'!O283</f>
        <v>28408077</v>
      </c>
      <c r="P323" s="325">
        <f>'6.ВС'!P283</f>
        <v>0</v>
      </c>
      <c r="Q323" s="325">
        <f>'6.ВС'!Q283</f>
        <v>0</v>
      </c>
      <c r="R323" s="325">
        <f>'6.ВС'!R283</f>
        <v>28408077</v>
      </c>
      <c r="S323" s="325">
        <f>'6.ВС'!S283</f>
        <v>28408077</v>
      </c>
      <c r="T323" s="325">
        <f>'6.ВС'!T283</f>
        <v>0</v>
      </c>
      <c r="U323" s="325">
        <f>'6.ВС'!U283</f>
        <v>0</v>
      </c>
    </row>
    <row r="324" spans="1:21" ht="63" x14ac:dyDescent="0.25">
      <c r="A324" s="321" t="s">
        <v>129</v>
      </c>
      <c r="B324" s="318">
        <v>52</v>
      </c>
      <c r="C324" s="318">
        <v>0</v>
      </c>
      <c r="D324" s="319" t="s">
        <v>44</v>
      </c>
      <c r="E324" s="318">
        <v>852</v>
      </c>
      <c r="F324" s="320" t="s">
        <v>93</v>
      </c>
      <c r="G324" s="320" t="s">
        <v>13</v>
      </c>
      <c r="H324" s="320" t="s">
        <v>181</v>
      </c>
      <c r="I324" s="320"/>
      <c r="J324" s="325">
        <f t="shared" ref="J324:U325" si="157">J325</f>
        <v>867418</v>
      </c>
      <c r="K324" s="325">
        <f t="shared" si="157"/>
        <v>867418</v>
      </c>
      <c r="L324" s="325">
        <f t="shared" si="157"/>
        <v>0</v>
      </c>
      <c r="M324" s="325">
        <f t="shared" si="157"/>
        <v>0</v>
      </c>
      <c r="N324" s="325">
        <f t="shared" si="157"/>
        <v>867418</v>
      </c>
      <c r="O324" s="325">
        <f t="shared" si="157"/>
        <v>867418</v>
      </c>
      <c r="P324" s="325">
        <f t="shared" si="157"/>
        <v>0</v>
      </c>
      <c r="Q324" s="325">
        <f t="shared" si="157"/>
        <v>0</v>
      </c>
      <c r="R324" s="325">
        <f t="shared" si="157"/>
        <v>867418</v>
      </c>
      <c r="S324" s="325">
        <f t="shared" si="157"/>
        <v>867418</v>
      </c>
      <c r="T324" s="325">
        <f t="shared" si="157"/>
        <v>0</v>
      </c>
      <c r="U324" s="325">
        <f t="shared" si="157"/>
        <v>0</v>
      </c>
    </row>
    <row r="325" spans="1:21" ht="31.5" x14ac:dyDescent="0.25">
      <c r="A325" s="326" t="s">
        <v>96</v>
      </c>
      <c r="B325" s="318">
        <v>52</v>
      </c>
      <c r="C325" s="318">
        <v>0</v>
      </c>
      <c r="D325" s="320" t="s">
        <v>44</v>
      </c>
      <c r="E325" s="318">
        <v>852</v>
      </c>
      <c r="F325" s="320" t="s">
        <v>93</v>
      </c>
      <c r="G325" s="320" t="s">
        <v>13</v>
      </c>
      <c r="H325" s="320" t="s">
        <v>181</v>
      </c>
      <c r="I325" s="320" t="s">
        <v>97</v>
      </c>
      <c r="J325" s="325">
        <f t="shared" si="157"/>
        <v>867418</v>
      </c>
      <c r="K325" s="325">
        <f t="shared" si="157"/>
        <v>867418</v>
      </c>
      <c r="L325" s="325">
        <f t="shared" si="157"/>
        <v>0</v>
      </c>
      <c r="M325" s="325">
        <f t="shared" si="157"/>
        <v>0</v>
      </c>
      <c r="N325" s="325">
        <f t="shared" si="157"/>
        <v>867418</v>
      </c>
      <c r="O325" s="325">
        <f t="shared" si="157"/>
        <v>867418</v>
      </c>
      <c r="P325" s="325">
        <f t="shared" si="157"/>
        <v>0</v>
      </c>
      <c r="Q325" s="325">
        <f t="shared" si="157"/>
        <v>0</v>
      </c>
      <c r="R325" s="325">
        <f t="shared" si="157"/>
        <v>867418</v>
      </c>
      <c r="S325" s="325">
        <f t="shared" si="157"/>
        <v>867418</v>
      </c>
      <c r="T325" s="325">
        <f t="shared" si="157"/>
        <v>0</v>
      </c>
      <c r="U325" s="325">
        <f t="shared" si="157"/>
        <v>0</v>
      </c>
    </row>
    <row r="326" spans="1:21" ht="31.5" x14ac:dyDescent="0.25">
      <c r="A326" s="326" t="s">
        <v>98</v>
      </c>
      <c r="B326" s="318">
        <v>52</v>
      </c>
      <c r="C326" s="318">
        <v>0</v>
      </c>
      <c r="D326" s="320" t="s">
        <v>44</v>
      </c>
      <c r="E326" s="318">
        <v>852</v>
      </c>
      <c r="F326" s="320" t="s">
        <v>93</v>
      </c>
      <c r="G326" s="320" t="s">
        <v>13</v>
      </c>
      <c r="H326" s="320" t="s">
        <v>181</v>
      </c>
      <c r="I326" s="320" t="s">
        <v>99</v>
      </c>
      <c r="J326" s="325">
        <f>'6.ВС'!J412</f>
        <v>867418</v>
      </c>
      <c r="K326" s="325">
        <f>'6.ВС'!K412</f>
        <v>867418</v>
      </c>
      <c r="L326" s="325">
        <f>'6.ВС'!L412</f>
        <v>0</v>
      </c>
      <c r="M326" s="325">
        <f>'6.ВС'!M412</f>
        <v>0</v>
      </c>
      <c r="N326" s="325">
        <f>'6.ВС'!N412</f>
        <v>867418</v>
      </c>
      <c r="O326" s="325">
        <f>'6.ВС'!O412</f>
        <v>867418</v>
      </c>
      <c r="P326" s="325">
        <f>'6.ВС'!P412</f>
        <v>0</v>
      </c>
      <c r="Q326" s="325">
        <f>'6.ВС'!Q412</f>
        <v>0</v>
      </c>
      <c r="R326" s="325">
        <f>'6.ВС'!R412</f>
        <v>867418</v>
      </c>
      <c r="S326" s="325">
        <f>'6.ВС'!S412</f>
        <v>867418</v>
      </c>
      <c r="T326" s="325">
        <f>'6.ВС'!T412</f>
        <v>0</v>
      </c>
      <c r="U326" s="325">
        <f>'6.ВС'!U412</f>
        <v>0</v>
      </c>
    </row>
    <row r="327" spans="1:21" x14ac:dyDescent="0.25">
      <c r="A327" s="321" t="s">
        <v>116</v>
      </c>
      <c r="B327" s="318">
        <v>52</v>
      </c>
      <c r="C327" s="318">
        <v>0</v>
      </c>
      <c r="D327" s="319" t="s">
        <v>44</v>
      </c>
      <c r="E327" s="318">
        <v>852</v>
      </c>
      <c r="F327" s="319" t="s">
        <v>78</v>
      </c>
      <c r="G327" s="319" t="s">
        <v>11</v>
      </c>
      <c r="H327" s="319" t="s">
        <v>223</v>
      </c>
      <c r="I327" s="319"/>
      <c r="J327" s="330">
        <f t="shared" ref="J327:U328" si="158">J328</f>
        <v>10381100</v>
      </c>
      <c r="K327" s="330">
        <f t="shared" si="158"/>
        <v>0</v>
      </c>
      <c r="L327" s="330">
        <f t="shared" si="158"/>
        <v>10381100</v>
      </c>
      <c r="M327" s="330">
        <f t="shared" si="158"/>
        <v>0</v>
      </c>
      <c r="N327" s="330">
        <f t="shared" si="158"/>
        <v>7414185</v>
      </c>
      <c r="O327" s="330">
        <f t="shared" si="158"/>
        <v>0</v>
      </c>
      <c r="P327" s="330">
        <f t="shared" si="158"/>
        <v>7414185</v>
      </c>
      <c r="Q327" s="330">
        <f t="shared" si="158"/>
        <v>0</v>
      </c>
      <c r="R327" s="330">
        <f t="shared" si="158"/>
        <v>9005185</v>
      </c>
      <c r="S327" s="330">
        <f t="shared" si="158"/>
        <v>0</v>
      </c>
      <c r="T327" s="330">
        <f t="shared" si="158"/>
        <v>9005185</v>
      </c>
      <c r="U327" s="330">
        <f t="shared" si="158"/>
        <v>0</v>
      </c>
    </row>
    <row r="328" spans="1:21" ht="47.25" x14ac:dyDescent="0.25">
      <c r="A328" s="327" t="s">
        <v>41</v>
      </c>
      <c r="B328" s="318">
        <v>52</v>
      </c>
      <c r="C328" s="318">
        <v>0</v>
      </c>
      <c r="D328" s="320" t="s">
        <v>44</v>
      </c>
      <c r="E328" s="318">
        <v>852</v>
      </c>
      <c r="F328" s="319" t="s">
        <v>78</v>
      </c>
      <c r="G328" s="319" t="s">
        <v>11</v>
      </c>
      <c r="H328" s="319" t="s">
        <v>223</v>
      </c>
      <c r="I328" s="319" t="s">
        <v>83</v>
      </c>
      <c r="J328" s="325">
        <f t="shared" si="158"/>
        <v>10381100</v>
      </c>
      <c r="K328" s="325">
        <f t="shared" si="158"/>
        <v>0</v>
      </c>
      <c r="L328" s="325">
        <f t="shared" si="158"/>
        <v>10381100</v>
      </c>
      <c r="M328" s="325">
        <f t="shared" si="158"/>
        <v>0</v>
      </c>
      <c r="N328" s="325">
        <f t="shared" si="158"/>
        <v>7414185</v>
      </c>
      <c r="O328" s="325">
        <f t="shared" si="158"/>
        <v>0</v>
      </c>
      <c r="P328" s="325">
        <f t="shared" si="158"/>
        <v>7414185</v>
      </c>
      <c r="Q328" s="325">
        <f t="shared" si="158"/>
        <v>0</v>
      </c>
      <c r="R328" s="325">
        <f t="shared" si="158"/>
        <v>9005185</v>
      </c>
      <c r="S328" s="325">
        <f t="shared" si="158"/>
        <v>0</v>
      </c>
      <c r="T328" s="325">
        <f t="shared" si="158"/>
        <v>9005185</v>
      </c>
      <c r="U328" s="325">
        <f t="shared" si="158"/>
        <v>0</v>
      </c>
    </row>
    <row r="329" spans="1:21" x14ac:dyDescent="0.25">
      <c r="A329" s="327" t="s">
        <v>84</v>
      </c>
      <c r="B329" s="318">
        <v>52</v>
      </c>
      <c r="C329" s="318">
        <v>0</v>
      </c>
      <c r="D329" s="320" t="s">
        <v>44</v>
      </c>
      <c r="E329" s="318">
        <v>852</v>
      </c>
      <c r="F329" s="320" t="s">
        <v>78</v>
      </c>
      <c r="G329" s="320" t="s">
        <v>11</v>
      </c>
      <c r="H329" s="320" t="s">
        <v>223</v>
      </c>
      <c r="I329" s="320" t="s">
        <v>85</v>
      </c>
      <c r="J329" s="325">
        <f>'6.ВС'!J286</f>
        <v>10381100</v>
      </c>
      <c r="K329" s="325">
        <f>'6.ВС'!K286</f>
        <v>0</v>
      </c>
      <c r="L329" s="325">
        <f>'6.ВС'!L286</f>
        <v>10381100</v>
      </c>
      <c r="M329" s="325">
        <f>'6.ВС'!M286</f>
        <v>0</v>
      </c>
      <c r="N329" s="325">
        <f>'6.ВС'!N286</f>
        <v>7414185</v>
      </c>
      <c r="O329" s="325">
        <f>'6.ВС'!O286</f>
        <v>0</v>
      </c>
      <c r="P329" s="325">
        <f>'6.ВС'!P286</f>
        <v>7414185</v>
      </c>
      <c r="Q329" s="325">
        <f>'6.ВС'!Q286</f>
        <v>0</v>
      </c>
      <c r="R329" s="325">
        <f>'6.ВС'!R286</f>
        <v>9005185</v>
      </c>
      <c r="S329" s="325">
        <f>'6.ВС'!S286</f>
        <v>0</v>
      </c>
      <c r="T329" s="325">
        <f>'6.ВС'!T286</f>
        <v>9005185</v>
      </c>
      <c r="U329" s="325">
        <f>'6.ВС'!U286</f>
        <v>0</v>
      </c>
    </row>
    <row r="330" spans="1:21" x14ac:dyDescent="0.25">
      <c r="A330" s="321" t="s">
        <v>120</v>
      </c>
      <c r="B330" s="318">
        <v>52</v>
      </c>
      <c r="C330" s="318">
        <v>0</v>
      </c>
      <c r="D330" s="319" t="s">
        <v>44</v>
      </c>
      <c r="E330" s="318">
        <v>852</v>
      </c>
      <c r="F330" s="320" t="s">
        <v>78</v>
      </c>
      <c r="G330" s="320" t="s">
        <v>44</v>
      </c>
      <c r="H330" s="320" t="s">
        <v>227</v>
      </c>
      <c r="I330" s="320"/>
      <c r="J330" s="325">
        <f t="shared" ref="J330:U331" si="159">J331</f>
        <v>22797200</v>
      </c>
      <c r="K330" s="325">
        <f t="shared" si="159"/>
        <v>0</v>
      </c>
      <c r="L330" s="325">
        <f t="shared" si="159"/>
        <v>22797200</v>
      </c>
      <c r="M330" s="325">
        <f t="shared" si="159"/>
        <v>0</v>
      </c>
      <c r="N330" s="325">
        <f t="shared" si="159"/>
        <v>11232300</v>
      </c>
      <c r="O330" s="325">
        <f t="shared" si="159"/>
        <v>0</v>
      </c>
      <c r="P330" s="325">
        <f t="shared" si="159"/>
        <v>11232300</v>
      </c>
      <c r="Q330" s="325">
        <f t="shared" si="159"/>
        <v>0</v>
      </c>
      <c r="R330" s="325">
        <f t="shared" si="159"/>
        <v>11147300</v>
      </c>
      <c r="S330" s="325">
        <f t="shared" si="159"/>
        <v>0</v>
      </c>
      <c r="T330" s="325">
        <f t="shared" si="159"/>
        <v>11147300</v>
      </c>
      <c r="U330" s="325">
        <f t="shared" si="159"/>
        <v>0</v>
      </c>
    </row>
    <row r="331" spans="1:21" ht="47.25" x14ac:dyDescent="0.25">
      <c r="A331" s="327" t="s">
        <v>41</v>
      </c>
      <c r="B331" s="318">
        <v>52</v>
      </c>
      <c r="C331" s="318">
        <v>0</v>
      </c>
      <c r="D331" s="320" t="s">
        <v>44</v>
      </c>
      <c r="E331" s="318">
        <v>852</v>
      </c>
      <c r="F331" s="320" t="s">
        <v>78</v>
      </c>
      <c r="G331" s="319" t="s">
        <v>44</v>
      </c>
      <c r="H331" s="320" t="s">
        <v>227</v>
      </c>
      <c r="I331" s="320" t="s">
        <v>83</v>
      </c>
      <c r="J331" s="325">
        <f t="shared" si="159"/>
        <v>22797200</v>
      </c>
      <c r="K331" s="325">
        <f t="shared" si="159"/>
        <v>0</v>
      </c>
      <c r="L331" s="325">
        <f t="shared" si="159"/>
        <v>22797200</v>
      </c>
      <c r="M331" s="325">
        <f t="shared" si="159"/>
        <v>0</v>
      </c>
      <c r="N331" s="325">
        <f t="shared" si="159"/>
        <v>11232300</v>
      </c>
      <c r="O331" s="325">
        <f t="shared" si="159"/>
        <v>0</v>
      </c>
      <c r="P331" s="325">
        <f t="shared" si="159"/>
        <v>11232300</v>
      </c>
      <c r="Q331" s="325">
        <f t="shared" si="159"/>
        <v>0</v>
      </c>
      <c r="R331" s="325">
        <f t="shared" si="159"/>
        <v>11147300</v>
      </c>
      <c r="S331" s="325">
        <f t="shared" si="159"/>
        <v>0</v>
      </c>
      <c r="T331" s="325">
        <f t="shared" si="159"/>
        <v>11147300</v>
      </c>
      <c r="U331" s="325">
        <f t="shared" si="159"/>
        <v>0</v>
      </c>
    </row>
    <row r="332" spans="1:21" x14ac:dyDescent="0.25">
      <c r="A332" s="327" t="s">
        <v>84</v>
      </c>
      <c r="B332" s="318">
        <v>52</v>
      </c>
      <c r="C332" s="318">
        <v>0</v>
      </c>
      <c r="D332" s="320" t="s">
        <v>44</v>
      </c>
      <c r="E332" s="318">
        <v>852</v>
      </c>
      <c r="F332" s="320" t="s">
        <v>78</v>
      </c>
      <c r="G332" s="319" t="s">
        <v>44</v>
      </c>
      <c r="H332" s="320" t="s">
        <v>227</v>
      </c>
      <c r="I332" s="320" t="s">
        <v>85</v>
      </c>
      <c r="J332" s="325">
        <f>'6.ВС'!J314</f>
        <v>22797200</v>
      </c>
      <c r="K332" s="325">
        <f>'6.ВС'!K314</f>
        <v>0</v>
      </c>
      <c r="L332" s="325">
        <f>'6.ВС'!L314</f>
        <v>22797200</v>
      </c>
      <c r="M332" s="325">
        <f>'6.ВС'!M314</f>
        <v>0</v>
      </c>
      <c r="N332" s="325">
        <f>'6.ВС'!N314</f>
        <v>11232300</v>
      </c>
      <c r="O332" s="325">
        <f>'6.ВС'!O314</f>
        <v>0</v>
      </c>
      <c r="P332" s="325">
        <f>'6.ВС'!P314</f>
        <v>11232300</v>
      </c>
      <c r="Q332" s="325">
        <f>'6.ВС'!Q314</f>
        <v>0</v>
      </c>
      <c r="R332" s="325">
        <f>'6.ВС'!R314</f>
        <v>11147300</v>
      </c>
      <c r="S332" s="325">
        <f>'6.ВС'!S314</f>
        <v>0</v>
      </c>
      <c r="T332" s="325">
        <f>'6.ВС'!T314</f>
        <v>11147300</v>
      </c>
      <c r="U332" s="325">
        <f>'6.ВС'!U314</f>
        <v>0</v>
      </c>
    </row>
    <row r="333" spans="1:21" x14ac:dyDescent="0.25">
      <c r="A333" s="321" t="s">
        <v>123</v>
      </c>
      <c r="B333" s="318">
        <v>52</v>
      </c>
      <c r="C333" s="318">
        <v>0</v>
      </c>
      <c r="D333" s="319" t="s">
        <v>44</v>
      </c>
      <c r="E333" s="318">
        <v>852</v>
      </c>
      <c r="F333" s="319" t="s">
        <v>78</v>
      </c>
      <c r="G333" s="319" t="s">
        <v>44</v>
      </c>
      <c r="H333" s="319" t="s">
        <v>228</v>
      </c>
      <c r="I333" s="320"/>
      <c r="J333" s="325">
        <f t="shared" ref="J333:U334" si="160">J334</f>
        <v>7012900</v>
      </c>
      <c r="K333" s="325">
        <f t="shared" si="160"/>
        <v>0</v>
      </c>
      <c r="L333" s="325">
        <f t="shared" si="160"/>
        <v>7012900</v>
      </c>
      <c r="M333" s="325">
        <f t="shared" si="160"/>
        <v>0</v>
      </c>
      <c r="N333" s="325">
        <f t="shared" si="160"/>
        <v>5998000</v>
      </c>
      <c r="O333" s="325">
        <f t="shared" si="160"/>
        <v>0</v>
      </c>
      <c r="P333" s="325">
        <f t="shared" si="160"/>
        <v>5998000</v>
      </c>
      <c r="Q333" s="325">
        <f t="shared" si="160"/>
        <v>0</v>
      </c>
      <c r="R333" s="325">
        <f t="shared" si="160"/>
        <v>5998000</v>
      </c>
      <c r="S333" s="325">
        <f t="shared" si="160"/>
        <v>0</v>
      </c>
      <c r="T333" s="325">
        <f t="shared" si="160"/>
        <v>5998000</v>
      </c>
      <c r="U333" s="325">
        <f t="shared" si="160"/>
        <v>0</v>
      </c>
    </row>
    <row r="334" spans="1:21" ht="47.25" x14ac:dyDescent="0.25">
      <c r="A334" s="327" t="s">
        <v>41</v>
      </c>
      <c r="B334" s="318">
        <v>52</v>
      </c>
      <c r="C334" s="318">
        <v>0</v>
      </c>
      <c r="D334" s="320" t="s">
        <v>44</v>
      </c>
      <c r="E334" s="318">
        <v>852</v>
      </c>
      <c r="F334" s="320" t="s">
        <v>78</v>
      </c>
      <c r="G334" s="319" t="s">
        <v>44</v>
      </c>
      <c r="H334" s="319" t="s">
        <v>228</v>
      </c>
      <c r="I334" s="320" t="s">
        <v>83</v>
      </c>
      <c r="J334" s="325">
        <f t="shared" si="160"/>
        <v>7012900</v>
      </c>
      <c r="K334" s="325">
        <f t="shared" si="160"/>
        <v>0</v>
      </c>
      <c r="L334" s="325">
        <f t="shared" si="160"/>
        <v>7012900</v>
      </c>
      <c r="M334" s="325">
        <f t="shared" si="160"/>
        <v>0</v>
      </c>
      <c r="N334" s="325">
        <f t="shared" si="160"/>
        <v>5998000</v>
      </c>
      <c r="O334" s="325">
        <f t="shared" si="160"/>
        <v>0</v>
      </c>
      <c r="P334" s="325">
        <f t="shared" si="160"/>
        <v>5998000</v>
      </c>
      <c r="Q334" s="325">
        <f t="shared" si="160"/>
        <v>0</v>
      </c>
      <c r="R334" s="325">
        <f t="shared" si="160"/>
        <v>5998000</v>
      </c>
      <c r="S334" s="325">
        <f t="shared" si="160"/>
        <v>0</v>
      </c>
      <c r="T334" s="325">
        <f t="shared" si="160"/>
        <v>5998000</v>
      </c>
      <c r="U334" s="325">
        <f t="shared" si="160"/>
        <v>0</v>
      </c>
    </row>
    <row r="335" spans="1:21" x14ac:dyDescent="0.25">
      <c r="A335" s="327" t="s">
        <v>84</v>
      </c>
      <c r="B335" s="318">
        <v>52</v>
      </c>
      <c r="C335" s="318">
        <v>0</v>
      </c>
      <c r="D335" s="320" t="s">
        <v>44</v>
      </c>
      <c r="E335" s="318">
        <v>852</v>
      </c>
      <c r="F335" s="320" t="s">
        <v>78</v>
      </c>
      <c r="G335" s="319" t="s">
        <v>44</v>
      </c>
      <c r="H335" s="319" t="s">
        <v>228</v>
      </c>
      <c r="I335" s="320" t="s">
        <v>85</v>
      </c>
      <c r="J335" s="325">
        <f>'6.ВС'!J357</f>
        <v>7012900</v>
      </c>
      <c r="K335" s="325">
        <f>'6.ВС'!K357</f>
        <v>0</v>
      </c>
      <c r="L335" s="325">
        <f>'6.ВС'!L357</f>
        <v>7012900</v>
      </c>
      <c r="M335" s="325">
        <f>'6.ВС'!M357</f>
        <v>0</v>
      </c>
      <c r="N335" s="325">
        <f>'6.ВС'!N357</f>
        <v>5998000</v>
      </c>
      <c r="O335" s="325">
        <f>'6.ВС'!O357</f>
        <v>0</v>
      </c>
      <c r="P335" s="325">
        <f>'6.ВС'!P357</f>
        <v>5998000</v>
      </c>
      <c r="Q335" s="325">
        <f>'6.ВС'!Q357</f>
        <v>0</v>
      </c>
      <c r="R335" s="325">
        <f>'6.ВС'!R357</f>
        <v>5998000</v>
      </c>
      <c r="S335" s="325">
        <f>'6.ВС'!S357</f>
        <v>0</v>
      </c>
      <c r="T335" s="325">
        <f>'6.ВС'!T357</f>
        <v>5998000</v>
      </c>
      <c r="U335" s="325">
        <f>'6.ВС'!U357</f>
        <v>0</v>
      </c>
    </row>
    <row r="336" spans="1:21" ht="47.25" hidden="1" x14ac:dyDescent="0.25">
      <c r="A336" s="324" t="s">
        <v>336</v>
      </c>
      <c r="B336" s="318">
        <v>52</v>
      </c>
      <c r="C336" s="318">
        <v>0</v>
      </c>
      <c r="D336" s="319" t="s">
        <v>44</v>
      </c>
      <c r="E336" s="318">
        <v>852</v>
      </c>
      <c r="F336" s="320"/>
      <c r="G336" s="320"/>
      <c r="H336" s="320" t="s">
        <v>338</v>
      </c>
      <c r="I336" s="320"/>
      <c r="J336" s="325">
        <f t="shared" ref="J336:U337" si="161">J337</f>
        <v>0</v>
      </c>
      <c r="K336" s="325">
        <f t="shared" si="161"/>
        <v>0</v>
      </c>
      <c r="L336" s="325">
        <f t="shared" si="161"/>
        <v>0</v>
      </c>
      <c r="M336" s="325">
        <f t="shared" si="161"/>
        <v>0</v>
      </c>
      <c r="N336" s="325">
        <f t="shared" si="161"/>
        <v>0</v>
      </c>
      <c r="O336" s="325">
        <f t="shared" si="161"/>
        <v>0</v>
      </c>
      <c r="P336" s="325">
        <f t="shared" si="161"/>
        <v>0</v>
      </c>
      <c r="Q336" s="325">
        <f t="shared" si="161"/>
        <v>0</v>
      </c>
      <c r="R336" s="325">
        <f t="shared" si="161"/>
        <v>0</v>
      </c>
      <c r="S336" s="325">
        <f t="shared" si="161"/>
        <v>0</v>
      </c>
      <c r="T336" s="325">
        <f t="shared" si="161"/>
        <v>0</v>
      </c>
      <c r="U336" s="325">
        <f t="shared" si="161"/>
        <v>0</v>
      </c>
    </row>
    <row r="337" spans="1:21" ht="47.25" hidden="1" x14ac:dyDescent="0.25">
      <c r="A337" s="324" t="s">
        <v>41</v>
      </c>
      <c r="B337" s="318">
        <v>52</v>
      </c>
      <c r="C337" s="318">
        <v>0</v>
      </c>
      <c r="D337" s="320" t="s">
        <v>44</v>
      </c>
      <c r="E337" s="318">
        <v>852</v>
      </c>
      <c r="F337" s="320"/>
      <c r="G337" s="320"/>
      <c r="H337" s="320" t="s">
        <v>338</v>
      </c>
      <c r="I337" s="320" t="s">
        <v>83</v>
      </c>
      <c r="J337" s="325">
        <f t="shared" si="161"/>
        <v>0</v>
      </c>
      <c r="K337" s="325">
        <f t="shared" si="161"/>
        <v>0</v>
      </c>
      <c r="L337" s="325">
        <f t="shared" si="161"/>
        <v>0</v>
      </c>
      <c r="M337" s="325">
        <f t="shared" si="161"/>
        <v>0</v>
      </c>
      <c r="N337" s="325">
        <f t="shared" si="161"/>
        <v>0</v>
      </c>
      <c r="O337" s="325">
        <f t="shared" si="161"/>
        <v>0</v>
      </c>
      <c r="P337" s="325">
        <f t="shared" si="161"/>
        <v>0</v>
      </c>
      <c r="Q337" s="325">
        <f t="shared" si="161"/>
        <v>0</v>
      </c>
      <c r="R337" s="325">
        <f t="shared" si="161"/>
        <v>0</v>
      </c>
      <c r="S337" s="325">
        <f t="shared" si="161"/>
        <v>0</v>
      </c>
      <c r="T337" s="325">
        <f t="shared" si="161"/>
        <v>0</v>
      </c>
      <c r="U337" s="325">
        <f t="shared" si="161"/>
        <v>0</v>
      </c>
    </row>
    <row r="338" spans="1:21" hidden="1" x14ac:dyDescent="0.25">
      <c r="A338" s="324" t="s">
        <v>84</v>
      </c>
      <c r="B338" s="318">
        <v>52</v>
      </c>
      <c r="C338" s="318">
        <v>0</v>
      </c>
      <c r="D338" s="320" t="s">
        <v>44</v>
      </c>
      <c r="E338" s="318">
        <v>852</v>
      </c>
      <c r="F338" s="320"/>
      <c r="G338" s="320"/>
      <c r="H338" s="320" t="s">
        <v>338</v>
      </c>
      <c r="I338" s="320" t="s">
        <v>85</v>
      </c>
      <c r="J338" s="325">
        <f>'6.ВС'!J289+'6.ВС'!J317+'6.ВС'!J360</f>
        <v>0</v>
      </c>
      <c r="K338" s="325">
        <f>'6.ВС'!K289+'6.ВС'!K317+'6.ВС'!K360</f>
        <v>0</v>
      </c>
      <c r="L338" s="325">
        <f>'6.ВС'!L289+'6.ВС'!L317+'6.ВС'!L360</f>
        <v>0</v>
      </c>
      <c r="M338" s="325">
        <f>'6.ВС'!M289+'6.ВС'!M317+'6.ВС'!M360</f>
        <v>0</v>
      </c>
      <c r="N338" s="325">
        <f>'6.ВС'!N289+'6.ВС'!N317+'6.ВС'!N360</f>
        <v>0</v>
      </c>
      <c r="O338" s="325">
        <f>'6.ВС'!O289+'6.ВС'!O317+'6.ВС'!O360</f>
        <v>0</v>
      </c>
      <c r="P338" s="325">
        <f>'6.ВС'!P289+'6.ВС'!P317+'6.ВС'!P360</f>
        <v>0</v>
      </c>
      <c r="Q338" s="325">
        <f>'6.ВС'!Q289+'6.ВС'!Q317+'6.ВС'!Q360</f>
        <v>0</v>
      </c>
      <c r="R338" s="325">
        <f>'6.ВС'!R289+'6.ВС'!R317+'6.ВС'!R360</f>
        <v>0</v>
      </c>
      <c r="S338" s="325">
        <f>'6.ВС'!S289+'6.ВС'!S317+'6.ВС'!S360</f>
        <v>0</v>
      </c>
      <c r="T338" s="325">
        <f>'6.ВС'!T289+'6.ВС'!T317+'6.ВС'!T360</f>
        <v>0</v>
      </c>
      <c r="U338" s="325">
        <f>'6.ВС'!U289+'6.ВС'!U317+'6.ВС'!U360</f>
        <v>0</v>
      </c>
    </row>
    <row r="339" spans="1:21" x14ac:dyDescent="0.25">
      <c r="A339" s="321" t="s">
        <v>225</v>
      </c>
      <c r="B339" s="318">
        <v>52</v>
      </c>
      <c r="C339" s="318">
        <v>0</v>
      </c>
      <c r="D339" s="319" t="s">
        <v>44</v>
      </c>
      <c r="E339" s="318">
        <v>852</v>
      </c>
      <c r="F339" s="319" t="s">
        <v>78</v>
      </c>
      <c r="G339" s="320" t="s">
        <v>11</v>
      </c>
      <c r="H339" s="320" t="s">
        <v>226</v>
      </c>
      <c r="I339" s="320"/>
      <c r="J339" s="325">
        <f t="shared" ref="J339:U340" si="162">J340</f>
        <v>3569794</v>
      </c>
      <c r="K339" s="325">
        <f t="shared" si="162"/>
        <v>0</v>
      </c>
      <c r="L339" s="325">
        <f t="shared" si="162"/>
        <v>3569794</v>
      </c>
      <c r="M339" s="325">
        <f t="shared" si="162"/>
        <v>0</v>
      </c>
      <c r="N339" s="325">
        <f t="shared" si="162"/>
        <v>0</v>
      </c>
      <c r="O339" s="325">
        <f t="shared" si="162"/>
        <v>0</v>
      </c>
      <c r="P339" s="325">
        <f t="shared" si="162"/>
        <v>0</v>
      </c>
      <c r="Q339" s="325">
        <f t="shared" si="162"/>
        <v>0</v>
      </c>
      <c r="R339" s="325">
        <f t="shared" si="162"/>
        <v>0</v>
      </c>
      <c r="S339" s="325">
        <f t="shared" si="162"/>
        <v>0</v>
      </c>
      <c r="T339" s="325">
        <f t="shared" si="162"/>
        <v>0</v>
      </c>
      <c r="U339" s="325">
        <f t="shared" si="162"/>
        <v>0</v>
      </c>
    </row>
    <row r="340" spans="1:21" ht="47.25" x14ac:dyDescent="0.25">
      <c r="A340" s="327" t="s">
        <v>41</v>
      </c>
      <c r="B340" s="318">
        <v>52</v>
      </c>
      <c r="C340" s="318">
        <v>0</v>
      </c>
      <c r="D340" s="320" t="s">
        <v>44</v>
      </c>
      <c r="E340" s="318">
        <v>852</v>
      </c>
      <c r="F340" s="320" t="s">
        <v>78</v>
      </c>
      <c r="G340" s="320" t="s">
        <v>11</v>
      </c>
      <c r="H340" s="320" t="s">
        <v>226</v>
      </c>
      <c r="I340" s="320" t="s">
        <v>83</v>
      </c>
      <c r="J340" s="325">
        <f t="shared" si="162"/>
        <v>3569794</v>
      </c>
      <c r="K340" s="325">
        <f t="shared" si="162"/>
        <v>0</v>
      </c>
      <c r="L340" s="325">
        <f t="shared" si="162"/>
        <v>3569794</v>
      </c>
      <c r="M340" s="325">
        <f t="shared" si="162"/>
        <v>0</v>
      </c>
      <c r="N340" s="325">
        <f t="shared" si="162"/>
        <v>0</v>
      </c>
      <c r="O340" s="325">
        <f t="shared" si="162"/>
        <v>0</v>
      </c>
      <c r="P340" s="325">
        <f t="shared" si="162"/>
        <v>0</v>
      </c>
      <c r="Q340" s="325">
        <f t="shared" si="162"/>
        <v>0</v>
      </c>
      <c r="R340" s="325">
        <f t="shared" si="162"/>
        <v>0</v>
      </c>
      <c r="S340" s="325">
        <f t="shared" si="162"/>
        <v>0</v>
      </c>
      <c r="T340" s="325">
        <f t="shared" si="162"/>
        <v>0</v>
      </c>
      <c r="U340" s="325">
        <f t="shared" si="162"/>
        <v>0</v>
      </c>
    </row>
    <row r="341" spans="1:21" x14ac:dyDescent="0.25">
      <c r="A341" s="327" t="s">
        <v>84</v>
      </c>
      <c r="B341" s="318">
        <v>52</v>
      </c>
      <c r="C341" s="318">
        <v>0</v>
      </c>
      <c r="D341" s="320" t="s">
        <v>44</v>
      </c>
      <c r="E341" s="318">
        <v>852</v>
      </c>
      <c r="F341" s="320" t="s">
        <v>78</v>
      </c>
      <c r="G341" s="320" t="s">
        <v>11</v>
      </c>
      <c r="H341" s="320" t="s">
        <v>226</v>
      </c>
      <c r="I341" s="320" t="s">
        <v>85</v>
      </c>
      <c r="J341" s="325">
        <f>'6.ВС'!J292+'6.ВС'!J320+'6.ВС'!J363</f>
        <v>3569794</v>
      </c>
      <c r="K341" s="325">
        <f>'6.ВС'!K292+'6.ВС'!K320+'6.ВС'!K363</f>
        <v>0</v>
      </c>
      <c r="L341" s="325">
        <f>'6.ВС'!L292+'6.ВС'!L320+'6.ВС'!L363</f>
        <v>3569794</v>
      </c>
      <c r="M341" s="325">
        <f>'6.ВС'!M292+'6.ВС'!M320+'6.ВС'!M363</f>
        <v>0</v>
      </c>
      <c r="N341" s="325">
        <f>'6.ВС'!N292+'6.ВС'!N320+'6.ВС'!N363</f>
        <v>0</v>
      </c>
      <c r="O341" s="325">
        <f>'6.ВС'!O292+'6.ВС'!O320+'6.ВС'!O363</f>
        <v>0</v>
      </c>
      <c r="P341" s="325">
        <f>'6.ВС'!P292+'6.ВС'!P320+'6.ВС'!P363</f>
        <v>0</v>
      </c>
      <c r="Q341" s="325">
        <f>'6.ВС'!Q292+'6.ВС'!Q320+'6.ВС'!Q363</f>
        <v>0</v>
      </c>
      <c r="R341" s="325">
        <f>'6.ВС'!R292+'6.ВС'!R320+'6.ВС'!R363</f>
        <v>0</v>
      </c>
      <c r="S341" s="325">
        <f>'6.ВС'!S292+'6.ВС'!S320+'6.ВС'!S363</f>
        <v>0</v>
      </c>
      <c r="T341" s="325">
        <f>'6.ВС'!T292+'6.ВС'!T320+'6.ВС'!T363</f>
        <v>0</v>
      </c>
      <c r="U341" s="325">
        <f>'6.ВС'!U292+'6.ВС'!U320+'6.ВС'!U363</f>
        <v>0</v>
      </c>
    </row>
    <row r="342" spans="1:21" ht="31.5" hidden="1" x14ac:dyDescent="0.25">
      <c r="A342" s="321" t="s">
        <v>117</v>
      </c>
      <c r="B342" s="318">
        <v>52</v>
      </c>
      <c r="C342" s="318">
        <v>0</v>
      </c>
      <c r="D342" s="319" t="s">
        <v>44</v>
      </c>
      <c r="E342" s="318">
        <v>852</v>
      </c>
      <c r="F342" s="320" t="s">
        <v>78</v>
      </c>
      <c r="G342" s="320" t="s">
        <v>44</v>
      </c>
      <c r="H342" s="320" t="s">
        <v>224</v>
      </c>
      <c r="I342" s="320"/>
      <c r="J342" s="325">
        <f t="shared" ref="J342:U352" si="163">J343</f>
        <v>0</v>
      </c>
      <c r="K342" s="325">
        <f t="shared" si="163"/>
        <v>0</v>
      </c>
      <c r="L342" s="325">
        <f t="shared" si="163"/>
        <v>0</v>
      </c>
      <c r="M342" s="325">
        <f t="shared" si="163"/>
        <v>0</v>
      </c>
      <c r="N342" s="325">
        <f t="shared" si="163"/>
        <v>0</v>
      </c>
      <c r="O342" s="325">
        <f t="shared" si="163"/>
        <v>0</v>
      </c>
      <c r="P342" s="325">
        <f t="shared" si="163"/>
        <v>0</v>
      </c>
      <c r="Q342" s="325">
        <f t="shared" si="163"/>
        <v>0</v>
      </c>
      <c r="R342" s="325">
        <f t="shared" si="163"/>
        <v>0</v>
      </c>
      <c r="S342" s="325">
        <f t="shared" si="163"/>
        <v>0</v>
      </c>
      <c r="T342" s="325">
        <f t="shared" si="163"/>
        <v>0</v>
      </c>
      <c r="U342" s="325">
        <f t="shared" si="163"/>
        <v>0</v>
      </c>
    </row>
    <row r="343" spans="1:21" ht="47.25" hidden="1" x14ac:dyDescent="0.25">
      <c r="A343" s="327" t="s">
        <v>41</v>
      </c>
      <c r="B343" s="318">
        <v>52</v>
      </c>
      <c r="C343" s="318">
        <v>0</v>
      </c>
      <c r="D343" s="320" t="s">
        <v>44</v>
      </c>
      <c r="E343" s="318">
        <v>852</v>
      </c>
      <c r="F343" s="320" t="s">
        <v>78</v>
      </c>
      <c r="G343" s="319" t="s">
        <v>44</v>
      </c>
      <c r="H343" s="320" t="s">
        <v>224</v>
      </c>
      <c r="I343" s="320" t="s">
        <v>83</v>
      </c>
      <c r="J343" s="325">
        <f t="shared" si="163"/>
        <v>0</v>
      </c>
      <c r="K343" s="325">
        <f t="shared" si="163"/>
        <v>0</v>
      </c>
      <c r="L343" s="325">
        <f t="shared" si="163"/>
        <v>0</v>
      </c>
      <c r="M343" s="325">
        <f t="shared" si="163"/>
        <v>0</v>
      </c>
      <c r="N343" s="325">
        <f t="shared" si="163"/>
        <v>0</v>
      </c>
      <c r="O343" s="325">
        <f t="shared" si="163"/>
        <v>0</v>
      </c>
      <c r="P343" s="325">
        <f t="shared" si="163"/>
        <v>0</v>
      </c>
      <c r="Q343" s="325">
        <f t="shared" si="163"/>
        <v>0</v>
      </c>
      <c r="R343" s="325">
        <f t="shared" si="163"/>
        <v>0</v>
      </c>
      <c r="S343" s="325">
        <f t="shared" si="163"/>
        <v>0</v>
      </c>
      <c r="T343" s="325">
        <f t="shared" si="163"/>
        <v>0</v>
      </c>
      <c r="U343" s="325">
        <f t="shared" si="163"/>
        <v>0</v>
      </c>
    </row>
    <row r="344" spans="1:21" hidden="1" x14ac:dyDescent="0.25">
      <c r="A344" s="327" t="s">
        <v>84</v>
      </c>
      <c r="B344" s="318">
        <v>52</v>
      </c>
      <c r="C344" s="318">
        <v>0</v>
      </c>
      <c r="D344" s="320" t="s">
        <v>44</v>
      </c>
      <c r="E344" s="318">
        <v>852</v>
      </c>
      <c r="F344" s="320" t="s">
        <v>78</v>
      </c>
      <c r="G344" s="319" t="s">
        <v>44</v>
      </c>
      <c r="H344" s="320" t="s">
        <v>224</v>
      </c>
      <c r="I344" s="320" t="s">
        <v>85</v>
      </c>
      <c r="J344" s="325">
        <f>'6.ВС'!J295+'6.ВС'!J323</f>
        <v>0</v>
      </c>
      <c r="K344" s="325">
        <f>'6.ВС'!K295+'6.ВС'!K323</f>
        <v>0</v>
      </c>
      <c r="L344" s="325">
        <f>'6.ВС'!L295+'6.ВС'!L323</f>
        <v>0</v>
      </c>
      <c r="M344" s="325">
        <f>'6.ВС'!M295+'6.ВС'!M323</f>
        <v>0</v>
      </c>
      <c r="N344" s="325">
        <f>'6.ВС'!N295+'6.ВС'!N323</f>
        <v>0</v>
      </c>
      <c r="O344" s="325">
        <f>'6.ВС'!O295+'6.ВС'!O323</f>
        <v>0</v>
      </c>
      <c r="P344" s="325">
        <f>'6.ВС'!P295+'6.ВС'!P323</f>
        <v>0</v>
      </c>
      <c r="Q344" s="325">
        <f>'6.ВС'!Q295+'6.ВС'!Q323</f>
        <v>0</v>
      </c>
      <c r="R344" s="325">
        <f>'6.ВС'!R295+'6.ВС'!R323</f>
        <v>0</v>
      </c>
      <c r="S344" s="325">
        <f>'6.ВС'!S295+'6.ВС'!S323</f>
        <v>0</v>
      </c>
      <c r="T344" s="325">
        <f>'6.ВС'!T295+'6.ВС'!T323</f>
        <v>0</v>
      </c>
      <c r="U344" s="325">
        <f>'6.ВС'!U295+'6.ВС'!U323</f>
        <v>0</v>
      </c>
    </row>
    <row r="345" spans="1:21" ht="31.5" x14ac:dyDescent="0.25">
      <c r="A345" s="324" t="s">
        <v>119</v>
      </c>
      <c r="B345" s="318">
        <v>52</v>
      </c>
      <c r="C345" s="318">
        <v>0</v>
      </c>
      <c r="D345" s="319" t="s">
        <v>44</v>
      </c>
      <c r="E345" s="318">
        <v>852</v>
      </c>
      <c r="F345" s="320" t="s">
        <v>78</v>
      </c>
      <c r="G345" s="320" t="s">
        <v>44</v>
      </c>
      <c r="H345" s="320" t="s">
        <v>323</v>
      </c>
      <c r="I345" s="320"/>
      <c r="J345" s="325">
        <f t="shared" si="163"/>
        <v>1219711</v>
      </c>
      <c r="K345" s="325">
        <f t="shared" si="163"/>
        <v>0</v>
      </c>
      <c r="L345" s="325">
        <f t="shared" si="163"/>
        <v>1219711</v>
      </c>
      <c r="M345" s="325">
        <f t="shared" si="163"/>
        <v>0</v>
      </c>
      <c r="N345" s="325">
        <f t="shared" si="163"/>
        <v>78115</v>
      </c>
      <c r="O345" s="325">
        <f t="shared" si="163"/>
        <v>0</v>
      </c>
      <c r="P345" s="325">
        <f t="shared" si="163"/>
        <v>78115</v>
      </c>
      <c r="Q345" s="325">
        <f t="shared" si="163"/>
        <v>0</v>
      </c>
      <c r="R345" s="325">
        <f t="shared" si="163"/>
        <v>78115</v>
      </c>
      <c r="S345" s="325">
        <f t="shared" si="163"/>
        <v>0</v>
      </c>
      <c r="T345" s="325">
        <f t="shared" si="163"/>
        <v>78115</v>
      </c>
      <c r="U345" s="325">
        <f t="shared" si="163"/>
        <v>0</v>
      </c>
    </row>
    <row r="346" spans="1:21" ht="47.25" x14ac:dyDescent="0.25">
      <c r="A346" s="324" t="s">
        <v>41</v>
      </c>
      <c r="B346" s="318">
        <v>52</v>
      </c>
      <c r="C346" s="318">
        <v>0</v>
      </c>
      <c r="D346" s="320" t="s">
        <v>44</v>
      </c>
      <c r="E346" s="318">
        <v>852</v>
      </c>
      <c r="F346" s="320" t="s">
        <v>78</v>
      </c>
      <c r="G346" s="319" t="s">
        <v>44</v>
      </c>
      <c r="H346" s="320" t="s">
        <v>323</v>
      </c>
      <c r="I346" s="320" t="s">
        <v>83</v>
      </c>
      <c r="J346" s="325">
        <f t="shared" si="163"/>
        <v>1219711</v>
      </c>
      <c r="K346" s="325">
        <f t="shared" si="163"/>
        <v>0</v>
      </c>
      <c r="L346" s="325">
        <f t="shared" si="163"/>
        <v>1219711</v>
      </c>
      <c r="M346" s="325">
        <f t="shared" si="163"/>
        <v>0</v>
      </c>
      <c r="N346" s="325">
        <f t="shared" si="163"/>
        <v>78115</v>
      </c>
      <c r="O346" s="325">
        <f t="shared" si="163"/>
        <v>0</v>
      </c>
      <c r="P346" s="325">
        <f t="shared" si="163"/>
        <v>78115</v>
      </c>
      <c r="Q346" s="325">
        <f t="shared" si="163"/>
        <v>0</v>
      </c>
      <c r="R346" s="325">
        <f t="shared" si="163"/>
        <v>78115</v>
      </c>
      <c r="S346" s="325">
        <f t="shared" si="163"/>
        <v>0</v>
      </c>
      <c r="T346" s="325">
        <f t="shared" si="163"/>
        <v>78115</v>
      </c>
      <c r="U346" s="325">
        <f t="shared" si="163"/>
        <v>0</v>
      </c>
    </row>
    <row r="347" spans="1:21" x14ac:dyDescent="0.25">
      <c r="A347" s="324" t="s">
        <v>84</v>
      </c>
      <c r="B347" s="318">
        <v>52</v>
      </c>
      <c r="C347" s="318">
        <v>0</v>
      </c>
      <c r="D347" s="320" t="s">
        <v>44</v>
      </c>
      <c r="E347" s="318">
        <v>852</v>
      </c>
      <c r="F347" s="320" t="s">
        <v>78</v>
      </c>
      <c r="G347" s="319" t="s">
        <v>44</v>
      </c>
      <c r="H347" s="320" t="s">
        <v>323</v>
      </c>
      <c r="I347" s="320" t="s">
        <v>85</v>
      </c>
      <c r="J347" s="325">
        <f>'6.ВС'!J326+'6.ВС'!J298+'6.ВС'!J366</f>
        <v>1219711</v>
      </c>
      <c r="K347" s="325">
        <f>'6.ВС'!K326+'6.ВС'!K298+'6.ВС'!K366</f>
        <v>0</v>
      </c>
      <c r="L347" s="325">
        <f>'6.ВС'!L326+'6.ВС'!L298+'6.ВС'!L366</f>
        <v>1219711</v>
      </c>
      <c r="M347" s="325">
        <f>'6.ВС'!M326+'6.ВС'!M298+'6.ВС'!M366</f>
        <v>0</v>
      </c>
      <c r="N347" s="325">
        <f>'6.ВС'!N326+'6.ВС'!N298+'6.ВС'!N366</f>
        <v>78115</v>
      </c>
      <c r="O347" s="325">
        <f>'6.ВС'!O326+'6.ВС'!O298+'6.ВС'!O366</f>
        <v>0</v>
      </c>
      <c r="P347" s="325">
        <f>'6.ВС'!P326+'6.ВС'!P298+'6.ВС'!P366</f>
        <v>78115</v>
      </c>
      <c r="Q347" s="325">
        <f>'6.ВС'!Q326+'6.ВС'!Q298+'6.ВС'!Q366</f>
        <v>0</v>
      </c>
      <c r="R347" s="325">
        <f>'6.ВС'!R326+'6.ВС'!R298+'6.ВС'!R366</f>
        <v>78115</v>
      </c>
      <c r="S347" s="325">
        <f>'6.ВС'!S326+'6.ВС'!S298+'6.ВС'!S366</f>
        <v>0</v>
      </c>
      <c r="T347" s="325">
        <f>'6.ВС'!T326+'6.ВС'!T298+'6.ВС'!T366</f>
        <v>78115</v>
      </c>
      <c r="U347" s="325">
        <f>'6.ВС'!U326+'6.ВС'!U298+'6.ВС'!U366</f>
        <v>0</v>
      </c>
    </row>
    <row r="348" spans="1:21" ht="47.25" hidden="1" x14ac:dyDescent="0.25">
      <c r="A348" s="327" t="s">
        <v>348</v>
      </c>
      <c r="B348" s="318">
        <v>52</v>
      </c>
      <c r="C348" s="318">
        <v>0</v>
      </c>
      <c r="D348" s="319" t="s">
        <v>44</v>
      </c>
      <c r="E348" s="318">
        <v>852</v>
      </c>
      <c r="F348" s="320" t="s">
        <v>78</v>
      </c>
      <c r="G348" s="320" t="s">
        <v>44</v>
      </c>
      <c r="H348" s="320" t="s">
        <v>349</v>
      </c>
      <c r="I348" s="320"/>
      <c r="J348" s="325">
        <f t="shared" ref="J348:U349" si="164">J349</f>
        <v>0</v>
      </c>
      <c r="K348" s="325">
        <f t="shared" si="164"/>
        <v>0</v>
      </c>
      <c r="L348" s="325">
        <f t="shared" si="164"/>
        <v>0</v>
      </c>
      <c r="M348" s="325">
        <f t="shared" si="164"/>
        <v>0</v>
      </c>
      <c r="N348" s="325">
        <f t="shared" si="164"/>
        <v>0</v>
      </c>
      <c r="O348" s="325">
        <f t="shared" si="164"/>
        <v>0</v>
      </c>
      <c r="P348" s="325">
        <f t="shared" si="164"/>
        <v>0</v>
      </c>
      <c r="Q348" s="325">
        <f t="shared" si="164"/>
        <v>0</v>
      </c>
      <c r="R348" s="325">
        <f t="shared" si="164"/>
        <v>0</v>
      </c>
      <c r="S348" s="325">
        <f t="shared" si="164"/>
        <v>0</v>
      </c>
      <c r="T348" s="325">
        <f t="shared" si="164"/>
        <v>0</v>
      </c>
      <c r="U348" s="325">
        <f t="shared" si="164"/>
        <v>0</v>
      </c>
    </row>
    <row r="349" spans="1:21" ht="47.25" hidden="1" x14ac:dyDescent="0.25">
      <c r="A349" s="324" t="s">
        <v>41</v>
      </c>
      <c r="B349" s="318">
        <v>52</v>
      </c>
      <c r="C349" s="318">
        <v>0</v>
      </c>
      <c r="D349" s="320" t="s">
        <v>44</v>
      </c>
      <c r="E349" s="318">
        <v>852</v>
      </c>
      <c r="F349" s="320" t="s">
        <v>78</v>
      </c>
      <c r="G349" s="319" t="s">
        <v>44</v>
      </c>
      <c r="H349" s="320" t="s">
        <v>349</v>
      </c>
      <c r="I349" s="320" t="s">
        <v>83</v>
      </c>
      <c r="J349" s="325">
        <f t="shared" si="164"/>
        <v>0</v>
      </c>
      <c r="K349" s="325">
        <f t="shared" si="164"/>
        <v>0</v>
      </c>
      <c r="L349" s="325">
        <f t="shared" si="164"/>
        <v>0</v>
      </c>
      <c r="M349" s="325">
        <f t="shared" si="164"/>
        <v>0</v>
      </c>
      <c r="N349" s="325">
        <f t="shared" si="164"/>
        <v>0</v>
      </c>
      <c r="O349" s="325">
        <f t="shared" si="164"/>
        <v>0</v>
      </c>
      <c r="P349" s="325">
        <f t="shared" si="164"/>
        <v>0</v>
      </c>
      <c r="Q349" s="325">
        <f t="shared" si="164"/>
        <v>0</v>
      </c>
      <c r="R349" s="325">
        <f t="shared" si="164"/>
        <v>0</v>
      </c>
      <c r="S349" s="325">
        <f t="shared" si="164"/>
        <v>0</v>
      </c>
      <c r="T349" s="325">
        <f t="shared" si="164"/>
        <v>0</v>
      </c>
      <c r="U349" s="325">
        <f t="shared" si="164"/>
        <v>0</v>
      </c>
    </row>
    <row r="350" spans="1:21" hidden="1" x14ac:dyDescent="0.25">
      <c r="A350" s="328" t="s">
        <v>84</v>
      </c>
      <c r="B350" s="318">
        <v>52</v>
      </c>
      <c r="C350" s="318">
        <v>0</v>
      </c>
      <c r="D350" s="320" t="s">
        <v>44</v>
      </c>
      <c r="E350" s="318">
        <v>852</v>
      </c>
      <c r="F350" s="320" t="s">
        <v>78</v>
      </c>
      <c r="G350" s="319" t="s">
        <v>44</v>
      </c>
      <c r="H350" s="320" t="s">
        <v>349</v>
      </c>
      <c r="I350" s="320" t="s">
        <v>85</v>
      </c>
      <c r="J350" s="325">
        <f>'6.ВС'!J369</f>
        <v>0</v>
      </c>
      <c r="K350" s="325">
        <f>'6.ВС'!K369</f>
        <v>0</v>
      </c>
      <c r="L350" s="325">
        <f>'6.ВС'!L369</f>
        <v>0</v>
      </c>
      <c r="M350" s="325">
        <f>'6.ВС'!M369</f>
        <v>0</v>
      </c>
      <c r="N350" s="325">
        <f>'6.ВС'!N369</f>
        <v>0</v>
      </c>
      <c r="O350" s="325">
        <f>'6.ВС'!O369</f>
        <v>0</v>
      </c>
      <c r="P350" s="325">
        <f>'6.ВС'!P369</f>
        <v>0</v>
      </c>
      <c r="Q350" s="325">
        <f>'6.ВС'!Q369</f>
        <v>0</v>
      </c>
      <c r="R350" s="325">
        <f>'6.ВС'!R369</f>
        <v>0</v>
      </c>
      <c r="S350" s="325">
        <f>'6.ВС'!S369</f>
        <v>0</v>
      </c>
      <c r="T350" s="325">
        <f>'6.ВС'!T369</f>
        <v>0</v>
      </c>
      <c r="U350" s="325">
        <f>'6.ВС'!U369</f>
        <v>0</v>
      </c>
    </row>
    <row r="351" spans="1:21" ht="63" x14ac:dyDescent="0.25">
      <c r="A351" s="324" t="s">
        <v>344</v>
      </c>
      <c r="B351" s="318">
        <v>52</v>
      </c>
      <c r="C351" s="318">
        <v>0</v>
      </c>
      <c r="D351" s="319" t="s">
        <v>44</v>
      </c>
      <c r="E351" s="318">
        <v>852</v>
      </c>
      <c r="F351" s="320" t="s">
        <v>78</v>
      </c>
      <c r="G351" s="320" t="s">
        <v>44</v>
      </c>
      <c r="H351" s="320" t="s">
        <v>345</v>
      </c>
      <c r="I351" s="320"/>
      <c r="J351" s="325">
        <f t="shared" si="163"/>
        <v>5109180</v>
      </c>
      <c r="K351" s="325">
        <f t="shared" si="163"/>
        <v>4853721</v>
      </c>
      <c r="L351" s="325">
        <f t="shared" si="163"/>
        <v>255459</v>
      </c>
      <c r="M351" s="325">
        <f t="shared" si="163"/>
        <v>0</v>
      </c>
      <c r="N351" s="325">
        <f t="shared" si="163"/>
        <v>5125942</v>
      </c>
      <c r="O351" s="325">
        <f t="shared" si="163"/>
        <v>4869644</v>
      </c>
      <c r="P351" s="325">
        <f t="shared" si="163"/>
        <v>256298</v>
      </c>
      <c r="Q351" s="325">
        <f t="shared" si="163"/>
        <v>0</v>
      </c>
      <c r="R351" s="325">
        <f t="shared" si="163"/>
        <v>5150551</v>
      </c>
      <c r="S351" s="325">
        <f t="shared" si="163"/>
        <v>4893023</v>
      </c>
      <c r="T351" s="325">
        <f t="shared" si="163"/>
        <v>257528</v>
      </c>
      <c r="U351" s="325">
        <f t="shared" si="163"/>
        <v>0</v>
      </c>
    </row>
    <row r="352" spans="1:21" ht="47.25" x14ac:dyDescent="0.25">
      <c r="A352" s="324" t="s">
        <v>41</v>
      </c>
      <c r="B352" s="318">
        <v>52</v>
      </c>
      <c r="C352" s="318">
        <v>0</v>
      </c>
      <c r="D352" s="320" t="s">
        <v>44</v>
      </c>
      <c r="E352" s="318">
        <v>852</v>
      </c>
      <c r="F352" s="320" t="s">
        <v>78</v>
      </c>
      <c r="G352" s="319" t="s">
        <v>44</v>
      </c>
      <c r="H352" s="320" t="s">
        <v>345</v>
      </c>
      <c r="I352" s="320" t="s">
        <v>83</v>
      </c>
      <c r="J352" s="325">
        <f t="shared" si="163"/>
        <v>5109180</v>
      </c>
      <c r="K352" s="325">
        <f t="shared" si="163"/>
        <v>4853721</v>
      </c>
      <c r="L352" s="325">
        <f t="shared" si="163"/>
        <v>255459</v>
      </c>
      <c r="M352" s="325">
        <f t="shared" si="163"/>
        <v>0</v>
      </c>
      <c r="N352" s="325">
        <f t="shared" si="163"/>
        <v>5125942</v>
      </c>
      <c r="O352" s="325">
        <f t="shared" si="163"/>
        <v>4869644</v>
      </c>
      <c r="P352" s="325">
        <f t="shared" si="163"/>
        <v>256298</v>
      </c>
      <c r="Q352" s="325">
        <f t="shared" si="163"/>
        <v>0</v>
      </c>
      <c r="R352" s="325">
        <f t="shared" si="163"/>
        <v>5150551</v>
      </c>
      <c r="S352" s="325">
        <f t="shared" si="163"/>
        <v>4893023</v>
      </c>
      <c r="T352" s="325">
        <f t="shared" si="163"/>
        <v>257528</v>
      </c>
      <c r="U352" s="325">
        <f t="shared" si="163"/>
        <v>0</v>
      </c>
    </row>
    <row r="353" spans="1:21" x14ac:dyDescent="0.25">
      <c r="A353" s="324" t="s">
        <v>84</v>
      </c>
      <c r="B353" s="318">
        <v>52</v>
      </c>
      <c r="C353" s="318">
        <v>0</v>
      </c>
      <c r="D353" s="320" t="s">
        <v>44</v>
      </c>
      <c r="E353" s="318">
        <v>852</v>
      </c>
      <c r="F353" s="320" t="s">
        <v>78</v>
      </c>
      <c r="G353" s="319" t="s">
        <v>44</v>
      </c>
      <c r="H353" s="320" t="s">
        <v>345</v>
      </c>
      <c r="I353" s="320" t="s">
        <v>85</v>
      </c>
      <c r="J353" s="325">
        <f>'6.ВС'!J329</f>
        <v>5109180</v>
      </c>
      <c r="K353" s="325">
        <f>'6.ВС'!K329</f>
        <v>4853721</v>
      </c>
      <c r="L353" s="325">
        <f>'6.ВС'!L329</f>
        <v>255459</v>
      </c>
      <c r="M353" s="325">
        <f>'6.ВС'!M329</f>
        <v>0</v>
      </c>
      <c r="N353" s="325">
        <f>'6.ВС'!N329</f>
        <v>5125942</v>
      </c>
      <c r="O353" s="325">
        <f>'6.ВС'!O329</f>
        <v>4869644</v>
      </c>
      <c r="P353" s="325">
        <f>'6.ВС'!P329</f>
        <v>256298</v>
      </c>
      <c r="Q353" s="325">
        <f>'6.ВС'!Q329</f>
        <v>0</v>
      </c>
      <c r="R353" s="325">
        <f>'6.ВС'!R329</f>
        <v>5150551</v>
      </c>
      <c r="S353" s="325">
        <f>'6.ВС'!S329</f>
        <v>4893023</v>
      </c>
      <c r="T353" s="325">
        <f>'6.ВС'!T329</f>
        <v>257528</v>
      </c>
      <c r="U353" s="325">
        <f>'6.ВС'!U329</f>
        <v>0</v>
      </c>
    </row>
    <row r="354" spans="1:21" ht="63" x14ac:dyDescent="0.25">
      <c r="A354" s="324" t="s">
        <v>332</v>
      </c>
      <c r="B354" s="318">
        <v>52</v>
      </c>
      <c r="C354" s="318">
        <v>0</v>
      </c>
      <c r="D354" s="319" t="s">
        <v>44</v>
      </c>
      <c r="E354" s="318">
        <v>852</v>
      </c>
      <c r="F354" s="320"/>
      <c r="G354" s="320"/>
      <c r="H354" s="320" t="s">
        <v>330</v>
      </c>
      <c r="I354" s="320"/>
      <c r="J354" s="325">
        <f t="shared" ref="J354:U355" si="165">J355</f>
        <v>236180</v>
      </c>
      <c r="K354" s="325">
        <f t="shared" si="165"/>
        <v>224370</v>
      </c>
      <c r="L354" s="325">
        <f t="shared" si="165"/>
        <v>11810</v>
      </c>
      <c r="M354" s="325">
        <f t="shared" si="165"/>
        <v>0</v>
      </c>
      <c r="N354" s="325">
        <f t="shared" si="165"/>
        <v>181524</v>
      </c>
      <c r="O354" s="325">
        <f t="shared" si="165"/>
        <v>172447</v>
      </c>
      <c r="P354" s="325">
        <f t="shared" si="165"/>
        <v>9077</v>
      </c>
      <c r="Q354" s="325">
        <f t="shared" si="165"/>
        <v>0</v>
      </c>
      <c r="R354" s="325">
        <f t="shared" si="165"/>
        <v>221047</v>
      </c>
      <c r="S354" s="325">
        <f t="shared" si="165"/>
        <v>209994</v>
      </c>
      <c r="T354" s="325">
        <f t="shared" si="165"/>
        <v>11053</v>
      </c>
      <c r="U354" s="325">
        <f t="shared" si="165"/>
        <v>0</v>
      </c>
    </row>
    <row r="355" spans="1:21" ht="47.25" x14ac:dyDescent="0.25">
      <c r="A355" s="324" t="s">
        <v>41</v>
      </c>
      <c r="B355" s="318">
        <v>52</v>
      </c>
      <c r="C355" s="318">
        <v>0</v>
      </c>
      <c r="D355" s="320" t="s">
        <v>44</v>
      </c>
      <c r="E355" s="318">
        <v>852</v>
      </c>
      <c r="F355" s="320"/>
      <c r="G355" s="320"/>
      <c r="H355" s="320" t="s">
        <v>330</v>
      </c>
      <c r="I355" s="320" t="s">
        <v>83</v>
      </c>
      <c r="J355" s="325">
        <f t="shared" si="165"/>
        <v>236180</v>
      </c>
      <c r="K355" s="325">
        <f t="shared" si="165"/>
        <v>224370</v>
      </c>
      <c r="L355" s="325">
        <f t="shared" si="165"/>
        <v>11810</v>
      </c>
      <c r="M355" s="325">
        <f t="shared" si="165"/>
        <v>0</v>
      </c>
      <c r="N355" s="325">
        <f t="shared" si="165"/>
        <v>181524</v>
      </c>
      <c r="O355" s="325">
        <f t="shared" si="165"/>
        <v>172447</v>
      </c>
      <c r="P355" s="325">
        <f t="shared" si="165"/>
        <v>9077</v>
      </c>
      <c r="Q355" s="325">
        <f t="shared" si="165"/>
        <v>0</v>
      </c>
      <c r="R355" s="325">
        <f t="shared" si="165"/>
        <v>221047</v>
      </c>
      <c r="S355" s="325">
        <f t="shared" si="165"/>
        <v>209994</v>
      </c>
      <c r="T355" s="325">
        <f t="shared" si="165"/>
        <v>11053</v>
      </c>
      <c r="U355" s="325">
        <f t="shared" si="165"/>
        <v>0</v>
      </c>
    </row>
    <row r="356" spans="1:21" x14ac:dyDescent="0.25">
      <c r="A356" s="324" t="s">
        <v>84</v>
      </c>
      <c r="B356" s="318">
        <v>52</v>
      </c>
      <c r="C356" s="318">
        <v>0</v>
      </c>
      <c r="D356" s="320" t="s">
        <v>44</v>
      </c>
      <c r="E356" s="318">
        <v>852</v>
      </c>
      <c r="F356" s="320"/>
      <c r="G356" s="320"/>
      <c r="H356" s="320" t="s">
        <v>330</v>
      </c>
      <c r="I356" s="320" t="s">
        <v>85</v>
      </c>
      <c r="J356" s="325">
        <f>'6.ВС'!J332</f>
        <v>236180</v>
      </c>
      <c r="K356" s="325">
        <f>'6.ВС'!K332</f>
        <v>224370</v>
      </c>
      <c r="L356" s="325">
        <f>'6.ВС'!L332</f>
        <v>11810</v>
      </c>
      <c r="M356" s="325">
        <f>'6.ВС'!M332</f>
        <v>0</v>
      </c>
      <c r="N356" s="325">
        <f>'6.ВС'!N332</f>
        <v>181524</v>
      </c>
      <c r="O356" s="325">
        <f>'6.ВС'!O332</f>
        <v>172447</v>
      </c>
      <c r="P356" s="325">
        <f>'6.ВС'!P332</f>
        <v>9077</v>
      </c>
      <c r="Q356" s="325">
        <f>'6.ВС'!Q332</f>
        <v>0</v>
      </c>
      <c r="R356" s="325">
        <f>'6.ВС'!R332</f>
        <v>221047</v>
      </c>
      <c r="S356" s="325">
        <f>'6.ВС'!S332</f>
        <v>209994</v>
      </c>
      <c r="T356" s="325">
        <f>'6.ВС'!T332</f>
        <v>11053</v>
      </c>
      <c r="U356" s="325">
        <f>'6.ВС'!U332</f>
        <v>0</v>
      </c>
    </row>
    <row r="357" spans="1:21" ht="47.25" x14ac:dyDescent="0.25">
      <c r="A357" s="324" t="s">
        <v>360</v>
      </c>
      <c r="B357" s="318">
        <v>52</v>
      </c>
      <c r="C357" s="318">
        <v>0</v>
      </c>
      <c r="D357" s="319" t="s">
        <v>44</v>
      </c>
      <c r="E357" s="318">
        <v>852</v>
      </c>
      <c r="F357" s="320"/>
      <c r="G357" s="320"/>
      <c r="H357" s="320" t="s">
        <v>329</v>
      </c>
      <c r="I357" s="320"/>
      <c r="J357" s="325">
        <f t="shared" ref="J357:U358" si="166">J358</f>
        <v>164474</v>
      </c>
      <c r="K357" s="325">
        <f t="shared" si="166"/>
        <v>156250</v>
      </c>
      <c r="L357" s="325">
        <f t="shared" si="166"/>
        <v>8224</v>
      </c>
      <c r="M357" s="325">
        <f t="shared" si="166"/>
        <v>0</v>
      </c>
      <c r="N357" s="325">
        <f t="shared" si="166"/>
        <v>328948</v>
      </c>
      <c r="O357" s="325">
        <f t="shared" si="166"/>
        <v>312500</v>
      </c>
      <c r="P357" s="325">
        <f t="shared" si="166"/>
        <v>16448</v>
      </c>
      <c r="Q357" s="325">
        <f t="shared" si="166"/>
        <v>0</v>
      </c>
      <c r="R357" s="325">
        <f t="shared" si="166"/>
        <v>279958</v>
      </c>
      <c r="S357" s="325">
        <f t="shared" si="166"/>
        <v>265960</v>
      </c>
      <c r="T357" s="325">
        <f t="shared" si="166"/>
        <v>13998</v>
      </c>
      <c r="U357" s="325">
        <f t="shared" si="166"/>
        <v>0</v>
      </c>
    </row>
    <row r="358" spans="1:21" ht="47.25" x14ac:dyDescent="0.25">
      <c r="A358" s="324" t="s">
        <v>41</v>
      </c>
      <c r="B358" s="318">
        <v>52</v>
      </c>
      <c r="C358" s="318">
        <v>0</v>
      </c>
      <c r="D358" s="320" t="s">
        <v>44</v>
      </c>
      <c r="E358" s="318">
        <v>852</v>
      </c>
      <c r="F358" s="320"/>
      <c r="G358" s="320"/>
      <c r="H358" s="320" t="s">
        <v>329</v>
      </c>
      <c r="I358" s="320" t="s">
        <v>83</v>
      </c>
      <c r="J358" s="325">
        <f t="shared" si="166"/>
        <v>164474</v>
      </c>
      <c r="K358" s="325">
        <f t="shared" si="166"/>
        <v>156250</v>
      </c>
      <c r="L358" s="325">
        <f t="shared" si="166"/>
        <v>8224</v>
      </c>
      <c r="M358" s="325">
        <f t="shared" si="166"/>
        <v>0</v>
      </c>
      <c r="N358" s="325">
        <f t="shared" si="166"/>
        <v>328948</v>
      </c>
      <c r="O358" s="325">
        <f t="shared" si="166"/>
        <v>312500</v>
      </c>
      <c r="P358" s="325">
        <f t="shared" si="166"/>
        <v>16448</v>
      </c>
      <c r="Q358" s="325">
        <f t="shared" si="166"/>
        <v>0</v>
      </c>
      <c r="R358" s="325">
        <f t="shared" si="166"/>
        <v>279958</v>
      </c>
      <c r="S358" s="325">
        <f t="shared" si="166"/>
        <v>265960</v>
      </c>
      <c r="T358" s="325">
        <f t="shared" si="166"/>
        <v>13998</v>
      </c>
      <c r="U358" s="325">
        <f t="shared" si="166"/>
        <v>0</v>
      </c>
    </row>
    <row r="359" spans="1:21" x14ac:dyDescent="0.25">
      <c r="A359" s="324" t="s">
        <v>84</v>
      </c>
      <c r="B359" s="318">
        <v>52</v>
      </c>
      <c r="C359" s="318">
        <v>0</v>
      </c>
      <c r="D359" s="320" t="s">
        <v>44</v>
      </c>
      <c r="E359" s="318">
        <v>852</v>
      </c>
      <c r="F359" s="320"/>
      <c r="G359" s="320"/>
      <c r="H359" s="320" t="s">
        <v>329</v>
      </c>
      <c r="I359" s="320" t="s">
        <v>85</v>
      </c>
      <c r="J359" s="325">
        <f>'6.ВС'!J335</f>
        <v>164474</v>
      </c>
      <c r="K359" s="325">
        <f>'6.ВС'!K335</f>
        <v>156250</v>
      </c>
      <c r="L359" s="325">
        <f>'6.ВС'!L335</f>
        <v>8224</v>
      </c>
      <c r="M359" s="325">
        <f>'6.ВС'!M335</f>
        <v>0</v>
      </c>
      <c r="N359" s="325">
        <f>'6.ВС'!N335</f>
        <v>328948</v>
      </c>
      <c r="O359" s="325">
        <f>'6.ВС'!O335</f>
        <v>312500</v>
      </c>
      <c r="P359" s="325">
        <f>'6.ВС'!P335</f>
        <v>16448</v>
      </c>
      <c r="Q359" s="325">
        <f>'6.ВС'!Q335</f>
        <v>0</v>
      </c>
      <c r="R359" s="325">
        <f>'6.ВС'!R335</f>
        <v>279958</v>
      </c>
      <c r="S359" s="325">
        <f>'6.ВС'!S335</f>
        <v>265960</v>
      </c>
      <c r="T359" s="325">
        <f>'6.ВС'!T335</f>
        <v>13998</v>
      </c>
      <c r="U359" s="325">
        <f>'6.ВС'!U335</f>
        <v>0</v>
      </c>
    </row>
    <row r="360" spans="1:21" hidden="1" x14ac:dyDescent="0.25">
      <c r="A360" s="329" t="s">
        <v>327</v>
      </c>
      <c r="B360" s="318">
        <v>52</v>
      </c>
      <c r="C360" s="318">
        <v>0</v>
      </c>
      <c r="D360" s="319" t="s">
        <v>44</v>
      </c>
      <c r="E360" s="318">
        <v>852</v>
      </c>
      <c r="F360" s="320"/>
      <c r="G360" s="320"/>
      <c r="H360" s="320" t="s">
        <v>328</v>
      </c>
      <c r="I360" s="320"/>
      <c r="J360" s="325">
        <f t="shared" ref="J360:U361" si="167">J361</f>
        <v>0</v>
      </c>
      <c r="K360" s="325">
        <f t="shared" si="167"/>
        <v>0</v>
      </c>
      <c r="L360" s="325">
        <f t="shared" si="167"/>
        <v>0</v>
      </c>
      <c r="M360" s="325">
        <f t="shared" si="167"/>
        <v>0</v>
      </c>
      <c r="N360" s="325">
        <f t="shared" si="167"/>
        <v>0</v>
      </c>
      <c r="O360" s="325">
        <f t="shared" si="167"/>
        <v>0</v>
      </c>
      <c r="P360" s="325">
        <f t="shared" si="167"/>
        <v>0</v>
      </c>
      <c r="Q360" s="325">
        <f t="shared" si="167"/>
        <v>0</v>
      </c>
      <c r="R360" s="325">
        <f t="shared" si="167"/>
        <v>0</v>
      </c>
      <c r="S360" s="325">
        <f t="shared" si="167"/>
        <v>0</v>
      </c>
      <c r="T360" s="325">
        <f t="shared" si="167"/>
        <v>0</v>
      </c>
      <c r="U360" s="325">
        <f t="shared" si="167"/>
        <v>0</v>
      </c>
    </row>
    <row r="361" spans="1:21" ht="47.25" hidden="1" x14ac:dyDescent="0.25">
      <c r="A361" s="327" t="s">
        <v>41</v>
      </c>
      <c r="B361" s="318">
        <v>52</v>
      </c>
      <c r="C361" s="318">
        <v>0</v>
      </c>
      <c r="D361" s="320" t="s">
        <v>44</v>
      </c>
      <c r="E361" s="318">
        <v>852</v>
      </c>
      <c r="F361" s="320"/>
      <c r="G361" s="320"/>
      <c r="H361" s="320" t="s">
        <v>328</v>
      </c>
      <c r="I361" s="320" t="s">
        <v>83</v>
      </c>
      <c r="J361" s="325">
        <f t="shared" si="167"/>
        <v>0</v>
      </c>
      <c r="K361" s="325">
        <f t="shared" si="167"/>
        <v>0</v>
      </c>
      <c r="L361" s="325">
        <f t="shared" si="167"/>
        <v>0</v>
      </c>
      <c r="M361" s="325">
        <f t="shared" si="167"/>
        <v>0</v>
      </c>
      <c r="N361" s="325">
        <f t="shared" si="167"/>
        <v>0</v>
      </c>
      <c r="O361" s="325">
        <f t="shared" si="167"/>
        <v>0</v>
      </c>
      <c r="P361" s="325">
        <f t="shared" si="167"/>
        <v>0</v>
      </c>
      <c r="Q361" s="325">
        <f t="shared" si="167"/>
        <v>0</v>
      </c>
      <c r="R361" s="325">
        <f t="shared" si="167"/>
        <v>0</v>
      </c>
      <c r="S361" s="325">
        <f t="shared" si="167"/>
        <v>0</v>
      </c>
      <c r="T361" s="325">
        <f t="shared" si="167"/>
        <v>0</v>
      </c>
      <c r="U361" s="325">
        <f t="shared" si="167"/>
        <v>0</v>
      </c>
    </row>
    <row r="362" spans="1:21" hidden="1" x14ac:dyDescent="0.25">
      <c r="A362" s="327" t="s">
        <v>84</v>
      </c>
      <c r="B362" s="318">
        <v>52</v>
      </c>
      <c r="C362" s="318">
        <v>0</v>
      </c>
      <c r="D362" s="320" t="s">
        <v>44</v>
      </c>
      <c r="E362" s="318">
        <v>852</v>
      </c>
      <c r="F362" s="320"/>
      <c r="G362" s="320"/>
      <c r="H362" s="320" t="s">
        <v>328</v>
      </c>
      <c r="I362" s="320" t="s">
        <v>85</v>
      </c>
      <c r="J362" s="325">
        <f>'6.ВС'!J372</f>
        <v>0</v>
      </c>
      <c r="K362" s="325">
        <f>'6.ВС'!K372</f>
        <v>0</v>
      </c>
      <c r="L362" s="325">
        <f>'6.ВС'!L372</f>
        <v>0</v>
      </c>
      <c r="M362" s="325">
        <f>'6.ВС'!M372</f>
        <v>0</v>
      </c>
      <c r="N362" s="325">
        <f>'6.ВС'!N372</f>
        <v>0</v>
      </c>
      <c r="O362" s="325">
        <f>'6.ВС'!O372</f>
        <v>0</v>
      </c>
      <c r="P362" s="325">
        <f>'6.ВС'!P372</f>
        <v>0</v>
      </c>
      <c r="Q362" s="325">
        <f>'6.ВС'!Q372</f>
        <v>0</v>
      </c>
      <c r="R362" s="325">
        <f>'6.ВС'!R372</f>
        <v>0</v>
      </c>
      <c r="S362" s="325">
        <f>'6.ВС'!S372</f>
        <v>0</v>
      </c>
      <c r="T362" s="325">
        <f>'6.ВС'!T372</f>
        <v>0</v>
      </c>
      <c r="U362" s="325">
        <f>'6.ВС'!U372</f>
        <v>0</v>
      </c>
    </row>
    <row r="363" spans="1:21" ht="47.25" x14ac:dyDescent="0.25">
      <c r="A363" s="327" t="s">
        <v>388</v>
      </c>
      <c r="B363" s="318">
        <v>52</v>
      </c>
      <c r="C363" s="318">
        <v>0</v>
      </c>
      <c r="D363" s="319" t="s">
        <v>44</v>
      </c>
      <c r="E363" s="318">
        <v>852</v>
      </c>
      <c r="F363" s="320"/>
      <c r="G363" s="320"/>
      <c r="H363" s="320" t="s">
        <v>389</v>
      </c>
      <c r="I363" s="320"/>
      <c r="J363" s="325">
        <f t="shared" ref="J363:U364" si="168">J364</f>
        <v>10660</v>
      </c>
      <c r="K363" s="325">
        <f t="shared" si="168"/>
        <v>0</v>
      </c>
      <c r="L363" s="325">
        <f t="shared" si="168"/>
        <v>10660</v>
      </c>
      <c r="M363" s="325">
        <f t="shared" si="168"/>
        <v>0</v>
      </c>
      <c r="N363" s="325">
        <f t="shared" si="168"/>
        <v>0</v>
      </c>
      <c r="O363" s="325">
        <f t="shared" si="168"/>
        <v>0</v>
      </c>
      <c r="P363" s="325">
        <f t="shared" si="168"/>
        <v>0</v>
      </c>
      <c r="Q363" s="325">
        <f t="shared" si="168"/>
        <v>0</v>
      </c>
      <c r="R363" s="325">
        <f t="shared" si="168"/>
        <v>0</v>
      </c>
      <c r="S363" s="325">
        <f t="shared" si="168"/>
        <v>0</v>
      </c>
      <c r="T363" s="325">
        <f t="shared" si="168"/>
        <v>0</v>
      </c>
      <c r="U363" s="325">
        <f t="shared" si="168"/>
        <v>0</v>
      </c>
    </row>
    <row r="364" spans="1:21" ht="47.25" x14ac:dyDescent="0.25">
      <c r="A364" s="327" t="s">
        <v>41</v>
      </c>
      <c r="B364" s="318">
        <v>52</v>
      </c>
      <c r="C364" s="318">
        <v>0</v>
      </c>
      <c r="D364" s="320" t="s">
        <v>44</v>
      </c>
      <c r="E364" s="318">
        <v>852</v>
      </c>
      <c r="F364" s="320"/>
      <c r="G364" s="320"/>
      <c r="H364" s="320" t="s">
        <v>389</v>
      </c>
      <c r="I364" s="320" t="s">
        <v>83</v>
      </c>
      <c r="J364" s="325">
        <f t="shared" si="168"/>
        <v>10660</v>
      </c>
      <c r="K364" s="325">
        <f t="shared" si="168"/>
        <v>0</v>
      </c>
      <c r="L364" s="325">
        <f t="shared" si="168"/>
        <v>10660</v>
      </c>
      <c r="M364" s="325">
        <f t="shared" si="168"/>
        <v>0</v>
      </c>
      <c r="N364" s="325">
        <f t="shared" si="168"/>
        <v>0</v>
      </c>
      <c r="O364" s="325">
        <f t="shared" si="168"/>
        <v>0</v>
      </c>
      <c r="P364" s="325">
        <f t="shared" si="168"/>
        <v>0</v>
      </c>
      <c r="Q364" s="325">
        <f t="shared" si="168"/>
        <v>0</v>
      </c>
      <c r="R364" s="325">
        <f t="shared" si="168"/>
        <v>0</v>
      </c>
      <c r="S364" s="325">
        <f t="shared" si="168"/>
        <v>0</v>
      </c>
      <c r="T364" s="325">
        <f t="shared" si="168"/>
        <v>0</v>
      </c>
      <c r="U364" s="325">
        <f t="shared" si="168"/>
        <v>0</v>
      </c>
    </row>
    <row r="365" spans="1:21" x14ac:dyDescent="0.25">
      <c r="A365" s="327" t="s">
        <v>84</v>
      </c>
      <c r="B365" s="318">
        <v>52</v>
      </c>
      <c r="C365" s="318">
        <v>0</v>
      </c>
      <c r="D365" s="320" t="s">
        <v>44</v>
      </c>
      <c r="E365" s="318">
        <v>852</v>
      </c>
      <c r="F365" s="320"/>
      <c r="G365" s="320"/>
      <c r="H365" s="320" t="s">
        <v>389</v>
      </c>
      <c r="I365" s="320" t="s">
        <v>85</v>
      </c>
      <c r="J365" s="325">
        <f>'6.ВС'!J375</f>
        <v>10660</v>
      </c>
      <c r="K365" s="325">
        <f>'6.ВС'!K375</f>
        <v>0</v>
      </c>
      <c r="L365" s="325">
        <f>'6.ВС'!L375</f>
        <v>10660</v>
      </c>
      <c r="M365" s="325">
        <f>'6.ВС'!M375</f>
        <v>0</v>
      </c>
      <c r="N365" s="325">
        <f>'6.ВС'!N375</f>
        <v>0</v>
      </c>
      <c r="O365" s="325">
        <f>'6.ВС'!O375</f>
        <v>0</v>
      </c>
      <c r="P365" s="325">
        <f>'6.ВС'!P375</f>
        <v>0</v>
      </c>
      <c r="Q365" s="325">
        <f>'6.ВС'!Q375</f>
        <v>0</v>
      </c>
      <c r="R365" s="325">
        <f>'6.ВС'!R375</f>
        <v>0</v>
      </c>
      <c r="S365" s="325">
        <f>'6.ВС'!S375</f>
        <v>0</v>
      </c>
      <c r="T365" s="325">
        <f>'6.ВС'!T375</f>
        <v>0</v>
      </c>
      <c r="U365" s="325">
        <f>'6.ВС'!U375</f>
        <v>0</v>
      </c>
    </row>
    <row r="366" spans="1:21" ht="31.5" x14ac:dyDescent="0.25">
      <c r="A366" s="321" t="s">
        <v>182</v>
      </c>
      <c r="B366" s="318">
        <v>52</v>
      </c>
      <c r="C366" s="318">
        <v>0</v>
      </c>
      <c r="D366" s="320" t="s">
        <v>46</v>
      </c>
      <c r="E366" s="318"/>
      <c r="F366" s="320"/>
      <c r="G366" s="320"/>
      <c r="H366" s="320"/>
      <c r="I366" s="320"/>
      <c r="J366" s="325">
        <f t="shared" ref="J366:U367" si="169">J367</f>
        <v>3784800</v>
      </c>
      <c r="K366" s="325">
        <f t="shared" si="169"/>
        <v>3784800</v>
      </c>
      <c r="L366" s="325">
        <f t="shared" si="169"/>
        <v>0</v>
      </c>
      <c r="M366" s="325">
        <f t="shared" si="169"/>
        <v>0</v>
      </c>
      <c r="N366" s="325">
        <f t="shared" si="169"/>
        <v>3784800</v>
      </c>
      <c r="O366" s="325">
        <f t="shared" si="169"/>
        <v>3784800</v>
      </c>
      <c r="P366" s="325">
        <f t="shared" si="169"/>
        <v>0</v>
      </c>
      <c r="Q366" s="325">
        <f t="shared" si="169"/>
        <v>0</v>
      </c>
      <c r="R366" s="325">
        <f t="shared" si="169"/>
        <v>3784800</v>
      </c>
      <c r="S366" s="325">
        <f t="shared" si="169"/>
        <v>3784800</v>
      </c>
      <c r="T366" s="325">
        <f t="shared" si="169"/>
        <v>0</v>
      </c>
      <c r="U366" s="325">
        <f t="shared" si="169"/>
        <v>0</v>
      </c>
    </row>
    <row r="367" spans="1:21" ht="31.5" x14ac:dyDescent="0.25">
      <c r="A367" s="321" t="s">
        <v>114</v>
      </c>
      <c r="B367" s="318">
        <v>52</v>
      </c>
      <c r="C367" s="318">
        <v>0</v>
      </c>
      <c r="D367" s="319" t="s">
        <v>46</v>
      </c>
      <c r="E367" s="318">
        <v>852</v>
      </c>
      <c r="F367" s="319"/>
      <c r="G367" s="319"/>
      <c r="H367" s="319"/>
      <c r="I367" s="320"/>
      <c r="J367" s="325">
        <f t="shared" si="169"/>
        <v>3784800</v>
      </c>
      <c r="K367" s="325">
        <f t="shared" si="169"/>
        <v>3784800</v>
      </c>
      <c r="L367" s="325">
        <f t="shared" si="169"/>
        <v>0</v>
      </c>
      <c r="M367" s="325">
        <f t="shared" si="169"/>
        <v>0</v>
      </c>
      <c r="N367" s="325">
        <f t="shared" si="169"/>
        <v>3784800</v>
      </c>
      <c r="O367" s="325">
        <f t="shared" si="169"/>
        <v>3784800</v>
      </c>
      <c r="P367" s="325">
        <f t="shared" si="169"/>
        <v>0</v>
      </c>
      <c r="Q367" s="325">
        <f t="shared" si="169"/>
        <v>0</v>
      </c>
      <c r="R367" s="325">
        <f t="shared" si="169"/>
        <v>3784800</v>
      </c>
      <c r="S367" s="325">
        <f t="shared" si="169"/>
        <v>3784800</v>
      </c>
      <c r="T367" s="325">
        <f t="shared" si="169"/>
        <v>0</v>
      </c>
      <c r="U367" s="325">
        <f t="shared" si="169"/>
        <v>0</v>
      </c>
    </row>
    <row r="368" spans="1:21" ht="126" x14ac:dyDescent="0.25">
      <c r="A368" s="324" t="s">
        <v>318</v>
      </c>
      <c r="B368" s="318">
        <v>52</v>
      </c>
      <c r="C368" s="318">
        <v>0</v>
      </c>
      <c r="D368" s="320" t="s">
        <v>46</v>
      </c>
      <c r="E368" s="318">
        <v>852</v>
      </c>
      <c r="F368" s="320" t="s">
        <v>78</v>
      </c>
      <c r="G368" s="320" t="s">
        <v>183</v>
      </c>
      <c r="H368" s="320" t="s">
        <v>355</v>
      </c>
      <c r="I368" s="320"/>
      <c r="J368" s="325">
        <f t="shared" ref="J368" si="170">J369+J371</f>
        <v>3784800</v>
      </c>
      <c r="K368" s="325">
        <f t="shared" ref="K368:U368" si="171">K369+K371</f>
        <v>3784800</v>
      </c>
      <c r="L368" s="325">
        <f t="shared" si="171"/>
        <v>0</v>
      </c>
      <c r="M368" s="325">
        <f t="shared" si="171"/>
        <v>0</v>
      </c>
      <c r="N368" s="325">
        <f t="shared" si="171"/>
        <v>3784800</v>
      </c>
      <c r="O368" s="325">
        <f t="shared" si="171"/>
        <v>3784800</v>
      </c>
      <c r="P368" s="325">
        <f t="shared" si="171"/>
        <v>0</v>
      </c>
      <c r="Q368" s="325">
        <f t="shared" si="171"/>
        <v>0</v>
      </c>
      <c r="R368" s="325">
        <f t="shared" si="171"/>
        <v>3784800</v>
      </c>
      <c r="S368" s="325">
        <f t="shared" si="171"/>
        <v>3784800</v>
      </c>
      <c r="T368" s="325">
        <f t="shared" si="171"/>
        <v>0</v>
      </c>
      <c r="U368" s="325">
        <f t="shared" si="171"/>
        <v>0</v>
      </c>
    </row>
    <row r="369" spans="1:21" ht="47.25" x14ac:dyDescent="0.25">
      <c r="A369" s="327" t="s">
        <v>41</v>
      </c>
      <c r="B369" s="318">
        <v>52</v>
      </c>
      <c r="C369" s="318">
        <v>0</v>
      </c>
      <c r="D369" s="319" t="s">
        <v>46</v>
      </c>
      <c r="E369" s="318">
        <v>852</v>
      </c>
      <c r="F369" s="320" t="s">
        <v>78</v>
      </c>
      <c r="G369" s="320" t="s">
        <v>183</v>
      </c>
      <c r="H369" s="320" t="s">
        <v>355</v>
      </c>
      <c r="I369" s="320" t="s">
        <v>83</v>
      </c>
      <c r="J369" s="325">
        <f t="shared" ref="J369:U369" si="172">J370</f>
        <v>2398800</v>
      </c>
      <c r="K369" s="325">
        <f t="shared" si="172"/>
        <v>2398800</v>
      </c>
      <c r="L369" s="325">
        <f t="shared" si="172"/>
        <v>0</v>
      </c>
      <c r="M369" s="325">
        <f t="shared" si="172"/>
        <v>0</v>
      </c>
      <c r="N369" s="325">
        <f t="shared" si="172"/>
        <v>2398800</v>
      </c>
      <c r="O369" s="325">
        <f t="shared" si="172"/>
        <v>2398800</v>
      </c>
      <c r="P369" s="325">
        <f t="shared" si="172"/>
        <v>0</v>
      </c>
      <c r="Q369" s="325">
        <f t="shared" si="172"/>
        <v>0</v>
      </c>
      <c r="R369" s="325">
        <f t="shared" si="172"/>
        <v>2398800</v>
      </c>
      <c r="S369" s="325">
        <f t="shared" si="172"/>
        <v>2398800</v>
      </c>
      <c r="T369" s="325">
        <f t="shared" si="172"/>
        <v>0</v>
      </c>
      <c r="U369" s="325">
        <f t="shared" si="172"/>
        <v>0</v>
      </c>
    </row>
    <row r="370" spans="1:21" x14ac:dyDescent="0.25">
      <c r="A370" s="327" t="s">
        <v>84</v>
      </c>
      <c r="B370" s="318">
        <v>52</v>
      </c>
      <c r="C370" s="318">
        <v>0</v>
      </c>
      <c r="D370" s="320" t="s">
        <v>46</v>
      </c>
      <c r="E370" s="318">
        <v>852</v>
      </c>
      <c r="F370" s="320" t="s">
        <v>78</v>
      </c>
      <c r="G370" s="320" t="s">
        <v>11</v>
      </c>
      <c r="H370" s="320" t="s">
        <v>355</v>
      </c>
      <c r="I370" s="320" t="s">
        <v>85</v>
      </c>
      <c r="J370" s="325">
        <f>'6.ВС'!J378+'6.ВС'!J338+'6.ВС'!J301</f>
        <v>2398800</v>
      </c>
      <c r="K370" s="325">
        <f>'6.ВС'!K378+'6.ВС'!K338+'6.ВС'!K301</f>
        <v>2398800</v>
      </c>
      <c r="L370" s="325">
        <f>'6.ВС'!L378+'6.ВС'!L338+'6.ВС'!L301</f>
        <v>0</v>
      </c>
      <c r="M370" s="325">
        <f>'6.ВС'!M378+'6.ВС'!M338+'6.ВС'!M301</f>
        <v>0</v>
      </c>
      <c r="N370" s="325">
        <f>'6.ВС'!N378+'6.ВС'!N338+'6.ВС'!N301</f>
        <v>2398800</v>
      </c>
      <c r="O370" s="325">
        <f>'6.ВС'!O378+'6.ВС'!O338+'6.ВС'!O301</f>
        <v>2398800</v>
      </c>
      <c r="P370" s="325">
        <f>'6.ВС'!P378+'6.ВС'!P338+'6.ВС'!P301</f>
        <v>0</v>
      </c>
      <c r="Q370" s="325">
        <f>'6.ВС'!Q378+'6.ВС'!Q338+'6.ВС'!Q301</f>
        <v>0</v>
      </c>
      <c r="R370" s="325">
        <f>'6.ВС'!R378+'6.ВС'!R338+'6.ВС'!R301</f>
        <v>2398800</v>
      </c>
      <c r="S370" s="325">
        <f>'6.ВС'!S378+'6.ВС'!S338+'6.ВС'!S301</f>
        <v>2398800</v>
      </c>
      <c r="T370" s="325">
        <f>'6.ВС'!T378+'6.ВС'!T338+'6.ВС'!T301</f>
        <v>0</v>
      </c>
      <c r="U370" s="325">
        <f>'6.ВС'!U378+'6.ВС'!U338+'6.ВС'!U301</f>
        <v>0</v>
      </c>
    </row>
    <row r="371" spans="1:21" ht="31.5" x14ac:dyDescent="0.25">
      <c r="A371" s="326" t="s">
        <v>96</v>
      </c>
      <c r="B371" s="318">
        <v>52</v>
      </c>
      <c r="C371" s="318">
        <v>0</v>
      </c>
      <c r="D371" s="319" t="s">
        <v>46</v>
      </c>
      <c r="E371" s="318">
        <v>852</v>
      </c>
      <c r="F371" s="320" t="s">
        <v>78</v>
      </c>
      <c r="G371" s="320" t="s">
        <v>50</v>
      </c>
      <c r="H371" s="320" t="s">
        <v>355</v>
      </c>
      <c r="I371" s="320" t="s">
        <v>97</v>
      </c>
      <c r="J371" s="325">
        <f t="shared" ref="J371:U371" si="173">J372</f>
        <v>1386000</v>
      </c>
      <c r="K371" s="325">
        <f t="shared" si="173"/>
        <v>1386000</v>
      </c>
      <c r="L371" s="325">
        <f t="shared" si="173"/>
        <v>0</v>
      </c>
      <c r="M371" s="325">
        <f t="shared" si="173"/>
        <v>0</v>
      </c>
      <c r="N371" s="325">
        <f t="shared" si="173"/>
        <v>1386000</v>
      </c>
      <c r="O371" s="325">
        <f t="shared" si="173"/>
        <v>1386000</v>
      </c>
      <c r="P371" s="325">
        <f t="shared" si="173"/>
        <v>0</v>
      </c>
      <c r="Q371" s="325">
        <f t="shared" si="173"/>
        <v>0</v>
      </c>
      <c r="R371" s="325">
        <f t="shared" si="173"/>
        <v>1386000</v>
      </c>
      <c r="S371" s="325">
        <f t="shared" si="173"/>
        <v>1386000</v>
      </c>
      <c r="T371" s="325">
        <f t="shared" si="173"/>
        <v>0</v>
      </c>
      <c r="U371" s="325">
        <f t="shared" si="173"/>
        <v>0</v>
      </c>
    </row>
    <row r="372" spans="1:21" ht="31.5" x14ac:dyDescent="0.25">
      <c r="A372" s="326" t="s">
        <v>98</v>
      </c>
      <c r="B372" s="318">
        <v>52</v>
      </c>
      <c r="C372" s="318">
        <v>0</v>
      </c>
      <c r="D372" s="320" t="s">
        <v>46</v>
      </c>
      <c r="E372" s="318">
        <v>852</v>
      </c>
      <c r="F372" s="320" t="s">
        <v>93</v>
      </c>
      <c r="G372" s="320" t="s">
        <v>46</v>
      </c>
      <c r="H372" s="320" t="s">
        <v>355</v>
      </c>
      <c r="I372" s="320" t="s">
        <v>99</v>
      </c>
      <c r="J372" s="325">
        <f>'6.ВС'!J403</f>
        <v>1386000</v>
      </c>
      <c r="K372" s="325">
        <f>'6.ВС'!K403</f>
        <v>1386000</v>
      </c>
      <c r="L372" s="325">
        <f>'6.ВС'!L403</f>
        <v>0</v>
      </c>
      <c r="M372" s="325">
        <f>'6.ВС'!M403</f>
        <v>0</v>
      </c>
      <c r="N372" s="325">
        <f>'6.ВС'!N403</f>
        <v>1386000</v>
      </c>
      <c r="O372" s="325">
        <f>'6.ВС'!O403</f>
        <v>1386000</v>
      </c>
      <c r="P372" s="325">
        <f>'6.ВС'!P403</f>
        <v>0</v>
      </c>
      <c r="Q372" s="325">
        <f>'6.ВС'!Q403</f>
        <v>0</v>
      </c>
      <c r="R372" s="325">
        <f>'6.ВС'!R403</f>
        <v>1386000</v>
      </c>
      <c r="S372" s="325">
        <f>'6.ВС'!S403</f>
        <v>1386000</v>
      </c>
      <c r="T372" s="325">
        <f>'6.ВС'!T403</f>
        <v>0</v>
      </c>
      <c r="U372" s="325">
        <f>'6.ВС'!U403</f>
        <v>0</v>
      </c>
    </row>
    <row r="373" spans="1:21" ht="31.5" x14ac:dyDescent="0.25">
      <c r="A373" s="321" t="s">
        <v>516</v>
      </c>
      <c r="B373" s="318">
        <v>52</v>
      </c>
      <c r="C373" s="318">
        <v>0</v>
      </c>
      <c r="D373" s="320" t="s">
        <v>13</v>
      </c>
      <c r="E373" s="318"/>
      <c r="F373" s="320"/>
      <c r="G373" s="320"/>
      <c r="H373" s="320"/>
      <c r="I373" s="320"/>
      <c r="J373" s="325">
        <f t="shared" ref="J373:U376" si="174">J374</f>
        <v>7733880</v>
      </c>
      <c r="K373" s="325">
        <f t="shared" si="174"/>
        <v>7733880</v>
      </c>
      <c r="L373" s="325">
        <f t="shared" si="174"/>
        <v>0</v>
      </c>
      <c r="M373" s="325">
        <f t="shared" si="174"/>
        <v>0</v>
      </c>
      <c r="N373" s="325">
        <f t="shared" si="174"/>
        <v>7499520</v>
      </c>
      <c r="O373" s="325">
        <f t="shared" si="174"/>
        <v>7499520</v>
      </c>
      <c r="P373" s="325">
        <f t="shared" si="174"/>
        <v>0</v>
      </c>
      <c r="Q373" s="325">
        <f t="shared" si="174"/>
        <v>0</v>
      </c>
      <c r="R373" s="325">
        <f t="shared" si="174"/>
        <v>7499520</v>
      </c>
      <c r="S373" s="325">
        <f t="shared" si="174"/>
        <v>7499520</v>
      </c>
      <c r="T373" s="325">
        <f t="shared" si="174"/>
        <v>0</v>
      </c>
      <c r="U373" s="325">
        <f t="shared" si="174"/>
        <v>0</v>
      </c>
    </row>
    <row r="374" spans="1:21" ht="31.5" x14ac:dyDescent="0.25">
      <c r="A374" s="321" t="s">
        <v>114</v>
      </c>
      <c r="B374" s="318">
        <v>52</v>
      </c>
      <c r="C374" s="318">
        <v>0</v>
      </c>
      <c r="D374" s="319" t="s">
        <v>13</v>
      </c>
      <c r="E374" s="318">
        <v>852</v>
      </c>
      <c r="F374" s="319"/>
      <c r="G374" s="319"/>
      <c r="H374" s="319"/>
      <c r="I374" s="320"/>
      <c r="J374" s="325">
        <f t="shared" si="174"/>
        <v>7733880</v>
      </c>
      <c r="K374" s="325">
        <f t="shared" si="174"/>
        <v>7733880</v>
      </c>
      <c r="L374" s="325">
        <f t="shared" si="174"/>
        <v>0</v>
      </c>
      <c r="M374" s="325">
        <f t="shared" si="174"/>
        <v>0</v>
      </c>
      <c r="N374" s="325">
        <f t="shared" si="174"/>
        <v>7499520</v>
      </c>
      <c r="O374" s="325">
        <f t="shared" si="174"/>
        <v>7499520</v>
      </c>
      <c r="P374" s="325">
        <f t="shared" si="174"/>
        <v>0</v>
      </c>
      <c r="Q374" s="325">
        <f t="shared" si="174"/>
        <v>0</v>
      </c>
      <c r="R374" s="325">
        <f t="shared" si="174"/>
        <v>7499520</v>
      </c>
      <c r="S374" s="325">
        <f t="shared" si="174"/>
        <v>7499520</v>
      </c>
      <c r="T374" s="325">
        <f t="shared" si="174"/>
        <v>0</v>
      </c>
      <c r="U374" s="325">
        <f t="shared" si="174"/>
        <v>0</v>
      </c>
    </row>
    <row r="375" spans="1:21" ht="63" x14ac:dyDescent="0.25">
      <c r="A375" s="324" t="s">
        <v>341</v>
      </c>
      <c r="B375" s="318">
        <v>52</v>
      </c>
      <c r="C375" s="318">
        <v>0</v>
      </c>
      <c r="D375" s="320" t="s">
        <v>13</v>
      </c>
      <c r="E375" s="318">
        <v>852</v>
      </c>
      <c r="F375" s="320"/>
      <c r="G375" s="320"/>
      <c r="H375" s="320" t="s">
        <v>342</v>
      </c>
      <c r="I375" s="320"/>
      <c r="J375" s="325">
        <f t="shared" si="174"/>
        <v>7733880</v>
      </c>
      <c r="K375" s="325">
        <f t="shared" si="174"/>
        <v>7733880</v>
      </c>
      <c r="L375" s="325">
        <f t="shared" si="174"/>
        <v>0</v>
      </c>
      <c r="M375" s="325">
        <f t="shared" si="174"/>
        <v>0</v>
      </c>
      <c r="N375" s="325">
        <f t="shared" si="174"/>
        <v>7499520</v>
      </c>
      <c r="O375" s="325">
        <f t="shared" si="174"/>
        <v>7499520</v>
      </c>
      <c r="P375" s="325">
        <f t="shared" si="174"/>
        <v>0</v>
      </c>
      <c r="Q375" s="325">
        <f t="shared" si="174"/>
        <v>0</v>
      </c>
      <c r="R375" s="325">
        <f t="shared" si="174"/>
        <v>7499520</v>
      </c>
      <c r="S375" s="325">
        <f t="shared" si="174"/>
        <v>7499520</v>
      </c>
      <c r="T375" s="325">
        <f t="shared" si="174"/>
        <v>0</v>
      </c>
      <c r="U375" s="325">
        <f t="shared" si="174"/>
        <v>0</v>
      </c>
    </row>
    <row r="376" spans="1:21" ht="47.25" x14ac:dyDescent="0.25">
      <c r="A376" s="324" t="s">
        <v>41</v>
      </c>
      <c r="B376" s="318">
        <v>52</v>
      </c>
      <c r="C376" s="318">
        <v>0</v>
      </c>
      <c r="D376" s="320" t="s">
        <v>13</v>
      </c>
      <c r="E376" s="318">
        <v>852</v>
      </c>
      <c r="F376" s="320"/>
      <c r="G376" s="320"/>
      <c r="H376" s="320" t="s">
        <v>342</v>
      </c>
      <c r="I376" s="320" t="s">
        <v>83</v>
      </c>
      <c r="J376" s="325">
        <f t="shared" si="174"/>
        <v>7733880</v>
      </c>
      <c r="K376" s="325">
        <f t="shared" si="174"/>
        <v>7733880</v>
      </c>
      <c r="L376" s="325">
        <f t="shared" si="174"/>
        <v>0</v>
      </c>
      <c r="M376" s="325">
        <f t="shared" si="174"/>
        <v>0</v>
      </c>
      <c r="N376" s="325">
        <f t="shared" si="174"/>
        <v>7499520</v>
      </c>
      <c r="O376" s="325">
        <f t="shared" si="174"/>
        <v>7499520</v>
      </c>
      <c r="P376" s="325">
        <f t="shared" si="174"/>
        <v>0</v>
      </c>
      <c r="Q376" s="325">
        <f t="shared" si="174"/>
        <v>0</v>
      </c>
      <c r="R376" s="325">
        <f t="shared" si="174"/>
        <v>7499520</v>
      </c>
      <c r="S376" s="325">
        <f t="shared" si="174"/>
        <v>7499520</v>
      </c>
      <c r="T376" s="325">
        <f t="shared" si="174"/>
        <v>0</v>
      </c>
      <c r="U376" s="325">
        <f t="shared" si="174"/>
        <v>0</v>
      </c>
    </row>
    <row r="377" spans="1:21" x14ac:dyDescent="0.25">
      <c r="A377" s="324" t="s">
        <v>84</v>
      </c>
      <c r="B377" s="318">
        <v>52</v>
      </c>
      <c r="C377" s="318">
        <v>0</v>
      </c>
      <c r="D377" s="320" t="s">
        <v>13</v>
      </c>
      <c r="E377" s="318">
        <v>852</v>
      </c>
      <c r="F377" s="320"/>
      <c r="G377" s="320"/>
      <c r="H377" s="320" t="s">
        <v>342</v>
      </c>
      <c r="I377" s="320" t="s">
        <v>85</v>
      </c>
      <c r="J377" s="325">
        <f>'6.ВС'!J341</f>
        <v>7733880</v>
      </c>
      <c r="K377" s="325">
        <f>'6.ВС'!K341</f>
        <v>7733880</v>
      </c>
      <c r="L377" s="325">
        <f>'6.ВС'!L341</f>
        <v>0</v>
      </c>
      <c r="M377" s="325">
        <f>'6.ВС'!M341</f>
        <v>0</v>
      </c>
      <c r="N377" s="325">
        <f>'6.ВС'!N341</f>
        <v>7499520</v>
      </c>
      <c r="O377" s="325">
        <f>'6.ВС'!O341</f>
        <v>7499520</v>
      </c>
      <c r="P377" s="325">
        <f>'6.ВС'!P341</f>
        <v>0</v>
      </c>
      <c r="Q377" s="325">
        <f>'6.ВС'!Q341</f>
        <v>0</v>
      </c>
      <c r="R377" s="325">
        <f>'6.ВС'!R341</f>
        <v>7499520</v>
      </c>
      <c r="S377" s="325">
        <f>'6.ВС'!S341</f>
        <v>7499520</v>
      </c>
      <c r="T377" s="325">
        <f>'6.ВС'!T341</f>
        <v>0</v>
      </c>
      <c r="U377" s="325">
        <f>'6.ВС'!U341</f>
        <v>0</v>
      </c>
    </row>
    <row r="378" spans="1:21" ht="31.5" x14ac:dyDescent="0.25">
      <c r="A378" s="321" t="s">
        <v>515</v>
      </c>
      <c r="B378" s="318">
        <v>52</v>
      </c>
      <c r="C378" s="318">
        <v>0</v>
      </c>
      <c r="D378" s="320" t="s">
        <v>30</v>
      </c>
      <c r="E378" s="318"/>
      <c r="F378" s="320"/>
      <c r="G378" s="320"/>
      <c r="H378" s="320"/>
      <c r="I378" s="320"/>
      <c r="J378" s="325">
        <f t="shared" ref="J378:U378" si="175">J379</f>
        <v>3000000</v>
      </c>
      <c r="K378" s="325">
        <f t="shared" si="175"/>
        <v>2850000</v>
      </c>
      <c r="L378" s="325">
        <f t="shared" si="175"/>
        <v>150000</v>
      </c>
      <c r="M378" s="325">
        <f t="shared" si="175"/>
        <v>0</v>
      </c>
      <c r="N378" s="325">
        <f t="shared" si="175"/>
        <v>0</v>
      </c>
      <c r="O378" s="325">
        <f t="shared" si="175"/>
        <v>0</v>
      </c>
      <c r="P378" s="325">
        <f t="shared" si="175"/>
        <v>0</v>
      </c>
      <c r="Q378" s="325">
        <f t="shared" si="175"/>
        <v>0</v>
      </c>
      <c r="R378" s="325">
        <f t="shared" si="175"/>
        <v>0</v>
      </c>
      <c r="S378" s="325">
        <f t="shared" si="175"/>
        <v>0</v>
      </c>
      <c r="T378" s="325">
        <f t="shared" si="175"/>
        <v>0</v>
      </c>
      <c r="U378" s="325">
        <f t="shared" si="175"/>
        <v>0</v>
      </c>
    </row>
    <row r="379" spans="1:21" ht="31.5" x14ac:dyDescent="0.25">
      <c r="A379" s="321" t="s">
        <v>114</v>
      </c>
      <c r="B379" s="318">
        <v>52</v>
      </c>
      <c r="C379" s="318">
        <v>0</v>
      </c>
      <c r="D379" s="319" t="s">
        <v>30</v>
      </c>
      <c r="E379" s="318">
        <v>852</v>
      </c>
      <c r="F379" s="319"/>
      <c r="G379" s="319"/>
      <c r="H379" s="319"/>
      <c r="I379" s="320"/>
      <c r="J379" s="325">
        <f t="shared" ref="J379" si="176">J380+J383+J386</f>
        <v>3000000</v>
      </c>
      <c r="K379" s="325">
        <f t="shared" ref="K379:U379" si="177">K380+K383+K386</f>
        <v>2850000</v>
      </c>
      <c r="L379" s="325">
        <f t="shared" si="177"/>
        <v>150000</v>
      </c>
      <c r="M379" s="325">
        <f t="shared" si="177"/>
        <v>0</v>
      </c>
      <c r="N379" s="325">
        <f t="shared" si="177"/>
        <v>0</v>
      </c>
      <c r="O379" s="325">
        <f t="shared" si="177"/>
        <v>0</v>
      </c>
      <c r="P379" s="325">
        <f t="shared" si="177"/>
        <v>0</v>
      </c>
      <c r="Q379" s="325">
        <f t="shared" si="177"/>
        <v>0</v>
      </c>
      <c r="R379" s="325">
        <f t="shared" si="177"/>
        <v>0</v>
      </c>
      <c r="S379" s="325">
        <f t="shared" si="177"/>
        <v>0</v>
      </c>
      <c r="T379" s="325">
        <f t="shared" si="177"/>
        <v>0</v>
      </c>
      <c r="U379" s="325">
        <f t="shared" si="177"/>
        <v>0</v>
      </c>
    </row>
    <row r="380" spans="1:21" ht="47.25" hidden="1" x14ac:dyDescent="0.25">
      <c r="A380" s="324" t="s">
        <v>398</v>
      </c>
      <c r="B380" s="318">
        <v>52</v>
      </c>
      <c r="C380" s="318">
        <v>0</v>
      </c>
      <c r="D380" s="320" t="s">
        <v>30</v>
      </c>
      <c r="E380" s="318">
        <v>852</v>
      </c>
      <c r="F380" s="320"/>
      <c r="G380" s="319"/>
      <c r="H380" s="320" t="s">
        <v>399</v>
      </c>
      <c r="I380" s="320"/>
      <c r="J380" s="325">
        <f t="shared" ref="J380:U381" si="178">J381</f>
        <v>0</v>
      </c>
      <c r="K380" s="325">
        <f t="shared" si="178"/>
        <v>0</v>
      </c>
      <c r="L380" s="325">
        <f t="shared" si="178"/>
        <v>0</v>
      </c>
      <c r="M380" s="325">
        <f t="shared" si="178"/>
        <v>0</v>
      </c>
      <c r="N380" s="325">
        <f t="shared" si="178"/>
        <v>0</v>
      </c>
      <c r="O380" s="325">
        <f t="shared" si="178"/>
        <v>0</v>
      </c>
      <c r="P380" s="325">
        <f t="shared" si="178"/>
        <v>0</v>
      </c>
      <c r="Q380" s="325">
        <f t="shared" si="178"/>
        <v>0</v>
      </c>
      <c r="R380" s="325">
        <f t="shared" si="178"/>
        <v>0</v>
      </c>
      <c r="S380" s="325">
        <f t="shared" si="178"/>
        <v>0</v>
      </c>
      <c r="T380" s="325">
        <f t="shared" si="178"/>
        <v>0</v>
      </c>
      <c r="U380" s="325">
        <f t="shared" si="178"/>
        <v>0</v>
      </c>
    </row>
    <row r="381" spans="1:21" ht="47.25" hidden="1" x14ac:dyDescent="0.25">
      <c r="A381" s="324" t="s">
        <v>41</v>
      </c>
      <c r="B381" s="318">
        <v>52</v>
      </c>
      <c r="C381" s="318">
        <v>0</v>
      </c>
      <c r="D381" s="319" t="s">
        <v>30</v>
      </c>
      <c r="E381" s="318">
        <v>852</v>
      </c>
      <c r="F381" s="320"/>
      <c r="G381" s="319"/>
      <c r="H381" s="320" t="s">
        <v>399</v>
      </c>
      <c r="I381" s="320" t="s">
        <v>83</v>
      </c>
      <c r="J381" s="325">
        <f t="shared" si="178"/>
        <v>0</v>
      </c>
      <c r="K381" s="325">
        <f t="shared" si="178"/>
        <v>0</v>
      </c>
      <c r="L381" s="325">
        <f t="shared" si="178"/>
        <v>0</v>
      </c>
      <c r="M381" s="325">
        <f t="shared" si="178"/>
        <v>0</v>
      </c>
      <c r="N381" s="325">
        <f t="shared" si="178"/>
        <v>0</v>
      </c>
      <c r="O381" s="325">
        <f t="shared" si="178"/>
        <v>0</v>
      </c>
      <c r="P381" s="325">
        <f t="shared" si="178"/>
        <v>0</v>
      </c>
      <c r="Q381" s="325">
        <f t="shared" si="178"/>
        <v>0</v>
      </c>
      <c r="R381" s="325">
        <f t="shared" si="178"/>
        <v>0</v>
      </c>
      <c r="S381" s="325">
        <f t="shared" si="178"/>
        <v>0</v>
      </c>
      <c r="T381" s="325">
        <f t="shared" si="178"/>
        <v>0</v>
      </c>
      <c r="U381" s="325">
        <f t="shared" si="178"/>
        <v>0</v>
      </c>
    </row>
    <row r="382" spans="1:21" hidden="1" x14ac:dyDescent="0.25">
      <c r="A382" s="324" t="s">
        <v>84</v>
      </c>
      <c r="B382" s="318">
        <v>52</v>
      </c>
      <c r="C382" s="318">
        <v>0</v>
      </c>
      <c r="D382" s="319" t="s">
        <v>30</v>
      </c>
      <c r="E382" s="318">
        <v>852</v>
      </c>
      <c r="F382" s="320"/>
      <c r="G382" s="319"/>
      <c r="H382" s="320" t="s">
        <v>399</v>
      </c>
      <c r="I382" s="320" t="s">
        <v>85</v>
      </c>
      <c r="J382" s="325">
        <f>'6.ВС'!J344</f>
        <v>0</v>
      </c>
      <c r="K382" s="325">
        <f>'6.ВС'!K344</f>
        <v>0</v>
      </c>
      <c r="L382" s="325">
        <f>'6.ВС'!L344</f>
        <v>0</v>
      </c>
      <c r="M382" s="325">
        <f>'6.ВС'!M344</f>
        <v>0</v>
      </c>
      <c r="N382" s="325">
        <f>'6.ВС'!N344</f>
        <v>0</v>
      </c>
      <c r="O382" s="325">
        <f>'6.ВС'!O344</f>
        <v>0</v>
      </c>
      <c r="P382" s="325">
        <f>'6.ВС'!P344</f>
        <v>0</v>
      </c>
      <c r="Q382" s="325">
        <f>'6.ВС'!Q344</f>
        <v>0</v>
      </c>
      <c r="R382" s="325">
        <f>'6.ВС'!R344</f>
        <v>0</v>
      </c>
      <c r="S382" s="325">
        <f>'6.ВС'!S344</f>
        <v>0</v>
      </c>
      <c r="T382" s="325">
        <f>'6.ВС'!T344</f>
        <v>0</v>
      </c>
      <c r="U382" s="325">
        <f>'6.ВС'!U344</f>
        <v>0</v>
      </c>
    </row>
    <row r="383" spans="1:21" ht="31.5" hidden="1" x14ac:dyDescent="0.25">
      <c r="A383" s="329" t="s">
        <v>276</v>
      </c>
      <c r="B383" s="318">
        <v>52</v>
      </c>
      <c r="C383" s="318">
        <v>0</v>
      </c>
      <c r="D383" s="320" t="s">
        <v>30</v>
      </c>
      <c r="E383" s="318">
        <v>852</v>
      </c>
      <c r="F383" s="320"/>
      <c r="G383" s="320"/>
      <c r="H383" s="320" t="s">
        <v>277</v>
      </c>
      <c r="I383" s="320"/>
      <c r="J383" s="325">
        <f t="shared" ref="J383:U387" si="179">J384</f>
        <v>0</v>
      </c>
      <c r="K383" s="325">
        <f t="shared" si="179"/>
        <v>0</v>
      </c>
      <c r="L383" s="325">
        <f t="shared" si="179"/>
        <v>0</v>
      </c>
      <c r="M383" s="325">
        <f t="shared" si="179"/>
        <v>0</v>
      </c>
      <c r="N383" s="325">
        <f t="shared" si="179"/>
        <v>0</v>
      </c>
      <c r="O383" s="325">
        <f t="shared" si="179"/>
        <v>0</v>
      </c>
      <c r="P383" s="325">
        <f t="shared" si="179"/>
        <v>0</v>
      </c>
      <c r="Q383" s="325">
        <f t="shared" si="179"/>
        <v>0</v>
      </c>
      <c r="R383" s="325">
        <f t="shared" si="179"/>
        <v>0</v>
      </c>
      <c r="S383" s="325">
        <f t="shared" si="179"/>
        <v>0</v>
      </c>
      <c r="T383" s="325">
        <f t="shared" si="179"/>
        <v>0</v>
      </c>
      <c r="U383" s="325">
        <f t="shared" si="179"/>
        <v>0</v>
      </c>
    </row>
    <row r="384" spans="1:21" ht="47.25" hidden="1" x14ac:dyDescent="0.25">
      <c r="A384" s="327" t="s">
        <v>41</v>
      </c>
      <c r="B384" s="318">
        <v>52</v>
      </c>
      <c r="C384" s="318">
        <v>0</v>
      </c>
      <c r="D384" s="319" t="s">
        <v>30</v>
      </c>
      <c r="E384" s="318">
        <v>852</v>
      </c>
      <c r="F384" s="320"/>
      <c r="G384" s="320"/>
      <c r="H384" s="320" t="s">
        <v>277</v>
      </c>
      <c r="I384" s="320" t="s">
        <v>83</v>
      </c>
      <c r="J384" s="325">
        <f t="shared" si="179"/>
        <v>0</v>
      </c>
      <c r="K384" s="325">
        <f t="shared" si="179"/>
        <v>0</v>
      </c>
      <c r="L384" s="325">
        <f t="shared" si="179"/>
        <v>0</v>
      </c>
      <c r="M384" s="325">
        <f t="shared" si="179"/>
        <v>0</v>
      </c>
      <c r="N384" s="325">
        <f t="shared" si="179"/>
        <v>0</v>
      </c>
      <c r="O384" s="325">
        <f t="shared" si="179"/>
        <v>0</v>
      </c>
      <c r="P384" s="325">
        <f t="shared" si="179"/>
        <v>0</v>
      </c>
      <c r="Q384" s="325">
        <f t="shared" si="179"/>
        <v>0</v>
      </c>
      <c r="R384" s="325">
        <f t="shared" si="179"/>
        <v>0</v>
      </c>
      <c r="S384" s="325">
        <f t="shared" si="179"/>
        <v>0</v>
      </c>
      <c r="T384" s="325">
        <f t="shared" si="179"/>
        <v>0</v>
      </c>
      <c r="U384" s="325">
        <f t="shared" si="179"/>
        <v>0</v>
      </c>
    </row>
    <row r="385" spans="1:21" hidden="1" x14ac:dyDescent="0.25">
      <c r="A385" s="327" t="s">
        <v>42</v>
      </c>
      <c r="B385" s="318">
        <v>52</v>
      </c>
      <c r="C385" s="318">
        <v>0</v>
      </c>
      <c r="D385" s="319" t="s">
        <v>30</v>
      </c>
      <c r="E385" s="318">
        <v>852</v>
      </c>
      <c r="F385" s="320"/>
      <c r="G385" s="320"/>
      <c r="H385" s="320" t="s">
        <v>277</v>
      </c>
      <c r="I385" s="320" t="s">
        <v>85</v>
      </c>
      <c r="J385" s="325">
        <f>'6.ВС'!J347+'6.ВС'!J304</f>
        <v>0</v>
      </c>
      <c r="K385" s="325">
        <f>'6.ВС'!K347+'6.ВС'!K304</f>
        <v>0</v>
      </c>
      <c r="L385" s="325">
        <f>'6.ВС'!L347+'6.ВС'!L304</f>
        <v>0</v>
      </c>
      <c r="M385" s="325">
        <f>'6.ВС'!M347+'6.ВС'!M304</f>
        <v>0</v>
      </c>
      <c r="N385" s="325">
        <f>'6.ВС'!N347+'6.ВС'!N304</f>
        <v>0</v>
      </c>
      <c r="O385" s="325">
        <f>'6.ВС'!O347+'6.ВС'!O304</f>
        <v>0</v>
      </c>
      <c r="P385" s="325">
        <f>'6.ВС'!P347+'6.ВС'!P304</f>
        <v>0</v>
      </c>
      <c r="Q385" s="325">
        <f>'6.ВС'!Q347+'6.ВС'!Q304</f>
        <v>0</v>
      </c>
      <c r="R385" s="325">
        <f>'6.ВС'!R347+'6.ВС'!R304</f>
        <v>0</v>
      </c>
      <c r="S385" s="325">
        <f>'6.ВС'!S347+'6.ВС'!S304</f>
        <v>0</v>
      </c>
      <c r="T385" s="325">
        <f>'6.ВС'!T347+'6.ВС'!T304</f>
        <v>0</v>
      </c>
      <c r="U385" s="325">
        <f>'6.ВС'!U347+'6.ВС'!U304</f>
        <v>0</v>
      </c>
    </row>
    <row r="386" spans="1:21" ht="31.5" x14ac:dyDescent="0.25">
      <c r="A386" s="329" t="s">
        <v>308</v>
      </c>
      <c r="B386" s="318">
        <v>52</v>
      </c>
      <c r="C386" s="318">
        <v>0</v>
      </c>
      <c r="D386" s="320" t="s">
        <v>30</v>
      </c>
      <c r="E386" s="318">
        <v>852</v>
      </c>
      <c r="F386" s="320"/>
      <c r="G386" s="320"/>
      <c r="H386" s="320" t="s">
        <v>322</v>
      </c>
      <c r="I386" s="320"/>
      <c r="J386" s="325">
        <f t="shared" si="179"/>
        <v>3000000</v>
      </c>
      <c r="K386" s="325">
        <f t="shared" si="179"/>
        <v>2850000</v>
      </c>
      <c r="L386" s="325">
        <f t="shared" si="179"/>
        <v>150000</v>
      </c>
      <c r="M386" s="325">
        <f t="shared" si="179"/>
        <v>0</v>
      </c>
      <c r="N386" s="325">
        <f t="shared" si="179"/>
        <v>0</v>
      </c>
      <c r="O386" s="325">
        <f t="shared" si="179"/>
        <v>0</v>
      </c>
      <c r="P386" s="325">
        <f t="shared" si="179"/>
        <v>0</v>
      </c>
      <c r="Q386" s="325">
        <f t="shared" si="179"/>
        <v>0</v>
      </c>
      <c r="R386" s="325">
        <f t="shared" si="179"/>
        <v>0</v>
      </c>
      <c r="S386" s="325">
        <f t="shared" si="179"/>
        <v>0</v>
      </c>
      <c r="T386" s="325">
        <f t="shared" si="179"/>
        <v>0</v>
      </c>
      <c r="U386" s="325">
        <f t="shared" si="179"/>
        <v>0</v>
      </c>
    </row>
    <row r="387" spans="1:21" ht="47.25" x14ac:dyDescent="0.25">
      <c r="A387" s="327" t="s">
        <v>41</v>
      </c>
      <c r="B387" s="318">
        <v>52</v>
      </c>
      <c r="C387" s="318">
        <v>0</v>
      </c>
      <c r="D387" s="319" t="s">
        <v>30</v>
      </c>
      <c r="E387" s="318">
        <v>852</v>
      </c>
      <c r="F387" s="320"/>
      <c r="G387" s="320"/>
      <c r="H387" s="320" t="s">
        <v>322</v>
      </c>
      <c r="I387" s="320" t="s">
        <v>83</v>
      </c>
      <c r="J387" s="325">
        <f t="shared" si="179"/>
        <v>3000000</v>
      </c>
      <c r="K387" s="325">
        <f t="shared" si="179"/>
        <v>2850000</v>
      </c>
      <c r="L387" s="325">
        <f t="shared" si="179"/>
        <v>150000</v>
      </c>
      <c r="M387" s="325">
        <f t="shared" si="179"/>
        <v>0</v>
      </c>
      <c r="N387" s="325">
        <f t="shared" si="179"/>
        <v>0</v>
      </c>
      <c r="O387" s="325">
        <f t="shared" si="179"/>
        <v>0</v>
      </c>
      <c r="P387" s="325">
        <f t="shared" si="179"/>
        <v>0</v>
      </c>
      <c r="Q387" s="325">
        <f t="shared" si="179"/>
        <v>0</v>
      </c>
      <c r="R387" s="325">
        <f t="shared" si="179"/>
        <v>0</v>
      </c>
      <c r="S387" s="325">
        <f t="shared" si="179"/>
        <v>0</v>
      </c>
      <c r="T387" s="325">
        <f t="shared" si="179"/>
        <v>0</v>
      </c>
      <c r="U387" s="325">
        <f t="shared" si="179"/>
        <v>0</v>
      </c>
    </row>
    <row r="388" spans="1:21" x14ac:dyDescent="0.25">
      <c r="A388" s="327" t="s">
        <v>42</v>
      </c>
      <c r="B388" s="318">
        <v>52</v>
      </c>
      <c r="C388" s="318">
        <v>0</v>
      </c>
      <c r="D388" s="319" t="s">
        <v>30</v>
      </c>
      <c r="E388" s="318">
        <v>852</v>
      </c>
      <c r="F388" s="320"/>
      <c r="G388" s="320"/>
      <c r="H388" s="320" t="s">
        <v>322</v>
      </c>
      <c r="I388" s="320" t="s">
        <v>85</v>
      </c>
      <c r="J388" s="325">
        <f>'6.ВС'!J307+'6.ВС'!J350</f>
        <v>3000000</v>
      </c>
      <c r="K388" s="325">
        <f>'6.ВС'!K307+'6.ВС'!K350</f>
        <v>2850000</v>
      </c>
      <c r="L388" s="325">
        <f>'6.ВС'!L307+'6.ВС'!L350</f>
        <v>150000</v>
      </c>
      <c r="M388" s="325">
        <f>'6.ВС'!M307+'6.ВС'!M350</f>
        <v>0</v>
      </c>
      <c r="N388" s="325">
        <f>'6.ВС'!N307+'6.ВС'!N350</f>
        <v>0</v>
      </c>
      <c r="O388" s="325">
        <f>'6.ВС'!O307+'6.ВС'!O350</f>
        <v>0</v>
      </c>
      <c r="P388" s="325">
        <f>'6.ВС'!P307+'6.ВС'!P350</f>
        <v>0</v>
      </c>
      <c r="Q388" s="325">
        <f>'6.ВС'!Q307+'6.ВС'!Q350</f>
        <v>0</v>
      </c>
      <c r="R388" s="325">
        <f>'6.ВС'!R307+'6.ВС'!R350</f>
        <v>0</v>
      </c>
      <c r="S388" s="325">
        <f>'6.ВС'!S307+'6.ВС'!S350</f>
        <v>0</v>
      </c>
      <c r="T388" s="325">
        <f>'6.ВС'!T307+'6.ВС'!T350</f>
        <v>0</v>
      </c>
      <c r="U388" s="325">
        <f>'6.ВС'!U307+'6.ВС'!U350</f>
        <v>0</v>
      </c>
    </row>
    <row r="389" spans="1:21" ht="31.5" x14ac:dyDescent="0.25">
      <c r="A389" s="321" t="s">
        <v>188</v>
      </c>
      <c r="B389" s="318">
        <v>52</v>
      </c>
      <c r="C389" s="318">
        <v>0</v>
      </c>
      <c r="D389" s="320" t="s">
        <v>104</v>
      </c>
      <c r="E389" s="318"/>
      <c r="F389" s="320"/>
      <c r="G389" s="320"/>
      <c r="H389" s="320"/>
      <c r="I389" s="320"/>
      <c r="J389" s="325">
        <f t="shared" ref="J389:U392" si="180">J390</f>
        <v>523980</v>
      </c>
      <c r="K389" s="325">
        <f t="shared" si="180"/>
        <v>332280</v>
      </c>
      <c r="L389" s="325">
        <f t="shared" si="180"/>
        <v>191700</v>
      </c>
      <c r="M389" s="325">
        <f t="shared" si="180"/>
        <v>0</v>
      </c>
      <c r="N389" s="325">
        <f t="shared" si="180"/>
        <v>523980</v>
      </c>
      <c r="O389" s="325">
        <f t="shared" si="180"/>
        <v>332280</v>
      </c>
      <c r="P389" s="325">
        <f t="shared" si="180"/>
        <v>191700</v>
      </c>
      <c r="Q389" s="325">
        <f t="shared" si="180"/>
        <v>0</v>
      </c>
      <c r="R389" s="325">
        <f t="shared" si="180"/>
        <v>523980</v>
      </c>
      <c r="S389" s="325">
        <f t="shared" si="180"/>
        <v>332280</v>
      </c>
      <c r="T389" s="325">
        <f t="shared" si="180"/>
        <v>191700</v>
      </c>
      <c r="U389" s="325">
        <f t="shared" si="180"/>
        <v>0</v>
      </c>
    </row>
    <row r="390" spans="1:21" s="310" customFormat="1" ht="31.5" x14ac:dyDescent="0.25">
      <c r="A390" s="321" t="s">
        <v>114</v>
      </c>
      <c r="B390" s="318">
        <v>52</v>
      </c>
      <c r="C390" s="318">
        <v>0</v>
      </c>
      <c r="D390" s="319" t="s">
        <v>104</v>
      </c>
      <c r="E390" s="318">
        <v>852</v>
      </c>
      <c r="F390" s="319"/>
      <c r="G390" s="319"/>
      <c r="H390" s="319"/>
      <c r="I390" s="320"/>
      <c r="J390" s="325">
        <f t="shared" si="180"/>
        <v>523980</v>
      </c>
      <c r="K390" s="325">
        <f t="shared" si="180"/>
        <v>332280</v>
      </c>
      <c r="L390" s="325">
        <f t="shared" si="180"/>
        <v>191700</v>
      </c>
      <c r="M390" s="325">
        <f t="shared" si="180"/>
        <v>0</v>
      </c>
      <c r="N390" s="325">
        <f t="shared" si="180"/>
        <v>523980</v>
      </c>
      <c r="O390" s="325">
        <f t="shared" si="180"/>
        <v>332280</v>
      </c>
      <c r="P390" s="325">
        <f t="shared" si="180"/>
        <v>191700</v>
      </c>
      <c r="Q390" s="325">
        <f t="shared" si="180"/>
        <v>0</v>
      </c>
      <c r="R390" s="325">
        <f t="shared" si="180"/>
        <v>523980</v>
      </c>
      <c r="S390" s="325">
        <f t="shared" si="180"/>
        <v>332280</v>
      </c>
      <c r="T390" s="325">
        <f t="shared" si="180"/>
        <v>191700</v>
      </c>
      <c r="U390" s="325">
        <f t="shared" si="180"/>
        <v>0</v>
      </c>
    </row>
    <row r="391" spans="1:21" ht="31.5" x14ac:dyDescent="0.25">
      <c r="A391" s="321" t="s">
        <v>121</v>
      </c>
      <c r="B391" s="318">
        <v>52</v>
      </c>
      <c r="C391" s="318">
        <v>0</v>
      </c>
      <c r="D391" s="320" t="s">
        <v>104</v>
      </c>
      <c r="E391" s="318">
        <v>852</v>
      </c>
      <c r="F391" s="320" t="s">
        <v>78</v>
      </c>
      <c r="G391" s="320" t="s">
        <v>44</v>
      </c>
      <c r="H391" s="320" t="s">
        <v>189</v>
      </c>
      <c r="I391" s="320"/>
      <c r="J391" s="325">
        <f t="shared" si="180"/>
        <v>523980</v>
      </c>
      <c r="K391" s="325">
        <f t="shared" si="180"/>
        <v>332280</v>
      </c>
      <c r="L391" s="325">
        <f t="shared" si="180"/>
        <v>191700</v>
      </c>
      <c r="M391" s="325">
        <f t="shared" si="180"/>
        <v>0</v>
      </c>
      <c r="N391" s="325">
        <f t="shared" si="180"/>
        <v>523980</v>
      </c>
      <c r="O391" s="325">
        <f t="shared" si="180"/>
        <v>332280</v>
      </c>
      <c r="P391" s="325">
        <f t="shared" si="180"/>
        <v>191700</v>
      </c>
      <c r="Q391" s="325">
        <f t="shared" si="180"/>
        <v>0</v>
      </c>
      <c r="R391" s="325">
        <f t="shared" si="180"/>
        <v>523980</v>
      </c>
      <c r="S391" s="325">
        <f t="shared" si="180"/>
        <v>332280</v>
      </c>
      <c r="T391" s="325">
        <f t="shared" si="180"/>
        <v>191700</v>
      </c>
      <c r="U391" s="325">
        <f t="shared" si="180"/>
        <v>0</v>
      </c>
    </row>
    <row r="392" spans="1:21" ht="47.25" x14ac:dyDescent="0.25">
      <c r="A392" s="327" t="s">
        <v>41</v>
      </c>
      <c r="B392" s="318">
        <v>52</v>
      </c>
      <c r="C392" s="318">
        <v>0</v>
      </c>
      <c r="D392" s="320" t="s">
        <v>104</v>
      </c>
      <c r="E392" s="318">
        <v>852</v>
      </c>
      <c r="F392" s="320" t="s">
        <v>78</v>
      </c>
      <c r="G392" s="320" t="s">
        <v>44</v>
      </c>
      <c r="H392" s="320" t="s">
        <v>189</v>
      </c>
      <c r="I392" s="320" t="s">
        <v>83</v>
      </c>
      <c r="J392" s="325">
        <f t="shared" si="180"/>
        <v>523980</v>
      </c>
      <c r="K392" s="325">
        <f t="shared" si="180"/>
        <v>332280</v>
      </c>
      <c r="L392" s="325">
        <f t="shared" si="180"/>
        <v>191700</v>
      </c>
      <c r="M392" s="325">
        <f t="shared" si="180"/>
        <v>0</v>
      </c>
      <c r="N392" s="325">
        <f t="shared" si="180"/>
        <v>523980</v>
      </c>
      <c r="O392" s="325">
        <f t="shared" si="180"/>
        <v>332280</v>
      </c>
      <c r="P392" s="325">
        <f t="shared" si="180"/>
        <v>191700</v>
      </c>
      <c r="Q392" s="325">
        <f t="shared" si="180"/>
        <v>0</v>
      </c>
      <c r="R392" s="325">
        <f t="shared" si="180"/>
        <v>523980</v>
      </c>
      <c r="S392" s="325">
        <f t="shared" si="180"/>
        <v>332280</v>
      </c>
      <c r="T392" s="325">
        <f t="shared" si="180"/>
        <v>191700</v>
      </c>
      <c r="U392" s="325">
        <f t="shared" si="180"/>
        <v>0</v>
      </c>
    </row>
    <row r="393" spans="1:21" x14ac:dyDescent="0.25">
      <c r="A393" s="327" t="s">
        <v>84</v>
      </c>
      <c r="B393" s="318">
        <v>52</v>
      </c>
      <c r="C393" s="318">
        <v>0</v>
      </c>
      <c r="D393" s="320" t="s">
        <v>104</v>
      </c>
      <c r="E393" s="318">
        <v>852</v>
      </c>
      <c r="F393" s="320" t="s">
        <v>78</v>
      </c>
      <c r="G393" s="320" t="s">
        <v>44</v>
      </c>
      <c r="H393" s="320" t="s">
        <v>189</v>
      </c>
      <c r="I393" s="320" t="s">
        <v>85</v>
      </c>
      <c r="J393" s="325">
        <f>'6.ВС'!J353</f>
        <v>523980</v>
      </c>
      <c r="K393" s="325">
        <f>'6.ВС'!K353</f>
        <v>332280</v>
      </c>
      <c r="L393" s="325">
        <f>'6.ВС'!L353</f>
        <v>191700</v>
      </c>
      <c r="M393" s="325">
        <f>'6.ВС'!M353</f>
        <v>0</v>
      </c>
      <c r="N393" s="325">
        <f>'6.ВС'!N353</f>
        <v>523980</v>
      </c>
      <c r="O393" s="325">
        <f>'6.ВС'!O353</f>
        <v>332280</v>
      </c>
      <c r="P393" s="325">
        <f>'6.ВС'!P353</f>
        <v>191700</v>
      </c>
      <c r="Q393" s="325">
        <f>'6.ВС'!Q353</f>
        <v>0</v>
      </c>
      <c r="R393" s="325">
        <f>'6.ВС'!R353</f>
        <v>523980</v>
      </c>
      <c r="S393" s="325">
        <f>'6.ВС'!S353</f>
        <v>332280</v>
      </c>
      <c r="T393" s="325">
        <f>'6.ВС'!T353</f>
        <v>191700</v>
      </c>
      <c r="U393" s="325">
        <f>'6.ВС'!U353</f>
        <v>0</v>
      </c>
    </row>
    <row r="394" spans="1:21" ht="31.5" x14ac:dyDescent="0.25">
      <c r="A394" s="321" t="s">
        <v>187</v>
      </c>
      <c r="B394" s="318">
        <v>52</v>
      </c>
      <c r="C394" s="318">
        <v>0</v>
      </c>
      <c r="D394" s="320" t="s">
        <v>78</v>
      </c>
      <c r="E394" s="318"/>
      <c r="F394" s="320"/>
      <c r="G394" s="320"/>
      <c r="H394" s="320"/>
      <c r="I394" s="320"/>
      <c r="J394" s="325">
        <f t="shared" ref="J394:U399" si="181">J395</f>
        <v>123400</v>
      </c>
      <c r="K394" s="325">
        <f t="shared" si="181"/>
        <v>0</v>
      </c>
      <c r="L394" s="325">
        <f t="shared" si="181"/>
        <v>123400</v>
      </c>
      <c r="M394" s="325">
        <f t="shared" si="181"/>
        <v>0</v>
      </c>
      <c r="N394" s="325">
        <f t="shared" si="181"/>
        <v>0</v>
      </c>
      <c r="O394" s="325">
        <f t="shared" si="181"/>
        <v>0</v>
      </c>
      <c r="P394" s="325">
        <f t="shared" si="181"/>
        <v>0</v>
      </c>
      <c r="Q394" s="325">
        <f t="shared" si="181"/>
        <v>0</v>
      </c>
      <c r="R394" s="325">
        <f t="shared" si="181"/>
        <v>0</v>
      </c>
      <c r="S394" s="325">
        <f t="shared" si="181"/>
        <v>0</v>
      </c>
      <c r="T394" s="325">
        <f t="shared" si="181"/>
        <v>0</v>
      </c>
      <c r="U394" s="325">
        <f t="shared" si="181"/>
        <v>0</v>
      </c>
    </row>
    <row r="395" spans="1:21" ht="31.5" x14ac:dyDescent="0.25">
      <c r="A395" s="321" t="s">
        <v>114</v>
      </c>
      <c r="B395" s="318">
        <v>52</v>
      </c>
      <c r="C395" s="318">
        <v>0</v>
      </c>
      <c r="D395" s="319" t="s">
        <v>78</v>
      </c>
      <c r="E395" s="318">
        <v>852</v>
      </c>
      <c r="F395" s="319"/>
      <c r="G395" s="319"/>
      <c r="H395" s="319"/>
      <c r="I395" s="320"/>
      <c r="J395" s="325">
        <f t="shared" si="181"/>
        <v>123400</v>
      </c>
      <c r="K395" s="325">
        <f t="shared" si="181"/>
        <v>0</v>
      </c>
      <c r="L395" s="325">
        <f t="shared" si="181"/>
        <v>123400</v>
      </c>
      <c r="M395" s="325">
        <f t="shared" si="181"/>
        <v>0</v>
      </c>
      <c r="N395" s="325">
        <f t="shared" si="181"/>
        <v>0</v>
      </c>
      <c r="O395" s="325">
        <f t="shared" si="181"/>
        <v>0</v>
      </c>
      <c r="P395" s="325">
        <f t="shared" si="181"/>
        <v>0</v>
      </c>
      <c r="Q395" s="325">
        <f t="shared" si="181"/>
        <v>0</v>
      </c>
      <c r="R395" s="325">
        <f t="shared" si="181"/>
        <v>0</v>
      </c>
      <c r="S395" s="325">
        <f t="shared" si="181"/>
        <v>0</v>
      </c>
      <c r="T395" s="325">
        <f t="shared" si="181"/>
        <v>0</v>
      </c>
      <c r="U395" s="325">
        <f t="shared" si="181"/>
        <v>0</v>
      </c>
    </row>
    <row r="396" spans="1:21" ht="31.5" x14ac:dyDescent="0.25">
      <c r="A396" s="321" t="s">
        <v>125</v>
      </c>
      <c r="B396" s="318">
        <v>52</v>
      </c>
      <c r="C396" s="318">
        <v>0</v>
      </c>
      <c r="D396" s="320" t="s">
        <v>78</v>
      </c>
      <c r="E396" s="318">
        <v>852</v>
      </c>
      <c r="F396" s="320" t="s">
        <v>78</v>
      </c>
      <c r="G396" s="320" t="s">
        <v>78</v>
      </c>
      <c r="H396" s="320" t="s">
        <v>229</v>
      </c>
      <c r="I396" s="320"/>
      <c r="J396" s="325">
        <f t="shared" ref="J396" si="182">J397+J399</f>
        <v>123400</v>
      </c>
      <c r="K396" s="325">
        <f t="shared" ref="K396:U396" si="183">K397+K399</f>
        <v>0</v>
      </c>
      <c r="L396" s="325">
        <f t="shared" si="183"/>
        <v>123400</v>
      </c>
      <c r="M396" s="325">
        <f t="shared" si="183"/>
        <v>0</v>
      </c>
      <c r="N396" s="325">
        <f t="shared" si="183"/>
        <v>0</v>
      </c>
      <c r="O396" s="325">
        <f t="shared" si="183"/>
        <v>0</v>
      </c>
      <c r="P396" s="325">
        <f t="shared" si="183"/>
        <v>0</v>
      </c>
      <c r="Q396" s="325">
        <f t="shared" si="183"/>
        <v>0</v>
      </c>
      <c r="R396" s="325">
        <f t="shared" si="183"/>
        <v>0</v>
      </c>
      <c r="S396" s="325">
        <f t="shared" si="183"/>
        <v>0</v>
      </c>
      <c r="T396" s="325">
        <f t="shared" si="183"/>
        <v>0</v>
      </c>
      <c r="U396" s="325">
        <f t="shared" si="183"/>
        <v>0</v>
      </c>
    </row>
    <row r="397" spans="1:21" ht="78.75" x14ac:dyDescent="0.25">
      <c r="A397" s="326" t="s">
        <v>15</v>
      </c>
      <c r="B397" s="318">
        <v>52</v>
      </c>
      <c r="C397" s="318">
        <v>0</v>
      </c>
      <c r="D397" s="320" t="s">
        <v>78</v>
      </c>
      <c r="E397" s="318">
        <v>852</v>
      </c>
      <c r="F397" s="320" t="s">
        <v>78</v>
      </c>
      <c r="G397" s="320" t="s">
        <v>78</v>
      </c>
      <c r="H397" s="320" t="s">
        <v>229</v>
      </c>
      <c r="I397" s="320" t="s">
        <v>17</v>
      </c>
      <c r="J397" s="325">
        <f t="shared" ref="J397:U397" si="184">J398</f>
        <v>16900</v>
      </c>
      <c r="K397" s="325">
        <f t="shared" si="184"/>
        <v>0</v>
      </c>
      <c r="L397" s="325">
        <f t="shared" si="184"/>
        <v>16900</v>
      </c>
      <c r="M397" s="325">
        <f t="shared" si="184"/>
        <v>0</v>
      </c>
      <c r="N397" s="325">
        <f t="shared" si="184"/>
        <v>0</v>
      </c>
      <c r="O397" s="325">
        <f t="shared" si="184"/>
        <v>0</v>
      </c>
      <c r="P397" s="325">
        <f t="shared" si="184"/>
        <v>0</v>
      </c>
      <c r="Q397" s="325">
        <f t="shared" si="184"/>
        <v>0</v>
      </c>
      <c r="R397" s="325">
        <f t="shared" si="184"/>
        <v>0</v>
      </c>
      <c r="S397" s="325">
        <f t="shared" si="184"/>
        <v>0</v>
      </c>
      <c r="T397" s="325">
        <f t="shared" si="184"/>
        <v>0</v>
      </c>
      <c r="U397" s="325">
        <f t="shared" si="184"/>
        <v>0</v>
      </c>
    </row>
    <row r="398" spans="1:21" ht="31.5" x14ac:dyDescent="0.25">
      <c r="A398" s="327" t="s">
        <v>7</v>
      </c>
      <c r="B398" s="318">
        <v>52</v>
      </c>
      <c r="C398" s="318">
        <v>0</v>
      </c>
      <c r="D398" s="320" t="s">
        <v>78</v>
      </c>
      <c r="E398" s="318">
        <v>852</v>
      </c>
      <c r="F398" s="320" t="s">
        <v>78</v>
      </c>
      <c r="G398" s="320" t="s">
        <v>78</v>
      </c>
      <c r="H398" s="320" t="s">
        <v>229</v>
      </c>
      <c r="I398" s="320" t="s">
        <v>52</v>
      </c>
      <c r="J398" s="325">
        <f>'6.ВС'!J382</f>
        <v>16900</v>
      </c>
      <c r="K398" s="325">
        <f>'6.ВС'!K382</f>
        <v>0</v>
      </c>
      <c r="L398" s="325">
        <f>'6.ВС'!L382</f>
        <v>16900</v>
      </c>
      <c r="M398" s="325">
        <f>'6.ВС'!M382</f>
        <v>0</v>
      </c>
      <c r="N398" s="325">
        <f>'6.ВС'!N382</f>
        <v>0</v>
      </c>
      <c r="O398" s="325">
        <f>'6.ВС'!O382</f>
        <v>0</v>
      </c>
      <c r="P398" s="325">
        <f>'6.ВС'!P382</f>
        <v>0</v>
      </c>
      <c r="Q398" s="325">
        <f>'6.ВС'!Q382</f>
        <v>0</v>
      </c>
      <c r="R398" s="325">
        <f>'6.ВС'!R382</f>
        <v>0</v>
      </c>
      <c r="S398" s="325">
        <f>'6.ВС'!S382</f>
        <v>0</v>
      </c>
      <c r="T398" s="325">
        <f>'6.ВС'!T382</f>
        <v>0</v>
      </c>
      <c r="U398" s="325">
        <f>'6.ВС'!U382</f>
        <v>0</v>
      </c>
    </row>
    <row r="399" spans="1:21" ht="31.5" x14ac:dyDescent="0.25">
      <c r="A399" s="327" t="s">
        <v>20</v>
      </c>
      <c r="B399" s="318">
        <v>52</v>
      </c>
      <c r="C399" s="318">
        <v>0</v>
      </c>
      <c r="D399" s="320" t="s">
        <v>78</v>
      </c>
      <c r="E399" s="318">
        <v>852</v>
      </c>
      <c r="F399" s="320" t="s">
        <v>78</v>
      </c>
      <c r="G399" s="320" t="s">
        <v>78</v>
      </c>
      <c r="H399" s="320" t="s">
        <v>229</v>
      </c>
      <c r="I399" s="320" t="s">
        <v>21</v>
      </c>
      <c r="J399" s="325">
        <f t="shared" si="181"/>
        <v>106500</v>
      </c>
      <c r="K399" s="325">
        <f t="shared" si="181"/>
        <v>0</v>
      </c>
      <c r="L399" s="325">
        <f t="shared" si="181"/>
        <v>106500</v>
      </c>
      <c r="M399" s="325">
        <f t="shared" si="181"/>
        <v>0</v>
      </c>
      <c r="N399" s="325">
        <f t="shared" si="181"/>
        <v>0</v>
      </c>
      <c r="O399" s="325">
        <f t="shared" si="181"/>
        <v>0</v>
      </c>
      <c r="P399" s="325">
        <f t="shared" si="181"/>
        <v>0</v>
      </c>
      <c r="Q399" s="325">
        <f t="shared" si="181"/>
        <v>0</v>
      </c>
      <c r="R399" s="325">
        <f t="shared" si="181"/>
        <v>0</v>
      </c>
      <c r="S399" s="325">
        <f t="shared" si="181"/>
        <v>0</v>
      </c>
      <c r="T399" s="325">
        <f t="shared" si="181"/>
        <v>0</v>
      </c>
      <c r="U399" s="325">
        <f t="shared" si="181"/>
        <v>0</v>
      </c>
    </row>
    <row r="400" spans="1:21" ht="47.25" x14ac:dyDescent="0.25">
      <c r="A400" s="327" t="s">
        <v>9</v>
      </c>
      <c r="B400" s="318">
        <v>52</v>
      </c>
      <c r="C400" s="318">
        <v>0</v>
      </c>
      <c r="D400" s="320" t="s">
        <v>78</v>
      </c>
      <c r="E400" s="318">
        <v>852</v>
      </c>
      <c r="F400" s="320" t="s">
        <v>78</v>
      </c>
      <c r="G400" s="320" t="s">
        <v>78</v>
      </c>
      <c r="H400" s="320" t="s">
        <v>229</v>
      </c>
      <c r="I400" s="320" t="s">
        <v>22</v>
      </c>
      <c r="J400" s="325">
        <f>'6.ВС'!J384</f>
        <v>106500</v>
      </c>
      <c r="K400" s="325">
        <f>'6.ВС'!K384</f>
        <v>0</v>
      </c>
      <c r="L400" s="325">
        <f>'6.ВС'!L384</f>
        <v>106500</v>
      </c>
      <c r="M400" s="325">
        <f>'6.ВС'!M384</f>
        <v>0</v>
      </c>
      <c r="N400" s="325">
        <f>'6.ВС'!N384</f>
        <v>0</v>
      </c>
      <c r="O400" s="325">
        <f>'6.ВС'!O384</f>
        <v>0</v>
      </c>
      <c r="P400" s="325">
        <f>'6.ВС'!P384</f>
        <v>0</v>
      </c>
      <c r="Q400" s="325">
        <f>'6.ВС'!Q384</f>
        <v>0</v>
      </c>
      <c r="R400" s="325">
        <f>'6.ВС'!R384</f>
        <v>0</v>
      </c>
      <c r="S400" s="325">
        <f>'6.ВС'!S384</f>
        <v>0</v>
      </c>
      <c r="T400" s="325">
        <f>'6.ВС'!T384</f>
        <v>0</v>
      </c>
      <c r="U400" s="325">
        <f>'6.ВС'!U384</f>
        <v>0</v>
      </c>
    </row>
    <row r="401" spans="1:21" ht="47.25" x14ac:dyDescent="0.25">
      <c r="A401" s="321" t="s">
        <v>517</v>
      </c>
      <c r="B401" s="318">
        <v>52</v>
      </c>
      <c r="C401" s="318">
        <v>0</v>
      </c>
      <c r="D401" s="320" t="s">
        <v>58</v>
      </c>
      <c r="E401" s="318"/>
      <c r="F401" s="320"/>
      <c r="G401" s="320"/>
      <c r="H401" s="320"/>
      <c r="I401" s="320"/>
      <c r="J401" s="325">
        <f t="shared" ref="J401:U401" si="185">J402</f>
        <v>7861140</v>
      </c>
      <c r="K401" s="325">
        <f t="shared" si="185"/>
        <v>7861140</v>
      </c>
      <c r="L401" s="325">
        <f t="shared" si="185"/>
        <v>0</v>
      </c>
      <c r="M401" s="325">
        <f t="shared" si="185"/>
        <v>0</v>
      </c>
      <c r="N401" s="325">
        <f t="shared" si="185"/>
        <v>9314340</v>
      </c>
      <c r="O401" s="325">
        <f t="shared" si="185"/>
        <v>9314340</v>
      </c>
      <c r="P401" s="325">
        <f t="shared" si="185"/>
        <v>0</v>
      </c>
      <c r="Q401" s="325">
        <f t="shared" si="185"/>
        <v>0</v>
      </c>
      <c r="R401" s="325">
        <f t="shared" si="185"/>
        <v>10665840</v>
      </c>
      <c r="S401" s="325">
        <f t="shared" si="185"/>
        <v>10665840</v>
      </c>
      <c r="T401" s="325">
        <f t="shared" si="185"/>
        <v>0</v>
      </c>
      <c r="U401" s="325">
        <f t="shared" si="185"/>
        <v>0</v>
      </c>
    </row>
    <row r="402" spans="1:21" ht="31.5" x14ac:dyDescent="0.25">
      <c r="A402" s="321" t="s">
        <v>114</v>
      </c>
      <c r="B402" s="318">
        <v>52</v>
      </c>
      <c r="C402" s="318">
        <v>0</v>
      </c>
      <c r="D402" s="319" t="s">
        <v>58</v>
      </c>
      <c r="E402" s="318">
        <v>852</v>
      </c>
      <c r="F402" s="319"/>
      <c r="G402" s="319"/>
      <c r="H402" s="319"/>
      <c r="I402" s="320"/>
      <c r="J402" s="325">
        <f>J403+J406+J409+J413</f>
        <v>7861140</v>
      </c>
      <c r="K402" s="325">
        <f t="shared" ref="K402:U402" si="186">K403+K406+K409+K413</f>
        <v>7861140</v>
      </c>
      <c r="L402" s="325">
        <f t="shared" si="186"/>
        <v>0</v>
      </c>
      <c r="M402" s="325">
        <f t="shared" si="186"/>
        <v>0</v>
      </c>
      <c r="N402" s="325">
        <f t="shared" si="186"/>
        <v>9314340</v>
      </c>
      <c r="O402" s="325">
        <f t="shared" si="186"/>
        <v>9314340</v>
      </c>
      <c r="P402" s="325">
        <f t="shared" si="186"/>
        <v>0</v>
      </c>
      <c r="Q402" s="325">
        <f t="shared" si="186"/>
        <v>0</v>
      </c>
      <c r="R402" s="325">
        <f t="shared" si="186"/>
        <v>10665840</v>
      </c>
      <c r="S402" s="325">
        <f t="shared" si="186"/>
        <v>10665840</v>
      </c>
      <c r="T402" s="325">
        <f t="shared" si="186"/>
        <v>0</v>
      </c>
      <c r="U402" s="325">
        <f t="shared" si="186"/>
        <v>0</v>
      </c>
    </row>
    <row r="403" spans="1:21" ht="47.25" x14ac:dyDescent="0.25">
      <c r="A403" s="321" t="s">
        <v>128</v>
      </c>
      <c r="B403" s="318">
        <v>52</v>
      </c>
      <c r="C403" s="318">
        <v>0</v>
      </c>
      <c r="D403" s="320" t="s">
        <v>58</v>
      </c>
      <c r="E403" s="318">
        <v>852</v>
      </c>
      <c r="F403" s="320" t="s">
        <v>93</v>
      </c>
      <c r="G403" s="320" t="s">
        <v>46</v>
      </c>
      <c r="H403" s="320" t="s">
        <v>184</v>
      </c>
      <c r="I403" s="320"/>
      <c r="J403" s="325">
        <f t="shared" ref="J403:U404" si="187">J404</f>
        <v>267600</v>
      </c>
      <c r="K403" s="325">
        <f t="shared" si="187"/>
        <v>267600</v>
      </c>
      <c r="L403" s="325">
        <f t="shared" si="187"/>
        <v>0</v>
      </c>
      <c r="M403" s="325">
        <f t="shared" si="187"/>
        <v>0</v>
      </c>
      <c r="N403" s="325">
        <f t="shared" si="187"/>
        <v>267600</v>
      </c>
      <c r="O403" s="325">
        <f t="shared" si="187"/>
        <v>267600</v>
      </c>
      <c r="P403" s="325">
        <f t="shared" si="187"/>
        <v>0</v>
      </c>
      <c r="Q403" s="325">
        <f t="shared" si="187"/>
        <v>0</v>
      </c>
      <c r="R403" s="325">
        <f t="shared" si="187"/>
        <v>267600</v>
      </c>
      <c r="S403" s="325">
        <f t="shared" si="187"/>
        <v>267600</v>
      </c>
      <c r="T403" s="325">
        <f t="shared" si="187"/>
        <v>0</v>
      </c>
      <c r="U403" s="325">
        <f t="shared" si="187"/>
        <v>0</v>
      </c>
    </row>
    <row r="404" spans="1:21" ht="31.5" x14ac:dyDescent="0.25">
      <c r="A404" s="326" t="s">
        <v>96</v>
      </c>
      <c r="B404" s="318">
        <v>52</v>
      </c>
      <c r="C404" s="318">
        <v>0</v>
      </c>
      <c r="D404" s="320" t="s">
        <v>58</v>
      </c>
      <c r="E404" s="318">
        <v>852</v>
      </c>
      <c r="F404" s="320" t="s">
        <v>93</v>
      </c>
      <c r="G404" s="320" t="s">
        <v>46</v>
      </c>
      <c r="H404" s="320" t="s">
        <v>184</v>
      </c>
      <c r="I404" s="320" t="s">
        <v>97</v>
      </c>
      <c r="J404" s="325">
        <f t="shared" si="187"/>
        <v>267600</v>
      </c>
      <c r="K404" s="325">
        <f t="shared" si="187"/>
        <v>267600</v>
      </c>
      <c r="L404" s="325">
        <f t="shared" si="187"/>
        <v>0</v>
      </c>
      <c r="M404" s="325">
        <f t="shared" si="187"/>
        <v>0</v>
      </c>
      <c r="N404" s="325">
        <f t="shared" si="187"/>
        <v>267600</v>
      </c>
      <c r="O404" s="325">
        <f t="shared" si="187"/>
        <v>267600</v>
      </c>
      <c r="P404" s="325">
        <f t="shared" si="187"/>
        <v>0</v>
      </c>
      <c r="Q404" s="325">
        <f t="shared" si="187"/>
        <v>0</v>
      </c>
      <c r="R404" s="325">
        <f t="shared" si="187"/>
        <v>267600</v>
      </c>
      <c r="S404" s="325">
        <f t="shared" si="187"/>
        <v>267600</v>
      </c>
      <c r="T404" s="325">
        <f t="shared" si="187"/>
        <v>0</v>
      </c>
      <c r="U404" s="325">
        <f t="shared" si="187"/>
        <v>0</v>
      </c>
    </row>
    <row r="405" spans="1:21" ht="31.5" x14ac:dyDescent="0.25">
      <c r="A405" s="326" t="s">
        <v>98</v>
      </c>
      <c r="B405" s="318">
        <v>52</v>
      </c>
      <c r="C405" s="318">
        <v>0</v>
      </c>
      <c r="D405" s="320" t="s">
        <v>58</v>
      </c>
      <c r="E405" s="318">
        <v>852</v>
      </c>
      <c r="F405" s="320" t="s">
        <v>93</v>
      </c>
      <c r="G405" s="320" t="s">
        <v>46</v>
      </c>
      <c r="H405" s="320" t="s">
        <v>184</v>
      </c>
      <c r="I405" s="320" t="s">
        <v>99</v>
      </c>
      <c r="J405" s="325">
        <f>'6.ВС'!J408+'6.ВС'!J415</f>
        <v>267600</v>
      </c>
      <c r="K405" s="325">
        <f>'6.ВС'!K408+'6.ВС'!K415</f>
        <v>267600</v>
      </c>
      <c r="L405" s="325">
        <f>'6.ВС'!L408+'6.ВС'!L415</f>
        <v>0</v>
      </c>
      <c r="M405" s="325">
        <f>'6.ВС'!M408+'6.ВС'!M415</f>
        <v>0</v>
      </c>
      <c r="N405" s="325">
        <f>'6.ВС'!N408+'6.ВС'!N415</f>
        <v>267600</v>
      </c>
      <c r="O405" s="325">
        <f>'6.ВС'!O408+'6.ВС'!O415</f>
        <v>267600</v>
      </c>
      <c r="P405" s="325">
        <f>'6.ВС'!P408+'6.ВС'!P415</f>
        <v>0</v>
      </c>
      <c r="Q405" s="325">
        <f>'6.ВС'!Q408+'6.ВС'!Q415</f>
        <v>0</v>
      </c>
      <c r="R405" s="325">
        <f>'6.ВС'!R408+'6.ВС'!R415</f>
        <v>267600</v>
      </c>
      <c r="S405" s="325">
        <f>'6.ВС'!S408+'6.ВС'!S415</f>
        <v>267600</v>
      </c>
      <c r="T405" s="325">
        <f>'6.ВС'!T408+'6.ВС'!T415</f>
        <v>0</v>
      </c>
      <c r="U405" s="325">
        <f>'6.ВС'!U408+'6.ВС'!U415</f>
        <v>0</v>
      </c>
    </row>
    <row r="406" spans="1:21" ht="126" x14ac:dyDescent="0.25">
      <c r="A406" s="321" t="s">
        <v>547</v>
      </c>
      <c r="B406" s="318">
        <v>52</v>
      </c>
      <c r="C406" s="318">
        <v>0</v>
      </c>
      <c r="D406" s="320" t="s">
        <v>58</v>
      </c>
      <c r="E406" s="318">
        <v>852</v>
      </c>
      <c r="F406" s="320"/>
      <c r="G406" s="320"/>
      <c r="H406" s="320" t="s">
        <v>240</v>
      </c>
      <c r="I406" s="320"/>
      <c r="J406" s="325">
        <f t="shared" ref="J406:U407" si="188">J407</f>
        <v>47000</v>
      </c>
      <c r="K406" s="325">
        <f t="shared" si="188"/>
        <v>47000</v>
      </c>
      <c r="L406" s="325">
        <f t="shared" si="188"/>
        <v>0</v>
      </c>
      <c r="M406" s="325">
        <f t="shared" si="188"/>
        <v>0</v>
      </c>
      <c r="N406" s="325">
        <f t="shared" si="188"/>
        <v>58000</v>
      </c>
      <c r="O406" s="325">
        <f t="shared" si="188"/>
        <v>58000</v>
      </c>
      <c r="P406" s="325">
        <f t="shared" si="188"/>
        <v>0</v>
      </c>
      <c r="Q406" s="325">
        <f t="shared" si="188"/>
        <v>0</v>
      </c>
      <c r="R406" s="325">
        <f t="shared" si="188"/>
        <v>58000</v>
      </c>
      <c r="S406" s="325">
        <f t="shared" si="188"/>
        <v>58000</v>
      </c>
      <c r="T406" s="325">
        <f t="shared" si="188"/>
        <v>0</v>
      </c>
      <c r="U406" s="325">
        <f t="shared" si="188"/>
        <v>0</v>
      </c>
    </row>
    <row r="407" spans="1:21" ht="31.5" x14ac:dyDescent="0.25">
      <c r="A407" s="327" t="s">
        <v>20</v>
      </c>
      <c r="B407" s="318">
        <v>52</v>
      </c>
      <c r="C407" s="318">
        <v>0</v>
      </c>
      <c r="D407" s="320" t="s">
        <v>58</v>
      </c>
      <c r="E407" s="318">
        <v>852</v>
      </c>
      <c r="F407" s="319" t="s">
        <v>93</v>
      </c>
      <c r="G407" s="319" t="s">
        <v>104</v>
      </c>
      <c r="H407" s="320" t="s">
        <v>240</v>
      </c>
      <c r="I407" s="320" t="s">
        <v>21</v>
      </c>
      <c r="J407" s="325">
        <f t="shared" si="188"/>
        <v>47000</v>
      </c>
      <c r="K407" s="325">
        <f t="shared" si="188"/>
        <v>47000</v>
      </c>
      <c r="L407" s="325">
        <f t="shared" si="188"/>
        <v>0</v>
      </c>
      <c r="M407" s="325">
        <f t="shared" si="188"/>
        <v>0</v>
      </c>
      <c r="N407" s="325">
        <f t="shared" si="188"/>
        <v>58000</v>
      </c>
      <c r="O407" s="325">
        <f t="shared" si="188"/>
        <v>58000</v>
      </c>
      <c r="P407" s="325">
        <f t="shared" si="188"/>
        <v>0</v>
      </c>
      <c r="Q407" s="325">
        <f t="shared" si="188"/>
        <v>0</v>
      </c>
      <c r="R407" s="325">
        <f t="shared" si="188"/>
        <v>58000</v>
      </c>
      <c r="S407" s="325">
        <f t="shared" si="188"/>
        <v>58000</v>
      </c>
      <c r="T407" s="325">
        <f t="shared" si="188"/>
        <v>0</v>
      </c>
      <c r="U407" s="325">
        <f t="shared" si="188"/>
        <v>0</v>
      </c>
    </row>
    <row r="408" spans="1:21" ht="47.25" x14ac:dyDescent="0.25">
      <c r="A408" s="327" t="s">
        <v>9</v>
      </c>
      <c r="B408" s="318">
        <v>52</v>
      </c>
      <c r="C408" s="318">
        <v>0</v>
      </c>
      <c r="D408" s="320" t="s">
        <v>58</v>
      </c>
      <c r="E408" s="318">
        <v>852</v>
      </c>
      <c r="F408" s="319" t="s">
        <v>93</v>
      </c>
      <c r="G408" s="319" t="s">
        <v>104</v>
      </c>
      <c r="H408" s="320" t="s">
        <v>240</v>
      </c>
      <c r="I408" s="320" t="s">
        <v>22</v>
      </c>
      <c r="J408" s="325">
        <f>'6.ВС'!J426</f>
        <v>47000</v>
      </c>
      <c r="K408" s="325">
        <f>'6.ВС'!K426</f>
        <v>47000</v>
      </c>
      <c r="L408" s="325">
        <f>'6.ВС'!L426</f>
        <v>0</v>
      </c>
      <c r="M408" s="325">
        <f>'6.ВС'!M426</f>
        <v>0</v>
      </c>
      <c r="N408" s="325">
        <f>'6.ВС'!N426</f>
        <v>58000</v>
      </c>
      <c r="O408" s="325">
        <f>'6.ВС'!O426</f>
        <v>58000</v>
      </c>
      <c r="P408" s="325">
        <f>'6.ВС'!P426</f>
        <v>0</v>
      </c>
      <c r="Q408" s="325">
        <f>'6.ВС'!Q426</f>
        <v>0</v>
      </c>
      <c r="R408" s="325">
        <f>'6.ВС'!R426</f>
        <v>58000</v>
      </c>
      <c r="S408" s="325">
        <f>'6.ВС'!S426</f>
        <v>58000</v>
      </c>
      <c r="T408" s="325">
        <f>'6.ВС'!T426</f>
        <v>0</v>
      </c>
      <c r="U408" s="325">
        <f>'6.ВС'!U426</f>
        <v>0</v>
      </c>
    </row>
    <row r="409" spans="1:21" ht="94.5" x14ac:dyDescent="0.25">
      <c r="A409" s="327" t="s">
        <v>545</v>
      </c>
      <c r="B409" s="318">
        <v>52</v>
      </c>
      <c r="C409" s="318">
        <v>0</v>
      </c>
      <c r="D409" s="320" t="s">
        <v>58</v>
      </c>
      <c r="E409" s="318">
        <v>852</v>
      </c>
      <c r="F409" s="320" t="s">
        <v>93</v>
      </c>
      <c r="G409" s="320" t="s">
        <v>13</v>
      </c>
      <c r="H409" s="320" t="s">
        <v>241</v>
      </c>
      <c r="I409" s="320"/>
      <c r="J409" s="325">
        <f t="shared" ref="J409:U409" si="189">J410</f>
        <v>7546540</v>
      </c>
      <c r="K409" s="325">
        <f t="shared" si="189"/>
        <v>7546540</v>
      </c>
      <c r="L409" s="325">
        <f t="shared" si="189"/>
        <v>0</v>
      </c>
      <c r="M409" s="325">
        <f t="shared" si="189"/>
        <v>0</v>
      </c>
      <c r="N409" s="325">
        <f t="shared" si="189"/>
        <v>8988740</v>
      </c>
      <c r="O409" s="325">
        <f t="shared" si="189"/>
        <v>8988740</v>
      </c>
      <c r="P409" s="325">
        <f t="shared" si="189"/>
        <v>0</v>
      </c>
      <c r="Q409" s="325">
        <f t="shared" si="189"/>
        <v>0</v>
      </c>
      <c r="R409" s="325">
        <f t="shared" si="189"/>
        <v>10340240</v>
      </c>
      <c r="S409" s="325">
        <f t="shared" si="189"/>
        <v>10340240</v>
      </c>
      <c r="T409" s="325">
        <f t="shared" si="189"/>
        <v>0</v>
      </c>
      <c r="U409" s="325">
        <f t="shared" si="189"/>
        <v>0</v>
      </c>
    </row>
    <row r="410" spans="1:21" ht="31.5" x14ac:dyDescent="0.25">
      <c r="A410" s="326" t="s">
        <v>96</v>
      </c>
      <c r="B410" s="318">
        <v>52</v>
      </c>
      <c r="C410" s="318">
        <v>0</v>
      </c>
      <c r="D410" s="320" t="s">
        <v>58</v>
      </c>
      <c r="E410" s="318">
        <v>852</v>
      </c>
      <c r="F410" s="320" t="s">
        <v>93</v>
      </c>
      <c r="G410" s="320" t="s">
        <v>13</v>
      </c>
      <c r="H410" s="320" t="s">
        <v>241</v>
      </c>
      <c r="I410" s="320" t="s">
        <v>97</v>
      </c>
      <c r="J410" s="325">
        <f t="shared" ref="J410" si="190">J411+J412</f>
        <v>7546540</v>
      </c>
      <c r="K410" s="325">
        <f t="shared" ref="K410:U410" si="191">K411+K412</f>
        <v>7546540</v>
      </c>
      <c r="L410" s="325">
        <f t="shared" si="191"/>
        <v>0</v>
      </c>
      <c r="M410" s="325">
        <f t="shared" si="191"/>
        <v>0</v>
      </c>
      <c r="N410" s="325">
        <f t="shared" si="191"/>
        <v>8988740</v>
      </c>
      <c r="O410" s="325">
        <f t="shared" si="191"/>
        <v>8988740</v>
      </c>
      <c r="P410" s="325">
        <f t="shared" si="191"/>
        <v>0</v>
      </c>
      <c r="Q410" s="325">
        <f t="shared" si="191"/>
        <v>0</v>
      </c>
      <c r="R410" s="325">
        <f t="shared" si="191"/>
        <v>10340240</v>
      </c>
      <c r="S410" s="325">
        <f t="shared" si="191"/>
        <v>10340240</v>
      </c>
      <c r="T410" s="325">
        <f t="shared" si="191"/>
        <v>0</v>
      </c>
      <c r="U410" s="325">
        <f t="shared" si="191"/>
        <v>0</v>
      </c>
    </row>
    <row r="411" spans="1:21" ht="31.5" x14ac:dyDescent="0.25">
      <c r="A411" s="326" t="s">
        <v>105</v>
      </c>
      <c r="B411" s="318">
        <v>52</v>
      </c>
      <c r="C411" s="318">
        <v>0</v>
      </c>
      <c r="D411" s="320" t="s">
        <v>58</v>
      </c>
      <c r="E411" s="318">
        <v>852</v>
      </c>
      <c r="F411" s="320" t="s">
        <v>93</v>
      </c>
      <c r="G411" s="320" t="s">
        <v>13</v>
      </c>
      <c r="H411" s="320" t="s">
        <v>241</v>
      </c>
      <c r="I411" s="320" t="s">
        <v>106</v>
      </c>
      <c r="J411" s="325">
        <f>'6.ВС'!J418</f>
        <v>5587309</v>
      </c>
      <c r="K411" s="325">
        <f>'6.ВС'!K418</f>
        <v>5587309</v>
      </c>
      <c r="L411" s="325">
        <f>'6.ВС'!L418</f>
        <v>0</v>
      </c>
      <c r="M411" s="325">
        <f>'6.ВС'!M418</f>
        <v>0</v>
      </c>
      <c r="N411" s="325">
        <f>'6.ВС'!N418</f>
        <v>6559334</v>
      </c>
      <c r="O411" s="325">
        <f>'6.ВС'!O418</f>
        <v>6559334</v>
      </c>
      <c r="P411" s="325">
        <f>'6.ВС'!P418</f>
        <v>0</v>
      </c>
      <c r="Q411" s="325">
        <f>'6.ВС'!Q418</f>
        <v>0</v>
      </c>
      <c r="R411" s="325">
        <f>'6.ВС'!R418</f>
        <v>7573566</v>
      </c>
      <c r="S411" s="325">
        <f>'6.ВС'!S418</f>
        <v>7573566</v>
      </c>
      <c r="T411" s="325">
        <f>'6.ВС'!T418</f>
        <v>0</v>
      </c>
      <c r="U411" s="325">
        <f>'6.ВС'!U418</f>
        <v>0</v>
      </c>
    </row>
    <row r="412" spans="1:21" ht="31.5" x14ac:dyDescent="0.25">
      <c r="A412" s="326" t="s">
        <v>98</v>
      </c>
      <c r="B412" s="318">
        <v>52</v>
      </c>
      <c r="C412" s="318">
        <v>0</v>
      </c>
      <c r="D412" s="320" t="s">
        <v>58</v>
      </c>
      <c r="E412" s="318">
        <v>852</v>
      </c>
      <c r="F412" s="320" t="s">
        <v>93</v>
      </c>
      <c r="G412" s="320" t="s">
        <v>46</v>
      </c>
      <c r="H412" s="320" t="s">
        <v>241</v>
      </c>
      <c r="I412" s="320" t="s">
        <v>99</v>
      </c>
      <c r="J412" s="325">
        <f>'6.ВС'!J419</f>
        <v>1959231</v>
      </c>
      <c r="K412" s="325">
        <f>'6.ВС'!K419</f>
        <v>1959231</v>
      </c>
      <c r="L412" s="325">
        <f>'6.ВС'!L419</f>
        <v>0</v>
      </c>
      <c r="M412" s="325">
        <f>'6.ВС'!M419</f>
        <v>0</v>
      </c>
      <c r="N412" s="325">
        <f>'6.ВС'!N419</f>
        <v>2429406</v>
      </c>
      <c r="O412" s="325">
        <f>'6.ВС'!O419</f>
        <v>2429406</v>
      </c>
      <c r="P412" s="325">
        <f>'6.ВС'!P419</f>
        <v>0</v>
      </c>
      <c r="Q412" s="325">
        <f>'6.ВС'!Q419</f>
        <v>0</v>
      </c>
      <c r="R412" s="325">
        <f>'6.ВС'!R419</f>
        <v>2766674</v>
      </c>
      <c r="S412" s="325">
        <f>'6.ВС'!S419</f>
        <v>2766674</v>
      </c>
      <c r="T412" s="325">
        <f>'6.ВС'!T419</f>
        <v>0</v>
      </c>
      <c r="U412" s="325">
        <f>'6.ВС'!U419</f>
        <v>0</v>
      </c>
    </row>
    <row r="413" spans="1:21" ht="47.25" hidden="1" x14ac:dyDescent="0.25">
      <c r="A413" s="321" t="s">
        <v>185</v>
      </c>
      <c r="B413" s="318">
        <v>52</v>
      </c>
      <c r="C413" s="318">
        <v>0</v>
      </c>
      <c r="D413" s="320" t="s">
        <v>58</v>
      </c>
      <c r="E413" s="318">
        <v>852</v>
      </c>
      <c r="F413" s="320" t="s">
        <v>93</v>
      </c>
      <c r="G413" s="320" t="s">
        <v>13</v>
      </c>
      <c r="H413" s="320" t="s">
        <v>186</v>
      </c>
      <c r="I413" s="320"/>
      <c r="J413" s="325">
        <f t="shared" ref="J413:U414" si="192">J414</f>
        <v>0</v>
      </c>
      <c r="K413" s="325">
        <f t="shared" si="192"/>
        <v>0</v>
      </c>
      <c r="L413" s="325">
        <f t="shared" si="192"/>
        <v>0</v>
      </c>
      <c r="M413" s="325">
        <f t="shared" si="192"/>
        <v>0</v>
      </c>
      <c r="N413" s="325">
        <f t="shared" si="192"/>
        <v>0</v>
      </c>
      <c r="O413" s="325">
        <f t="shared" si="192"/>
        <v>0</v>
      </c>
      <c r="P413" s="325">
        <f t="shared" si="192"/>
        <v>0</v>
      </c>
      <c r="Q413" s="325">
        <f t="shared" si="192"/>
        <v>0</v>
      </c>
      <c r="R413" s="325">
        <f t="shared" si="192"/>
        <v>0</v>
      </c>
      <c r="S413" s="325">
        <f t="shared" si="192"/>
        <v>0</v>
      </c>
      <c r="T413" s="325">
        <f t="shared" si="192"/>
        <v>0</v>
      </c>
      <c r="U413" s="325">
        <f t="shared" si="192"/>
        <v>0</v>
      </c>
    </row>
    <row r="414" spans="1:21" ht="31.5" hidden="1" x14ac:dyDescent="0.25">
      <c r="A414" s="326" t="s">
        <v>96</v>
      </c>
      <c r="B414" s="318">
        <v>52</v>
      </c>
      <c r="C414" s="318">
        <v>0</v>
      </c>
      <c r="D414" s="320" t="s">
        <v>58</v>
      </c>
      <c r="E414" s="318">
        <v>852</v>
      </c>
      <c r="F414" s="320" t="s">
        <v>93</v>
      </c>
      <c r="G414" s="320" t="s">
        <v>13</v>
      </c>
      <c r="H414" s="320" t="s">
        <v>186</v>
      </c>
      <c r="I414" s="320" t="s">
        <v>97</v>
      </c>
      <c r="J414" s="325">
        <f t="shared" si="192"/>
        <v>0</v>
      </c>
      <c r="K414" s="325">
        <f t="shared" si="192"/>
        <v>0</v>
      </c>
      <c r="L414" s="325">
        <f t="shared" si="192"/>
        <v>0</v>
      </c>
      <c r="M414" s="325">
        <f t="shared" si="192"/>
        <v>0</v>
      </c>
      <c r="N414" s="325">
        <f t="shared" si="192"/>
        <v>0</v>
      </c>
      <c r="O414" s="325">
        <f t="shared" si="192"/>
        <v>0</v>
      </c>
      <c r="P414" s="325">
        <f t="shared" si="192"/>
        <v>0</v>
      </c>
      <c r="Q414" s="325">
        <f t="shared" si="192"/>
        <v>0</v>
      </c>
      <c r="R414" s="325">
        <f t="shared" si="192"/>
        <v>0</v>
      </c>
      <c r="S414" s="325">
        <f t="shared" si="192"/>
        <v>0</v>
      </c>
      <c r="T414" s="325">
        <f t="shared" si="192"/>
        <v>0</v>
      </c>
      <c r="U414" s="325">
        <f t="shared" si="192"/>
        <v>0</v>
      </c>
    </row>
    <row r="415" spans="1:21" ht="31.5" hidden="1" x14ac:dyDescent="0.25">
      <c r="A415" s="326" t="s">
        <v>105</v>
      </c>
      <c r="B415" s="318">
        <v>52</v>
      </c>
      <c r="C415" s="318">
        <v>0</v>
      </c>
      <c r="D415" s="320" t="s">
        <v>58</v>
      </c>
      <c r="E415" s="318">
        <v>852</v>
      </c>
      <c r="F415" s="320" t="s">
        <v>93</v>
      </c>
      <c r="G415" s="320" t="s">
        <v>13</v>
      </c>
      <c r="H415" s="320" t="s">
        <v>186</v>
      </c>
      <c r="I415" s="320" t="s">
        <v>106</v>
      </c>
      <c r="J415" s="325">
        <f>'6.ВС'!J422</f>
        <v>0</v>
      </c>
      <c r="K415" s="325">
        <f>'6.ВС'!K422</f>
        <v>0</v>
      </c>
      <c r="L415" s="325">
        <f>'6.ВС'!L422</f>
        <v>0</v>
      </c>
      <c r="M415" s="325">
        <f>'6.ВС'!M422</f>
        <v>0</v>
      </c>
      <c r="N415" s="325">
        <f>'6.ВС'!N422</f>
        <v>0</v>
      </c>
      <c r="O415" s="325">
        <f>'6.ВС'!O422</f>
        <v>0</v>
      </c>
      <c r="P415" s="325">
        <f>'6.ВС'!P422</f>
        <v>0</v>
      </c>
      <c r="Q415" s="325">
        <f>'6.ВС'!Q422</f>
        <v>0</v>
      </c>
      <c r="R415" s="325">
        <f>'6.ВС'!R422</f>
        <v>0</v>
      </c>
      <c r="S415" s="325">
        <f>'6.ВС'!S422</f>
        <v>0</v>
      </c>
      <c r="T415" s="325">
        <f>'6.ВС'!T422</f>
        <v>0</v>
      </c>
      <c r="U415" s="325">
        <f>'6.ВС'!U422</f>
        <v>0</v>
      </c>
    </row>
    <row r="416" spans="1:21" ht="31.5" x14ac:dyDescent="0.25">
      <c r="A416" s="321" t="s">
        <v>529</v>
      </c>
      <c r="B416" s="318">
        <v>53</v>
      </c>
      <c r="C416" s="318"/>
      <c r="D416" s="319"/>
      <c r="E416" s="318"/>
      <c r="F416" s="319"/>
      <c r="G416" s="319"/>
      <c r="H416" s="319"/>
      <c r="I416" s="320"/>
      <c r="J416" s="325">
        <f t="shared" ref="J416" si="193">J417+J427</f>
        <v>8139300</v>
      </c>
      <c r="K416" s="325">
        <f t="shared" ref="K416:U416" si="194">K417+K427</f>
        <v>859000</v>
      </c>
      <c r="L416" s="325">
        <f t="shared" si="194"/>
        <v>7277900</v>
      </c>
      <c r="M416" s="325">
        <f t="shared" si="194"/>
        <v>2400</v>
      </c>
      <c r="N416" s="325">
        <f t="shared" si="194"/>
        <v>7909100</v>
      </c>
      <c r="O416" s="325">
        <f t="shared" si="194"/>
        <v>859000</v>
      </c>
      <c r="P416" s="325">
        <f t="shared" si="194"/>
        <v>7047700</v>
      </c>
      <c r="Q416" s="325">
        <f t="shared" si="194"/>
        <v>2400</v>
      </c>
      <c r="R416" s="325">
        <f t="shared" si="194"/>
        <v>7909100</v>
      </c>
      <c r="S416" s="325">
        <f t="shared" si="194"/>
        <v>859000</v>
      </c>
      <c r="T416" s="325">
        <f t="shared" si="194"/>
        <v>7047700</v>
      </c>
      <c r="U416" s="325">
        <f t="shared" si="194"/>
        <v>2400</v>
      </c>
    </row>
    <row r="417" spans="1:21" ht="63" x14ac:dyDescent="0.25">
      <c r="A417" s="321" t="s">
        <v>518</v>
      </c>
      <c r="B417" s="318">
        <v>53</v>
      </c>
      <c r="C417" s="318">
        <v>0</v>
      </c>
      <c r="D417" s="319" t="s">
        <v>11</v>
      </c>
      <c r="E417" s="318"/>
      <c r="F417" s="319"/>
      <c r="G417" s="319"/>
      <c r="H417" s="319"/>
      <c r="I417" s="320"/>
      <c r="J417" s="325">
        <f t="shared" ref="J417:U417" si="195">J418</f>
        <v>5780300</v>
      </c>
      <c r="K417" s="325">
        <f t="shared" si="195"/>
        <v>0</v>
      </c>
      <c r="L417" s="325">
        <f t="shared" si="195"/>
        <v>5777900</v>
      </c>
      <c r="M417" s="325">
        <f t="shared" si="195"/>
        <v>2400</v>
      </c>
      <c r="N417" s="325">
        <f t="shared" si="195"/>
        <v>5550100</v>
      </c>
      <c r="O417" s="325">
        <f t="shared" si="195"/>
        <v>0</v>
      </c>
      <c r="P417" s="325">
        <f t="shared" si="195"/>
        <v>5547700</v>
      </c>
      <c r="Q417" s="325">
        <f t="shared" si="195"/>
        <v>2400</v>
      </c>
      <c r="R417" s="325">
        <f t="shared" si="195"/>
        <v>5550100</v>
      </c>
      <c r="S417" s="325">
        <f t="shared" si="195"/>
        <v>0</v>
      </c>
      <c r="T417" s="325">
        <f t="shared" si="195"/>
        <v>5547700</v>
      </c>
      <c r="U417" s="325">
        <f t="shared" si="195"/>
        <v>2400</v>
      </c>
    </row>
    <row r="418" spans="1:21" ht="31.5" x14ac:dyDescent="0.25">
      <c r="A418" s="321" t="s">
        <v>131</v>
      </c>
      <c r="B418" s="318">
        <v>53</v>
      </c>
      <c r="C418" s="318">
        <v>0</v>
      </c>
      <c r="D418" s="320" t="s">
        <v>11</v>
      </c>
      <c r="E418" s="318">
        <v>853</v>
      </c>
      <c r="F418" s="320"/>
      <c r="G418" s="320"/>
      <c r="H418" s="320"/>
      <c r="I418" s="320"/>
      <c r="J418" s="325">
        <f t="shared" ref="J418" si="196">J419+J424</f>
        <v>5780300</v>
      </c>
      <c r="K418" s="325">
        <f t="shared" ref="K418:U418" si="197">K419+K424</f>
        <v>0</v>
      </c>
      <c r="L418" s="325">
        <f t="shared" si="197"/>
        <v>5777900</v>
      </c>
      <c r="M418" s="325">
        <f t="shared" si="197"/>
        <v>2400</v>
      </c>
      <c r="N418" s="325">
        <f t="shared" si="197"/>
        <v>5550100</v>
      </c>
      <c r="O418" s="325">
        <f t="shared" si="197"/>
        <v>0</v>
      </c>
      <c r="P418" s="325">
        <f t="shared" si="197"/>
        <v>5547700</v>
      </c>
      <c r="Q418" s="325">
        <f t="shared" si="197"/>
        <v>2400</v>
      </c>
      <c r="R418" s="325">
        <f t="shared" si="197"/>
        <v>5550100</v>
      </c>
      <c r="S418" s="325">
        <f t="shared" si="197"/>
        <v>0</v>
      </c>
      <c r="T418" s="325">
        <f t="shared" si="197"/>
        <v>5547700</v>
      </c>
      <c r="U418" s="325">
        <f t="shared" si="197"/>
        <v>2400</v>
      </c>
    </row>
    <row r="419" spans="1:21" ht="31.5" x14ac:dyDescent="0.25">
      <c r="A419" s="321" t="s">
        <v>19</v>
      </c>
      <c r="B419" s="318">
        <v>53</v>
      </c>
      <c r="C419" s="318">
        <v>0</v>
      </c>
      <c r="D419" s="320" t="s">
        <v>11</v>
      </c>
      <c r="E419" s="323">
        <v>853</v>
      </c>
      <c r="F419" s="320" t="s">
        <v>16</v>
      </c>
      <c r="G419" s="320" t="s">
        <v>104</v>
      </c>
      <c r="H419" s="320" t="s">
        <v>194</v>
      </c>
      <c r="I419" s="320"/>
      <c r="J419" s="325">
        <f t="shared" ref="J419" si="198">J420+J422</f>
        <v>5777900</v>
      </c>
      <c r="K419" s="325">
        <f t="shared" ref="K419:U419" si="199">K420+K422</f>
        <v>0</v>
      </c>
      <c r="L419" s="325">
        <f t="shared" si="199"/>
        <v>5777900</v>
      </c>
      <c r="M419" s="325">
        <f t="shared" si="199"/>
        <v>0</v>
      </c>
      <c r="N419" s="325">
        <f t="shared" si="199"/>
        <v>5547700</v>
      </c>
      <c r="O419" s="325">
        <f t="shared" si="199"/>
        <v>0</v>
      </c>
      <c r="P419" s="325">
        <f t="shared" si="199"/>
        <v>5547700</v>
      </c>
      <c r="Q419" s="325">
        <f t="shared" si="199"/>
        <v>0</v>
      </c>
      <c r="R419" s="325">
        <f t="shared" si="199"/>
        <v>5547700</v>
      </c>
      <c r="S419" s="325">
        <f t="shared" si="199"/>
        <v>0</v>
      </c>
      <c r="T419" s="325">
        <f t="shared" si="199"/>
        <v>5547700</v>
      </c>
      <c r="U419" s="325">
        <f t="shared" si="199"/>
        <v>0</v>
      </c>
    </row>
    <row r="420" spans="1:21" ht="78.75" x14ac:dyDescent="0.25">
      <c r="A420" s="326" t="s">
        <v>15</v>
      </c>
      <c r="B420" s="318">
        <v>53</v>
      </c>
      <c r="C420" s="318">
        <v>0</v>
      </c>
      <c r="D420" s="320" t="s">
        <v>11</v>
      </c>
      <c r="E420" s="323">
        <v>853</v>
      </c>
      <c r="F420" s="320" t="s">
        <v>11</v>
      </c>
      <c r="G420" s="320" t="s">
        <v>104</v>
      </c>
      <c r="H420" s="320" t="s">
        <v>194</v>
      </c>
      <c r="I420" s="320" t="s">
        <v>17</v>
      </c>
      <c r="J420" s="325">
        <f t="shared" ref="J420:U420" si="200">J421</f>
        <v>5510100</v>
      </c>
      <c r="K420" s="325">
        <f t="shared" si="200"/>
        <v>0</v>
      </c>
      <c r="L420" s="325">
        <f t="shared" si="200"/>
        <v>5510100</v>
      </c>
      <c r="M420" s="325">
        <f t="shared" si="200"/>
        <v>0</v>
      </c>
      <c r="N420" s="325">
        <f t="shared" si="200"/>
        <v>5510100</v>
      </c>
      <c r="O420" s="325">
        <f t="shared" si="200"/>
        <v>0</v>
      </c>
      <c r="P420" s="325">
        <f t="shared" si="200"/>
        <v>5510100</v>
      </c>
      <c r="Q420" s="325">
        <f t="shared" si="200"/>
        <v>0</v>
      </c>
      <c r="R420" s="325">
        <f t="shared" si="200"/>
        <v>5510100</v>
      </c>
      <c r="S420" s="325">
        <f t="shared" si="200"/>
        <v>0</v>
      </c>
      <c r="T420" s="325">
        <f t="shared" si="200"/>
        <v>5510100</v>
      </c>
      <c r="U420" s="325">
        <f t="shared" si="200"/>
        <v>0</v>
      </c>
    </row>
    <row r="421" spans="1:21" ht="31.5" x14ac:dyDescent="0.25">
      <c r="A421" s="326" t="s">
        <v>8</v>
      </c>
      <c r="B421" s="318">
        <v>53</v>
      </c>
      <c r="C421" s="318">
        <v>0</v>
      </c>
      <c r="D421" s="320" t="s">
        <v>11</v>
      </c>
      <c r="E421" s="323">
        <v>853</v>
      </c>
      <c r="F421" s="320" t="s">
        <v>11</v>
      </c>
      <c r="G421" s="320" t="s">
        <v>104</v>
      </c>
      <c r="H421" s="320" t="s">
        <v>194</v>
      </c>
      <c r="I421" s="320" t="s">
        <v>18</v>
      </c>
      <c r="J421" s="325">
        <f>'6.ВС'!J432</f>
        <v>5510100</v>
      </c>
      <c r="K421" s="325">
        <f>'6.ВС'!K432</f>
        <v>0</v>
      </c>
      <c r="L421" s="325">
        <f>'6.ВС'!L432</f>
        <v>5510100</v>
      </c>
      <c r="M421" s="325">
        <f>'6.ВС'!M432</f>
        <v>0</v>
      </c>
      <c r="N421" s="325">
        <f>'6.ВС'!N432</f>
        <v>5510100</v>
      </c>
      <c r="O421" s="325">
        <f>'6.ВС'!O432</f>
        <v>0</v>
      </c>
      <c r="P421" s="325">
        <f>'6.ВС'!P432</f>
        <v>5510100</v>
      </c>
      <c r="Q421" s="325">
        <f>'6.ВС'!Q432</f>
        <v>0</v>
      </c>
      <c r="R421" s="325">
        <f>'6.ВС'!R432</f>
        <v>5510100</v>
      </c>
      <c r="S421" s="325">
        <f>'6.ВС'!S432</f>
        <v>0</v>
      </c>
      <c r="T421" s="325">
        <f>'6.ВС'!T432</f>
        <v>5510100</v>
      </c>
      <c r="U421" s="325">
        <f>'6.ВС'!U432</f>
        <v>0</v>
      </c>
    </row>
    <row r="422" spans="1:21" s="310" customFormat="1" ht="31.5" x14ac:dyDescent="0.25">
      <c r="A422" s="327" t="s">
        <v>20</v>
      </c>
      <c r="B422" s="318">
        <v>53</v>
      </c>
      <c r="C422" s="318">
        <v>0</v>
      </c>
      <c r="D422" s="320" t="s">
        <v>11</v>
      </c>
      <c r="E422" s="323">
        <v>853</v>
      </c>
      <c r="F422" s="320" t="s">
        <v>11</v>
      </c>
      <c r="G422" s="320" t="s">
        <v>104</v>
      </c>
      <c r="H422" s="320" t="s">
        <v>194</v>
      </c>
      <c r="I422" s="320" t="s">
        <v>21</v>
      </c>
      <c r="J422" s="322">
        <f t="shared" ref="J422:U422" si="201">J423</f>
        <v>267800</v>
      </c>
      <c r="K422" s="322">
        <f t="shared" si="201"/>
        <v>0</v>
      </c>
      <c r="L422" s="322">
        <f t="shared" si="201"/>
        <v>267800</v>
      </c>
      <c r="M422" s="322">
        <f t="shared" si="201"/>
        <v>0</v>
      </c>
      <c r="N422" s="322">
        <f t="shared" si="201"/>
        <v>37600</v>
      </c>
      <c r="O422" s="322">
        <f t="shared" si="201"/>
        <v>0</v>
      </c>
      <c r="P422" s="322">
        <f t="shared" si="201"/>
        <v>37600</v>
      </c>
      <c r="Q422" s="322">
        <f t="shared" si="201"/>
        <v>0</v>
      </c>
      <c r="R422" s="322">
        <f t="shared" si="201"/>
        <v>37600</v>
      </c>
      <c r="S422" s="322">
        <f t="shared" si="201"/>
        <v>0</v>
      </c>
      <c r="T422" s="322">
        <f t="shared" si="201"/>
        <v>37600</v>
      </c>
      <c r="U422" s="322">
        <f t="shared" si="201"/>
        <v>0</v>
      </c>
    </row>
    <row r="423" spans="1:21" s="310" customFormat="1" ht="47.25" x14ac:dyDescent="0.25">
      <c r="A423" s="327" t="s">
        <v>9</v>
      </c>
      <c r="B423" s="318">
        <v>53</v>
      </c>
      <c r="C423" s="318">
        <v>0</v>
      </c>
      <c r="D423" s="320" t="s">
        <v>11</v>
      </c>
      <c r="E423" s="323">
        <v>853</v>
      </c>
      <c r="F423" s="320" t="s">
        <v>11</v>
      </c>
      <c r="G423" s="320" t="s">
        <v>104</v>
      </c>
      <c r="H423" s="320" t="s">
        <v>194</v>
      </c>
      <c r="I423" s="320" t="s">
        <v>22</v>
      </c>
      <c r="J423" s="322">
        <f>'6.ВС'!J434</f>
        <v>267800</v>
      </c>
      <c r="K423" s="322">
        <f>'6.ВС'!K434</f>
        <v>0</v>
      </c>
      <c r="L423" s="322">
        <f>'6.ВС'!L434</f>
        <v>267800</v>
      </c>
      <c r="M423" s="322">
        <f>'6.ВС'!M434</f>
        <v>0</v>
      </c>
      <c r="N423" s="322">
        <f>'6.ВС'!N434</f>
        <v>37600</v>
      </c>
      <c r="O423" s="322">
        <f>'6.ВС'!O434</f>
        <v>0</v>
      </c>
      <c r="P423" s="322">
        <f>'6.ВС'!P434</f>
        <v>37600</v>
      </c>
      <c r="Q423" s="322">
        <f>'6.ВС'!Q434</f>
        <v>0</v>
      </c>
      <c r="R423" s="322">
        <f>'6.ВС'!R434</f>
        <v>37600</v>
      </c>
      <c r="S423" s="322">
        <f>'6.ВС'!S434</f>
        <v>0</v>
      </c>
      <c r="T423" s="322">
        <f>'6.ВС'!T434</f>
        <v>37600</v>
      </c>
      <c r="U423" s="322">
        <f>'6.ВС'!U434</f>
        <v>0</v>
      </c>
    </row>
    <row r="424" spans="1:21" ht="78.75" x14ac:dyDescent="0.25">
      <c r="A424" s="329" t="s">
        <v>261</v>
      </c>
      <c r="B424" s="318">
        <v>53</v>
      </c>
      <c r="C424" s="318">
        <v>0</v>
      </c>
      <c r="D424" s="320" t="s">
        <v>11</v>
      </c>
      <c r="E424" s="323">
        <v>853</v>
      </c>
      <c r="F424" s="320"/>
      <c r="G424" s="320"/>
      <c r="H424" s="320" t="s">
        <v>263</v>
      </c>
      <c r="I424" s="320"/>
      <c r="J424" s="325">
        <f t="shared" ref="J424:U425" si="202">J425</f>
        <v>2400</v>
      </c>
      <c r="K424" s="325">
        <f t="shared" si="202"/>
        <v>0</v>
      </c>
      <c r="L424" s="325">
        <f t="shared" si="202"/>
        <v>0</v>
      </c>
      <c r="M424" s="325">
        <f t="shared" si="202"/>
        <v>2400</v>
      </c>
      <c r="N424" s="325">
        <f t="shared" si="202"/>
        <v>2400</v>
      </c>
      <c r="O424" s="325">
        <f t="shared" si="202"/>
        <v>0</v>
      </c>
      <c r="P424" s="325">
        <f t="shared" si="202"/>
        <v>0</v>
      </c>
      <c r="Q424" s="325">
        <f t="shared" si="202"/>
        <v>2400</v>
      </c>
      <c r="R424" s="325">
        <f t="shared" si="202"/>
        <v>2400</v>
      </c>
      <c r="S424" s="325">
        <f t="shared" si="202"/>
        <v>0</v>
      </c>
      <c r="T424" s="325">
        <f t="shared" si="202"/>
        <v>0</v>
      </c>
      <c r="U424" s="325">
        <f t="shared" si="202"/>
        <v>2400</v>
      </c>
    </row>
    <row r="425" spans="1:21" ht="31.5" x14ac:dyDescent="0.25">
      <c r="A425" s="327" t="s">
        <v>20</v>
      </c>
      <c r="B425" s="318">
        <v>53</v>
      </c>
      <c r="C425" s="318">
        <v>0</v>
      </c>
      <c r="D425" s="320" t="s">
        <v>11</v>
      </c>
      <c r="E425" s="323">
        <v>853</v>
      </c>
      <c r="F425" s="320"/>
      <c r="G425" s="320"/>
      <c r="H425" s="320" t="s">
        <v>263</v>
      </c>
      <c r="I425" s="320" t="s">
        <v>21</v>
      </c>
      <c r="J425" s="325">
        <f t="shared" si="202"/>
        <v>2400</v>
      </c>
      <c r="K425" s="325">
        <f t="shared" si="202"/>
        <v>0</v>
      </c>
      <c r="L425" s="325">
        <f t="shared" si="202"/>
        <v>0</v>
      </c>
      <c r="M425" s="325">
        <f t="shared" si="202"/>
        <v>2400</v>
      </c>
      <c r="N425" s="325">
        <f t="shared" si="202"/>
        <v>2400</v>
      </c>
      <c r="O425" s="325">
        <f t="shared" si="202"/>
        <v>0</v>
      </c>
      <c r="P425" s="325">
        <f t="shared" si="202"/>
        <v>0</v>
      </c>
      <c r="Q425" s="325">
        <f t="shared" si="202"/>
        <v>2400</v>
      </c>
      <c r="R425" s="325">
        <f t="shared" si="202"/>
        <v>2400</v>
      </c>
      <c r="S425" s="325">
        <f t="shared" si="202"/>
        <v>0</v>
      </c>
      <c r="T425" s="325">
        <f t="shared" si="202"/>
        <v>0</v>
      </c>
      <c r="U425" s="325">
        <f t="shared" si="202"/>
        <v>2400</v>
      </c>
    </row>
    <row r="426" spans="1:21" ht="47.25" x14ac:dyDescent="0.25">
      <c r="A426" s="327" t="s">
        <v>9</v>
      </c>
      <c r="B426" s="318">
        <v>53</v>
      </c>
      <c r="C426" s="318">
        <v>0</v>
      </c>
      <c r="D426" s="320" t="s">
        <v>11</v>
      </c>
      <c r="E426" s="323">
        <v>853</v>
      </c>
      <c r="F426" s="320"/>
      <c r="G426" s="320"/>
      <c r="H426" s="320" t="s">
        <v>263</v>
      </c>
      <c r="I426" s="320" t="s">
        <v>22</v>
      </c>
      <c r="J426" s="325">
        <f>'6.ВС'!J437</f>
        <v>2400</v>
      </c>
      <c r="K426" s="325">
        <f>'6.ВС'!K437</f>
        <v>0</v>
      </c>
      <c r="L426" s="325">
        <f>'6.ВС'!L437</f>
        <v>0</v>
      </c>
      <c r="M426" s="325">
        <f>'6.ВС'!M437</f>
        <v>2400</v>
      </c>
      <c r="N426" s="325">
        <f>'6.ВС'!N437</f>
        <v>2400</v>
      </c>
      <c r="O426" s="325">
        <f>'6.ВС'!O437</f>
        <v>0</v>
      </c>
      <c r="P426" s="325">
        <f>'6.ВС'!P437</f>
        <v>0</v>
      </c>
      <c r="Q426" s="325">
        <f>'6.ВС'!Q437</f>
        <v>2400</v>
      </c>
      <c r="R426" s="325">
        <f>'6.ВС'!R437</f>
        <v>2400</v>
      </c>
      <c r="S426" s="325">
        <f>'6.ВС'!S437</f>
        <v>0</v>
      </c>
      <c r="T426" s="325">
        <f>'6.ВС'!T437</f>
        <v>0</v>
      </c>
      <c r="U426" s="325">
        <f>'6.ВС'!U437</f>
        <v>2400</v>
      </c>
    </row>
    <row r="427" spans="1:21" ht="47.25" x14ac:dyDescent="0.25">
      <c r="A427" s="321" t="s">
        <v>519</v>
      </c>
      <c r="B427" s="318">
        <v>53</v>
      </c>
      <c r="C427" s="318">
        <v>0</v>
      </c>
      <c r="D427" s="319" t="s">
        <v>44</v>
      </c>
      <c r="E427" s="318"/>
      <c r="F427" s="319"/>
      <c r="G427" s="319"/>
      <c r="H427" s="319"/>
      <c r="I427" s="319"/>
      <c r="J427" s="325">
        <f t="shared" ref="J427:U427" si="203">J428</f>
        <v>2359000</v>
      </c>
      <c r="K427" s="325">
        <f t="shared" si="203"/>
        <v>859000</v>
      </c>
      <c r="L427" s="325">
        <f t="shared" si="203"/>
        <v>1500000</v>
      </c>
      <c r="M427" s="325">
        <f t="shared" si="203"/>
        <v>0</v>
      </c>
      <c r="N427" s="325">
        <f t="shared" si="203"/>
        <v>2359000</v>
      </c>
      <c r="O427" s="325">
        <f t="shared" si="203"/>
        <v>859000</v>
      </c>
      <c r="P427" s="325">
        <f t="shared" si="203"/>
        <v>1500000</v>
      </c>
      <c r="Q427" s="325">
        <f t="shared" si="203"/>
        <v>0</v>
      </c>
      <c r="R427" s="325">
        <f t="shared" si="203"/>
        <v>2359000</v>
      </c>
      <c r="S427" s="325">
        <f t="shared" si="203"/>
        <v>859000</v>
      </c>
      <c r="T427" s="325">
        <f t="shared" si="203"/>
        <v>1500000</v>
      </c>
      <c r="U427" s="325">
        <f t="shared" si="203"/>
        <v>0</v>
      </c>
    </row>
    <row r="428" spans="1:21" ht="31.5" x14ac:dyDescent="0.25">
      <c r="A428" s="321" t="s">
        <v>131</v>
      </c>
      <c r="B428" s="318">
        <v>53</v>
      </c>
      <c r="C428" s="318">
        <v>0</v>
      </c>
      <c r="D428" s="320" t="s">
        <v>44</v>
      </c>
      <c r="E428" s="318">
        <v>853</v>
      </c>
      <c r="F428" s="320"/>
      <c r="G428" s="320"/>
      <c r="H428" s="320"/>
      <c r="I428" s="320"/>
      <c r="J428" s="325">
        <f t="shared" ref="J428" si="204">J429+J432</f>
        <v>2359000</v>
      </c>
      <c r="K428" s="325">
        <f t="shared" ref="K428:U428" si="205">K429+K432</f>
        <v>859000</v>
      </c>
      <c r="L428" s="325">
        <f t="shared" si="205"/>
        <v>1500000</v>
      </c>
      <c r="M428" s="325">
        <f t="shared" si="205"/>
        <v>0</v>
      </c>
      <c r="N428" s="325">
        <f t="shared" si="205"/>
        <v>2359000</v>
      </c>
      <c r="O428" s="325">
        <f t="shared" si="205"/>
        <v>859000</v>
      </c>
      <c r="P428" s="325">
        <f t="shared" si="205"/>
        <v>1500000</v>
      </c>
      <c r="Q428" s="325">
        <f t="shared" si="205"/>
        <v>0</v>
      </c>
      <c r="R428" s="325">
        <f t="shared" si="205"/>
        <v>2359000</v>
      </c>
      <c r="S428" s="325">
        <f t="shared" si="205"/>
        <v>859000</v>
      </c>
      <c r="T428" s="325">
        <f t="shared" si="205"/>
        <v>1500000</v>
      </c>
      <c r="U428" s="325">
        <f t="shared" si="205"/>
        <v>0</v>
      </c>
    </row>
    <row r="429" spans="1:21" ht="31.5" x14ac:dyDescent="0.25">
      <c r="A429" s="321" t="s">
        <v>236</v>
      </c>
      <c r="B429" s="318">
        <v>53</v>
      </c>
      <c r="C429" s="318">
        <v>0</v>
      </c>
      <c r="D429" s="319" t="s">
        <v>44</v>
      </c>
      <c r="E429" s="323">
        <v>853</v>
      </c>
      <c r="F429" s="319" t="s">
        <v>137</v>
      </c>
      <c r="G429" s="319" t="s">
        <v>11</v>
      </c>
      <c r="H429" s="319" t="s">
        <v>190</v>
      </c>
      <c r="I429" s="319"/>
      <c r="J429" s="325">
        <f t="shared" ref="J429:U430" si="206">J430</f>
        <v>859000</v>
      </c>
      <c r="K429" s="325">
        <f t="shared" si="206"/>
        <v>859000</v>
      </c>
      <c r="L429" s="325">
        <f t="shared" si="206"/>
        <v>0</v>
      </c>
      <c r="M429" s="325">
        <f t="shared" si="206"/>
        <v>0</v>
      </c>
      <c r="N429" s="325">
        <f t="shared" si="206"/>
        <v>859000</v>
      </c>
      <c r="O429" s="325">
        <f t="shared" si="206"/>
        <v>859000</v>
      </c>
      <c r="P429" s="325">
        <f t="shared" si="206"/>
        <v>0</v>
      </c>
      <c r="Q429" s="325">
        <f t="shared" si="206"/>
        <v>0</v>
      </c>
      <c r="R429" s="325">
        <f t="shared" si="206"/>
        <v>859000</v>
      </c>
      <c r="S429" s="325">
        <f t="shared" si="206"/>
        <v>859000</v>
      </c>
      <c r="T429" s="325">
        <f t="shared" si="206"/>
        <v>0</v>
      </c>
      <c r="U429" s="325">
        <f t="shared" si="206"/>
        <v>0</v>
      </c>
    </row>
    <row r="430" spans="1:21" x14ac:dyDescent="0.25">
      <c r="A430" s="326" t="s">
        <v>34</v>
      </c>
      <c r="B430" s="318">
        <v>53</v>
      </c>
      <c r="C430" s="318">
        <v>0</v>
      </c>
      <c r="D430" s="320" t="s">
        <v>44</v>
      </c>
      <c r="E430" s="323">
        <v>853</v>
      </c>
      <c r="F430" s="320" t="s">
        <v>137</v>
      </c>
      <c r="G430" s="320" t="s">
        <v>11</v>
      </c>
      <c r="H430" s="320" t="s">
        <v>190</v>
      </c>
      <c r="I430" s="320" t="s">
        <v>35</v>
      </c>
      <c r="J430" s="325">
        <f t="shared" si="206"/>
        <v>859000</v>
      </c>
      <c r="K430" s="325">
        <f t="shared" si="206"/>
        <v>859000</v>
      </c>
      <c r="L430" s="325">
        <f t="shared" si="206"/>
        <v>0</v>
      </c>
      <c r="M430" s="325">
        <f t="shared" si="206"/>
        <v>0</v>
      </c>
      <c r="N430" s="325">
        <f t="shared" si="206"/>
        <v>859000</v>
      </c>
      <c r="O430" s="325">
        <f t="shared" si="206"/>
        <v>859000</v>
      </c>
      <c r="P430" s="325">
        <f t="shared" si="206"/>
        <v>0</v>
      </c>
      <c r="Q430" s="325">
        <f t="shared" si="206"/>
        <v>0</v>
      </c>
      <c r="R430" s="325">
        <f t="shared" si="206"/>
        <v>859000</v>
      </c>
      <c r="S430" s="325">
        <f t="shared" si="206"/>
        <v>859000</v>
      </c>
      <c r="T430" s="325">
        <f t="shared" si="206"/>
        <v>0</v>
      </c>
      <c r="U430" s="325">
        <f t="shared" si="206"/>
        <v>0</v>
      </c>
    </row>
    <row r="431" spans="1:21" x14ac:dyDescent="0.25">
      <c r="A431" s="326" t="s">
        <v>139</v>
      </c>
      <c r="B431" s="318">
        <v>53</v>
      </c>
      <c r="C431" s="318">
        <v>0</v>
      </c>
      <c r="D431" s="320" t="s">
        <v>44</v>
      </c>
      <c r="E431" s="323">
        <v>853</v>
      </c>
      <c r="F431" s="320" t="s">
        <v>137</v>
      </c>
      <c r="G431" s="320" t="s">
        <v>11</v>
      </c>
      <c r="H431" s="319" t="s">
        <v>190</v>
      </c>
      <c r="I431" s="320" t="s">
        <v>140</v>
      </c>
      <c r="J431" s="325">
        <f>'6.ВС'!J450</f>
        <v>859000</v>
      </c>
      <c r="K431" s="325">
        <f>'6.ВС'!K450</f>
        <v>859000</v>
      </c>
      <c r="L431" s="325">
        <f>'6.ВС'!L450</f>
        <v>0</v>
      </c>
      <c r="M431" s="325">
        <f>'6.ВС'!M450</f>
        <v>0</v>
      </c>
      <c r="N431" s="325">
        <f>'6.ВС'!N450</f>
        <v>859000</v>
      </c>
      <c r="O431" s="325">
        <f>'6.ВС'!O450</f>
        <v>859000</v>
      </c>
      <c r="P431" s="325">
        <f>'6.ВС'!P450</f>
        <v>0</v>
      </c>
      <c r="Q431" s="325">
        <f>'6.ВС'!Q450</f>
        <v>0</v>
      </c>
      <c r="R431" s="325">
        <f>'6.ВС'!R450</f>
        <v>859000</v>
      </c>
      <c r="S431" s="325">
        <f>'6.ВС'!S450</f>
        <v>859000</v>
      </c>
      <c r="T431" s="325">
        <f>'6.ВС'!T450</f>
        <v>0</v>
      </c>
      <c r="U431" s="325">
        <f>'6.ВС'!U450</f>
        <v>0</v>
      </c>
    </row>
    <row r="432" spans="1:21" ht="31.5" x14ac:dyDescent="0.25">
      <c r="A432" s="321" t="s">
        <v>191</v>
      </c>
      <c r="B432" s="318">
        <v>53</v>
      </c>
      <c r="C432" s="318">
        <v>0</v>
      </c>
      <c r="D432" s="319" t="s">
        <v>44</v>
      </c>
      <c r="E432" s="323">
        <v>853</v>
      </c>
      <c r="F432" s="320" t="s">
        <v>137</v>
      </c>
      <c r="G432" s="320" t="s">
        <v>44</v>
      </c>
      <c r="H432" s="319" t="s">
        <v>232</v>
      </c>
      <c r="I432" s="320"/>
      <c r="J432" s="325">
        <f t="shared" ref="J432:U433" si="207">J433</f>
        <v>1500000</v>
      </c>
      <c r="K432" s="325">
        <f t="shared" si="207"/>
        <v>0</v>
      </c>
      <c r="L432" s="325">
        <f t="shared" si="207"/>
        <v>1500000</v>
      </c>
      <c r="M432" s="325">
        <f t="shared" si="207"/>
        <v>0</v>
      </c>
      <c r="N432" s="325">
        <f t="shared" si="207"/>
        <v>1500000</v>
      </c>
      <c r="O432" s="325">
        <f t="shared" si="207"/>
        <v>0</v>
      </c>
      <c r="P432" s="325">
        <f t="shared" si="207"/>
        <v>1500000</v>
      </c>
      <c r="Q432" s="325">
        <f t="shared" si="207"/>
        <v>0</v>
      </c>
      <c r="R432" s="325">
        <f t="shared" si="207"/>
        <v>1500000</v>
      </c>
      <c r="S432" s="325">
        <f t="shared" si="207"/>
        <v>0</v>
      </c>
      <c r="T432" s="325">
        <f t="shared" si="207"/>
        <v>1500000</v>
      </c>
      <c r="U432" s="325">
        <f t="shared" si="207"/>
        <v>0</v>
      </c>
    </row>
    <row r="433" spans="1:21" x14ac:dyDescent="0.25">
      <c r="A433" s="326" t="s">
        <v>34</v>
      </c>
      <c r="B433" s="318">
        <v>53</v>
      </c>
      <c r="C433" s="318">
        <v>0</v>
      </c>
      <c r="D433" s="320" t="s">
        <v>44</v>
      </c>
      <c r="E433" s="323">
        <v>853</v>
      </c>
      <c r="F433" s="320" t="s">
        <v>137</v>
      </c>
      <c r="G433" s="320" t="s">
        <v>44</v>
      </c>
      <c r="H433" s="319" t="s">
        <v>232</v>
      </c>
      <c r="I433" s="320" t="s">
        <v>35</v>
      </c>
      <c r="J433" s="325">
        <f t="shared" si="207"/>
        <v>1500000</v>
      </c>
      <c r="K433" s="325">
        <f t="shared" si="207"/>
        <v>0</v>
      </c>
      <c r="L433" s="325">
        <f t="shared" si="207"/>
        <v>1500000</v>
      </c>
      <c r="M433" s="325">
        <f t="shared" si="207"/>
        <v>0</v>
      </c>
      <c r="N433" s="325">
        <f t="shared" si="207"/>
        <v>1500000</v>
      </c>
      <c r="O433" s="325">
        <f t="shared" si="207"/>
        <v>0</v>
      </c>
      <c r="P433" s="325">
        <f t="shared" si="207"/>
        <v>1500000</v>
      </c>
      <c r="Q433" s="325">
        <f t="shared" si="207"/>
        <v>0</v>
      </c>
      <c r="R433" s="325">
        <f t="shared" si="207"/>
        <v>1500000</v>
      </c>
      <c r="S433" s="325">
        <f t="shared" si="207"/>
        <v>0</v>
      </c>
      <c r="T433" s="325">
        <f t="shared" si="207"/>
        <v>1500000</v>
      </c>
      <c r="U433" s="325">
        <f t="shared" si="207"/>
        <v>0</v>
      </c>
    </row>
    <row r="434" spans="1:21" x14ac:dyDescent="0.25">
      <c r="A434" s="326" t="s">
        <v>139</v>
      </c>
      <c r="B434" s="318">
        <v>53</v>
      </c>
      <c r="C434" s="318">
        <v>0</v>
      </c>
      <c r="D434" s="320" t="s">
        <v>44</v>
      </c>
      <c r="E434" s="323">
        <v>853</v>
      </c>
      <c r="F434" s="320" t="s">
        <v>137</v>
      </c>
      <c r="G434" s="320" t="s">
        <v>44</v>
      </c>
      <c r="H434" s="319" t="s">
        <v>232</v>
      </c>
      <c r="I434" s="320" t="s">
        <v>140</v>
      </c>
      <c r="J434" s="325">
        <f>'6.ВС'!J454</f>
        <v>1500000</v>
      </c>
      <c r="K434" s="325">
        <f>'6.ВС'!K454</f>
        <v>0</v>
      </c>
      <c r="L434" s="325">
        <f>'6.ВС'!L454</f>
        <v>1500000</v>
      </c>
      <c r="M434" s="325">
        <f>'6.ВС'!M454</f>
        <v>0</v>
      </c>
      <c r="N434" s="325">
        <f>'6.ВС'!N454</f>
        <v>1500000</v>
      </c>
      <c r="O434" s="325">
        <f>'6.ВС'!O454</f>
        <v>0</v>
      </c>
      <c r="P434" s="325">
        <f>'6.ВС'!P454</f>
        <v>1500000</v>
      </c>
      <c r="Q434" s="325">
        <f>'6.ВС'!Q454</f>
        <v>0</v>
      </c>
      <c r="R434" s="325">
        <f>'6.ВС'!R454</f>
        <v>1500000</v>
      </c>
      <c r="S434" s="325">
        <f>'6.ВС'!S454</f>
        <v>0</v>
      </c>
      <c r="T434" s="325">
        <f>'6.ВС'!T454</f>
        <v>1500000</v>
      </c>
      <c r="U434" s="325">
        <f>'6.ВС'!U454</f>
        <v>0</v>
      </c>
    </row>
    <row r="435" spans="1:21" x14ac:dyDescent="0.25">
      <c r="A435" s="321" t="s">
        <v>192</v>
      </c>
      <c r="B435" s="318">
        <v>70</v>
      </c>
      <c r="C435" s="318"/>
      <c r="D435" s="320"/>
      <c r="E435" s="323"/>
      <c r="F435" s="320"/>
      <c r="G435" s="320"/>
      <c r="H435" s="320"/>
      <c r="I435" s="320"/>
      <c r="J435" s="325">
        <f t="shared" ref="J435" si="208">J436+J440+J446+J452</f>
        <v>1566800</v>
      </c>
      <c r="K435" s="325">
        <f t="shared" ref="K435:U435" si="209">K436+K440+K446+K452</f>
        <v>0</v>
      </c>
      <c r="L435" s="325">
        <f t="shared" si="209"/>
        <v>1548800</v>
      </c>
      <c r="M435" s="325">
        <f t="shared" si="209"/>
        <v>18000</v>
      </c>
      <c r="N435" s="325">
        <f t="shared" si="209"/>
        <v>4078519</v>
      </c>
      <c r="O435" s="325">
        <f t="shared" si="209"/>
        <v>0</v>
      </c>
      <c r="P435" s="325">
        <f t="shared" si="209"/>
        <v>4060519</v>
      </c>
      <c r="Q435" s="325">
        <f t="shared" si="209"/>
        <v>18000</v>
      </c>
      <c r="R435" s="325">
        <f t="shared" si="209"/>
        <v>7126841</v>
      </c>
      <c r="S435" s="325">
        <f t="shared" si="209"/>
        <v>0</v>
      </c>
      <c r="T435" s="325">
        <f t="shared" si="209"/>
        <v>7108841</v>
      </c>
      <c r="U435" s="325">
        <f t="shared" si="209"/>
        <v>18000</v>
      </c>
    </row>
    <row r="436" spans="1:21" hidden="1" x14ac:dyDescent="0.25">
      <c r="A436" s="321" t="s">
        <v>6</v>
      </c>
      <c r="B436" s="318">
        <v>70</v>
      </c>
      <c r="C436" s="318">
        <v>0</v>
      </c>
      <c r="D436" s="320" t="s">
        <v>183</v>
      </c>
      <c r="E436" s="323">
        <v>851</v>
      </c>
      <c r="F436" s="320"/>
      <c r="G436" s="320"/>
      <c r="H436" s="320"/>
      <c r="I436" s="320"/>
      <c r="J436" s="325">
        <f t="shared" ref="J436:U438" si="210">J437</f>
        <v>0</v>
      </c>
      <c r="K436" s="325">
        <f t="shared" si="210"/>
        <v>0</v>
      </c>
      <c r="L436" s="325">
        <f t="shared" si="210"/>
        <v>0</v>
      </c>
      <c r="M436" s="325">
        <f t="shared" si="210"/>
        <v>0</v>
      </c>
      <c r="N436" s="325">
        <f t="shared" si="210"/>
        <v>0</v>
      </c>
      <c r="O436" s="325">
        <f t="shared" si="210"/>
        <v>0</v>
      </c>
      <c r="P436" s="325">
        <f t="shared" si="210"/>
        <v>0</v>
      </c>
      <c r="Q436" s="325">
        <f t="shared" si="210"/>
        <v>0</v>
      </c>
      <c r="R436" s="325">
        <f t="shared" si="210"/>
        <v>0</v>
      </c>
      <c r="S436" s="325">
        <f t="shared" si="210"/>
        <v>0</v>
      </c>
      <c r="T436" s="325">
        <f t="shared" si="210"/>
        <v>0</v>
      </c>
      <c r="U436" s="325">
        <f t="shared" si="210"/>
        <v>0</v>
      </c>
    </row>
    <row r="437" spans="1:21" hidden="1" x14ac:dyDescent="0.25">
      <c r="A437" s="321" t="s">
        <v>101</v>
      </c>
      <c r="B437" s="318">
        <v>70</v>
      </c>
      <c r="C437" s="318">
        <v>0</v>
      </c>
      <c r="D437" s="320" t="s">
        <v>183</v>
      </c>
      <c r="E437" s="318">
        <v>851</v>
      </c>
      <c r="F437" s="320" t="s">
        <v>11</v>
      </c>
      <c r="G437" s="320" t="s">
        <v>108</v>
      </c>
      <c r="H437" s="320" t="s">
        <v>260</v>
      </c>
      <c r="I437" s="320"/>
      <c r="J437" s="325">
        <f t="shared" si="210"/>
        <v>0</v>
      </c>
      <c r="K437" s="325">
        <f t="shared" si="210"/>
        <v>0</v>
      </c>
      <c r="L437" s="325">
        <f t="shared" si="210"/>
        <v>0</v>
      </c>
      <c r="M437" s="325">
        <f t="shared" si="210"/>
        <v>0</v>
      </c>
      <c r="N437" s="325">
        <f t="shared" si="210"/>
        <v>0</v>
      </c>
      <c r="O437" s="325">
        <f t="shared" si="210"/>
        <v>0</v>
      </c>
      <c r="P437" s="325">
        <f t="shared" si="210"/>
        <v>0</v>
      </c>
      <c r="Q437" s="325">
        <f t="shared" si="210"/>
        <v>0</v>
      </c>
      <c r="R437" s="325">
        <f t="shared" si="210"/>
        <v>0</v>
      </c>
      <c r="S437" s="325">
        <f t="shared" si="210"/>
        <v>0</v>
      </c>
      <c r="T437" s="325">
        <f t="shared" si="210"/>
        <v>0</v>
      </c>
      <c r="U437" s="325">
        <f t="shared" si="210"/>
        <v>0</v>
      </c>
    </row>
    <row r="438" spans="1:21" ht="31.5" hidden="1" x14ac:dyDescent="0.25">
      <c r="A438" s="326" t="s">
        <v>96</v>
      </c>
      <c r="B438" s="318">
        <v>70</v>
      </c>
      <c r="C438" s="318">
        <v>0</v>
      </c>
      <c r="D438" s="320" t="s">
        <v>183</v>
      </c>
      <c r="E438" s="318">
        <v>851</v>
      </c>
      <c r="F438" s="320" t="s">
        <v>11</v>
      </c>
      <c r="G438" s="320" t="s">
        <v>108</v>
      </c>
      <c r="H438" s="320" t="s">
        <v>260</v>
      </c>
      <c r="I438" s="320" t="s">
        <v>97</v>
      </c>
      <c r="J438" s="325">
        <f t="shared" si="210"/>
        <v>0</v>
      </c>
      <c r="K438" s="325">
        <f t="shared" si="210"/>
        <v>0</v>
      </c>
      <c r="L438" s="325">
        <f t="shared" si="210"/>
        <v>0</v>
      </c>
      <c r="M438" s="325">
        <f t="shared" si="210"/>
        <v>0</v>
      </c>
      <c r="N438" s="325">
        <f t="shared" si="210"/>
        <v>0</v>
      </c>
      <c r="O438" s="325">
        <f t="shared" si="210"/>
        <v>0</v>
      </c>
      <c r="P438" s="325">
        <f t="shared" si="210"/>
        <v>0</v>
      </c>
      <c r="Q438" s="325">
        <f t="shared" si="210"/>
        <v>0</v>
      </c>
      <c r="R438" s="325">
        <f t="shared" si="210"/>
        <v>0</v>
      </c>
      <c r="S438" s="325">
        <f t="shared" si="210"/>
        <v>0</v>
      </c>
      <c r="T438" s="325">
        <f t="shared" si="210"/>
        <v>0</v>
      </c>
      <c r="U438" s="325">
        <f t="shared" si="210"/>
        <v>0</v>
      </c>
    </row>
    <row r="439" spans="1:21" ht="31.5" hidden="1" x14ac:dyDescent="0.25">
      <c r="A439" s="326" t="s">
        <v>98</v>
      </c>
      <c r="B439" s="318">
        <v>70</v>
      </c>
      <c r="C439" s="318">
        <v>0</v>
      </c>
      <c r="D439" s="320" t="s">
        <v>183</v>
      </c>
      <c r="E439" s="318">
        <v>851</v>
      </c>
      <c r="F439" s="320" t="s">
        <v>11</v>
      </c>
      <c r="G439" s="320" t="s">
        <v>108</v>
      </c>
      <c r="H439" s="320" t="s">
        <v>260</v>
      </c>
      <c r="I439" s="320" t="s">
        <v>99</v>
      </c>
      <c r="J439" s="325">
        <f>'6.ВС'!J246</f>
        <v>0</v>
      </c>
      <c r="K439" s="325">
        <f>'6.ВС'!K246</f>
        <v>0</v>
      </c>
      <c r="L439" s="325">
        <f>'6.ВС'!L246</f>
        <v>0</v>
      </c>
      <c r="M439" s="325">
        <f>'6.ВС'!M246</f>
        <v>0</v>
      </c>
      <c r="N439" s="325">
        <f>'6.ВС'!N246</f>
        <v>0</v>
      </c>
      <c r="O439" s="325">
        <f>'6.ВС'!O246</f>
        <v>0</v>
      </c>
      <c r="P439" s="325">
        <f>'6.ВС'!P246</f>
        <v>0</v>
      </c>
      <c r="Q439" s="325">
        <f>'6.ВС'!Q246</f>
        <v>0</v>
      </c>
      <c r="R439" s="325">
        <f>'6.ВС'!R246</f>
        <v>0</v>
      </c>
      <c r="S439" s="325">
        <f>'6.ВС'!S246</f>
        <v>0</v>
      </c>
      <c r="T439" s="325">
        <f>'6.ВС'!T246</f>
        <v>0</v>
      </c>
      <c r="U439" s="325">
        <f>'6.ВС'!U246</f>
        <v>0</v>
      </c>
    </row>
    <row r="440" spans="1:21" ht="31.5" x14ac:dyDescent="0.25">
      <c r="A440" s="321" t="s">
        <v>131</v>
      </c>
      <c r="B440" s="318">
        <v>70</v>
      </c>
      <c r="C440" s="318">
        <v>0</v>
      </c>
      <c r="D440" s="320" t="s">
        <v>183</v>
      </c>
      <c r="E440" s="323">
        <v>853</v>
      </c>
      <c r="F440" s="320"/>
      <c r="G440" s="320"/>
      <c r="H440" s="320"/>
      <c r="I440" s="320"/>
      <c r="J440" s="325">
        <f t="shared" ref="J440" si="211">J441+J443</f>
        <v>500000</v>
      </c>
      <c r="K440" s="325">
        <f t="shared" ref="K440:U440" si="212">K441+K443</f>
        <v>0</v>
      </c>
      <c r="L440" s="325">
        <f t="shared" si="212"/>
        <v>500000</v>
      </c>
      <c r="M440" s="325">
        <f t="shared" si="212"/>
        <v>0</v>
      </c>
      <c r="N440" s="325">
        <f t="shared" si="212"/>
        <v>3068019</v>
      </c>
      <c r="O440" s="325">
        <f t="shared" si="212"/>
        <v>0</v>
      </c>
      <c r="P440" s="325">
        <f t="shared" si="212"/>
        <v>3068019</v>
      </c>
      <c r="Q440" s="325">
        <f t="shared" si="212"/>
        <v>0</v>
      </c>
      <c r="R440" s="325">
        <f t="shared" si="212"/>
        <v>6116341</v>
      </c>
      <c r="S440" s="325">
        <f t="shared" si="212"/>
        <v>0</v>
      </c>
      <c r="T440" s="325">
        <f t="shared" si="212"/>
        <v>6116341</v>
      </c>
      <c r="U440" s="325">
        <f t="shared" si="212"/>
        <v>0</v>
      </c>
    </row>
    <row r="441" spans="1:21" x14ac:dyDescent="0.25">
      <c r="A441" s="334" t="s">
        <v>262</v>
      </c>
      <c r="B441" s="318">
        <v>70</v>
      </c>
      <c r="C441" s="318">
        <v>0</v>
      </c>
      <c r="D441" s="320" t="s">
        <v>183</v>
      </c>
      <c r="E441" s="318">
        <v>853</v>
      </c>
      <c r="F441" s="320"/>
      <c r="G441" s="320"/>
      <c r="H441" s="320" t="s">
        <v>267</v>
      </c>
      <c r="I441" s="320"/>
      <c r="J441" s="325">
        <f t="shared" ref="J441:U441" si="213">J442</f>
        <v>0</v>
      </c>
      <c r="K441" s="325">
        <f t="shared" si="213"/>
        <v>0</v>
      </c>
      <c r="L441" s="325">
        <f t="shared" si="213"/>
        <v>0</v>
      </c>
      <c r="M441" s="325">
        <f t="shared" si="213"/>
        <v>0</v>
      </c>
      <c r="N441" s="325">
        <f t="shared" si="213"/>
        <v>3068019</v>
      </c>
      <c r="O441" s="325">
        <f t="shared" si="213"/>
        <v>0</v>
      </c>
      <c r="P441" s="325">
        <f t="shared" si="213"/>
        <v>3068019</v>
      </c>
      <c r="Q441" s="325">
        <f t="shared" si="213"/>
        <v>0</v>
      </c>
      <c r="R441" s="325">
        <f t="shared" si="213"/>
        <v>6116341</v>
      </c>
      <c r="S441" s="325">
        <f t="shared" si="213"/>
        <v>0</v>
      </c>
      <c r="T441" s="325">
        <f t="shared" si="213"/>
        <v>6116341</v>
      </c>
      <c r="U441" s="325">
        <f t="shared" si="213"/>
        <v>0</v>
      </c>
    </row>
    <row r="442" spans="1:21" x14ac:dyDescent="0.25">
      <c r="A442" s="326" t="s">
        <v>134</v>
      </c>
      <c r="B442" s="318">
        <v>70</v>
      </c>
      <c r="C442" s="318">
        <v>0</v>
      </c>
      <c r="D442" s="320" t="s">
        <v>183</v>
      </c>
      <c r="E442" s="318">
        <v>853</v>
      </c>
      <c r="F442" s="320"/>
      <c r="G442" s="320"/>
      <c r="H442" s="320" t="s">
        <v>267</v>
      </c>
      <c r="I442" s="320" t="s">
        <v>135</v>
      </c>
      <c r="J442" s="325">
        <f>'6.ВС'!J445</f>
        <v>0</v>
      </c>
      <c r="K442" s="325">
        <f>'6.ВС'!K445</f>
        <v>0</v>
      </c>
      <c r="L442" s="325">
        <f>'6.ВС'!L445</f>
        <v>0</v>
      </c>
      <c r="M442" s="325">
        <f>'6.ВС'!M445</f>
        <v>0</v>
      </c>
      <c r="N442" s="325">
        <f>'6.ВС'!N445</f>
        <v>3068019</v>
      </c>
      <c r="O442" s="325">
        <f>'6.ВС'!O445</f>
        <v>0</v>
      </c>
      <c r="P442" s="325">
        <f>'6.ВС'!P445</f>
        <v>3068019</v>
      </c>
      <c r="Q442" s="325">
        <f>'6.ВС'!Q445</f>
        <v>0</v>
      </c>
      <c r="R442" s="325">
        <f>'6.ВС'!R445</f>
        <v>6116341</v>
      </c>
      <c r="S442" s="325">
        <f>'6.ВС'!S445</f>
        <v>0</v>
      </c>
      <c r="T442" s="325">
        <f>'6.ВС'!T445</f>
        <v>6116341</v>
      </c>
      <c r="U442" s="325">
        <f>'6.ВС'!U445</f>
        <v>0</v>
      </c>
    </row>
    <row r="443" spans="1:21" x14ac:dyDescent="0.25">
      <c r="A443" s="321" t="s">
        <v>101</v>
      </c>
      <c r="B443" s="318">
        <v>70</v>
      </c>
      <c r="C443" s="318">
        <v>0</v>
      </c>
      <c r="D443" s="320" t="s">
        <v>183</v>
      </c>
      <c r="E443" s="318">
        <v>853</v>
      </c>
      <c r="F443" s="320" t="s">
        <v>11</v>
      </c>
      <c r="G443" s="320" t="s">
        <v>108</v>
      </c>
      <c r="H443" s="320" t="s">
        <v>260</v>
      </c>
      <c r="I443" s="320"/>
      <c r="J443" s="325">
        <f t="shared" ref="J443:U444" si="214">J444</f>
        <v>500000</v>
      </c>
      <c r="K443" s="325">
        <f t="shared" si="214"/>
        <v>0</v>
      </c>
      <c r="L443" s="325">
        <f t="shared" si="214"/>
        <v>500000</v>
      </c>
      <c r="M443" s="325">
        <f t="shared" si="214"/>
        <v>0</v>
      </c>
      <c r="N443" s="325">
        <f t="shared" si="214"/>
        <v>0</v>
      </c>
      <c r="O443" s="325">
        <f t="shared" si="214"/>
        <v>0</v>
      </c>
      <c r="P443" s="325">
        <f t="shared" si="214"/>
        <v>0</v>
      </c>
      <c r="Q443" s="325">
        <f t="shared" si="214"/>
        <v>0</v>
      </c>
      <c r="R443" s="325">
        <f t="shared" si="214"/>
        <v>0</v>
      </c>
      <c r="S443" s="325">
        <f t="shared" si="214"/>
        <v>0</v>
      </c>
      <c r="T443" s="325">
        <f t="shared" si="214"/>
        <v>0</v>
      </c>
      <c r="U443" s="325">
        <f t="shared" si="214"/>
        <v>0</v>
      </c>
    </row>
    <row r="444" spans="1:21" x14ac:dyDescent="0.25">
      <c r="A444" s="327" t="s">
        <v>23</v>
      </c>
      <c r="B444" s="318">
        <v>70</v>
      </c>
      <c r="C444" s="318">
        <v>0</v>
      </c>
      <c r="D444" s="320" t="s">
        <v>183</v>
      </c>
      <c r="E444" s="318">
        <v>853</v>
      </c>
      <c r="F444" s="320" t="s">
        <v>11</v>
      </c>
      <c r="G444" s="320" t="s">
        <v>108</v>
      </c>
      <c r="H444" s="320" t="s">
        <v>260</v>
      </c>
      <c r="I444" s="320" t="s">
        <v>24</v>
      </c>
      <c r="J444" s="325">
        <f t="shared" si="214"/>
        <v>500000</v>
      </c>
      <c r="K444" s="325">
        <f t="shared" si="214"/>
        <v>0</v>
      </c>
      <c r="L444" s="325">
        <f t="shared" si="214"/>
        <v>500000</v>
      </c>
      <c r="M444" s="325">
        <f t="shared" si="214"/>
        <v>0</v>
      </c>
      <c r="N444" s="325">
        <f t="shared" si="214"/>
        <v>0</v>
      </c>
      <c r="O444" s="325">
        <f t="shared" si="214"/>
        <v>0</v>
      </c>
      <c r="P444" s="325">
        <f t="shared" si="214"/>
        <v>0</v>
      </c>
      <c r="Q444" s="325">
        <f t="shared" si="214"/>
        <v>0</v>
      </c>
      <c r="R444" s="325">
        <f t="shared" si="214"/>
        <v>0</v>
      </c>
      <c r="S444" s="325">
        <f t="shared" si="214"/>
        <v>0</v>
      </c>
      <c r="T444" s="325">
        <f t="shared" si="214"/>
        <v>0</v>
      </c>
      <c r="U444" s="325">
        <f t="shared" si="214"/>
        <v>0</v>
      </c>
    </row>
    <row r="445" spans="1:21" x14ac:dyDescent="0.25">
      <c r="A445" s="326" t="s">
        <v>134</v>
      </c>
      <c r="B445" s="318">
        <v>70</v>
      </c>
      <c r="C445" s="318">
        <v>0</v>
      </c>
      <c r="D445" s="320" t="s">
        <v>183</v>
      </c>
      <c r="E445" s="318">
        <v>853</v>
      </c>
      <c r="F445" s="320" t="s">
        <v>11</v>
      </c>
      <c r="G445" s="320" t="s">
        <v>108</v>
      </c>
      <c r="H445" s="320" t="s">
        <v>260</v>
      </c>
      <c r="I445" s="320" t="s">
        <v>135</v>
      </c>
      <c r="J445" s="325">
        <f>'6.ВС'!J441</f>
        <v>500000</v>
      </c>
      <c r="K445" s="325">
        <f>'6.ВС'!K441</f>
        <v>0</v>
      </c>
      <c r="L445" s="325">
        <f>'6.ВС'!L441</f>
        <v>500000</v>
      </c>
      <c r="M445" s="325">
        <f>'6.ВС'!M441</f>
        <v>0</v>
      </c>
      <c r="N445" s="325">
        <f>'6.ВС'!N441</f>
        <v>0</v>
      </c>
      <c r="O445" s="325">
        <f>'6.ВС'!O441</f>
        <v>0</v>
      </c>
      <c r="P445" s="325">
        <f>'6.ВС'!P441</f>
        <v>0</v>
      </c>
      <c r="Q445" s="325">
        <f>'6.ВС'!Q441</f>
        <v>0</v>
      </c>
      <c r="R445" s="325">
        <f>'6.ВС'!R441</f>
        <v>0</v>
      </c>
      <c r="S445" s="325">
        <f>'6.ВС'!S441</f>
        <v>0</v>
      </c>
      <c r="T445" s="325">
        <f>'6.ВС'!T441</f>
        <v>0</v>
      </c>
      <c r="U445" s="325">
        <f>'6.ВС'!U441</f>
        <v>0</v>
      </c>
    </row>
    <row r="446" spans="1:21" ht="31.5" x14ac:dyDescent="0.25">
      <c r="A446" s="321" t="s">
        <v>144</v>
      </c>
      <c r="B446" s="323">
        <v>70</v>
      </c>
      <c r="C446" s="323">
        <v>0</v>
      </c>
      <c r="D446" s="320" t="s">
        <v>183</v>
      </c>
      <c r="E446" s="323">
        <v>854</v>
      </c>
      <c r="F446" s="323"/>
      <c r="G446" s="320"/>
      <c r="H446" s="320"/>
      <c r="I446" s="320"/>
      <c r="J446" s="325">
        <f t="shared" ref="J446:U446" si="215">J447</f>
        <v>357700</v>
      </c>
      <c r="K446" s="325">
        <f t="shared" si="215"/>
        <v>0</v>
      </c>
      <c r="L446" s="325">
        <f t="shared" si="215"/>
        <v>357700</v>
      </c>
      <c r="M446" s="325">
        <f t="shared" si="215"/>
        <v>0</v>
      </c>
      <c r="N446" s="325">
        <f t="shared" si="215"/>
        <v>323900</v>
      </c>
      <c r="O446" s="325">
        <f t="shared" si="215"/>
        <v>0</v>
      </c>
      <c r="P446" s="325">
        <f t="shared" si="215"/>
        <v>323900</v>
      </c>
      <c r="Q446" s="325">
        <f t="shared" si="215"/>
        <v>0</v>
      </c>
      <c r="R446" s="325">
        <f t="shared" si="215"/>
        <v>323900</v>
      </c>
      <c r="S446" s="325">
        <f t="shared" si="215"/>
        <v>0</v>
      </c>
      <c r="T446" s="325">
        <f t="shared" si="215"/>
        <v>323900</v>
      </c>
      <c r="U446" s="325">
        <f t="shared" si="215"/>
        <v>0</v>
      </c>
    </row>
    <row r="447" spans="1:21" ht="31.5" x14ac:dyDescent="0.25">
      <c r="A447" s="321" t="s">
        <v>19</v>
      </c>
      <c r="B447" s="318">
        <v>70</v>
      </c>
      <c r="C447" s="318">
        <v>0</v>
      </c>
      <c r="D447" s="320" t="s">
        <v>183</v>
      </c>
      <c r="E447" s="318">
        <v>854</v>
      </c>
      <c r="F447" s="320" t="s">
        <v>16</v>
      </c>
      <c r="G447" s="320" t="s">
        <v>46</v>
      </c>
      <c r="H447" s="320" t="s">
        <v>194</v>
      </c>
      <c r="I447" s="320"/>
      <c r="J447" s="325">
        <f t="shared" ref="J447" si="216">J448+J451</f>
        <v>357700</v>
      </c>
      <c r="K447" s="325">
        <f t="shared" ref="K447:U447" si="217">K448+K451</f>
        <v>0</v>
      </c>
      <c r="L447" s="325">
        <f t="shared" si="217"/>
        <v>357700</v>
      </c>
      <c r="M447" s="325">
        <f t="shared" si="217"/>
        <v>0</v>
      </c>
      <c r="N447" s="325">
        <f t="shared" si="217"/>
        <v>323900</v>
      </c>
      <c r="O447" s="325">
        <f t="shared" si="217"/>
        <v>0</v>
      </c>
      <c r="P447" s="325">
        <f t="shared" si="217"/>
        <v>323900</v>
      </c>
      <c r="Q447" s="325">
        <f t="shared" si="217"/>
        <v>0</v>
      </c>
      <c r="R447" s="325">
        <f t="shared" si="217"/>
        <v>323900</v>
      </c>
      <c r="S447" s="325">
        <f t="shared" si="217"/>
        <v>0</v>
      </c>
      <c r="T447" s="325">
        <f t="shared" si="217"/>
        <v>323900</v>
      </c>
      <c r="U447" s="325">
        <f t="shared" si="217"/>
        <v>0</v>
      </c>
    </row>
    <row r="448" spans="1:21" ht="78.75" x14ac:dyDescent="0.25">
      <c r="A448" s="326" t="s">
        <v>15</v>
      </c>
      <c r="B448" s="318">
        <v>70</v>
      </c>
      <c r="C448" s="318">
        <v>0</v>
      </c>
      <c r="D448" s="320" t="s">
        <v>183</v>
      </c>
      <c r="E448" s="318">
        <v>854</v>
      </c>
      <c r="F448" s="320" t="s">
        <v>11</v>
      </c>
      <c r="G448" s="320" t="s">
        <v>46</v>
      </c>
      <c r="H448" s="320" t="s">
        <v>194</v>
      </c>
      <c r="I448" s="320" t="s">
        <v>17</v>
      </c>
      <c r="J448" s="325">
        <f t="shared" ref="J448:U448" si="218">J449</f>
        <v>301300</v>
      </c>
      <c r="K448" s="325">
        <f t="shared" si="218"/>
        <v>0</v>
      </c>
      <c r="L448" s="325">
        <f t="shared" si="218"/>
        <v>301300</v>
      </c>
      <c r="M448" s="325">
        <f t="shared" si="218"/>
        <v>0</v>
      </c>
      <c r="N448" s="325">
        <f t="shared" si="218"/>
        <v>301300</v>
      </c>
      <c r="O448" s="325">
        <f t="shared" si="218"/>
        <v>0</v>
      </c>
      <c r="P448" s="325">
        <f t="shared" si="218"/>
        <v>301300</v>
      </c>
      <c r="Q448" s="325">
        <f t="shared" si="218"/>
        <v>0</v>
      </c>
      <c r="R448" s="325">
        <f t="shared" si="218"/>
        <v>301300</v>
      </c>
      <c r="S448" s="325">
        <f t="shared" si="218"/>
        <v>0</v>
      </c>
      <c r="T448" s="325">
        <f t="shared" si="218"/>
        <v>301300</v>
      </c>
      <c r="U448" s="325">
        <f t="shared" si="218"/>
        <v>0</v>
      </c>
    </row>
    <row r="449" spans="1:21" ht="31.5" x14ac:dyDescent="0.25">
      <c r="A449" s="326" t="s">
        <v>8</v>
      </c>
      <c r="B449" s="318">
        <v>70</v>
      </c>
      <c r="C449" s="318">
        <v>0</v>
      </c>
      <c r="D449" s="320" t="s">
        <v>183</v>
      </c>
      <c r="E449" s="318">
        <v>854</v>
      </c>
      <c r="F449" s="320" t="s">
        <v>11</v>
      </c>
      <c r="G449" s="320" t="s">
        <v>46</v>
      </c>
      <c r="H449" s="320" t="s">
        <v>194</v>
      </c>
      <c r="I449" s="320" t="s">
        <v>18</v>
      </c>
      <c r="J449" s="325">
        <f>'6.ВС'!J460</f>
        <v>301300</v>
      </c>
      <c r="K449" s="325">
        <f>'6.ВС'!K460</f>
        <v>0</v>
      </c>
      <c r="L449" s="325">
        <f>'6.ВС'!L460</f>
        <v>301300</v>
      </c>
      <c r="M449" s="325">
        <f>'6.ВС'!M460</f>
        <v>0</v>
      </c>
      <c r="N449" s="325">
        <f>'6.ВС'!N460</f>
        <v>301300</v>
      </c>
      <c r="O449" s="325">
        <f>'6.ВС'!O460</f>
        <v>0</v>
      </c>
      <c r="P449" s="325">
        <f>'6.ВС'!P460</f>
        <v>301300</v>
      </c>
      <c r="Q449" s="325">
        <f>'6.ВС'!Q460</f>
        <v>0</v>
      </c>
      <c r="R449" s="325">
        <f>'6.ВС'!R460</f>
        <v>301300</v>
      </c>
      <c r="S449" s="325">
        <f>'6.ВС'!S460</f>
        <v>0</v>
      </c>
      <c r="T449" s="325">
        <f>'6.ВС'!T460</f>
        <v>301300</v>
      </c>
      <c r="U449" s="325">
        <f>'6.ВС'!U460</f>
        <v>0</v>
      </c>
    </row>
    <row r="450" spans="1:21" ht="31.5" x14ac:dyDescent="0.25">
      <c r="A450" s="327" t="s">
        <v>20</v>
      </c>
      <c r="B450" s="318">
        <v>70</v>
      </c>
      <c r="C450" s="318">
        <v>0</v>
      </c>
      <c r="D450" s="320" t="s">
        <v>183</v>
      </c>
      <c r="E450" s="318">
        <v>854</v>
      </c>
      <c r="F450" s="320" t="s">
        <v>11</v>
      </c>
      <c r="G450" s="320" t="s">
        <v>46</v>
      </c>
      <c r="H450" s="320" t="s">
        <v>194</v>
      </c>
      <c r="I450" s="320" t="s">
        <v>21</v>
      </c>
      <c r="J450" s="325">
        <f t="shared" ref="J450:U450" si="219">J451</f>
        <v>56400</v>
      </c>
      <c r="K450" s="325">
        <f t="shared" si="219"/>
        <v>0</v>
      </c>
      <c r="L450" s="325">
        <f t="shared" si="219"/>
        <v>56400</v>
      </c>
      <c r="M450" s="325">
        <f t="shared" si="219"/>
        <v>0</v>
      </c>
      <c r="N450" s="325">
        <f t="shared" si="219"/>
        <v>22600</v>
      </c>
      <c r="O450" s="325">
        <f t="shared" si="219"/>
        <v>0</v>
      </c>
      <c r="P450" s="325">
        <f t="shared" si="219"/>
        <v>22600</v>
      </c>
      <c r="Q450" s="325">
        <f t="shared" si="219"/>
        <v>0</v>
      </c>
      <c r="R450" s="325">
        <f t="shared" si="219"/>
        <v>22600</v>
      </c>
      <c r="S450" s="325">
        <f t="shared" si="219"/>
        <v>0</v>
      </c>
      <c r="T450" s="325">
        <f t="shared" si="219"/>
        <v>22600</v>
      </c>
      <c r="U450" s="325">
        <f t="shared" si="219"/>
        <v>0</v>
      </c>
    </row>
    <row r="451" spans="1:21" ht="47.25" x14ac:dyDescent="0.25">
      <c r="A451" s="327" t="s">
        <v>9</v>
      </c>
      <c r="B451" s="318">
        <v>70</v>
      </c>
      <c r="C451" s="318">
        <v>0</v>
      </c>
      <c r="D451" s="320" t="s">
        <v>183</v>
      </c>
      <c r="E451" s="318">
        <v>854</v>
      </c>
      <c r="F451" s="320" t="s">
        <v>11</v>
      </c>
      <c r="G451" s="320" t="s">
        <v>46</v>
      </c>
      <c r="H451" s="320" t="s">
        <v>194</v>
      </c>
      <c r="I451" s="320" t="s">
        <v>22</v>
      </c>
      <c r="J451" s="325">
        <f>'6.ВС'!J462</f>
        <v>56400</v>
      </c>
      <c r="K451" s="325">
        <f>'6.ВС'!K462</f>
        <v>0</v>
      </c>
      <c r="L451" s="325">
        <f>'6.ВС'!L462</f>
        <v>56400</v>
      </c>
      <c r="M451" s="325">
        <f>'6.ВС'!M462</f>
        <v>0</v>
      </c>
      <c r="N451" s="325">
        <f>'6.ВС'!N462</f>
        <v>22600</v>
      </c>
      <c r="O451" s="325">
        <f>'6.ВС'!O462</f>
        <v>0</v>
      </c>
      <c r="P451" s="325">
        <f>'6.ВС'!P462</f>
        <v>22600</v>
      </c>
      <c r="Q451" s="325">
        <f>'6.ВС'!Q462</f>
        <v>0</v>
      </c>
      <c r="R451" s="325">
        <f>'6.ВС'!R462</f>
        <v>22600</v>
      </c>
      <c r="S451" s="325">
        <f>'6.ВС'!S462</f>
        <v>0</v>
      </c>
      <c r="T451" s="325">
        <f>'6.ВС'!T462</f>
        <v>22600</v>
      </c>
      <c r="U451" s="325">
        <f>'6.ВС'!U462</f>
        <v>0</v>
      </c>
    </row>
    <row r="452" spans="1:21" ht="31.5" x14ac:dyDescent="0.25">
      <c r="A452" s="321" t="s">
        <v>147</v>
      </c>
      <c r="B452" s="318">
        <v>70</v>
      </c>
      <c r="C452" s="318">
        <v>0</v>
      </c>
      <c r="D452" s="320" t="s">
        <v>183</v>
      </c>
      <c r="E452" s="318">
        <v>857</v>
      </c>
      <c r="F452" s="320"/>
      <c r="G452" s="320"/>
      <c r="H452" s="320"/>
      <c r="I452" s="320"/>
      <c r="J452" s="325">
        <f t="shared" ref="J452" si="220">J453+J456+J459</f>
        <v>709100</v>
      </c>
      <c r="K452" s="325">
        <f t="shared" ref="K452:U452" si="221">K453+K456+K459</f>
        <v>0</v>
      </c>
      <c r="L452" s="325">
        <f t="shared" si="221"/>
        <v>691100</v>
      </c>
      <c r="M452" s="325">
        <f t="shared" si="221"/>
        <v>18000</v>
      </c>
      <c r="N452" s="325">
        <f t="shared" si="221"/>
        <v>686600</v>
      </c>
      <c r="O452" s="325">
        <f t="shared" si="221"/>
        <v>0</v>
      </c>
      <c r="P452" s="325">
        <f t="shared" si="221"/>
        <v>668600</v>
      </c>
      <c r="Q452" s="325">
        <f t="shared" si="221"/>
        <v>18000</v>
      </c>
      <c r="R452" s="325">
        <f t="shared" si="221"/>
        <v>686600</v>
      </c>
      <c r="S452" s="325">
        <f t="shared" si="221"/>
        <v>0</v>
      </c>
      <c r="T452" s="325">
        <f t="shared" si="221"/>
        <v>668600</v>
      </c>
      <c r="U452" s="325">
        <f t="shared" si="221"/>
        <v>18000</v>
      </c>
    </row>
    <row r="453" spans="1:21" ht="31.5" x14ac:dyDescent="0.25">
      <c r="A453" s="321" t="s">
        <v>19</v>
      </c>
      <c r="B453" s="318">
        <v>70</v>
      </c>
      <c r="C453" s="318">
        <v>0</v>
      </c>
      <c r="D453" s="320" t="s">
        <v>183</v>
      </c>
      <c r="E453" s="318">
        <v>857</v>
      </c>
      <c r="F453" s="320" t="s">
        <v>11</v>
      </c>
      <c r="G453" s="320" t="s">
        <v>104</v>
      </c>
      <c r="H453" s="320" t="s">
        <v>194</v>
      </c>
      <c r="I453" s="320"/>
      <c r="J453" s="325">
        <f t="shared" ref="J453:U454" si="222">J454</f>
        <v>20500</v>
      </c>
      <c r="K453" s="325">
        <f t="shared" si="222"/>
        <v>0</v>
      </c>
      <c r="L453" s="325">
        <f t="shared" si="222"/>
        <v>20500</v>
      </c>
      <c r="M453" s="325">
        <f t="shared" si="222"/>
        <v>0</v>
      </c>
      <c r="N453" s="325">
        <f t="shared" si="222"/>
        <v>0</v>
      </c>
      <c r="O453" s="325">
        <f t="shared" si="222"/>
        <v>0</v>
      </c>
      <c r="P453" s="325">
        <f t="shared" si="222"/>
        <v>0</v>
      </c>
      <c r="Q453" s="325">
        <f t="shared" si="222"/>
        <v>0</v>
      </c>
      <c r="R453" s="325">
        <f t="shared" si="222"/>
        <v>0</v>
      </c>
      <c r="S453" s="325">
        <f t="shared" si="222"/>
        <v>0</v>
      </c>
      <c r="T453" s="325">
        <f t="shared" si="222"/>
        <v>0</v>
      </c>
      <c r="U453" s="325">
        <f t="shared" si="222"/>
        <v>0</v>
      </c>
    </row>
    <row r="454" spans="1:21" ht="31.5" x14ac:dyDescent="0.25">
      <c r="A454" s="327" t="s">
        <v>20</v>
      </c>
      <c r="B454" s="318">
        <v>70</v>
      </c>
      <c r="C454" s="318">
        <v>0</v>
      </c>
      <c r="D454" s="320" t="s">
        <v>183</v>
      </c>
      <c r="E454" s="318">
        <v>857</v>
      </c>
      <c r="F454" s="320" t="s">
        <v>11</v>
      </c>
      <c r="G454" s="320" t="s">
        <v>46</v>
      </c>
      <c r="H454" s="320" t="s">
        <v>194</v>
      </c>
      <c r="I454" s="320" t="s">
        <v>21</v>
      </c>
      <c r="J454" s="325">
        <f t="shared" si="222"/>
        <v>20500</v>
      </c>
      <c r="K454" s="325">
        <f t="shared" si="222"/>
        <v>0</v>
      </c>
      <c r="L454" s="325">
        <f t="shared" si="222"/>
        <v>20500</v>
      </c>
      <c r="M454" s="325">
        <f t="shared" si="222"/>
        <v>0</v>
      </c>
      <c r="N454" s="325">
        <f t="shared" si="222"/>
        <v>0</v>
      </c>
      <c r="O454" s="325">
        <f t="shared" si="222"/>
        <v>0</v>
      </c>
      <c r="P454" s="325">
        <f t="shared" si="222"/>
        <v>0</v>
      </c>
      <c r="Q454" s="325">
        <f t="shared" si="222"/>
        <v>0</v>
      </c>
      <c r="R454" s="325">
        <f t="shared" si="222"/>
        <v>0</v>
      </c>
      <c r="S454" s="325">
        <f t="shared" si="222"/>
        <v>0</v>
      </c>
      <c r="T454" s="325">
        <f t="shared" si="222"/>
        <v>0</v>
      </c>
      <c r="U454" s="325">
        <f t="shared" si="222"/>
        <v>0</v>
      </c>
    </row>
    <row r="455" spans="1:21" ht="47.25" x14ac:dyDescent="0.25">
      <c r="A455" s="327" t="s">
        <v>9</v>
      </c>
      <c r="B455" s="318">
        <v>70</v>
      </c>
      <c r="C455" s="318">
        <v>0</v>
      </c>
      <c r="D455" s="320" t="s">
        <v>183</v>
      </c>
      <c r="E455" s="318">
        <v>857</v>
      </c>
      <c r="F455" s="320" t="s">
        <v>11</v>
      </c>
      <c r="G455" s="320" t="s">
        <v>46</v>
      </c>
      <c r="H455" s="320" t="s">
        <v>194</v>
      </c>
      <c r="I455" s="320" t="s">
        <v>22</v>
      </c>
      <c r="J455" s="325">
        <f>'6.ВС'!J468</f>
        <v>20500</v>
      </c>
      <c r="K455" s="325">
        <f>'6.ВС'!K468</f>
        <v>0</v>
      </c>
      <c r="L455" s="325">
        <f>'6.ВС'!L468</f>
        <v>20500</v>
      </c>
      <c r="M455" s="325">
        <f>'6.ВС'!M468</f>
        <v>0</v>
      </c>
      <c r="N455" s="325">
        <f>'6.ВС'!N468</f>
        <v>0</v>
      </c>
      <c r="O455" s="325">
        <f>'6.ВС'!O468</f>
        <v>0</v>
      </c>
      <c r="P455" s="325">
        <f>'6.ВС'!P468</f>
        <v>0</v>
      </c>
      <c r="Q455" s="325">
        <f>'6.ВС'!Q468</f>
        <v>0</v>
      </c>
      <c r="R455" s="325">
        <f>'6.ВС'!R468</f>
        <v>0</v>
      </c>
      <c r="S455" s="325">
        <f>'6.ВС'!S468</f>
        <v>0</v>
      </c>
      <c r="T455" s="325">
        <f>'6.ВС'!T468</f>
        <v>0</v>
      </c>
      <c r="U455" s="325">
        <f>'6.ВС'!U468</f>
        <v>0</v>
      </c>
    </row>
    <row r="456" spans="1:21" ht="47.25" x14ac:dyDescent="0.25">
      <c r="A456" s="321" t="s">
        <v>148</v>
      </c>
      <c r="B456" s="318">
        <v>70</v>
      </c>
      <c r="C456" s="318">
        <v>0</v>
      </c>
      <c r="D456" s="320" t="s">
        <v>183</v>
      </c>
      <c r="E456" s="318">
        <v>857</v>
      </c>
      <c r="F456" s="320" t="s">
        <v>11</v>
      </c>
      <c r="G456" s="320" t="s">
        <v>104</v>
      </c>
      <c r="H456" s="320" t="s">
        <v>234</v>
      </c>
      <c r="I456" s="320"/>
      <c r="J456" s="325">
        <f t="shared" ref="J456:U457" si="223">J457</f>
        <v>670600</v>
      </c>
      <c r="K456" s="325">
        <f t="shared" si="223"/>
        <v>0</v>
      </c>
      <c r="L456" s="325">
        <f t="shared" si="223"/>
        <v>670600</v>
      </c>
      <c r="M456" s="325">
        <f t="shared" si="223"/>
        <v>0</v>
      </c>
      <c r="N456" s="325">
        <f t="shared" si="223"/>
        <v>668600</v>
      </c>
      <c r="O456" s="325">
        <f t="shared" si="223"/>
        <v>0</v>
      </c>
      <c r="P456" s="325">
        <f t="shared" si="223"/>
        <v>668600</v>
      </c>
      <c r="Q456" s="325">
        <f t="shared" si="223"/>
        <v>0</v>
      </c>
      <c r="R456" s="325">
        <f t="shared" si="223"/>
        <v>668600</v>
      </c>
      <c r="S456" s="325">
        <f t="shared" si="223"/>
        <v>0</v>
      </c>
      <c r="T456" s="325">
        <f t="shared" si="223"/>
        <v>668600</v>
      </c>
      <c r="U456" s="325">
        <f t="shared" si="223"/>
        <v>0</v>
      </c>
    </row>
    <row r="457" spans="1:21" ht="78.75" x14ac:dyDescent="0.25">
      <c r="A457" s="326" t="s">
        <v>15</v>
      </c>
      <c r="B457" s="318">
        <v>70</v>
      </c>
      <c r="C457" s="318">
        <v>0</v>
      </c>
      <c r="D457" s="320" t="s">
        <v>183</v>
      </c>
      <c r="E457" s="318">
        <v>857</v>
      </c>
      <c r="F457" s="320" t="s">
        <v>16</v>
      </c>
      <c r="G457" s="320" t="s">
        <v>104</v>
      </c>
      <c r="H457" s="320" t="s">
        <v>234</v>
      </c>
      <c r="I457" s="320" t="s">
        <v>17</v>
      </c>
      <c r="J457" s="325">
        <f t="shared" si="223"/>
        <v>670600</v>
      </c>
      <c r="K457" s="325">
        <f t="shared" si="223"/>
        <v>0</v>
      </c>
      <c r="L457" s="325">
        <f t="shared" si="223"/>
        <v>670600</v>
      </c>
      <c r="M457" s="325">
        <f t="shared" si="223"/>
        <v>0</v>
      </c>
      <c r="N457" s="325">
        <f t="shared" si="223"/>
        <v>668600</v>
      </c>
      <c r="O457" s="325">
        <f t="shared" si="223"/>
        <v>0</v>
      </c>
      <c r="P457" s="325">
        <f t="shared" si="223"/>
        <v>668600</v>
      </c>
      <c r="Q457" s="325">
        <f t="shared" si="223"/>
        <v>0</v>
      </c>
      <c r="R457" s="325">
        <f t="shared" si="223"/>
        <v>668600</v>
      </c>
      <c r="S457" s="325">
        <f t="shared" si="223"/>
        <v>0</v>
      </c>
      <c r="T457" s="325">
        <f t="shared" si="223"/>
        <v>668600</v>
      </c>
      <c r="U457" s="325">
        <f t="shared" si="223"/>
        <v>0</v>
      </c>
    </row>
    <row r="458" spans="1:21" ht="31.5" x14ac:dyDescent="0.25">
      <c r="A458" s="326" t="s">
        <v>8</v>
      </c>
      <c r="B458" s="318">
        <v>70</v>
      </c>
      <c r="C458" s="318">
        <v>0</v>
      </c>
      <c r="D458" s="320" t="s">
        <v>183</v>
      </c>
      <c r="E458" s="318">
        <v>857</v>
      </c>
      <c r="F458" s="320" t="s">
        <v>11</v>
      </c>
      <c r="G458" s="320" t="s">
        <v>104</v>
      </c>
      <c r="H458" s="320" t="s">
        <v>234</v>
      </c>
      <c r="I458" s="320" t="s">
        <v>18</v>
      </c>
      <c r="J458" s="325">
        <f>'6.ВС'!J471</f>
        <v>670600</v>
      </c>
      <c r="K458" s="325">
        <f>'6.ВС'!K471</f>
        <v>0</v>
      </c>
      <c r="L458" s="325">
        <f>'6.ВС'!L471</f>
        <v>670600</v>
      </c>
      <c r="M458" s="325">
        <f>'6.ВС'!M471</f>
        <v>0</v>
      </c>
      <c r="N458" s="325">
        <f>'6.ВС'!N471</f>
        <v>668600</v>
      </c>
      <c r="O458" s="325">
        <f>'6.ВС'!O471</f>
        <v>0</v>
      </c>
      <c r="P458" s="325">
        <f>'6.ВС'!P471</f>
        <v>668600</v>
      </c>
      <c r="Q458" s="325">
        <f>'6.ВС'!Q471</f>
        <v>0</v>
      </c>
      <c r="R458" s="325">
        <f>'6.ВС'!R471</f>
        <v>668600</v>
      </c>
      <c r="S458" s="325">
        <f>'6.ВС'!S471</f>
        <v>0</v>
      </c>
      <c r="T458" s="325">
        <f>'6.ВС'!T471</f>
        <v>668600</v>
      </c>
      <c r="U458" s="325">
        <f>'6.ВС'!U471</f>
        <v>0</v>
      </c>
    </row>
    <row r="459" spans="1:21" ht="78.75" x14ac:dyDescent="0.25">
      <c r="A459" s="321" t="s">
        <v>150</v>
      </c>
      <c r="B459" s="318">
        <v>70</v>
      </c>
      <c r="C459" s="318">
        <v>0</v>
      </c>
      <c r="D459" s="320" t="s">
        <v>183</v>
      </c>
      <c r="E459" s="318">
        <v>857</v>
      </c>
      <c r="F459" s="320" t="s">
        <v>16</v>
      </c>
      <c r="G459" s="320" t="s">
        <v>104</v>
      </c>
      <c r="H459" s="320" t="s">
        <v>233</v>
      </c>
      <c r="I459" s="335"/>
      <c r="J459" s="325">
        <f t="shared" ref="J459:U460" si="224">J460</f>
        <v>18000</v>
      </c>
      <c r="K459" s="325">
        <f t="shared" si="224"/>
        <v>0</v>
      </c>
      <c r="L459" s="325">
        <f t="shared" si="224"/>
        <v>0</v>
      </c>
      <c r="M459" s="325">
        <f t="shared" si="224"/>
        <v>18000</v>
      </c>
      <c r="N459" s="325">
        <f t="shared" si="224"/>
        <v>18000</v>
      </c>
      <c r="O459" s="325">
        <f t="shared" si="224"/>
        <v>0</v>
      </c>
      <c r="P459" s="325">
        <f t="shared" si="224"/>
        <v>0</v>
      </c>
      <c r="Q459" s="325">
        <f t="shared" si="224"/>
        <v>18000</v>
      </c>
      <c r="R459" s="325">
        <f t="shared" si="224"/>
        <v>18000</v>
      </c>
      <c r="S459" s="325">
        <f t="shared" si="224"/>
        <v>0</v>
      </c>
      <c r="T459" s="325">
        <f t="shared" si="224"/>
        <v>0</v>
      </c>
      <c r="U459" s="325">
        <f t="shared" si="224"/>
        <v>18000</v>
      </c>
    </row>
    <row r="460" spans="1:21" ht="31.5" x14ac:dyDescent="0.25">
      <c r="A460" s="327" t="s">
        <v>20</v>
      </c>
      <c r="B460" s="318">
        <v>70</v>
      </c>
      <c r="C460" s="318">
        <v>0</v>
      </c>
      <c r="D460" s="320" t="s">
        <v>183</v>
      </c>
      <c r="E460" s="318">
        <v>857</v>
      </c>
      <c r="F460" s="320" t="s">
        <v>11</v>
      </c>
      <c r="G460" s="320" t="s">
        <v>104</v>
      </c>
      <c r="H460" s="320" t="s">
        <v>233</v>
      </c>
      <c r="I460" s="320" t="s">
        <v>21</v>
      </c>
      <c r="J460" s="325">
        <f t="shared" si="224"/>
        <v>18000</v>
      </c>
      <c r="K460" s="325">
        <f t="shared" si="224"/>
        <v>0</v>
      </c>
      <c r="L460" s="325">
        <f t="shared" si="224"/>
        <v>0</v>
      </c>
      <c r="M460" s="325">
        <f t="shared" si="224"/>
        <v>18000</v>
      </c>
      <c r="N460" s="325">
        <f t="shared" si="224"/>
        <v>18000</v>
      </c>
      <c r="O460" s="325">
        <f t="shared" si="224"/>
        <v>0</v>
      </c>
      <c r="P460" s="325">
        <f t="shared" si="224"/>
        <v>0</v>
      </c>
      <c r="Q460" s="325">
        <f t="shared" si="224"/>
        <v>18000</v>
      </c>
      <c r="R460" s="325">
        <f t="shared" si="224"/>
        <v>18000</v>
      </c>
      <c r="S460" s="325">
        <f t="shared" si="224"/>
        <v>0</v>
      </c>
      <c r="T460" s="325">
        <f t="shared" si="224"/>
        <v>0</v>
      </c>
      <c r="U460" s="325">
        <f t="shared" si="224"/>
        <v>18000</v>
      </c>
    </row>
    <row r="461" spans="1:21" ht="47.25" x14ac:dyDescent="0.25">
      <c r="A461" s="327" t="s">
        <v>9</v>
      </c>
      <c r="B461" s="318">
        <v>70</v>
      </c>
      <c r="C461" s="318">
        <v>0</v>
      </c>
      <c r="D461" s="320" t="s">
        <v>183</v>
      </c>
      <c r="E461" s="318">
        <v>857</v>
      </c>
      <c r="F461" s="320" t="s">
        <v>11</v>
      </c>
      <c r="G461" s="320" t="s">
        <v>104</v>
      </c>
      <c r="H461" s="320" t="s">
        <v>233</v>
      </c>
      <c r="I461" s="320" t="s">
        <v>22</v>
      </c>
      <c r="J461" s="325">
        <f>'6.ВС'!J474</f>
        <v>18000</v>
      </c>
      <c r="K461" s="325">
        <f>'6.ВС'!K474</f>
        <v>0</v>
      </c>
      <c r="L461" s="325">
        <f>'6.ВС'!L474</f>
        <v>0</v>
      </c>
      <c r="M461" s="325">
        <f>'6.ВС'!M474</f>
        <v>18000</v>
      </c>
      <c r="N461" s="325">
        <f>'6.ВС'!N474</f>
        <v>18000</v>
      </c>
      <c r="O461" s="325">
        <f>'6.ВС'!O474</f>
        <v>0</v>
      </c>
      <c r="P461" s="325">
        <f>'6.ВС'!P474</f>
        <v>0</v>
      </c>
      <c r="Q461" s="325">
        <f>'6.ВС'!Q474</f>
        <v>18000</v>
      </c>
      <c r="R461" s="325">
        <f>'6.ВС'!R474</f>
        <v>18000</v>
      </c>
      <c r="S461" s="325">
        <f>'6.ВС'!S474</f>
        <v>0</v>
      </c>
      <c r="T461" s="325">
        <f>'6.ВС'!T474</f>
        <v>0</v>
      </c>
      <c r="U461" s="325">
        <f>'6.ВС'!U474</f>
        <v>18000</v>
      </c>
    </row>
    <row r="462" spans="1:21" s="340" customFormat="1" ht="27" customHeight="1" x14ac:dyDescent="0.25">
      <c r="A462" s="336" t="s">
        <v>152</v>
      </c>
      <c r="B462" s="337"/>
      <c r="C462" s="337"/>
      <c r="D462" s="338"/>
      <c r="E462" s="337"/>
      <c r="F462" s="338"/>
      <c r="G462" s="338"/>
      <c r="H462" s="338"/>
      <c r="I462" s="338"/>
      <c r="J462" s="339">
        <f t="shared" ref="J462:U462" si="225">J6+J298+J416+J435</f>
        <v>314596460.25</v>
      </c>
      <c r="K462" s="339">
        <f t="shared" si="225"/>
        <v>168355534.84999999</v>
      </c>
      <c r="L462" s="339">
        <f t="shared" si="225"/>
        <v>139636600</v>
      </c>
      <c r="M462" s="339">
        <f t="shared" si="225"/>
        <v>6604325.4000000004</v>
      </c>
      <c r="N462" s="339">
        <f t="shared" si="225"/>
        <v>284937300.90999997</v>
      </c>
      <c r="O462" s="339">
        <f t="shared" si="225"/>
        <v>170864486.31</v>
      </c>
      <c r="P462" s="339">
        <f t="shared" si="225"/>
        <v>107445400</v>
      </c>
      <c r="Q462" s="339">
        <f t="shared" si="225"/>
        <v>6627414.5999999996</v>
      </c>
      <c r="R462" s="339">
        <f t="shared" si="225"/>
        <v>262559068.88</v>
      </c>
      <c r="S462" s="339">
        <f t="shared" si="225"/>
        <v>143604038.47999999</v>
      </c>
      <c r="T462" s="339">
        <f t="shared" si="225"/>
        <v>112302600</v>
      </c>
      <c r="U462" s="339">
        <f t="shared" si="225"/>
        <v>6652430.4000000004</v>
      </c>
    </row>
  </sheetData>
  <mergeCells count="3">
    <mergeCell ref="A3:U3"/>
    <mergeCell ref="J2:R2"/>
    <mergeCell ref="J1:R1"/>
  </mergeCells>
  <pageMargins left="0.6692913385826772" right="0.59055118110236227" top="0.39370078740157483" bottom="0.39370078740157483" header="0.31496062992125984" footer="0.31496062992125984"/>
  <pageSetup paperSize="9" scale="69"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6.ВС</vt:lpstr>
      <vt:lpstr>7.ФС</vt:lpstr>
      <vt:lpstr>8.ПС</vt:lpstr>
      <vt:lpstr>'6.ВС'!Заголовки_для_печати</vt:lpstr>
      <vt:lpstr>'7.ФС'!Заголовки_для_печати</vt:lpstr>
      <vt:lpstr>'8.ПС'!Заголовки_для_печати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2021-12-23T12:50:31Z</dcterms:modified>
</cp:coreProperties>
</file>